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 firstSheet="8" activeTab="12"/>
  </bookViews>
  <sheets>
    <sheet name="Informações" sheetId="10" state="hidden" r:id="rId1"/>
    <sheet name="Atual-TXT" sheetId="11" state="hidden" r:id="rId2"/>
    <sheet name="Anterior-TXT" sheetId="12" state="hidden" r:id="rId3"/>
    <sheet name="Atual-Dados" sheetId="13" state="hidden" r:id="rId4"/>
    <sheet name="Anterior-Dados" sheetId="14" state="hidden" r:id="rId5"/>
    <sheet name="DVP-Dados1" sheetId="1" state="hidden" r:id="rId6"/>
    <sheet name="DVP-Dados2" sheetId="2" state="hidden" r:id="rId7"/>
    <sheet name="DVP-Dados3" sheetId="3" state="hidden" r:id="rId8"/>
    <sheet name="DVP-Estendida" sheetId="4" r:id="rId9"/>
    <sheet name="DVP-Resumida" sheetId="5" r:id="rId10"/>
    <sheet name="Observações" sheetId="15" state="hidden" r:id="rId11"/>
    <sheet name="DVP-Análises" sheetId="6" r:id="rId12"/>
    <sheet name="Notas explicativas Ditáveis" sheetId="16" r:id="rId13"/>
  </sheets>
  <definedNames>
    <definedName name="_xlnm._FilterDatabase" localSheetId="3" hidden="1">'Atual-Dados'!$A$1:$E$6000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5" l="1"/>
  <c r="A1" i="15" l="1"/>
  <c r="H42" i="6" l="1"/>
  <c r="D42" i="6"/>
  <c r="H30" i="6"/>
  <c r="D30" i="6"/>
  <c r="A3" i="6"/>
  <c r="D7" i="6"/>
  <c r="A1" i="6"/>
  <c r="A1" i="5"/>
  <c r="A1" i="4"/>
  <c r="C5" i="5"/>
  <c r="C5" i="4"/>
  <c r="B5" i="5"/>
  <c r="E5" i="5" s="1"/>
  <c r="B5" i="4"/>
  <c r="E5" i="4" s="1"/>
  <c r="E6000" i="14" l="1"/>
  <c r="D6000" i="14"/>
  <c r="C6000" i="14"/>
  <c r="B6000" i="14"/>
  <c r="A6000" i="14"/>
  <c r="E5999" i="14"/>
  <c r="D5999" i="14"/>
  <c r="C5999" i="14"/>
  <c r="B5999" i="14"/>
  <c r="A5999" i="14"/>
  <c r="E5998" i="14"/>
  <c r="D5998" i="14"/>
  <c r="C5998" i="14"/>
  <c r="B5998" i="14"/>
  <c r="A5998" i="14"/>
  <c r="E5997" i="14"/>
  <c r="D5997" i="14"/>
  <c r="C5997" i="14"/>
  <c r="B5997" i="14"/>
  <c r="A5997" i="14"/>
  <c r="E5996" i="14"/>
  <c r="D5996" i="14"/>
  <c r="C5996" i="14"/>
  <c r="B5996" i="14"/>
  <c r="A5996" i="14"/>
  <c r="E5995" i="14"/>
  <c r="D5995" i="14"/>
  <c r="C5995" i="14"/>
  <c r="B5995" i="14"/>
  <c r="A5995" i="14"/>
  <c r="E5994" i="14"/>
  <c r="D5994" i="14"/>
  <c r="C5994" i="14"/>
  <c r="B5994" i="14"/>
  <c r="A5994" i="14"/>
  <c r="E5993" i="14"/>
  <c r="D5993" i="14"/>
  <c r="C5993" i="14"/>
  <c r="B5993" i="14"/>
  <c r="A5993" i="14"/>
  <c r="E5992" i="14"/>
  <c r="D5992" i="14"/>
  <c r="C5992" i="14"/>
  <c r="B5992" i="14"/>
  <c r="A5992" i="14"/>
  <c r="E5991" i="14"/>
  <c r="D5991" i="14"/>
  <c r="C5991" i="14"/>
  <c r="B5991" i="14"/>
  <c r="A5991" i="14"/>
  <c r="E5990" i="14"/>
  <c r="D5990" i="14"/>
  <c r="C5990" i="14"/>
  <c r="B5990" i="14"/>
  <c r="A5990" i="14"/>
  <c r="E5989" i="14"/>
  <c r="D5989" i="14"/>
  <c r="C5989" i="14"/>
  <c r="B5989" i="14"/>
  <c r="A5989" i="14"/>
  <c r="E5988" i="14"/>
  <c r="D5988" i="14"/>
  <c r="C5988" i="14"/>
  <c r="B5988" i="14"/>
  <c r="A5988" i="14"/>
  <c r="E5987" i="14"/>
  <c r="D5987" i="14"/>
  <c r="C5987" i="14"/>
  <c r="B5987" i="14"/>
  <c r="A5987" i="14"/>
  <c r="E5986" i="14"/>
  <c r="D5986" i="14"/>
  <c r="C5986" i="14"/>
  <c r="B5986" i="14"/>
  <c r="A5986" i="14"/>
  <c r="E5985" i="14"/>
  <c r="D5985" i="14"/>
  <c r="C5985" i="14"/>
  <c r="B5985" i="14"/>
  <c r="A5985" i="14"/>
  <c r="E5984" i="14"/>
  <c r="D5984" i="14"/>
  <c r="C5984" i="14"/>
  <c r="B5984" i="14"/>
  <c r="A5984" i="14"/>
  <c r="E5983" i="14"/>
  <c r="D5983" i="14"/>
  <c r="C5983" i="14"/>
  <c r="B5983" i="14"/>
  <c r="A5983" i="14"/>
  <c r="E5982" i="14"/>
  <c r="D5982" i="14"/>
  <c r="C5982" i="14"/>
  <c r="B5982" i="14"/>
  <c r="A5982" i="14"/>
  <c r="E5981" i="14"/>
  <c r="D5981" i="14"/>
  <c r="C5981" i="14"/>
  <c r="B5981" i="14"/>
  <c r="A5981" i="14"/>
  <c r="E5980" i="14"/>
  <c r="D5980" i="14"/>
  <c r="C5980" i="14"/>
  <c r="B5980" i="14"/>
  <c r="A5980" i="14"/>
  <c r="E5979" i="14"/>
  <c r="D5979" i="14"/>
  <c r="C5979" i="14"/>
  <c r="B5979" i="14"/>
  <c r="A5979" i="14"/>
  <c r="E5978" i="14"/>
  <c r="D5978" i="14"/>
  <c r="C5978" i="14"/>
  <c r="B5978" i="14"/>
  <c r="A5978" i="14"/>
  <c r="E5977" i="14"/>
  <c r="D5977" i="14"/>
  <c r="C5977" i="14"/>
  <c r="B5977" i="14"/>
  <c r="A5977" i="14"/>
  <c r="E5976" i="14"/>
  <c r="D5976" i="14"/>
  <c r="C5976" i="14"/>
  <c r="B5976" i="14"/>
  <c r="A5976" i="14"/>
  <c r="E5975" i="14"/>
  <c r="D5975" i="14"/>
  <c r="C5975" i="14"/>
  <c r="B5975" i="14"/>
  <c r="A5975" i="14"/>
  <c r="E5974" i="14"/>
  <c r="D5974" i="14"/>
  <c r="C5974" i="14"/>
  <c r="B5974" i="14"/>
  <c r="A5974" i="14"/>
  <c r="E5973" i="14"/>
  <c r="D5973" i="14"/>
  <c r="C5973" i="14"/>
  <c r="B5973" i="14"/>
  <c r="A5973" i="14"/>
  <c r="E5972" i="14"/>
  <c r="D5972" i="14"/>
  <c r="C5972" i="14"/>
  <c r="B5972" i="14"/>
  <c r="A5972" i="14"/>
  <c r="E5971" i="14"/>
  <c r="D5971" i="14"/>
  <c r="C5971" i="14"/>
  <c r="B5971" i="14"/>
  <c r="A5971" i="14"/>
  <c r="E5970" i="14"/>
  <c r="D5970" i="14"/>
  <c r="C5970" i="14"/>
  <c r="B5970" i="14"/>
  <c r="A5970" i="14"/>
  <c r="E5969" i="14"/>
  <c r="D5969" i="14"/>
  <c r="C5969" i="14"/>
  <c r="B5969" i="14"/>
  <c r="A5969" i="14"/>
  <c r="E5968" i="14"/>
  <c r="D5968" i="14"/>
  <c r="C5968" i="14"/>
  <c r="B5968" i="14"/>
  <c r="A5968" i="14"/>
  <c r="E5967" i="14"/>
  <c r="D5967" i="14"/>
  <c r="C5967" i="14"/>
  <c r="B5967" i="14"/>
  <c r="A5967" i="14"/>
  <c r="E5966" i="14"/>
  <c r="D5966" i="14"/>
  <c r="C5966" i="14"/>
  <c r="B5966" i="14"/>
  <c r="A5966" i="14"/>
  <c r="E5965" i="14"/>
  <c r="D5965" i="14"/>
  <c r="C5965" i="14"/>
  <c r="B5965" i="14"/>
  <c r="A5965" i="14"/>
  <c r="E5964" i="14"/>
  <c r="D5964" i="14"/>
  <c r="C5964" i="14"/>
  <c r="B5964" i="14"/>
  <c r="A5964" i="14"/>
  <c r="E5963" i="14"/>
  <c r="D5963" i="14"/>
  <c r="C5963" i="14"/>
  <c r="B5963" i="14"/>
  <c r="A5963" i="14"/>
  <c r="E5962" i="14"/>
  <c r="D5962" i="14"/>
  <c r="C5962" i="14"/>
  <c r="B5962" i="14"/>
  <c r="A5962" i="14"/>
  <c r="E5961" i="14"/>
  <c r="D5961" i="14"/>
  <c r="C5961" i="14"/>
  <c r="B5961" i="14"/>
  <c r="A5961" i="14"/>
  <c r="E5960" i="14"/>
  <c r="D5960" i="14"/>
  <c r="C5960" i="14"/>
  <c r="B5960" i="14"/>
  <c r="A5960" i="14"/>
  <c r="E5959" i="14"/>
  <c r="D5959" i="14"/>
  <c r="C5959" i="14"/>
  <c r="B5959" i="14"/>
  <c r="A5959" i="14"/>
  <c r="E5958" i="14"/>
  <c r="D5958" i="14"/>
  <c r="C5958" i="14"/>
  <c r="B5958" i="14"/>
  <c r="A5958" i="14"/>
  <c r="E5957" i="14"/>
  <c r="D5957" i="14"/>
  <c r="C5957" i="14"/>
  <c r="B5957" i="14"/>
  <c r="A5957" i="14"/>
  <c r="E5956" i="14"/>
  <c r="D5956" i="14"/>
  <c r="C5956" i="14"/>
  <c r="B5956" i="14"/>
  <c r="A5956" i="14"/>
  <c r="E5955" i="14"/>
  <c r="D5955" i="14"/>
  <c r="C5955" i="14"/>
  <c r="B5955" i="14"/>
  <c r="A5955" i="14"/>
  <c r="E5954" i="14"/>
  <c r="D5954" i="14"/>
  <c r="C5954" i="14"/>
  <c r="B5954" i="14"/>
  <c r="A5954" i="14"/>
  <c r="E5953" i="14"/>
  <c r="D5953" i="14"/>
  <c r="C5953" i="14"/>
  <c r="B5953" i="14"/>
  <c r="A5953" i="14"/>
  <c r="E5952" i="14"/>
  <c r="D5952" i="14"/>
  <c r="C5952" i="14"/>
  <c r="B5952" i="14"/>
  <c r="A5952" i="14"/>
  <c r="E5951" i="14"/>
  <c r="D5951" i="14"/>
  <c r="C5951" i="14"/>
  <c r="B5951" i="14"/>
  <c r="A5951" i="14"/>
  <c r="E5950" i="14"/>
  <c r="D5950" i="14"/>
  <c r="C5950" i="14"/>
  <c r="B5950" i="14"/>
  <c r="A5950" i="14"/>
  <c r="E5949" i="14"/>
  <c r="D5949" i="14"/>
  <c r="C5949" i="14"/>
  <c r="B5949" i="14"/>
  <c r="A5949" i="14"/>
  <c r="E5948" i="14"/>
  <c r="D5948" i="14"/>
  <c r="C5948" i="14"/>
  <c r="B5948" i="14"/>
  <c r="A5948" i="14"/>
  <c r="E5947" i="14"/>
  <c r="D5947" i="14"/>
  <c r="C5947" i="14"/>
  <c r="B5947" i="14"/>
  <c r="A5947" i="14"/>
  <c r="E5946" i="14"/>
  <c r="D5946" i="14"/>
  <c r="C5946" i="14"/>
  <c r="B5946" i="14"/>
  <c r="A5946" i="14"/>
  <c r="E5945" i="14"/>
  <c r="D5945" i="14"/>
  <c r="C5945" i="14"/>
  <c r="B5945" i="14"/>
  <c r="A5945" i="14"/>
  <c r="E5944" i="14"/>
  <c r="D5944" i="14"/>
  <c r="C5944" i="14"/>
  <c r="B5944" i="14"/>
  <c r="A5944" i="14"/>
  <c r="E5943" i="14"/>
  <c r="D5943" i="14"/>
  <c r="C5943" i="14"/>
  <c r="B5943" i="14"/>
  <c r="A5943" i="14"/>
  <c r="E5942" i="14"/>
  <c r="D5942" i="14"/>
  <c r="C5942" i="14"/>
  <c r="B5942" i="14"/>
  <c r="A5942" i="14"/>
  <c r="E5941" i="14"/>
  <c r="D5941" i="14"/>
  <c r="C5941" i="14"/>
  <c r="B5941" i="14"/>
  <c r="A5941" i="14"/>
  <c r="E5940" i="14"/>
  <c r="D5940" i="14"/>
  <c r="C5940" i="14"/>
  <c r="B5940" i="14"/>
  <c r="A5940" i="14"/>
  <c r="E5939" i="14"/>
  <c r="D5939" i="14"/>
  <c r="C5939" i="14"/>
  <c r="B5939" i="14"/>
  <c r="A5939" i="14"/>
  <c r="E5938" i="14"/>
  <c r="D5938" i="14"/>
  <c r="C5938" i="14"/>
  <c r="B5938" i="14"/>
  <c r="A5938" i="14"/>
  <c r="E5937" i="14"/>
  <c r="D5937" i="14"/>
  <c r="C5937" i="14"/>
  <c r="B5937" i="14"/>
  <c r="A5937" i="14"/>
  <c r="E5936" i="14"/>
  <c r="D5936" i="14"/>
  <c r="C5936" i="14"/>
  <c r="B5936" i="14"/>
  <c r="A5936" i="14"/>
  <c r="E5935" i="14"/>
  <c r="D5935" i="14"/>
  <c r="C5935" i="14"/>
  <c r="B5935" i="14"/>
  <c r="A5935" i="14"/>
  <c r="E5934" i="14"/>
  <c r="D5934" i="14"/>
  <c r="C5934" i="14"/>
  <c r="B5934" i="14"/>
  <c r="A5934" i="14"/>
  <c r="E5933" i="14"/>
  <c r="D5933" i="14"/>
  <c r="C5933" i="14"/>
  <c r="B5933" i="14"/>
  <c r="A5933" i="14"/>
  <c r="E5932" i="14"/>
  <c r="D5932" i="14"/>
  <c r="C5932" i="14"/>
  <c r="B5932" i="14"/>
  <c r="A5932" i="14"/>
  <c r="E5931" i="14"/>
  <c r="D5931" i="14"/>
  <c r="C5931" i="14"/>
  <c r="B5931" i="14"/>
  <c r="A5931" i="14"/>
  <c r="E5930" i="14"/>
  <c r="D5930" i="14"/>
  <c r="C5930" i="14"/>
  <c r="B5930" i="14"/>
  <c r="A5930" i="14"/>
  <c r="E5929" i="14"/>
  <c r="D5929" i="14"/>
  <c r="C5929" i="14"/>
  <c r="B5929" i="14"/>
  <c r="A5929" i="14"/>
  <c r="E5928" i="14"/>
  <c r="D5928" i="14"/>
  <c r="C5928" i="14"/>
  <c r="B5928" i="14"/>
  <c r="A5928" i="14"/>
  <c r="E5927" i="14"/>
  <c r="D5927" i="14"/>
  <c r="C5927" i="14"/>
  <c r="B5927" i="14"/>
  <c r="A5927" i="14"/>
  <c r="E5926" i="14"/>
  <c r="D5926" i="14"/>
  <c r="C5926" i="14"/>
  <c r="B5926" i="14"/>
  <c r="A5926" i="14"/>
  <c r="E5925" i="14"/>
  <c r="D5925" i="14"/>
  <c r="C5925" i="14"/>
  <c r="B5925" i="14"/>
  <c r="A5925" i="14"/>
  <c r="E5924" i="14"/>
  <c r="D5924" i="14"/>
  <c r="C5924" i="14"/>
  <c r="B5924" i="14"/>
  <c r="A5924" i="14"/>
  <c r="E5923" i="14"/>
  <c r="D5923" i="14"/>
  <c r="C5923" i="14"/>
  <c r="B5923" i="14"/>
  <c r="A5923" i="14"/>
  <c r="E5922" i="14"/>
  <c r="D5922" i="14"/>
  <c r="C5922" i="14"/>
  <c r="B5922" i="14"/>
  <c r="A5922" i="14"/>
  <c r="E5921" i="14"/>
  <c r="D5921" i="14"/>
  <c r="C5921" i="14"/>
  <c r="B5921" i="14"/>
  <c r="A5921" i="14"/>
  <c r="E5920" i="14"/>
  <c r="D5920" i="14"/>
  <c r="C5920" i="14"/>
  <c r="B5920" i="14"/>
  <c r="A5920" i="14"/>
  <c r="E5919" i="14"/>
  <c r="D5919" i="14"/>
  <c r="C5919" i="14"/>
  <c r="B5919" i="14"/>
  <c r="A5919" i="14"/>
  <c r="E5918" i="14"/>
  <c r="D5918" i="14"/>
  <c r="C5918" i="14"/>
  <c r="B5918" i="14"/>
  <c r="A5918" i="14"/>
  <c r="E5917" i="14"/>
  <c r="D5917" i="14"/>
  <c r="C5917" i="14"/>
  <c r="B5917" i="14"/>
  <c r="A5917" i="14"/>
  <c r="E5916" i="14"/>
  <c r="D5916" i="14"/>
  <c r="C5916" i="14"/>
  <c r="B5916" i="14"/>
  <c r="A5916" i="14"/>
  <c r="E5915" i="14"/>
  <c r="D5915" i="14"/>
  <c r="C5915" i="14"/>
  <c r="B5915" i="14"/>
  <c r="A5915" i="14"/>
  <c r="E5914" i="14"/>
  <c r="D5914" i="14"/>
  <c r="C5914" i="14"/>
  <c r="B5914" i="14"/>
  <c r="A5914" i="14"/>
  <c r="E5913" i="14"/>
  <c r="D5913" i="14"/>
  <c r="C5913" i="14"/>
  <c r="B5913" i="14"/>
  <c r="A5913" i="14"/>
  <c r="E5912" i="14"/>
  <c r="D5912" i="14"/>
  <c r="C5912" i="14"/>
  <c r="B5912" i="14"/>
  <c r="A5912" i="14"/>
  <c r="E5911" i="14"/>
  <c r="D5911" i="14"/>
  <c r="C5911" i="14"/>
  <c r="B5911" i="14"/>
  <c r="A5911" i="14"/>
  <c r="E5910" i="14"/>
  <c r="D5910" i="14"/>
  <c r="C5910" i="14"/>
  <c r="B5910" i="14"/>
  <c r="A5910" i="14"/>
  <c r="E5909" i="14"/>
  <c r="D5909" i="14"/>
  <c r="C5909" i="14"/>
  <c r="B5909" i="14"/>
  <c r="A5909" i="14"/>
  <c r="E5908" i="14"/>
  <c r="D5908" i="14"/>
  <c r="C5908" i="14"/>
  <c r="B5908" i="14"/>
  <c r="A5908" i="14"/>
  <c r="E5907" i="14"/>
  <c r="D5907" i="14"/>
  <c r="C5907" i="14"/>
  <c r="B5907" i="14"/>
  <c r="A5907" i="14"/>
  <c r="E5906" i="14"/>
  <c r="D5906" i="14"/>
  <c r="C5906" i="14"/>
  <c r="B5906" i="14"/>
  <c r="A5906" i="14"/>
  <c r="E5905" i="14"/>
  <c r="D5905" i="14"/>
  <c r="C5905" i="14"/>
  <c r="B5905" i="14"/>
  <c r="A5905" i="14"/>
  <c r="E5904" i="14"/>
  <c r="D5904" i="14"/>
  <c r="C5904" i="14"/>
  <c r="B5904" i="14"/>
  <c r="A5904" i="14"/>
  <c r="E5903" i="14"/>
  <c r="D5903" i="14"/>
  <c r="C5903" i="14"/>
  <c r="B5903" i="14"/>
  <c r="A5903" i="14"/>
  <c r="E5902" i="14"/>
  <c r="D5902" i="14"/>
  <c r="C5902" i="14"/>
  <c r="B5902" i="14"/>
  <c r="A5902" i="14"/>
  <c r="E5901" i="14"/>
  <c r="D5901" i="14"/>
  <c r="C5901" i="14"/>
  <c r="B5901" i="14"/>
  <c r="A5901" i="14"/>
  <c r="E5900" i="14"/>
  <c r="D5900" i="14"/>
  <c r="C5900" i="14"/>
  <c r="B5900" i="14"/>
  <c r="A5900" i="14"/>
  <c r="E5899" i="14"/>
  <c r="D5899" i="14"/>
  <c r="C5899" i="14"/>
  <c r="B5899" i="14"/>
  <c r="A5899" i="14"/>
  <c r="E5898" i="14"/>
  <c r="D5898" i="14"/>
  <c r="C5898" i="14"/>
  <c r="B5898" i="14"/>
  <c r="A5898" i="14"/>
  <c r="E5897" i="14"/>
  <c r="D5897" i="14"/>
  <c r="C5897" i="14"/>
  <c r="B5897" i="14"/>
  <c r="A5897" i="14"/>
  <c r="E5896" i="14"/>
  <c r="D5896" i="14"/>
  <c r="C5896" i="14"/>
  <c r="B5896" i="14"/>
  <c r="A5896" i="14"/>
  <c r="E5895" i="14"/>
  <c r="D5895" i="14"/>
  <c r="C5895" i="14"/>
  <c r="B5895" i="14"/>
  <c r="A5895" i="14"/>
  <c r="E5894" i="14"/>
  <c r="D5894" i="14"/>
  <c r="C5894" i="14"/>
  <c r="B5894" i="14"/>
  <c r="A5894" i="14"/>
  <c r="E5893" i="14"/>
  <c r="D5893" i="14"/>
  <c r="C5893" i="14"/>
  <c r="B5893" i="14"/>
  <c r="A5893" i="14"/>
  <c r="E5892" i="14"/>
  <c r="D5892" i="14"/>
  <c r="C5892" i="14"/>
  <c r="B5892" i="14"/>
  <c r="A5892" i="14"/>
  <c r="E5891" i="14"/>
  <c r="D5891" i="14"/>
  <c r="C5891" i="14"/>
  <c r="B5891" i="14"/>
  <c r="A5891" i="14"/>
  <c r="E5890" i="14"/>
  <c r="D5890" i="14"/>
  <c r="C5890" i="14"/>
  <c r="B5890" i="14"/>
  <c r="A5890" i="14"/>
  <c r="E5889" i="14"/>
  <c r="D5889" i="14"/>
  <c r="C5889" i="14"/>
  <c r="B5889" i="14"/>
  <c r="A5889" i="14"/>
  <c r="E5888" i="14"/>
  <c r="D5888" i="14"/>
  <c r="C5888" i="14"/>
  <c r="B5888" i="14"/>
  <c r="A5888" i="14"/>
  <c r="E5887" i="14"/>
  <c r="D5887" i="14"/>
  <c r="C5887" i="14"/>
  <c r="B5887" i="14"/>
  <c r="A5887" i="14"/>
  <c r="E5886" i="14"/>
  <c r="D5886" i="14"/>
  <c r="C5886" i="14"/>
  <c r="B5886" i="14"/>
  <c r="A5886" i="14"/>
  <c r="E5885" i="14"/>
  <c r="D5885" i="14"/>
  <c r="C5885" i="14"/>
  <c r="B5885" i="14"/>
  <c r="A5885" i="14"/>
  <c r="E5884" i="14"/>
  <c r="D5884" i="14"/>
  <c r="C5884" i="14"/>
  <c r="B5884" i="14"/>
  <c r="A5884" i="14"/>
  <c r="E5883" i="14"/>
  <c r="D5883" i="14"/>
  <c r="C5883" i="14"/>
  <c r="B5883" i="14"/>
  <c r="A5883" i="14"/>
  <c r="E5882" i="14"/>
  <c r="D5882" i="14"/>
  <c r="C5882" i="14"/>
  <c r="B5882" i="14"/>
  <c r="A5882" i="14"/>
  <c r="E5881" i="14"/>
  <c r="D5881" i="14"/>
  <c r="C5881" i="14"/>
  <c r="B5881" i="14"/>
  <c r="A5881" i="14"/>
  <c r="E5880" i="14"/>
  <c r="D5880" i="14"/>
  <c r="C5880" i="14"/>
  <c r="B5880" i="14"/>
  <c r="A5880" i="14"/>
  <c r="E5879" i="14"/>
  <c r="D5879" i="14"/>
  <c r="C5879" i="14"/>
  <c r="B5879" i="14"/>
  <c r="A5879" i="14"/>
  <c r="E5878" i="14"/>
  <c r="D5878" i="14"/>
  <c r="C5878" i="14"/>
  <c r="B5878" i="14"/>
  <c r="A5878" i="14"/>
  <c r="E5877" i="14"/>
  <c r="D5877" i="14"/>
  <c r="C5877" i="14"/>
  <c r="B5877" i="14"/>
  <c r="A5877" i="14"/>
  <c r="E5876" i="14"/>
  <c r="D5876" i="14"/>
  <c r="C5876" i="14"/>
  <c r="B5876" i="14"/>
  <c r="A5876" i="14"/>
  <c r="E5875" i="14"/>
  <c r="D5875" i="14"/>
  <c r="C5875" i="14"/>
  <c r="B5875" i="14"/>
  <c r="A5875" i="14"/>
  <c r="E5874" i="14"/>
  <c r="D5874" i="14"/>
  <c r="C5874" i="14"/>
  <c r="B5874" i="14"/>
  <c r="A5874" i="14"/>
  <c r="E5873" i="14"/>
  <c r="D5873" i="14"/>
  <c r="C5873" i="14"/>
  <c r="B5873" i="14"/>
  <c r="A5873" i="14"/>
  <c r="E5872" i="14"/>
  <c r="D5872" i="14"/>
  <c r="C5872" i="14"/>
  <c r="B5872" i="14"/>
  <c r="A5872" i="14"/>
  <c r="E5871" i="14"/>
  <c r="D5871" i="14"/>
  <c r="C5871" i="14"/>
  <c r="B5871" i="14"/>
  <c r="A5871" i="14"/>
  <c r="E5870" i="14"/>
  <c r="D5870" i="14"/>
  <c r="C5870" i="14"/>
  <c r="B5870" i="14"/>
  <c r="A5870" i="14"/>
  <c r="E5869" i="14"/>
  <c r="D5869" i="14"/>
  <c r="C5869" i="14"/>
  <c r="B5869" i="14"/>
  <c r="A5869" i="14"/>
  <c r="E5868" i="14"/>
  <c r="D5868" i="14"/>
  <c r="C5868" i="14"/>
  <c r="B5868" i="14"/>
  <c r="A5868" i="14"/>
  <c r="E5867" i="14"/>
  <c r="D5867" i="14"/>
  <c r="C5867" i="14"/>
  <c r="B5867" i="14"/>
  <c r="A5867" i="14"/>
  <c r="E5866" i="14"/>
  <c r="D5866" i="14"/>
  <c r="C5866" i="14"/>
  <c r="B5866" i="14"/>
  <c r="A5866" i="14"/>
  <c r="E5865" i="14"/>
  <c r="D5865" i="14"/>
  <c r="C5865" i="14"/>
  <c r="B5865" i="14"/>
  <c r="A5865" i="14"/>
  <c r="E5864" i="14"/>
  <c r="D5864" i="14"/>
  <c r="C5864" i="14"/>
  <c r="B5864" i="14"/>
  <c r="A5864" i="14"/>
  <c r="E5863" i="14"/>
  <c r="D5863" i="14"/>
  <c r="C5863" i="14"/>
  <c r="B5863" i="14"/>
  <c r="A5863" i="14"/>
  <c r="E5862" i="14"/>
  <c r="D5862" i="14"/>
  <c r="C5862" i="14"/>
  <c r="B5862" i="14"/>
  <c r="A5862" i="14"/>
  <c r="E5861" i="14"/>
  <c r="D5861" i="14"/>
  <c r="C5861" i="14"/>
  <c r="B5861" i="14"/>
  <c r="A5861" i="14"/>
  <c r="E5860" i="14"/>
  <c r="D5860" i="14"/>
  <c r="C5860" i="14"/>
  <c r="B5860" i="14"/>
  <c r="A5860" i="14"/>
  <c r="E5859" i="14"/>
  <c r="D5859" i="14"/>
  <c r="C5859" i="14"/>
  <c r="B5859" i="14"/>
  <c r="A5859" i="14"/>
  <c r="E5858" i="14"/>
  <c r="D5858" i="14"/>
  <c r="C5858" i="14"/>
  <c r="B5858" i="14"/>
  <c r="A5858" i="14"/>
  <c r="E5857" i="14"/>
  <c r="D5857" i="14"/>
  <c r="C5857" i="14"/>
  <c r="B5857" i="14"/>
  <c r="A5857" i="14"/>
  <c r="E5856" i="14"/>
  <c r="D5856" i="14"/>
  <c r="C5856" i="14"/>
  <c r="B5856" i="14"/>
  <c r="A5856" i="14"/>
  <c r="E5855" i="14"/>
  <c r="D5855" i="14"/>
  <c r="C5855" i="14"/>
  <c r="B5855" i="14"/>
  <c r="A5855" i="14"/>
  <c r="E5854" i="14"/>
  <c r="D5854" i="14"/>
  <c r="C5854" i="14"/>
  <c r="B5854" i="14"/>
  <c r="A5854" i="14"/>
  <c r="E5853" i="14"/>
  <c r="D5853" i="14"/>
  <c r="C5853" i="14"/>
  <c r="B5853" i="14"/>
  <c r="A5853" i="14"/>
  <c r="E5852" i="14"/>
  <c r="D5852" i="14"/>
  <c r="C5852" i="14"/>
  <c r="B5852" i="14"/>
  <c r="A5852" i="14"/>
  <c r="E5851" i="14"/>
  <c r="D5851" i="14"/>
  <c r="C5851" i="14"/>
  <c r="B5851" i="14"/>
  <c r="A5851" i="14"/>
  <c r="E5850" i="14"/>
  <c r="D5850" i="14"/>
  <c r="C5850" i="14"/>
  <c r="B5850" i="14"/>
  <c r="A5850" i="14"/>
  <c r="E5849" i="14"/>
  <c r="D5849" i="14"/>
  <c r="C5849" i="14"/>
  <c r="B5849" i="14"/>
  <c r="A5849" i="14"/>
  <c r="E5848" i="14"/>
  <c r="D5848" i="14"/>
  <c r="C5848" i="14"/>
  <c r="B5848" i="14"/>
  <c r="A5848" i="14"/>
  <c r="E5847" i="14"/>
  <c r="D5847" i="14"/>
  <c r="C5847" i="14"/>
  <c r="B5847" i="14"/>
  <c r="A5847" i="14"/>
  <c r="E5846" i="14"/>
  <c r="D5846" i="14"/>
  <c r="C5846" i="14"/>
  <c r="B5846" i="14"/>
  <c r="A5846" i="14"/>
  <c r="E5845" i="14"/>
  <c r="D5845" i="14"/>
  <c r="C5845" i="14"/>
  <c r="B5845" i="14"/>
  <c r="A5845" i="14"/>
  <c r="E5844" i="14"/>
  <c r="D5844" i="14"/>
  <c r="C5844" i="14"/>
  <c r="B5844" i="14"/>
  <c r="A5844" i="14"/>
  <c r="E5843" i="14"/>
  <c r="D5843" i="14"/>
  <c r="C5843" i="14"/>
  <c r="B5843" i="14"/>
  <c r="A5843" i="14"/>
  <c r="E5842" i="14"/>
  <c r="D5842" i="14"/>
  <c r="C5842" i="14"/>
  <c r="B5842" i="14"/>
  <c r="A5842" i="14"/>
  <c r="E5841" i="14"/>
  <c r="D5841" i="14"/>
  <c r="C5841" i="14"/>
  <c r="B5841" i="14"/>
  <c r="A5841" i="14"/>
  <c r="E5840" i="14"/>
  <c r="D5840" i="14"/>
  <c r="C5840" i="14"/>
  <c r="B5840" i="14"/>
  <c r="A5840" i="14"/>
  <c r="E5839" i="14"/>
  <c r="D5839" i="14"/>
  <c r="C5839" i="14"/>
  <c r="B5839" i="14"/>
  <c r="A5839" i="14"/>
  <c r="E5838" i="14"/>
  <c r="D5838" i="14"/>
  <c r="C5838" i="14"/>
  <c r="B5838" i="14"/>
  <c r="A5838" i="14"/>
  <c r="E5837" i="14"/>
  <c r="D5837" i="14"/>
  <c r="C5837" i="14"/>
  <c r="B5837" i="14"/>
  <c r="A5837" i="14"/>
  <c r="E5836" i="14"/>
  <c r="D5836" i="14"/>
  <c r="C5836" i="14"/>
  <c r="B5836" i="14"/>
  <c r="A5836" i="14"/>
  <c r="E5835" i="14"/>
  <c r="D5835" i="14"/>
  <c r="C5835" i="14"/>
  <c r="B5835" i="14"/>
  <c r="A5835" i="14"/>
  <c r="E5834" i="14"/>
  <c r="D5834" i="14"/>
  <c r="C5834" i="14"/>
  <c r="B5834" i="14"/>
  <c r="A5834" i="14"/>
  <c r="E5833" i="14"/>
  <c r="D5833" i="14"/>
  <c r="C5833" i="14"/>
  <c r="B5833" i="14"/>
  <c r="A5833" i="14"/>
  <c r="E5832" i="14"/>
  <c r="D5832" i="14"/>
  <c r="C5832" i="14"/>
  <c r="B5832" i="14"/>
  <c r="A5832" i="14"/>
  <c r="E5831" i="14"/>
  <c r="D5831" i="14"/>
  <c r="C5831" i="14"/>
  <c r="B5831" i="14"/>
  <c r="A5831" i="14"/>
  <c r="E5830" i="14"/>
  <c r="D5830" i="14"/>
  <c r="C5830" i="14"/>
  <c r="B5830" i="14"/>
  <c r="A5830" i="14"/>
  <c r="E5829" i="14"/>
  <c r="D5829" i="14"/>
  <c r="C5829" i="14"/>
  <c r="B5829" i="14"/>
  <c r="A5829" i="14"/>
  <c r="E5828" i="14"/>
  <c r="D5828" i="14"/>
  <c r="C5828" i="14"/>
  <c r="B5828" i="14"/>
  <c r="A5828" i="14"/>
  <c r="E5827" i="14"/>
  <c r="D5827" i="14"/>
  <c r="C5827" i="14"/>
  <c r="B5827" i="14"/>
  <c r="A5827" i="14"/>
  <c r="E5826" i="14"/>
  <c r="D5826" i="14"/>
  <c r="C5826" i="14"/>
  <c r="B5826" i="14"/>
  <c r="A5826" i="14"/>
  <c r="E5825" i="14"/>
  <c r="D5825" i="14"/>
  <c r="C5825" i="14"/>
  <c r="B5825" i="14"/>
  <c r="A5825" i="14"/>
  <c r="E5824" i="14"/>
  <c r="D5824" i="14"/>
  <c r="C5824" i="14"/>
  <c r="B5824" i="14"/>
  <c r="A5824" i="14"/>
  <c r="E5823" i="14"/>
  <c r="D5823" i="14"/>
  <c r="C5823" i="14"/>
  <c r="B5823" i="14"/>
  <c r="A5823" i="14"/>
  <c r="E5822" i="14"/>
  <c r="D5822" i="14"/>
  <c r="C5822" i="14"/>
  <c r="B5822" i="14"/>
  <c r="A5822" i="14"/>
  <c r="E5821" i="14"/>
  <c r="D5821" i="14"/>
  <c r="C5821" i="14"/>
  <c r="B5821" i="14"/>
  <c r="A5821" i="14"/>
  <c r="E5820" i="14"/>
  <c r="D5820" i="14"/>
  <c r="C5820" i="14"/>
  <c r="B5820" i="14"/>
  <c r="A5820" i="14"/>
  <c r="E5819" i="14"/>
  <c r="D5819" i="14"/>
  <c r="C5819" i="14"/>
  <c r="B5819" i="14"/>
  <c r="A5819" i="14"/>
  <c r="E5818" i="14"/>
  <c r="D5818" i="14"/>
  <c r="C5818" i="14"/>
  <c r="B5818" i="14"/>
  <c r="A5818" i="14"/>
  <c r="E5817" i="14"/>
  <c r="D5817" i="14"/>
  <c r="C5817" i="14"/>
  <c r="B5817" i="14"/>
  <c r="A5817" i="14"/>
  <c r="E5816" i="14"/>
  <c r="D5816" i="14"/>
  <c r="C5816" i="14"/>
  <c r="B5816" i="14"/>
  <c r="A5816" i="14"/>
  <c r="E5815" i="14"/>
  <c r="D5815" i="14"/>
  <c r="C5815" i="14"/>
  <c r="B5815" i="14"/>
  <c r="A5815" i="14"/>
  <c r="E5814" i="14"/>
  <c r="D5814" i="14"/>
  <c r="C5814" i="14"/>
  <c r="B5814" i="14"/>
  <c r="A5814" i="14"/>
  <c r="E5813" i="14"/>
  <c r="D5813" i="14"/>
  <c r="C5813" i="14"/>
  <c r="B5813" i="14"/>
  <c r="A5813" i="14"/>
  <c r="E5812" i="14"/>
  <c r="D5812" i="14"/>
  <c r="C5812" i="14"/>
  <c r="B5812" i="14"/>
  <c r="A5812" i="14"/>
  <c r="E5811" i="14"/>
  <c r="D5811" i="14"/>
  <c r="C5811" i="14"/>
  <c r="B5811" i="14"/>
  <c r="A5811" i="14"/>
  <c r="E5810" i="14"/>
  <c r="D5810" i="14"/>
  <c r="C5810" i="14"/>
  <c r="B5810" i="14"/>
  <c r="A5810" i="14"/>
  <c r="E5809" i="14"/>
  <c r="D5809" i="14"/>
  <c r="C5809" i="14"/>
  <c r="B5809" i="14"/>
  <c r="A5809" i="14"/>
  <c r="E5808" i="14"/>
  <c r="D5808" i="14"/>
  <c r="C5808" i="14"/>
  <c r="B5808" i="14"/>
  <c r="A5808" i="14"/>
  <c r="E5807" i="14"/>
  <c r="D5807" i="14"/>
  <c r="C5807" i="14"/>
  <c r="B5807" i="14"/>
  <c r="A5807" i="14"/>
  <c r="E5806" i="14"/>
  <c r="D5806" i="14"/>
  <c r="C5806" i="14"/>
  <c r="B5806" i="14"/>
  <c r="A5806" i="14"/>
  <c r="E5805" i="14"/>
  <c r="D5805" i="14"/>
  <c r="C5805" i="14"/>
  <c r="B5805" i="14"/>
  <c r="A5805" i="14"/>
  <c r="E5804" i="14"/>
  <c r="D5804" i="14"/>
  <c r="C5804" i="14"/>
  <c r="B5804" i="14"/>
  <c r="A5804" i="14"/>
  <c r="E5803" i="14"/>
  <c r="D5803" i="14"/>
  <c r="C5803" i="14"/>
  <c r="B5803" i="14"/>
  <c r="A5803" i="14"/>
  <c r="E5802" i="14"/>
  <c r="D5802" i="14"/>
  <c r="C5802" i="14"/>
  <c r="B5802" i="14"/>
  <c r="A5802" i="14"/>
  <c r="E5801" i="14"/>
  <c r="D5801" i="14"/>
  <c r="C5801" i="14"/>
  <c r="B5801" i="14"/>
  <c r="A5801" i="14"/>
  <c r="E5800" i="14"/>
  <c r="D5800" i="14"/>
  <c r="C5800" i="14"/>
  <c r="B5800" i="14"/>
  <c r="A5800" i="14"/>
  <c r="E5799" i="14"/>
  <c r="D5799" i="14"/>
  <c r="C5799" i="14"/>
  <c r="B5799" i="14"/>
  <c r="A5799" i="14"/>
  <c r="E5798" i="14"/>
  <c r="D5798" i="14"/>
  <c r="C5798" i="14"/>
  <c r="B5798" i="14"/>
  <c r="A5798" i="14"/>
  <c r="E5797" i="14"/>
  <c r="D5797" i="14"/>
  <c r="C5797" i="14"/>
  <c r="B5797" i="14"/>
  <c r="A5797" i="14"/>
  <c r="E5796" i="14"/>
  <c r="D5796" i="14"/>
  <c r="C5796" i="14"/>
  <c r="B5796" i="14"/>
  <c r="A5796" i="14"/>
  <c r="E5795" i="14"/>
  <c r="D5795" i="14"/>
  <c r="C5795" i="14"/>
  <c r="B5795" i="14"/>
  <c r="A5795" i="14"/>
  <c r="E5794" i="14"/>
  <c r="D5794" i="14"/>
  <c r="C5794" i="14"/>
  <c r="B5794" i="14"/>
  <c r="A5794" i="14"/>
  <c r="E5793" i="14"/>
  <c r="D5793" i="14"/>
  <c r="C5793" i="14"/>
  <c r="B5793" i="14"/>
  <c r="A5793" i="14"/>
  <c r="E5792" i="14"/>
  <c r="D5792" i="14"/>
  <c r="C5792" i="14"/>
  <c r="B5792" i="14"/>
  <c r="A5792" i="14"/>
  <c r="E5791" i="14"/>
  <c r="D5791" i="14"/>
  <c r="C5791" i="14"/>
  <c r="B5791" i="14"/>
  <c r="A5791" i="14"/>
  <c r="E5790" i="14"/>
  <c r="D5790" i="14"/>
  <c r="C5790" i="14"/>
  <c r="B5790" i="14"/>
  <c r="A5790" i="14"/>
  <c r="E5789" i="14"/>
  <c r="D5789" i="14"/>
  <c r="C5789" i="14"/>
  <c r="B5789" i="14"/>
  <c r="A5789" i="14"/>
  <c r="E5788" i="14"/>
  <c r="D5788" i="14"/>
  <c r="C5788" i="14"/>
  <c r="B5788" i="14"/>
  <c r="A5788" i="14"/>
  <c r="E5787" i="14"/>
  <c r="D5787" i="14"/>
  <c r="C5787" i="14"/>
  <c r="B5787" i="14"/>
  <c r="A5787" i="14"/>
  <c r="E5786" i="14"/>
  <c r="D5786" i="14"/>
  <c r="C5786" i="14"/>
  <c r="B5786" i="14"/>
  <c r="A5786" i="14"/>
  <c r="E5785" i="14"/>
  <c r="D5785" i="14"/>
  <c r="C5785" i="14"/>
  <c r="B5785" i="14"/>
  <c r="A5785" i="14"/>
  <c r="E5784" i="14"/>
  <c r="D5784" i="14"/>
  <c r="C5784" i="14"/>
  <c r="B5784" i="14"/>
  <c r="A5784" i="14"/>
  <c r="E5783" i="14"/>
  <c r="D5783" i="14"/>
  <c r="C5783" i="14"/>
  <c r="B5783" i="14"/>
  <c r="A5783" i="14"/>
  <c r="E5782" i="14"/>
  <c r="D5782" i="14"/>
  <c r="C5782" i="14"/>
  <c r="B5782" i="14"/>
  <c r="A5782" i="14"/>
  <c r="E5781" i="14"/>
  <c r="D5781" i="14"/>
  <c r="C5781" i="14"/>
  <c r="B5781" i="14"/>
  <c r="A5781" i="14"/>
  <c r="E5780" i="14"/>
  <c r="D5780" i="14"/>
  <c r="C5780" i="14"/>
  <c r="B5780" i="14"/>
  <c r="A5780" i="14"/>
  <c r="E5779" i="14"/>
  <c r="D5779" i="14"/>
  <c r="C5779" i="14"/>
  <c r="B5779" i="14"/>
  <c r="A5779" i="14"/>
  <c r="E5778" i="14"/>
  <c r="D5778" i="14"/>
  <c r="C5778" i="14"/>
  <c r="B5778" i="14"/>
  <c r="A5778" i="14"/>
  <c r="E5777" i="14"/>
  <c r="D5777" i="14"/>
  <c r="C5777" i="14"/>
  <c r="B5777" i="14"/>
  <c r="A5777" i="14"/>
  <c r="E5776" i="14"/>
  <c r="D5776" i="14"/>
  <c r="C5776" i="14"/>
  <c r="B5776" i="14"/>
  <c r="A5776" i="14"/>
  <c r="E5775" i="14"/>
  <c r="D5775" i="14"/>
  <c r="C5775" i="14"/>
  <c r="B5775" i="14"/>
  <c r="A5775" i="14"/>
  <c r="E5774" i="14"/>
  <c r="D5774" i="14"/>
  <c r="C5774" i="14"/>
  <c r="B5774" i="14"/>
  <c r="A5774" i="14"/>
  <c r="E5773" i="14"/>
  <c r="D5773" i="14"/>
  <c r="C5773" i="14"/>
  <c r="B5773" i="14"/>
  <c r="A5773" i="14"/>
  <c r="E5772" i="14"/>
  <c r="D5772" i="14"/>
  <c r="C5772" i="14"/>
  <c r="B5772" i="14"/>
  <c r="A5772" i="14"/>
  <c r="E5771" i="14"/>
  <c r="D5771" i="14"/>
  <c r="C5771" i="14"/>
  <c r="B5771" i="14"/>
  <c r="A5771" i="14"/>
  <c r="E5770" i="14"/>
  <c r="D5770" i="14"/>
  <c r="C5770" i="14"/>
  <c r="B5770" i="14"/>
  <c r="A5770" i="14"/>
  <c r="E5769" i="14"/>
  <c r="D5769" i="14"/>
  <c r="C5769" i="14"/>
  <c r="B5769" i="14"/>
  <c r="A5769" i="14"/>
  <c r="E5768" i="14"/>
  <c r="D5768" i="14"/>
  <c r="C5768" i="14"/>
  <c r="B5768" i="14"/>
  <c r="A5768" i="14"/>
  <c r="E5767" i="14"/>
  <c r="D5767" i="14"/>
  <c r="C5767" i="14"/>
  <c r="B5767" i="14"/>
  <c r="A5767" i="14"/>
  <c r="E5766" i="14"/>
  <c r="D5766" i="14"/>
  <c r="C5766" i="14"/>
  <c r="B5766" i="14"/>
  <c r="A5766" i="14"/>
  <c r="E5765" i="14"/>
  <c r="D5765" i="14"/>
  <c r="C5765" i="14"/>
  <c r="B5765" i="14"/>
  <c r="A5765" i="14"/>
  <c r="E5764" i="14"/>
  <c r="D5764" i="14"/>
  <c r="C5764" i="14"/>
  <c r="B5764" i="14"/>
  <c r="A5764" i="14"/>
  <c r="E5763" i="14"/>
  <c r="D5763" i="14"/>
  <c r="C5763" i="14"/>
  <c r="B5763" i="14"/>
  <c r="A5763" i="14"/>
  <c r="E5762" i="14"/>
  <c r="D5762" i="14"/>
  <c r="C5762" i="14"/>
  <c r="B5762" i="14"/>
  <c r="A5762" i="14"/>
  <c r="E5761" i="14"/>
  <c r="D5761" i="14"/>
  <c r="C5761" i="14"/>
  <c r="B5761" i="14"/>
  <c r="A5761" i="14"/>
  <c r="E5760" i="14"/>
  <c r="D5760" i="14"/>
  <c r="C5760" i="14"/>
  <c r="B5760" i="14"/>
  <c r="A5760" i="14"/>
  <c r="E5759" i="14"/>
  <c r="D5759" i="14"/>
  <c r="C5759" i="14"/>
  <c r="B5759" i="14"/>
  <c r="A5759" i="14"/>
  <c r="E5758" i="14"/>
  <c r="D5758" i="14"/>
  <c r="C5758" i="14"/>
  <c r="B5758" i="14"/>
  <c r="A5758" i="14"/>
  <c r="E5757" i="14"/>
  <c r="D5757" i="14"/>
  <c r="C5757" i="14"/>
  <c r="B5757" i="14"/>
  <c r="A5757" i="14"/>
  <c r="E5756" i="14"/>
  <c r="D5756" i="14"/>
  <c r="C5756" i="14"/>
  <c r="B5756" i="14"/>
  <c r="A5756" i="14"/>
  <c r="E5755" i="14"/>
  <c r="D5755" i="14"/>
  <c r="C5755" i="14"/>
  <c r="B5755" i="14"/>
  <c r="A5755" i="14"/>
  <c r="E5754" i="14"/>
  <c r="D5754" i="14"/>
  <c r="C5754" i="14"/>
  <c r="B5754" i="14"/>
  <c r="A5754" i="14"/>
  <c r="E5753" i="14"/>
  <c r="D5753" i="14"/>
  <c r="C5753" i="14"/>
  <c r="B5753" i="14"/>
  <c r="A5753" i="14"/>
  <c r="E5752" i="14"/>
  <c r="D5752" i="14"/>
  <c r="C5752" i="14"/>
  <c r="B5752" i="14"/>
  <c r="A5752" i="14"/>
  <c r="E5751" i="14"/>
  <c r="D5751" i="14"/>
  <c r="C5751" i="14"/>
  <c r="B5751" i="14"/>
  <c r="A5751" i="14"/>
  <c r="E5750" i="14"/>
  <c r="D5750" i="14"/>
  <c r="C5750" i="14"/>
  <c r="B5750" i="14"/>
  <c r="A5750" i="14"/>
  <c r="E5749" i="14"/>
  <c r="D5749" i="14"/>
  <c r="C5749" i="14"/>
  <c r="B5749" i="14"/>
  <c r="A5749" i="14"/>
  <c r="E5748" i="14"/>
  <c r="D5748" i="14"/>
  <c r="C5748" i="14"/>
  <c r="B5748" i="14"/>
  <c r="A5748" i="14"/>
  <c r="E5747" i="14"/>
  <c r="D5747" i="14"/>
  <c r="C5747" i="14"/>
  <c r="B5747" i="14"/>
  <c r="A5747" i="14"/>
  <c r="E5746" i="14"/>
  <c r="D5746" i="14"/>
  <c r="C5746" i="14"/>
  <c r="B5746" i="14"/>
  <c r="A5746" i="14"/>
  <c r="E5745" i="14"/>
  <c r="D5745" i="14"/>
  <c r="C5745" i="14"/>
  <c r="B5745" i="14"/>
  <c r="A5745" i="14"/>
  <c r="E5744" i="14"/>
  <c r="D5744" i="14"/>
  <c r="C5744" i="14"/>
  <c r="B5744" i="14"/>
  <c r="A5744" i="14"/>
  <c r="E5743" i="14"/>
  <c r="D5743" i="14"/>
  <c r="C5743" i="14"/>
  <c r="B5743" i="14"/>
  <c r="A5743" i="14"/>
  <c r="E5742" i="14"/>
  <c r="D5742" i="14"/>
  <c r="C5742" i="14"/>
  <c r="B5742" i="14"/>
  <c r="A5742" i="14"/>
  <c r="E5741" i="14"/>
  <c r="D5741" i="14"/>
  <c r="C5741" i="14"/>
  <c r="B5741" i="14"/>
  <c r="A5741" i="14"/>
  <c r="E5740" i="14"/>
  <c r="D5740" i="14"/>
  <c r="C5740" i="14"/>
  <c r="B5740" i="14"/>
  <c r="A5740" i="14"/>
  <c r="E5739" i="14"/>
  <c r="D5739" i="14"/>
  <c r="C5739" i="14"/>
  <c r="B5739" i="14"/>
  <c r="A5739" i="14"/>
  <c r="E5738" i="14"/>
  <c r="D5738" i="14"/>
  <c r="C5738" i="14"/>
  <c r="B5738" i="14"/>
  <c r="A5738" i="14"/>
  <c r="E5737" i="14"/>
  <c r="D5737" i="14"/>
  <c r="C5737" i="14"/>
  <c r="B5737" i="14"/>
  <c r="A5737" i="14"/>
  <c r="E5736" i="14"/>
  <c r="D5736" i="14"/>
  <c r="C5736" i="14"/>
  <c r="B5736" i="14"/>
  <c r="A5736" i="14"/>
  <c r="E5735" i="14"/>
  <c r="D5735" i="14"/>
  <c r="C5735" i="14"/>
  <c r="B5735" i="14"/>
  <c r="A5735" i="14"/>
  <c r="E5734" i="14"/>
  <c r="D5734" i="14"/>
  <c r="C5734" i="14"/>
  <c r="B5734" i="14"/>
  <c r="A5734" i="14"/>
  <c r="E5733" i="14"/>
  <c r="D5733" i="14"/>
  <c r="C5733" i="14"/>
  <c r="B5733" i="14"/>
  <c r="A5733" i="14"/>
  <c r="E5732" i="14"/>
  <c r="D5732" i="14"/>
  <c r="C5732" i="14"/>
  <c r="B5732" i="14"/>
  <c r="A5732" i="14"/>
  <c r="E5731" i="14"/>
  <c r="D5731" i="14"/>
  <c r="C5731" i="14"/>
  <c r="B5731" i="14"/>
  <c r="A5731" i="14"/>
  <c r="E5730" i="14"/>
  <c r="D5730" i="14"/>
  <c r="C5730" i="14"/>
  <c r="B5730" i="14"/>
  <c r="A5730" i="14"/>
  <c r="E5729" i="14"/>
  <c r="D5729" i="14"/>
  <c r="C5729" i="14"/>
  <c r="B5729" i="14"/>
  <c r="A5729" i="14"/>
  <c r="E5728" i="14"/>
  <c r="D5728" i="14"/>
  <c r="C5728" i="14"/>
  <c r="B5728" i="14"/>
  <c r="A5728" i="14"/>
  <c r="E5727" i="14"/>
  <c r="D5727" i="14"/>
  <c r="C5727" i="14"/>
  <c r="B5727" i="14"/>
  <c r="A5727" i="14"/>
  <c r="E5726" i="14"/>
  <c r="D5726" i="14"/>
  <c r="C5726" i="14"/>
  <c r="B5726" i="14"/>
  <c r="A5726" i="14"/>
  <c r="E5725" i="14"/>
  <c r="D5725" i="14"/>
  <c r="C5725" i="14"/>
  <c r="B5725" i="14"/>
  <c r="A5725" i="14"/>
  <c r="E5724" i="14"/>
  <c r="D5724" i="14"/>
  <c r="C5724" i="14"/>
  <c r="B5724" i="14"/>
  <c r="A5724" i="14"/>
  <c r="E5723" i="14"/>
  <c r="D5723" i="14"/>
  <c r="C5723" i="14"/>
  <c r="B5723" i="14"/>
  <c r="A5723" i="14"/>
  <c r="E5722" i="14"/>
  <c r="D5722" i="14"/>
  <c r="C5722" i="14"/>
  <c r="B5722" i="14"/>
  <c r="A5722" i="14"/>
  <c r="E5721" i="14"/>
  <c r="D5721" i="14"/>
  <c r="C5721" i="14"/>
  <c r="B5721" i="14"/>
  <c r="A5721" i="14"/>
  <c r="E5720" i="14"/>
  <c r="D5720" i="14"/>
  <c r="C5720" i="14"/>
  <c r="B5720" i="14"/>
  <c r="A5720" i="14"/>
  <c r="E5719" i="14"/>
  <c r="D5719" i="14"/>
  <c r="C5719" i="14"/>
  <c r="B5719" i="14"/>
  <c r="A5719" i="14"/>
  <c r="E5718" i="14"/>
  <c r="D5718" i="14"/>
  <c r="C5718" i="14"/>
  <c r="B5718" i="14"/>
  <c r="A5718" i="14"/>
  <c r="E5717" i="14"/>
  <c r="D5717" i="14"/>
  <c r="C5717" i="14"/>
  <c r="B5717" i="14"/>
  <c r="A5717" i="14"/>
  <c r="E5716" i="14"/>
  <c r="D5716" i="14"/>
  <c r="C5716" i="14"/>
  <c r="B5716" i="14"/>
  <c r="A5716" i="14"/>
  <c r="E5715" i="14"/>
  <c r="D5715" i="14"/>
  <c r="C5715" i="14"/>
  <c r="B5715" i="14"/>
  <c r="A5715" i="14"/>
  <c r="E5714" i="14"/>
  <c r="D5714" i="14"/>
  <c r="C5714" i="14"/>
  <c r="B5714" i="14"/>
  <c r="A5714" i="14"/>
  <c r="E5713" i="14"/>
  <c r="D5713" i="14"/>
  <c r="C5713" i="14"/>
  <c r="B5713" i="14"/>
  <c r="A5713" i="14"/>
  <c r="E5712" i="14"/>
  <c r="D5712" i="14"/>
  <c r="C5712" i="14"/>
  <c r="B5712" i="14"/>
  <c r="A5712" i="14"/>
  <c r="E5711" i="14"/>
  <c r="D5711" i="14"/>
  <c r="C5711" i="14"/>
  <c r="B5711" i="14"/>
  <c r="A5711" i="14"/>
  <c r="E5710" i="14"/>
  <c r="D5710" i="14"/>
  <c r="C5710" i="14"/>
  <c r="B5710" i="14"/>
  <c r="A5710" i="14"/>
  <c r="E5709" i="14"/>
  <c r="D5709" i="14"/>
  <c r="C5709" i="14"/>
  <c r="B5709" i="14"/>
  <c r="A5709" i="14"/>
  <c r="E5708" i="14"/>
  <c r="D5708" i="14"/>
  <c r="C5708" i="14"/>
  <c r="B5708" i="14"/>
  <c r="A5708" i="14"/>
  <c r="E5707" i="14"/>
  <c r="D5707" i="14"/>
  <c r="C5707" i="14"/>
  <c r="B5707" i="14"/>
  <c r="A5707" i="14"/>
  <c r="E5706" i="14"/>
  <c r="D5706" i="14"/>
  <c r="C5706" i="14"/>
  <c r="B5706" i="14"/>
  <c r="A5706" i="14"/>
  <c r="E5705" i="14"/>
  <c r="D5705" i="14"/>
  <c r="C5705" i="14"/>
  <c r="B5705" i="14"/>
  <c r="A5705" i="14"/>
  <c r="E5704" i="14"/>
  <c r="D5704" i="14"/>
  <c r="C5704" i="14"/>
  <c r="B5704" i="14"/>
  <c r="A5704" i="14"/>
  <c r="E5703" i="14"/>
  <c r="D5703" i="14"/>
  <c r="C5703" i="14"/>
  <c r="B5703" i="14"/>
  <c r="A5703" i="14"/>
  <c r="E5702" i="14"/>
  <c r="D5702" i="14"/>
  <c r="C5702" i="14"/>
  <c r="B5702" i="14"/>
  <c r="A5702" i="14"/>
  <c r="E5701" i="14"/>
  <c r="D5701" i="14"/>
  <c r="C5701" i="14"/>
  <c r="B5701" i="14"/>
  <c r="A5701" i="14"/>
  <c r="E5700" i="14"/>
  <c r="D5700" i="14"/>
  <c r="C5700" i="14"/>
  <c r="B5700" i="14"/>
  <c r="A5700" i="14"/>
  <c r="E5699" i="14"/>
  <c r="D5699" i="14"/>
  <c r="C5699" i="14"/>
  <c r="B5699" i="14"/>
  <c r="A5699" i="14"/>
  <c r="E5698" i="14"/>
  <c r="D5698" i="14"/>
  <c r="C5698" i="14"/>
  <c r="B5698" i="14"/>
  <c r="A5698" i="14"/>
  <c r="E5697" i="14"/>
  <c r="D5697" i="14"/>
  <c r="C5697" i="14"/>
  <c r="B5697" i="14"/>
  <c r="A5697" i="14"/>
  <c r="E5696" i="14"/>
  <c r="D5696" i="14"/>
  <c r="C5696" i="14"/>
  <c r="B5696" i="14"/>
  <c r="A5696" i="14"/>
  <c r="E5695" i="14"/>
  <c r="D5695" i="14"/>
  <c r="C5695" i="14"/>
  <c r="B5695" i="14"/>
  <c r="A5695" i="14"/>
  <c r="E5694" i="14"/>
  <c r="D5694" i="14"/>
  <c r="C5694" i="14"/>
  <c r="B5694" i="14"/>
  <c r="A5694" i="14"/>
  <c r="E5693" i="14"/>
  <c r="D5693" i="14"/>
  <c r="C5693" i="14"/>
  <c r="B5693" i="14"/>
  <c r="A5693" i="14"/>
  <c r="E5692" i="14"/>
  <c r="D5692" i="14"/>
  <c r="C5692" i="14"/>
  <c r="B5692" i="14"/>
  <c r="A5692" i="14"/>
  <c r="E5691" i="14"/>
  <c r="D5691" i="14"/>
  <c r="C5691" i="14"/>
  <c r="B5691" i="14"/>
  <c r="A5691" i="14"/>
  <c r="E5690" i="14"/>
  <c r="D5690" i="14"/>
  <c r="C5690" i="14"/>
  <c r="B5690" i="14"/>
  <c r="A5690" i="14"/>
  <c r="E5689" i="14"/>
  <c r="D5689" i="14"/>
  <c r="C5689" i="14"/>
  <c r="B5689" i="14"/>
  <c r="A5689" i="14"/>
  <c r="E5688" i="14"/>
  <c r="D5688" i="14"/>
  <c r="C5688" i="14"/>
  <c r="B5688" i="14"/>
  <c r="A5688" i="14"/>
  <c r="E5687" i="14"/>
  <c r="D5687" i="14"/>
  <c r="C5687" i="14"/>
  <c r="B5687" i="14"/>
  <c r="A5687" i="14"/>
  <c r="E5686" i="14"/>
  <c r="D5686" i="14"/>
  <c r="C5686" i="14"/>
  <c r="B5686" i="14"/>
  <c r="A5686" i="14"/>
  <c r="E5685" i="14"/>
  <c r="D5685" i="14"/>
  <c r="C5685" i="14"/>
  <c r="B5685" i="14"/>
  <c r="A5685" i="14"/>
  <c r="E5684" i="14"/>
  <c r="D5684" i="14"/>
  <c r="C5684" i="14"/>
  <c r="B5684" i="14"/>
  <c r="A5684" i="14"/>
  <c r="E5683" i="14"/>
  <c r="D5683" i="14"/>
  <c r="C5683" i="14"/>
  <c r="B5683" i="14"/>
  <c r="A5683" i="14"/>
  <c r="E5682" i="14"/>
  <c r="D5682" i="14"/>
  <c r="C5682" i="14"/>
  <c r="B5682" i="14"/>
  <c r="A5682" i="14"/>
  <c r="E5681" i="14"/>
  <c r="D5681" i="14"/>
  <c r="C5681" i="14"/>
  <c r="B5681" i="14"/>
  <c r="A5681" i="14"/>
  <c r="E5680" i="14"/>
  <c r="D5680" i="14"/>
  <c r="C5680" i="14"/>
  <c r="B5680" i="14"/>
  <c r="A5680" i="14"/>
  <c r="E5679" i="14"/>
  <c r="D5679" i="14"/>
  <c r="C5679" i="14"/>
  <c r="B5679" i="14"/>
  <c r="A5679" i="14"/>
  <c r="E5678" i="14"/>
  <c r="D5678" i="14"/>
  <c r="C5678" i="14"/>
  <c r="B5678" i="14"/>
  <c r="A5678" i="14"/>
  <c r="E5677" i="14"/>
  <c r="D5677" i="14"/>
  <c r="C5677" i="14"/>
  <c r="B5677" i="14"/>
  <c r="A5677" i="14"/>
  <c r="E5676" i="14"/>
  <c r="D5676" i="14"/>
  <c r="C5676" i="14"/>
  <c r="B5676" i="14"/>
  <c r="A5676" i="14"/>
  <c r="E5675" i="14"/>
  <c r="D5675" i="14"/>
  <c r="C5675" i="14"/>
  <c r="B5675" i="14"/>
  <c r="A5675" i="14"/>
  <c r="E5674" i="14"/>
  <c r="D5674" i="14"/>
  <c r="C5674" i="14"/>
  <c r="B5674" i="14"/>
  <c r="A5674" i="14"/>
  <c r="E5673" i="14"/>
  <c r="D5673" i="14"/>
  <c r="C5673" i="14"/>
  <c r="B5673" i="14"/>
  <c r="A5673" i="14"/>
  <c r="E5672" i="14"/>
  <c r="D5672" i="14"/>
  <c r="C5672" i="14"/>
  <c r="B5672" i="14"/>
  <c r="A5672" i="14"/>
  <c r="E5671" i="14"/>
  <c r="D5671" i="14"/>
  <c r="C5671" i="14"/>
  <c r="B5671" i="14"/>
  <c r="A5671" i="14"/>
  <c r="E5670" i="14"/>
  <c r="D5670" i="14"/>
  <c r="C5670" i="14"/>
  <c r="B5670" i="14"/>
  <c r="A5670" i="14"/>
  <c r="E5669" i="14"/>
  <c r="D5669" i="14"/>
  <c r="C5669" i="14"/>
  <c r="B5669" i="14"/>
  <c r="A5669" i="14"/>
  <c r="E5668" i="14"/>
  <c r="D5668" i="14"/>
  <c r="C5668" i="14"/>
  <c r="B5668" i="14"/>
  <c r="A5668" i="14"/>
  <c r="E5667" i="14"/>
  <c r="D5667" i="14"/>
  <c r="C5667" i="14"/>
  <c r="B5667" i="14"/>
  <c r="A5667" i="14"/>
  <c r="E5666" i="14"/>
  <c r="D5666" i="14"/>
  <c r="C5666" i="14"/>
  <c r="B5666" i="14"/>
  <c r="A5666" i="14"/>
  <c r="E5665" i="14"/>
  <c r="D5665" i="14"/>
  <c r="C5665" i="14"/>
  <c r="B5665" i="14"/>
  <c r="A5665" i="14"/>
  <c r="E5664" i="14"/>
  <c r="D5664" i="14"/>
  <c r="C5664" i="14"/>
  <c r="B5664" i="14"/>
  <c r="A5664" i="14"/>
  <c r="E5663" i="14"/>
  <c r="D5663" i="14"/>
  <c r="C5663" i="14"/>
  <c r="B5663" i="14"/>
  <c r="A5663" i="14"/>
  <c r="E5662" i="14"/>
  <c r="D5662" i="14"/>
  <c r="C5662" i="14"/>
  <c r="B5662" i="14"/>
  <c r="A5662" i="14"/>
  <c r="E5661" i="14"/>
  <c r="D5661" i="14"/>
  <c r="C5661" i="14"/>
  <c r="B5661" i="14"/>
  <c r="A5661" i="14"/>
  <c r="E5660" i="14"/>
  <c r="D5660" i="14"/>
  <c r="C5660" i="14"/>
  <c r="B5660" i="14"/>
  <c r="A5660" i="14"/>
  <c r="E5659" i="14"/>
  <c r="D5659" i="14"/>
  <c r="C5659" i="14"/>
  <c r="B5659" i="14"/>
  <c r="A5659" i="14"/>
  <c r="E5658" i="14"/>
  <c r="D5658" i="14"/>
  <c r="C5658" i="14"/>
  <c r="B5658" i="14"/>
  <c r="A5658" i="14"/>
  <c r="E5657" i="14"/>
  <c r="D5657" i="14"/>
  <c r="C5657" i="14"/>
  <c r="B5657" i="14"/>
  <c r="A5657" i="14"/>
  <c r="E5656" i="14"/>
  <c r="D5656" i="14"/>
  <c r="C5656" i="14"/>
  <c r="B5656" i="14"/>
  <c r="A5656" i="14"/>
  <c r="E5655" i="14"/>
  <c r="D5655" i="14"/>
  <c r="C5655" i="14"/>
  <c r="B5655" i="14"/>
  <c r="A5655" i="14"/>
  <c r="E5654" i="14"/>
  <c r="D5654" i="14"/>
  <c r="C5654" i="14"/>
  <c r="B5654" i="14"/>
  <c r="A5654" i="14"/>
  <c r="E5653" i="14"/>
  <c r="D5653" i="14"/>
  <c r="C5653" i="14"/>
  <c r="B5653" i="14"/>
  <c r="A5653" i="14"/>
  <c r="E5652" i="14"/>
  <c r="D5652" i="14"/>
  <c r="C5652" i="14"/>
  <c r="B5652" i="14"/>
  <c r="A5652" i="14"/>
  <c r="E5651" i="14"/>
  <c r="D5651" i="14"/>
  <c r="C5651" i="14"/>
  <c r="B5651" i="14"/>
  <c r="A5651" i="14"/>
  <c r="E5650" i="14"/>
  <c r="D5650" i="14"/>
  <c r="C5650" i="14"/>
  <c r="B5650" i="14"/>
  <c r="A5650" i="14"/>
  <c r="E5649" i="14"/>
  <c r="D5649" i="14"/>
  <c r="C5649" i="14"/>
  <c r="B5649" i="14"/>
  <c r="A5649" i="14"/>
  <c r="E5648" i="14"/>
  <c r="D5648" i="14"/>
  <c r="C5648" i="14"/>
  <c r="B5648" i="14"/>
  <c r="A5648" i="14"/>
  <c r="E5647" i="14"/>
  <c r="D5647" i="14"/>
  <c r="C5647" i="14"/>
  <c r="B5647" i="14"/>
  <c r="A5647" i="14"/>
  <c r="E5646" i="14"/>
  <c r="D5646" i="14"/>
  <c r="C5646" i="14"/>
  <c r="B5646" i="14"/>
  <c r="A5646" i="14"/>
  <c r="E5645" i="14"/>
  <c r="D5645" i="14"/>
  <c r="C5645" i="14"/>
  <c r="B5645" i="14"/>
  <c r="A5645" i="14"/>
  <c r="E5644" i="14"/>
  <c r="D5644" i="14"/>
  <c r="C5644" i="14"/>
  <c r="B5644" i="14"/>
  <c r="A5644" i="14"/>
  <c r="E5643" i="14"/>
  <c r="D5643" i="14"/>
  <c r="C5643" i="14"/>
  <c r="B5643" i="14"/>
  <c r="A5643" i="14"/>
  <c r="E5642" i="14"/>
  <c r="D5642" i="14"/>
  <c r="C5642" i="14"/>
  <c r="B5642" i="14"/>
  <c r="A5642" i="14"/>
  <c r="E5641" i="14"/>
  <c r="D5641" i="14"/>
  <c r="C5641" i="14"/>
  <c r="B5641" i="14"/>
  <c r="A5641" i="14"/>
  <c r="E5640" i="14"/>
  <c r="D5640" i="14"/>
  <c r="C5640" i="14"/>
  <c r="B5640" i="14"/>
  <c r="A5640" i="14"/>
  <c r="E5639" i="14"/>
  <c r="D5639" i="14"/>
  <c r="C5639" i="14"/>
  <c r="B5639" i="14"/>
  <c r="A5639" i="14"/>
  <c r="E5638" i="14"/>
  <c r="D5638" i="14"/>
  <c r="C5638" i="14"/>
  <c r="B5638" i="14"/>
  <c r="A5638" i="14"/>
  <c r="E5637" i="14"/>
  <c r="D5637" i="14"/>
  <c r="C5637" i="14"/>
  <c r="B5637" i="14"/>
  <c r="A5637" i="14"/>
  <c r="E5636" i="14"/>
  <c r="D5636" i="14"/>
  <c r="C5636" i="14"/>
  <c r="B5636" i="14"/>
  <c r="A5636" i="14"/>
  <c r="E5635" i="14"/>
  <c r="D5635" i="14"/>
  <c r="C5635" i="14"/>
  <c r="B5635" i="14"/>
  <c r="A5635" i="14"/>
  <c r="E5634" i="14"/>
  <c r="D5634" i="14"/>
  <c r="C5634" i="14"/>
  <c r="B5634" i="14"/>
  <c r="A5634" i="14"/>
  <c r="E5633" i="14"/>
  <c r="D5633" i="14"/>
  <c r="C5633" i="14"/>
  <c r="B5633" i="14"/>
  <c r="A5633" i="14"/>
  <c r="E5632" i="14"/>
  <c r="D5632" i="14"/>
  <c r="C5632" i="14"/>
  <c r="B5632" i="14"/>
  <c r="A5632" i="14"/>
  <c r="E5631" i="14"/>
  <c r="D5631" i="14"/>
  <c r="C5631" i="14"/>
  <c r="B5631" i="14"/>
  <c r="A5631" i="14"/>
  <c r="E5630" i="14"/>
  <c r="D5630" i="14"/>
  <c r="C5630" i="14"/>
  <c r="B5630" i="14"/>
  <c r="A5630" i="14"/>
  <c r="E5629" i="14"/>
  <c r="D5629" i="14"/>
  <c r="C5629" i="14"/>
  <c r="B5629" i="14"/>
  <c r="A5629" i="14"/>
  <c r="E5628" i="14"/>
  <c r="D5628" i="14"/>
  <c r="C5628" i="14"/>
  <c r="B5628" i="14"/>
  <c r="A5628" i="14"/>
  <c r="E5627" i="14"/>
  <c r="D5627" i="14"/>
  <c r="C5627" i="14"/>
  <c r="B5627" i="14"/>
  <c r="A5627" i="14"/>
  <c r="E5626" i="14"/>
  <c r="D5626" i="14"/>
  <c r="C5626" i="14"/>
  <c r="B5626" i="14"/>
  <c r="A5626" i="14"/>
  <c r="E5625" i="14"/>
  <c r="D5625" i="14"/>
  <c r="C5625" i="14"/>
  <c r="B5625" i="14"/>
  <c r="A5625" i="14"/>
  <c r="E5624" i="14"/>
  <c r="D5624" i="14"/>
  <c r="C5624" i="14"/>
  <c r="B5624" i="14"/>
  <c r="A5624" i="14"/>
  <c r="E5623" i="14"/>
  <c r="D5623" i="14"/>
  <c r="C5623" i="14"/>
  <c r="B5623" i="14"/>
  <c r="A5623" i="14"/>
  <c r="E5622" i="14"/>
  <c r="D5622" i="14"/>
  <c r="C5622" i="14"/>
  <c r="B5622" i="14"/>
  <c r="A5622" i="14"/>
  <c r="E5621" i="14"/>
  <c r="D5621" i="14"/>
  <c r="C5621" i="14"/>
  <c r="B5621" i="14"/>
  <c r="A5621" i="14"/>
  <c r="E5620" i="14"/>
  <c r="D5620" i="14"/>
  <c r="C5620" i="14"/>
  <c r="B5620" i="14"/>
  <c r="A5620" i="14"/>
  <c r="E5619" i="14"/>
  <c r="D5619" i="14"/>
  <c r="C5619" i="14"/>
  <c r="B5619" i="14"/>
  <c r="A5619" i="14"/>
  <c r="E5618" i="14"/>
  <c r="D5618" i="14"/>
  <c r="C5618" i="14"/>
  <c r="B5618" i="14"/>
  <c r="A5618" i="14"/>
  <c r="E5617" i="14"/>
  <c r="D5617" i="14"/>
  <c r="C5617" i="14"/>
  <c r="B5617" i="14"/>
  <c r="A5617" i="14"/>
  <c r="E5616" i="14"/>
  <c r="D5616" i="14"/>
  <c r="C5616" i="14"/>
  <c r="B5616" i="14"/>
  <c r="A5616" i="14"/>
  <c r="E5615" i="14"/>
  <c r="D5615" i="14"/>
  <c r="C5615" i="14"/>
  <c r="B5615" i="14"/>
  <c r="A5615" i="14"/>
  <c r="E5614" i="14"/>
  <c r="D5614" i="14"/>
  <c r="C5614" i="14"/>
  <c r="B5614" i="14"/>
  <c r="A5614" i="14"/>
  <c r="E5613" i="14"/>
  <c r="D5613" i="14"/>
  <c r="C5613" i="14"/>
  <c r="B5613" i="14"/>
  <c r="A5613" i="14"/>
  <c r="E5612" i="14"/>
  <c r="D5612" i="14"/>
  <c r="C5612" i="14"/>
  <c r="B5612" i="14"/>
  <c r="A5612" i="14"/>
  <c r="E5611" i="14"/>
  <c r="D5611" i="14"/>
  <c r="C5611" i="14"/>
  <c r="B5611" i="14"/>
  <c r="A5611" i="14"/>
  <c r="E5610" i="14"/>
  <c r="D5610" i="14"/>
  <c r="C5610" i="14"/>
  <c r="B5610" i="14"/>
  <c r="A5610" i="14"/>
  <c r="E5609" i="14"/>
  <c r="D5609" i="14"/>
  <c r="C5609" i="14"/>
  <c r="B5609" i="14"/>
  <c r="A5609" i="14"/>
  <c r="E5608" i="14"/>
  <c r="D5608" i="14"/>
  <c r="C5608" i="14"/>
  <c r="B5608" i="14"/>
  <c r="A5608" i="14"/>
  <c r="E5607" i="14"/>
  <c r="D5607" i="14"/>
  <c r="C5607" i="14"/>
  <c r="B5607" i="14"/>
  <c r="A5607" i="14"/>
  <c r="E5606" i="14"/>
  <c r="D5606" i="14"/>
  <c r="C5606" i="14"/>
  <c r="B5606" i="14"/>
  <c r="A5606" i="14"/>
  <c r="E5605" i="14"/>
  <c r="D5605" i="14"/>
  <c r="C5605" i="14"/>
  <c r="B5605" i="14"/>
  <c r="A5605" i="14"/>
  <c r="E5604" i="14"/>
  <c r="D5604" i="14"/>
  <c r="C5604" i="14"/>
  <c r="B5604" i="14"/>
  <c r="A5604" i="14"/>
  <c r="E5603" i="14"/>
  <c r="D5603" i="14"/>
  <c r="C5603" i="14"/>
  <c r="B5603" i="14"/>
  <c r="A5603" i="14"/>
  <c r="E5602" i="14"/>
  <c r="D5602" i="14"/>
  <c r="C5602" i="14"/>
  <c r="B5602" i="14"/>
  <c r="A5602" i="14"/>
  <c r="E5601" i="14"/>
  <c r="D5601" i="14"/>
  <c r="C5601" i="14"/>
  <c r="B5601" i="14"/>
  <c r="A5601" i="14"/>
  <c r="E5600" i="14"/>
  <c r="D5600" i="14"/>
  <c r="C5600" i="14"/>
  <c r="B5600" i="14"/>
  <c r="A5600" i="14"/>
  <c r="E5599" i="14"/>
  <c r="D5599" i="14"/>
  <c r="C5599" i="14"/>
  <c r="B5599" i="14"/>
  <c r="A5599" i="14"/>
  <c r="E5598" i="14"/>
  <c r="D5598" i="14"/>
  <c r="C5598" i="14"/>
  <c r="B5598" i="14"/>
  <c r="A5598" i="14"/>
  <c r="E5597" i="14"/>
  <c r="D5597" i="14"/>
  <c r="C5597" i="14"/>
  <c r="B5597" i="14"/>
  <c r="A5597" i="14"/>
  <c r="E5596" i="14"/>
  <c r="D5596" i="14"/>
  <c r="C5596" i="14"/>
  <c r="B5596" i="14"/>
  <c r="A5596" i="14"/>
  <c r="E5595" i="14"/>
  <c r="D5595" i="14"/>
  <c r="C5595" i="14"/>
  <c r="B5595" i="14"/>
  <c r="A5595" i="14"/>
  <c r="E5594" i="14"/>
  <c r="D5594" i="14"/>
  <c r="C5594" i="14"/>
  <c r="B5594" i="14"/>
  <c r="A5594" i="14"/>
  <c r="E5593" i="14"/>
  <c r="D5593" i="14"/>
  <c r="C5593" i="14"/>
  <c r="B5593" i="14"/>
  <c r="A5593" i="14"/>
  <c r="E5592" i="14"/>
  <c r="D5592" i="14"/>
  <c r="C5592" i="14"/>
  <c r="B5592" i="14"/>
  <c r="A5592" i="14"/>
  <c r="E5591" i="14"/>
  <c r="D5591" i="14"/>
  <c r="C5591" i="14"/>
  <c r="B5591" i="14"/>
  <c r="A5591" i="14"/>
  <c r="E5590" i="14"/>
  <c r="D5590" i="14"/>
  <c r="C5590" i="14"/>
  <c r="B5590" i="14"/>
  <c r="A5590" i="14"/>
  <c r="E5589" i="14"/>
  <c r="D5589" i="14"/>
  <c r="C5589" i="14"/>
  <c r="B5589" i="14"/>
  <c r="A5589" i="14"/>
  <c r="E5588" i="14"/>
  <c r="D5588" i="14"/>
  <c r="C5588" i="14"/>
  <c r="B5588" i="14"/>
  <c r="A5588" i="14"/>
  <c r="E5587" i="14"/>
  <c r="D5587" i="14"/>
  <c r="C5587" i="14"/>
  <c r="B5587" i="14"/>
  <c r="A5587" i="14"/>
  <c r="E5586" i="14"/>
  <c r="D5586" i="14"/>
  <c r="C5586" i="14"/>
  <c r="B5586" i="14"/>
  <c r="A5586" i="14"/>
  <c r="E5585" i="14"/>
  <c r="D5585" i="14"/>
  <c r="C5585" i="14"/>
  <c r="B5585" i="14"/>
  <c r="A5585" i="14"/>
  <c r="E5584" i="14"/>
  <c r="D5584" i="14"/>
  <c r="C5584" i="14"/>
  <c r="B5584" i="14"/>
  <c r="A5584" i="14"/>
  <c r="E5583" i="14"/>
  <c r="D5583" i="14"/>
  <c r="C5583" i="14"/>
  <c r="B5583" i="14"/>
  <c r="A5583" i="14"/>
  <c r="E5582" i="14"/>
  <c r="D5582" i="14"/>
  <c r="C5582" i="14"/>
  <c r="B5582" i="14"/>
  <c r="A5582" i="14"/>
  <c r="E5581" i="14"/>
  <c r="D5581" i="14"/>
  <c r="C5581" i="14"/>
  <c r="B5581" i="14"/>
  <c r="A5581" i="14"/>
  <c r="E5580" i="14"/>
  <c r="D5580" i="14"/>
  <c r="C5580" i="14"/>
  <c r="B5580" i="14"/>
  <c r="A5580" i="14"/>
  <c r="E5579" i="14"/>
  <c r="D5579" i="14"/>
  <c r="C5579" i="14"/>
  <c r="B5579" i="14"/>
  <c r="A5579" i="14"/>
  <c r="E5578" i="14"/>
  <c r="D5578" i="14"/>
  <c r="C5578" i="14"/>
  <c r="B5578" i="14"/>
  <c r="A5578" i="14"/>
  <c r="E5577" i="14"/>
  <c r="D5577" i="14"/>
  <c r="C5577" i="14"/>
  <c r="B5577" i="14"/>
  <c r="A5577" i="14"/>
  <c r="E5576" i="14"/>
  <c r="D5576" i="14"/>
  <c r="C5576" i="14"/>
  <c r="B5576" i="14"/>
  <c r="A5576" i="14"/>
  <c r="E5575" i="14"/>
  <c r="D5575" i="14"/>
  <c r="C5575" i="14"/>
  <c r="B5575" i="14"/>
  <c r="A5575" i="14"/>
  <c r="E5574" i="14"/>
  <c r="D5574" i="14"/>
  <c r="C5574" i="14"/>
  <c r="B5574" i="14"/>
  <c r="A5574" i="14"/>
  <c r="E5573" i="14"/>
  <c r="D5573" i="14"/>
  <c r="C5573" i="14"/>
  <c r="B5573" i="14"/>
  <c r="A5573" i="14"/>
  <c r="E5572" i="14"/>
  <c r="D5572" i="14"/>
  <c r="C5572" i="14"/>
  <c r="B5572" i="14"/>
  <c r="A5572" i="14"/>
  <c r="E5571" i="14"/>
  <c r="D5571" i="14"/>
  <c r="C5571" i="14"/>
  <c r="B5571" i="14"/>
  <c r="A5571" i="14"/>
  <c r="E5570" i="14"/>
  <c r="D5570" i="14"/>
  <c r="C5570" i="14"/>
  <c r="B5570" i="14"/>
  <c r="A5570" i="14"/>
  <c r="E5569" i="14"/>
  <c r="D5569" i="14"/>
  <c r="C5569" i="14"/>
  <c r="B5569" i="14"/>
  <c r="A5569" i="14"/>
  <c r="E5568" i="14"/>
  <c r="D5568" i="14"/>
  <c r="C5568" i="14"/>
  <c r="B5568" i="14"/>
  <c r="A5568" i="14"/>
  <c r="E5567" i="14"/>
  <c r="D5567" i="14"/>
  <c r="C5567" i="14"/>
  <c r="B5567" i="14"/>
  <c r="A5567" i="14"/>
  <c r="E5566" i="14"/>
  <c r="D5566" i="14"/>
  <c r="C5566" i="14"/>
  <c r="B5566" i="14"/>
  <c r="A5566" i="14"/>
  <c r="E5565" i="14"/>
  <c r="D5565" i="14"/>
  <c r="C5565" i="14"/>
  <c r="B5565" i="14"/>
  <c r="A5565" i="14"/>
  <c r="E5564" i="14"/>
  <c r="D5564" i="14"/>
  <c r="C5564" i="14"/>
  <c r="B5564" i="14"/>
  <c r="A5564" i="14"/>
  <c r="E5563" i="14"/>
  <c r="D5563" i="14"/>
  <c r="C5563" i="14"/>
  <c r="B5563" i="14"/>
  <c r="A5563" i="14"/>
  <c r="E5562" i="14"/>
  <c r="D5562" i="14"/>
  <c r="C5562" i="14"/>
  <c r="B5562" i="14"/>
  <c r="A5562" i="14"/>
  <c r="E5561" i="14"/>
  <c r="D5561" i="14"/>
  <c r="C5561" i="14"/>
  <c r="B5561" i="14"/>
  <c r="A5561" i="14"/>
  <c r="E5560" i="14"/>
  <c r="D5560" i="14"/>
  <c r="C5560" i="14"/>
  <c r="B5560" i="14"/>
  <c r="A5560" i="14"/>
  <c r="E5559" i="14"/>
  <c r="D5559" i="14"/>
  <c r="C5559" i="14"/>
  <c r="B5559" i="14"/>
  <c r="A5559" i="14"/>
  <c r="E5558" i="14"/>
  <c r="D5558" i="14"/>
  <c r="C5558" i="14"/>
  <c r="B5558" i="14"/>
  <c r="A5558" i="14"/>
  <c r="E5557" i="14"/>
  <c r="D5557" i="14"/>
  <c r="C5557" i="14"/>
  <c r="B5557" i="14"/>
  <c r="A5557" i="14"/>
  <c r="E5556" i="14"/>
  <c r="D5556" i="14"/>
  <c r="C5556" i="14"/>
  <c r="B5556" i="14"/>
  <c r="A5556" i="14"/>
  <c r="E5555" i="14"/>
  <c r="D5555" i="14"/>
  <c r="C5555" i="14"/>
  <c r="B5555" i="14"/>
  <c r="A5555" i="14"/>
  <c r="E5554" i="14"/>
  <c r="D5554" i="14"/>
  <c r="C5554" i="14"/>
  <c r="B5554" i="14"/>
  <c r="A5554" i="14"/>
  <c r="E5553" i="14"/>
  <c r="D5553" i="14"/>
  <c r="C5553" i="14"/>
  <c r="B5553" i="14"/>
  <c r="A5553" i="14"/>
  <c r="E5552" i="14"/>
  <c r="D5552" i="14"/>
  <c r="C5552" i="14"/>
  <c r="B5552" i="14"/>
  <c r="A5552" i="14"/>
  <c r="E5551" i="14"/>
  <c r="D5551" i="14"/>
  <c r="C5551" i="14"/>
  <c r="B5551" i="14"/>
  <c r="A5551" i="14"/>
  <c r="E5550" i="14"/>
  <c r="D5550" i="14"/>
  <c r="C5550" i="14"/>
  <c r="B5550" i="14"/>
  <c r="A5550" i="14"/>
  <c r="E5549" i="14"/>
  <c r="D5549" i="14"/>
  <c r="C5549" i="14"/>
  <c r="B5549" i="14"/>
  <c r="A5549" i="14"/>
  <c r="E5548" i="14"/>
  <c r="D5548" i="14"/>
  <c r="C5548" i="14"/>
  <c r="B5548" i="14"/>
  <c r="A5548" i="14"/>
  <c r="E5547" i="14"/>
  <c r="D5547" i="14"/>
  <c r="C5547" i="14"/>
  <c r="B5547" i="14"/>
  <c r="A5547" i="14"/>
  <c r="E5546" i="14"/>
  <c r="D5546" i="14"/>
  <c r="C5546" i="14"/>
  <c r="B5546" i="14"/>
  <c r="A5546" i="14"/>
  <c r="E5545" i="14"/>
  <c r="D5545" i="14"/>
  <c r="C5545" i="14"/>
  <c r="B5545" i="14"/>
  <c r="A5545" i="14"/>
  <c r="E5544" i="14"/>
  <c r="D5544" i="14"/>
  <c r="C5544" i="14"/>
  <c r="B5544" i="14"/>
  <c r="A5544" i="14"/>
  <c r="E5543" i="14"/>
  <c r="D5543" i="14"/>
  <c r="C5543" i="14"/>
  <c r="B5543" i="14"/>
  <c r="A5543" i="14"/>
  <c r="E5542" i="14"/>
  <c r="D5542" i="14"/>
  <c r="C5542" i="14"/>
  <c r="B5542" i="14"/>
  <c r="A5542" i="14"/>
  <c r="E5541" i="14"/>
  <c r="D5541" i="14"/>
  <c r="C5541" i="14"/>
  <c r="B5541" i="14"/>
  <c r="A5541" i="14"/>
  <c r="E5540" i="14"/>
  <c r="D5540" i="14"/>
  <c r="C5540" i="14"/>
  <c r="B5540" i="14"/>
  <c r="A5540" i="14"/>
  <c r="E5539" i="14"/>
  <c r="D5539" i="14"/>
  <c r="C5539" i="14"/>
  <c r="B5539" i="14"/>
  <c r="A5539" i="14"/>
  <c r="E5538" i="14"/>
  <c r="D5538" i="14"/>
  <c r="C5538" i="14"/>
  <c r="B5538" i="14"/>
  <c r="A5538" i="14"/>
  <c r="E5537" i="14"/>
  <c r="D5537" i="14"/>
  <c r="C5537" i="14"/>
  <c r="B5537" i="14"/>
  <c r="A5537" i="14"/>
  <c r="E5536" i="14"/>
  <c r="D5536" i="14"/>
  <c r="C5536" i="14"/>
  <c r="B5536" i="14"/>
  <c r="A5536" i="14"/>
  <c r="E5535" i="14"/>
  <c r="D5535" i="14"/>
  <c r="C5535" i="14"/>
  <c r="B5535" i="14"/>
  <c r="A5535" i="14"/>
  <c r="E5534" i="14"/>
  <c r="D5534" i="14"/>
  <c r="C5534" i="14"/>
  <c r="B5534" i="14"/>
  <c r="A5534" i="14"/>
  <c r="E5533" i="14"/>
  <c r="D5533" i="14"/>
  <c r="C5533" i="14"/>
  <c r="B5533" i="14"/>
  <c r="A5533" i="14"/>
  <c r="E5532" i="14"/>
  <c r="D5532" i="14"/>
  <c r="C5532" i="14"/>
  <c r="B5532" i="14"/>
  <c r="A5532" i="14"/>
  <c r="E5531" i="14"/>
  <c r="D5531" i="14"/>
  <c r="C5531" i="14"/>
  <c r="B5531" i="14"/>
  <c r="A5531" i="14"/>
  <c r="E5530" i="14"/>
  <c r="D5530" i="14"/>
  <c r="C5530" i="14"/>
  <c r="B5530" i="14"/>
  <c r="A5530" i="14"/>
  <c r="E5529" i="14"/>
  <c r="D5529" i="14"/>
  <c r="C5529" i="14"/>
  <c r="B5529" i="14"/>
  <c r="A5529" i="14"/>
  <c r="E5528" i="14"/>
  <c r="D5528" i="14"/>
  <c r="C5528" i="14"/>
  <c r="B5528" i="14"/>
  <c r="A5528" i="14"/>
  <c r="E5527" i="14"/>
  <c r="D5527" i="14"/>
  <c r="C5527" i="14"/>
  <c r="B5527" i="14"/>
  <c r="A5527" i="14"/>
  <c r="E5526" i="14"/>
  <c r="D5526" i="14"/>
  <c r="C5526" i="14"/>
  <c r="B5526" i="14"/>
  <c r="A5526" i="14"/>
  <c r="E5525" i="14"/>
  <c r="D5525" i="14"/>
  <c r="C5525" i="14"/>
  <c r="B5525" i="14"/>
  <c r="A5525" i="14"/>
  <c r="E5524" i="14"/>
  <c r="D5524" i="14"/>
  <c r="C5524" i="14"/>
  <c r="B5524" i="14"/>
  <c r="A5524" i="14"/>
  <c r="E5523" i="14"/>
  <c r="D5523" i="14"/>
  <c r="C5523" i="14"/>
  <c r="B5523" i="14"/>
  <c r="A5523" i="14"/>
  <c r="E5522" i="14"/>
  <c r="D5522" i="14"/>
  <c r="C5522" i="14"/>
  <c r="B5522" i="14"/>
  <c r="A5522" i="14"/>
  <c r="E5521" i="14"/>
  <c r="D5521" i="14"/>
  <c r="C5521" i="14"/>
  <c r="B5521" i="14"/>
  <c r="A5521" i="14"/>
  <c r="E5520" i="14"/>
  <c r="D5520" i="14"/>
  <c r="C5520" i="14"/>
  <c r="B5520" i="14"/>
  <c r="A5520" i="14"/>
  <c r="E5519" i="14"/>
  <c r="D5519" i="14"/>
  <c r="C5519" i="14"/>
  <c r="B5519" i="14"/>
  <c r="A5519" i="14"/>
  <c r="E5518" i="14"/>
  <c r="D5518" i="14"/>
  <c r="C5518" i="14"/>
  <c r="B5518" i="14"/>
  <c r="A5518" i="14"/>
  <c r="E5517" i="14"/>
  <c r="D5517" i="14"/>
  <c r="C5517" i="14"/>
  <c r="B5517" i="14"/>
  <c r="A5517" i="14"/>
  <c r="E5516" i="14"/>
  <c r="D5516" i="14"/>
  <c r="C5516" i="14"/>
  <c r="B5516" i="14"/>
  <c r="A5516" i="14"/>
  <c r="E5515" i="14"/>
  <c r="D5515" i="14"/>
  <c r="C5515" i="14"/>
  <c r="B5515" i="14"/>
  <c r="A5515" i="14"/>
  <c r="E5514" i="14"/>
  <c r="D5514" i="14"/>
  <c r="C5514" i="14"/>
  <c r="B5514" i="14"/>
  <c r="A5514" i="14"/>
  <c r="E5513" i="14"/>
  <c r="D5513" i="14"/>
  <c r="C5513" i="14"/>
  <c r="B5513" i="14"/>
  <c r="A5513" i="14"/>
  <c r="E5512" i="14"/>
  <c r="D5512" i="14"/>
  <c r="C5512" i="14"/>
  <c r="B5512" i="14"/>
  <c r="A5512" i="14"/>
  <c r="E5511" i="14"/>
  <c r="D5511" i="14"/>
  <c r="C5511" i="14"/>
  <c r="B5511" i="14"/>
  <c r="A5511" i="14"/>
  <c r="E5510" i="14"/>
  <c r="D5510" i="14"/>
  <c r="C5510" i="14"/>
  <c r="B5510" i="14"/>
  <c r="A5510" i="14"/>
  <c r="E5509" i="14"/>
  <c r="D5509" i="14"/>
  <c r="C5509" i="14"/>
  <c r="B5509" i="14"/>
  <c r="A5509" i="14"/>
  <c r="E5508" i="14"/>
  <c r="D5508" i="14"/>
  <c r="C5508" i="14"/>
  <c r="B5508" i="14"/>
  <c r="A5508" i="14"/>
  <c r="E5507" i="14"/>
  <c r="D5507" i="14"/>
  <c r="C5507" i="14"/>
  <c r="B5507" i="14"/>
  <c r="A5507" i="14"/>
  <c r="E5506" i="14"/>
  <c r="D5506" i="14"/>
  <c r="C5506" i="14"/>
  <c r="B5506" i="14"/>
  <c r="A5506" i="14"/>
  <c r="E5505" i="14"/>
  <c r="D5505" i="14"/>
  <c r="C5505" i="14"/>
  <c r="B5505" i="14"/>
  <c r="A5505" i="14"/>
  <c r="E5504" i="14"/>
  <c r="D5504" i="14"/>
  <c r="C5504" i="14"/>
  <c r="B5504" i="14"/>
  <c r="A5504" i="14"/>
  <c r="E5503" i="14"/>
  <c r="D5503" i="14"/>
  <c r="C5503" i="14"/>
  <c r="B5503" i="14"/>
  <c r="A5503" i="14"/>
  <c r="E5502" i="14"/>
  <c r="D5502" i="14"/>
  <c r="C5502" i="14"/>
  <c r="B5502" i="14"/>
  <c r="A5502" i="14"/>
  <c r="E5501" i="14"/>
  <c r="D5501" i="14"/>
  <c r="C5501" i="14"/>
  <c r="B5501" i="14"/>
  <c r="A5501" i="14"/>
  <c r="E5500" i="14"/>
  <c r="D5500" i="14"/>
  <c r="C5500" i="14"/>
  <c r="B5500" i="14"/>
  <c r="A5500" i="14"/>
  <c r="E5499" i="14"/>
  <c r="D5499" i="14"/>
  <c r="C5499" i="14"/>
  <c r="B5499" i="14"/>
  <c r="A5499" i="14"/>
  <c r="E5498" i="14"/>
  <c r="D5498" i="14"/>
  <c r="C5498" i="14"/>
  <c r="B5498" i="14"/>
  <c r="A5498" i="14"/>
  <c r="E5497" i="14"/>
  <c r="D5497" i="14"/>
  <c r="C5497" i="14"/>
  <c r="B5497" i="14"/>
  <c r="A5497" i="14"/>
  <c r="E5496" i="14"/>
  <c r="D5496" i="14"/>
  <c r="C5496" i="14"/>
  <c r="B5496" i="14"/>
  <c r="A5496" i="14"/>
  <c r="E5495" i="14"/>
  <c r="D5495" i="14"/>
  <c r="C5495" i="14"/>
  <c r="B5495" i="14"/>
  <c r="A5495" i="14"/>
  <c r="E5494" i="14"/>
  <c r="D5494" i="14"/>
  <c r="C5494" i="14"/>
  <c r="B5494" i="14"/>
  <c r="A5494" i="14"/>
  <c r="E5493" i="14"/>
  <c r="D5493" i="14"/>
  <c r="C5493" i="14"/>
  <c r="B5493" i="14"/>
  <c r="A5493" i="14"/>
  <c r="E5492" i="14"/>
  <c r="D5492" i="14"/>
  <c r="C5492" i="14"/>
  <c r="B5492" i="14"/>
  <c r="A5492" i="14"/>
  <c r="E5491" i="14"/>
  <c r="D5491" i="14"/>
  <c r="C5491" i="14"/>
  <c r="B5491" i="14"/>
  <c r="A5491" i="14"/>
  <c r="E5490" i="14"/>
  <c r="D5490" i="14"/>
  <c r="C5490" i="14"/>
  <c r="B5490" i="14"/>
  <c r="A5490" i="14"/>
  <c r="E5489" i="14"/>
  <c r="D5489" i="14"/>
  <c r="C5489" i="14"/>
  <c r="B5489" i="14"/>
  <c r="A5489" i="14"/>
  <c r="E5488" i="14"/>
  <c r="D5488" i="14"/>
  <c r="C5488" i="14"/>
  <c r="B5488" i="14"/>
  <c r="A5488" i="14"/>
  <c r="E5487" i="14"/>
  <c r="D5487" i="14"/>
  <c r="C5487" i="14"/>
  <c r="B5487" i="14"/>
  <c r="A5487" i="14"/>
  <c r="E5486" i="14"/>
  <c r="D5486" i="14"/>
  <c r="C5486" i="14"/>
  <c r="B5486" i="14"/>
  <c r="A5486" i="14"/>
  <c r="E5485" i="14"/>
  <c r="D5485" i="14"/>
  <c r="C5485" i="14"/>
  <c r="B5485" i="14"/>
  <c r="A5485" i="14"/>
  <c r="E5484" i="14"/>
  <c r="D5484" i="14"/>
  <c r="C5484" i="14"/>
  <c r="B5484" i="14"/>
  <c r="A5484" i="14"/>
  <c r="E5483" i="14"/>
  <c r="D5483" i="14"/>
  <c r="C5483" i="14"/>
  <c r="B5483" i="14"/>
  <c r="A5483" i="14"/>
  <c r="E5482" i="14"/>
  <c r="D5482" i="14"/>
  <c r="C5482" i="14"/>
  <c r="B5482" i="14"/>
  <c r="A5482" i="14"/>
  <c r="E5481" i="14"/>
  <c r="D5481" i="14"/>
  <c r="C5481" i="14"/>
  <c r="B5481" i="14"/>
  <c r="A5481" i="14"/>
  <c r="E5480" i="14"/>
  <c r="D5480" i="14"/>
  <c r="C5480" i="14"/>
  <c r="B5480" i="14"/>
  <c r="A5480" i="14"/>
  <c r="E5479" i="14"/>
  <c r="D5479" i="14"/>
  <c r="C5479" i="14"/>
  <c r="B5479" i="14"/>
  <c r="A5479" i="14"/>
  <c r="E5478" i="14"/>
  <c r="D5478" i="14"/>
  <c r="C5478" i="14"/>
  <c r="B5478" i="14"/>
  <c r="A5478" i="14"/>
  <c r="E5477" i="14"/>
  <c r="D5477" i="14"/>
  <c r="C5477" i="14"/>
  <c r="B5477" i="14"/>
  <c r="A5477" i="14"/>
  <c r="E5476" i="14"/>
  <c r="D5476" i="14"/>
  <c r="C5476" i="14"/>
  <c r="B5476" i="14"/>
  <c r="A5476" i="14"/>
  <c r="E5475" i="14"/>
  <c r="D5475" i="14"/>
  <c r="C5475" i="14"/>
  <c r="B5475" i="14"/>
  <c r="A5475" i="14"/>
  <c r="E5474" i="14"/>
  <c r="D5474" i="14"/>
  <c r="C5474" i="14"/>
  <c r="B5474" i="14"/>
  <c r="A5474" i="14"/>
  <c r="E5473" i="14"/>
  <c r="D5473" i="14"/>
  <c r="C5473" i="14"/>
  <c r="B5473" i="14"/>
  <c r="A5473" i="14"/>
  <c r="E5472" i="14"/>
  <c r="D5472" i="14"/>
  <c r="C5472" i="14"/>
  <c r="B5472" i="14"/>
  <c r="A5472" i="14"/>
  <c r="E5471" i="14"/>
  <c r="D5471" i="14"/>
  <c r="C5471" i="14"/>
  <c r="B5471" i="14"/>
  <c r="A5471" i="14"/>
  <c r="E5470" i="14"/>
  <c r="D5470" i="14"/>
  <c r="C5470" i="14"/>
  <c r="B5470" i="14"/>
  <c r="A5470" i="14"/>
  <c r="E5469" i="14"/>
  <c r="D5469" i="14"/>
  <c r="C5469" i="14"/>
  <c r="B5469" i="14"/>
  <c r="A5469" i="14"/>
  <c r="E5468" i="14"/>
  <c r="D5468" i="14"/>
  <c r="C5468" i="14"/>
  <c r="B5468" i="14"/>
  <c r="A5468" i="14"/>
  <c r="E5467" i="14"/>
  <c r="D5467" i="14"/>
  <c r="C5467" i="14"/>
  <c r="B5467" i="14"/>
  <c r="A5467" i="14"/>
  <c r="E5466" i="14"/>
  <c r="D5466" i="14"/>
  <c r="C5466" i="14"/>
  <c r="B5466" i="14"/>
  <c r="A5466" i="14"/>
  <c r="E5465" i="14"/>
  <c r="D5465" i="14"/>
  <c r="C5465" i="14"/>
  <c r="B5465" i="14"/>
  <c r="A5465" i="14"/>
  <c r="E5464" i="14"/>
  <c r="D5464" i="14"/>
  <c r="C5464" i="14"/>
  <c r="B5464" i="14"/>
  <c r="A5464" i="14"/>
  <c r="E5463" i="14"/>
  <c r="D5463" i="14"/>
  <c r="C5463" i="14"/>
  <c r="B5463" i="14"/>
  <c r="A5463" i="14"/>
  <c r="E5462" i="14"/>
  <c r="D5462" i="14"/>
  <c r="C5462" i="14"/>
  <c r="B5462" i="14"/>
  <c r="A5462" i="14"/>
  <c r="E5461" i="14"/>
  <c r="D5461" i="14"/>
  <c r="C5461" i="14"/>
  <c r="B5461" i="14"/>
  <c r="A5461" i="14"/>
  <c r="E5460" i="14"/>
  <c r="D5460" i="14"/>
  <c r="C5460" i="14"/>
  <c r="B5460" i="14"/>
  <c r="A5460" i="14"/>
  <c r="E5459" i="14"/>
  <c r="D5459" i="14"/>
  <c r="C5459" i="14"/>
  <c r="B5459" i="14"/>
  <c r="A5459" i="14"/>
  <c r="E5458" i="14"/>
  <c r="D5458" i="14"/>
  <c r="C5458" i="14"/>
  <c r="B5458" i="14"/>
  <c r="A5458" i="14"/>
  <c r="E5457" i="14"/>
  <c r="D5457" i="14"/>
  <c r="C5457" i="14"/>
  <c r="B5457" i="14"/>
  <c r="A5457" i="14"/>
  <c r="E5456" i="14"/>
  <c r="D5456" i="14"/>
  <c r="C5456" i="14"/>
  <c r="B5456" i="14"/>
  <c r="A5456" i="14"/>
  <c r="E5455" i="14"/>
  <c r="D5455" i="14"/>
  <c r="C5455" i="14"/>
  <c r="B5455" i="14"/>
  <c r="A5455" i="14"/>
  <c r="E5454" i="14"/>
  <c r="D5454" i="14"/>
  <c r="C5454" i="14"/>
  <c r="B5454" i="14"/>
  <c r="A5454" i="14"/>
  <c r="E5453" i="14"/>
  <c r="D5453" i="14"/>
  <c r="C5453" i="14"/>
  <c r="B5453" i="14"/>
  <c r="A5453" i="14"/>
  <c r="E5452" i="14"/>
  <c r="D5452" i="14"/>
  <c r="C5452" i="14"/>
  <c r="B5452" i="14"/>
  <c r="A5452" i="14"/>
  <c r="E5451" i="14"/>
  <c r="D5451" i="14"/>
  <c r="C5451" i="14"/>
  <c r="B5451" i="14"/>
  <c r="A5451" i="14"/>
  <c r="E5450" i="14"/>
  <c r="D5450" i="14"/>
  <c r="C5450" i="14"/>
  <c r="B5450" i="14"/>
  <c r="A5450" i="14"/>
  <c r="E5449" i="14"/>
  <c r="D5449" i="14"/>
  <c r="C5449" i="14"/>
  <c r="B5449" i="14"/>
  <c r="A5449" i="14"/>
  <c r="E5448" i="14"/>
  <c r="D5448" i="14"/>
  <c r="C5448" i="14"/>
  <c r="B5448" i="14"/>
  <c r="A5448" i="14"/>
  <c r="E5447" i="14"/>
  <c r="D5447" i="14"/>
  <c r="C5447" i="14"/>
  <c r="B5447" i="14"/>
  <c r="A5447" i="14"/>
  <c r="E5446" i="14"/>
  <c r="D5446" i="14"/>
  <c r="C5446" i="14"/>
  <c r="B5446" i="14"/>
  <c r="A5446" i="14"/>
  <c r="E5445" i="14"/>
  <c r="D5445" i="14"/>
  <c r="C5445" i="14"/>
  <c r="B5445" i="14"/>
  <c r="A5445" i="14"/>
  <c r="E5444" i="14"/>
  <c r="D5444" i="14"/>
  <c r="C5444" i="14"/>
  <c r="B5444" i="14"/>
  <c r="A5444" i="14"/>
  <c r="E5443" i="14"/>
  <c r="D5443" i="14"/>
  <c r="C5443" i="14"/>
  <c r="B5443" i="14"/>
  <c r="A5443" i="14"/>
  <c r="E5442" i="14"/>
  <c r="D5442" i="14"/>
  <c r="C5442" i="14"/>
  <c r="B5442" i="14"/>
  <c r="A5442" i="14"/>
  <c r="E5441" i="14"/>
  <c r="D5441" i="14"/>
  <c r="C5441" i="14"/>
  <c r="B5441" i="14"/>
  <c r="A5441" i="14"/>
  <c r="E5440" i="14"/>
  <c r="D5440" i="14"/>
  <c r="C5440" i="14"/>
  <c r="B5440" i="14"/>
  <c r="A5440" i="14"/>
  <c r="E5439" i="14"/>
  <c r="D5439" i="14"/>
  <c r="C5439" i="14"/>
  <c r="B5439" i="14"/>
  <c r="A5439" i="14"/>
  <c r="E5438" i="14"/>
  <c r="D5438" i="14"/>
  <c r="C5438" i="14"/>
  <c r="B5438" i="14"/>
  <c r="A5438" i="14"/>
  <c r="E5437" i="14"/>
  <c r="D5437" i="14"/>
  <c r="C5437" i="14"/>
  <c r="B5437" i="14"/>
  <c r="A5437" i="14"/>
  <c r="E5436" i="14"/>
  <c r="D5436" i="14"/>
  <c r="C5436" i="14"/>
  <c r="B5436" i="14"/>
  <c r="A5436" i="14"/>
  <c r="E5435" i="14"/>
  <c r="D5435" i="14"/>
  <c r="C5435" i="14"/>
  <c r="B5435" i="14"/>
  <c r="A5435" i="14"/>
  <c r="E5434" i="14"/>
  <c r="D5434" i="14"/>
  <c r="C5434" i="14"/>
  <c r="B5434" i="14"/>
  <c r="A5434" i="14"/>
  <c r="E5433" i="14"/>
  <c r="D5433" i="14"/>
  <c r="C5433" i="14"/>
  <c r="B5433" i="14"/>
  <c r="A5433" i="14"/>
  <c r="E5432" i="14"/>
  <c r="D5432" i="14"/>
  <c r="C5432" i="14"/>
  <c r="B5432" i="14"/>
  <c r="A5432" i="14"/>
  <c r="E5431" i="14"/>
  <c r="D5431" i="14"/>
  <c r="C5431" i="14"/>
  <c r="B5431" i="14"/>
  <c r="A5431" i="14"/>
  <c r="E5430" i="14"/>
  <c r="D5430" i="14"/>
  <c r="C5430" i="14"/>
  <c r="B5430" i="14"/>
  <c r="A5430" i="14"/>
  <c r="E5429" i="14"/>
  <c r="D5429" i="14"/>
  <c r="C5429" i="14"/>
  <c r="B5429" i="14"/>
  <c r="A5429" i="14"/>
  <c r="E5428" i="14"/>
  <c r="D5428" i="14"/>
  <c r="C5428" i="14"/>
  <c r="B5428" i="14"/>
  <c r="A5428" i="14"/>
  <c r="E5427" i="14"/>
  <c r="D5427" i="14"/>
  <c r="C5427" i="14"/>
  <c r="B5427" i="14"/>
  <c r="A5427" i="14"/>
  <c r="E5426" i="14"/>
  <c r="D5426" i="14"/>
  <c r="C5426" i="14"/>
  <c r="B5426" i="14"/>
  <c r="A5426" i="14"/>
  <c r="E5425" i="14"/>
  <c r="D5425" i="14"/>
  <c r="C5425" i="14"/>
  <c r="B5425" i="14"/>
  <c r="A5425" i="14"/>
  <c r="E5424" i="14"/>
  <c r="D5424" i="14"/>
  <c r="C5424" i="14"/>
  <c r="B5424" i="14"/>
  <c r="A5424" i="14"/>
  <c r="E5423" i="14"/>
  <c r="D5423" i="14"/>
  <c r="C5423" i="14"/>
  <c r="B5423" i="14"/>
  <c r="A5423" i="14"/>
  <c r="E5422" i="14"/>
  <c r="D5422" i="14"/>
  <c r="C5422" i="14"/>
  <c r="B5422" i="14"/>
  <c r="A5422" i="14"/>
  <c r="E5421" i="14"/>
  <c r="D5421" i="14"/>
  <c r="C5421" i="14"/>
  <c r="B5421" i="14"/>
  <c r="A5421" i="14"/>
  <c r="E5420" i="14"/>
  <c r="D5420" i="14"/>
  <c r="C5420" i="14"/>
  <c r="B5420" i="14"/>
  <c r="A5420" i="14"/>
  <c r="E5419" i="14"/>
  <c r="D5419" i="14"/>
  <c r="C5419" i="14"/>
  <c r="B5419" i="14"/>
  <c r="A5419" i="14"/>
  <c r="E5418" i="14"/>
  <c r="D5418" i="14"/>
  <c r="C5418" i="14"/>
  <c r="B5418" i="14"/>
  <c r="A5418" i="14"/>
  <c r="E5417" i="14"/>
  <c r="D5417" i="14"/>
  <c r="C5417" i="14"/>
  <c r="B5417" i="14"/>
  <c r="A5417" i="14"/>
  <c r="E5416" i="14"/>
  <c r="D5416" i="14"/>
  <c r="C5416" i="14"/>
  <c r="B5416" i="14"/>
  <c r="A5416" i="14"/>
  <c r="E5415" i="14"/>
  <c r="D5415" i="14"/>
  <c r="C5415" i="14"/>
  <c r="B5415" i="14"/>
  <c r="A5415" i="14"/>
  <c r="E5414" i="14"/>
  <c r="D5414" i="14"/>
  <c r="C5414" i="14"/>
  <c r="B5414" i="14"/>
  <c r="A5414" i="14"/>
  <c r="E5413" i="14"/>
  <c r="D5413" i="14"/>
  <c r="C5413" i="14"/>
  <c r="B5413" i="14"/>
  <c r="A5413" i="14"/>
  <c r="E5412" i="14"/>
  <c r="D5412" i="14"/>
  <c r="C5412" i="14"/>
  <c r="B5412" i="14"/>
  <c r="A5412" i="14"/>
  <c r="E5411" i="14"/>
  <c r="D5411" i="14"/>
  <c r="C5411" i="14"/>
  <c r="B5411" i="14"/>
  <c r="A5411" i="14"/>
  <c r="E5410" i="14"/>
  <c r="D5410" i="14"/>
  <c r="C5410" i="14"/>
  <c r="B5410" i="14"/>
  <c r="A5410" i="14"/>
  <c r="E5409" i="14"/>
  <c r="D5409" i="14"/>
  <c r="C5409" i="14"/>
  <c r="B5409" i="14"/>
  <c r="A5409" i="14"/>
  <c r="E5408" i="14"/>
  <c r="D5408" i="14"/>
  <c r="C5408" i="14"/>
  <c r="B5408" i="14"/>
  <c r="A5408" i="14"/>
  <c r="E5407" i="14"/>
  <c r="D5407" i="14"/>
  <c r="C5407" i="14"/>
  <c r="B5407" i="14"/>
  <c r="A5407" i="14"/>
  <c r="E5406" i="14"/>
  <c r="D5406" i="14"/>
  <c r="C5406" i="14"/>
  <c r="B5406" i="14"/>
  <c r="A5406" i="14"/>
  <c r="E5405" i="14"/>
  <c r="D5405" i="14"/>
  <c r="C5405" i="14"/>
  <c r="B5405" i="14"/>
  <c r="A5405" i="14"/>
  <c r="E5404" i="14"/>
  <c r="D5404" i="14"/>
  <c r="C5404" i="14"/>
  <c r="B5404" i="14"/>
  <c r="A5404" i="14"/>
  <c r="E5403" i="14"/>
  <c r="D5403" i="14"/>
  <c r="C5403" i="14"/>
  <c r="B5403" i="14"/>
  <c r="A5403" i="14"/>
  <c r="E5402" i="14"/>
  <c r="D5402" i="14"/>
  <c r="C5402" i="14"/>
  <c r="B5402" i="14"/>
  <c r="A5402" i="14"/>
  <c r="E5401" i="14"/>
  <c r="D5401" i="14"/>
  <c r="C5401" i="14"/>
  <c r="B5401" i="14"/>
  <c r="A5401" i="14"/>
  <c r="E5400" i="14"/>
  <c r="D5400" i="14"/>
  <c r="C5400" i="14"/>
  <c r="B5400" i="14"/>
  <c r="A5400" i="14"/>
  <c r="E5399" i="14"/>
  <c r="D5399" i="14"/>
  <c r="C5399" i="14"/>
  <c r="B5399" i="14"/>
  <c r="A5399" i="14"/>
  <c r="E5398" i="14"/>
  <c r="D5398" i="14"/>
  <c r="C5398" i="14"/>
  <c r="B5398" i="14"/>
  <c r="A5398" i="14"/>
  <c r="E5397" i="14"/>
  <c r="D5397" i="14"/>
  <c r="C5397" i="14"/>
  <c r="B5397" i="14"/>
  <c r="A5397" i="14"/>
  <c r="E5396" i="14"/>
  <c r="D5396" i="14"/>
  <c r="C5396" i="14"/>
  <c r="B5396" i="14"/>
  <c r="A5396" i="14"/>
  <c r="E5395" i="14"/>
  <c r="D5395" i="14"/>
  <c r="C5395" i="14"/>
  <c r="B5395" i="14"/>
  <c r="A5395" i="14"/>
  <c r="E5394" i="14"/>
  <c r="D5394" i="14"/>
  <c r="C5394" i="14"/>
  <c r="B5394" i="14"/>
  <c r="A5394" i="14"/>
  <c r="E5393" i="14"/>
  <c r="D5393" i="14"/>
  <c r="C5393" i="14"/>
  <c r="B5393" i="14"/>
  <c r="A5393" i="14"/>
  <c r="E5392" i="14"/>
  <c r="D5392" i="14"/>
  <c r="C5392" i="14"/>
  <c r="B5392" i="14"/>
  <c r="A5392" i="14"/>
  <c r="E5391" i="14"/>
  <c r="D5391" i="14"/>
  <c r="C5391" i="14"/>
  <c r="B5391" i="14"/>
  <c r="A5391" i="14"/>
  <c r="E5390" i="14"/>
  <c r="D5390" i="14"/>
  <c r="C5390" i="14"/>
  <c r="B5390" i="14"/>
  <c r="A5390" i="14"/>
  <c r="E5389" i="14"/>
  <c r="D5389" i="14"/>
  <c r="C5389" i="14"/>
  <c r="B5389" i="14"/>
  <c r="A5389" i="14"/>
  <c r="E5388" i="14"/>
  <c r="D5388" i="14"/>
  <c r="C5388" i="14"/>
  <c r="B5388" i="14"/>
  <c r="A5388" i="14"/>
  <c r="E5387" i="14"/>
  <c r="D5387" i="14"/>
  <c r="C5387" i="14"/>
  <c r="B5387" i="14"/>
  <c r="A5387" i="14"/>
  <c r="E5386" i="14"/>
  <c r="D5386" i="14"/>
  <c r="C5386" i="14"/>
  <c r="B5386" i="14"/>
  <c r="A5386" i="14"/>
  <c r="E5385" i="14"/>
  <c r="D5385" i="14"/>
  <c r="C5385" i="14"/>
  <c r="B5385" i="14"/>
  <c r="A5385" i="14"/>
  <c r="E5384" i="14"/>
  <c r="D5384" i="14"/>
  <c r="C5384" i="14"/>
  <c r="B5384" i="14"/>
  <c r="A5384" i="14"/>
  <c r="E5383" i="14"/>
  <c r="D5383" i="14"/>
  <c r="C5383" i="14"/>
  <c r="B5383" i="14"/>
  <c r="A5383" i="14"/>
  <c r="E5382" i="14"/>
  <c r="D5382" i="14"/>
  <c r="C5382" i="14"/>
  <c r="B5382" i="14"/>
  <c r="A5382" i="14"/>
  <c r="E5381" i="14"/>
  <c r="D5381" i="14"/>
  <c r="C5381" i="14"/>
  <c r="B5381" i="14"/>
  <c r="A5381" i="14"/>
  <c r="E5380" i="14"/>
  <c r="D5380" i="14"/>
  <c r="C5380" i="14"/>
  <c r="B5380" i="14"/>
  <c r="A5380" i="14"/>
  <c r="E5379" i="14"/>
  <c r="D5379" i="14"/>
  <c r="C5379" i="14"/>
  <c r="B5379" i="14"/>
  <c r="A5379" i="14"/>
  <c r="E5378" i="14"/>
  <c r="D5378" i="14"/>
  <c r="C5378" i="14"/>
  <c r="B5378" i="14"/>
  <c r="A5378" i="14"/>
  <c r="E5377" i="14"/>
  <c r="D5377" i="14"/>
  <c r="C5377" i="14"/>
  <c r="B5377" i="14"/>
  <c r="A5377" i="14"/>
  <c r="E5376" i="14"/>
  <c r="D5376" i="14"/>
  <c r="C5376" i="14"/>
  <c r="B5376" i="14"/>
  <c r="A5376" i="14"/>
  <c r="E5375" i="14"/>
  <c r="D5375" i="14"/>
  <c r="C5375" i="14"/>
  <c r="B5375" i="14"/>
  <c r="A5375" i="14"/>
  <c r="E5374" i="14"/>
  <c r="D5374" i="14"/>
  <c r="C5374" i="14"/>
  <c r="B5374" i="14"/>
  <c r="A5374" i="14"/>
  <c r="E5373" i="14"/>
  <c r="D5373" i="14"/>
  <c r="C5373" i="14"/>
  <c r="B5373" i="14"/>
  <c r="A5373" i="14"/>
  <c r="E5372" i="14"/>
  <c r="D5372" i="14"/>
  <c r="C5372" i="14"/>
  <c r="B5372" i="14"/>
  <c r="A5372" i="14"/>
  <c r="E5371" i="14"/>
  <c r="D5371" i="14"/>
  <c r="C5371" i="14"/>
  <c r="B5371" i="14"/>
  <c r="A5371" i="14"/>
  <c r="E5370" i="14"/>
  <c r="D5370" i="14"/>
  <c r="C5370" i="14"/>
  <c r="B5370" i="14"/>
  <c r="A5370" i="14"/>
  <c r="E5369" i="14"/>
  <c r="D5369" i="14"/>
  <c r="C5369" i="14"/>
  <c r="B5369" i="14"/>
  <c r="A5369" i="14"/>
  <c r="E5368" i="14"/>
  <c r="D5368" i="14"/>
  <c r="C5368" i="14"/>
  <c r="B5368" i="14"/>
  <c r="A5368" i="14"/>
  <c r="E5367" i="14"/>
  <c r="D5367" i="14"/>
  <c r="C5367" i="14"/>
  <c r="B5367" i="14"/>
  <c r="A5367" i="14"/>
  <c r="E5366" i="14"/>
  <c r="D5366" i="14"/>
  <c r="C5366" i="14"/>
  <c r="B5366" i="14"/>
  <c r="A5366" i="14"/>
  <c r="E5365" i="14"/>
  <c r="D5365" i="14"/>
  <c r="C5365" i="14"/>
  <c r="B5365" i="14"/>
  <c r="A5365" i="14"/>
  <c r="E5364" i="14"/>
  <c r="D5364" i="14"/>
  <c r="C5364" i="14"/>
  <c r="B5364" i="14"/>
  <c r="A5364" i="14"/>
  <c r="E5363" i="14"/>
  <c r="D5363" i="14"/>
  <c r="C5363" i="14"/>
  <c r="B5363" i="14"/>
  <c r="A5363" i="14"/>
  <c r="E5362" i="14"/>
  <c r="D5362" i="14"/>
  <c r="C5362" i="14"/>
  <c r="B5362" i="14"/>
  <c r="A5362" i="14"/>
  <c r="E5361" i="14"/>
  <c r="D5361" i="14"/>
  <c r="C5361" i="14"/>
  <c r="B5361" i="14"/>
  <c r="A5361" i="14"/>
  <c r="E5360" i="14"/>
  <c r="D5360" i="14"/>
  <c r="C5360" i="14"/>
  <c r="B5360" i="14"/>
  <c r="A5360" i="14"/>
  <c r="E5359" i="14"/>
  <c r="D5359" i="14"/>
  <c r="C5359" i="14"/>
  <c r="B5359" i="14"/>
  <c r="A5359" i="14"/>
  <c r="E5358" i="14"/>
  <c r="D5358" i="14"/>
  <c r="C5358" i="14"/>
  <c r="B5358" i="14"/>
  <c r="A5358" i="14"/>
  <c r="E5357" i="14"/>
  <c r="D5357" i="14"/>
  <c r="C5357" i="14"/>
  <c r="B5357" i="14"/>
  <c r="A5357" i="14"/>
  <c r="E5356" i="14"/>
  <c r="D5356" i="14"/>
  <c r="C5356" i="14"/>
  <c r="B5356" i="14"/>
  <c r="A5356" i="14"/>
  <c r="E5355" i="14"/>
  <c r="D5355" i="14"/>
  <c r="C5355" i="14"/>
  <c r="B5355" i="14"/>
  <c r="A5355" i="14"/>
  <c r="E5354" i="14"/>
  <c r="D5354" i="14"/>
  <c r="C5354" i="14"/>
  <c r="B5354" i="14"/>
  <c r="A5354" i="14"/>
  <c r="E5353" i="14"/>
  <c r="D5353" i="14"/>
  <c r="C5353" i="14"/>
  <c r="B5353" i="14"/>
  <c r="A5353" i="14"/>
  <c r="E5352" i="14"/>
  <c r="D5352" i="14"/>
  <c r="C5352" i="14"/>
  <c r="B5352" i="14"/>
  <c r="A5352" i="14"/>
  <c r="E5351" i="14"/>
  <c r="D5351" i="14"/>
  <c r="C5351" i="14"/>
  <c r="B5351" i="14"/>
  <c r="A5351" i="14"/>
  <c r="E5350" i="14"/>
  <c r="D5350" i="14"/>
  <c r="C5350" i="14"/>
  <c r="B5350" i="14"/>
  <c r="A5350" i="14"/>
  <c r="E5349" i="14"/>
  <c r="D5349" i="14"/>
  <c r="C5349" i="14"/>
  <c r="B5349" i="14"/>
  <c r="A5349" i="14"/>
  <c r="E5348" i="14"/>
  <c r="D5348" i="14"/>
  <c r="C5348" i="14"/>
  <c r="B5348" i="14"/>
  <c r="A5348" i="14"/>
  <c r="E5347" i="14"/>
  <c r="D5347" i="14"/>
  <c r="C5347" i="14"/>
  <c r="B5347" i="14"/>
  <c r="A5347" i="14"/>
  <c r="E5346" i="14"/>
  <c r="D5346" i="14"/>
  <c r="C5346" i="14"/>
  <c r="B5346" i="14"/>
  <c r="A5346" i="14"/>
  <c r="E5345" i="14"/>
  <c r="D5345" i="14"/>
  <c r="C5345" i="14"/>
  <c r="B5345" i="14"/>
  <c r="A5345" i="14"/>
  <c r="E5344" i="14"/>
  <c r="D5344" i="14"/>
  <c r="C5344" i="14"/>
  <c r="B5344" i="14"/>
  <c r="A5344" i="14"/>
  <c r="E5343" i="14"/>
  <c r="D5343" i="14"/>
  <c r="C5343" i="14"/>
  <c r="B5343" i="14"/>
  <c r="A5343" i="14"/>
  <c r="E5342" i="14"/>
  <c r="D5342" i="14"/>
  <c r="C5342" i="14"/>
  <c r="B5342" i="14"/>
  <c r="A5342" i="14"/>
  <c r="E5341" i="14"/>
  <c r="D5341" i="14"/>
  <c r="C5341" i="14"/>
  <c r="B5341" i="14"/>
  <c r="A5341" i="14"/>
  <c r="E5340" i="14"/>
  <c r="D5340" i="14"/>
  <c r="C5340" i="14"/>
  <c r="B5340" i="14"/>
  <c r="A5340" i="14"/>
  <c r="E5339" i="14"/>
  <c r="D5339" i="14"/>
  <c r="C5339" i="14"/>
  <c r="B5339" i="14"/>
  <c r="A5339" i="14"/>
  <c r="E5338" i="14"/>
  <c r="D5338" i="14"/>
  <c r="C5338" i="14"/>
  <c r="B5338" i="14"/>
  <c r="A5338" i="14"/>
  <c r="E5337" i="14"/>
  <c r="D5337" i="14"/>
  <c r="C5337" i="14"/>
  <c r="B5337" i="14"/>
  <c r="A5337" i="14"/>
  <c r="E5336" i="14"/>
  <c r="D5336" i="14"/>
  <c r="C5336" i="14"/>
  <c r="B5336" i="14"/>
  <c r="A5336" i="14"/>
  <c r="E5335" i="14"/>
  <c r="D5335" i="14"/>
  <c r="C5335" i="14"/>
  <c r="B5335" i="14"/>
  <c r="A5335" i="14"/>
  <c r="E5334" i="14"/>
  <c r="D5334" i="14"/>
  <c r="C5334" i="14"/>
  <c r="B5334" i="14"/>
  <c r="A5334" i="14"/>
  <c r="E5333" i="14"/>
  <c r="D5333" i="14"/>
  <c r="C5333" i="14"/>
  <c r="B5333" i="14"/>
  <c r="A5333" i="14"/>
  <c r="E5332" i="14"/>
  <c r="D5332" i="14"/>
  <c r="C5332" i="14"/>
  <c r="B5332" i="14"/>
  <c r="A5332" i="14"/>
  <c r="E5331" i="14"/>
  <c r="D5331" i="14"/>
  <c r="C5331" i="14"/>
  <c r="B5331" i="14"/>
  <c r="A5331" i="14"/>
  <c r="E5330" i="14"/>
  <c r="D5330" i="14"/>
  <c r="C5330" i="14"/>
  <c r="B5330" i="14"/>
  <c r="A5330" i="14"/>
  <c r="E5329" i="14"/>
  <c r="D5329" i="14"/>
  <c r="C5329" i="14"/>
  <c r="B5329" i="14"/>
  <c r="A5329" i="14"/>
  <c r="E5328" i="14"/>
  <c r="D5328" i="14"/>
  <c r="C5328" i="14"/>
  <c r="B5328" i="14"/>
  <c r="A5328" i="14"/>
  <c r="E5327" i="14"/>
  <c r="D5327" i="14"/>
  <c r="C5327" i="14"/>
  <c r="B5327" i="14"/>
  <c r="A5327" i="14"/>
  <c r="E5326" i="14"/>
  <c r="D5326" i="14"/>
  <c r="C5326" i="14"/>
  <c r="B5326" i="14"/>
  <c r="A5326" i="14"/>
  <c r="E5325" i="14"/>
  <c r="D5325" i="14"/>
  <c r="C5325" i="14"/>
  <c r="B5325" i="14"/>
  <c r="A5325" i="14"/>
  <c r="E5324" i="14"/>
  <c r="D5324" i="14"/>
  <c r="C5324" i="14"/>
  <c r="B5324" i="14"/>
  <c r="A5324" i="14"/>
  <c r="E5323" i="14"/>
  <c r="D5323" i="14"/>
  <c r="C5323" i="14"/>
  <c r="B5323" i="14"/>
  <c r="A5323" i="14"/>
  <c r="E5322" i="14"/>
  <c r="D5322" i="14"/>
  <c r="C5322" i="14"/>
  <c r="B5322" i="14"/>
  <c r="A5322" i="14"/>
  <c r="E5321" i="14"/>
  <c r="D5321" i="14"/>
  <c r="C5321" i="14"/>
  <c r="B5321" i="14"/>
  <c r="A5321" i="14"/>
  <c r="E5320" i="14"/>
  <c r="D5320" i="14"/>
  <c r="C5320" i="14"/>
  <c r="B5320" i="14"/>
  <c r="A5320" i="14"/>
  <c r="E5319" i="14"/>
  <c r="D5319" i="14"/>
  <c r="C5319" i="14"/>
  <c r="B5319" i="14"/>
  <c r="A5319" i="14"/>
  <c r="E5318" i="14"/>
  <c r="D5318" i="14"/>
  <c r="C5318" i="14"/>
  <c r="B5318" i="14"/>
  <c r="A5318" i="14"/>
  <c r="E5317" i="14"/>
  <c r="D5317" i="14"/>
  <c r="C5317" i="14"/>
  <c r="B5317" i="14"/>
  <c r="A5317" i="14"/>
  <c r="E5316" i="14"/>
  <c r="D5316" i="14"/>
  <c r="C5316" i="14"/>
  <c r="B5316" i="14"/>
  <c r="A5316" i="14"/>
  <c r="E5315" i="14"/>
  <c r="D5315" i="14"/>
  <c r="C5315" i="14"/>
  <c r="B5315" i="14"/>
  <c r="A5315" i="14"/>
  <c r="E5314" i="14"/>
  <c r="D5314" i="14"/>
  <c r="C5314" i="14"/>
  <c r="B5314" i="14"/>
  <c r="A5314" i="14"/>
  <c r="E5313" i="14"/>
  <c r="D5313" i="14"/>
  <c r="C5313" i="14"/>
  <c r="B5313" i="14"/>
  <c r="A5313" i="14"/>
  <c r="E5312" i="14"/>
  <c r="D5312" i="14"/>
  <c r="C5312" i="14"/>
  <c r="B5312" i="14"/>
  <c r="A5312" i="14"/>
  <c r="E5311" i="14"/>
  <c r="D5311" i="14"/>
  <c r="C5311" i="14"/>
  <c r="B5311" i="14"/>
  <c r="A5311" i="14"/>
  <c r="E5310" i="14"/>
  <c r="D5310" i="14"/>
  <c r="C5310" i="14"/>
  <c r="B5310" i="14"/>
  <c r="A5310" i="14"/>
  <c r="E5309" i="14"/>
  <c r="D5309" i="14"/>
  <c r="C5309" i="14"/>
  <c r="B5309" i="14"/>
  <c r="A5309" i="14"/>
  <c r="E5308" i="14"/>
  <c r="D5308" i="14"/>
  <c r="C5308" i="14"/>
  <c r="B5308" i="14"/>
  <c r="A5308" i="14"/>
  <c r="E5307" i="14"/>
  <c r="D5307" i="14"/>
  <c r="C5307" i="14"/>
  <c r="B5307" i="14"/>
  <c r="A5307" i="14"/>
  <c r="E5306" i="14"/>
  <c r="D5306" i="14"/>
  <c r="C5306" i="14"/>
  <c r="B5306" i="14"/>
  <c r="A5306" i="14"/>
  <c r="E5305" i="14"/>
  <c r="D5305" i="14"/>
  <c r="C5305" i="14"/>
  <c r="B5305" i="14"/>
  <c r="A5305" i="14"/>
  <c r="E5304" i="14"/>
  <c r="D5304" i="14"/>
  <c r="C5304" i="14"/>
  <c r="B5304" i="14"/>
  <c r="A5304" i="14"/>
  <c r="E5303" i="14"/>
  <c r="D5303" i="14"/>
  <c r="C5303" i="14"/>
  <c r="B5303" i="14"/>
  <c r="A5303" i="14"/>
  <c r="E5302" i="14"/>
  <c r="D5302" i="14"/>
  <c r="C5302" i="14"/>
  <c r="B5302" i="14"/>
  <c r="A5302" i="14"/>
  <c r="E5301" i="14"/>
  <c r="D5301" i="14"/>
  <c r="C5301" i="14"/>
  <c r="B5301" i="14"/>
  <c r="A5301" i="14"/>
  <c r="E5300" i="14"/>
  <c r="D5300" i="14"/>
  <c r="C5300" i="14"/>
  <c r="B5300" i="14"/>
  <c r="A5300" i="14"/>
  <c r="E5299" i="14"/>
  <c r="D5299" i="14"/>
  <c r="C5299" i="14"/>
  <c r="B5299" i="14"/>
  <c r="A5299" i="14"/>
  <c r="E5298" i="14"/>
  <c r="D5298" i="14"/>
  <c r="C5298" i="14"/>
  <c r="B5298" i="14"/>
  <c r="A5298" i="14"/>
  <c r="E5297" i="14"/>
  <c r="D5297" i="14"/>
  <c r="C5297" i="14"/>
  <c r="B5297" i="14"/>
  <c r="A5297" i="14"/>
  <c r="E5296" i="14"/>
  <c r="D5296" i="14"/>
  <c r="C5296" i="14"/>
  <c r="B5296" i="14"/>
  <c r="A5296" i="14"/>
  <c r="E5295" i="14"/>
  <c r="D5295" i="14"/>
  <c r="C5295" i="14"/>
  <c r="B5295" i="14"/>
  <c r="A5295" i="14"/>
  <c r="E5294" i="14"/>
  <c r="D5294" i="14"/>
  <c r="C5294" i="14"/>
  <c r="B5294" i="14"/>
  <c r="A5294" i="14"/>
  <c r="E5293" i="14"/>
  <c r="D5293" i="14"/>
  <c r="C5293" i="14"/>
  <c r="B5293" i="14"/>
  <c r="A5293" i="14"/>
  <c r="E5292" i="14"/>
  <c r="D5292" i="14"/>
  <c r="C5292" i="14"/>
  <c r="B5292" i="14"/>
  <c r="A5292" i="14"/>
  <c r="E5291" i="14"/>
  <c r="D5291" i="14"/>
  <c r="C5291" i="14"/>
  <c r="B5291" i="14"/>
  <c r="A5291" i="14"/>
  <c r="E5290" i="14"/>
  <c r="D5290" i="14"/>
  <c r="C5290" i="14"/>
  <c r="B5290" i="14"/>
  <c r="A5290" i="14"/>
  <c r="E5289" i="14"/>
  <c r="D5289" i="14"/>
  <c r="C5289" i="14"/>
  <c r="B5289" i="14"/>
  <c r="A5289" i="14"/>
  <c r="E5288" i="14"/>
  <c r="D5288" i="14"/>
  <c r="C5288" i="14"/>
  <c r="B5288" i="14"/>
  <c r="A5288" i="14"/>
  <c r="E5287" i="14"/>
  <c r="D5287" i="14"/>
  <c r="C5287" i="14"/>
  <c r="B5287" i="14"/>
  <c r="A5287" i="14"/>
  <c r="E5286" i="14"/>
  <c r="D5286" i="14"/>
  <c r="C5286" i="14"/>
  <c r="B5286" i="14"/>
  <c r="A5286" i="14"/>
  <c r="E5285" i="14"/>
  <c r="D5285" i="14"/>
  <c r="C5285" i="14"/>
  <c r="B5285" i="14"/>
  <c r="A5285" i="14"/>
  <c r="E5284" i="14"/>
  <c r="D5284" i="14"/>
  <c r="C5284" i="14"/>
  <c r="B5284" i="14"/>
  <c r="A5284" i="14"/>
  <c r="E5283" i="14"/>
  <c r="D5283" i="14"/>
  <c r="C5283" i="14"/>
  <c r="B5283" i="14"/>
  <c r="A5283" i="14"/>
  <c r="E5282" i="14"/>
  <c r="D5282" i="14"/>
  <c r="C5282" i="14"/>
  <c r="B5282" i="14"/>
  <c r="A5282" i="14"/>
  <c r="E5281" i="14"/>
  <c r="D5281" i="14"/>
  <c r="C5281" i="14"/>
  <c r="B5281" i="14"/>
  <c r="A5281" i="14"/>
  <c r="E5280" i="14"/>
  <c r="D5280" i="14"/>
  <c r="C5280" i="14"/>
  <c r="B5280" i="14"/>
  <c r="A5280" i="14"/>
  <c r="E5279" i="14"/>
  <c r="D5279" i="14"/>
  <c r="C5279" i="14"/>
  <c r="B5279" i="14"/>
  <c r="A5279" i="14"/>
  <c r="E5278" i="14"/>
  <c r="D5278" i="14"/>
  <c r="C5278" i="14"/>
  <c r="B5278" i="14"/>
  <c r="A5278" i="14"/>
  <c r="E5277" i="14"/>
  <c r="D5277" i="14"/>
  <c r="C5277" i="14"/>
  <c r="B5277" i="14"/>
  <c r="A5277" i="14"/>
  <c r="E5276" i="14"/>
  <c r="D5276" i="14"/>
  <c r="C5276" i="14"/>
  <c r="B5276" i="14"/>
  <c r="A5276" i="14"/>
  <c r="E5275" i="14"/>
  <c r="D5275" i="14"/>
  <c r="C5275" i="14"/>
  <c r="B5275" i="14"/>
  <c r="A5275" i="14"/>
  <c r="E5274" i="14"/>
  <c r="D5274" i="14"/>
  <c r="C5274" i="14"/>
  <c r="B5274" i="14"/>
  <c r="A5274" i="14"/>
  <c r="E5273" i="14"/>
  <c r="D5273" i="14"/>
  <c r="C5273" i="14"/>
  <c r="B5273" i="14"/>
  <c r="A5273" i="14"/>
  <c r="E5272" i="14"/>
  <c r="D5272" i="14"/>
  <c r="C5272" i="14"/>
  <c r="B5272" i="14"/>
  <c r="A5272" i="14"/>
  <c r="E5271" i="14"/>
  <c r="D5271" i="14"/>
  <c r="C5271" i="14"/>
  <c r="B5271" i="14"/>
  <c r="A5271" i="14"/>
  <c r="E5270" i="14"/>
  <c r="D5270" i="14"/>
  <c r="C5270" i="14"/>
  <c r="B5270" i="14"/>
  <c r="A5270" i="14"/>
  <c r="E5269" i="14"/>
  <c r="D5269" i="14"/>
  <c r="C5269" i="14"/>
  <c r="B5269" i="14"/>
  <c r="A5269" i="14"/>
  <c r="E5268" i="14"/>
  <c r="D5268" i="14"/>
  <c r="C5268" i="14"/>
  <c r="B5268" i="14"/>
  <c r="A5268" i="14"/>
  <c r="E5267" i="14"/>
  <c r="D5267" i="14"/>
  <c r="C5267" i="14"/>
  <c r="B5267" i="14"/>
  <c r="A5267" i="14"/>
  <c r="E5266" i="14"/>
  <c r="D5266" i="14"/>
  <c r="C5266" i="14"/>
  <c r="B5266" i="14"/>
  <c r="A5266" i="14"/>
  <c r="E5265" i="14"/>
  <c r="D5265" i="14"/>
  <c r="C5265" i="14"/>
  <c r="B5265" i="14"/>
  <c r="A5265" i="14"/>
  <c r="E5264" i="14"/>
  <c r="D5264" i="14"/>
  <c r="C5264" i="14"/>
  <c r="B5264" i="14"/>
  <c r="A5264" i="14"/>
  <c r="E5263" i="14"/>
  <c r="D5263" i="14"/>
  <c r="C5263" i="14"/>
  <c r="B5263" i="14"/>
  <c r="A5263" i="14"/>
  <c r="E5262" i="14"/>
  <c r="D5262" i="14"/>
  <c r="C5262" i="14"/>
  <c r="B5262" i="14"/>
  <c r="A5262" i="14"/>
  <c r="E5261" i="14"/>
  <c r="D5261" i="14"/>
  <c r="C5261" i="14"/>
  <c r="B5261" i="14"/>
  <c r="A5261" i="14"/>
  <c r="E5260" i="14"/>
  <c r="D5260" i="14"/>
  <c r="C5260" i="14"/>
  <c r="B5260" i="14"/>
  <c r="A5260" i="14"/>
  <c r="E5259" i="14"/>
  <c r="D5259" i="14"/>
  <c r="C5259" i="14"/>
  <c r="B5259" i="14"/>
  <c r="A5259" i="14"/>
  <c r="E5258" i="14"/>
  <c r="D5258" i="14"/>
  <c r="C5258" i="14"/>
  <c r="B5258" i="14"/>
  <c r="A5258" i="14"/>
  <c r="E5257" i="14"/>
  <c r="D5257" i="14"/>
  <c r="C5257" i="14"/>
  <c r="B5257" i="14"/>
  <c r="A5257" i="14"/>
  <c r="E5256" i="14"/>
  <c r="D5256" i="14"/>
  <c r="C5256" i="14"/>
  <c r="B5256" i="14"/>
  <c r="A5256" i="14"/>
  <c r="E5255" i="14"/>
  <c r="D5255" i="14"/>
  <c r="C5255" i="14"/>
  <c r="B5255" i="14"/>
  <c r="A5255" i="14"/>
  <c r="E5254" i="14"/>
  <c r="D5254" i="14"/>
  <c r="C5254" i="14"/>
  <c r="B5254" i="14"/>
  <c r="A5254" i="14"/>
  <c r="E5253" i="14"/>
  <c r="D5253" i="14"/>
  <c r="C5253" i="14"/>
  <c r="B5253" i="14"/>
  <c r="A5253" i="14"/>
  <c r="E5252" i="14"/>
  <c r="D5252" i="14"/>
  <c r="C5252" i="14"/>
  <c r="B5252" i="14"/>
  <c r="A5252" i="14"/>
  <c r="E5251" i="14"/>
  <c r="D5251" i="14"/>
  <c r="C5251" i="14"/>
  <c r="B5251" i="14"/>
  <c r="A5251" i="14"/>
  <c r="E5250" i="14"/>
  <c r="D5250" i="14"/>
  <c r="C5250" i="14"/>
  <c r="B5250" i="14"/>
  <c r="A5250" i="14"/>
  <c r="E5249" i="14"/>
  <c r="D5249" i="14"/>
  <c r="C5249" i="14"/>
  <c r="B5249" i="14"/>
  <c r="A5249" i="14"/>
  <c r="E5248" i="14"/>
  <c r="D5248" i="14"/>
  <c r="C5248" i="14"/>
  <c r="B5248" i="14"/>
  <c r="A5248" i="14"/>
  <c r="E5247" i="14"/>
  <c r="D5247" i="14"/>
  <c r="C5247" i="14"/>
  <c r="B5247" i="14"/>
  <c r="A5247" i="14"/>
  <c r="E5246" i="14"/>
  <c r="D5246" i="14"/>
  <c r="C5246" i="14"/>
  <c r="B5246" i="14"/>
  <c r="A5246" i="14"/>
  <c r="E5245" i="14"/>
  <c r="D5245" i="14"/>
  <c r="C5245" i="14"/>
  <c r="B5245" i="14"/>
  <c r="A5245" i="14"/>
  <c r="E5244" i="14"/>
  <c r="D5244" i="14"/>
  <c r="C5244" i="14"/>
  <c r="B5244" i="14"/>
  <c r="A5244" i="14"/>
  <c r="E5243" i="14"/>
  <c r="D5243" i="14"/>
  <c r="C5243" i="14"/>
  <c r="B5243" i="14"/>
  <c r="A5243" i="14"/>
  <c r="E5242" i="14"/>
  <c r="D5242" i="14"/>
  <c r="C5242" i="14"/>
  <c r="B5242" i="14"/>
  <c r="A5242" i="14"/>
  <c r="E5241" i="14"/>
  <c r="D5241" i="14"/>
  <c r="C5241" i="14"/>
  <c r="B5241" i="14"/>
  <c r="A5241" i="14"/>
  <c r="E5240" i="14"/>
  <c r="D5240" i="14"/>
  <c r="C5240" i="14"/>
  <c r="B5240" i="14"/>
  <c r="A5240" i="14"/>
  <c r="E5239" i="14"/>
  <c r="D5239" i="14"/>
  <c r="C5239" i="14"/>
  <c r="B5239" i="14"/>
  <c r="A5239" i="14"/>
  <c r="E5238" i="14"/>
  <c r="D5238" i="14"/>
  <c r="C5238" i="14"/>
  <c r="B5238" i="14"/>
  <c r="A5238" i="14"/>
  <c r="E5237" i="14"/>
  <c r="D5237" i="14"/>
  <c r="C5237" i="14"/>
  <c r="B5237" i="14"/>
  <c r="A5237" i="14"/>
  <c r="E5236" i="14"/>
  <c r="D5236" i="14"/>
  <c r="C5236" i="14"/>
  <c r="B5236" i="14"/>
  <c r="A5236" i="14"/>
  <c r="E5235" i="14"/>
  <c r="D5235" i="14"/>
  <c r="C5235" i="14"/>
  <c r="B5235" i="14"/>
  <c r="A5235" i="14"/>
  <c r="E5234" i="14"/>
  <c r="D5234" i="14"/>
  <c r="C5234" i="14"/>
  <c r="B5234" i="14"/>
  <c r="A5234" i="14"/>
  <c r="E5233" i="14"/>
  <c r="D5233" i="14"/>
  <c r="C5233" i="14"/>
  <c r="B5233" i="14"/>
  <c r="A5233" i="14"/>
  <c r="E5232" i="14"/>
  <c r="D5232" i="14"/>
  <c r="C5232" i="14"/>
  <c r="B5232" i="14"/>
  <c r="A5232" i="14"/>
  <c r="E5231" i="14"/>
  <c r="D5231" i="14"/>
  <c r="C5231" i="14"/>
  <c r="B5231" i="14"/>
  <c r="A5231" i="14"/>
  <c r="E5230" i="14"/>
  <c r="D5230" i="14"/>
  <c r="C5230" i="14"/>
  <c r="B5230" i="14"/>
  <c r="A5230" i="14"/>
  <c r="E5229" i="14"/>
  <c r="D5229" i="14"/>
  <c r="C5229" i="14"/>
  <c r="B5229" i="14"/>
  <c r="A5229" i="14"/>
  <c r="E5228" i="14"/>
  <c r="D5228" i="14"/>
  <c r="C5228" i="14"/>
  <c r="B5228" i="14"/>
  <c r="A5228" i="14"/>
  <c r="E5227" i="14"/>
  <c r="D5227" i="14"/>
  <c r="C5227" i="14"/>
  <c r="B5227" i="14"/>
  <c r="A5227" i="14"/>
  <c r="E5226" i="14"/>
  <c r="D5226" i="14"/>
  <c r="C5226" i="14"/>
  <c r="B5226" i="14"/>
  <c r="A5226" i="14"/>
  <c r="E5225" i="14"/>
  <c r="D5225" i="14"/>
  <c r="C5225" i="14"/>
  <c r="B5225" i="14"/>
  <c r="A5225" i="14"/>
  <c r="E5224" i="14"/>
  <c r="D5224" i="14"/>
  <c r="C5224" i="14"/>
  <c r="B5224" i="14"/>
  <c r="A5224" i="14"/>
  <c r="E5223" i="14"/>
  <c r="D5223" i="14"/>
  <c r="C5223" i="14"/>
  <c r="B5223" i="14"/>
  <c r="A5223" i="14"/>
  <c r="E5222" i="14"/>
  <c r="D5222" i="14"/>
  <c r="C5222" i="14"/>
  <c r="B5222" i="14"/>
  <c r="A5222" i="14"/>
  <c r="E5221" i="14"/>
  <c r="D5221" i="14"/>
  <c r="C5221" i="14"/>
  <c r="B5221" i="14"/>
  <c r="A5221" i="14"/>
  <c r="E5220" i="14"/>
  <c r="D5220" i="14"/>
  <c r="C5220" i="14"/>
  <c r="B5220" i="14"/>
  <c r="A5220" i="14"/>
  <c r="E5219" i="14"/>
  <c r="D5219" i="14"/>
  <c r="C5219" i="14"/>
  <c r="B5219" i="14"/>
  <c r="A5219" i="14"/>
  <c r="E5218" i="14"/>
  <c r="D5218" i="14"/>
  <c r="C5218" i="14"/>
  <c r="B5218" i="14"/>
  <c r="A5218" i="14"/>
  <c r="E5217" i="14"/>
  <c r="D5217" i="14"/>
  <c r="C5217" i="14"/>
  <c r="B5217" i="14"/>
  <c r="A5217" i="14"/>
  <c r="E5216" i="14"/>
  <c r="D5216" i="14"/>
  <c r="C5216" i="14"/>
  <c r="B5216" i="14"/>
  <c r="A5216" i="14"/>
  <c r="E5215" i="14"/>
  <c r="D5215" i="14"/>
  <c r="C5215" i="14"/>
  <c r="B5215" i="14"/>
  <c r="A5215" i="14"/>
  <c r="E5214" i="14"/>
  <c r="D5214" i="14"/>
  <c r="C5214" i="14"/>
  <c r="B5214" i="14"/>
  <c r="A5214" i="14"/>
  <c r="E5213" i="14"/>
  <c r="D5213" i="14"/>
  <c r="C5213" i="14"/>
  <c r="B5213" i="14"/>
  <c r="A5213" i="14"/>
  <c r="E5212" i="14"/>
  <c r="D5212" i="14"/>
  <c r="C5212" i="14"/>
  <c r="B5212" i="14"/>
  <c r="A5212" i="14"/>
  <c r="E5211" i="14"/>
  <c r="D5211" i="14"/>
  <c r="C5211" i="14"/>
  <c r="B5211" i="14"/>
  <c r="A5211" i="14"/>
  <c r="E5210" i="14"/>
  <c r="D5210" i="14"/>
  <c r="C5210" i="14"/>
  <c r="B5210" i="14"/>
  <c r="A5210" i="14"/>
  <c r="E5209" i="14"/>
  <c r="D5209" i="14"/>
  <c r="C5209" i="14"/>
  <c r="B5209" i="14"/>
  <c r="A5209" i="14"/>
  <c r="E5208" i="14"/>
  <c r="D5208" i="14"/>
  <c r="C5208" i="14"/>
  <c r="B5208" i="14"/>
  <c r="A5208" i="14"/>
  <c r="E5207" i="14"/>
  <c r="D5207" i="14"/>
  <c r="C5207" i="14"/>
  <c r="B5207" i="14"/>
  <c r="A5207" i="14"/>
  <c r="E5206" i="14"/>
  <c r="D5206" i="14"/>
  <c r="C5206" i="14"/>
  <c r="B5206" i="14"/>
  <c r="A5206" i="14"/>
  <c r="E5205" i="14"/>
  <c r="D5205" i="14"/>
  <c r="C5205" i="14"/>
  <c r="B5205" i="14"/>
  <c r="A5205" i="14"/>
  <c r="E5204" i="14"/>
  <c r="D5204" i="14"/>
  <c r="C5204" i="14"/>
  <c r="B5204" i="14"/>
  <c r="A5204" i="14"/>
  <c r="E5203" i="14"/>
  <c r="D5203" i="14"/>
  <c r="C5203" i="14"/>
  <c r="B5203" i="14"/>
  <c r="A5203" i="14"/>
  <c r="E5202" i="14"/>
  <c r="D5202" i="14"/>
  <c r="C5202" i="14"/>
  <c r="B5202" i="14"/>
  <c r="A5202" i="14"/>
  <c r="E5201" i="14"/>
  <c r="D5201" i="14"/>
  <c r="C5201" i="14"/>
  <c r="B5201" i="14"/>
  <c r="A5201" i="14"/>
  <c r="E5200" i="14"/>
  <c r="D5200" i="14"/>
  <c r="C5200" i="14"/>
  <c r="B5200" i="14"/>
  <c r="A5200" i="14"/>
  <c r="E5199" i="14"/>
  <c r="D5199" i="14"/>
  <c r="C5199" i="14"/>
  <c r="B5199" i="14"/>
  <c r="A5199" i="14"/>
  <c r="E5198" i="14"/>
  <c r="D5198" i="14"/>
  <c r="C5198" i="14"/>
  <c r="B5198" i="14"/>
  <c r="A5198" i="14"/>
  <c r="E5197" i="14"/>
  <c r="D5197" i="14"/>
  <c r="C5197" i="14"/>
  <c r="B5197" i="14"/>
  <c r="A5197" i="14"/>
  <c r="E5196" i="14"/>
  <c r="D5196" i="14"/>
  <c r="C5196" i="14"/>
  <c r="B5196" i="14"/>
  <c r="A5196" i="14"/>
  <c r="E5195" i="14"/>
  <c r="D5195" i="14"/>
  <c r="C5195" i="14"/>
  <c r="B5195" i="14"/>
  <c r="A5195" i="14"/>
  <c r="E5194" i="14"/>
  <c r="D5194" i="14"/>
  <c r="C5194" i="14"/>
  <c r="B5194" i="14"/>
  <c r="A5194" i="14"/>
  <c r="E5193" i="14"/>
  <c r="D5193" i="14"/>
  <c r="C5193" i="14"/>
  <c r="B5193" i="14"/>
  <c r="A5193" i="14"/>
  <c r="E5192" i="14"/>
  <c r="D5192" i="14"/>
  <c r="C5192" i="14"/>
  <c r="B5192" i="14"/>
  <c r="A5192" i="14"/>
  <c r="E5191" i="14"/>
  <c r="D5191" i="14"/>
  <c r="C5191" i="14"/>
  <c r="B5191" i="14"/>
  <c r="A5191" i="14"/>
  <c r="E5190" i="14"/>
  <c r="D5190" i="14"/>
  <c r="C5190" i="14"/>
  <c r="B5190" i="14"/>
  <c r="A5190" i="14"/>
  <c r="E5189" i="14"/>
  <c r="D5189" i="14"/>
  <c r="C5189" i="14"/>
  <c r="B5189" i="14"/>
  <c r="A5189" i="14"/>
  <c r="E5188" i="14"/>
  <c r="D5188" i="14"/>
  <c r="C5188" i="14"/>
  <c r="B5188" i="14"/>
  <c r="A5188" i="14"/>
  <c r="E5187" i="14"/>
  <c r="D5187" i="14"/>
  <c r="C5187" i="14"/>
  <c r="B5187" i="14"/>
  <c r="A5187" i="14"/>
  <c r="E5186" i="14"/>
  <c r="D5186" i="14"/>
  <c r="C5186" i="14"/>
  <c r="B5186" i="14"/>
  <c r="A5186" i="14"/>
  <c r="E5185" i="14"/>
  <c r="D5185" i="14"/>
  <c r="C5185" i="14"/>
  <c r="B5185" i="14"/>
  <c r="A5185" i="14"/>
  <c r="E5184" i="14"/>
  <c r="D5184" i="14"/>
  <c r="C5184" i="14"/>
  <c r="B5184" i="14"/>
  <c r="A5184" i="14"/>
  <c r="E5183" i="14"/>
  <c r="D5183" i="14"/>
  <c r="C5183" i="14"/>
  <c r="B5183" i="14"/>
  <c r="A5183" i="14"/>
  <c r="E5182" i="14"/>
  <c r="D5182" i="14"/>
  <c r="C5182" i="14"/>
  <c r="B5182" i="14"/>
  <c r="A5182" i="14"/>
  <c r="E5181" i="14"/>
  <c r="D5181" i="14"/>
  <c r="C5181" i="14"/>
  <c r="B5181" i="14"/>
  <c r="A5181" i="14"/>
  <c r="E5180" i="14"/>
  <c r="D5180" i="14"/>
  <c r="C5180" i="14"/>
  <c r="B5180" i="14"/>
  <c r="A5180" i="14"/>
  <c r="E5179" i="14"/>
  <c r="D5179" i="14"/>
  <c r="C5179" i="14"/>
  <c r="B5179" i="14"/>
  <c r="A5179" i="14"/>
  <c r="E5178" i="14"/>
  <c r="D5178" i="14"/>
  <c r="C5178" i="14"/>
  <c r="B5178" i="14"/>
  <c r="A5178" i="14"/>
  <c r="E5177" i="14"/>
  <c r="D5177" i="14"/>
  <c r="C5177" i="14"/>
  <c r="B5177" i="14"/>
  <c r="A5177" i="14"/>
  <c r="E5176" i="14"/>
  <c r="D5176" i="14"/>
  <c r="C5176" i="14"/>
  <c r="B5176" i="14"/>
  <c r="A5176" i="14"/>
  <c r="E5175" i="14"/>
  <c r="D5175" i="14"/>
  <c r="C5175" i="14"/>
  <c r="B5175" i="14"/>
  <c r="A5175" i="14"/>
  <c r="E5174" i="14"/>
  <c r="D5174" i="14"/>
  <c r="C5174" i="14"/>
  <c r="B5174" i="14"/>
  <c r="A5174" i="14"/>
  <c r="E5173" i="14"/>
  <c r="D5173" i="14"/>
  <c r="C5173" i="14"/>
  <c r="B5173" i="14"/>
  <c r="A5173" i="14"/>
  <c r="E5172" i="14"/>
  <c r="D5172" i="14"/>
  <c r="C5172" i="14"/>
  <c r="B5172" i="14"/>
  <c r="A5172" i="14"/>
  <c r="E5171" i="14"/>
  <c r="D5171" i="14"/>
  <c r="C5171" i="14"/>
  <c r="B5171" i="14"/>
  <c r="A5171" i="14"/>
  <c r="E5170" i="14"/>
  <c r="D5170" i="14"/>
  <c r="C5170" i="14"/>
  <c r="B5170" i="14"/>
  <c r="A5170" i="14"/>
  <c r="E5169" i="14"/>
  <c r="D5169" i="14"/>
  <c r="C5169" i="14"/>
  <c r="B5169" i="14"/>
  <c r="A5169" i="14"/>
  <c r="E5168" i="14"/>
  <c r="D5168" i="14"/>
  <c r="C5168" i="14"/>
  <c r="B5168" i="14"/>
  <c r="A5168" i="14"/>
  <c r="E5167" i="14"/>
  <c r="D5167" i="14"/>
  <c r="C5167" i="14"/>
  <c r="B5167" i="14"/>
  <c r="A5167" i="14"/>
  <c r="E5166" i="14"/>
  <c r="D5166" i="14"/>
  <c r="C5166" i="14"/>
  <c r="B5166" i="14"/>
  <c r="A5166" i="14"/>
  <c r="E5165" i="14"/>
  <c r="D5165" i="14"/>
  <c r="C5165" i="14"/>
  <c r="B5165" i="14"/>
  <c r="A5165" i="14"/>
  <c r="E5164" i="14"/>
  <c r="D5164" i="14"/>
  <c r="C5164" i="14"/>
  <c r="B5164" i="14"/>
  <c r="A5164" i="14"/>
  <c r="E5163" i="14"/>
  <c r="D5163" i="14"/>
  <c r="C5163" i="14"/>
  <c r="B5163" i="14"/>
  <c r="A5163" i="14"/>
  <c r="E5162" i="14"/>
  <c r="D5162" i="14"/>
  <c r="C5162" i="14"/>
  <c r="B5162" i="14"/>
  <c r="A5162" i="14"/>
  <c r="E5161" i="14"/>
  <c r="D5161" i="14"/>
  <c r="C5161" i="14"/>
  <c r="B5161" i="14"/>
  <c r="A5161" i="14"/>
  <c r="E5160" i="14"/>
  <c r="D5160" i="14"/>
  <c r="C5160" i="14"/>
  <c r="B5160" i="14"/>
  <c r="A5160" i="14"/>
  <c r="E5159" i="14"/>
  <c r="D5159" i="14"/>
  <c r="C5159" i="14"/>
  <c r="B5159" i="14"/>
  <c r="A5159" i="14"/>
  <c r="E5158" i="14"/>
  <c r="D5158" i="14"/>
  <c r="C5158" i="14"/>
  <c r="B5158" i="14"/>
  <c r="A5158" i="14"/>
  <c r="E5157" i="14"/>
  <c r="D5157" i="14"/>
  <c r="C5157" i="14"/>
  <c r="B5157" i="14"/>
  <c r="A5157" i="14"/>
  <c r="E5156" i="14"/>
  <c r="D5156" i="14"/>
  <c r="C5156" i="14"/>
  <c r="B5156" i="14"/>
  <c r="A5156" i="14"/>
  <c r="E5155" i="14"/>
  <c r="D5155" i="14"/>
  <c r="C5155" i="14"/>
  <c r="B5155" i="14"/>
  <c r="A5155" i="14"/>
  <c r="E5154" i="14"/>
  <c r="D5154" i="14"/>
  <c r="C5154" i="14"/>
  <c r="B5154" i="14"/>
  <c r="A5154" i="14"/>
  <c r="E5153" i="14"/>
  <c r="D5153" i="14"/>
  <c r="C5153" i="14"/>
  <c r="B5153" i="14"/>
  <c r="A5153" i="14"/>
  <c r="E5152" i="14"/>
  <c r="D5152" i="14"/>
  <c r="C5152" i="14"/>
  <c r="B5152" i="14"/>
  <c r="A5152" i="14"/>
  <c r="E5151" i="14"/>
  <c r="D5151" i="14"/>
  <c r="C5151" i="14"/>
  <c r="B5151" i="14"/>
  <c r="A5151" i="14"/>
  <c r="E5150" i="14"/>
  <c r="D5150" i="14"/>
  <c r="C5150" i="14"/>
  <c r="B5150" i="14"/>
  <c r="A5150" i="14"/>
  <c r="E5149" i="14"/>
  <c r="D5149" i="14"/>
  <c r="C5149" i="14"/>
  <c r="B5149" i="14"/>
  <c r="A5149" i="14"/>
  <c r="E5148" i="14"/>
  <c r="D5148" i="14"/>
  <c r="C5148" i="14"/>
  <c r="B5148" i="14"/>
  <c r="A5148" i="14"/>
  <c r="E5147" i="14"/>
  <c r="D5147" i="14"/>
  <c r="C5147" i="14"/>
  <c r="B5147" i="14"/>
  <c r="A5147" i="14"/>
  <c r="E5146" i="14"/>
  <c r="D5146" i="14"/>
  <c r="C5146" i="14"/>
  <c r="B5146" i="14"/>
  <c r="A5146" i="14"/>
  <c r="E5145" i="14"/>
  <c r="D5145" i="14"/>
  <c r="C5145" i="14"/>
  <c r="B5145" i="14"/>
  <c r="A5145" i="14"/>
  <c r="E5144" i="14"/>
  <c r="D5144" i="14"/>
  <c r="C5144" i="14"/>
  <c r="B5144" i="14"/>
  <c r="A5144" i="14"/>
  <c r="E5143" i="14"/>
  <c r="D5143" i="14"/>
  <c r="C5143" i="14"/>
  <c r="B5143" i="14"/>
  <c r="A5143" i="14"/>
  <c r="E5142" i="14"/>
  <c r="D5142" i="14"/>
  <c r="C5142" i="14"/>
  <c r="B5142" i="14"/>
  <c r="A5142" i="14"/>
  <c r="E5141" i="14"/>
  <c r="D5141" i="14"/>
  <c r="C5141" i="14"/>
  <c r="B5141" i="14"/>
  <c r="A5141" i="14"/>
  <c r="E5140" i="14"/>
  <c r="D5140" i="14"/>
  <c r="C5140" i="14"/>
  <c r="B5140" i="14"/>
  <c r="A5140" i="14"/>
  <c r="E5139" i="14"/>
  <c r="D5139" i="14"/>
  <c r="C5139" i="14"/>
  <c r="B5139" i="14"/>
  <c r="A5139" i="14"/>
  <c r="E5138" i="14"/>
  <c r="D5138" i="14"/>
  <c r="C5138" i="14"/>
  <c r="B5138" i="14"/>
  <c r="A5138" i="14"/>
  <c r="E5137" i="14"/>
  <c r="D5137" i="14"/>
  <c r="C5137" i="14"/>
  <c r="B5137" i="14"/>
  <c r="A5137" i="14"/>
  <c r="E5136" i="14"/>
  <c r="D5136" i="14"/>
  <c r="C5136" i="14"/>
  <c r="B5136" i="14"/>
  <c r="A5136" i="14"/>
  <c r="E5135" i="14"/>
  <c r="D5135" i="14"/>
  <c r="C5135" i="14"/>
  <c r="B5135" i="14"/>
  <c r="A5135" i="14"/>
  <c r="E5134" i="14"/>
  <c r="D5134" i="14"/>
  <c r="C5134" i="14"/>
  <c r="B5134" i="14"/>
  <c r="A5134" i="14"/>
  <c r="E5133" i="14"/>
  <c r="D5133" i="14"/>
  <c r="C5133" i="14"/>
  <c r="B5133" i="14"/>
  <c r="A5133" i="14"/>
  <c r="E5132" i="14"/>
  <c r="D5132" i="14"/>
  <c r="C5132" i="14"/>
  <c r="B5132" i="14"/>
  <c r="A5132" i="14"/>
  <c r="E5131" i="14"/>
  <c r="D5131" i="14"/>
  <c r="C5131" i="14"/>
  <c r="B5131" i="14"/>
  <c r="A5131" i="14"/>
  <c r="E5130" i="14"/>
  <c r="D5130" i="14"/>
  <c r="C5130" i="14"/>
  <c r="B5130" i="14"/>
  <c r="A5130" i="14"/>
  <c r="E5129" i="14"/>
  <c r="D5129" i="14"/>
  <c r="C5129" i="14"/>
  <c r="B5129" i="14"/>
  <c r="A5129" i="14"/>
  <c r="E5128" i="14"/>
  <c r="D5128" i="14"/>
  <c r="C5128" i="14"/>
  <c r="B5128" i="14"/>
  <c r="A5128" i="14"/>
  <c r="E5127" i="14"/>
  <c r="D5127" i="14"/>
  <c r="C5127" i="14"/>
  <c r="B5127" i="14"/>
  <c r="A5127" i="14"/>
  <c r="E5126" i="14"/>
  <c r="D5126" i="14"/>
  <c r="C5126" i="14"/>
  <c r="B5126" i="14"/>
  <c r="A5126" i="14"/>
  <c r="E5125" i="14"/>
  <c r="D5125" i="14"/>
  <c r="C5125" i="14"/>
  <c r="B5125" i="14"/>
  <c r="A5125" i="14"/>
  <c r="E5124" i="14"/>
  <c r="D5124" i="14"/>
  <c r="C5124" i="14"/>
  <c r="B5124" i="14"/>
  <c r="A5124" i="14"/>
  <c r="E5123" i="14"/>
  <c r="D5123" i="14"/>
  <c r="C5123" i="14"/>
  <c r="B5123" i="14"/>
  <c r="A5123" i="14"/>
  <c r="E5122" i="14"/>
  <c r="D5122" i="14"/>
  <c r="C5122" i="14"/>
  <c r="B5122" i="14"/>
  <c r="A5122" i="14"/>
  <c r="E5121" i="14"/>
  <c r="D5121" i="14"/>
  <c r="C5121" i="14"/>
  <c r="B5121" i="14"/>
  <c r="A5121" i="14"/>
  <c r="E5120" i="14"/>
  <c r="D5120" i="14"/>
  <c r="C5120" i="14"/>
  <c r="B5120" i="14"/>
  <c r="A5120" i="14"/>
  <c r="E5119" i="14"/>
  <c r="D5119" i="14"/>
  <c r="C5119" i="14"/>
  <c r="B5119" i="14"/>
  <c r="A5119" i="14"/>
  <c r="E5118" i="14"/>
  <c r="D5118" i="14"/>
  <c r="C5118" i="14"/>
  <c r="B5118" i="14"/>
  <c r="A5118" i="14"/>
  <c r="E5117" i="14"/>
  <c r="D5117" i="14"/>
  <c r="C5117" i="14"/>
  <c r="B5117" i="14"/>
  <c r="A5117" i="14"/>
  <c r="E5116" i="14"/>
  <c r="D5116" i="14"/>
  <c r="C5116" i="14"/>
  <c r="B5116" i="14"/>
  <c r="A5116" i="14"/>
  <c r="E5115" i="14"/>
  <c r="D5115" i="14"/>
  <c r="C5115" i="14"/>
  <c r="B5115" i="14"/>
  <c r="A5115" i="14"/>
  <c r="E5114" i="14"/>
  <c r="D5114" i="14"/>
  <c r="C5114" i="14"/>
  <c r="B5114" i="14"/>
  <c r="A5114" i="14"/>
  <c r="E5113" i="14"/>
  <c r="D5113" i="14"/>
  <c r="C5113" i="14"/>
  <c r="B5113" i="14"/>
  <c r="A5113" i="14"/>
  <c r="E5112" i="14"/>
  <c r="D5112" i="14"/>
  <c r="C5112" i="14"/>
  <c r="B5112" i="14"/>
  <c r="A5112" i="14"/>
  <c r="E5111" i="14"/>
  <c r="D5111" i="14"/>
  <c r="C5111" i="14"/>
  <c r="B5111" i="14"/>
  <c r="A5111" i="14"/>
  <c r="E5110" i="14"/>
  <c r="D5110" i="14"/>
  <c r="C5110" i="14"/>
  <c r="B5110" i="14"/>
  <c r="A5110" i="14"/>
  <c r="E5109" i="14"/>
  <c r="D5109" i="14"/>
  <c r="C5109" i="14"/>
  <c r="B5109" i="14"/>
  <c r="A5109" i="14"/>
  <c r="E5108" i="14"/>
  <c r="D5108" i="14"/>
  <c r="C5108" i="14"/>
  <c r="B5108" i="14"/>
  <c r="A5108" i="14"/>
  <c r="E5107" i="14"/>
  <c r="D5107" i="14"/>
  <c r="C5107" i="14"/>
  <c r="B5107" i="14"/>
  <c r="A5107" i="14"/>
  <c r="E5106" i="14"/>
  <c r="D5106" i="14"/>
  <c r="C5106" i="14"/>
  <c r="B5106" i="14"/>
  <c r="A5106" i="14"/>
  <c r="E5105" i="14"/>
  <c r="D5105" i="14"/>
  <c r="C5105" i="14"/>
  <c r="B5105" i="14"/>
  <c r="A5105" i="14"/>
  <c r="E5104" i="14"/>
  <c r="D5104" i="14"/>
  <c r="C5104" i="14"/>
  <c r="B5104" i="14"/>
  <c r="A5104" i="14"/>
  <c r="E5103" i="14"/>
  <c r="D5103" i="14"/>
  <c r="C5103" i="14"/>
  <c r="B5103" i="14"/>
  <c r="A5103" i="14"/>
  <c r="E5102" i="14"/>
  <c r="D5102" i="14"/>
  <c r="C5102" i="14"/>
  <c r="B5102" i="14"/>
  <c r="A5102" i="14"/>
  <c r="E5101" i="14"/>
  <c r="D5101" i="14"/>
  <c r="C5101" i="14"/>
  <c r="B5101" i="14"/>
  <c r="A5101" i="14"/>
  <c r="E5100" i="14"/>
  <c r="D5100" i="14"/>
  <c r="C5100" i="14"/>
  <c r="B5100" i="14"/>
  <c r="A5100" i="14"/>
  <c r="E5099" i="14"/>
  <c r="D5099" i="14"/>
  <c r="C5099" i="14"/>
  <c r="B5099" i="14"/>
  <c r="A5099" i="14"/>
  <c r="E5098" i="14"/>
  <c r="D5098" i="14"/>
  <c r="C5098" i="14"/>
  <c r="B5098" i="14"/>
  <c r="A5098" i="14"/>
  <c r="E5097" i="14"/>
  <c r="D5097" i="14"/>
  <c r="C5097" i="14"/>
  <c r="B5097" i="14"/>
  <c r="A5097" i="14"/>
  <c r="E5096" i="14"/>
  <c r="D5096" i="14"/>
  <c r="C5096" i="14"/>
  <c r="B5096" i="14"/>
  <c r="A5096" i="14"/>
  <c r="E5095" i="14"/>
  <c r="D5095" i="14"/>
  <c r="C5095" i="14"/>
  <c r="B5095" i="14"/>
  <c r="A5095" i="14"/>
  <c r="E5094" i="14"/>
  <c r="D5094" i="14"/>
  <c r="C5094" i="14"/>
  <c r="B5094" i="14"/>
  <c r="A5094" i="14"/>
  <c r="E5093" i="14"/>
  <c r="D5093" i="14"/>
  <c r="C5093" i="14"/>
  <c r="B5093" i="14"/>
  <c r="A5093" i="14"/>
  <c r="E5092" i="14"/>
  <c r="D5092" i="14"/>
  <c r="C5092" i="14"/>
  <c r="B5092" i="14"/>
  <c r="A5092" i="14"/>
  <c r="E5091" i="14"/>
  <c r="D5091" i="14"/>
  <c r="C5091" i="14"/>
  <c r="B5091" i="14"/>
  <c r="A5091" i="14"/>
  <c r="E5090" i="14"/>
  <c r="D5090" i="14"/>
  <c r="C5090" i="14"/>
  <c r="B5090" i="14"/>
  <c r="A5090" i="14"/>
  <c r="E5089" i="14"/>
  <c r="D5089" i="14"/>
  <c r="C5089" i="14"/>
  <c r="B5089" i="14"/>
  <c r="A5089" i="14"/>
  <c r="E5088" i="14"/>
  <c r="D5088" i="14"/>
  <c r="C5088" i="14"/>
  <c r="B5088" i="14"/>
  <c r="A5088" i="14"/>
  <c r="E5087" i="14"/>
  <c r="D5087" i="14"/>
  <c r="C5087" i="14"/>
  <c r="B5087" i="14"/>
  <c r="A5087" i="14"/>
  <c r="E5086" i="14"/>
  <c r="D5086" i="14"/>
  <c r="C5086" i="14"/>
  <c r="B5086" i="14"/>
  <c r="A5086" i="14"/>
  <c r="E5085" i="14"/>
  <c r="D5085" i="14"/>
  <c r="C5085" i="14"/>
  <c r="B5085" i="14"/>
  <c r="A5085" i="14"/>
  <c r="E5084" i="14"/>
  <c r="D5084" i="14"/>
  <c r="C5084" i="14"/>
  <c r="B5084" i="14"/>
  <c r="A5084" i="14"/>
  <c r="E5083" i="14"/>
  <c r="D5083" i="14"/>
  <c r="C5083" i="14"/>
  <c r="B5083" i="14"/>
  <c r="A5083" i="14"/>
  <c r="E5082" i="14"/>
  <c r="D5082" i="14"/>
  <c r="C5082" i="14"/>
  <c r="B5082" i="14"/>
  <c r="A5082" i="14"/>
  <c r="E5081" i="14"/>
  <c r="D5081" i="14"/>
  <c r="C5081" i="14"/>
  <c r="B5081" i="14"/>
  <c r="A5081" i="14"/>
  <c r="E5080" i="14"/>
  <c r="D5080" i="14"/>
  <c r="C5080" i="14"/>
  <c r="B5080" i="14"/>
  <c r="A5080" i="14"/>
  <c r="E5079" i="14"/>
  <c r="D5079" i="14"/>
  <c r="C5079" i="14"/>
  <c r="B5079" i="14"/>
  <c r="A5079" i="14"/>
  <c r="E5078" i="14"/>
  <c r="D5078" i="14"/>
  <c r="C5078" i="14"/>
  <c r="B5078" i="14"/>
  <c r="A5078" i="14"/>
  <c r="E5077" i="14"/>
  <c r="D5077" i="14"/>
  <c r="C5077" i="14"/>
  <c r="B5077" i="14"/>
  <c r="A5077" i="14"/>
  <c r="E5076" i="14"/>
  <c r="D5076" i="14"/>
  <c r="C5076" i="14"/>
  <c r="B5076" i="14"/>
  <c r="A5076" i="14"/>
  <c r="E5075" i="14"/>
  <c r="D5075" i="14"/>
  <c r="C5075" i="14"/>
  <c r="B5075" i="14"/>
  <c r="A5075" i="14"/>
  <c r="E5074" i="14"/>
  <c r="D5074" i="14"/>
  <c r="C5074" i="14"/>
  <c r="B5074" i="14"/>
  <c r="A5074" i="14"/>
  <c r="E5073" i="14"/>
  <c r="D5073" i="14"/>
  <c r="C5073" i="14"/>
  <c r="B5073" i="14"/>
  <c r="A5073" i="14"/>
  <c r="E5072" i="14"/>
  <c r="D5072" i="14"/>
  <c r="C5072" i="14"/>
  <c r="B5072" i="14"/>
  <c r="A5072" i="14"/>
  <c r="E5071" i="14"/>
  <c r="D5071" i="14"/>
  <c r="C5071" i="14"/>
  <c r="B5071" i="14"/>
  <c r="A5071" i="14"/>
  <c r="E5070" i="14"/>
  <c r="D5070" i="14"/>
  <c r="C5070" i="14"/>
  <c r="B5070" i="14"/>
  <c r="A5070" i="14"/>
  <c r="E5069" i="14"/>
  <c r="D5069" i="14"/>
  <c r="C5069" i="14"/>
  <c r="B5069" i="14"/>
  <c r="A5069" i="14"/>
  <c r="E5068" i="14"/>
  <c r="D5068" i="14"/>
  <c r="C5068" i="14"/>
  <c r="B5068" i="14"/>
  <c r="A5068" i="14"/>
  <c r="E5067" i="14"/>
  <c r="D5067" i="14"/>
  <c r="C5067" i="14"/>
  <c r="B5067" i="14"/>
  <c r="A5067" i="14"/>
  <c r="E5066" i="14"/>
  <c r="D5066" i="14"/>
  <c r="C5066" i="14"/>
  <c r="B5066" i="14"/>
  <c r="A5066" i="14"/>
  <c r="E5065" i="14"/>
  <c r="D5065" i="14"/>
  <c r="C5065" i="14"/>
  <c r="B5065" i="14"/>
  <c r="A5065" i="14"/>
  <c r="E5064" i="14"/>
  <c r="D5064" i="14"/>
  <c r="C5064" i="14"/>
  <c r="B5064" i="14"/>
  <c r="A5064" i="14"/>
  <c r="E5063" i="14"/>
  <c r="D5063" i="14"/>
  <c r="C5063" i="14"/>
  <c r="B5063" i="14"/>
  <c r="A5063" i="14"/>
  <c r="E5062" i="14"/>
  <c r="D5062" i="14"/>
  <c r="C5062" i="14"/>
  <c r="B5062" i="14"/>
  <c r="A5062" i="14"/>
  <c r="E5061" i="14"/>
  <c r="D5061" i="14"/>
  <c r="C5061" i="14"/>
  <c r="B5061" i="14"/>
  <c r="A5061" i="14"/>
  <c r="E5060" i="14"/>
  <c r="D5060" i="14"/>
  <c r="C5060" i="14"/>
  <c r="B5060" i="14"/>
  <c r="A5060" i="14"/>
  <c r="E5059" i="14"/>
  <c r="D5059" i="14"/>
  <c r="C5059" i="14"/>
  <c r="B5059" i="14"/>
  <c r="A5059" i="14"/>
  <c r="E5058" i="14"/>
  <c r="D5058" i="14"/>
  <c r="C5058" i="14"/>
  <c r="B5058" i="14"/>
  <c r="A5058" i="14"/>
  <c r="E5057" i="14"/>
  <c r="D5057" i="14"/>
  <c r="C5057" i="14"/>
  <c r="B5057" i="14"/>
  <c r="A5057" i="14"/>
  <c r="E5056" i="14"/>
  <c r="D5056" i="14"/>
  <c r="C5056" i="14"/>
  <c r="B5056" i="14"/>
  <c r="A5056" i="14"/>
  <c r="E5055" i="14"/>
  <c r="D5055" i="14"/>
  <c r="C5055" i="14"/>
  <c r="B5055" i="14"/>
  <c r="A5055" i="14"/>
  <c r="E5054" i="14"/>
  <c r="D5054" i="14"/>
  <c r="C5054" i="14"/>
  <c r="B5054" i="14"/>
  <c r="A5054" i="14"/>
  <c r="E5053" i="14"/>
  <c r="D5053" i="14"/>
  <c r="C5053" i="14"/>
  <c r="B5053" i="14"/>
  <c r="A5053" i="14"/>
  <c r="E5052" i="14"/>
  <c r="D5052" i="14"/>
  <c r="C5052" i="14"/>
  <c r="B5052" i="14"/>
  <c r="A5052" i="14"/>
  <c r="E5051" i="14"/>
  <c r="D5051" i="14"/>
  <c r="C5051" i="14"/>
  <c r="B5051" i="14"/>
  <c r="A5051" i="14"/>
  <c r="E5050" i="14"/>
  <c r="D5050" i="14"/>
  <c r="C5050" i="14"/>
  <c r="B5050" i="14"/>
  <c r="A5050" i="14"/>
  <c r="E5049" i="14"/>
  <c r="D5049" i="14"/>
  <c r="C5049" i="14"/>
  <c r="B5049" i="14"/>
  <c r="A5049" i="14"/>
  <c r="E5048" i="14"/>
  <c r="D5048" i="14"/>
  <c r="C5048" i="14"/>
  <c r="B5048" i="14"/>
  <c r="A5048" i="14"/>
  <c r="E5047" i="14"/>
  <c r="D5047" i="14"/>
  <c r="C5047" i="14"/>
  <c r="B5047" i="14"/>
  <c r="A5047" i="14"/>
  <c r="E5046" i="14"/>
  <c r="D5046" i="14"/>
  <c r="C5046" i="14"/>
  <c r="B5046" i="14"/>
  <c r="A5046" i="14"/>
  <c r="E5045" i="14"/>
  <c r="D5045" i="14"/>
  <c r="C5045" i="14"/>
  <c r="B5045" i="14"/>
  <c r="A5045" i="14"/>
  <c r="E5044" i="14"/>
  <c r="D5044" i="14"/>
  <c r="C5044" i="14"/>
  <c r="B5044" i="14"/>
  <c r="A5044" i="14"/>
  <c r="E5043" i="14"/>
  <c r="D5043" i="14"/>
  <c r="C5043" i="14"/>
  <c r="B5043" i="14"/>
  <c r="A5043" i="14"/>
  <c r="E5042" i="14"/>
  <c r="D5042" i="14"/>
  <c r="C5042" i="14"/>
  <c r="B5042" i="14"/>
  <c r="A5042" i="14"/>
  <c r="E5041" i="14"/>
  <c r="D5041" i="14"/>
  <c r="C5041" i="14"/>
  <c r="B5041" i="14"/>
  <c r="A5041" i="14"/>
  <c r="E5040" i="14"/>
  <c r="D5040" i="14"/>
  <c r="C5040" i="14"/>
  <c r="B5040" i="14"/>
  <c r="A5040" i="14"/>
  <c r="E5039" i="14"/>
  <c r="D5039" i="14"/>
  <c r="C5039" i="14"/>
  <c r="B5039" i="14"/>
  <c r="A5039" i="14"/>
  <c r="E5038" i="14"/>
  <c r="D5038" i="14"/>
  <c r="C5038" i="14"/>
  <c r="B5038" i="14"/>
  <c r="A5038" i="14"/>
  <c r="E5037" i="14"/>
  <c r="D5037" i="14"/>
  <c r="C5037" i="14"/>
  <c r="B5037" i="14"/>
  <c r="A5037" i="14"/>
  <c r="E5036" i="14"/>
  <c r="D5036" i="14"/>
  <c r="C5036" i="14"/>
  <c r="B5036" i="14"/>
  <c r="A5036" i="14"/>
  <c r="E5035" i="14"/>
  <c r="D5035" i="14"/>
  <c r="C5035" i="14"/>
  <c r="B5035" i="14"/>
  <c r="A5035" i="14"/>
  <c r="E5034" i="14"/>
  <c r="D5034" i="14"/>
  <c r="C5034" i="14"/>
  <c r="B5034" i="14"/>
  <c r="A5034" i="14"/>
  <c r="E5033" i="14"/>
  <c r="D5033" i="14"/>
  <c r="C5033" i="14"/>
  <c r="B5033" i="14"/>
  <c r="A5033" i="14"/>
  <c r="E5032" i="14"/>
  <c r="D5032" i="14"/>
  <c r="C5032" i="14"/>
  <c r="B5032" i="14"/>
  <c r="A5032" i="14"/>
  <c r="E5031" i="14"/>
  <c r="D5031" i="14"/>
  <c r="C5031" i="14"/>
  <c r="B5031" i="14"/>
  <c r="A5031" i="14"/>
  <c r="E5030" i="14"/>
  <c r="D5030" i="14"/>
  <c r="C5030" i="14"/>
  <c r="B5030" i="14"/>
  <c r="A5030" i="14"/>
  <c r="E5029" i="14"/>
  <c r="D5029" i="14"/>
  <c r="C5029" i="14"/>
  <c r="B5029" i="14"/>
  <c r="A5029" i="14"/>
  <c r="E5028" i="14"/>
  <c r="D5028" i="14"/>
  <c r="C5028" i="14"/>
  <c r="B5028" i="14"/>
  <c r="A5028" i="14"/>
  <c r="E5027" i="14"/>
  <c r="D5027" i="14"/>
  <c r="C5027" i="14"/>
  <c r="B5027" i="14"/>
  <c r="A5027" i="14"/>
  <c r="E5026" i="14"/>
  <c r="D5026" i="14"/>
  <c r="C5026" i="14"/>
  <c r="B5026" i="14"/>
  <c r="A5026" i="14"/>
  <c r="E5025" i="14"/>
  <c r="D5025" i="14"/>
  <c r="C5025" i="14"/>
  <c r="B5025" i="14"/>
  <c r="A5025" i="14"/>
  <c r="E5024" i="14"/>
  <c r="D5024" i="14"/>
  <c r="C5024" i="14"/>
  <c r="B5024" i="14"/>
  <c r="A5024" i="14"/>
  <c r="E5023" i="14"/>
  <c r="D5023" i="14"/>
  <c r="C5023" i="14"/>
  <c r="B5023" i="14"/>
  <c r="A5023" i="14"/>
  <c r="E5022" i="14"/>
  <c r="D5022" i="14"/>
  <c r="C5022" i="14"/>
  <c r="B5022" i="14"/>
  <c r="A5022" i="14"/>
  <c r="E5021" i="14"/>
  <c r="D5021" i="14"/>
  <c r="C5021" i="14"/>
  <c r="B5021" i="14"/>
  <c r="A5021" i="14"/>
  <c r="E5020" i="14"/>
  <c r="D5020" i="14"/>
  <c r="C5020" i="14"/>
  <c r="B5020" i="14"/>
  <c r="A5020" i="14"/>
  <c r="E5019" i="14"/>
  <c r="D5019" i="14"/>
  <c r="C5019" i="14"/>
  <c r="B5019" i="14"/>
  <c r="A5019" i="14"/>
  <c r="E5018" i="14"/>
  <c r="D5018" i="14"/>
  <c r="C5018" i="14"/>
  <c r="B5018" i="14"/>
  <c r="A5018" i="14"/>
  <c r="E5017" i="14"/>
  <c r="D5017" i="14"/>
  <c r="C5017" i="14"/>
  <c r="B5017" i="14"/>
  <c r="A5017" i="14"/>
  <c r="E5016" i="14"/>
  <c r="D5016" i="14"/>
  <c r="C5016" i="14"/>
  <c r="B5016" i="14"/>
  <c r="A5016" i="14"/>
  <c r="E5015" i="14"/>
  <c r="D5015" i="14"/>
  <c r="C5015" i="14"/>
  <c r="B5015" i="14"/>
  <c r="A5015" i="14"/>
  <c r="E5014" i="14"/>
  <c r="D5014" i="14"/>
  <c r="C5014" i="14"/>
  <c r="B5014" i="14"/>
  <c r="A5014" i="14"/>
  <c r="E5013" i="14"/>
  <c r="D5013" i="14"/>
  <c r="C5013" i="14"/>
  <c r="B5013" i="14"/>
  <c r="A5013" i="14"/>
  <c r="E5012" i="14"/>
  <c r="D5012" i="14"/>
  <c r="C5012" i="14"/>
  <c r="B5012" i="14"/>
  <c r="A5012" i="14"/>
  <c r="E5011" i="14"/>
  <c r="D5011" i="14"/>
  <c r="C5011" i="14"/>
  <c r="B5011" i="14"/>
  <c r="A5011" i="14"/>
  <c r="E5010" i="14"/>
  <c r="D5010" i="14"/>
  <c r="C5010" i="14"/>
  <c r="B5010" i="14"/>
  <c r="A5010" i="14"/>
  <c r="E5009" i="14"/>
  <c r="D5009" i="14"/>
  <c r="C5009" i="14"/>
  <c r="B5009" i="14"/>
  <c r="A5009" i="14"/>
  <c r="E5008" i="14"/>
  <c r="D5008" i="14"/>
  <c r="C5008" i="14"/>
  <c r="B5008" i="14"/>
  <c r="A5008" i="14"/>
  <c r="E5007" i="14"/>
  <c r="D5007" i="14"/>
  <c r="C5007" i="14"/>
  <c r="B5007" i="14"/>
  <c r="A5007" i="14"/>
  <c r="E5006" i="14"/>
  <c r="D5006" i="14"/>
  <c r="C5006" i="14"/>
  <c r="B5006" i="14"/>
  <c r="A5006" i="14"/>
  <c r="E5005" i="14"/>
  <c r="D5005" i="14"/>
  <c r="C5005" i="14"/>
  <c r="B5005" i="14"/>
  <c r="A5005" i="14"/>
  <c r="E5004" i="14"/>
  <c r="D5004" i="14"/>
  <c r="C5004" i="14"/>
  <c r="B5004" i="14"/>
  <c r="A5004" i="14"/>
  <c r="E5003" i="14"/>
  <c r="D5003" i="14"/>
  <c r="C5003" i="14"/>
  <c r="B5003" i="14"/>
  <c r="A5003" i="14"/>
  <c r="E5002" i="14"/>
  <c r="D5002" i="14"/>
  <c r="C5002" i="14"/>
  <c r="B5002" i="14"/>
  <c r="A5002" i="14"/>
  <c r="E5001" i="14"/>
  <c r="D5001" i="14"/>
  <c r="C5001" i="14"/>
  <c r="B5001" i="14"/>
  <c r="A5001" i="14"/>
  <c r="E5000" i="14"/>
  <c r="D5000" i="14"/>
  <c r="C5000" i="14"/>
  <c r="B5000" i="14"/>
  <c r="A5000" i="14"/>
  <c r="E4999" i="14"/>
  <c r="D4999" i="14"/>
  <c r="C4999" i="14"/>
  <c r="B4999" i="14"/>
  <c r="A4999" i="14"/>
  <c r="E4998" i="14"/>
  <c r="D4998" i="14"/>
  <c r="C4998" i="14"/>
  <c r="B4998" i="14"/>
  <c r="A4998" i="14"/>
  <c r="E4997" i="14"/>
  <c r="D4997" i="14"/>
  <c r="C4997" i="14"/>
  <c r="B4997" i="14"/>
  <c r="A4997" i="14"/>
  <c r="E4996" i="14"/>
  <c r="D4996" i="14"/>
  <c r="C4996" i="14"/>
  <c r="B4996" i="14"/>
  <c r="A4996" i="14"/>
  <c r="E4995" i="14"/>
  <c r="D4995" i="14"/>
  <c r="C4995" i="14"/>
  <c r="B4995" i="14"/>
  <c r="A4995" i="14"/>
  <c r="E4994" i="14"/>
  <c r="D4994" i="14"/>
  <c r="C4994" i="14"/>
  <c r="B4994" i="14"/>
  <c r="A4994" i="14"/>
  <c r="E4993" i="14"/>
  <c r="D4993" i="14"/>
  <c r="C4993" i="14"/>
  <c r="B4993" i="14"/>
  <c r="A4993" i="14"/>
  <c r="E4992" i="14"/>
  <c r="D4992" i="14"/>
  <c r="C4992" i="14"/>
  <c r="B4992" i="14"/>
  <c r="A4992" i="14"/>
  <c r="E4991" i="14"/>
  <c r="D4991" i="14"/>
  <c r="C4991" i="14"/>
  <c r="B4991" i="14"/>
  <c r="A4991" i="14"/>
  <c r="E4990" i="14"/>
  <c r="D4990" i="14"/>
  <c r="C4990" i="14"/>
  <c r="B4990" i="14"/>
  <c r="A4990" i="14"/>
  <c r="E4989" i="14"/>
  <c r="D4989" i="14"/>
  <c r="C4989" i="14"/>
  <c r="B4989" i="14"/>
  <c r="A4989" i="14"/>
  <c r="E4988" i="14"/>
  <c r="D4988" i="14"/>
  <c r="C4988" i="14"/>
  <c r="B4988" i="14"/>
  <c r="A4988" i="14"/>
  <c r="E4987" i="14"/>
  <c r="D4987" i="14"/>
  <c r="C4987" i="14"/>
  <c r="B4987" i="14"/>
  <c r="A4987" i="14"/>
  <c r="E4986" i="14"/>
  <c r="D4986" i="14"/>
  <c r="C4986" i="14"/>
  <c r="B4986" i="14"/>
  <c r="A4986" i="14"/>
  <c r="E4985" i="14"/>
  <c r="D4985" i="14"/>
  <c r="C4985" i="14"/>
  <c r="B4985" i="14"/>
  <c r="A4985" i="14"/>
  <c r="E4984" i="14"/>
  <c r="D4984" i="14"/>
  <c r="C4984" i="14"/>
  <c r="B4984" i="14"/>
  <c r="A4984" i="14"/>
  <c r="E4983" i="14"/>
  <c r="D4983" i="14"/>
  <c r="C4983" i="14"/>
  <c r="B4983" i="14"/>
  <c r="A4983" i="14"/>
  <c r="E4982" i="14"/>
  <c r="D4982" i="14"/>
  <c r="C4982" i="14"/>
  <c r="B4982" i="14"/>
  <c r="A4982" i="14"/>
  <c r="E4981" i="14"/>
  <c r="D4981" i="14"/>
  <c r="C4981" i="14"/>
  <c r="B4981" i="14"/>
  <c r="A4981" i="14"/>
  <c r="E4980" i="14"/>
  <c r="D4980" i="14"/>
  <c r="C4980" i="14"/>
  <c r="B4980" i="14"/>
  <c r="A4980" i="14"/>
  <c r="E4979" i="14"/>
  <c r="D4979" i="14"/>
  <c r="C4979" i="14"/>
  <c r="B4979" i="14"/>
  <c r="A4979" i="14"/>
  <c r="E4978" i="14"/>
  <c r="D4978" i="14"/>
  <c r="C4978" i="14"/>
  <c r="B4978" i="14"/>
  <c r="A4978" i="14"/>
  <c r="E4977" i="14"/>
  <c r="D4977" i="14"/>
  <c r="C4977" i="14"/>
  <c r="B4977" i="14"/>
  <c r="A4977" i="14"/>
  <c r="E4976" i="14"/>
  <c r="D4976" i="14"/>
  <c r="C4976" i="14"/>
  <c r="B4976" i="14"/>
  <c r="A4976" i="14"/>
  <c r="E4975" i="14"/>
  <c r="D4975" i="14"/>
  <c r="C4975" i="14"/>
  <c r="B4975" i="14"/>
  <c r="A4975" i="14"/>
  <c r="E4974" i="14"/>
  <c r="D4974" i="14"/>
  <c r="C4974" i="14"/>
  <c r="B4974" i="14"/>
  <c r="A4974" i="14"/>
  <c r="E4973" i="14"/>
  <c r="D4973" i="14"/>
  <c r="C4973" i="14"/>
  <c r="B4973" i="14"/>
  <c r="A4973" i="14"/>
  <c r="E4972" i="14"/>
  <c r="D4972" i="14"/>
  <c r="C4972" i="14"/>
  <c r="B4972" i="14"/>
  <c r="A4972" i="14"/>
  <c r="E4971" i="14"/>
  <c r="D4971" i="14"/>
  <c r="C4971" i="14"/>
  <c r="B4971" i="14"/>
  <c r="A4971" i="14"/>
  <c r="E4970" i="14"/>
  <c r="D4970" i="14"/>
  <c r="C4970" i="14"/>
  <c r="B4970" i="14"/>
  <c r="A4970" i="14"/>
  <c r="E4969" i="14"/>
  <c r="D4969" i="14"/>
  <c r="C4969" i="14"/>
  <c r="B4969" i="14"/>
  <c r="A4969" i="14"/>
  <c r="E4968" i="14"/>
  <c r="D4968" i="14"/>
  <c r="C4968" i="14"/>
  <c r="B4968" i="14"/>
  <c r="A4968" i="14"/>
  <c r="E4967" i="14"/>
  <c r="D4967" i="14"/>
  <c r="C4967" i="14"/>
  <c r="B4967" i="14"/>
  <c r="A4967" i="14"/>
  <c r="E4966" i="14"/>
  <c r="D4966" i="14"/>
  <c r="C4966" i="14"/>
  <c r="B4966" i="14"/>
  <c r="A4966" i="14"/>
  <c r="E4965" i="14"/>
  <c r="D4965" i="14"/>
  <c r="C4965" i="14"/>
  <c r="B4965" i="14"/>
  <c r="A4965" i="14"/>
  <c r="E4964" i="14"/>
  <c r="D4964" i="14"/>
  <c r="C4964" i="14"/>
  <c r="B4964" i="14"/>
  <c r="A4964" i="14"/>
  <c r="E4963" i="14"/>
  <c r="D4963" i="14"/>
  <c r="C4963" i="14"/>
  <c r="B4963" i="14"/>
  <c r="A4963" i="14"/>
  <c r="E4962" i="14"/>
  <c r="D4962" i="14"/>
  <c r="C4962" i="14"/>
  <c r="B4962" i="14"/>
  <c r="A4962" i="14"/>
  <c r="E4961" i="14"/>
  <c r="D4961" i="14"/>
  <c r="C4961" i="14"/>
  <c r="B4961" i="14"/>
  <c r="A4961" i="14"/>
  <c r="E4960" i="14"/>
  <c r="D4960" i="14"/>
  <c r="C4960" i="14"/>
  <c r="B4960" i="14"/>
  <c r="A4960" i="14"/>
  <c r="E4959" i="14"/>
  <c r="D4959" i="14"/>
  <c r="C4959" i="14"/>
  <c r="B4959" i="14"/>
  <c r="A4959" i="14"/>
  <c r="E4958" i="14"/>
  <c r="D4958" i="14"/>
  <c r="C4958" i="14"/>
  <c r="B4958" i="14"/>
  <c r="A4958" i="14"/>
  <c r="E4957" i="14"/>
  <c r="D4957" i="14"/>
  <c r="C4957" i="14"/>
  <c r="B4957" i="14"/>
  <c r="A4957" i="14"/>
  <c r="E4956" i="14"/>
  <c r="D4956" i="14"/>
  <c r="C4956" i="14"/>
  <c r="B4956" i="14"/>
  <c r="A4956" i="14"/>
  <c r="E4955" i="14"/>
  <c r="D4955" i="14"/>
  <c r="C4955" i="14"/>
  <c r="B4955" i="14"/>
  <c r="A4955" i="14"/>
  <c r="E4954" i="14"/>
  <c r="D4954" i="14"/>
  <c r="C4954" i="14"/>
  <c r="B4954" i="14"/>
  <c r="A4954" i="14"/>
  <c r="E4953" i="14"/>
  <c r="D4953" i="14"/>
  <c r="C4953" i="14"/>
  <c r="B4953" i="14"/>
  <c r="A4953" i="14"/>
  <c r="E4952" i="14"/>
  <c r="D4952" i="14"/>
  <c r="C4952" i="14"/>
  <c r="B4952" i="14"/>
  <c r="A4952" i="14"/>
  <c r="E4951" i="14"/>
  <c r="D4951" i="14"/>
  <c r="C4951" i="14"/>
  <c r="B4951" i="14"/>
  <c r="A4951" i="14"/>
  <c r="E4950" i="14"/>
  <c r="D4950" i="14"/>
  <c r="C4950" i="14"/>
  <c r="B4950" i="14"/>
  <c r="A4950" i="14"/>
  <c r="E4949" i="14"/>
  <c r="D4949" i="14"/>
  <c r="C4949" i="14"/>
  <c r="B4949" i="14"/>
  <c r="A4949" i="14"/>
  <c r="E4948" i="14"/>
  <c r="D4948" i="14"/>
  <c r="C4948" i="14"/>
  <c r="B4948" i="14"/>
  <c r="A4948" i="14"/>
  <c r="E4947" i="14"/>
  <c r="D4947" i="14"/>
  <c r="C4947" i="14"/>
  <c r="B4947" i="14"/>
  <c r="A4947" i="14"/>
  <c r="E4946" i="14"/>
  <c r="D4946" i="14"/>
  <c r="C4946" i="14"/>
  <c r="B4946" i="14"/>
  <c r="A4946" i="14"/>
  <c r="E4945" i="14"/>
  <c r="D4945" i="14"/>
  <c r="C4945" i="14"/>
  <c r="B4945" i="14"/>
  <c r="A4945" i="14"/>
  <c r="E4944" i="14"/>
  <c r="D4944" i="14"/>
  <c r="C4944" i="14"/>
  <c r="B4944" i="14"/>
  <c r="A4944" i="14"/>
  <c r="E4943" i="14"/>
  <c r="D4943" i="14"/>
  <c r="C4943" i="14"/>
  <c r="B4943" i="14"/>
  <c r="A4943" i="14"/>
  <c r="E4942" i="14"/>
  <c r="D4942" i="14"/>
  <c r="C4942" i="14"/>
  <c r="B4942" i="14"/>
  <c r="A4942" i="14"/>
  <c r="E4941" i="14"/>
  <c r="D4941" i="14"/>
  <c r="C4941" i="14"/>
  <c r="B4941" i="14"/>
  <c r="A4941" i="14"/>
  <c r="E4940" i="14"/>
  <c r="D4940" i="14"/>
  <c r="C4940" i="14"/>
  <c r="B4940" i="14"/>
  <c r="A4940" i="14"/>
  <c r="E4939" i="14"/>
  <c r="D4939" i="14"/>
  <c r="C4939" i="14"/>
  <c r="B4939" i="14"/>
  <c r="A4939" i="14"/>
  <c r="E4938" i="14"/>
  <c r="D4938" i="14"/>
  <c r="C4938" i="14"/>
  <c r="B4938" i="14"/>
  <c r="A4938" i="14"/>
  <c r="E4937" i="14"/>
  <c r="D4937" i="14"/>
  <c r="C4937" i="14"/>
  <c r="B4937" i="14"/>
  <c r="A4937" i="14"/>
  <c r="E4936" i="14"/>
  <c r="D4936" i="14"/>
  <c r="C4936" i="14"/>
  <c r="B4936" i="14"/>
  <c r="A4936" i="14"/>
  <c r="E4935" i="14"/>
  <c r="D4935" i="14"/>
  <c r="C4935" i="14"/>
  <c r="B4935" i="14"/>
  <c r="A4935" i="14"/>
  <c r="E4934" i="14"/>
  <c r="D4934" i="14"/>
  <c r="C4934" i="14"/>
  <c r="B4934" i="14"/>
  <c r="A4934" i="14"/>
  <c r="E4933" i="14"/>
  <c r="D4933" i="14"/>
  <c r="C4933" i="14"/>
  <c r="B4933" i="14"/>
  <c r="A4933" i="14"/>
  <c r="E4932" i="14"/>
  <c r="D4932" i="14"/>
  <c r="C4932" i="14"/>
  <c r="B4932" i="14"/>
  <c r="A4932" i="14"/>
  <c r="E4931" i="14"/>
  <c r="D4931" i="14"/>
  <c r="C4931" i="14"/>
  <c r="B4931" i="14"/>
  <c r="A4931" i="14"/>
  <c r="E4930" i="14"/>
  <c r="D4930" i="14"/>
  <c r="C4930" i="14"/>
  <c r="B4930" i="14"/>
  <c r="A4930" i="14"/>
  <c r="E4929" i="14"/>
  <c r="D4929" i="14"/>
  <c r="C4929" i="14"/>
  <c r="B4929" i="14"/>
  <c r="A4929" i="14"/>
  <c r="E4928" i="14"/>
  <c r="D4928" i="14"/>
  <c r="C4928" i="14"/>
  <c r="B4928" i="14"/>
  <c r="A4928" i="14"/>
  <c r="E4927" i="14"/>
  <c r="D4927" i="14"/>
  <c r="C4927" i="14"/>
  <c r="B4927" i="14"/>
  <c r="A4927" i="14"/>
  <c r="E4926" i="14"/>
  <c r="D4926" i="14"/>
  <c r="C4926" i="14"/>
  <c r="B4926" i="14"/>
  <c r="A4926" i="14"/>
  <c r="E4925" i="14"/>
  <c r="D4925" i="14"/>
  <c r="C4925" i="14"/>
  <c r="B4925" i="14"/>
  <c r="A4925" i="14"/>
  <c r="E4924" i="14"/>
  <c r="D4924" i="14"/>
  <c r="C4924" i="14"/>
  <c r="B4924" i="14"/>
  <c r="A4924" i="14"/>
  <c r="E4923" i="14"/>
  <c r="D4923" i="14"/>
  <c r="C4923" i="14"/>
  <c r="B4923" i="14"/>
  <c r="A4923" i="14"/>
  <c r="E4922" i="14"/>
  <c r="D4922" i="14"/>
  <c r="C4922" i="14"/>
  <c r="B4922" i="14"/>
  <c r="A4922" i="14"/>
  <c r="E4921" i="14"/>
  <c r="D4921" i="14"/>
  <c r="C4921" i="14"/>
  <c r="B4921" i="14"/>
  <c r="A4921" i="14"/>
  <c r="E4920" i="14"/>
  <c r="D4920" i="14"/>
  <c r="C4920" i="14"/>
  <c r="B4920" i="14"/>
  <c r="A4920" i="14"/>
  <c r="E4919" i="14"/>
  <c r="D4919" i="14"/>
  <c r="C4919" i="14"/>
  <c r="B4919" i="14"/>
  <c r="A4919" i="14"/>
  <c r="E4918" i="14"/>
  <c r="D4918" i="14"/>
  <c r="C4918" i="14"/>
  <c r="B4918" i="14"/>
  <c r="A4918" i="14"/>
  <c r="E4917" i="14"/>
  <c r="D4917" i="14"/>
  <c r="C4917" i="14"/>
  <c r="B4917" i="14"/>
  <c r="A4917" i="14"/>
  <c r="E4916" i="14"/>
  <c r="D4916" i="14"/>
  <c r="C4916" i="14"/>
  <c r="B4916" i="14"/>
  <c r="A4916" i="14"/>
  <c r="E4915" i="14"/>
  <c r="D4915" i="14"/>
  <c r="C4915" i="14"/>
  <c r="B4915" i="14"/>
  <c r="A4915" i="14"/>
  <c r="E4914" i="14"/>
  <c r="D4914" i="14"/>
  <c r="C4914" i="14"/>
  <c r="B4914" i="14"/>
  <c r="A4914" i="14"/>
  <c r="E4913" i="14"/>
  <c r="D4913" i="14"/>
  <c r="C4913" i="14"/>
  <c r="B4913" i="14"/>
  <c r="A4913" i="14"/>
  <c r="E4912" i="14"/>
  <c r="D4912" i="14"/>
  <c r="C4912" i="14"/>
  <c r="B4912" i="14"/>
  <c r="A4912" i="14"/>
  <c r="E4911" i="14"/>
  <c r="D4911" i="14"/>
  <c r="C4911" i="14"/>
  <c r="B4911" i="14"/>
  <c r="A4911" i="14"/>
  <c r="E4910" i="14"/>
  <c r="D4910" i="14"/>
  <c r="C4910" i="14"/>
  <c r="B4910" i="14"/>
  <c r="A4910" i="14"/>
  <c r="E4909" i="14"/>
  <c r="D4909" i="14"/>
  <c r="C4909" i="14"/>
  <c r="B4909" i="14"/>
  <c r="A4909" i="14"/>
  <c r="E4908" i="14"/>
  <c r="D4908" i="14"/>
  <c r="C4908" i="14"/>
  <c r="B4908" i="14"/>
  <c r="A4908" i="14"/>
  <c r="E4907" i="14"/>
  <c r="D4907" i="14"/>
  <c r="C4907" i="14"/>
  <c r="B4907" i="14"/>
  <c r="A4907" i="14"/>
  <c r="E4906" i="14"/>
  <c r="D4906" i="14"/>
  <c r="C4906" i="14"/>
  <c r="B4906" i="14"/>
  <c r="A4906" i="14"/>
  <c r="E4905" i="14"/>
  <c r="D4905" i="14"/>
  <c r="C4905" i="14"/>
  <c r="B4905" i="14"/>
  <c r="A4905" i="14"/>
  <c r="E4904" i="14"/>
  <c r="D4904" i="14"/>
  <c r="C4904" i="14"/>
  <c r="B4904" i="14"/>
  <c r="A4904" i="14"/>
  <c r="E4903" i="14"/>
  <c r="D4903" i="14"/>
  <c r="C4903" i="14"/>
  <c r="B4903" i="14"/>
  <c r="A4903" i="14"/>
  <c r="E4902" i="14"/>
  <c r="D4902" i="14"/>
  <c r="C4902" i="14"/>
  <c r="B4902" i="14"/>
  <c r="A4902" i="14"/>
  <c r="E4901" i="14"/>
  <c r="D4901" i="14"/>
  <c r="C4901" i="14"/>
  <c r="B4901" i="14"/>
  <c r="A4901" i="14"/>
  <c r="E4900" i="14"/>
  <c r="D4900" i="14"/>
  <c r="C4900" i="14"/>
  <c r="B4900" i="14"/>
  <c r="A4900" i="14"/>
  <c r="E4899" i="14"/>
  <c r="D4899" i="14"/>
  <c r="C4899" i="14"/>
  <c r="B4899" i="14"/>
  <c r="A4899" i="14"/>
  <c r="E4898" i="14"/>
  <c r="D4898" i="14"/>
  <c r="C4898" i="14"/>
  <c r="B4898" i="14"/>
  <c r="A4898" i="14"/>
  <c r="E4897" i="14"/>
  <c r="D4897" i="14"/>
  <c r="C4897" i="14"/>
  <c r="B4897" i="14"/>
  <c r="A4897" i="14"/>
  <c r="E4896" i="14"/>
  <c r="D4896" i="14"/>
  <c r="C4896" i="14"/>
  <c r="B4896" i="14"/>
  <c r="A4896" i="14"/>
  <c r="E4895" i="14"/>
  <c r="D4895" i="14"/>
  <c r="C4895" i="14"/>
  <c r="B4895" i="14"/>
  <c r="A4895" i="14"/>
  <c r="E4894" i="14"/>
  <c r="D4894" i="14"/>
  <c r="C4894" i="14"/>
  <c r="B4894" i="14"/>
  <c r="A4894" i="14"/>
  <c r="E4893" i="14"/>
  <c r="D4893" i="14"/>
  <c r="C4893" i="14"/>
  <c r="B4893" i="14"/>
  <c r="A4893" i="14"/>
  <c r="E4892" i="14"/>
  <c r="D4892" i="14"/>
  <c r="C4892" i="14"/>
  <c r="B4892" i="14"/>
  <c r="A4892" i="14"/>
  <c r="E4891" i="14"/>
  <c r="D4891" i="14"/>
  <c r="C4891" i="14"/>
  <c r="B4891" i="14"/>
  <c r="A4891" i="14"/>
  <c r="E4890" i="14"/>
  <c r="D4890" i="14"/>
  <c r="C4890" i="14"/>
  <c r="B4890" i="14"/>
  <c r="A4890" i="14"/>
  <c r="E4889" i="14"/>
  <c r="D4889" i="14"/>
  <c r="C4889" i="14"/>
  <c r="B4889" i="14"/>
  <c r="A4889" i="14"/>
  <c r="E4888" i="14"/>
  <c r="D4888" i="14"/>
  <c r="C4888" i="14"/>
  <c r="B4888" i="14"/>
  <c r="A4888" i="14"/>
  <c r="E4887" i="14"/>
  <c r="D4887" i="14"/>
  <c r="C4887" i="14"/>
  <c r="B4887" i="14"/>
  <c r="A4887" i="14"/>
  <c r="E4886" i="14"/>
  <c r="D4886" i="14"/>
  <c r="C4886" i="14"/>
  <c r="B4886" i="14"/>
  <c r="A4886" i="14"/>
  <c r="E4885" i="14"/>
  <c r="D4885" i="14"/>
  <c r="C4885" i="14"/>
  <c r="B4885" i="14"/>
  <c r="A4885" i="14"/>
  <c r="E4884" i="14"/>
  <c r="D4884" i="14"/>
  <c r="C4884" i="14"/>
  <c r="B4884" i="14"/>
  <c r="A4884" i="14"/>
  <c r="E4883" i="14"/>
  <c r="D4883" i="14"/>
  <c r="C4883" i="14"/>
  <c r="B4883" i="14"/>
  <c r="A4883" i="14"/>
  <c r="E4882" i="14"/>
  <c r="D4882" i="14"/>
  <c r="C4882" i="14"/>
  <c r="B4882" i="14"/>
  <c r="A4882" i="14"/>
  <c r="E4881" i="14"/>
  <c r="D4881" i="14"/>
  <c r="C4881" i="14"/>
  <c r="B4881" i="14"/>
  <c r="A4881" i="14"/>
  <c r="E4880" i="14"/>
  <c r="D4880" i="14"/>
  <c r="C4880" i="14"/>
  <c r="B4880" i="14"/>
  <c r="A4880" i="14"/>
  <c r="E4879" i="14"/>
  <c r="D4879" i="14"/>
  <c r="C4879" i="14"/>
  <c r="B4879" i="14"/>
  <c r="A4879" i="14"/>
  <c r="E4878" i="14"/>
  <c r="D4878" i="14"/>
  <c r="C4878" i="14"/>
  <c r="B4878" i="14"/>
  <c r="A4878" i="14"/>
  <c r="E4877" i="14"/>
  <c r="D4877" i="14"/>
  <c r="C4877" i="14"/>
  <c r="B4877" i="14"/>
  <c r="A4877" i="14"/>
  <c r="E4876" i="14"/>
  <c r="D4876" i="14"/>
  <c r="C4876" i="14"/>
  <c r="B4876" i="14"/>
  <c r="A4876" i="14"/>
  <c r="E4875" i="14"/>
  <c r="D4875" i="14"/>
  <c r="C4875" i="14"/>
  <c r="B4875" i="14"/>
  <c r="A4875" i="14"/>
  <c r="E4874" i="14"/>
  <c r="D4874" i="14"/>
  <c r="C4874" i="14"/>
  <c r="B4874" i="14"/>
  <c r="A4874" i="14"/>
  <c r="E4873" i="14"/>
  <c r="D4873" i="14"/>
  <c r="C4873" i="14"/>
  <c r="B4873" i="14"/>
  <c r="A4873" i="14"/>
  <c r="E4872" i="14"/>
  <c r="D4872" i="14"/>
  <c r="C4872" i="14"/>
  <c r="B4872" i="14"/>
  <c r="A4872" i="14"/>
  <c r="E4871" i="14"/>
  <c r="D4871" i="14"/>
  <c r="C4871" i="14"/>
  <c r="B4871" i="14"/>
  <c r="A4871" i="14"/>
  <c r="E4870" i="14"/>
  <c r="D4870" i="14"/>
  <c r="C4870" i="14"/>
  <c r="B4870" i="14"/>
  <c r="A4870" i="14"/>
  <c r="E4869" i="14"/>
  <c r="D4869" i="14"/>
  <c r="C4869" i="14"/>
  <c r="B4869" i="14"/>
  <c r="A4869" i="14"/>
  <c r="E4868" i="14"/>
  <c r="D4868" i="14"/>
  <c r="C4868" i="14"/>
  <c r="B4868" i="14"/>
  <c r="A4868" i="14"/>
  <c r="E4867" i="14"/>
  <c r="D4867" i="14"/>
  <c r="C4867" i="14"/>
  <c r="B4867" i="14"/>
  <c r="A4867" i="14"/>
  <c r="E4866" i="14"/>
  <c r="D4866" i="14"/>
  <c r="C4866" i="14"/>
  <c r="B4866" i="14"/>
  <c r="A4866" i="14"/>
  <c r="E4865" i="14"/>
  <c r="D4865" i="14"/>
  <c r="C4865" i="14"/>
  <c r="B4865" i="14"/>
  <c r="A4865" i="14"/>
  <c r="E4864" i="14"/>
  <c r="D4864" i="14"/>
  <c r="C4864" i="14"/>
  <c r="B4864" i="14"/>
  <c r="A4864" i="14"/>
  <c r="E4863" i="14"/>
  <c r="D4863" i="14"/>
  <c r="C4863" i="14"/>
  <c r="B4863" i="14"/>
  <c r="A4863" i="14"/>
  <c r="E4862" i="14"/>
  <c r="D4862" i="14"/>
  <c r="C4862" i="14"/>
  <c r="B4862" i="14"/>
  <c r="A4862" i="14"/>
  <c r="E4861" i="14"/>
  <c r="D4861" i="14"/>
  <c r="C4861" i="14"/>
  <c r="B4861" i="14"/>
  <c r="A4861" i="14"/>
  <c r="E4860" i="14"/>
  <c r="D4860" i="14"/>
  <c r="C4860" i="14"/>
  <c r="B4860" i="14"/>
  <c r="A4860" i="14"/>
  <c r="E4859" i="14"/>
  <c r="D4859" i="14"/>
  <c r="C4859" i="14"/>
  <c r="B4859" i="14"/>
  <c r="A4859" i="14"/>
  <c r="E4858" i="14"/>
  <c r="D4858" i="14"/>
  <c r="C4858" i="14"/>
  <c r="B4858" i="14"/>
  <c r="A4858" i="14"/>
  <c r="E4857" i="14"/>
  <c r="D4857" i="14"/>
  <c r="C4857" i="14"/>
  <c r="B4857" i="14"/>
  <c r="A4857" i="14"/>
  <c r="E4856" i="14"/>
  <c r="D4856" i="14"/>
  <c r="C4856" i="14"/>
  <c r="B4856" i="14"/>
  <c r="A4856" i="14"/>
  <c r="E4855" i="14"/>
  <c r="D4855" i="14"/>
  <c r="C4855" i="14"/>
  <c r="B4855" i="14"/>
  <c r="A4855" i="14"/>
  <c r="E4854" i="14"/>
  <c r="D4854" i="14"/>
  <c r="C4854" i="14"/>
  <c r="B4854" i="14"/>
  <c r="A4854" i="14"/>
  <c r="E4853" i="14"/>
  <c r="D4853" i="14"/>
  <c r="C4853" i="14"/>
  <c r="B4853" i="14"/>
  <c r="A4853" i="14"/>
  <c r="E4852" i="14"/>
  <c r="D4852" i="14"/>
  <c r="C4852" i="14"/>
  <c r="B4852" i="14"/>
  <c r="A4852" i="14"/>
  <c r="E4851" i="14"/>
  <c r="D4851" i="14"/>
  <c r="C4851" i="14"/>
  <c r="B4851" i="14"/>
  <c r="A4851" i="14"/>
  <c r="E4850" i="14"/>
  <c r="D4850" i="14"/>
  <c r="C4850" i="14"/>
  <c r="B4850" i="14"/>
  <c r="A4850" i="14"/>
  <c r="E4849" i="14"/>
  <c r="D4849" i="14"/>
  <c r="C4849" i="14"/>
  <c r="B4849" i="14"/>
  <c r="A4849" i="14"/>
  <c r="E4848" i="14"/>
  <c r="D4848" i="14"/>
  <c r="C4848" i="14"/>
  <c r="B4848" i="14"/>
  <c r="A4848" i="14"/>
  <c r="E4847" i="14"/>
  <c r="D4847" i="14"/>
  <c r="C4847" i="14"/>
  <c r="B4847" i="14"/>
  <c r="A4847" i="14"/>
  <c r="E4846" i="14"/>
  <c r="D4846" i="14"/>
  <c r="C4846" i="14"/>
  <c r="B4846" i="14"/>
  <c r="A4846" i="14"/>
  <c r="E4845" i="14"/>
  <c r="D4845" i="14"/>
  <c r="C4845" i="14"/>
  <c r="B4845" i="14"/>
  <c r="A4845" i="14"/>
  <c r="E4844" i="14"/>
  <c r="D4844" i="14"/>
  <c r="C4844" i="14"/>
  <c r="B4844" i="14"/>
  <c r="A4844" i="14"/>
  <c r="E4843" i="14"/>
  <c r="D4843" i="14"/>
  <c r="C4843" i="14"/>
  <c r="B4843" i="14"/>
  <c r="A4843" i="14"/>
  <c r="E4842" i="14"/>
  <c r="D4842" i="14"/>
  <c r="C4842" i="14"/>
  <c r="B4842" i="14"/>
  <c r="A4842" i="14"/>
  <c r="E4841" i="14"/>
  <c r="D4841" i="14"/>
  <c r="C4841" i="14"/>
  <c r="B4841" i="14"/>
  <c r="A4841" i="14"/>
  <c r="E4840" i="14"/>
  <c r="D4840" i="14"/>
  <c r="C4840" i="14"/>
  <c r="B4840" i="14"/>
  <c r="A4840" i="14"/>
  <c r="E4839" i="14"/>
  <c r="D4839" i="14"/>
  <c r="C4839" i="14"/>
  <c r="B4839" i="14"/>
  <c r="A4839" i="14"/>
  <c r="E4838" i="14"/>
  <c r="D4838" i="14"/>
  <c r="C4838" i="14"/>
  <c r="B4838" i="14"/>
  <c r="A4838" i="14"/>
  <c r="E4837" i="14"/>
  <c r="D4837" i="14"/>
  <c r="C4837" i="14"/>
  <c r="B4837" i="14"/>
  <c r="A4837" i="14"/>
  <c r="E4836" i="14"/>
  <c r="D4836" i="14"/>
  <c r="C4836" i="14"/>
  <c r="B4836" i="14"/>
  <c r="A4836" i="14"/>
  <c r="E4835" i="14"/>
  <c r="D4835" i="14"/>
  <c r="C4835" i="14"/>
  <c r="B4835" i="14"/>
  <c r="A4835" i="14"/>
  <c r="E4834" i="14"/>
  <c r="D4834" i="14"/>
  <c r="C4834" i="14"/>
  <c r="B4834" i="14"/>
  <c r="A4834" i="14"/>
  <c r="E4833" i="14"/>
  <c r="D4833" i="14"/>
  <c r="C4833" i="14"/>
  <c r="B4833" i="14"/>
  <c r="A4833" i="14"/>
  <c r="E4832" i="14"/>
  <c r="D4832" i="14"/>
  <c r="C4832" i="14"/>
  <c r="B4832" i="14"/>
  <c r="A4832" i="14"/>
  <c r="E4831" i="14"/>
  <c r="D4831" i="14"/>
  <c r="C4831" i="14"/>
  <c r="B4831" i="14"/>
  <c r="A4831" i="14"/>
  <c r="E4830" i="14"/>
  <c r="D4830" i="14"/>
  <c r="C4830" i="14"/>
  <c r="B4830" i="14"/>
  <c r="A4830" i="14"/>
  <c r="E4829" i="14"/>
  <c r="D4829" i="14"/>
  <c r="C4829" i="14"/>
  <c r="B4829" i="14"/>
  <c r="A4829" i="14"/>
  <c r="E4828" i="14"/>
  <c r="D4828" i="14"/>
  <c r="C4828" i="14"/>
  <c r="B4828" i="14"/>
  <c r="A4828" i="14"/>
  <c r="E4827" i="14"/>
  <c r="D4827" i="14"/>
  <c r="C4827" i="14"/>
  <c r="B4827" i="14"/>
  <c r="A4827" i="14"/>
  <c r="E4826" i="14"/>
  <c r="D4826" i="14"/>
  <c r="C4826" i="14"/>
  <c r="B4826" i="14"/>
  <c r="A4826" i="14"/>
  <c r="E4825" i="14"/>
  <c r="D4825" i="14"/>
  <c r="C4825" i="14"/>
  <c r="B4825" i="14"/>
  <c r="A4825" i="14"/>
  <c r="E4824" i="14"/>
  <c r="D4824" i="14"/>
  <c r="C4824" i="14"/>
  <c r="B4824" i="14"/>
  <c r="A4824" i="14"/>
  <c r="E4823" i="14"/>
  <c r="D4823" i="14"/>
  <c r="C4823" i="14"/>
  <c r="B4823" i="14"/>
  <c r="A4823" i="14"/>
  <c r="E4822" i="14"/>
  <c r="D4822" i="14"/>
  <c r="C4822" i="14"/>
  <c r="B4822" i="14"/>
  <c r="A4822" i="14"/>
  <c r="E4821" i="14"/>
  <c r="D4821" i="14"/>
  <c r="C4821" i="14"/>
  <c r="B4821" i="14"/>
  <c r="A4821" i="14"/>
  <c r="E4820" i="14"/>
  <c r="D4820" i="14"/>
  <c r="C4820" i="14"/>
  <c r="B4820" i="14"/>
  <c r="A4820" i="14"/>
  <c r="E4819" i="14"/>
  <c r="D4819" i="14"/>
  <c r="C4819" i="14"/>
  <c r="B4819" i="14"/>
  <c r="A4819" i="14"/>
  <c r="E4818" i="14"/>
  <c r="D4818" i="14"/>
  <c r="C4818" i="14"/>
  <c r="B4818" i="14"/>
  <c r="A4818" i="14"/>
  <c r="E4817" i="14"/>
  <c r="D4817" i="14"/>
  <c r="C4817" i="14"/>
  <c r="B4817" i="14"/>
  <c r="A4817" i="14"/>
  <c r="E4816" i="14"/>
  <c r="D4816" i="14"/>
  <c r="C4816" i="14"/>
  <c r="B4816" i="14"/>
  <c r="A4816" i="14"/>
  <c r="E4815" i="14"/>
  <c r="D4815" i="14"/>
  <c r="C4815" i="14"/>
  <c r="B4815" i="14"/>
  <c r="A4815" i="14"/>
  <c r="E4814" i="14"/>
  <c r="D4814" i="14"/>
  <c r="C4814" i="14"/>
  <c r="B4814" i="14"/>
  <c r="A4814" i="14"/>
  <c r="E4813" i="14"/>
  <c r="D4813" i="14"/>
  <c r="C4813" i="14"/>
  <c r="B4813" i="14"/>
  <c r="A4813" i="14"/>
  <c r="E4812" i="14"/>
  <c r="D4812" i="14"/>
  <c r="C4812" i="14"/>
  <c r="B4812" i="14"/>
  <c r="A4812" i="14"/>
  <c r="E4811" i="14"/>
  <c r="D4811" i="14"/>
  <c r="C4811" i="14"/>
  <c r="B4811" i="14"/>
  <c r="A4811" i="14"/>
  <c r="E4810" i="14"/>
  <c r="D4810" i="14"/>
  <c r="C4810" i="14"/>
  <c r="B4810" i="14"/>
  <c r="A4810" i="14"/>
  <c r="E4809" i="14"/>
  <c r="D4809" i="14"/>
  <c r="C4809" i="14"/>
  <c r="B4809" i="14"/>
  <c r="A4809" i="14"/>
  <c r="E4808" i="14"/>
  <c r="D4808" i="14"/>
  <c r="C4808" i="14"/>
  <c r="B4808" i="14"/>
  <c r="A4808" i="14"/>
  <c r="E4807" i="14"/>
  <c r="D4807" i="14"/>
  <c r="C4807" i="14"/>
  <c r="B4807" i="14"/>
  <c r="A4807" i="14"/>
  <c r="E4806" i="14"/>
  <c r="D4806" i="14"/>
  <c r="C4806" i="14"/>
  <c r="B4806" i="14"/>
  <c r="A4806" i="14"/>
  <c r="E4805" i="14"/>
  <c r="D4805" i="14"/>
  <c r="C4805" i="14"/>
  <c r="B4805" i="14"/>
  <c r="A4805" i="14"/>
  <c r="E4804" i="14"/>
  <c r="D4804" i="14"/>
  <c r="C4804" i="14"/>
  <c r="B4804" i="14"/>
  <c r="A4804" i="14"/>
  <c r="E4803" i="14"/>
  <c r="D4803" i="14"/>
  <c r="C4803" i="14"/>
  <c r="B4803" i="14"/>
  <c r="A4803" i="14"/>
  <c r="E4802" i="14"/>
  <c r="D4802" i="14"/>
  <c r="C4802" i="14"/>
  <c r="B4802" i="14"/>
  <c r="A4802" i="14"/>
  <c r="E4801" i="14"/>
  <c r="D4801" i="14"/>
  <c r="C4801" i="14"/>
  <c r="B4801" i="14"/>
  <c r="A4801" i="14"/>
  <c r="E4800" i="14"/>
  <c r="D4800" i="14"/>
  <c r="C4800" i="14"/>
  <c r="B4800" i="14"/>
  <c r="A4800" i="14"/>
  <c r="E4799" i="14"/>
  <c r="D4799" i="14"/>
  <c r="C4799" i="14"/>
  <c r="B4799" i="14"/>
  <c r="A4799" i="14"/>
  <c r="E4798" i="14"/>
  <c r="D4798" i="14"/>
  <c r="C4798" i="14"/>
  <c r="B4798" i="14"/>
  <c r="A4798" i="14"/>
  <c r="E4797" i="14"/>
  <c r="D4797" i="14"/>
  <c r="C4797" i="14"/>
  <c r="B4797" i="14"/>
  <c r="A4797" i="14"/>
  <c r="E4796" i="14"/>
  <c r="D4796" i="14"/>
  <c r="C4796" i="14"/>
  <c r="B4796" i="14"/>
  <c r="A4796" i="14"/>
  <c r="E4795" i="14"/>
  <c r="D4795" i="14"/>
  <c r="C4795" i="14"/>
  <c r="B4795" i="14"/>
  <c r="A4795" i="14"/>
  <c r="E4794" i="14"/>
  <c r="D4794" i="14"/>
  <c r="C4794" i="14"/>
  <c r="B4794" i="14"/>
  <c r="A4794" i="14"/>
  <c r="E4793" i="14"/>
  <c r="D4793" i="14"/>
  <c r="C4793" i="14"/>
  <c r="B4793" i="14"/>
  <c r="A4793" i="14"/>
  <c r="E4792" i="14"/>
  <c r="D4792" i="14"/>
  <c r="C4792" i="14"/>
  <c r="B4792" i="14"/>
  <c r="A4792" i="14"/>
  <c r="E4791" i="14"/>
  <c r="D4791" i="14"/>
  <c r="C4791" i="14"/>
  <c r="B4791" i="14"/>
  <c r="A4791" i="14"/>
  <c r="E4790" i="14"/>
  <c r="D4790" i="14"/>
  <c r="C4790" i="14"/>
  <c r="B4790" i="14"/>
  <c r="A4790" i="14"/>
  <c r="E4789" i="14"/>
  <c r="D4789" i="14"/>
  <c r="C4789" i="14"/>
  <c r="B4789" i="14"/>
  <c r="A4789" i="14"/>
  <c r="E4788" i="14"/>
  <c r="D4788" i="14"/>
  <c r="C4788" i="14"/>
  <c r="B4788" i="14"/>
  <c r="A4788" i="14"/>
  <c r="E4787" i="14"/>
  <c r="D4787" i="14"/>
  <c r="C4787" i="14"/>
  <c r="B4787" i="14"/>
  <c r="A4787" i="14"/>
  <c r="E4786" i="14"/>
  <c r="D4786" i="14"/>
  <c r="C4786" i="14"/>
  <c r="B4786" i="14"/>
  <c r="A4786" i="14"/>
  <c r="E4785" i="14"/>
  <c r="D4785" i="14"/>
  <c r="C4785" i="14"/>
  <c r="B4785" i="14"/>
  <c r="A4785" i="14"/>
  <c r="E4784" i="14"/>
  <c r="D4784" i="14"/>
  <c r="C4784" i="14"/>
  <c r="B4784" i="14"/>
  <c r="A4784" i="14"/>
  <c r="E4783" i="14"/>
  <c r="D4783" i="14"/>
  <c r="C4783" i="14"/>
  <c r="B4783" i="14"/>
  <c r="A4783" i="14"/>
  <c r="E4782" i="14"/>
  <c r="D4782" i="14"/>
  <c r="C4782" i="14"/>
  <c r="B4782" i="14"/>
  <c r="A4782" i="14"/>
  <c r="E4781" i="14"/>
  <c r="D4781" i="14"/>
  <c r="C4781" i="14"/>
  <c r="B4781" i="14"/>
  <c r="A4781" i="14"/>
  <c r="E4780" i="14"/>
  <c r="D4780" i="14"/>
  <c r="C4780" i="14"/>
  <c r="B4780" i="14"/>
  <c r="A4780" i="14"/>
  <c r="E4779" i="14"/>
  <c r="D4779" i="14"/>
  <c r="C4779" i="14"/>
  <c r="B4779" i="14"/>
  <c r="A4779" i="14"/>
  <c r="E4778" i="14"/>
  <c r="D4778" i="14"/>
  <c r="C4778" i="14"/>
  <c r="B4778" i="14"/>
  <c r="A4778" i="14"/>
  <c r="E4777" i="14"/>
  <c r="D4777" i="14"/>
  <c r="C4777" i="14"/>
  <c r="B4777" i="14"/>
  <c r="A4777" i="14"/>
  <c r="E4776" i="14"/>
  <c r="D4776" i="14"/>
  <c r="C4776" i="14"/>
  <c r="B4776" i="14"/>
  <c r="A4776" i="14"/>
  <c r="E4775" i="14"/>
  <c r="D4775" i="14"/>
  <c r="C4775" i="14"/>
  <c r="B4775" i="14"/>
  <c r="A4775" i="14"/>
  <c r="E4774" i="14"/>
  <c r="D4774" i="14"/>
  <c r="C4774" i="14"/>
  <c r="B4774" i="14"/>
  <c r="A4774" i="14"/>
  <c r="E4773" i="14"/>
  <c r="D4773" i="14"/>
  <c r="C4773" i="14"/>
  <c r="B4773" i="14"/>
  <c r="A4773" i="14"/>
  <c r="E4772" i="14"/>
  <c r="D4772" i="14"/>
  <c r="C4772" i="14"/>
  <c r="B4772" i="14"/>
  <c r="A4772" i="14"/>
  <c r="E4771" i="14"/>
  <c r="D4771" i="14"/>
  <c r="C4771" i="14"/>
  <c r="B4771" i="14"/>
  <c r="A4771" i="14"/>
  <c r="E4770" i="14"/>
  <c r="D4770" i="14"/>
  <c r="C4770" i="14"/>
  <c r="B4770" i="14"/>
  <c r="A4770" i="14"/>
  <c r="E4769" i="14"/>
  <c r="D4769" i="14"/>
  <c r="C4769" i="14"/>
  <c r="B4769" i="14"/>
  <c r="A4769" i="14"/>
  <c r="E4768" i="14"/>
  <c r="D4768" i="14"/>
  <c r="C4768" i="14"/>
  <c r="B4768" i="14"/>
  <c r="A4768" i="14"/>
  <c r="E4767" i="14"/>
  <c r="D4767" i="14"/>
  <c r="C4767" i="14"/>
  <c r="B4767" i="14"/>
  <c r="A4767" i="14"/>
  <c r="E4766" i="14"/>
  <c r="D4766" i="14"/>
  <c r="C4766" i="14"/>
  <c r="B4766" i="14"/>
  <c r="A4766" i="14"/>
  <c r="E4765" i="14"/>
  <c r="D4765" i="14"/>
  <c r="C4765" i="14"/>
  <c r="B4765" i="14"/>
  <c r="A4765" i="14"/>
  <c r="E4764" i="14"/>
  <c r="D4764" i="14"/>
  <c r="C4764" i="14"/>
  <c r="B4764" i="14"/>
  <c r="A4764" i="14"/>
  <c r="E4763" i="14"/>
  <c r="D4763" i="14"/>
  <c r="C4763" i="14"/>
  <c r="B4763" i="14"/>
  <c r="A4763" i="14"/>
  <c r="E4762" i="14"/>
  <c r="D4762" i="14"/>
  <c r="C4762" i="14"/>
  <c r="B4762" i="14"/>
  <c r="A4762" i="14"/>
  <c r="E4761" i="14"/>
  <c r="D4761" i="14"/>
  <c r="C4761" i="14"/>
  <c r="B4761" i="14"/>
  <c r="A4761" i="14"/>
  <c r="E4760" i="14"/>
  <c r="D4760" i="14"/>
  <c r="C4760" i="14"/>
  <c r="B4760" i="14"/>
  <c r="A4760" i="14"/>
  <c r="E4759" i="14"/>
  <c r="D4759" i="14"/>
  <c r="C4759" i="14"/>
  <c r="B4759" i="14"/>
  <c r="A4759" i="14"/>
  <c r="E4758" i="14"/>
  <c r="D4758" i="14"/>
  <c r="C4758" i="14"/>
  <c r="B4758" i="14"/>
  <c r="A4758" i="14"/>
  <c r="E4757" i="14"/>
  <c r="D4757" i="14"/>
  <c r="C4757" i="14"/>
  <c r="B4757" i="14"/>
  <c r="A4757" i="14"/>
  <c r="E4756" i="14"/>
  <c r="D4756" i="14"/>
  <c r="C4756" i="14"/>
  <c r="B4756" i="14"/>
  <c r="A4756" i="14"/>
  <c r="E4755" i="14"/>
  <c r="D4755" i="14"/>
  <c r="C4755" i="14"/>
  <c r="B4755" i="14"/>
  <c r="A4755" i="14"/>
  <c r="E4754" i="14"/>
  <c r="D4754" i="14"/>
  <c r="C4754" i="14"/>
  <c r="B4754" i="14"/>
  <c r="A4754" i="14"/>
  <c r="E4753" i="14"/>
  <c r="D4753" i="14"/>
  <c r="C4753" i="14"/>
  <c r="B4753" i="14"/>
  <c r="A4753" i="14"/>
  <c r="E4752" i="14"/>
  <c r="D4752" i="14"/>
  <c r="C4752" i="14"/>
  <c r="B4752" i="14"/>
  <c r="A4752" i="14"/>
  <c r="E4751" i="14"/>
  <c r="D4751" i="14"/>
  <c r="C4751" i="14"/>
  <c r="B4751" i="14"/>
  <c r="A4751" i="14"/>
  <c r="E4750" i="14"/>
  <c r="D4750" i="14"/>
  <c r="C4750" i="14"/>
  <c r="B4750" i="14"/>
  <c r="A4750" i="14"/>
  <c r="E4749" i="14"/>
  <c r="D4749" i="14"/>
  <c r="C4749" i="14"/>
  <c r="B4749" i="14"/>
  <c r="A4749" i="14"/>
  <c r="E4748" i="14"/>
  <c r="D4748" i="14"/>
  <c r="C4748" i="14"/>
  <c r="B4748" i="14"/>
  <c r="A4748" i="14"/>
  <c r="E4747" i="14"/>
  <c r="D4747" i="14"/>
  <c r="C4747" i="14"/>
  <c r="B4747" i="14"/>
  <c r="A4747" i="14"/>
  <c r="E4746" i="14"/>
  <c r="D4746" i="14"/>
  <c r="C4746" i="14"/>
  <c r="B4746" i="14"/>
  <c r="A4746" i="14"/>
  <c r="E4745" i="14"/>
  <c r="D4745" i="14"/>
  <c r="C4745" i="14"/>
  <c r="B4745" i="14"/>
  <c r="A4745" i="14"/>
  <c r="E4744" i="14"/>
  <c r="D4744" i="14"/>
  <c r="C4744" i="14"/>
  <c r="B4744" i="14"/>
  <c r="A4744" i="14"/>
  <c r="E4743" i="14"/>
  <c r="D4743" i="14"/>
  <c r="C4743" i="14"/>
  <c r="B4743" i="14"/>
  <c r="A4743" i="14"/>
  <c r="E4742" i="14"/>
  <c r="D4742" i="14"/>
  <c r="C4742" i="14"/>
  <c r="B4742" i="14"/>
  <c r="A4742" i="14"/>
  <c r="E4741" i="14"/>
  <c r="D4741" i="14"/>
  <c r="C4741" i="14"/>
  <c r="B4741" i="14"/>
  <c r="A4741" i="14"/>
  <c r="E4740" i="14"/>
  <c r="D4740" i="14"/>
  <c r="C4740" i="14"/>
  <c r="B4740" i="14"/>
  <c r="A4740" i="14"/>
  <c r="E4739" i="14"/>
  <c r="D4739" i="14"/>
  <c r="C4739" i="14"/>
  <c r="B4739" i="14"/>
  <c r="A4739" i="14"/>
  <c r="E4738" i="14"/>
  <c r="D4738" i="14"/>
  <c r="C4738" i="14"/>
  <c r="B4738" i="14"/>
  <c r="A4738" i="14"/>
  <c r="E4737" i="14"/>
  <c r="D4737" i="14"/>
  <c r="C4737" i="14"/>
  <c r="B4737" i="14"/>
  <c r="A4737" i="14"/>
  <c r="E4736" i="14"/>
  <c r="D4736" i="14"/>
  <c r="C4736" i="14"/>
  <c r="B4736" i="14"/>
  <c r="A4736" i="14"/>
  <c r="E4735" i="14"/>
  <c r="D4735" i="14"/>
  <c r="C4735" i="14"/>
  <c r="B4735" i="14"/>
  <c r="A4735" i="14"/>
  <c r="E4734" i="14"/>
  <c r="D4734" i="14"/>
  <c r="C4734" i="14"/>
  <c r="B4734" i="14"/>
  <c r="A4734" i="14"/>
  <c r="E4733" i="14"/>
  <c r="D4733" i="14"/>
  <c r="C4733" i="14"/>
  <c r="B4733" i="14"/>
  <c r="A4733" i="14"/>
  <c r="E4732" i="14"/>
  <c r="D4732" i="14"/>
  <c r="C4732" i="14"/>
  <c r="B4732" i="14"/>
  <c r="A4732" i="14"/>
  <c r="E4731" i="14"/>
  <c r="D4731" i="14"/>
  <c r="C4731" i="14"/>
  <c r="B4731" i="14"/>
  <c r="A4731" i="14"/>
  <c r="E4730" i="14"/>
  <c r="D4730" i="14"/>
  <c r="C4730" i="14"/>
  <c r="B4730" i="14"/>
  <c r="A4730" i="14"/>
  <c r="E4729" i="14"/>
  <c r="D4729" i="14"/>
  <c r="C4729" i="14"/>
  <c r="B4729" i="14"/>
  <c r="A4729" i="14"/>
  <c r="E4728" i="14"/>
  <c r="D4728" i="14"/>
  <c r="C4728" i="14"/>
  <c r="B4728" i="14"/>
  <c r="A4728" i="14"/>
  <c r="E4727" i="14"/>
  <c r="D4727" i="14"/>
  <c r="C4727" i="14"/>
  <c r="B4727" i="14"/>
  <c r="A4727" i="14"/>
  <c r="E4726" i="14"/>
  <c r="D4726" i="14"/>
  <c r="C4726" i="14"/>
  <c r="B4726" i="14"/>
  <c r="A4726" i="14"/>
  <c r="E4725" i="14"/>
  <c r="D4725" i="14"/>
  <c r="C4725" i="14"/>
  <c r="B4725" i="14"/>
  <c r="A4725" i="14"/>
  <c r="E4724" i="14"/>
  <c r="D4724" i="14"/>
  <c r="C4724" i="14"/>
  <c r="B4724" i="14"/>
  <c r="A4724" i="14"/>
  <c r="E4723" i="14"/>
  <c r="D4723" i="14"/>
  <c r="C4723" i="14"/>
  <c r="B4723" i="14"/>
  <c r="A4723" i="14"/>
  <c r="E4722" i="14"/>
  <c r="D4722" i="14"/>
  <c r="C4722" i="14"/>
  <c r="B4722" i="14"/>
  <c r="A4722" i="14"/>
  <c r="E4721" i="14"/>
  <c r="D4721" i="14"/>
  <c r="C4721" i="14"/>
  <c r="B4721" i="14"/>
  <c r="A4721" i="14"/>
  <c r="E4720" i="14"/>
  <c r="D4720" i="14"/>
  <c r="C4720" i="14"/>
  <c r="B4720" i="14"/>
  <c r="A4720" i="14"/>
  <c r="E4719" i="14"/>
  <c r="D4719" i="14"/>
  <c r="C4719" i="14"/>
  <c r="B4719" i="14"/>
  <c r="A4719" i="14"/>
  <c r="E4718" i="14"/>
  <c r="D4718" i="14"/>
  <c r="C4718" i="14"/>
  <c r="B4718" i="14"/>
  <c r="A4718" i="14"/>
  <c r="E4717" i="14"/>
  <c r="D4717" i="14"/>
  <c r="C4717" i="14"/>
  <c r="B4717" i="14"/>
  <c r="A4717" i="14"/>
  <c r="E4716" i="14"/>
  <c r="D4716" i="14"/>
  <c r="C4716" i="14"/>
  <c r="B4716" i="14"/>
  <c r="A4716" i="14"/>
  <c r="E4715" i="14"/>
  <c r="D4715" i="14"/>
  <c r="C4715" i="14"/>
  <c r="B4715" i="14"/>
  <c r="A4715" i="14"/>
  <c r="E4714" i="14"/>
  <c r="D4714" i="14"/>
  <c r="C4714" i="14"/>
  <c r="B4714" i="14"/>
  <c r="A4714" i="14"/>
  <c r="E4713" i="14"/>
  <c r="D4713" i="14"/>
  <c r="C4713" i="14"/>
  <c r="B4713" i="14"/>
  <c r="A4713" i="14"/>
  <c r="E4712" i="14"/>
  <c r="D4712" i="14"/>
  <c r="C4712" i="14"/>
  <c r="B4712" i="14"/>
  <c r="A4712" i="14"/>
  <c r="E4711" i="14"/>
  <c r="D4711" i="14"/>
  <c r="C4711" i="14"/>
  <c r="B4711" i="14"/>
  <c r="A4711" i="14"/>
  <c r="E4710" i="14"/>
  <c r="D4710" i="14"/>
  <c r="C4710" i="14"/>
  <c r="B4710" i="14"/>
  <c r="A4710" i="14"/>
  <c r="E4709" i="14"/>
  <c r="D4709" i="14"/>
  <c r="C4709" i="14"/>
  <c r="B4709" i="14"/>
  <c r="A4709" i="14"/>
  <c r="E4708" i="14"/>
  <c r="D4708" i="14"/>
  <c r="C4708" i="14"/>
  <c r="B4708" i="14"/>
  <c r="A4708" i="14"/>
  <c r="E4707" i="14"/>
  <c r="D4707" i="14"/>
  <c r="C4707" i="14"/>
  <c r="B4707" i="14"/>
  <c r="A4707" i="14"/>
  <c r="E4706" i="14"/>
  <c r="D4706" i="14"/>
  <c r="C4706" i="14"/>
  <c r="B4706" i="14"/>
  <c r="A4706" i="14"/>
  <c r="E4705" i="14"/>
  <c r="D4705" i="14"/>
  <c r="C4705" i="14"/>
  <c r="B4705" i="14"/>
  <c r="A4705" i="14"/>
  <c r="E4704" i="14"/>
  <c r="D4704" i="14"/>
  <c r="C4704" i="14"/>
  <c r="B4704" i="14"/>
  <c r="A4704" i="14"/>
  <c r="E4703" i="14"/>
  <c r="D4703" i="14"/>
  <c r="C4703" i="14"/>
  <c r="B4703" i="14"/>
  <c r="A4703" i="14"/>
  <c r="E4702" i="14"/>
  <c r="D4702" i="14"/>
  <c r="C4702" i="14"/>
  <c r="B4702" i="14"/>
  <c r="A4702" i="14"/>
  <c r="E4701" i="14"/>
  <c r="D4701" i="14"/>
  <c r="C4701" i="14"/>
  <c r="B4701" i="14"/>
  <c r="A4701" i="14"/>
  <c r="E4700" i="14"/>
  <c r="D4700" i="14"/>
  <c r="C4700" i="14"/>
  <c r="B4700" i="14"/>
  <c r="A4700" i="14"/>
  <c r="E4699" i="14"/>
  <c r="D4699" i="14"/>
  <c r="C4699" i="14"/>
  <c r="B4699" i="14"/>
  <c r="A4699" i="14"/>
  <c r="E4698" i="14"/>
  <c r="D4698" i="14"/>
  <c r="C4698" i="14"/>
  <c r="B4698" i="14"/>
  <c r="A4698" i="14"/>
  <c r="E4697" i="14"/>
  <c r="D4697" i="14"/>
  <c r="C4697" i="14"/>
  <c r="B4697" i="14"/>
  <c r="A4697" i="14"/>
  <c r="E4696" i="14"/>
  <c r="D4696" i="14"/>
  <c r="C4696" i="14"/>
  <c r="B4696" i="14"/>
  <c r="A4696" i="14"/>
  <c r="E4695" i="14"/>
  <c r="D4695" i="14"/>
  <c r="C4695" i="14"/>
  <c r="B4695" i="14"/>
  <c r="A4695" i="14"/>
  <c r="E4694" i="14"/>
  <c r="D4694" i="14"/>
  <c r="C4694" i="14"/>
  <c r="B4694" i="14"/>
  <c r="A4694" i="14"/>
  <c r="E4693" i="14"/>
  <c r="D4693" i="14"/>
  <c r="C4693" i="14"/>
  <c r="B4693" i="14"/>
  <c r="A4693" i="14"/>
  <c r="E4692" i="14"/>
  <c r="D4692" i="14"/>
  <c r="C4692" i="14"/>
  <c r="B4692" i="14"/>
  <c r="A4692" i="14"/>
  <c r="E4691" i="14"/>
  <c r="D4691" i="14"/>
  <c r="C4691" i="14"/>
  <c r="B4691" i="14"/>
  <c r="A4691" i="14"/>
  <c r="E4690" i="14"/>
  <c r="D4690" i="14"/>
  <c r="C4690" i="14"/>
  <c r="B4690" i="14"/>
  <c r="A4690" i="14"/>
  <c r="E4689" i="14"/>
  <c r="D4689" i="14"/>
  <c r="C4689" i="14"/>
  <c r="B4689" i="14"/>
  <c r="A4689" i="14"/>
  <c r="E4688" i="14"/>
  <c r="D4688" i="14"/>
  <c r="C4688" i="14"/>
  <c r="B4688" i="14"/>
  <c r="A4688" i="14"/>
  <c r="E4687" i="14"/>
  <c r="D4687" i="14"/>
  <c r="C4687" i="14"/>
  <c r="B4687" i="14"/>
  <c r="A4687" i="14"/>
  <c r="E4686" i="14"/>
  <c r="D4686" i="14"/>
  <c r="C4686" i="14"/>
  <c r="B4686" i="14"/>
  <c r="A4686" i="14"/>
  <c r="E4685" i="14"/>
  <c r="D4685" i="14"/>
  <c r="C4685" i="14"/>
  <c r="B4685" i="14"/>
  <c r="A4685" i="14"/>
  <c r="E4684" i="14"/>
  <c r="D4684" i="14"/>
  <c r="C4684" i="14"/>
  <c r="B4684" i="14"/>
  <c r="A4684" i="14"/>
  <c r="E4683" i="14"/>
  <c r="D4683" i="14"/>
  <c r="C4683" i="14"/>
  <c r="B4683" i="14"/>
  <c r="A4683" i="14"/>
  <c r="E4682" i="14"/>
  <c r="D4682" i="14"/>
  <c r="C4682" i="14"/>
  <c r="B4682" i="14"/>
  <c r="A4682" i="14"/>
  <c r="E4681" i="14"/>
  <c r="D4681" i="14"/>
  <c r="C4681" i="14"/>
  <c r="B4681" i="14"/>
  <c r="A4681" i="14"/>
  <c r="E4680" i="14"/>
  <c r="D4680" i="14"/>
  <c r="C4680" i="14"/>
  <c r="B4680" i="14"/>
  <c r="A4680" i="14"/>
  <c r="E4679" i="14"/>
  <c r="D4679" i="14"/>
  <c r="C4679" i="14"/>
  <c r="B4679" i="14"/>
  <c r="A4679" i="14"/>
  <c r="E4678" i="14"/>
  <c r="D4678" i="14"/>
  <c r="C4678" i="14"/>
  <c r="B4678" i="14"/>
  <c r="A4678" i="14"/>
  <c r="E4677" i="14"/>
  <c r="D4677" i="14"/>
  <c r="C4677" i="14"/>
  <c r="B4677" i="14"/>
  <c r="A4677" i="14"/>
  <c r="E4676" i="14"/>
  <c r="D4676" i="14"/>
  <c r="C4676" i="14"/>
  <c r="B4676" i="14"/>
  <c r="A4676" i="14"/>
  <c r="E4675" i="14"/>
  <c r="D4675" i="14"/>
  <c r="C4675" i="14"/>
  <c r="B4675" i="14"/>
  <c r="A4675" i="14"/>
  <c r="E4674" i="14"/>
  <c r="D4674" i="14"/>
  <c r="C4674" i="14"/>
  <c r="B4674" i="14"/>
  <c r="A4674" i="14"/>
  <c r="E4673" i="14"/>
  <c r="D4673" i="14"/>
  <c r="C4673" i="14"/>
  <c r="B4673" i="14"/>
  <c r="A4673" i="14"/>
  <c r="E4672" i="14"/>
  <c r="D4672" i="14"/>
  <c r="C4672" i="14"/>
  <c r="B4672" i="14"/>
  <c r="A4672" i="14"/>
  <c r="E4671" i="14"/>
  <c r="D4671" i="14"/>
  <c r="C4671" i="14"/>
  <c r="B4671" i="14"/>
  <c r="A4671" i="14"/>
  <c r="E4670" i="14"/>
  <c r="D4670" i="14"/>
  <c r="C4670" i="14"/>
  <c r="B4670" i="14"/>
  <c r="A4670" i="14"/>
  <c r="E4669" i="14"/>
  <c r="D4669" i="14"/>
  <c r="C4669" i="14"/>
  <c r="B4669" i="14"/>
  <c r="A4669" i="14"/>
  <c r="E4668" i="14"/>
  <c r="D4668" i="14"/>
  <c r="C4668" i="14"/>
  <c r="B4668" i="14"/>
  <c r="A4668" i="14"/>
  <c r="E4667" i="14"/>
  <c r="D4667" i="14"/>
  <c r="C4667" i="14"/>
  <c r="B4667" i="14"/>
  <c r="A4667" i="14"/>
  <c r="E4666" i="14"/>
  <c r="D4666" i="14"/>
  <c r="C4666" i="14"/>
  <c r="B4666" i="14"/>
  <c r="A4666" i="14"/>
  <c r="E4665" i="14"/>
  <c r="D4665" i="14"/>
  <c r="C4665" i="14"/>
  <c r="B4665" i="14"/>
  <c r="A4665" i="14"/>
  <c r="E4664" i="14"/>
  <c r="D4664" i="14"/>
  <c r="C4664" i="14"/>
  <c r="B4664" i="14"/>
  <c r="A4664" i="14"/>
  <c r="E4663" i="14"/>
  <c r="D4663" i="14"/>
  <c r="C4663" i="14"/>
  <c r="B4663" i="14"/>
  <c r="A4663" i="14"/>
  <c r="E4662" i="14"/>
  <c r="D4662" i="14"/>
  <c r="C4662" i="14"/>
  <c r="B4662" i="14"/>
  <c r="A4662" i="14"/>
  <c r="E4661" i="14"/>
  <c r="D4661" i="14"/>
  <c r="C4661" i="14"/>
  <c r="B4661" i="14"/>
  <c r="A4661" i="14"/>
  <c r="E4660" i="14"/>
  <c r="D4660" i="14"/>
  <c r="C4660" i="14"/>
  <c r="B4660" i="14"/>
  <c r="A4660" i="14"/>
  <c r="E4659" i="14"/>
  <c r="D4659" i="14"/>
  <c r="C4659" i="14"/>
  <c r="B4659" i="14"/>
  <c r="A4659" i="14"/>
  <c r="E4658" i="14"/>
  <c r="D4658" i="14"/>
  <c r="C4658" i="14"/>
  <c r="B4658" i="14"/>
  <c r="A4658" i="14"/>
  <c r="E4657" i="14"/>
  <c r="D4657" i="14"/>
  <c r="C4657" i="14"/>
  <c r="B4657" i="14"/>
  <c r="A4657" i="14"/>
  <c r="E4656" i="14"/>
  <c r="D4656" i="14"/>
  <c r="C4656" i="14"/>
  <c r="B4656" i="14"/>
  <c r="A4656" i="14"/>
  <c r="E4655" i="14"/>
  <c r="D4655" i="14"/>
  <c r="C4655" i="14"/>
  <c r="B4655" i="14"/>
  <c r="A4655" i="14"/>
  <c r="E4654" i="14"/>
  <c r="D4654" i="14"/>
  <c r="C4654" i="14"/>
  <c r="B4654" i="14"/>
  <c r="A4654" i="14"/>
  <c r="E4653" i="14"/>
  <c r="D4653" i="14"/>
  <c r="C4653" i="14"/>
  <c r="B4653" i="14"/>
  <c r="A4653" i="14"/>
  <c r="E4652" i="14"/>
  <c r="D4652" i="14"/>
  <c r="C4652" i="14"/>
  <c r="B4652" i="14"/>
  <c r="A4652" i="14"/>
  <c r="E4651" i="14"/>
  <c r="D4651" i="14"/>
  <c r="C4651" i="14"/>
  <c r="B4651" i="14"/>
  <c r="A4651" i="14"/>
  <c r="E4650" i="14"/>
  <c r="D4650" i="14"/>
  <c r="C4650" i="14"/>
  <c r="B4650" i="14"/>
  <c r="A4650" i="14"/>
  <c r="E4649" i="14"/>
  <c r="D4649" i="14"/>
  <c r="C4649" i="14"/>
  <c r="B4649" i="14"/>
  <c r="A4649" i="14"/>
  <c r="E4648" i="14"/>
  <c r="D4648" i="14"/>
  <c r="C4648" i="14"/>
  <c r="B4648" i="14"/>
  <c r="A4648" i="14"/>
  <c r="E4647" i="14"/>
  <c r="D4647" i="14"/>
  <c r="C4647" i="14"/>
  <c r="B4647" i="14"/>
  <c r="A4647" i="14"/>
  <c r="E4646" i="14"/>
  <c r="D4646" i="14"/>
  <c r="C4646" i="14"/>
  <c r="B4646" i="14"/>
  <c r="A4646" i="14"/>
  <c r="E4645" i="14"/>
  <c r="D4645" i="14"/>
  <c r="C4645" i="14"/>
  <c r="B4645" i="14"/>
  <c r="A4645" i="14"/>
  <c r="E4644" i="14"/>
  <c r="D4644" i="14"/>
  <c r="C4644" i="14"/>
  <c r="B4644" i="14"/>
  <c r="A4644" i="14"/>
  <c r="E4643" i="14"/>
  <c r="D4643" i="14"/>
  <c r="C4643" i="14"/>
  <c r="B4643" i="14"/>
  <c r="A4643" i="14"/>
  <c r="E4642" i="14"/>
  <c r="D4642" i="14"/>
  <c r="C4642" i="14"/>
  <c r="B4642" i="14"/>
  <c r="A4642" i="14"/>
  <c r="E4641" i="14"/>
  <c r="D4641" i="14"/>
  <c r="C4641" i="14"/>
  <c r="B4641" i="14"/>
  <c r="A4641" i="14"/>
  <c r="E4640" i="14"/>
  <c r="D4640" i="14"/>
  <c r="C4640" i="14"/>
  <c r="B4640" i="14"/>
  <c r="A4640" i="14"/>
  <c r="E4639" i="14"/>
  <c r="D4639" i="14"/>
  <c r="C4639" i="14"/>
  <c r="B4639" i="14"/>
  <c r="A4639" i="14"/>
  <c r="E4638" i="14"/>
  <c r="D4638" i="14"/>
  <c r="C4638" i="14"/>
  <c r="B4638" i="14"/>
  <c r="A4638" i="14"/>
  <c r="E4637" i="14"/>
  <c r="D4637" i="14"/>
  <c r="C4637" i="14"/>
  <c r="B4637" i="14"/>
  <c r="A4637" i="14"/>
  <c r="E4636" i="14"/>
  <c r="D4636" i="14"/>
  <c r="C4636" i="14"/>
  <c r="B4636" i="14"/>
  <c r="A4636" i="14"/>
  <c r="E4635" i="14"/>
  <c r="D4635" i="14"/>
  <c r="C4635" i="14"/>
  <c r="B4635" i="14"/>
  <c r="A4635" i="14"/>
  <c r="E4634" i="14"/>
  <c r="D4634" i="14"/>
  <c r="C4634" i="14"/>
  <c r="B4634" i="14"/>
  <c r="A4634" i="14"/>
  <c r="E4633" i="14"/>
  <c r="D4633" i="14"/>
  <c r="C4633" i="14"/>
  <c r="B4633" i="14"/>
  <c r="A4633" i="14"/>
  <c r="E4632" i="14"/>
  <c r="D4632" i="14"/>
  <c r="C4632" i="14"/>
  <c r="B4632" i="14"/>
  <c r="A4632" i="14"/>
  <c r="E4631" i="14"/>
  <c r="D4631" i="14"/>
  <c r="C4631" i="14"/>
  <c r="B4631" i="14"/>
  <c r="A4631" i="14"/>
  <c r="E4630" i="14"/>
  <c r="D4630" i="14"/>
  <c r="C4630" i="14"/>
  <c r="B4630" i="14"/>
  <c r="A4630" i="14"/>
  <c r="E4629" i="14"/>
  <c r="D4629" i="14"/>
  <c r="C4629" i="14"/>
  <c r="B4629" i="14"/>
  <c r="A4629" i="14"/>
  <c r="E4628" i="14"/>
  <c r="D4628" i="14"/>
  <c r="C4628" i="14"/>
  <c r="B4628" i="14"/>
  <c r="A4628" i="14"/>
  <c r="E4627" i="14"/>
  <c r="D4627" i="14"/>
  <c r="C4627" i="14"/>
  <c r="B4627" i="14"/>
  <c r="A4627" i="14"/>
  <c r="E4626" i="14"/>
  <c r="D4626" i="14"/>
  <c r="C4626" i="14"/>
  <c r="B4626" i="14"/>
  <c r="A4626" i="14"/>
  <c r="E4625" i="14"/>
  <c r="D4625" i="14"/>
  <c r="C4625" i="14"/>
  <c r="B4625" i="14"/>
  <c r="A4625" i="14"/>
  <c r="E4624" i="14"/>
  <c r="D4624" i="14"/>
  <c r="C4624" i="14"/>
  <c r="B4624" i="14"/>
  <c r="A4624" i="14"/>
  <c r="E4623" i="14"/>
  <c r="D4623" i="14"/>
  <c r="C4623" i="14"/>
  <c r="B4623" i="14"/>
  <c r="A4623" i="14"/>
  <c r="E4622" i="14"/>
  <c r="D4622" i="14"/>
  <c r="C4622" i="14"/>
  <c r="B4622" i="14"/>
  <c r="A4622" i="14"/>
  <c r="E4621" i="14"/>
  <c r="D4621" i="14"/>
  <c r="C4621" i="14"/>
  <c r="B4621" i="14"/>
  <c r="A4621" i="14"/>
  <c r="E4620" i="14"/>
  <c r="D4620" i="14"/>
  <c r="C4620" i="14"/>
  <c r="B4620" i="14"/>
  <c r="A4620" i="14"/>
  <c r="E4619" i="14"/>
  <c r="D4619" i="14"/>
  <c r="C4619" i="14"/>
  <c r="B4619" i="14"/>
  <c r="A4619" i="14"/>
  <c r="E4618" i="14"/>
  <c r="D4618" i="14"/>
  <c r="C4618" i="14"/>
  <c r="B4618" i="14"/>
  <c r="A4618" i="14"/>
  <c r="E4617" i="14"/>
  <c r="D4617" i="14"/>
  <c r="C4617" i="14"/>
  <c r="B4617" i="14"/>
  <c r="A4617" i="14"/>
  <c r="E4616" i="14"/>
  <c r="D4616" i="14"/>
  <c r="C4616" i="14"/>
  <c r="B4616" i="14"/>
  <c r="A4616" i="14"/>
  <c r="E4615" i="14"/>
  <c r="D4615" i="14"/>
  <c r="C4615" i="14"/>
  <c r="B4615" i="14"/>
  <c r="A4615" i="14"/>
  <c r="E4614" i="14"/>
  <c r="D4614" i="14"/>
  <c r="C4614" i="14"/>
  <c r="B4614" i="14"/>
  <c r="A4614" i="14"/>
  <c r="E4613" i="14"/>
  <c r="D4613" i="14"/>
  <c r="C4613" i="14"/>
  <c r="B4613" i="14"/>
  <c r="A4613" i="14"/>
  <c r="E4612" i="14"/>
  <c r="D4612" i="14"/>
  <c r="C4612" i="14"/>
  <c r="B4612" i="14"/>
  <c r="A4612" i="14"/>
  <c r="E4611" i="14"/>
  <c r="D4611" i="14"/>
  <c r="C4611" i="14"/>
  <c r="B4611" i="14"/>
  <c r="A4611" i="14"/>
  <c r="E4610" i="14"/>
  <c r="D4610" i="14"/>
  <c r="C4610" i="14"/>
  <c r="B4610" i="14"/>
  <c r="A4610" i="14"/>
  <c r="E4609" i="14"/>
  <c r="D4609" i="14"/>
  <c r="C4609" i="14"/>
  <c r="B4609" i="14"/>
  <c r="A4609" i="14"/>
  <c r="E4608" i="14"/>
  <c r="D4608" i="14"/>
  <c r="C4608" i="14"/>
  <c r="B4608" i="14"/>
  <c r="A4608" i="14"/>
  <c r="E4607" i="14"/>
  <c r="D4607" i="14"/>
  <c r="C4607" i="14"/>
  <c r="B4607" i="14"/>
  <c r="A4607" i="14"/>
  <c r="E4606" i="14"/>
  <c r="D4606" i="14"/>
  <c r="C4606" i="14"/>
  <c r="B4606" i="14"/>
  <c r="A4606" i="14"/>
  <c r="E4605" i="14"/>
  <c r="D4605" i="14"/>
  <c r="C4605" i="14"/>
  <c r="B4605" i="14"/>
  <c r="A4605" i="14"/>
  <c r="E4604" i="14"/>
  <c r="D4604" i="14"/>
  <c r="C4604" i="14"/>
  <c r="B4604" i="14"/>
  <c r="A4604" i="14"/>
  <c r="E4603" i="14"/>
  <c r="D4603" i="14"/>
  <c r="C4603" i="14"/>
  <c r="B4603" i="14"/>
  <c r="A4603" i="14"/>
  <c r="E4602" i="14"/>
  <c r="D4602" i="14"/>
  <c r="C4602" i="14"/>
  <c r="B4602" i="14"/>
  <c r="A4602" i="14"/>
  <c r="E4601" i="14"/>
  <c r="D4601" i="14"/>
  <c r="C4601" i="14"/>
  <c r="B4601" i="14"/>
  <c r="A4601" i="14"/>
  <c r="E4600" i="14"/>
  <c r="D4600" i="14"/>
  <c r="C4600" i="14"/>
  <c r="B4600" i="14"/>
  <c r="A4600" i="14"/>
  <c r="E4599" i="14"/>
  <c r="D4599" i="14"/>
  <c r="C4599" i="14"/>
  <c r="B4599" i="14"/>
  <c r="A4599" i="14"/>
  <c r="E4598" i="14"/>
  <c r="D4598" i="14"/>
  <c r="C4598" i="14"/>
  <c r="B4598" i="14"/>
  <c r="A4598" i="14"/>
  <c r="E4597" i="14"/>
  <c r="D4597" i="14"/>
  <c r="C4597" i="14"/>
  <c r="B4597" i="14"/>
  <c r="A4597" i="14"/>
  <c r="E4596" i="14"/>
  <c r="D4596" i="14"/>
  <c r="C4596" i="14"/>
  <c r="B4596" i="14"/>
  <c r="A4596" i="14"/>
  <c r="E4595" i="14"/>
  <c r="D4595" i="14"/>
  <c r="C4595" i="14"/>
  <c r="B4595" i="14"/>
  <c r="A4595" i="14"/>
  <c r="E4594" i="14"/>
  <c r="D4594" i="14"/>
  <c r="C4594" i="14"/>
  <c r="B4594" i="14"/>
  <c r="A4594" i="14"/>
  <c r="E4593" i="14"/>
  <c r="D4593" i="14"/>
  <c r="C4593" i="14"/>
  <c r="B4593" i="14"/>
  <c r="A4593" i="14"/>
  <c r="E4592" i="14"/>
  <c r="D4592" i="14"/>
  <c r="C4592" i="14"/>
  <c r="B4592" i="14"/>
  <c r="A4592" i="14"/>
  <c r="E4591" i="14"/>
  <c r="D4591" i="14"/>
  <c r="C4591" i="14"/>
  <c r="B4591" i="14"/>
  <c r="A4591" i="14"/>
  <c r="E4590" i="14"/>
  <c r="D4590" i="14"/>
  <c r="C4590" i="14"/>
  <c r="B4590" i="14"/>
  <c r="A4590" i="14"/>
  <c r="E4589" i="14"/>
  <c r="D4589" i="14"/>
  <c r="C4589" i="14"/>
  <c r="B4589" i="14"/>
  <c r="A4589" i="14"/>
  <c r="E4588" i="14"/>
  <c r="D4588" i="14"/>
  <c r="C4588" i="14"/>
  <c r="B4588" i="14"/>
  <c r="A4588" i="14"/>
  <c r="E4587" i="14"/>
  <c r="D4587" i="14"/>
  <c r="C4587" i="14"/>
  <c r="B4587" i="14"/>
  <c r="A4587" i="14"/>
  <c r="E4586" i="14"/>
  <c r="D4586" i="14"/>
  <c r="C4586" i="14"/>
  <c r="B4586" i="14"/>
  <c r="A4586" i="14"/>
  <c r="E4585" i="14"/>
  <c r="D4585" i="14"/>
  <c r="C4585" i="14"/>
  <c r="B4585" i="14"/>
  <c r="A4585" i="14"/>
  <c r="E4584" i="14"/>
  <c r="D4584" i="14"/>
  <c r="C4584" i="14"/>
  <c r="B4584" i="14"/>
  <c r="A4584" i="14"/>
  <c r="E4583" i="14"/>
  <c r="D4583" i="14"/>
  <c r="C4583" i="14"/>
  <c r="B4583" i="14"/>
  <c r="A4583" i="14"/>
  <c r="E4582" i="14"/>
  <c r="D4582" i="14"/>
  <c r="C4582" i="14"/>
  <c r="B4582" i="14"/>
  <c r="A4582" i="14"/>
  <c r="E4581" i="14"/>
  <c r="D4581" i="14"/>
  <c r="C4581" i="14"/>
  <c r="B4581" i="14"/>
  <c r="A4581" i="14"/>
  <c r="E4580" i="14"/>
  <c r="D4580" i="14"/>
  <c r="C4580" i="14"/>
  <c r="B4580" i="14"/>
  <c r="A4580" i="14"/>
  <c r="E4579" i="14"/>
  <c r="D4579" i="14"/>
  <c r="C4579" i="14"/>
  <c r="B4579" i="14"/>
  <c r="A4579" i="14"/>
  <c r="E4578" i="14"/>
  <c r="D4578" i="14"/>
  <c r="C4578" i="14"/>
  <c r="B4578" i="14"/>
  <c r="A4578" i="14"/>
  <c r="E4577" i="14"/>
  <c r="D4577" i="14"/>
  <c r="C4577" i="14"/>
  <c r="B4577" i="14"/>
  <c r="A4577" i="14"/>
  <c r="E4576" i="14"/>
  <c r="D4576" i="14"/>
  <c r="C4576" i="14"/>
  <c r="B4576" i="14"/>
  <c r="A4576" i="14"/>
  <c r="E4575" i="14"/>
  <c r="D4575" i="14"/>
  <c r="C4575" i="14"/>
  <c r="B4575" i="14"/>
  <c r="A4575" i="14"/>
  <c r="E4574" i="14"/>
  <c r="D4574" i="14"/>
  <c r="C4574" i="14"/>
  <c r="B4574" i="14"/>
  <c r="A4574" i="14"/>
  <c r="E4573" i="14"/>
  <c r="D4573" i="14"/>
  <c r="C4573" i="14"/>
  <c r="B4573" i="14"/>
  <c r="A4573" i="14"/>
  <c r="E4572" i="14"/>
  <c r="D4572" i="14"/>
  <c r="C4572" i="14"/>
  <c r="B4572" i="14"/>
  <c r="A4572" i="14"/>
  <c r="E4571" i="14"/>
  <c r="D4571" i="14"/>
  <c r="C4571" i="14"/>
  <c r="B4571" i="14"/>
  <c r="A4571" i="14"/>
  <c r="E4570" i="14"/>
  <c r="D4570" i="14"/>
  <c r="C4570" i="14"/>
  <c r="B4570" i="14"/>
  <c r="A4570" i="14"/>
  <c r="E4569" i="14"/>
  <c r="D4569" i="14"/>
  <c r="C4569" i="14"/>
  <c r="B4569" i="14"/>
  <c r="A4569" i="14"/>
  <c r="E4568" i="14"/>
  <c r="D4568" i="14"/>
  <c r="C4568" i="14"/>
  <c r="B4568" i="14"/>
  <c r="A4568" i="14"/>
  <c r="E4567" i="14"/>
  <c r="D4567" i="14"/>
  <c r="C4567" i="14"/>
  <c r="B4567" i="14"/>
  <c r="A4567" i="14"/>
  <c r="E4566" i="14"/>
  <c r="D4566" i="14"/>
  <c r="C4566" i="14"/>
  <c r="B4566" i="14"/>
  <c r="A4566" i="14"/>
  <c r="E4565" i="14"/>
  <c r="D4565" i="14"/>
  <c r="C4565" i="14"/>
  <c r="B4565" i="14"/>
  <c r="A4565" i="14"/>
  <c r="E4564" i="14"/>
  <c r="D4564" i="14"/>
  <c r="C4564" i="14"/>
  <c r="B4564" i="14"/>
  <c r="A4564" i="14"/>
  <c r="E4563" i="14"/>
  <c r="D4563" i="14"/>
  <c r="C4563" i="14"/>
  <c r="B4563" i="14"/>
  <c r="A4563" i="14"/>
  <c r="E4562" i="14"/>
  <c r="D4562" i="14"/>
  <c r="C4562" i="14"/>
  <c r="B4562" i="14"/>
  <c r="A4562" i="14"/>
  <c r="E4561" i="14"/>
  <c r="D4561" i="14"/>
  <c r="C4561" i="14"/>
  <c r="B4561" i="14"/>
  <c r="A4561" i="14"/>
  <c r="E4560" i="14"/>
  <c r="D4560" i="14"/>
  <c r="C4560" i="14"/>
  <c r="B4560" i="14"/>
  <c r="A4560" i="14"/>
  <c r="E4559" i="14"/>
  <c r="D4559" i="14"/>
  <c r="C4559" i="14"/>
  <c r="B4559" i="14"/>
  <c r="A4559" i="14"/>
  <c r="E4558" i="14"/>
  <c r="D4558" i="14"/>
  <c r="C4558" i="14"/>
  <c r="B4558" i="14"/>
  <c r="A4558" i="14"/>
  <c r="E4557" i="14"/>
  <c r="D4557" i="14"/>
  <c r="C4557" i="14"/>
  <c r="B4557" i="14"/>
  <c r="A4557" i="14"/>
  <c r="E4556" i="14"/>
  <c r="D4556" i="14"/>
  <c r="C4556" i="14"/>
  <c r="B4556" i="14"/>
  <c r="A4556" i="14"/>
  <c r="E4555" i="14"/>
  <c r="D4555" i="14"/>
  <c r="C4555" i="14"/>
  <c r="B4555" i="14"/>
  <c r="A4555" i="14"/>
  <c r="E4554" i="14"/>
  <c r="D4554" i="14"/>
  <c r="C4554" i="14"/>
  <c r="B4554" i="14"/>
  <c r="A4554" i="14"/>
  <c r="E4553" i="14"/>
  <c r="D4553" i="14"/>
  <c r="C4553" i="14"/>
  <c r="B4553" i="14"/>
  <c r="A4553" i="14"/>
  <c r="E4552" i="14"/>
  <c r="D4552" i="14"/>
  <c r="C4552" i="14"/>
  <c r="B4552" i="14"/>
  <c r="A4552" i="14"/>
  <c r="E4551" i="14"/>
  <c r="D4551" i="14"/>
  <c r="C4551" i="14"/>
  <c r="B4551" i="14"/>
  <c r="A4551" i="14"/>
  <c r="E4550" i="14"/>
  <c r="D4550" i="14"/>
  <c r="C4550" i="14"/>
  <c r="B4550" i="14"/>
  <c r="A4550" i="14"/>
  <c r="E4549" i="14"/>
  <c r="D4549" i="14"/>
  <c r="C4549" i="14"/>
  <c r="B4549" i="14"/>
  <c r="A4549" i="14"/>
  <c r="E4548" i="14"/>
  <c r="D4548" i="14"/>
  <c r="C4548" i="14"/>
  <c r="B4548" i="14"/>
  <c r="A4548" i="14"/>
  <c r="E4547" i="14"/>
  <c r="D4547" i="14"/>
  <c r="C4547" i="14"/>
  <c r="B4547" i="14"/>
  <c r="A4547" i="14"/>
  <c r="E4546" i="14"/>
  <c r="D4546" i="14"/>
  <c r="C4546" i="14"/>
  <c r="B4546" i="14"/>
  <c r="A4546" i="14"/>
  <c r="E4545" i="14"/>
  <c r="D4545" i="14"/>
  <c r="C4545" i="14"/>
  <c r="B4545" i="14"/>
  <c r="A4545" i="14"/>
  <c r="E4544" i="14"/>
  <c r="D4544" i="14"/>
  <c r="C4544" i="14"/>
  <c r="B4544" i="14"/>
  <c r="A4544" i="14"/>
  <c r="E4543" i="14"/>
  <c r="D4543" i="14"/>
  <c r="C4543" i="14"/>
  <c r="B4543" i="14"/>
  <c r="A4543" i="14"/>
  <c r="E4542" i="14"/>
  <c r="D4542" i="14"/>
  <c r="C4542" i="14"/>
  <c r="B4542" i="14"/>
  <c r="A4542" i="14"/>
  <c r="E4541" i="14"/>
  <c r="D4541" i="14"/>
  <c r="C4541" i="14"/>
  <c r="B4541" i="14"/>
  <c r="A4541" i="14"/>
  <c r="E4540" i="14"/>
  <c r="D4540" i="14"/>
  <c r="C4540" i="14"/>
  <c r="B4540" i="14"/>
  <c r="A4540" i="14"/>
  <c r="E4539" i="14"/>
  <c r="D4539" i="14"/>
  <c r="C4539" i="14"/>
  <c r="B4539" i="14"/>
  <c r="A4539" i="14"/>
  <c r="E4538" i="14"/>
  <c r="D4538" i="14"/>
  <c r="C4538" i="14"/>
  <c r="B4538" i="14"/>
  <c r="A4538" i="14"/>
  <c r="E4537" i="14"/>
  <c r="D4537" i="14"/>
  <c r="C4537" i="14"/>
  <c r="B4537" i="14"/>
  <c r="A4537" i="14"/>
  <c r="E4536" i="14"/>
  <c r="D4536" i="14"/>
  <c r="C4536" i="14"/>
  <c r="B4536" i="14"/>
  <c r="A4536" i="14"/>
  <c r="E4535" i="14"/>
  <c r="D4535" i="14"/>
  <c r="C4535" i="14"/>
  <c r="B4535" i="14"/>
  <c r="A4535" i="14"/>
  <c r="E4534" i="14"/>
  <c r="D4534" i="14"/>
  <c r="C4534" i="14"/>
  <c r="B4534" i="14"/>
  <c r="A4534" i="14"/>
  <c r="E4533" i="14"/>
  <c r="D4533" i="14"/>
  <c r="C4533" i="14"/>
  <c r="B4533" i="14"/>
  <c r="A4533" i="14"/>
  <c r="E4532" i="14"/>
  <c r="D4532" i="14"/>
  <c r="C4532" i="14"/>
  <c r="B4532" i="14"/>
  <c r="A4532" i="14"/>
  <c r="E4531" i="14"/>
  <c r="D4531" i="14"/>
  <c r="C4531" i="14"/>
  <c r="B4531" i="14"/>
  <c r="A4531" i="14"/>
  <c r="E4530" i="14"/>
  <c r="D4530" i="14"/>
  <c r="C4530" i="14"/>
  <c r="B4530" i="14"/>
  <c r="A4530" i="14"/>
  <c r="E4529" i="14"/>
  <c r="D4529" i="14"/>
  <c r="C4529" i="14"/>
  <c r="B4529" i="14"/>
  <c r="A4529" i="14"/>
  <c r="E4528" i="14"/>
  <c r="D4528" i="14"/>
  <c r="C4528" i="14"/>
  <c r="B4528" i="14"/>
  <c r="A4528" i="14"/>
  <c r="E4527" i="14"/>
  <c r="D4527" i="14"/>
  <c r="C4527" i="14"/>
  <c r="B4527" i="14"/>
  <c r="A4527" i="14"/>
  <c r="E4526" i="14"/>
  <c r="D4526" i="14"/>
  <c r="C4526" i="14"/>
  <c r="B4526" i="14"/>
  <c r="A4526" i="14"/>
  <c r="E4525" i="14"/>
  <c r="D4525" i="14"/>
  <c r="C4525" i="14"/>
  <c r="B4525" i="14"/>
  <c r="A4525" i="14"/>
  <c r="E4524" i="14"/>
  <c r="D4524" i="14"/>
  <c r="C4524" i="14"/>
  <c r="B4524" i="14"/>
  <c r="A4524" i="14"/>
  <c r="E4523" i="14"/>
  <c r="D4523" i="14"/>
  <c r="C4523" i="14"/>
  <c r="B4523" i="14"/>
  <c r="A4523" i="14"/>
  <c r="E4522" i="14"/>
  <c r="D4522" i="14"/>
  <c r="C4522" i="14"/>
  <c r="B4522" i="14"/>
  <c r="A4522" i="14"/>
  <c r="E4521" i="14"/>
  <c r="D4521" i="14"/>
  <c r="C4521" i="14"/>
  <c r="B4521" i="14"/>
  <c r="A4521" i="14"/>
  <c r="E4520" i="14"/>
  <c r="D4520" i="14"/>
  <c r="C4520" i="14"/>
  <c r="B4520" i="14"/>
  <c r="A4520" i="14"/>
  <c r="E4519" i="14"/>
  <c r="D4519" i="14"/>
  <c r="C4519" i="14"/>
  <c r="B4519" i="14"/>
  <c r="A4519" i="14"/>
  <c r="E4518" i="14"/>
  <c r="D4518" i="14"/>
  <c r="C4518" i="14"/>
  <c r="B4518" i="14"/>
  <c r="A4518" i="14"/>
  <c r="E4517" i="14"/>
  <c r="D4517" i="14"/>
  <c r="C4517" i="14"/>
  <c r="B4517" i="14"/>
  <c r="A4517" i="14"/>
  <c r="E4516" i="14"/>
  <c r="D4516" i="14"/>
  <c r="C4516" i="14"/>
  <c r="B4516" i="14"/>
  <c r="A4516" i="14"/>
  <c r="E4515" i="14"/>
  <c r="D4515" i="14"/>
  <c r="C4515" i="14"/>
  <c r="B4515" i="14"/>
  <c r="A4515" i="14"/>
  <c r="E4514" i="14"/>
  <c r="D4514" i="14"/>
  <c r="C4514" i="14"/>
  <c r="B4514" i="14"/>
  <c r="A4514" i="14"/>
  <c r="E4513" i="14"/>
  <c r="D4513" i="14"/>
  <c r="C4513" i="14"/>
  <c r="B4513" i="14"/>
  <c r="A4513" i="14"/>
  <c r="E4512" i="14"/>
  <c r="D4512" i="14"/>
  <c r="C4512" i="14"/>
  <c r="B4512" i="14"/>
  <c r="A4512" i="14"/>
  <c r="E4511" i="14"/>
  <c r="D4511" i="14"/>
  <c r="C4511" i="14"/>
  <c r="B4511" i="14"/>
  <c r="A4511" i="14"/>
  <c r="E4510" i="14"/>
  <c r="D4510" i="14"/>
  <c r="C4510" i="14"/>
  <c r="B4510" i="14"/>
  <c r="A4510" i="14"/>
  <c r="E4509" i="14"/>
  <c r="D4509" i="14"/>
  <c r="C4509" i="14"/>
  <c r="B4509" i="14"/>
  <c r="A4509" i="14"/>
  <c r="E4508" i="14"/>
  <c r="D4508" i="14"/>
  <c r="C4508" i="14"/>
  <c r="B4508" i="14"/>
  <c r="A4508" i="14"/>
  <c r="E4507" i="14"/>
  <c r="D4507" i="14"/>
  <c r="C4507" i="14"/>
  <c r="B4507" i="14"/>
  <c r="A4507" i="14"/>
  <c r="E4506" i="14"/>
  <c r="D4506" i="14"/>
  <c r="C4506" i="14"/>
  <c r="B4506" i="14"/>
  <c r="A4506" i="14"/>
  <c r="E4505" i="14"/>
  <c r="D4505" i="14"/>
  <c r="C4505" i="14"/>
  <c r="B4505" i="14"/>
  <c r="A4505" i="14"/>
  <c r="E4504" i="14"/>
  <c r="D4504" i="14"/>
  <c r="C4504" i="14"/>
  <c r="B4504" i="14"/>
  <c r="A4504" i="14"/>
  <c r="E4503" i="14"/>
  <c r="D4503" i="14"/>
  <c r="C4503" i="14"/>
  <c r="B4503" i="14"/>
  <c r="A4503" i="14"/>
  <c r="E4502" i="14"/>
  <c r="D4502" i="14"/>
  <c r="C4502" i="14"/>
  <c r="B4502" i="14"/>
  <c r="A4502" i="14"/>
  <c r="E4501" i="14"/>
  <c r="D4501" i="14"/>
  <c r="C4501" i="14"/>
  <c r="B4501" i="14"/>
  <c r="A4501" i="14"/>
  <c r="E4500" i="14"/>
  <c r="D4500" i="14"/>
  <c r="C4500" i="14"/>
  <c r="B4500" i="14"/>
  <c r="A4500" i="14"/>
  <c r="E4499" i="14"/>
  <c r="D4499" i="14"/>
  <c r="C4499" i="14"/>
  <c r="B4499" i="14"/>
  <c r="A4499" i="14"/>
  <c r="E4498" i="14"/>
  <c r="D4498" i="14"/>
  <c r="C4498" i="14"/>
  <c r="B4498" i="14"/>
  <c r="A4498" i="14"/>
  <c r="E4497" i="14"/>
  <c r="D4497" i="14"/>
  <c r="C4497" i="14"/>
  <c r="B4497" i="14"/>
  <c r="A4497" i="14"/>
  <c r="E4496" i="14"/>
  <c r="D4496" i="14"/>
  <c r="C4496" i="14"/>
  <c r="B4496" i="14"/>
  <c r="A4496" i="14"/>
  <c r="E4495" i="14"/>
  <c r="D4495" i="14"/>
  <c r="C4495" i="14"/>
  <c r="B4495" i="14"/>
  <c r="A4495" i="14"/>
  <c r="E4494" i="14"/>
  <c r="D4494" i="14"/>
  <c r="C4494" i="14"/>
  <c r="B4494" i="14"/>
  <c r="A4494" i="14"/>
  <c r="E4493" i="14"/>
  <c r="D4493" i="14"/>
  <c r="C4493" i="14"/>
  <c r="B4493" i="14"/>
  <c r="A4493" i="14"/>
  <c r="E4492" i="14"/>
  <c r="D4492" i="14"/>
  <c r="C4492" i="14"/>
  <c r="B4492" i="14"/>
  <c r="A4492" i="14"/>
  <c r="E4491" i="14"/>
  <c r="D4491" i="14"/>
  <c r="C4491" i="14"/>
  <c r="B4491" i="14"/>
  <c r="A4491" i="14"/>
  <c r="E4490" i="14"/>
  <c r="D4490" i="14"/>
  <c r="C4490" i="14"/>
  <c r="B4490" i="14"/>
  <c r="A4490" i="14"/>
  <c r="E4489" i="14"/>
  <c r="D4489" i="14"/>
  <c r="C4489" i="14"/>
  <c r="B4489" i="14"/>
  <c r="A4489" i="14"/>
  <c r="E4488" i="14"/>
  <c r="D4488" i="14"/>
  <c r="C4488" i="14"/>
  <c r="B4488" i="14"/>
  <c r="A4488" i="14"/>
  <c r="E4487" i="14"/>
  <c r="D4487" i="14"/>
  <c r="C4487" i="14"/>
  <c r="B4487" i="14"/>
  <c r="A4487" i="14"/>
  <c r="E4486" i="14"/>
  <c r="D4486" i="14"/>
  <c r="C4486" i="14"/>
  <c r="B4486" i="14"/>
  <c r="A4486" i="14"/>
  <c r="E4485" i="14"/>
  <c r="D4485" i="14"/>
  <c r="C4485" i="14"/>
  <c r="B4485" i="14"/>
  <c r="A4485" i="14"/>
  <c r="E4484" i="14"/>
  <c r="D4484" i="14"/>
  <c r="C4484" i="14"/>
  <c r="B4484" i="14"/>
  <c r="A4484" i="14"/>
  <c r="E4483" i="14"/>
  <c r="D4483" i="14"/>
  <c r="C4483" i="14"/>
  <c r="B4483" i="14"/>
  <c r="A4483" i="14"/>
  <c r="E4482" i="14"/>
  <c r="D4482" i="14"/>
  <c r="C4482" i="14"/>
  <c r="B4482" i="14"/>
  <c r="A4482" i="14"/>
  <c r="E4481" i="14"/>
  <c r="D4481" i="14"/>
  <c r="C4481" i="14"/>
  <c r="B4481" i="14"/>
  <c r="A4481" i="14"/>
  <c r="E4480" i="14"/>
  <c r="D4480" i="14"/>
  <c r="C4480" i="14"/>
  <c r="B4480" i="14"/>
  <c r="A4480" i="14"/>
  <c r="E4479" i="14"/>
  <c r="D4479" i="14"/>
  <c r="C4479" i="14"/>
  <c r="B4479" i="14"/>
  <c r="A4479" i="14"/>
  <c r="E4478" i="14"/>
  <c r="D4478" i="14"/>
  <c r="C4478" i="14"/>
  <c r="B4478" i="14"/>
  <c r="A4478" i="14"/>
  <c r="E4477" i="14"/>
  <c r="D4477" i="14"/>
  <c r="C4477" i="14"/>
  <c r="B4477" i="14"/>
  <c r="A4477" i="14"/>
  <c r="E4476" i="14"/>
  <c r="D4476" i="14"/>
  <c r="C4476" i="14"/>
  <c r="B4476" i="14"/>
  <c r="A4476" i="14"/>
  <c r="E4475" i="14"/>
  <c r="D4475" i="14"/>
  <c r="C4475" i="14"/>
  <c r="B4475" i="14"/>
  <c r="A4475" i="14"/>
  <c r="E4474" i="14"/>
  <c r="D4474" i="14"/>
  <c r="C4474" i="14"/>
  <c r="B4474" i="14"/>
  <c r="A4474" i="14"/>
  <c r="E4473" i="14"/>
  <c r="D4473" i="14"/>
  <c r="C4473" i="14"/>
  <c r="B4473" i="14"/>
  <c r="A4473" i="14"/>
  <c r="E4472" i="14"/>
  <c r="D4472" i="14"/>
  <c r="C4472" i="14"/>
  <c r="B4472" i="14"/>
  <c r="A4472" i="14"/>
  <c r="E4471" i="14"/>
  <c r="D4471" i="14"/>
  <c r="C4471" i="14"/>
  <c r="B4471" i="14"/>
  <c r="A4471" i="14"/>
  <c r="E4470" i="14"/>
  <c r="D4470" i="14"/>
  <c r="C4470" i="14"/>
  <c r="B4470" i="14"/>
  <c r="A4470" i="14"/>
  <c r="E4469" i="14"/>
  <c r="D4469" i="14"/>
  <c r="C4469" i="14"/>
  <c r="B4469" i="14"/>
  <c r="A4469" i="14"/>
  <c r="E4468" i="14"/>
  <c r="D4468" i="14"/>
  <c r="C4468" i="14"/>
  <c r="B4468" i="14"/>
  <c r="A4468" i="14"/>
  <c r="E4467" i="14"/>
  <c r="D4467" i="14"/>
  <c r="C4467" i="14"/>
  <c r="B4467" i="14"/>
  <c r="A4467" i="14"/>
  <c r="E4466" i="14"/>
  <c r="D4466" i="14"/>
  <c r="C4466" i="14"/>
  <c r="B4466" i="14"/>
  <c r="A4466" i="14"/>
  <c r="E4465" i="14"/>
  <c r="D4465" i="14"/>
  <c r="C4465" i="14"/>
  <c r="B4465" i="14"/>
  <c r="A4465" i="14"/>
  <c r="E4464" i="14"/>
  <c r="D4464" i="14"/>
  <c r="C4464" i="14"/>
  <c r="B4464" i="14"/>
  <c r="A4464" i="14"/>
  <c r="E4463" i="14"/>
  <c r="D4463" i="14"/>
  <c r="C4463" i="14"/>
  <c r="B4463" i="14"/>
  <c r="A4463" i="14"/>
  <c r="E4462" i="14"/>
  <c r="D4462" i="14"/>
  <c r="C4462" i="14"/>
  <c r="B4462" i="14"/>
  <c r="A4462" i="14"/>
  <c r="E4461" i="14"/>
  <c r="D4461" i="14"/>
  <c r="C4461" i="14"/>
  <c r="B4461" i="14"/>
  <c r="A4461" i="14"/>
  <c r="E4460" i="14"/>
  <c r="D4460" i="14"/>
  <c r="C4460" i="14"/>
  <c r="B4460" i="14"/>
  <c r="A4460" i="14"/>
  <c r="E4459" i="14"/>
  <c r="D4459" i="14"/>
  <c r="C4459" i="14"/>
  <c r="B4459" i="14"/>
  <c r="A4459" i="14"/>
  <c r="E4458" i="14"/>
  <c r="D4458" i="14"/>
  <c r="C4458" i="14"/>
  <c r="B4458" i="14"/>
  <c r="A4458" i="14"/>
  <c r="E4457" i="14"/>
  <c r="D4457" i="14"/>
  <c r="C4457" i="14"/>
  <c r="B4457" i="14"/>
  <c r="A4457" i="14"/>
  <c r="E4456" i="14"/>
  <c r="D4456" i="14"/>
  <c r="C4456" i="14"/>
  <c r="B4456" i="14"/>
  <c r="A4456" i="14"/>
  <c r="E4455" i="14"/>
  <c r="D4455" i="14"/>
  <c r="C4455" i="14"/>
  <c r="B4455" i="14"/>
  <c r="A4455" i="14"/>
  <c r="E4454" i="14"/>
  <c r="D4454" i="14"/>
  <c r="C4454" i="14"/>
  <c r="B4454" i="14"/>
  <c r="A4454" i="14"/>
  <c r="E4453" i="14"/>
  <c r="D4453" i="14"/>
  <c r="C4453" i="14"/>
  <c r="B4453" i="14"/>
  <c r="A4453" i="14"/>
  <c r="E4452" i="14"/>
  <c r="D4452" i="14"/>
  <c r="C4452" i="14"/>
  <c r="B4452" i="14"/>
  <c r="A4452" i="14"/>
  <c r="E4451" i="14"/>
  <c r="D4451" i="14"/>
  <c r="C4451" i="14"/>
  <c r="B4451" i="14"/>
  <c r="A4451" i="14"/>
  <c r="E4450" i="14"/>
  <c r="D4450" i="14"/>
  <c r="C4450" i="14"/>
  <c r="B4450" i="14"/>
  <c r="A4450" i="14"/>
  <c r="E4449" i="14"/>
  <c r="D4449" i="14"/>
  <c r="C4449" i="14"/>
  <c r="B4449" i="14"/>
  <c r="A4449" i="14"/>
  <c r="E4448" i="14"/>
  <c r="D4448" i="14"/>
  <c r="C4448" i="14"/>
  <c r="B4448" i="14"/>
  <c r="A4448" i="14"/>
  <c r="E4447" i="14"/>
  <c r="D4447" i="14"/>
  <c r="C4447" i="14"/>
  <c r="B4447" i="14"/>
  <c r="A4447" i="14"/>
  <c r="E4446" i="14"/>
  <c r="D4446" i="14"/>
  <c r="C4446" i="14"/>
  <c r="B4446" i="14"/>
  <c r="A4446" i="14"/>
  <c r="E4445" i="14"/>
  <c r="D4445" i="14"/>
  <c r="C4445" i="14"/>
  <c r="B4445" i="14"/>
  <c r="A4445" i="14"/>
  <c r="E4444" i="14"/>
  <c r="D4444" i="14"/>
  <c r="C4444" i="14"/>
  <c r="B4444" i="14"/>
  <c r="A4444" i="14"/>
  <c r="E4443" i="14"/>
  <c r="D4443" i="14"/>
  <c r="C4443" i="14"/>
  <c r="B4443" i="14"/>
  <c r="A4443" i="14"/>
  <c r="E4442" i="14"/>
  <c r="D4442" i="14"/>
  <c r="C4442" i="14"/>
  <c r="B4442" i="14"/>
  <c r="A4442" i="14"/>
  <c r="E4441" i="14"/>
  <c r="D4441" i="14"/>
  <c r="C4441" i="14"/>
  <c r="B4441" i="14"/>
  <c r="A4441" i="14"/>
  <c r="E4440" i="14"/>
  <c r="D4440" i="14"/>
  <c r="C4440" i="14"/>
  <c r="B4440" i="14"/>
  <c r="A4440" i="14"/>
  <c r="E4439" i="14"/>
  <c r="D4439" i="14"/>
  <c r="C4439" i="14"/>
  <c r="B4439" i="14"/>
  <c r="A4439" i="14"/>
  <c r="E4438" i="14"/>
  <c r="D4438" i="14"/>
  <c r="C4438" i="14"/>
  <c r="B4438" i="14"/>
  <c r="A4438" i="14"/>
  <c r="E4437" i="14"/>
  <c r="D4437" i="14"/>
  <c r="C4437" i="14"/>
  <c r="B4437" i="14"/>
  <c r="A4437" i="14"/>
  <c r="E4436" i="14"/>
  <c r="D4436" i="14"/>
  <c r="C4436" i="14"/>
  <c r="B4436" i="14"/>
  <c r="A4436" i="14"/>
  <c r="E4435" i="14"/>
  <c r="D4435" i="14"/>
  <c r="C4435" i="14"/>
  <c r="B4435" i="14"/>
  <c r="A4435" i="14"/>
  <c r="E4434" i="14"/>
  <c r="D4434" i="14"/>
  <c r="C4434" i="14"/>
  <c r="B4434" i="14"/>
  <c r="A4434" i="14"/>
  <c r="E4433" i="14"/>
  <c r="D4433" i="14"/>
  <c r="C4433" i="14"/>
  <c r="B4433" i="14"/>
  <c r="A4433" i="14"/>
  <c r="E4432" i="14"/>
  <c r="D4432" i="14"/>
  <c r="C4432" i="14"/>
  <c r="B4432" i="14"/>
  <c r="A4432" i="14"/>
  <c r="E4431" i="14"/>
  <c r="D4431" i="14"/>
  <c r="C4431" i="14"/>
  <c r="B4431" i="14"/>
  <c r="A4431" i="14"/>
  <c r="E4430" i="14"/>
  <c r="D4430" i="14"/>
  <c r="C4430" i="14"/>
  <c r="B4430" i="14"/>
  <c r="A4430" i="14"/>
  <c r="E4429" i="14"/>
  <c r="D4429" i="14"/>
  <c r="C4429" i="14"/>
  <c r="B4429" i="14"/>
  <c r="A4429" i="14"/>
  <c r="E4428" i="14"/>
  <c r="D4428" i="14"/>
  <c r="C4428" i="14"/>
  <c r="B4428" i="14"/>
  <c r="A4428" i="14"/>
  <c r="E4427" i="14"/>
  <c r="D4427" i="14"/>
  <c r="C4427" i="14"/>
  <c r="B4427" i="14"/>
  <c r="A4427" i="14"/>
  <c r="E4426" i="14"/>
  <c r="D4426" i="14"/>
  <c r="C4426" i="14"/>
  <c r="B4426" i="14"/>
  <c r="A4426" i="14"/>
  <c r="E4425" i="14"/>
  <c r="D4425" i="14"/>
  <c r="C4425" i="14"/>
  <c r="B4425" i="14"/>
  <c r="A4425" i="14"/>
  <c r="E4424" i="14"/>
  <c r="D4424" i="14"/>
  <c r="C4424" i="14"/>
  <c r="B4424" i="14"/>
  <c r="A4424" i="14"/>
  <c r="E4423" i="14"/>
  <c r="D4423" i="14"/>
  <c r="C4423" i="14"/>
  <c r="B4423" i="14"/>
  <c r="A4423" i="14"/>
  <c r="E4422" i="14"/>
  <c r="D4422" i="14"/>
  <c r="C4422" i="14"/>
  <c r="B4422" i="14"/>
  <c r="A4422" i="14"/>
  <c r="E4421" i="14"/>
  <c r="D4421" i="14"/>
  <c r="C4421" i="14"/>
  <c r="B4421" i="14"/>
  <c r="A4421" i="14"/>
  <c r="E4420" i="14"/>
  <c r="D4420" i="14"/>
  <c r="C4420" i="14"/>
  <c r="B4420" i="14"/>
  <c r="A4420" i="14"/>
  <c r="E4419" i="14"/>
  <c r="D4419" i="14"/>
  <c r="C4419" i="14"/>
  <c r="B4419" i="14"/>
  <c r="A4419" i="14"/>
  <c r="E4418" i="14"/>
  <c r="D4418" i="14"/>
  <c r="C4418" i="14"/>
  <c r="B4418" i="14"/>
  <c r="A4418" i="14"/>
  <c r="E4417" i="14"/>
  <c r="D4417" i="14"/>
  <c r="C4417" i="14"/>
  <c r="B4417" i="14"/>
  <c r="A4417" i="14"/>
  <c r="E4416" i="14"/>
  <c r="D4416" i="14"/>
  <c r="C4416" i="14"/>
  <c r="B4416" i="14"/>
  <c r="A4416" i="14"/>
  <c r="E4415" i="14"/>
  <c r="D4415" i="14"/>
  <c r="C4415" i="14"/>
  <c r="B4415" i="14"/>
  <c r="A4415" i="14"/>
  <c r="E4414" i="14"/>
  <c r="D4414" i="14"/>
  <c r="C4414" i="14"/>
  <c r="B4414" i="14"/>
  <c r="A4414" i="14"/>
  <c r="E4413" i="14"/>
  <c r="D4413" i="14"/>
  <c r="C4413" i="14"/>
  <c r="B4413" i="14"/>
  <c r="A4413" i="14"/>
  <c r="E4412" i="14"/>
  <c r="D4412" i="14"/>
  <c r="C4412" i="14"/>
  <c r="B4412" i="14"/>
  <c r="A4412" i="14"/>
  <c r="E4411" i="14"/>
  <c r="D4411" i="14"/>
  <c r="C4411" i="14"/>
  <c r="B4411" i="14"/>
  <c r="A4411" i="14"/>
  <c r="E4410" i="14"/>
  <c r="D4410" i="14"/>
  <c r="C4410" i="14"/>
  <c r="B4410" i="14"/>
  <c r="A4410" i="14"/>
  <c r="E4409" i="14"/>
  <c r="D4409" i="14"/>
  <c r="C4409" i="14"/>
  <c r="B4409" i="14"/>
  <c r="A4409" i="14"/>
  <c r="E4408" i="14"/>
  <c r="D4408" i="14"/>
  <c r="C4408" i="14"/>
  <c r="B4408" i="14"/>
  <c r="A4408" i="14"/>
  <c r="E4407" i="14"/>
  <c r="D4407" i="14"/>
  <c r="C4407" i="14"/>
  <c r="B4407" i="14"/>
  <c r="A4407" i="14"/>
  <c r="E4406" i="14"/>
  <c r="D4406" i="14"/>
  <c r="C4406" i="14"/>
  <c r="B4406" i="14"/>
  <c r="A4406" i="14"/>
  <c r="E4405" i="14"/>
  <c r="D4405" i="14"/>
  <c r="C4405" i="14"/>
  <c r="B4405" i="14"/>
  <c r="A4405" i="14"/>
  <c r="E4404" i="14"/>
  <c r="D4404" i="14"/>
  <c r="C4404" i="14"/>
  <c r="B4404" i="14"/>
  <c r="A4404" i="14"/>
  <c r="E4403" i="14"/>
  <c r="D4403" i="14"/>
  <c r="C4403" i="14"/>
  <c r="B4403" i="14"/>
  <c r="A4403" i="14"/>
  <c r="E4402" i="14"/>
  <c r="D4402" i="14"/>
  <c r="C4402" i="14"/>
  <c r="B4402" i="14"/>
  <c r="A4402" i="14"/>
  <c r="E4401" i="14"/>
  <c r="D4401" i="14"/>
  <c r="C4401" i="14"/>
  <c r="B4401" i="14"/>
  <c r="A4401" i="14"/>
  <c r="E4400" i="14"/>
  <c r="D4400" i="14"/>
  <c r="C4400" i="14"/>
  <c r="B4400" i="14"/>
  <c r="A4400" i="14"/>
  <c r="E4399" i="14"/>
  <c r="D4399" i="14"/>
  <c r="C4399" i="14"/>
  <c r="B4399" i="14"/>
  <c r="A4399" i="14"/>
  <c r="E4398" i="14"/>
  <c r="D4398" i="14"/>
  <c r="C4398" i="14"/>
  <c r="B4398" i="14"/>
  <c r="A4398" i="14"/>
  <c r="E4397" i="14"/>
  <c r="D4397" i="14"/>
  <c r="C4397" i="14"/>
  <c r="B4397" i="14"/>
  <c r="A4397" i="14"/>
  <c r="E4396" i="14"/>
  <c r="D4396" i="14"/>
  <c r="C4396" i="14"/>
  <c r="B4396" i="14"/>
  <c r="A4396" i="14"/>
  <c r="E4395" i="14"/>
  <c r="D4395" i="14"/>
  <c r="C4395" i="14"/>
  <c r="B4395" i="14"/>
  <c r="A4395" i="14"/>
  <c r="E4394" i="14"/>
  <c r="D4394" i="14"/>
  <c r="C4394" i="14"/>
  <c r="B4394" i="14"/>
  <c r="A4394" i="14"/>
  <c r="E4393" i="14"/>
  <c r="D4393" i="14"/>
  <c r="C4393" i="14"/>
  <c r="B4393" i="14"/>
  <c r="A4393" i="14"/>
  <c r="E4392" i="14"/>
  <c r="D4392" i="14"/>
  <c r="C4392" i="14"/>
  <c r="B4392" i="14"/>
  <c r="A4392" i="14"/>
  <c r="E4391" i="14"/>
  <c r="D4391" i="14"/>
  <c r="C4391" i="14"/>
  <c r="B4391" i="14"/>
  <c r="A4391" i="14"/>
  <c r="E4390" i="14"/>
  <c r="D4390" i="14"/>
  <c r="C4390" i="14"/>
  <c r="B4390" i="14"/>
  <c r="A4390" i="14"/>
  <c r="E4389" i="14"/>
  <c r="D4389" i="14"/>
  <c r="C4389" i="14"/>
  <c r="B4389" i="14"/>
  <c r="A4389" i="14"/>
  <c r="E4388" i="14"/>
  <c r="D4388" i="14"/>
  <c r="C4388" i="14"/>
  <c r="B4388" i="14"/>
  <c r="A4388" i="14"/>
  <c r="E4387" i="14"/>
  <c r="D4387" i="14"/>
  <c r="C4387" i="14"/>
  <c r="B4387" i="14"/>
  <c r="A4387" i="14"/>
  <c r="E4386" i="14"/>
  <c r="D4386" i="14"/>
  <c r="C4386" i="14"/>
  <c r="B4386" i="14"/>
  <c r="A4386" i="14"/>
  <c r="E4385" i="14"/>
  <c r="D4385" i="14"/>
  <c r="C4385" i="14"/>
  <c r="B4385" i="14"/>
  <c r="A4385" i="14"/>
  <c r="E4384" i="14"/>
  <c r="D4384" i="14"/>
  <c r="C4384" i="14"/>
  <c r="B4384" i="14"/>
  <c r="A4384" i="14"/>
  <c r="E4383" i="14"/>
  <c r="D4383" i="14"/>
  <c r="C4383" i="14"/>
  <c r="B4383" i="14"/>
  <c r="A4383" i="14"/>
  <c r="E4382" i="14"/>
  <c r="D4382" i="14"/>
  <c r="C4382" i="14"/>
  <c r="B4382" i="14"/>
  <c r="A4382" i="14"/>
  <c r="E4381" i="14"/>
  <c r="D4381" i="14"/>
  <c r="C4381" i="14"/>
  <c r="B4381" i="14"/>
  <c r="A4381" i="14"/>
  <c r="E4380" i="14"/>
  <c r="D4380" i="14"/>
  <c r="C4380" i="14"/>
  <c r="B4380" i="14"/>
  <c r="A4380" i="14"/>
  <c r="E4379" i="14"/>
  <c r="D4379" i="14"/>
  <c r="C4379" i="14"/>
  <c r="B4379" i="14"/>
  <c r="A4379" i="14"/>
  <c r="E4378" i="14"/>
  <c r="D4378" i="14"/>
  <c r="C4378" i="14"/>
  <c r="B4378" i="14"/>
  <c r="A4378" i="14"/>
  <c r="E4377" i="14"/>
  <c r="D4377" i="14"/>
  <c r="C4377" i="14"/>
  <c r="B4377" i="14"/>
  <c r="A4377" i="14"/>
  <c r="E4376" i="14"/>
  <c r="D4376" i="14"/>
  <c r="C4376" i="14"/>
  <c r="B4376" i="14"/>
  <c r="A4376" i="14"/>
  <c r="E4375" i="14"/>
  <c r="D4375" i="14"/>
  <c r="C4375" i="14"/>
  <c r="B4375" i="14"/>
  <c r="A4375" i="14"/>
  <c r="E4374" i="14"/>
  <c r="D4374" i="14"/>
  <c r="C4374" i="14"/>
  <c r="B4374" i="14"/>
  <c r="A4374" i="14"/>
  <c r="E4373" i="14"/>
  <c r="D4373" i="14"/>
  <c r="C4373" i="14"/>
  <c r="B4373" i="14"/>
  <c r="A4373" i="14"/>
  <c r="E4372" i="14"/>
  <c r="D4372" i="14"/>
  <c r="C4372" i="14"/>
  <c r="B4372" i="14"/>
  <c r="A4372" i="14"/>
  <c r="E4371" i="14"/>
  <c r="D4371" i="14"/>
  <c r="C4371" i="14"/>
  <c r="B4371" i="14"/>
  <c r="A4371" i="14"/>
  <c r="E4370" i="14"/>
  <c r="D4370" i="14"/>
  <c r="C4370" i="14"/>
  <c r="B4370" i="14"/>
  <c r="A4370" i="14"/>
  <c r="E4369" i="14"/>
  <c r="D4369" i="14"/>
  <c r="C4369" i="14"/>
  <c r="B4369" i="14"/>
  <c r="A4369" i="14"/>
  <c r="E4368" i="14"/>
  <c r="D4368" i="14"/>
  <c r="C4368" i="14"/>
  <c r="B4368" i="14"/>
  <c r="A4368" i="14"/>
  <c r="E4367" i="14"/>
  <c r="D4367" i="14"/>
  <c r="C4367" i="14"/>
  <c r="B4367" i="14"/>
  <c r="A4367" i="14"/>
  <c r="E4366" i="14"/>
  <c r="D4366" i="14"/>
  <c r="C4366" i="14"/>
  <c r="B4366" i="14"/>
  <c r="A4366" i="14"/>
  <c r="E4365" i="14"/>
  <c r="D4365" i="14"/>
  <c r="C4365" i="14"/>
  <c r="B4365" i="14"/>
  <c r="A4365" i="14"/>
  <c r="E4364" i="14"/>
  <c r="D4364" i="14"/>
  <c r="C4364" i="14"/>
  <c r="B4364" i="14"/>
  <c r="A4364" i="14"/>
  <c r="E4363" i="14"/>
  <c r="D4363" i="14"/>
  <c r="C4363" i="14"/>
  <c r="B4363" i="14"/>
  <c r="A4363" i="14"/>
  <c r="E4362" i="14"/>
  <c r="D4362" i="14"/>
  <c r="C4362" i="14"/>
  <c r="B4362" i="14"/>
  <c r="A4362" i="14"/>
  <c r="E4361" i="14"/>
  <c r="D4361" i="14"/>
  <c r="C4361" i="14"/>
  <c r="B4361" i="14"/>
  <c r="A4361" i="14"/>
  <c r="E4360" i="14"/>
  <c r="D4360" i="14"/>
  <c r="C4360" i="14"/>
  <c r="B4360" i="14"/>
  <c r="A4360" i="14"/>
  <c r="E4359" i="14"/>
  <c r="D4359" i="14"/>
  <c r="C4359" i="14"/>
  <c r="B4359" i="14"/>
  <c r="A4359" i="14"/>
  <c r="E4358" i="14"/>
  <c r="D4358" i="14"/>
  <c r="C4358" i="14"/>
  <c r="B4358" i="14"/>
  <c r="A4358" i="14"/>
  <c r="E4357" i="14"/>
  <c r="D4357" i="14"/>
  <c r="C4357" i="14"/>
  <c r="B4357" i="14"/>
  <c r="A4357" i="14"/>
  <c r="E4356" i="14"/>
  <c r="D4356" i="14"/>
  <c r="C4356" i="14"/>
  <c r="B4356" i="14"/>
  <c r="A4356" i="14"/>
  <c r="E4355" i="14"/>
  <c r="D4355" i="14"/>
  <c r="C4355" i="14"/>
  <c r="B4355" i="14"/>
  <c r="A4355" i="14"/>
  <c r="E4354" i="14"/>
  <c r="D4354" i="14"/>
  <c r="C4354" i="14"/>
  <c r="B4354" i="14"/>
  <c r="A4354" i="14"/>
  <c r="E4353" i="14"/>
  <c r="D4353" i="14"/>
  <c r="C4353" i="14"/>
  <c r="B4353" i="14"/>
  <c r="A4353" i="14"/>
  <c r="E4352" i="14"/>
  <c r="D4352" i="14"/>
  <c r="C4352" i="14"/>
  <c r="B4352" i="14"/>
  <c r="A4352" i="14"/>
  <c r="E4351" i="14"/>
  <c r="D4351" i="14"/>
  <c r="C4351" i="14"/>
  <c r="B4351" i="14"/>
  <c r="A4351" i="14"/>
  <c r="E4350" i="14"/>
  <c r="D4350" i="14"/>
  <c r="C4350" i="14"/>
  <c r="B4350" i="14"/>
  <c r="A4350" i="14"/>
  <c r="E4349" i="14"/>
  <c r="D4349" i="14"/>
  <c r="C4349" i="14"/>
  <c r="B4349" i="14"/>
  <c r="A4349" i="14"/>
  <c r="E4348" i="14"/>
  <c r="D4348" i="14"/>
  <c r="C4348" i="14"/>
  <c r="B4348" i="14"/>
  <c r="A4348" i="14"/>
  <c r="E4347" i="14"/>
  <c r="D4347" i="14"/>
  <c r="C4347" i="14"/>
  <c r="B4347" i="14"/>
  <c r="A4347" i="14"/>
  <c r="E4346" i="14"/>
  <c r="D4346" i="14"/>
  <c r="C4346" i="14"/>
  <c r="B4346" i="14"/>
  <c r="A4346" i="14"/>
  <c r="E4345" i="14"/>
  <c r="D4345" i="14"/>
  <c r="C4345" i="14"/>
  <c r="B4345" i="14"/>
  <c r="A4345" i="14"/>
  <c r="E4344" i="14"/>
  <c r="D4344" i="14"/>
  <c r="C4344" i="14"/>
  <c r="B4344" i="14"/>
  <c r="A4344" i="14"/>
  <c r="E4343" i="14"/>
  <c r="D4343" i="14"/>
  <c r="C4343" i="14"/>
  <c r="B4343" i="14"/>
  <c r="A4343" i="14"/>
  <c r="E4342" i="14"/>
  <c r="D4342" i="14"/>
  <c r="C4342" i="14"/>
  <c r="B4342" i="14"/>
  <c r="A4342" i="14"/>
  <c r="E4341" i="14"/>
  <c r="D4341" i="14"/>
  <c r="C4341" i="14"/>
  <c r="B4341" i="14"/>
  <c r="A4341" i="14"/>
  <c r="E4340" i="14"/>
  <c r="D4340" i="14"/>
  <c r="C4340" i="14"/>
  <c r="B4340" i="14"/>
  <c r="A4340" i="14"/>
  <c r="E4339" i="14"/>
  <c r="D4339" i="14"/>
  <c r="C4339" i="14"/>
  <c r="B4339" i="14"/>
  <c r="A4339" i="14"/>
  <c r="E4338" i="14"/>
  <c r="D4338" i="14"/>
  <c r="C4338" i="14"/>
  <c r="B4338" i="14"/>
  <c r="A4338" i="14"/>
  <c r="E4337" i="14"/>
  <c r="D4337" i="14"/>
  <c r="C4337" i="14"/>
  <c r="B4337" i="14"/>
  <c r="A4337" i="14"/>
  <c r="E4336" i="14"/>
  <c r="D4336" i="14"/>
  <c r="C4336" i="14"/>
  <c r="B4336" i="14"/>
  <c r="A4336" i="14"/>
  <c r="E4335" i="14"/>
  <c r="D4335" i="14"/>
  <c r="C4335" i="14"/>
  <c r="B4335" i="14"/>
  <c r="A4335" i="14"/>
  <c r="E4334" i="14"/>
  <c r="D4334" i="14"/>
  <c r="C4334" i="14"/>
  <c r="B4334" i="14"/>
  <c r="A4334" i="14"/>
  <c r="E4333" i="14"/>
  <c r="D4333" i="14"/>
  <c r="C4333" i="14"/>
  <c r="B4333" i="14"/>
  <c r="A4333" i="14"/>
  <c r="E4332" i="14"/>
  <c r="D4332" i="14"/>
  <c r="C4332" i="14"/>
  <c r="B4332" i="14"/>
  <c r="A4332" i="14"/>
  <c r="E4331" i="14"/>
  <c r="D4331" i="14"/>
  <c r="C4331" i="14"/>
  <c r="B4331" i="14"/>
  <c r="A4331" i="14"/>
  <c r="E4330" i="14"/>
  <c r="D4330" i="14"/>
  <c r="C4330" i="14"/>
  <c r="B4330" i="14"/>
  <c r="A4330" i="14"/>
  <c r="E4329" i="14"/>
  <c r="D4329" i="14"/>
  <c r="C4329" i="14"/>
  <c r="B4329" i="14"/>
  <c r="A4329" i="14"/>
  <c r="E4328" i="14"/>
  <c r="D4328" i="14"/>
  <c r="C4328" i="14"/>
  <c r="B4328" i="14"/>
  <c r="A4328" i="14"/>
  <c r="E4327" i="14"/>
  <c r="D4327" i="14"/>
  <c r="C4327" i="14"/>
  <c r="B4327" i="14"/>
  <c r="A4327" i="14"/>
  <c r="E4326" i="14"/>
  <c r="D4326" i="14"/>
  <c r="C4326" i="14"/>
  <c r="B4326" i="14"/>
  <c r="A4326" i="14"/>
  <c r="E4325" i="14"/>
  <c r="D4325" i="14"/>
  <c r="C4325" i="14"/>
  <c r="B4325" i="14"/>
  <c r="A4325" i="14"/>
  <c r="E4324" i="14"/>
  <c r="D4324" i="14"/>
  <c r="C4324" i="14"/>
  <c r="B4324" i="14"/>
  <c r="A4324" i="14"/>
  <c r="E4323" i="14"/>
  <c r="D4323" i="14"/>
  <c r="C4323" i="14"/>
  <c r="B4323" i="14"/>
  <c r="A4323" i="14"/>
  <c r="E4322" i="14"/>
  <c r="D4322" i="14"/>
  <c r="C4322" i="14"/>
  <c r="B4322" i="14"/>
  <c r="A4322" i="14"/>
  <c r="E4321" i="14"/>
  <c r="D4321" i="14"/>
  <c r="C4321" i="14"/>
  <c r="B4321" i="14"/>
  <c r="A4321" i="14"/>
  <c r="E4320" i="14"/>
  <c r="D4320" i="14"/>
  <c r="C4320" i="14"/>
  <c r="B4320" i="14"/>
  <c r="A4320" i="14"/>
  <c r="E4319" i="14"/>
  <c r="D4319" i="14"/>
  <c r="C4319" i="14"/>
  <c r="B4319" i="14"/>
  <c r="A4319" i="14"/>
  <c r="E4318" i="14"/>
  <c r="D4318" i="14"/>
  <c r="C4318" i="14"/>
  <c r="B4318" i="14"/>
  <c r="A4318" i="14"/>
  <c r="E4317" i="14"/>
  <c r="D4317" i="14"/>
  <c r="C4317" i="14"/>
  <c r="B4317" i="14"/>
  <c r="A4317" i="14"/>
  <c r="E4316" i="14"/>
  <c r="D4316" i="14"/>
  <c r="C4316" i="14"/>
  <c r="B4316" i="14"/>
  <c r="A4316" i="14"/>
  <c r="E4315" i="14"/>
  <c r="D4315" i="14"/>
  <c r="C4315" i="14"/>
  <c r="B4315" i="14"/>
  <c r="A4315" i="14"/>
  <c r="E4314" i="14"/>
  <c r="D4314" i="14"/>
  <c r="C4314" i="14"/>
  <c r="B4314" i="14"/>
  <c r="A4314" i="14"/>
  <c r="E4313" i="14"/>
  <c r="D4313" i="14"/>
  <c r="C4313" i="14"/>
  <c r="B4313" i="14"/>
  <c r="A4313" i="14"/>
  <c r="E4312" i="14"/>
  <c r="D4312" i="14"/>
  <c r="C4312" i="14"/>
  <c r="B4312" i="14"/>
  <c r="A4312" i="14"/>
  <c r="E4311" i="14"/>
  <c r="D4311" i="14"/>
  <c r="C4311" i="14"/>
  <c r="B4311" i="14"/>
  <c r="A4311" i="14"/>
  <c r="E4310" i="14"/>
  <c r="D4310" i="14"/>
  <c r="C4310" i="14"/>
  <c r="B4310" i="14"/>
  <c r="A4310" i="14"/>
  <c r="E4309" i="14"/>
  <c r="D4309" i="14"/>
  <c r="C4309" i="14"/>
  <c r="B4309" i="14"/>
  <c r="A4309" i="14"/>
  <c r="E4308" i="14"/>
  <c r="D4308" i="14"/>
  <c r="C4308" i="14"/>
  <c r="B4308" i="14"/>
  <c r="A4308" i="14"/>
  <c r="E4307" i="14"/>
  <c r="D4307" i="14"/>
  <c r="C4307" i="14"/>
  <c r="B4307" i="14"/>
  <c r="A4307" i="14"/>
  <c r="E4306" i="14"/>
  <c r="D4306" i="14"/>
  <c r="C4306" i="14"/>
  <c r="B4306" i="14"/>
  <c r="A4306" i="14"/>
  <c r="E4305" i="14"/>
  <c r="D4305" i="14"/>
  <c r="C4305" i="14"/>
  <c r="B4305" i="14"/>
  <c r="A4305" i="14"/>
  <c r="E4304" i="14"/>
  <c r="D4304" i="14"/>
  <c r="C4304" i="14"/>
  <c r="B4304" i="14"/>
  <c r="A4304" i="14"/>
  <c r="E4303" i="14"/>
  <c r="D4303" i="14"/>
  <c r="C4303" i="14"/>
  <c r="B4303" i="14"/>
  <c r="A4303" i="14"/>
  <c r="E4302" i="14"/>
  <c r="D4302" i="14"/>
  <c r="C4302" i="14"/>
  <c r="B4302" i="14"/>
  <c r="A4302" i="14"/>
  <c r="E4301" i="14"/>
  <c r="D4301" i="14"/>
  <c r="C4301" i="14"/>
  <c r="B4301" i="14"/>
  <c r="A4301" i="14"/>
  <c r="E4300" i="14"/>
  <c r="D4300" i="14"/>
  <c r="C4300" i="14"/>
  <c r="B4300" i="14"/>
  <c r="A4300" i="14"/>
  <c r="E4299" i="14"/>
  <c r="D4299" i="14"/>
  <c r="C4299" i="14"/>
  <c r="B4299" i="14"/>
  <c r="A4299" i="14"/>
  <c r="E4298" i="14"/>
  <c r="D4298" i="14"/>
  <c r="C4298" i="14"/>
  <c r="B4298" i="14"/>
  <c r="A4298" i="14"/>
  <c r="E4297" i="14"/>
  <c r="D4297" i="14"/>
  <c r="C4297" i="14"/>
  <c r="B4297" i="14"/>
  <c r="A4297" i="14"/>
  <c r="E4296" i="14"/>
  <c r="D4296" i="14"/>
  <c r="C4296" i="14"/>
  <c r="B4296" i="14"/>
  <c r="A4296" i="14"/>
  <c r="E4295" i="14"/>
  <c r="D4295" i="14"/>
  <c r="C4295" i="14"/>
  <c r="B4295" i="14"/>
  <c r="A4295" i="14"/>
  <c r="E4294" i="14"/>
  <c r="D4294" i="14"/>
  <c r="C4294" i="14"/>
  <c r="B4294" i="14"/>
  <c r="A4294" i="14"/>
  <c r="E4293" i="14"/>
  <c r="D4293" i="14"/>
  <c r="C4293" i="14"/>
  <c r="B4293" i="14"/>
  <c r="A4293" i="14"/>
  <c r="E4292" i="14"/>
  <c r="D4292" i="14"/>
  <c r="C4292" i="14"/>
  <c r="B4292" i="14"/>
  <c r="A4292" i="14"/>
  <c r="E4291" i="14"/>
  <c r="D4291" i="14"/>
  <c r="C4291" i="14"/>
  <c r="B4291" i="14"/>
  <c r="A4291" i="14"/>
  <c r="E4290" i="14"/>
  <c r="D4290" i="14"/>
  <c r="C4290" i="14"/>
  <c r="B4290" i="14"/>
  <c r="A4290" i="14"/>
  <c r="E4289" i="14"/>
  <c r="D4289" i="14"/>
  <c r="C4289" i="14"/>
  <c r="B4289" i="14"/>
  <c r="A4289" i="14"/>
  <c r="E4288" i="14"/>
  <c r="D4288" i="14"/>
  <c r="C4288" i="14"/>
  <c r="B4288" i="14"/>
  <c r="A4288" i="14"/>
  <c r="E4287" i="14"/>
  <c r="D4287" i="14"/>
  <c r="C4287" i="14"/>
  <c r="B4287" i="14"/>
  <c r="A4287" i="14"/>
  <c r="E4286" i="14"/>
  <c r="D4286" i="14"/>
  <c r="C4286" i="14"/>
  <c r="B4286" i="14"/>
  <c r="A4286" i="14"/>
  <c r="E4285" i="14"/>
  <c r="D4285" i="14"/>
  <c r="C4285" i="14"/>
  <c r="B4285" i="14"/>
  <c r="A4285" i="14"/>
  <c r="E4284" i="14"/>
  <c r="D4284" i="14"/>
  <c r="C4284" i="14"/>
  <c r="B4284" i="14"/>
  <c r="A4284" i="14"/>
  <c r="E4283" i="14"/>
  <c r="D4283" i="14"/>
  <c r="C4283" i="14"/>
  <c r="B4283" i="14"/>
  <c r="A4283" i="14"/>
  <c r="E4282" i="14"/>
  <c r="D4282" i="14"/>
  <c r="C4282" i="14"/>
  <c r="B4282" i="14"/>
  <c r="A4282" i="14"/>
  <c r="E4281" i="14"/>
  <c r="D4281" i="14"/>
  <c r="C4281" i="14"/>
  <c r="B4281" i="14"/>
  <c r="A4281" i="14"/>
  <c r="E4280" i="14"/>
  <c r="D4280" i="14"/>
  <c r="C4280" i="14"/>
  <c r="B4280" i="14"/>
  <c r="A4280" i="14"/>
  <c r="E4279" i="14"/>
  <c r="D4279" i="14"/>
  <c r="C4279" i="14"/>
  <c r="B4279" i="14"/>
  <c r="A4279" i="14"/>
  <c r="E4278" i="14"/>
  <c r="D4278" i="14"/>
  <c r="C4278" i="14"/>
  <c r="B4278" i="14"/>
  <c r="A4278" i="14"/>
  <c r="E4277" i="14"/>
  <c r="D4277" i="14"/>
  <c r="C4277" i="14"/>
  <c r="B4277" i="14"/>
  <c r="A4277" i="14"/>
  <c r="E4276" i="14"/>
  <c r="D4276" i="14"/>
  <c r="C4276" i="14"/>
  <c r="B4276" i="14"/>
  <c r="A4276" i="14"/>
  <c r="E4275" i="14"/>
  <c r="D4275" i="14"/>
  <c r="C4275" i="14"/>
  <c r="B4275" i="14"/>
  <c r="A4275" i="14"/>
  <c r="E4274" i="14"/>
  <c r="D4274" i="14"/>
  <c r="C4274" i="14"/>
  <c r="B4274" i="14"/>
  <c r="A4274" i="14"/>
  <c r="E4273" i="14"/>
  <c r="D4273" i="14"/>
  <c r="C4273" i="14"/>
  <c r="B4273" i="14"/>
  <c r="A4273" i="14"/>
  <c r="E4272" i="14"/>
  <c r="D4272" i="14"/>
  <c r="C4272" i="14"/>
  <c r="B4272" i="14"/>
  <c r="A4272" i="14"/>
  <c r="E4271" i="14"/>
  <c r="D4271" i="14"/>
  <c r="C4271" i="14"/>
  <c r="B4271" i="14"/>
  <c r="A4271" i="14"/>
  <c r="E4270" i="14"/>
  <c r="D4270" i="14"/>
  <c r="C4270" i="14"/>
  <c r="B4270" i="14"/>
  <c r="A4270" i="14"/>
  <c r="E4269" i="14"/>
  <c r="D4269" i="14"/>
  <c r="C4269" i="14"/>
  <c r="B4269" i="14"/>
  <c r="A4269" i="14"/>
  <c r="E4268" i="14"/>
  <c r="D4268" i="14"/>
  <c r="C4268" i="14"/>
  <c r="B4268" i="14"/>
  <c r="A4268" i="14"/>
  <c r="E4267" i="14"/>
  <c r="D4267" i="14"/>
  <c r="C4267" i="14"/>
  <c r="B4267" i="14"/>
  <c r="A4267" i="14"/>
  <c r="E4266" i="14"/>
  <c r="D4266" i="14"/>
  <c r="C4266" i="14"/>
  <c r="B4266" i="14"/>
  <c r="A4266" i="14"/>
  <c r="E4265" i="14"/>
  <c r="D4265" i="14"/>
  <c r="C4265" i="14"/>
  <c r="B4265" i="14"/>
  <c r="A4265" i="14"/>
  <c r="E4264" i="14"/>
  <c r="D4264" i="14"/>
  <c r="C4264" i="14"/>
  <c r="B4264" i="14"/>
  <c r="A4264" i="14"/>
  <c r="E4263" i="14"/>
  <c r="D4263" i="14"/>
  <c r="C4263" i="14"/>
  <c r="B4263" i="14"/>
  <c r="A4263" i="14"/>
  <c r="E4262" i="14"/>
  <c r="D4262" i="14"/>
  <c r="C4262" i="14"/>
  <c r="B4262" i="14"/>
  <c r="A4262" i="14"/>
  <c r="E4261" i="14"/>
  <c r="D4261" i="14"/>
  <c r="C4261" i="14"/>
  <c r="B4261" i="14"/>
  <c r="A4261" i="14"/>
  <c r="E4260" i="14"/>
  <c r="D4260" i="14"/>
  <c r="C4260" i="14"/>
  <c r="B4260" i="14"/>
  <c r="A4260" i="14"/>
  <c r="E4259" i="14"/>
  <c r="D4259" i="14"/>
  <c r="C4259" i="14"/>
  <c r="B4259" i="14"/>
  <c r="A4259" i="14"/>
  <c r="E4258" i="14"/>
  <c r="D4258" i="14"/>
  <c r="C4258" i="14"/>
  <c r="B4258" i="14"/>
  <c r="A4258" i="14"/>
  <c r="E4257" i="14"/>
  <c r="D4257" i="14"/>
  <c r="C4257" i="14"/>
  <c r="B4257" i="14"/>
  <c r="A4257" i="14"/>
  <c r="E4256" i="14"/>
  <c r="D4256" i="14"/>
  <c r="C4256" i="14"/>
  <c r="B4256" i="14"/>
  <c r="A4256" i="14"/>
  <c r="E4255" i="14"/>
  <c r="D4255" i="14"/>
  <c r="C4255" i="14"/>
  <c r="B4255" i="14"/>
  <c r="A4255" i="14"/>
  <c r="E4254" i="14"/>
  <c r="D4254" i="14"/>
  <c r="C4254" i="14"/>
  <c r="B4254" i="14"/>
  <c r="A4254" i="14"/>
  <c r="E4253" i="14"/>
  <c r="D4253" i="14"/>
  <c r="C4253" i="14"/>
  <c r="B4253" i="14"/>
  <c r="A4253" i="14"/>
  <c r="E4252" i="14"/>
  <c r="D4252" i="14"/>
  <c r="C4252" i="14"/>
  <c r="B4252" i="14"/>
  <c r="A4252" i="14"/>
  <c r="E4251" i="14"/>
  <c r="D4251" i="14"/>
  <c r="C4251" i="14"/>
  <c r="B4251" i="14"/>
  <c r="A4251" i="14"/>
  <c r="E4250" i="14"/>
  <c r="D4250" i="14"/>
  <c r="C4250" i="14"/>
  <c r="B4250" i="14"/>
  <c r="A4250" i="14"/>
  <c r="E4249" i="14"/>
  <c r="D4249" i="14"/>
  <c r="C4249" i="14"/>
  <c r="B4249" i="14"/>
  <c r="A4249" i="14"/>
  <c r="E4248" i="14"/>
  <c r="D4248" i="14"/>
  <c r="C4248" i="14"/>
  <c r="B4248" i="14"/>
  <c r="A4248" i="14"/>
  <c r="E4247" i="14"/>
  <c r="D4247" i="14"/>
  <c r="C4247" i="14"/>
  <c r="B4247" i="14"/>
  <c r="A4247" i="14"/>
  <c r="E4246" i="14"/>
  <c r="D4246" i="14"/>
  <c r="C4246" i="14"/>
  <c r="B4246" i="14"/>
  <c r="A4246" i="14"/>
  <c r="E4245" i="14"/>
  <c r="D4245" i="14"/>
  <c r="C4245" i="14"/>
  <c r="B4245" i="14"/>
  <c r="A4245" i="14"/>
  <c r="E4244" i="14"/>
  <c r="D4244" i="14"/>
  <c r="C4244" i="14"/>
  <c r="B4244" i="14"/>
  <c r="A4244" i="14"/>
  <c r="E4243" i="14"/>
  <c r="D4243" i="14"/>
  <c r="C4243" i="14"/>
  <c r="B4243" i="14"/>
  <c r="A4243" i="14"/>
  <c r="E4242" i="14"/>
  <c r="D4242" i="14"/>
  <c r="C4242" i="14"/>
  <c r="B4242" i="14"/>
  <c r="A4242" i="14"/>
  <c r="E4241" i="14"/>
  <c r="D4241" i="14"/>
  <c r="C4241" i="14"/>
  <c r="B4241" i="14"/>
  <c r="A4241" i="14"/>
  <c r="E4240" i="14"/>
  <c r="D4240" i="14"/>
  <c r="C4240" i="14"/>
  <c r="B4240" i="14"/>
  <c r="A4240" i="14"/>
  <c r="E4239" i="14"/>
  <c r="D4239" i="14"/>
  <c r="C4239" i="14"/>
  <c r="B4239" i="14"/>
  <c r="A4239" i="14"/>
  <c r="E4238" i="14"/>
  <c r="D4238" i="14"/>
  <c r="C4238" i="14"/>
  <c r="B4238" i="14"/>
  <c r="A4238" i="14"/>
  <c r="E4237" i="14"/>
  <c r="D4237" i="14"/>
  <c r="C4237" i="14"/>
  <c r="B4237" i="14"/>
  <c r="A4237" i="14"/>
  <c r="E4236" i="14"/>
  <c r="D4236" i="14"/>
  <c r="C4236" i="14"/>
  <c r="B4236" i="14"/>
  <c r="A4236" i="14"/>
  <c r="E4235" i="14"/>
  <c r="D4235" i="14"/>
  <c r="C4235" i="14"/>
  <c r="B4235" i="14"/>
  <c r="A4235" i="14"/>
  <c r="E4234" i="14"/>
  <c r="D4234" i="14"/>
  <c r="C4234" i="14"/>
  <c r="B4234" i="14"/>
  <c r="A4234" i="14"/>
  <c r="E4233" i="14"/>
  <c r="D4233" i="14"/>
  <c r="C4233" i="14"/>
  <c r="B4233" i="14"/>
  <c r="A4233" i="14"/>
  <c r="E4232" i="14"/>
  <c r="D4232" i="14"/>
  <c r="C4232" i="14"/>
  <c r="B4232" i="14"/>
  <c r="A4232" i="14"/>
  <c r="E4231" i="14"/>
  <c r="D4231" i="14"/>
  <c r="C4231" i="14"/>
  <c r="B4231" i="14"/>
  <c r="A4231" i="14"/>
  <c r="E4230" i="14"/>
  <c r="D4230" i="14"/>
  <c r="C4230" i="14"/>
  <c r="B4230" i="14"/>
  <c r="A4230" i="14"/>
  <c r="E4229" i="14"/>
  <c r="D4229" i="14"/>
  <c r="C4229" i="14"/>
  <c r="B4229" i="14"/>
  <c r="A4229" i="14"/>
  <c r="E4228" i="14"/>
  <c r="D4228" i="14"/>
  <c r="C4228" i="14"/>
  <c r="B4228" i="14"/>
  <c r="A4228" i="14"/>
  <c r="E4227" i="14"/>
  <c r="D4227" i="14"/>
  <c r="C4227" i="14"/>
  <c r="B4227" i="14"/>
  <c r="A4227" i="14"/>
  <c r="E4226" i="14"/>
  <c r="D4226" i="14"/>
  <c r="C4226" i="14"/>
  <c r="B4226" i="14"/>
  <c r="A4226" i="14"/>
  <c r="E4225" i="14"/>
  <c r="D4225" i="14"/>
  <c r="C4225" i="14"/>
  <c r="B4225" i="14"/>
  <c r="A4225" i="14"/>
  <c r="E4224" i="14"/>
  <c r="D4224" i="14"/>
  <c r="C4224" i="14"/>
  <c r="B4224" i="14"/>
  <c r="A4224" i="14"/>
  <c r="E4223" i="14"/>
  <c r="D4223" i="14"/>
  <c r="C4223" i="14"/>
  <c r="B4223" i="14"/>
  <c r="A4223" i="14"/>
  <c r="E4222" i="14"/>
  <c r="D4222" i="14"/>
  <c r="C4222" i="14"/>
  <c r="B4222" i="14"/>
  <c r="A4222" i="14"/>
  <c r="E4221" i="14"/>
  <c r="D4221" i="14"/>
  <c r="C4221" i="14"/>
  <c r="B4221" i="14"/>
  <c r="A4221" i="14"/>
  <c r="E4220" i="14"/>
  <c r="D4220" i="14"/>
  <c r="C4220" i="14"/>
  <c r="B4220" i="14"/>
  <c r="A4220" i="14"/>
  <c r="E4219" i="14"/>
  <c r="D4219" i="14"/>
  <c r="C4219" i="14"/>
  <c r="B4219" i="14"/>
  <c r="A4219" i="14"/>
  <c r="E4218" i="14"/>
  <c r="D4218" i="14"/>
  <c r="C4218" i="14"/>
  <c r="B4218" i="14"/>
  <c r="A4218" i="14"/>
  <c r="E4217" i="14"/>
  <c r="D4217" i="14"/>
  <c r="C4217" i="14"/>
  <c r="B4217" i="14"/>
  <c r="A4217" i="14"/>
  <c r="E4216" i="14"/>
  <c r="D4216" i="14"/>
  <c r="C4216" i="14"/>
  <c r="B4216" i="14"/>
  <c r="A4216" i="14"/>
  <c r="E4215" i="14"/>
  <c r="D4215" i="14"/>
  <c r="C4215" i="14"/>
  <c r="B4215" i="14"/>
  <c r="A4215" i="14"/>
  <c r="E4214" i="14"/>
  <c r="D4214" i="14"/>
  <c r="C4214" i="14"/>
  <c r="B4214" i="14"/>
  <c r="A4214" i="14"/>
  <c r="E4213" i="14"/>
  <c r="D4213" i="14"/>
  <c r="C4213" i="14"/>
  <c r="B4213" i="14"/>
  <c r="A4213" i="14"/>
  <c r="E4212" i="14"/>
  <c r="D4212" i="14"/>
  <c r="C4212" i="14"/>
  <c r="B4212" i="14"/>
  <c r="A4212" i="14"/>
  <c r="E4211" i="14"/>
  <c r="D4211" i="14"/>
  <c r="C4211" i="14"/>
  <c r="B4211" i="14"/>
  <c r="A4211" i="14"/>
  <c r="E4210" i="14"/>
  <c r="D4210" i="14"/>
  <c r="C4210" i="14"/>
  <c r="B4210" i="14"/>
  <c r="A4210" i="14"/>
  <c r="E4209" i="14"/>
  <c r="D4209" i="14"/>
  <c r="C4209" i="14"/>
  <c r="B4209" i="14"/>
  <c r="A4209" i="14"/>
  <c r="E4208" i="14"/>
  <c r="D4208" i="14"/>
  <c r="C4208" i="14"/>
  <c r="B4208" i="14"/>
  <c r="A4208" i="14"/>
  <c r="E4207" i="14"/>
  <c r="D4207" i="14"/>
  <c r="C4207" i="14"/>
  <c r="B4207" i="14"/>
  <c r="A4207" i="14"/>
  <c r="E4206" i="14"/>
  <c r="D4206" i="14"/>
  <c r="C4206" i="14"/>
  <c r="B4206" i="14"/>
  <c r="A4206" i="14"/>
  <c r="E4205" i="14"/>
  <c r="D4205" i="14"/>
  <c r="C4205" i="14"/>
  <c r="B4205" i="14"/>
  <c r="A4205" i="14"/>
  <c r="E4204" i="14"/>
  <c r="D4204" i="14"/>
  <c r="C4204" i="14"/>
  <c r="B4204" i="14"/>
  <c r="A4204" i="14"/>
  <c r="E4203" i="14"/>
  <c r="D4203" i="14"/>
  <c r="C4203" i="14"/>
  <c r="B4203" i="14"/>
  <c r="A4203" i="14"/>
  <c r="E4202" i="14"/>
  <c r="D4202" i="14"/>
  <c r="C4202" i="14"/>
  <c r="B4202" i="14"/>
  <c r="A4202" i="14"/>
  <c r="E4201" i="14"/>
  <c r="D4201" i="14"/>
  <c r="C4201" i="14"/>
  <c r="B4201" i="14"/>
  <c r="A4201" i="14"/>
  <c r="E4200" i="14"/>
  <c r="D4200" i="14"/>
  <c r="C4200" i="14"/>
  <c r="B4200" i="14"/>
  <c r="A4200" i="14"/>
  <c r="E4199" i="14"/>
  <c r="D4199" i="14"/>
  <c r="C4199" i="14"/>
  <c r="B4199" i="14"/>
  <c r="A4199" i="14"/>
  <c r="E4198" i="14"/>
  <c r="D4198" i="14"/>
  <c r="C4198" i="14"/>
  <c r="B4198" i="14"/>
  <c r="A4198" i="14"/>
  <c r="E4197" i="14"/>
  <c r="D4197" i="14"/>
  <c r="C4197" i="14"/>
  <c r="B4197" i="14"/>
  <c r="A4197" i="14"/>
  <c r="E4196" i="14"/>
  <c r="D4196" i="14"/>
  <c r="C4196" i="14"/>
  <c r="B4196" i="14"/>
  <c r="A4196" i="14"/>
  <c r="E4195" i="14"/>
  <c r="D4195" i="14"/>
  <c r="C4195" i="14"/>
  <c r="B4195" i="14"/>
  <c r="A4195" i="14"/>
  <c r="E4194" i="14"/>
  <c r="D4194" i="14"/>
  <c r="C4194" i="14"/>
  <c r="B4194" i="14"/>
  <c r="A4194" i="14"/>
  <c r="E4193" i="14"/>
  <c r="D4193" i="14"/>
  <c r="C4193" i="14"/>
  <c r="B4193" i="14"/>
  <c r="A4193" i="14"/>
  <c r="E4192" i="14"/>
  <c r="D4192" i="14"/>
  <c r="C4192" i="14"/>
  <c r="B4192" i="14"/>
  <c r="A4192" i="14"/>
  <c r="E4191" i="14"/>
  <c r="D4191" i="14"/>
  <c r="C4191" i="14"/>
  <c r="B4191" i="14"/>
  <c r="A4191" i="14"/>
  <c r="E4190" i="14"/>
  <c r="D4190" i="14"/>
  <c r="C4190" i="14"/>
  <c r="B4190" i="14"/>
  <c r="A4190" i="14"/>
  <c r="E4189" i="14"/>
  <c r="D4189" i="14"/>
  <c r="C4189" i="14"/>
  <c r="B4189" i="14"/>
  <c r="A4189" i="14"/>
  <c r="E4188" i="14"/>
  <c r="D4188" i="14"/>
  <c r="C4188" i="14"/>
  <c r="B4188" i="14"/>
  <c r="A4188" i="14"/>
  <c r="E4187" i="14"/>
  <c r="D4187" i="14"/>
  <c r="C4187" i="14"/>
  <c r="B4187" i="14"/>
  <c r="A4187" i="14"/>
  <c r="E4186" i="14"/>
  <c r="D4186" i="14"/>
  <c r="C4186" i="14"/>
  <c r="B4186" i="14"/>
  <c r="A4186" i="14"/>
  <c r="E4185" i="14"/>
  <c r="D4185" i="14"/>
  <c r="C4185" i="14"/>
  <c r="B4185" i="14"/>
  <c r="A4185" i="14"/>
  <c r="E4184" i="14"/>
  <c r="D4184" i="14"/>
  <c r="C4184" i="14"/>
  <c r="B4184" i="14"/>
  <c r="A4184" i="14"/>
  <c r="E4183" i="14"/>
  <c r="D4183" i="14"/>
  <c r="C4183" i="14"/>
  <c r="B4183" i="14"/>
  <c r="A4183" i="14"/>
  <c r="E4182" i="14"/>
  <c r="D4182" i="14"/>
  <c r="C4182" i="14"/>
  <c r="B4182" i="14"/>
  <c r="A4182" i="14"/>
  <c r="E4181" i="14"/>
  <c r="D4181" i="14"/>
  <c r="C4181" i="14"/>
  <c r="B4181" i="14"/>
  <c r="A4181" i="14"/>
  <c r="E4180" i="14"/>
  <c r="D4180" i="14"/>
  <c r="C4180" i="14"/>
  <c r="B4180" i="14"/>
  <c r="A4180" i="14"/>
  <c r="E4179" i="14"/>
  <c r="D4179" i="14"/>
  <c r="C4179" i="14"/>
  <c r="B4179" i="14"/>
  <c r="A4179" i="14"/>
  <c r="E4178" i="14"/>
  <c r="D4178" i="14"/>
  <c r="C4178" i="14"/>
  <c r="B4178" i="14"/>
  <c r="A4178" i="14"/>
  <c r="E4177" i="14"/>
  <c r="D4177" i="14"/>
  <c r="C4177" i="14"/>
  <c r="B4177" i="14"/>
  <c r="A4177" i="14"/>
  <c r="E4176" i="14"/>
  <c r="D4176" i="14"/>
  <c r="C4176" i="14"/>
  <c r="B4176" i="14"/>
  <c r="A4176" i="14"/>
  <c r="E4175" i="14"/>
  <c r="D4175" i="14"/>
  <c r="C4175" i="14"/>
  <c r="B4175" i="14"/>
  <c r="A4175" i="14"/>
  <c r="E4174" i="14"/>
  <c r="D4174" i="14"/>
  <c r="C4174" i="14"/>
  <c r="B4174" i="14"/>
  <c r="A4174" i="14"/>
  <c r="E4173" i="14"/>
  <c r="D4173" i="14"/>
  <c r="C4173" i="14"/>
  <c r="B4173" i="14"/>
  <c r="A4173" i="14"/>
  <c r="E4172" i="14"/>
  <c r="D4172" i="14"/>
  <c r="C4172" i="14"/>
  <c r="B4172" i="14"/>
  <c r="A4172" i="14"/>
  <c r="E4171" i="14"/>
  <c r="D4171" i="14"/>
  <c r="C4171" i="14"/>
  <c r="B4171" i="14"/>
  <c r="A4171" i="14"/>
  <c r="E4170" i="14"/>
  <c r="D4170" i="14"/>
  <c r="C4170" i="14"/>
  <c r="B4170" i="14"/>
  <c r="A4170" i="14"/>
  <c r="E4169" i="14"/>
  <c r="D4169" i="14"/>
  <c r="C4169" i="14"/>
  <c r="B4169" i="14"/>
  <c r="A4169" i="14"/>
  <c r="E4168" i="14"/>
  <c r="D4168" i="14"/>
  <c r="C4168" i="14"/>
  <c r="B4168" i="14"/>
  <c r="A4168" i="14"/>
  <c r="E4167" i="14"/>
  <c r="D4167" i="14"/>
  <c r="C4167" i="14"/>
  <c r="B4167" i="14"/>
  <c r="A4167" i="14"/>
  <c r="E4166" i="14"/>
  <c r="D4166" i="14"/>
  <c r="C4166" i="14"/>
  <c r="B4166" i="14"/>
  <c r="A4166" i="14"/>
  <c r="E4165" i="14"/>
  <c r="D4165" i="14"/>
  <c r="C4165" i="14"/>
  <c r="B4165" i="14"/>
  <c r="A4165" i="14"/>
  <c r="E4164" i="14"/>
  <c r="D4164" i="14"/>
  <c r="C4164" i="14"/>
  <c r="B4164" i="14"/>
  <c r="A4164" i="14"/>
  <c r="E4163" i="14"/>
  <c r="D4163" i="14"/>
  <c r="C4163" i="14"/>
  <c r="B4163" i="14"/>
  <c r="A4163" i="14"/>
  <c r="E4162" i="14"/>
  <c r="D4162" i="14"/>
  <c r="C4162" i="14"/>
  <c r="B4162" i="14"/>
  <c r="A4162" i="14"/>
  <c r="E4161" i="14"/>
  <c r="D4161" i="14"/>
  <c r="C4161" i="14"/>
  <c r="B4161" i="14"/>
  <c r="A4161" i="14"/>
  <c r="E4160" i="14"/>
  <c r="D4160" i="14"/>
  <c r="C4160" i="14"/>
  <c r="B4160" i="14"/>
  <c r="A4160" i="14"/>
  <c r="E4159" i="14"/>
  <c r="D4159" i="14"/>
  <c r="C4159" i="14"/>
  <c r="B4159" i="14"/>
  <c r="A4159" i="14"/>
  <c r="E4158" i="14"/>
  <c r="D4158" i="14"/>
  <c r="C4158" i="14"/>
  <c r="B4158" i="14"/>
  <c r="A4158" i="14"/>
  <c r="E4157" i="14"/>
  <c r="D4157" i="14"/>
  <c r="C4157" i="14"/>
  <c r="B4157" i="14"/>
  <c r="A4157" i="14"/>
  <c r="E4156" i="14"/>
  <c r="D4156" i="14"/>
  <c r="C4156" i="14"/>
  <c r="B4156" i="14"/>
  <c r="A4156" i="14"/>
  <c r="E4155" i="14"/>
  <c r="D4155" i="14"/>
  <c r="C4155" i="14"/>
  <c r="B4155" i="14"/>
  <c r="A4155" i="14"/>
  <c r="E4154" i="14"/>
  <c r="D4154" i="14"/>
  <c r="C4154" i="14"/>
  <c r="B4154" i="14"/>
  <c r="A4154" i="14"/>
  <c r="E4153" i="14"/>
  <c r="D4153" i="14"/>
  <c r="C4153" i="14"/>
  <c r="B4153" i="14"/>
  <c r="A4153" i="14"/>
  <c r="E4152" i="14"/>
  <c r="D4152" i="14"/>
  <c r="C4152" i="14"/>
  <c r="B4152" i="14"/>
  <c r="A4152" i="14"/>
  <c r="E4151" i="14"/>
  <c r="D4151" i="14"/>
  <c r="C4151" i="14"/>
  <c r="B4151" i="14"/>
  <c r="A4151" i="14"/>
  <c r="E4150" i="14"/>
  <c r="D4150" i="14"/>
  <c r="C4150" i="14"/>
  <c r="B4150" i="14"/>
  <c r="A4150" i="14"/>
  <c r="E4149" i="14"/>
  <c r="D4149" i="14"/>
  <c r="C4149" i="14"/>
  <c r="B4149" i="14"/>
  <c r="A4149" i="14"/>
  <c r="E4148" i="14"/>
  <c r="D4148" i="14"/>
  <c r="C4148" i="14"/>
  <c r="B4148" i="14"/>
  <c r="A4148" i="14"/>
  <c r="E4147" i="14"/>
  <c r="D4147" i="14"/>
  <c r="C4147" i="14"/>
  <c r="B4147" i="14"/>
  <c r="A4147" i="14"/>
  <c r="E4146" i="14"/>
  <c r="D4146" i="14"/>
  <c r="C4146" i="14"/>
  <c r="B4146" i="14"/>
  <c r="A4146" i="14"/>
  <c r="E4145" i="14"/>
  <c r="D4145" i="14"/>
  <c r="C4145" i="14"/>
  <c r="B4145" i="14"/>
  <c r="A4145" i="14"/>
  <c r="E4144" i="14"/>
  <c r="D4144" i="14"/>
  <c r="C4144" i="14"/>
  <c r="B4144" i="14"/>
  <c r="A4144" i="14"/>
  <c r="E4143" i="14"/>
  <c r="D4143" i="14"/>
  <c r="C4143" i="14"/>
  <c r="B4143" i="14"/>
  <c r="A4143" i="14"/>
  <c r="E4142" i="14"/>
  <c r="D4142" i="14"/>
  <c r="C4142" i="14"/>
  <c r="B4142" i="14"/>
  <c r="A4142" i="14"/>
  <c r="E4141" i="14"/>
  <c r="D4141" i="14"/>
  <c r="C4141" i="14"/>
  <c r="B4141" i="14"/>
  <c r="A4141" i="14"/>
  <c r="E4140" i="14"/>
  <c r="D4140" i="14"/>
  <c r="C4140" i="14"/>
  <c r="B4140" i="14"/>
  <c r="A4140" i="14"/>
  <c r="E4139" i="14"/>
  <c r="D4139" i="14"/>
  <c r="C4139" i="14"/>
  <c r="B4139" i="14"/>
  <c r="A4139" i="14"/>
  <c r="E4138" i="14"/>
  <c r="D4138" i="14"/>
  <c r="C4138" i="14"/>
  <c r="B4138" i="14"/>
  <c r="A4138" i="14"/>
  <c r="E4137" i="14"/>
  <c r="D4137" i="14"/>
  <c r="C4137" i="14"/>
  <c r="B4137" i="14"/>
  <c r="A4137" i="14"/>
  <c r="E4136" i="14"/>
  <c r="D4136" i="14"/>
  <c r="C4136" i="14"/>
  <c r="B4136" i="14"/>
  <c r="A4136" i="14"/>
  <c r="E4135" i="14"/>
  <c r="D4135" i="14"/>
  <c r="C4135" i="14"/>
  <c r="B4135" i="14"/>
  <c r="A4135" i="14"/>
  <c r="E4134" i="14"/>
  <c r="D4134" i="14"/>
  <c r="C4134" i="14"/>
  <c r="B4134" i="14"/>
  <c r="A4134" i="14"/>
  <c r="E4133" i="14"/>
  <c r="D4133" i="14"/>
  <c r="C4133" i="14"/>
  <c r="B4133" i="14"/>
  <c r="A4133" i="14"/>
  <c r="E4132" i="14"/>
  <c r="D4132" i="14"/>
  <c r="C4132" i="14"/>
  <c r="B4132" i="14"/>
  <c r="A4132" i="14"/>
  <c r="E4131" i="14"/>
  <c r="D4131" i="14"/>
  <c r="C4131" i="14"/>
  <c r="B4131" i="14"/>
  <c r="A4131" i="14"/>
  <c r="E4130" i="14"/>
  <c r="D4130" i="14"/>
  <c r="C4130" i="14"/>
  <c r="B4130" i="14"/>
  <c r="A4130" i="14"/>
  <c r="E4129" i="14"/>
  <c r="D4129" i="14"/>
  <c r="C4129" i="14"/>
  <c r="B4129" i="14"/>
  <c r="A4129" i="14"/>
  <c r="E4128" i="14"/>
  <c r="D4128" i="14"/>
  <c r="C4128" i="14"/>
  <c r="B4128" i="14"/>
  <c r="A4128" i="14"/>
  <c r="E4127" i="14"/>
  <c r="D4127" i="14"/>
  <c r="C4127" i="14"/>
  <c r="B4127" i="14"/>
  <c r="A4127" i="14"/>
  <c r="E4126" i="14"/>
  <c r="D4126" i="14"/>
  <c r="C4126" i="14"/>
  <c r="B4126" i="14"/>
  <c r="A4126" i="14"/>
  <c r="E4125" i="14"/>
  <c r="D4125" i="14"/>
  <c r="C4125" i="14"/>
  <c r="B4125" i="14"/>
  <c r="A4125" i="14"/>
  <c r="E4124" i="14"/>
  <c r="D4124" i="14"/>
  <c r="C4124" i="14"/>
  <c r="B4124" i="14"/>
  <c r="A4124" i="14"/>
  <c r="E4123" i="14"/>
  <c r="D4123" i="14"/>
  <c r="C4123" i="14"/>
  <c r="B4123" i="14"/>
  <c r="A4123" i="14"/>
  <c r="E4122" i="14"/>
  <c r="D4122" i="14"/>
  <c r="C4122" i="14"/>
  <c r="B4122" i="14"/>
  <c r="A4122" i="14"/>
  <c r="E4121" i="14"/>
  <c r="D4121" i="14"/>
  <c r="C4121" i="14"/>
  <c r="B4121" i="14"/>
  <c r="A4121" i="14"/>
  <c r="E4120" i="14"/>
  <c r="D4120" i="14"/>
  <c r="C4120" i="14"/>
  <c r="B4120" i="14"/>
  <c r="A4120" i="14"/>
  <c r="E4119" i="14"/>
  <c r="D4119" i="14"/>
  <c r="C4119" i="14"/>
  <c r="B4119" i="14"/>
  <c r="A4119" i="14"/>
  <c r="E4118" i="14"/>
  <c r="D4118" i="14"/>
  <c r="C4118" i="14"/>
  <c r="B4118" i="14"/>
  <c r="A4118" i="14"/>
  <c r="E4117" i="14"/>
  <c r="D4117" i="14"/>
  <c r="C4117" i="14"/>
  <c r="B4117" i="14"/>
  <c r="A4117" i="14"/>
  <c r="E4116" i="14"/>
  <c r="D4116" i="14"/>
  <c r="C4116" i="14"/>
  <c r="B4116" i="14"/>
  <c r="A4116" i="14"/>
  <c r="E4115" i="14"/>
  <c r="D4115" i="14"/>
  <c r="C4115" i="14"/>
  <c r="B4115" i="14"/>
  <c r="A4115" i="14"/>
  <c r="E4114" i="14"/>
  <c r="D4114" i="14"/>
  <c r="C4114" i="14"/>
  <c r="B4114" i="14"/>
  <c r="A4114" i="14"/>
  <c r="E4113" i="14"/>
  <c r="D4113" i="14"/>
  <c r="C4113" i="14"/>
  <c r="B4113" i="14"/>
  <c r="A4113" i="14"/>
  <c r="E4112" i="14"/>
  <c r="D4112" i="14"/>
  <c r="C4112" i="14"/>
  <c r="B4112" i="14"/>
  <c r="A4112" i="14"/>
  <c r="E4111" i="14"/>
  <c r="D4111" i="14"/>
  <c r="C4111" i="14"/>
  <c r="B4111" i="14"/>
  <c r="A4111" i="14"/>
  <c r="E4110" i="14"/>
  <c r="D4110" i="14"/>
  <c r="C4110" i="14"/>
  <c r="B4110" i="14"/>
  <c r="A4110" i="14"/>
  <c r="E4109" i="14"/>
  <c r="D4109" i="14"/>
  <c r="C4109" i="14"/>
  <c r="B4109" i="14"/>
  <c r="A4109" i="14"/>
  <c r="E4108" i="14"/>
  <c r="D4108" i="14"/>
  <c r="C4108" i="14"/>
  <c r="B4108" i="14"/>
  <c r="A4108" i="14"/>
  <c r="E4107" i="14"/>
  <c r="D4107" i="14"/>
  <c r="C4107" i="14"/>
  <c r="B4107" i="14"/>
  <c r="A4107" i="14"/>
  <c r="E4106" i="14"/>
  <c r="D4106" i="14"/>
  <c r="C4106" i="14"/>
  <c r="B4106" i="14"/>
  <c r="A4106" i="14"/>
  <c r="E4105" i="14"/>
  <c r="D4105" i="14"/>
  <c r="C4105" i="14"/>
  <c r="B4105" i="14"/>
  <c r="A4105" i="14"/>
  <c r="E4104" i="14"/>
  <c r="D4104" i="14"/>
  <c r="C4104" i="14"/>
  <c r="B4104" i="14"/>
  <c r="A4104" i="14"/>
  <c r="E4103" i="14"/>
  <c r="D4103" i="14"/>
  <c r="C4103" i="14"/>
  <c r="B4103" i="14"/>
  <c r="A4103" i="14"/>
  <c r="E4102" i="14"/>
  <c r="D4102" i="14"/>
  <c r="C4102" i="14"/>
  <c r="B4102" i="14"/>
  <c r="A4102" i="14"/>
  <c r="E4101" i="14"/>
  <c r="D4101" i="14"/>
  <c r="C4101" i="14"/>
  <c r="B4101" i="14"/>
  <c r="A4101" i="14"/>
  <c r="E4100" i="14"/>
  <c r="D4100" i="14"/>
  <c r="C4100" i="14"/>
  <c r="B4100" i="14"/>
  <c r="A4100" i="14"/>
  <c r="E4099" i="14"/>
  <c r="D4099" i="14"/>
  <c r="C4099" i="14"/>
  <c r="B4099" i="14"/>
  <c r="A4099" i="14"/>
  <c r="E4098" i="14"/>
  <c r="D4098" i="14"/>
  <c r="C4098" i="14"/>
  <c r="B4098" i="14"/>
  <c r="A4098" i="14"/>
  <c r="E4097" i="14"/>
  <c r="D4097" i="14"/>
  <c r="C4097" i="14"/>
  <c r="B4097" i="14"/>
  <c r="A4097" i="14"/>
  <c r="E4096" i="14"/>
  <c r="D4096" i="14"/>
  <c r="C4096" i="14"/>
  <c r="B4096" i="14"/>
  <c r="A4096" i="14"/>
  <c r="E4095" i="14"/>
  <c r="D4095" i="14"/>
  <c r="C4095" i="14"/>
  <c r="B4095" i="14"/>
  <c r="A4095" i="14"/>
  <c r="E4094" i="14"/>
  <c r="D4094" i="14"/>
  <c r="C4094" i="14"/>
  <c r="B4094" i="14"/>
  <c r="A4094" i="14"/>
  <c r="E4093" i="14"/>
  <c r="D4093" i="14"/>
  <c r="C4093" i="14"/>
  <c r="B4093" i="14"/>
  <c r="A4093" i="14"/>
  <c r="E4092" i="14"/>
  <c r="D4092" i="14"/>
  <c r="C4092" i="14"/>
  <c r="B4092" i="14"/>
  <c r="A4092" i="14"/>
  <c r="E4091" i="14"/>
  <c r="D4091" i="14"/>
  <c r="C4091" i="14"/>
  <c r="B4091" i="14"/>
  <c r="A4091" i="14"/>
  <c r="E4090" i="14"/>
  <c r="D4090" i="14"/>
  <c r="C4090" i="14"/>
  <c r="B4090" i="14"/>
  <c r="A4090" i="14"/>
  <c r="E4089" i="14"/>
  <c r="D4089" i="14"/>
  <c r="C4089" i="14"/>
  <c r="B4089" i="14"/>
  <c r="A4089" i="14"/>
  <c r="E4088" i="14"/>
  <c r="D4088" i="14"/>
  <c r="C4088" i="14"/>
  <c r="B4088" i="14"/>
  <c r="A4088" i="14"/>
  <c r="E4087" i="14"/>
  <c r="D4087" i="14"/>
  <c r="C4087" i="14"/>
  <c r="B4087" i="14"/>
  <c r="A4087" i="14"/>
  <c r="E4086" i="14"/>
  <c r="D4086" i="14"/>
  <c r="C4086" i="14"/>
  <c r="B4086" i="14"/>
  <c r="A4086" i="14"/>
  <c r="E4085" i="14"/>
  <c r="D4085" i="14"/>
  <c r="C4085" i="14"/>
  <c r="B4085" i="14"/>
  <c r="A4085" i="14"/>
  <c r="E4084" i="14"/>
  <c r="D4084" i="14"/>
  <c r="C4084" i="14"/>
  <c r="B4084" i="14"/>
  <c r="A4084" i="14"/>
  <c r="E4083" i="14"/>
  <c r="D4083" i="14"/>
  <c r="C4083" i="14"/>
  <c r="B4083" i="14"/>
  <c r="A4083" i="14"/>
  <c r="E4082" i="14"/>
  <c r="D4082" i="14"/>
  <c r="C4082" i="14"/>
  <c r="B4082" i="14"/>
  <c r="A4082" i="14"/>
  <c r="E4081" i="14"/>
  <c r="D4081" i="14"/>
  <c r="C4081" i="14"/>
  <c r="B4081" i="14"/>
  <c r="A4081" i="14"/>
  <c r="E4080" i="14"/>
  <c r="D4080" i="14"/>
  <c r="C4080" i="14"/>
  <c r="B4080" i="14"/>
  <c r="A4080" i="14"/>
  <c r="E4079" i="14"/>
  <c r="D4079" i="14"/>
  <c r="C4079" i="14"/>
  <c r="B4079" i="14"/>
  <c r="A4079" i="14"/>
  <c r="E4078" i="14"/>
  <c r="D4078" i="14"/>
  <c r="C4078" i="14"/>
  <c r="B4078" i="14"/>
  <c r="A4078" i="14"/>
  <c r="E4077" i="14"/>
  <c r="D4077" i="14"/>
  <c r="C4077" i="14"/>
  <c r="B4077" i="14"/>
  <c r="A4077" i="14"/>
  <c r="E4076" i="14"/>
  <c r="D4076" i="14"/>
  <c r="C4076" i="14"/>
  <c r="B4076" i="14"/>
  <c r="A4076" i="14"/>
  <c r="E4075" i="14"/>
  <c r="D4075" i="14"/>
  <c r="C4075" i="14"/>
  <c r="B4075" i="14"/>
  <c r="A4075" i="14"/>
  <c r="E4074" i="14"/>
  <c r="D4074" i="14"/>
  <c r="C4074" i="14"/>
  <c r="B4074" i="14"/>
  <c r="A4074" i="14"/>
  <c r="E4073" i="14"/>
  <c r="D4073" i="14"/>
  <c r="C4073" i="14"/>
  <c r="B4073" i="14"/>
  <c r="A4073" i="14"/>
  <c r="E4072" i="14"/>
  <c r="D4072" i="14"/>
  <c r="C4072" i="14"/>
  <c r="B4072" i="14"/>
  <c r="A4072" i="14"/>
  <c r="E4071" i="14"/>
  <c r="D4071" i="14"/>
  <c r="C4071" i="14"/>
  <c r="B4071" i="14"/>
  <c r="A4071" i="14"/>
  <c r="E4070" i="14"/>
  <c r="D4070" i="14"/>
  <c r="C4070" i="14"/>
  <c r="B4070" i="14"/>
  <c r="A4070" i="14"/>
  <c r="E4069" i="14"/>
  <c r="D4069" i="14"/>
  <c r="C4069" i="14"/>
  <c r="B4069" i="14"/>
  <c r="A4069" i="14"/>
  <c r="E4068" i="14"/>
  <c r="D4068" i="14"/>
  <c r="C4068" i="14"/>
  <c r="B4068" i="14"/>
  <c r="A4068" i="14"/>
  <c r="E4067" i="14"/>
  <c r="D4067" i="14"/>
  <c r="C4067" i="14"/>
  <c r="B4067" i="14"/>
  <c r="A4067" i="14"/>
  <c r="E4066" i="14"/>
  <c r="D4066" i="14"/>
  <c r="C4066" i="14"/>
  <c r="B4066" i="14"/>
  <c r="A4066" i="14"/>
  <c r="E4065" i="14"/>
  <c r="D4065" i="14"/>
  <c r="C4065" i="14"/>
  <c r="B4065" i="14"/>
  <c r="A4065" i="14"/>
  <c r="E4064" i="14"/>
  <c r="D4064" i="14"/>
  <c r="C4064" i="14"/>
  <c r="B4064" i="14"/>
  <c r="A4064" i="14"/>
  <c r="E4063" i="14"/>
  <c r="D4063" i="14"/>
  <c r="C4063" i="14"/>
  <c r="B4063" i="14"/>
  <c r="A4063" i="14"/>
  <c r="E4062" i="14"/>
  <c r="D4062" i="14"/>
  <c r="C4062" i="14"/>
  <c r="B4062" i="14"/>
  <c r="A4062" i="14"/>
  <c r="E4061" i="14"/>
  <c r="D4061" i="14"/>
  <c r="C4061" i="14"/>
  <c r="B4061" i="14"/>
  <c r="A4061" i="14"/>
  <c r="E4060" i="14"/>
  <c r="D4060" i="14"/>
  <c r="C4060" i="14"/>
  <c r="B4060" i="14"/>
  <c r="A4060" i="14"/>
  <c r="E4059" i="14"/>
  <c r="D4059" i="14"/>
  <c r="C4059" i="14"/>
  <c r="B4059" i="14"/>
  <c r="A4059" i="14"/>
  <c r="E4058" i="14"/>
  <c r="D4058" i="14"/>
  <c r="C4058" i="14"/>
  <c r="B4058" i="14"/>
  <c r="A4058" i="14"/>
  <c r="E4057" i="14"/>
  <c r="D4057" i="14"/>
  <c r="C4057" i="14"/>
  <c r="B4057" i="14"/>
  <c r="A4057" i="14"/>
  <c r="E4056" i="14"/>
  <c r="D4056" i="14"/>
  <c r="C4056" i="14"/>
  <c r="B4056" i="14"/>
  <c r="A4056" i="14"/>
  <c r="E4055" i="14"/>
  <c r="D4055" i="14"/>
  <c r="C4055" i="14"/>
  <c r="B4055" i="14"/>
  <c r="A4055" i="14"/>
  <c r="E4054" i="14"/>
  <c r="D4054" i="14"/>
  <c r="C4054" i="14"/>
  <c r="B4054" i="14"/>
  <c r="A4054" i="14"/>
  <c r="E4053" i="14"/>
  <c r="D4053" i="14"/>
  <c r="C4053" i="14"/>
  <c r="B4053" i="14"/>
  <c r="A4053" i="14"/>
  <c r="E4052" i="14"/>
  <c r="D4052" i="14"/>
  <c r="C4052" i="14"/>
  <c r="B4052" i="14"/>
  <c r="A4052" i="14"/>
  <c r="E4051" i="14"/>
  <c r="D4051" i="14"/>
  <c r="C4051" i="14"/>
  <c r="B4051" i="14"/>
  <c r="A4051" i="14"/>
  <c r="E4050" i="14"/>
  <c r="D4050" i="14"/>
  <c r="C4050" i="14"/>
  <c r="B4050" i="14"/>
  <c r="A4050" i="14"/>
  <c r="E4049" i="14"/>
  <c r="D4049" i="14"/>
  <c r="C4049" i="14"/>
  <c r="B4049" i="14"/>
  <c r="A4049" i="14"/>
  <c r="E4048" i="14"/>
  <c r="D4048" i="14"/>
  <c r="C4048" i="14"/>
  <c r="B4048" i="14"/>
  <c r="A4048" i="14"/>
  <c r="E4047" i="14"/>
  <c r="D4047" i="14"/>
  <c r="C4047" i="14"/>
  <c r="B4047" i="14"/>
  <c r="A4047" i="14"/>
  <c r="E4046" i="14"/>
  <c r="D4046" i="14"/>
  <c r="C4046" i="14"/>
  <c r="B4046" i="14"/>
  <c r="A4046" i="14"/>
  <c r="E4045" i="14"/>
  <c r="D4045" i="14"/>
  <c r="C4045" i="14"/>
  <c r="B4045" i="14"/>
  <c r="A4045" i="14"/>
  <c r="E4044" i="14"/>
  <c r="D4044" i="14"/>
  <c r="C4044" i="14"/>
  <c r="B4044" i="14"/>
  <c r="A4044" i="14"/>
  <c r="E4043" i="14"/>
  <c r="D4043" i="14"/>
  <c r="C4043" i="14"/>
  <c r="B4043" i="14"/>
  <c r="A4043" i="14"/>
  <c r="E4042" i="14"/>
  <c r="D4042" i="14"/>
  <c r="C4042" i="14"/>
  <c r="B4042" i="14"/>
  <c r="A4042" i="14"/>
  <c r="E4041" i="14"/>
  <c r="D4041" i="14"/>
  <c r="C4041" i="14"/>
  <c r="B4041" i="14"/>
  <c r="A4041" i="14"/>
  <c r="E4040" i="14"/>
  <c r="D4040" i="14"/>
  <c r="C4040" i="14"/>
  <c r="B4040" i="14"/>
  <c r="A4040" i="14"/>
  <c r="E4039" i="14"/>
  <c r="D4039" i="14"/>
  <c r="C4039" i="14"/>
  <c r="B4039" i="14"/>
  <c r="A4039" i="14"/>
  <c r="E4038" i="14"/>
  <c r="D4038" i="14"/>
  <c r="C4038" i="14"/>
  <c r="B4038" i="14"/>
  <c r="A4038" i="14"/>
  <c r="E4037" i="14"/>
  <c r="D4037" i="14"/>
  <c r="C4037" i="14"/>
  <c r="B4037" i="14"/>
  <c r="A4037" i="14"/>
  <c r="E4036" i="14"/>
  <c r="D4036" i="14"/>
  <c r="C4036" i="14"/>
  <c r="B4036" i="14"/>
  <c r="A4036" i="14"/>
  <c r="E4035" i="14"/>
  <c r="D4035" i="14"/>
  <c r="C4035" i="14"/>
  <c r="B4035" i="14"/>
  <c r="A4035" i="14"/>
  <c r="E4034" i="14"/>
  <c r="D4034" i="14"/>
  <c r="C4034" i="14"/>
  <c r="B4034" i="14"/>
  <c r="A4034" i="14"/>
  <c r="E4033" i="14"/>
  <c r="D4033" i="14"/>
  <c r="C4033" i="14"/>
  <c r="B4033" i="14"/>
  <c r="A4033" i="14"/>
  <c r="E4032" i="14"/>
  <c r="D4032" i="14"/>
  <c r="C4032" i="14"/>
  <c r="B4032" i="14"/>
  <c r="A4032" i="14"/>
  <c r="E4031" i="14"/>
  <c r="D4031" i="14"/>
  <c r="C4031" i="14"/>
  <c r="B4031" i="14"/>
  <c r="A4031" i="14"/>
  <c r="E4030" i="14"/>
  <c r="D4030" i="14"/>
  <c r="C4030" i="14"/>
  <c r="B4030" i="14"/>
  <c r="A4030" i="14"/>
  <c r="E4029" i="14"/>
  <c r="D4029" i="14"/>
  <c r="C4029" i="14"/>
  <c r="B4029" i="14"/>
  <c r="A4029" i="14"/>
  <c r="E4028" i="14"/>
  <c r="D4028" i="14"/>
  <c r="C4028" i="14"/>
  <c r="B4028" i="14"/>
  <c r="A4028" i="14"/>
  <c r="E4027" i="14"/>
  <c r="D4027" i="14"/>
  <c r="C4027" i="14"/>
  <c r="B4027" i="14"/>
  <c r="A4027" i="14"/>
  <c r="E4026" i="14"/>
  <c r="D4026" i="14"/>
  <c r="C4026" i="14"/>
  <c r="B4026" i="14"/>
  <c r="A4026" i="14"/>
  <c r="E4025" i="14"/>
  <c r="D4025" i="14"/>
  <c r="C4025" i="14"/>
  <c r="B4025" i="14"/>
  <c r="A4025" i="14"/>
  <c r="E4024" i="14"/>
  <c r="D4024" i="14"/>
  <c r="C4024" i="14"/>
  <c r="B4024" i="14"/>
  <c r="A4024" i="14"/>
  <c r="E4023" i="14"/>
  <c r="D4023" i="14"/>
  <c r="C4023" i="14"/>
  <c r="B4023" i="14"/>
  <c r="A4023" i="14"/>
  <c r="E4022" i="14"/>
  <c r="D4022" i="14"/>
  <c r="C4022" i="14"/>
  <c r="B4022" i="14"/>
  <c r="A4022" i="14"/>
  <c r="E4021" i="14"/>
  <c r="D4021" i="14"/>
  <c r="C4021" i="14"/>
  <c r="B4021" i="14"/>
  <c r="A4021" i="14"/>
  <c r="E4020" i="14"/>
  <c r="D4020" i="14"/>
  <c r="C4020" i="14"/>
  <c r="B4020" i="14"/>
  <c r="A4020" i="14"/>
  <c r="E4019" i="14"/>
  <c r="D4019" i="14"/>
  <c r="C4019" i="14"/>
  <c r="B4019" i="14"/>
  <c r="A4019" i="14"/>
  <c r="E4018" i="14"/>
  <c r="D4018" i="14"/>
  <c r="C4018" i="14"/>
  <c r="B4018" i="14"/>
  <c r="A4018" i="14"/>
  <c r="E4017" i="14"/>
  <c r="D4017" i="14"/>
  <c r="C4017" i="14"/>
  <c r="B4017" i="14"/>
  <c r="A4017" i="14"/>
  <c r="E4016" i="14"/>
  <c r="D4016" i="14"/>
  <c r="C4016" i="14"/>
  <c r="B4016" i="14"/>
  <c r="A4016" i="14"/>
  <c r="E4015" i="14"/>
  <c r="D4015" i="14"/>
  <c r="C4015" i="14"/>
  <c r="B4015" i="14"/>
  <c r="A4015" i="14"/>
  <c r="E4014" i="14"/>
  <c r="D4014" i="14"/>
  <c r="C4014" i="14"/>
  <c r="B4014" i="14"/>
  <c r="A4014" i="14"/>
  <c r="E4013" i="14"/>
  <c r="D4013" i="14"/>
  <c r="C4013" i="14"/>
  <c r="B4013" i="14"/>
  <c r="A4013" i="14"/>
  <c r="E4012" i="14"/>
  <c r="D4012" i="14"/>
  <c r="C4012" i="14"/>
  <c r="B4012" i="14"/>
  <c r="A4012" i="14"/>
  <c r="E4011" i="14"/>
  <c r="D4011" i="14"/>
  <c r="C4011" i="14"/>
  <c r="B4011" i="14"/>
  <c r="A4011" i="14"/>
  <c r="E4010" i="14"/>
  <c r="D4010" i="14"/>
  <c r="C4010" i="14"/>
  <c r="B4010" i="14"/>
  <c r="A4010" i="14"/>
  <c r="E4009" i="14"/>
  <c r="D4009" i="14"/>
  <c r="C4009" i="14"/>
  <c r="B4009" i="14"/>
  <c r="A4009" i="14"/>
  <c r="E4008" i="14"/>
  <c r="D4008" i="14"/>
  <c r="C4008" i="14"/>
  <c r="B4008" i="14"/>
  <c r="A4008" i="14"/>
  <c r="E4007" i="14"/>
  <c r="D4007" i="14"/>
  <c r="C4007" i="14"/>
  <c r="B4007" i="14"/>
  <c r="A4007" i="14"/>
  <c r="E4006" i="14"/>
  <c r="D4006" i="14"/>
  <c r="C4006" i="14"/>
  <c r="B4006" i="14"/>
  <c r="A4006" i="14"/>
  <c r="E4005" i="14"/>
  <c r="D4005" i="14"/>
  <c r="C4005" i="14"/>
  <c r="B4005" i="14"/>
  <c r="A4005" i="14"/>
  <c r="E4004" i="14"/>
  <c r="D4004" i="14"/>
  <c r="C4004" i="14"/>
  <c r="B4004" i="14"/>
  <c r="A4004" i="14"/>
  <c r="E4003" i="14"/>
  <c r="D4003" i="14"/>
  <c r="C4003" i="14"/>
  <c r="B4003" i="14"/>
  <c r="A4003" i="14"/>
  <c r="E4002" i="14"/>
  <c r="D4002" i="14"/>
  <c r="C4002" i="14"/>
  <c r="B4002" i="14"/>
  <c r="A4002" i="14"/>
  <c r="E4001" i="14"/>
  <c r="D4001" i="14"/>
  <c r="C4001" i="14"/>
  <c r="B4001" i="14"/>
  <c r="A4001" i="14"/>
  <c r="E4000" i="14"/>
  <c r="D4000" i="14"/>
  <c r="C4000" i="14"/>
  <c r="B4000" i="14"/>
  <c r="A4000" i="14"/>
  <c r="E3999" i="14"/>
  <c r="D3999" i="14"/>
  <c r="C3999" i="14"/>
  <c r="B3999" i="14"/>
  <c r="A3999" i="14"/>
  <c r="E3998" i="14"/>
  <c r="D3998" i="14"/>
  <c r="C3998" i="14"/>
  <c r="B3998" i="14"/>
  <c r="A3998" i="14"/>
  <c r="E3997" i="14"/>
  <c r="D3997" i="14"/>
  <c r="C3997" i="14"/>
  <c r="B3997" i="14"/>
  <c r="A3997" i="14"/>
  <c r="E3996" i="14"/>
  <c r="D3996" i="14"/>
  <c r="C3996" i="14"/>
  <c r="B3996" i="14"/>
  <c r="A3996" i="14"/>
  <c r="E3995" i="14"/>
  <c r="D3995" i="14"/>
  <c r="C3995" i="14"/>
  <c r="B3995" i="14"/>
  <c r="A3995" i="14"/>
  <c r="E3994" i="14"/>
  <c r="D3994" i="14"/>
  <c r="C3994" i="14"/>
  <c r="B3994" i="14"/>
  <c r="A3994" i="14"/>
  <c r="E3993" i="14"/>
  <c r="D3993" i="14"/>
  <c r="C3993" i="14"/>
  <c r="B3993" i="14"/>
  <c r="A3993" i="14"/>
  <c r="E3992" i="14"/>
  <c r="D3992" i="14"/>
  <c r="C3992" i="14"/>
  <c r="B3992" i="14"/>
  <c r="A3992" i="14"/>
  <c r="E3991" i="14"/>
  <c r="D3991" i="14"/>
  <c r="C3991" i="14"/>
  <c r="B3991" i="14"/>
  <c r="A3991" i="14"/>
  <c r="E3990" i="14"/>
  <c r="D3990" i="14"/>
  <c r="C3990" i="14"/>
  <c r="B3990" i="14"/>
  <c r="A3990" i="14"/>
  <c r="E3989" i="14"/>
  <c r="D3989" i="14"/>
  <c r="C3989" i="14"/>
  <c r="B3989" i="14"/>
  <c r="A3989" i="14"/>
  <c r="E3988" i="14"/>
  <c r="D3988" i="14"/>
  <c r="C3988" i="14"/>
  <c r="B3988" i="14"/>
  <c r="A3988" i="14"/>
  <c r="E3987" i="14"/>
  <c r="D3987" i="14"/>
  <c r="C3987" i="14"/>
  <c r="B3987" i="14"/>
  <c r="A3987" i="14"/>
  <c r="E3986" i="14"/>
  <c r="D3986" i="14"/>
  <c r="C3986" i="14"/>
  <c r="B3986" i="14"/>
  <c r="A3986" i="14"/>
  <c r="E3985" i="14"/>
  <c r="D3985" i="14"/>
  <c r="C3985" i="14"/>
  <c r="B3985" i="14"/>
  <c r="A3985" i="14"/>
  <c r="E3984" i="14"/>
  <c r="D3984" i="14"/>
  <c r="C3984" i="14"/>
  <c r="B3984" i="14"/>
  <c r="A3984" i="14"/>
  <c r="E3983" i="14"/>
  <c r="D3983" i="14"/>
  <c r="C3983" i="14"/>
  <c r="B3983" i="14"/>
  <c r="A3983" i="14"/>
  <c r="E3982" i="14"/>
  <c r="D3982" i="14"/>
  <c r="C3982" i="14"/>
  <c r="B3982" i="14"/>
  <c r="A3982" i="14"/>
  <c r="E3981" i="14"/>
  <c r="D3981" i="14"/>
  <c r="C3981" i="14"/>
  <c r="B3981" i="14"/>
  <c r="A3981" i="14"/>
  <c r="E3980" i="14"/>
  <c r="D3980" i="14"/>
  <c r="C3980" i="14"/>
  <c r="B3980" i="14"/>
  <c r="A3980" i="14"/>
  <c r="E3979" i="14"/>
  <c r="D3979" i="14"/>
  <c r="C3979" i="14"/>
  <c r="B3979" i="14"/>
  <c r="A3979" i="14"/>
  <c r="E3978" i="14"/>
  <c r="D3978" i="14"/>
  <c r="C3978" i="14"/>
  <c r="B3978" i="14"/>
  <c r="A3978" i="14"/>
  <c r="E3977" i="14"/>
  <c r="D3977" i="14"/>
  <c r="C3977" i="14"/>
  <c r="B3977" i="14"/>
  <c r="A3977" i="14"/>
  <c r="E3976" i="14"/>
  <c r="D3976" i="14"/>
  <c r="C3976" i="14"/>
  <c r="B3976" i="14"/>
  <c r="A3976" i="14"/>
  <c r="E3975" i="14"/>
  <c r="D3975" i="14"/>
  <c r="C3975" i="14"/>
  <c r="B3975" i="14"/>
  <c r="A3975" i="14"/>
  <c r="E3974" i="14"/>
  <c r="D3974" i="14"/>
  <c r="C3974" i="14"/>
  <c r="B3974" i="14"/>
  <c r="A3974" i="14"/>
  <c r="E3973" i="14"/>
  <c r="D3973" i="14"/>
  <c r="C3973" i="14"/>
  <c r="B3973" i="14"/>
  <c r="A3973" i="14"/>
  <c r="E3972" i="14"/>
  <c r="D3972" i="14"/>
  <c r="C3972" i="14"/>
  <c r="B3972" i="14"/>
  <c r="A3972" i="14"/>
  <c r="E3971" i="14"/>
  <c r="D3971" i="14"/>
  <c r="C3971" i="14"/>
  <c r="B3971" i="14"/>
  <c r="A3971" i="14"/>
  <c r="E3970" i="14"/>
  <c r="D3970" i="14"/>
  <c r="C3970" i="14"/>
  <c r="B3970" i="14"/>
  <c r="A3970" i="14"/>
  <c r="E3969" i="14"/>
  <c r="D3969" i="14"/>
  <c r="C3969" i="14"/>
  <c r="B3969" i="14"/>
  <c r="A3969" i="14"/>
  <c r="E3968" i="14"/>
  <c r="D3968" i="14"/>
  <c r="C3968" i="14"/>
  <c r="B3968" i="14"/>
  <c r="A3968" i="14"/>
  <c r="E3967" i="14"/>
  <c r="D3967" i="14"/>
  <c r="C3967" i="14"/>
  <c r="B3967" i="14"/>
  <c r="A3967" i="14"/>
  <c r="E3966" i="14"/>
  <c r="D3966" i="14"/>
  <c r="C3966" i="14"/>
  <c r="B3966" i="14"/>
  <c r="A3966" i="14"/>
  <c r="E3965" i="14"/>
  <c r="D3965" i="14"/>
  <c r="C3965" i="14"/>
  <c r="B3965" i="14"/>
  <c r="A3965" i="14"/>
  <c r="E3964" i="14"/>
  <c r="D3964" i="14"/>
  <c r="C3964" i="14"/>
  <c r="B3964" i="14"/>
  <c r="A3964" i="14"/>
  <c r="E3963" i="14"/>
  <c r="D3963" i="14"/>
  <c r="C3963" i="14"/>
  <c r="B3963" i="14"/>
  <c r="A3963" i="14"/>
  <c r="E3962" i="14"/>
  <c r="D3962" i="14"/>
  <c r="C3962" i="14"/>
  <c r="B3962" i="14"/>
  <c r="A3962" i="14"/>
  <c r="E3961" i="14"/>
  <c r="D3961" i="14"/>
  <c r="C3961" i="14"/>
  <c r="B3961" i="14"/>
  <c r="A3961" i="14"/>
  <c r="E3960" i="14"/>
  <c r="D3960" i="14"/>
  <c r="C3960" i="14"/>
  <c r="B3960" i="14"/>
  <c r="A3960" i="14"/>
  <c r="E3959" i="14"/>
  <c r="D3959" i="14"/>
  <c r="C3959" i="14"/>
  <c r="B3959" i="14"/>
  <c r="A3959" i="14"/>
  <c r="E3958" i="14"/>
  <c r="D3958" i="14"/>
  <c r="C3958" i="14"/>
  <c r="B3958" i="14"/>
  <c r="A3958" i="14"/>
  <c r="E3957" i="14"/>
  <c r="D3957" i="14"/>
  <c r="C3957" i="14"/>
  <c r="B3957" i="14"/>
  <c r="A3957" i="14"/>
  <c r="E3956" i="14"/>
  <c r="D3956" i="14"/>
  <c r="C3956" i="14"/>
  <c r="B3956" i="14"/>
  <c r="A3956" i="14"/>
  <c r="E3955" i="14"/>
  <c r="D3955" i="14"/>
  <c r="C3955" i="14"/>
  <c r="B3955" i="14"/>
  <c r="A3955" i="14"/>
  <c r="E3954" i="14"/>
  <c r="D3954" i="14"/>
  <c r="C3954" i="14"/>
  <c r="B3954" i="14"/>
  <c r="A3954" i="14"/>
  <c r="E3953" i="14"/>
  <c r="D3953" i="14"/>
  <c r="C3953" i="14"/>
  <c r="B3953" i="14"/>
  <c r="A3953" i="14"/>
  <c r="E3952" i="14"/>
  <c r="D3952" i="14"/>
  <c r="C3952" i="14"/>
  <c r="B3952" i="14"/>
  <c r="A3952" i="14"/>
  <c r="E3951" i="14"/>
  <c r="D3951" i="14"/>
  <c r="C3951" i="14"/>
  <c r="B3951" i="14"/>
  <c r="A3951" i="14"/>
  <c r="E3950" i="14"/>
  <c r="D3950" i="14"/>
  <c r="C3950" i="14"/>
  <c r="B3950" i="14"/>
  <c r="A3950" i="14"/>
  <c r="E3949" i="14"/>
  <c r="D3949" i="14"/>
  <c r="C3949" i="14"/>
  <c r="B3949" i="14"/>
  <c r="A3949" i="14"/>
  <c r="E3948" i="14"/>
  <c r="D3948" i="14"/>
  <c r="C3948" i="14"/>
  <c r="B3948" i="14"/>
  <c r="A3948" i="14"/>
  <c r="D3947" i="14"/>
  <c r="C3947" i="14"/>
  <c r="B3947" i="14"/>
  <c r="A3947" i="14"/>
  <c r="E3947" i="14" s="1"/>
  <c r="D3946" i="14"/>
  <c r="C3946" i="14"/>
  <c r="B3946" i="14"/>
  <c r="A3946" i="14"/>
  <c r="E3946" i="14" s="1"/>
  <c r="D3945" i="14"/>
  <c r="C3945" i="14"/>
  <c r="B3945" i="14"/>
  <c r="A3945" i="14"/>
  <c r="E3945" i="14" s="1"/>
  <c r="D3944" i="14"/>
  <c r="C3944" i="14"/>
  <c r="B3944" i="14"/>
  <c r="A3944" i="14"/>
  <c r="E3944" i="14" s="1"/>
  <c r="D3943" i="14"/>
  <c r="C3943" i="14"/>
  <c r="B3943" i="14"/>
  <c r="A3943" i="14"/>
  <c r="D3942" i="14"/>
  <c r="C3942" i="14"/>
  <c r="B3942" i="14"/>
  <c r="A3942" i="14"/>
  <c r="E3942" i="14" s="1"/>
  <c r="D3941" i="14"/>
  <c r="C3941" i="14"/>
  <c r="B3941" i="14"/>
  <c r="A3941" i="14"/>
  <c r="E3941" i="14" s="1"/>
  <c r="D3940" i="14"/>
  <c r="C3940" i="14"/>
  <c r="B3940" i="14"/>
  <c r="A3940" i="14"/>
  <c r="E3940" i="14" s="1"/>
  <c r="D3939" i="14"/>
  <c r="C3939" i="14"/>
  <c r="B3939" i="14"/>
  <c r="A3939" i="14"/>
  <c r="D3938" i="14"/>
  <c r="C3938" i="14"/>
  <c r="B3938" i="14"/>
  <c r="A3938" i="14"/>
  <c r="D3937" i="14"/>
  <c r="C3937" i="14"/>
  <c r="B3937" i="14"/>
  <c r="A3937" i="14"/>
  <c r="E3937" i="14" s="1"/>
  <c r="D3936" i="14"/>
  <c r="C3936" i="14"/>
  <c r="B3936" i="14"/>
  <c r="A3936" i="14"/>
  <c r="E3936" i="14" s="1"/>
  <c r="D3935" i="14"/>
  <c r="C3935" i="14"/>
  <c r="B3935" i="14"/>
  <c r="A3935" i="14"/>
  <c r="E3935" i="14" s="1"/>
  <c r="D3934" i="14"/>
  <c r="C3934" i="14"/>
  <c r="B3934" i="14"/>
  <c r="A3934" i="14"/>
  <c r="E3934" i="14" s="1"/>
  <c r="D3933" i="14"/>
  <c r="C3933" i="14"/>
  <c r="B3933" i="14"/>
  <c r="A3933" i="14"/>
  <c r="E3933" i="14" s="1"/>
  <c r="D3932" i="14"/>
  <c r="C3932" i="14"/>
  <c r="B3932" i="14"/>
  <c r="A3932" i="14"/>
  <c r="E3932" i="14" s="1"/>
  <c r="D3931" i="14"/>
  <c r="C3931" i="14"/>
  <c r="B3931" i="14"/>
  <c r="A3931" i="14"/>
  <c r="E3931" i="14" s="1"/>
  <c r="D3930" i="14"/>
  <c r="C3930" i="14"/>
  <c r="B3930" i="14"/>
  <c r="A3930" i="14"/>
  <c r="E3930" i="14" s="1"/>
  <c r="D3929" i="14"/>
  <c r="C3929" i="14"/>
  <c r="B3929" i="14"/>
  <c r="A3929" i="14"/>
  <c r="E3929" i="14" s="1"/>
  <c r="D3928" i="14"/>
  <c r="C3928" i="14"/>
  <c r="B3928" i="14"/>
  <c r="A3928" i="14"/>
  <c r="E3928" i="14" s="1"/>
  <c r="D3927" i="14"/>
  <c r="C3927" i="14"/>
  <c r="B3927" i="14"/>
  <c r="A3927" i="14"/>
  <c r="D3926" i="14"/>
  <c r="C3926" i="14"/>
  <c r="B3926" i="14"/>
  <c r="A3926" i="14"/>
  <c r="E3926" i="14" s="1"/>
  <c r="D3925" i="14"/>
  <c r="C3925" i="14"/>
  <c r="B3925" i="14"/>
  <c r="A3925" i="14"/>
  <c r="E3925" i="14" s="1"/>
  <c r="D3924" i="14"/>
  <c r="C3924" i="14"/>
  <c r="B3924" i="14"/>
  <c r="A3924" i="14"/>
  <c r="E3924" i="14" s="1"/>
  <c r="D3923" i="14"/>
  <c r="C3923" i="14"/>
  <c r="B3923" i="14"/>
  <c r="A3923" i="14"/>
  <c r="D3922" i="14"/>
  <c r="C3922" i="14"/>
  <c r="B3922" i="14"/>
  <c r="A3922" i="14"/>
  <c r="D3921" i="14"/>
  <c r="C3921" i="14"/>
  <c r="B3921" i="14"/>
  <c r="A3921" i="14"/>
  <c r="E3921" i="14" s="1"/>
  <c r="D3920" i="14"/>
  <c r="C3920" i="14"/>
  <c r="B3920" i="14"/>
  <c r="A3920" i="14"/>
  <c r="E3920" i="14" s="1"/>
  <c r="D3919" i="14"/>
  <c r="C3919" i="14"/>
  <c r="B3919" i="14"/>
  <c r="A3919" i="14"/>
  <c r="E3919" i="14" s="1"/>
  <c r="D3918" i="14"/>
  <c r="C3918" i="14"/>
  <c r="B3918" i="14"/>
  <c r="A3918" i="14"/>
  <c r="E3918" i="14" s="1"/>
  <c r="D3917" i="14"/>
  <c r="C3917" i="14"/>
  <c r="B3917" i="14"/>
  <c r="A3917" i="14"/>
  <c r="E3917" i="14" s="1"/>
  <c r="D3916" i="14"/>
  <c r="C3916" i="14"/>
  <c r="B3916" i="14"/>
  <c r="A3916" i="14"/>
  <c r="E3916" i="14" s="1"/>
  <c r="D3915" i="14"/>
  <c r="C3915" i="14"/>
  <c r="B3915" i="14"/>
  <c r="A3915" i="14"/>
  <c r="E3915" i="14" s="1"/>
  <c r="D3914" i="14"/>
  <c r="C3914" i="14"/>
  <c r="B3914" i="14"/>
  <c r="A3914" i="14"/>
  <c r="E3914" i="14" s="1"/>
  <c r="D3913" i="14"/>
  <c r="C3913" i="14"/>
  <c r="B3913" i="14"/>
  <c r="A3913" i="14"/>
  <c r="E3913" i="14" s="1"/>
  <c r="D3912" i="14"/>
  <c r="C3912" i="14"/>
  <c r="B3912" i="14"/>
  <c r="A3912" i="14"/>
  <c r="E3912" i="14" s="1"/>
  <c r="D3911" i="14"/>
  <c r="C3911" i="14"/>
  <c r="B3911" i="14"/>
  <c r="A3911" i="14"/>
  <c r="D3910" i="14"/>
  <c r="C3910" i="14"/>
  <c r="B3910" i="14"/>
  <c r="A3910" i="14"/>
  <c r="E3910" i="14" s="1"/>
  <c r="D3909" i="14"/>
  <c r="C3909" i="14"/>
  <c r="B3909" i="14"/>
  <c r="A3909" i="14"/>
  <c r="E3909" i="14" s="1"/>
  <c r="D3908" i="14"/>
  <c r="C3908" i="14"/>
  <c r="B3908" i="14"/>
  <c r="A3908" i="14"/>
  <c r="E3908" i="14" s="1"/>
  <c r="D3907" i="14"/>
  <c r="C3907" i="14"/>
  <c r="B3907" i="14"/>
  <c r="A3907" i="14"/>
  <c r="D3906" i="14"/>
  <c r="C3906" i="14"/>
  <c r="B3906" i="14"/>
  <c r="A3906" i="14"/>
  <c r="D3905" i="14"/>
  <c r="C3905" i="14"/>
  <c r="B3905" i="14"/>
  <c r="A3905" i="14"/>
  <c r="E3905" i="14" s="1"/>
  <c r="D3904" i="14"/>
  <c r="C3904" i="14"/>
  <c r="B3904" i="14"/>
  <c r="A3904" i="14"/>
  <c r="E3904" i="14" s="1"/>
  <c r="D3903" i="14"/>
  <c r="C3903" i="14"/>
  <c r="B3903" i="14"/>
  <c r="A3903" i="14"/>
  <c r="E3903" i="14" s="1"/>
  <c r="D3902" i="14"/>
  <c r="C3902" i="14"/>
  <c r="B3902" i="14"/>
  <c r="A3902" i="14"/>
  <c r="E3902" i="14" s="1"/>
  <c r="D3901" i="14"/>
  <c r="C3901" i="14"/>
  <c r="B3901" i="14"/>
  <c r="A3901" i="14"/>
  <c r="E3901" i="14" s="1"/>
  <c r="D3900" i="14"/>
  <c r="C3900" i="14"/>
  <c r="B3900" i="14"/>
  <c r="A3900" i="14"/>
  <c r="E3900" i="14" s="1"/>
  <c r="D3899" i="14"/>
  <c r="C3899" i="14"/>
  <c r="B3899" i="14"/>
  <c r="A3899" i="14"/>
  <c r="E3899" i="14" s="1"/>
  <c r="D3898" i="14"/>
  <c r="C3898" i="14"/>
  <c r="B3898" i="14"/>
  <c r="A3898" i="14"/>
  <c r="E3898" i="14" s="1"/>
  <c r="D3897" i="14"/>
  <c r="C3897" i="14"/>
  <c r="B3897" i="14"/>
  <c r="A3897" i="14"/>
  <c r="E3897" i="14" s="1"/>
  <c r="D3896" i="14"/>
  <c r="C3896" i="14"/>
  <c r="B3896" i="14"/>
  <c r="A3896" i="14"/>
  <c r="E3896" i="14" s="1"/>
  <c r="D3895" i="14"/>
  <c r="C3895" i="14"/>
  <c r="B3895" i="14"/>
  <c r="A3895" i="14"/>
  <c r="D3894" i="14"/>
  <c r="C3894" i="14"/>
  <c r="B3894" i="14"/>
  <c r="A3894" i="14"/>
  <c r="D3893" i="14"/>
  <c r="C3893" i="14"/>
  <c r="B3893" i="14"/>
  <c r="A3893" i="14"/>
  <c r="E3893" i="14" s="1"/>
  <c r="D3892" i="14"/>
  <c r="C3892" i="14"/>
  <c r="B3892" i="14"/>
  <c r="A3892" i="14"/>
  <c r="E3892" i="14" s="1"/>
  <c r="D3891" i="14"/>
  <c r="C3891" i="14"/>
  <c r="B3891" i="14"/>
  <c r="A3891" i="14"/>
  <c r="D3890" i="14"/>
  <c r="C3890" i="14"/>
  <c r="B3890" i="14"/>
  <c r="A3890" i="14"/>
  <c r="D3889" i="14"/>
  <c r="C3889" i="14"/>
  <c r="B3889" i="14"/>
  <c r="A3889" i="14"/>
  <c r="E3889" i="14" s="1"/>
  <c r="D3888" i="14"/>
  <c r="C3888" i="14"/>
  <c r="B3888" i="14"/>
  <c r="A3888" i="14"/>
  <c r="E3888" i="14" s="1"/>
  <c r="D3887" i="14"/>
  <c r="C3887" i="14"/>
  <c r="B3887" i="14"/>
  <c r="A3887" i="14"/>
  <c r="E3887" i="14" s="1"/>
  <c r="D3886" i="14"/>
  <c r="C3886" i="14"/>
  <c r="B3886" i="14"/>
  <c r="A3886" i="14"/>
  <c r="E3886" i="14" s="1"/>
  <c r="D3885" i="14"/>
  <c r="C3885" i="14"/>
  <c r="B3885" i="14"/>
  <c r="A3885" i="14"/>
  <c r="E3885" i="14" s="1"/>
  <c r="D3884" i="14"/>
  <c r="C3884" i="14"/>
  <c r="B3884" i="14"/>
  <c r="A3884" i="14"/>
  <c r="E3884" i="14" s="1"/>
  <c r="D3883" i="14"/>
  <c r="C3883" i="14"/>
  <c r="B3883" i="14"/>
  <c r="A3883" i="14"/>
  <c r="E3883" i="14" s="1"/>
  <c r="D3882" i="14"/>
  <c r="C3882" i="14"/>
  <c r="B3882" i="14"/>
  <c r="A3882" i="14"/>
  <c r="E3882" i="14" s="1"/>
  <c r="D3881" i="14"/>
  <c r="C3881" i="14"/>
  <c r="B3881" i="14"/>
  <c r="A3881" i="14"/>
  <c r="E3881" i="14" s="1"/>
  <c r="D3880" i="14"/>
  <c r="C3880" i="14"/>
  <c r="B3880" i="14"/>
  <c r="A3880" i="14"/>
  <c r="E3880" i="14" s="1"/>
  <c r="D3879" i="14"/>
  <c r="C3879" i="14"/>
  <c r="B3879" i="14"/>
  <c r="A3879" i="14"/>
  <c r="D3878" i="14"/>
  <c r="C3878" i="14"/>
  <c r="B3878" i="14"/>
  <c r="A3878" i="14"/>
  <c r="D3877" i="14"/>
  <c r="C3877" i="14"/>
  <c r="B3877" i="14"/>
  <c r="A3877" i="14"/>
  <c r="E3877" i="14" s="1"/>
  <c r="D3876" i="14"/>
  <c r="C3876" i="14"/>
  <c r="B3876" i="14"/>
  <c r="A3876" i="14"/>
  <c r="E3876" i="14" s="1"/>
  <c r="D3875" i="14"/>
  <c r="C3875" i="14"/>
  <c r="B3875" i="14"/>
  <c r="A3875" i="14"/>
  <c r="D3874" i="14"/>
  <c r="C3874" i="14"/>
  <c r="B3874" i="14"/>
  <c r="A3874" i="14"/>
  <c r="D3873" i="14"/>
  <c r="C3873" i="14"/>
  <c r="B3873" i="14"/>
  <c r="A3873" i="14"/>
  <c r="E3873" i="14" s="1"/>
  <c r="D3872" i="14"/>
  <c r="C3872" i="14"/>
  <c r="B3872" i="14"/>
  <c r="A3872" i="14"/>
  <c r="E3872" i="14" s="1"/>
  <c r="D3871" i="14"/>
  <c r="C3871" i="14"/>
  <c r="B3871" i="14"/>
  <c r="A3871" i="14"/>
  <c r="E3871" i="14" s="1"/>
  <c r="D3870" i="14"/>
  <c r="C3870" i="14"/>
  <c r="B3870" i="14"/>
  <c r="A3870" i="14"/>
  <c r="E3870" i="14" s="1"/>
  <c r="D3869" i="14"/>
  <c r="C3869" i="14"/>
  <c r="B3869" i="14"/>
  <c r="A3869" i="14"/>
  <c r="E3869" i="14" s="1"/>
  <c r="D3868" i="14"/>
  <c r="C3868" i="14"/>
  <c r="B3868" i="14"/>
  <c r="A3868" i="14"/>
  <c r="E3868" i="14" s="1"/>
  <c r="D3867" i="14"/>
  <c r="C3867" i="14"/>
  <c r="B3867" i="14"/>
  <c r="A3867" i="14"/>
  <c r="E3867" i="14" s="1"/>
  <c r="D3866" i="14"/>
  <c r="C3866" i="14"/>
  <c r="B3866" i="14"/>
  <c r="A3866" i="14"/>
  <c r="E3866" i="14" s="1"/>
  <c r="D3865" i="14"/>
  <c r="C3865" i="14"/>
  <c r="B3865" i="14"/>
  <c r="A3865" i="14"/>
  <c r="E3865" i="14" s="1"/>
  <c r="D3864" i="14"/>
  <c r="C3864" i="14"/>
  <c r="B3864" i="14"/>
  <c r="A3864" i="14"/>
  <c r="E3864" i="14" s="1"/>
  <c r="D3863" i="14"/>
  <c r="C3863" i="14"/>
  <c r="B3863" i="14"/>
  <c r="A3863" i="14"/>
  <c r="D3862" i="14"/>
  <c r="C3862" i="14"/>
  <c r="B3862" i="14"/>
  <c r="A3862" i="14"/>
  <c r="D3861" i="14"/>
  <c r="C3861" i="14"/>
  <c r="B3861" i="14"/>
  <c r="A3861" i="14"/>
  <c r="E3861" i="14" s="1"/>
  <c r="D3860" i="14"/>
  <c r="C3860" i="14"/>
  <c r="B3860" i="14"/>
  <c r="A3860" i="14"/>
  <c r="E3860" i="14" s="1"/>
  <c r="D3859" i="14"/>
  <c r="C3859" i="14"/>
  <c r="B3859" i="14"/>
  <c r="A3859" i="14"/>
  <c r="E3859" i="14" s="1"/>
  <c r="D3858" i="14"/>
  <c r="C3858" i="14"/>
  <c r="B3858" i="14"/>
  <c r="A3858" i="14"/>
  <c r="D3857" i="14"/>
  <c r="C3857" i="14"/>
  <c r="B3857" i="14"/>
  <c r="A3857" i="14"/>
  <c r="E3857" i="14" s="1"/>
  <c r="D3856" i="14"/>
  <c r="C3856" i="14"/>
  <c r="B3856" i="14"/>
  <c r="A3856" i="14"/>
  <c r="E3856" i="14" s="1"/>
  <c r="D3855" i="14"/>
  <c r="C3855" i="14"/>
  <c r="B3855" i="14"/>
  <c r="A3855" i="14"/>
  <c r="E3855" i="14" s="1"/>
  <c r="D3854" i="14"/>
  <c r="C3854" i="14"/>
  <c r="B3854" i="14"/>
  <c r="A3854" i="14"/>
  <c r="E3854" i="14" s="1"/>
  <c r="D3853" i="14"/>
  <c r="C3853" i="14"/>
  <c r="B3853" i="14"/>
  <c r="A3853" i="14"/>
  <c r="E3853" i="14" s="1"/>
  <c r="D3852" i="14"/>
  <c r="C3852" i="14"/>
  <c r="B3852" i="14"/>
  <c r="A3852" i="14"/>
  <c r="E3852" i="14" s="1"/>
  <c r="D3851" i="14"/>
  <c r="C3851" i="14"/>
  <c r="B3851" i="14"/>
  <c r="A3851" i="14"/>
  <c r="E3851" i="14" s="1"/>
  <c r="D3850" i="14"/>
  <c r="C3850" i="14"/>
  <c r="B3850" i="14"/>
  <c r="A3850" i="14"/>
  <c r="E3850" i="14" s="1"/>
  <c r="D3849" i="14"/>
  <c r="C3849" i="14"/>
  <c r="B3849" i="14"/>
  <c r="A3849" i="14"/>
  <c r="E3849" i="14" s="1"/>
  <c r="D3848" i="14"/>
  <c r="C3848" i="14"/>
  <c r="B3848" i="14"/>
  <c r="A3848" i="14"/>
  <c r="E3848" i="14" s="1"/>
  <c r="D3847" i="14"/>
  <c r="C3847" i="14"/>
  <c r="B3847" i="14"/>
  <c r="A3847" i="14"/>
  <c r="D3846" i="14"/>
  <c r="C3846" i="14"/>
  <c r="B3846" i="14"/>
  <c r="A3846" i="14"/>
  <c r="D3845" i="14"/>
  <c r="C3845" i="14"/>
  <c r="B3845" i="14"/>
  <c r="A3845" i="14"/>
  <c r="E3845" i="14" s="1"/>
  <c r="D3844" i="14"/>
  <c r="C3844" i="14"/>
  <c r="B3844" i="14"/>
  <c r="A3844" i="14"/>
  <c r="E3844" i="14" s="1"/>
  <c r="D3843" i="14"/>
  <c r="C3843" i="14"/>
  <c r="B3843" i="14"/>
  <c r="A3843" i="14"/>
  <c r="E3843" i="14" s="1"/>
  <c r="D3842" i="14"/>
  <c r="C3842" i="14"/>
  <c r="B3842" i="14"/>
  <c r="A3842" i="14"/>
  <c r="D3841" i="14"/>
  <c r="C3841" i="14"/>
  <c r="B3841" i="14"/>
  <c r="A3841" i="14"/>
  <c r="E3841" i="14" s="1"/>
  <c r="D3840" i="14"/>
  <c r="C3840" i="14"/>
  <c r="B3840" i="14"/>
  <c r="A3840" i="14"/>
  <c r="E3840" i="14" s="1"/>
  <c r="D3839" i="14"/>
  <c r="C3839" i="14"/>
  <c r="B3839" i="14"/>
  <c r="A3839" i="14"/>
  <c r="E3839" i="14" s="1"/>
  <c r="D3838" i="14"/>
  <c r="C3838" i="14"/>
  <c r="B3838" i="14"/>
  <c r="A3838" i="14"/>
  <c r="E3838" i="14" s="1"/>
  <c r="D3837" i="14"/>
  <c r="C3837" i="14"/>
  <c r="B3837" i="14"/>
  <c r="A3837" i="14"/>
  <c r="E3837" i="14" s="1"/>
  <c r="D3836" i="14"/>
  <c r="C3836" i="14"/>
  <c r="B3836" i="14"/>
  <c r="A3836" i="14"/>
  <c r="E3836" i="14" s="1"/>
  <c r="D3835" i="14"/>
  <c r="C3835" i="14"/>
  <c r="B3835" i="14"/>
  <c r="A3835" i="14"/>
  <c r="D3834" i="14"/>
  <c r="C3834" i="14"/>
  <c r="B3834" i="14"/>
  <c r="A3834" i="14"/>
  <c r="E3834" i="14" s="1"/>
  <c r="D3833" i="14"/>
  <c r="C3833" i="14"/>
  <c r="B3833" i="14"/>
  <c r="A3833" i="14"/>
  <c r="E3833" i="14" s="1"/>
  <c r="D3832" i="14"/>
  <c r="C3832" i="14"/>
  <c r="B3832" i="14"/>
  <c r="A3832" i="14"/>
  <c r="E3832" i="14" s="1"/>
  <c r="D3831" i="14"/>
  <c r="C3831" i="14"/>
  <c r="B3831" i="14"/>
  <c r="A3831" i="14"/>
  <c r="D3830" i="14"/>
  <c r="C3830" i="14"/>
  <c r="B3830" i="14"/>
  <c r="A3830" i="14"/>
  <c r="D3829" i="14"/>
  <c r="C3829" i="14"/>
  <c r="B3829" i="14"/>
  <c r="A3829" i="14"/>
  <c r="E3829" i="14" s="1"/>
  <c r="D3828" i="14"/>
  <c r="C3828" i="14"/>
  <c r="B3828" i="14"/>
  <c r="A3828" i="14"/>
  <c r="E3828" i="14" s="1"/>
  <c r="D3827" i="14"/>
  <c r="C3827" i="14"/>
  <c r="B3827" i="14"/>
  <c r="A3827" i="14"/>
  <c r="E3827" i="14" s="1"/>
  <c r="D3826" i="14"/>
  <c r="C3826" i="14"/>
  <c r="B3826" i="14"/>
  <c r="A3826" i="14"/>
  <c r="D3825" i="14"/>
  <c r="C3825" i="14"/>
  <c r="B3825" i="14"/>
  <c r="A3825" i="14"/>
  <c r="E3825" i="14" s="1"/>
  <c r="D3824" i="14"/>
  <c r="C3824" i="14"/>
  <c r="B3824" i="14"/>
  <c r="A3824" i="14"/>
  <c r="E3824" i="14" s="1"/>
  <c r="D3823" i="14"/>
  <c r="C3823" i="14"/>
  <c r="B3823" i="14"/>
  <c r="A3823" i="14"/>
  <c r="E3823" i="14" s="1"/>
  <c r="D3822" i="14"/>
  <c r="C3822" i="14"/>
  <c r="B3822" i="14"/>
  <c r="A3822" i="14"/>
  <c r="E3822" i="14" s="1"/>
  <c r="D3821" i="14"/>
  <c r="C3821" i="14"/>
  <c r="B3821" i="14"/>
  <c r="A3821" i="14"/>
  <c r="E3821" i="14" s="1"/>
  <c r="D3820" i="14"/>
  <c r="C3820" i="14"/>
  <c r="B3820" i="14"/>
  <c r="A3820" i="14"/>
  <c r="E3820" i="14" s="1"/>
  <c r="D3819" i="14"/>
  <c r="C3819" i="14"/>
  <c r="B3819" i="14"/>
  <c r="A3819" i="14"/>
  <c r="D3818" i="14"/>
  <c r="C3818" i="14"/>
  <c r="B3818" i="14"/>
  <c r="A3818" i="14"/>
  <c r="E3818" i="14" s="1"/>
  <c r="D3817" i="14"/>
  <c r="C3817" i="14"/>
  <c r="B3817" i="14"/>
  <c r="A3817" i="14"/>
  <c r="E3817" i="14" s="1"/>
  <c r="D3816" i="14"/>
  <c r="C3816" i="14"/>
  <c r="B3816" i="14"/>
  <c r="A3816" i="14"/>
  <c r="E3816" i="14" s="1"/>
  <c r="D3815" i="14"/>
  <c r="C3815" i="14"/>
  <c r="B3815" i="14"/>
  <c r="A3815" i="14"/>
  <c r="D3814" i="14"/>
  <c r="C3814" i="14"/>
  <c r="B3814" i="14"/>
  <c r="A3814" i="14"/>
  <c r="D3813" i="14"/>
  <c r="C3813" i="14"/>
  <c r="B3813" i="14"/>
  <c r="A3813" i="14"/>
  <c r="E3813" i="14" s="1"/>
  <c r="D3812" i="14"/>
  <c r="C3812" i="14"/>
  <c r="B3812" i="14"/>
  <c r="A3812" i="14"/>
  <c r="E3812" i="14" s="1"/>
  <c r="D3811" i="14"/>
  <c r="C3811" i="14"/>
  <c r="B3811" i="14"/>
  <c r="A3811" i="14"/>
  <c r="E3811" i="14" s="1"/>
  <c r="D3810" i="14"/>
  <c r="C3810" i="14"/>
  <c r="B3810" i="14"/>
  <c r="A3810" i="14"/>
  <c r="D3809" i="14"/>
  <c r="C3809" i="14"/>
  <c r="B3809" i="14"/>
  <c r="A3809" i="14"/>
  <c r="E3809" i="14" s="1"/>
  <c r="D3808" i="14"/>
  <c r="C3808" i="14"/>
  <c r="B3808" i="14"/>
  <c r="A3808" i="14"/>
  <c r="E3808" i="14" s="1"/>
  <c r="D3807" i="14"/>
  <c r="C3807" i="14"/>
  <c r="B3807" i="14"/>
  <c r="A3807" i="14"/>
  <c r="E3807" i="14" s="1"/>
  <c r="D3806" i="14"/>
  <c r="C3806" i="14"/>
  <c r="B3806" i="14"/>
  <c r="A3806" i="14"/>
  <c r="E3806" i="14" s="1"/>
  <c r="D3805" i="14"/>
  <c r="C3805" i="14"/>
  <c r="B3805" i="14"/>
  <c r="A3805" i="14"/>
  <c r="E3805" i="14" s="1"/>
  <c r="D3804" i="14"/>
  <c r="C3804" i="14"/>
  <c r="B3804" i="14"/>
  <c r="A3804" i="14"/>
  <c r="E3804" i="14" s="1"/>
  <c r="D3803" i="14"/>
  <c r="C3803" i="14"/>
  <c r="B3803" i="14"/>
  <c r="A3803" i="14"/>
  <c r="D3802" i="14"/>
  <c r="C3802" i="14"/>
  <c r="B3802" i="14"/>
  <c r="A3802" i="14"/>
  <c r="E3802" i="14" s="1"/>
  <c r="D3801" i="14"/>
  <c r="C3801" i="14"/>
  <c r="B3801" i="14"/>
  <c r="A3801" i="14"/>
  <c r="E3801" i="14" s="1"/>
  <c r="D3800" i="14"/>
  <c r="C3800" i="14"/>
  <c r="B3800" i="14"/>
  <c r="A3800" i="14"/>
  <c r="E3800" i="14" s="1"/>
  <c r="D3799" i="14"/>
  <c r="C3799" i="14"/>
  <c r="B3799" i="14"/>
  <c r="A3799" i="14"/>
  <c r="D3798" i="14"/>
  <c r="C3798" i="14"/>
  <c r="B3798" i="14"/>
  <c r="A3798" i="14"/>
  <c r="D3797" i="14"/>
  <c r="C3797" i="14"/>
  <c r="B3797" i="14"/>
  <c r="A3797" i="14"/>
  <c r="E3797" i="14" s="1"/>
  <c r="D3796" i="14"/>
  <c r="C3796" i="14"/>
  <c r="B3796" i="14"/>
  <c r="A3796" i="14"/>
  <c r="E3796" i="14" s="1"/>
  <c r="D3795" i="14"/>
  <c r="C3795" i="14"/>
  <c r="B3795" i="14"/>
  <c r="A3795" i="14"/>
  <c r="E3795" i="14" s="1"/>
  <c r="D3794" i="14"/>
  <c r="C3794" i="14"/>
  <c r="B3794" i="14"/>
  <c r="A3794" i="14"/>
  <c r="D3793" i="14"/>
  <c r="C3793" i="14"/>
  <c r="B3793" i="14"/>
  <c r="A3793" i="14"/>
  <c r="E3793" i="14" s="1"/>
  <c r="D3792" i="14"/>
  <c r="C3792" i="14"/>
  <c r="B3792" i="14"/>
  <c r="A3792" i="14"/>
  <c r="E3792" i="14" s="1"/>
  <c r="D3791" i="14"/>
  <c r="C3791" i="14"/>
  <c r="B3791" i="14"/>
  <c r="A3791" i="14"/>
  <c r="E3791" i="14" s="1"/>
  <c r="D3790" i="14"/>
  <c r="C3790" i="14"/>
  <c r="B3790" i="14"/>
  <c r="A3790" i="14"/>
  <c r="E3790" i="14" s="1"/>
  <c r="D3789" i="14"/>
  <c r="C3789" i="14"/>
  <c r="B3789" i="14"/>
  <c r="A3789" i="14"/>
  <c r="E3789" i="14" s="1"/>
  <c r="D3788" i="14"/>
  <c r="C3788" i="14"/>
  <c r="B3788" i="14"/>
  <c r="A3788" i="14"/>
  <c r="E3788" i="14" s="1"/>
  <c r="D3787" i="14"/>
  <c r="C3787" i="14"/>
  <c r="B3787" i="14"/>
  <c r="A3787" i="14"/>
  <c r="D3786" i="14"/>
  <c r="C3786" i="14"/>
  <c r="B3786" i="14"/>
  <c r="A3786" i="14"/>
  <c r="E3786" i="14" s="1"/>
  <c r="D3785" i="14"/>
  <c r="C3785" i="14"/>
  <c r="B3785" i="14"/>
  <c r="A3785" i="14"/>
  <c r="E3785" i="14" s="1"/>
  <c r="D3784" i="14"/>
  <c r="C3784" i="14"/>
  <c r="B3784" i="14"/>
  <c r="A3784" i="14"/>
  <c r="E3784" i="14" s="1"/>
  <c r="D3783" i="14"/>
  <c r="C3783" i="14"/>
  <c r="B3783" i="14"/>
  <c r="A3783" i="14"/>
  <c r="D3782" i="14"/>
  <c r="C3782" i="14"/>
  <c r="B3782" i="14"/>
  <c r="A3782" i="14"/>
  <c r="D3781" i="14"/>
  <c r="C3781" i="14"/>
  <c r="B3781" i="14"/>
  <c r="A3781" i="14"/>
  <c r="E3781" i="14" s="1"/>
  <c r="D3780" i="14"/>
  <c r="C3780" i="14"/>
  <c r="B3780" i="14"/>
  <c r="A3780" i="14"/>
  <c r="E3780" i="14" s="1"/>
  <c r="D3779" i="14"/>
  <c r="C3779" i="14"/>
  <c r="B3779" i="14"/>
  <c r="A3779" i="14"/>
  <c r="E3779" i="14" s="1"/>
  <c r="D3778" i="14"/>
  <c r="C3778" i="14"/>
  <c r="B3778" i="14"/>
  <c r="A3778" i="14"/>
  <c r="D3777" i="14"/>
  <c r="C3777" i="14"/>
  <c r="B3777" i="14"/>
  <c r="A3777" i="14"/>
  <c r="E3777" i="14" s="1"/>
  <c r="D3776" i="14"/>
  <c r="C3776" i="14"/>
  <c r="B3776" i="14"/>
  <c r="A3776" i="14"/>
  <c r="E3776" i="14" s="1"/>
  <c r="D3775" i="14"/>
  <c r="C3775" i="14"/>
  <c r="B3775" i="14"/>
  <c r="A3775" i="14"/>
  <c r="E3775" i="14" s="1"/>
  <c r="D3774" i="14"/>
  <c r="C3774" i="14"/>
  <c r="B3774" i="14"/>
  <c r="A3774" i="14"/>
  <c r="E3774" i="14" s="1"/>
  <c r="D3773" i="14"/>
  <c r="C3773" i="14"/>
  <c r="B3773" i="14"/>
  <c r="A3773" i="14"/>
  <c r="E3773" i="14" s="1"/>
  <c r="D3772" i="14"/>
  <c r="C3772" i="14"/>
  <c r="B3772" i="14"/>
  <c r="A3772" i="14"/>
  <c r="E3772" i="14" s="1"/>
  <c r="D3771" i="14"/>
  <c r="C3771" i="14"/>
  <c r="B3771" i="14"/>
  <c r="A3771" i="14"/>
  <c r="D3770" i="14"/>
  <c r="C3770" i="14"/>
  <c r="B3770" i="14"/>
  <c r="A3770" i="14"/>
  <c r="E3770" i="14" s="1"/>
  <c r="D3769" i="14"/>
  <c r="C3769" i="14"/>
  <c r="B3769" i="14"/>
  <c r="A3769" i="14"/>
  <c r="E3769" i="14" s="1"/>
  <c r="D3768" i="14"/>
  <c r="C3768" i="14"/>
  <c r="B3768" i="14"/>
  <c r="A3768" i="14"/>
  <c r="E3768" i="14" s="1"/>
  <c r="D3767" i="14"/>
  <c r="C3767" i="14"/>
  <c r="B3767" i="14"/>
  <c r="A3767" i="14"/>
  <c r="D3766" i="14"/>
  <c r="C3766" i="14"/>
  <c r="B3766" i="14"/>
  <c r="A3766" i="14"/>
  <c r="D3765" i="14"/>
  <c r="C3765" i="14"/>
  <c r="B3765" i="14"/>
  <c r="A3765" i="14"/>
  <c r="E3765" i="14" s="1"/>
  <c r="D3764" i="14"/>
  <c r="C3764" i="14"/>
  <c r="B3764" i="14"/>
  <c r="A3764" i="14"/>
  <c r="E3764" i="14" s="1"/>
  <c r="D3763" i="14"/>
  <c r="C3763" i="14"/>
  <c r="B3763" i="14"/>
  <c r="A3763" i="14"/>
  <c r="E3763" i="14" s="1"/>
  <c r="D3762" i="14"/>
  <c r="C3762" i="14"/>
  <c r="B3762" i="14"/>
  <c r="A3762" i="14"/>
  <c r="D3761" i="14"/>
  <c r="C3761" i="14"/>
  <c r="B3761" i="14"/>
  <c r="A3761" i="14"/>
  <c r="E3761" i="14" s="1"/>
  <c r="D3760" i="14"/>
  <c r="C3760" i="14"/>
  <c r="B3760" i="14"/>
  <c r="A3760" i="14"/>
  <c r="E3760" i="14" s="1"/>
  <c r="D3759" i="14"/>
  <c r="C3759" i="14"/>
  <c r="B3759" i="14"/>
  <c r="A3759" i="14"/>
  <c r="E3759" i="14" s="1"/>
  <c r="D3758" i="14"/>
  <c r="C3758" i="14"/>
  <c r="B3758" i="14"/>
  <c r="A3758" i="14"/>
  <c r="E3758" i="14" s="1"/>
  <c r="D3757" i="14"/>
  <c r="C3757" i="14"/>
  <c r="B3757" i="14"/>
  <c r="A3757" i="14"/>
  <c r="E3757" i="14" s="1"/>
  <c r="D3756" i="14"/>
  <c r="C3756" i="14"/>
  <c r="B3756" i="14"/>
  <c r="A3756" i="14"/>
  <c r="E3756" i="14" s="1"/>
  <c r="D3755" i="14"/>
  <c r="C3755" i="14"/>
  <c r="B3755" i="14"/>
  <c r="A3755" i="14"/>
  <c r="D3754" i="14"/>
  <c r="C3754" i="14"/>
  <c r="B3754" i="14"/>
  <c r="A3754" i="14"/>
  <c r="E3754" i="14" s="1"/>
  <c r="D3753" i="14"/>
  <c r="C3753" i="14"/>
  <c r="B3753" i="14"/>
  <c r="A3753" i="14"/>
  <c r="E3753" i="14" s="1"/>
  <c r="D3752" i="14"/>
  <c r="C3752" i="14"/>
  <c r="B3752" i="14"/>
  <c r="A3752" i="14"/>
  <c r="E3752" i="14" s="1"/>
  <c r="D3751" i="14"/>
  <c r="C3751" i="14"/>
  <c r="B3751" i="14"/>
  <c r="A3751" i="14"/>
  <c r="D3750" i="14"/>
  <c r="C3750" i="14"/>
  <c r="B3750" i="14"/>
  <c r="A3750" i="14"/>
  <c r="D3749" i="14"/>
  <c r="C3749" i="14"/>
  <c r="B3749" i="14"/>
  <c r="A3749" i="14"/>
  <c r="E3749" i="14" s="1"/>
  <c r="D3748" i="14"/>
  <c r="C3748" i="14"/>
  <c r="B3748" i="14"/>
  <c r="A3748" i="14"/>
  <c r="E3748" i="14" s="1"/>
  <c r="D3747" i="14"/>
  <c r="C3747" i="14"/>
  <c r="B3747" i="14"/>
  <c r="A3747" i="14"/>
  <c r="E3747" i="14" s="1"/>
  <c r="D3746" i="14"/>
  <c r="C3746" i="14"/>
  <c r="B3746" i="14"/>
  <c r="A3746" i="14"/>
  <c r="D3745" i="14"/>
  <c r="C3745" i="14"/>
  <c r="B3745" i="14"/>
  <c r="A3745" i="14"/>
  <c r="E3745" i="14" s="1"/>
  <c r="D3744" i="14"/>
  <c r="C3744" i="14"/>
  <c r="B3744" i="14"/>
  <c r="A3744" i="14"/>
  <c r="E3744" i="14" s="1"/>
  <c r="D3743" i="14"/>
  <c r="C3743" i="14"/>
  <c r="B3743" i="14"/>
  <c r="A3743" i="14"/>
  <c r="E3743" i="14" s="1"/>
  <c r="D3742" i="14"/>
  <c r="C3742" i="14"/>
  <c r="B3742" i="14"/>
  <c r="A3742" i="14"/>
  <c r="E3742" i="14" s="1"/>
  <c r="D3741" i="14"/>
  <c r="C3741" i="14"/>
  <c r="B3741" i="14"/>
  <c r="A3741" i="14"/>
  <c r="E3741" i="14" s="1"/>
  <c r="D3740" i="14"/>
  <c r="C3740" i="14"/>
  <c r="B3740" i="14"/>
  <c r="A3740" i="14"/>
  <c r="E3740" i="14" s="1"/>
  <c r="D3739" i="14"/>
  <c r="C3739" i="14"/>
  <c r="B3739" i="14"/>
  <c r="A3739" i="14"/>
  <c r="D3738" i="14"/>
  <c r="C3738" i="14"/>
  <c r="B3738" i="14"/>
  <c r="A3738" i="14"/>
  <c r="E3738" i="14" s="1"/>
  <c r="D3737" i="14"/>
  <c r="C3737" i="14"/>
  <c r="B3737" i="14"/>
  <c r="A3737" i="14"/>
  <c r="E3737" i="14" s="1"/>
  <c r="D3736" i="14"/>
  <c r="C3736" i="14"/>
  <c r="B3736" i="14"/>
  <c r="A3736" i="14"/>
  <c r="E3736" i="14" s="1"/>
  <c r="D3735" i="14"/>
  <c r="C3735" i="14"/>
  <c r="B3735" i="14"/>
  <c r="A3735" i="14"/>
  <c r="D3734" i="14"/>
  <c r="C3734" i="14"/>
  <c r="B3734" i="14"/>
  <c r="A3734" i="14"/>
  <c r="D3733" i="14"/>
  <c r="C3733" i="14"/>
  <c r="B3733" i="14"/>
  <c r="A3733" i="14"/>
  <c r="E3733" i="14" s="1"/>
  <c r="D3732" i="14"/>
  <c r="C3732" i="14"/>
  <c r="B3732" i="14"/>
  <c r="A3732" i="14"/>
  <c r="E3732" i="14" s="1"/>
  <c r="D3731" i="14"/>
  <c r="C3731" i="14"/>
  <c r="B3731" i="14"/>
  <c r="A3731" i="14"/>
  <c r="E3731" i="14" s="1"/>
  <c r="D3730" i="14"/>
  <c r="C3730" i="14"/>
  <c r="B3730" i="14"/>
  <c r="A3730" i="14"/>
  <c r="D3729" i="14"/>
  <c r="C3729" i="14"/>
  <c r="B3729" i="14"/>
  <c r="A3729" i="14"/>
  <c r="E3729" i="14" s="1"/>
  <c r="D3728" i="14"/>
  <c r="C3728" i="14"/>
  <c r="B3728" i="14"/>
  <c r="A3728" i="14"/>
  <c r="E3728" i="14" s="1"/>
  <c r="D3727" i="14"/>
  <c r="C3727" i="14"/>
  <c r="B3727" i="14"/>
  <c r="A3727" i="14"/>
  <c r="E3727" i="14" s="1"/>
  <c r="D3726" i="14"/>
  <c r="C3726" i="14"/>
  <c r="B3726" i="14"/>
  <c r="A3726" i="14"/>
  <c r="E3726" i="14" s="1"/>
  <c r="D3725" i="14"/>
  <c r="C3725" i="14"/>
  <c r="B3725" i="14"/>
  <c r="A3725" i="14"/>
  <c r="E3725" i="14" s="1"/>
  <c r="D3724" i="14"/>
  <c r="C3724" i="14"/>
  <c r="B3724" i="14"/>
  <c r="A3724" i="14"/>
  <c r="E3724" i="14" s="1"/>
  <c r="D3723" i="14"/>
  <c r="C3723" i="14"/>
  <c r="B3723" i="14"/>
  <c r="A3723" i="14"/>
  <c r="D3722" i="14"/>
  <c r="C3722" i="14"/>
  <c r="B3722" i="14"/>
  <c r="A3722" i="14"/>
  <c r="E3722" i="14" s="1"/>
  <c r="D3721" i="14"/>
  <c r="C3721" i="14"/>
  <c r="B3721" i="14"/>
  <c r="A3721" i="14"/>
  <c r="E3721" i="14" s="1"/>
  <c r="D3720" i="14"/>
  <c r="C3720" i="14"/>
  <c r="B3720" i="14"/>
  <c r="A3720" i="14"/>
  <c r="E3720" i="14" s="1"/>
  <c r="D3719" i="14"/>
  <c r="C3719" i="14"/>
  <c r="B3719" i="14"/>
  <c r="A3719" i="14"/>
  <c r="D3718" i="14"/>
  <c r="C3718" i="14"/>
  <c r="B3718" i="14"/>
  <c r="A3718" i="14"/>
  <c r="D3717" i="14"/>
  <c r="C3717" i="14"/>
  <c r="B3717" i="14"/>
  <c r="A3717" i="14"/>
  <c r="E3717" i="14" s="1"/>
  <c r="D3716" i="14"/>
  <c r="C3716" i="14"/>
  <c r="B3716" i="14"/>
  <c r="A3716" i="14"/>
  <c r="E3716" i="14" s="1"/>
  <c r="D3715" i="14"/>
  <c r="C3715" i="14"/>
  <c r="B3715" i="14"/>
  <c r="A3715" i="14"/>
  <c r="E3715" i="14" s="1"/>
  <c r="D3714" i="14"/>
  <c r="C3714" i="14"/>
  <c r="B3714" i="14"/>
  <c r="A3714" i="14"/>
  <c r="D3713" i="14"/>
  <c r="C3713" i="14"/>
  <c r="B3713" i="14"/>
  <c r="A3713" i="14"/>
  <c r="E3713" i="14" s="1"/>
  <c r="D3712" i="14"/>
  <c r="C3712" i="14"/>
  <c r="B3712" i="14"/>
  <c r="A3712" i="14"/>
  <c r="E3712" i="14" s="1"/>
  <c r="D3711" i="14"/>
  <c r="C3711" i="14"/>
  <c r="B3711" i="14"/>
  <c r="A3711" i="14"/>
  <c r="E3711" i="14" s="1"/>
  <c r="D3710" i="14"/>
  <c r="C3710" i="14"/>
  <c r="B3710" i="14"/>
  <c r="A3710" i="14"/>
  <c r="E3710" i="14" s="1"/>
  <c r="D3709" i="14"/>
  <c r="C3709" i="14"/>
  <c r="B3709" i="14"/>
  <c r="A3709" i="14"/>
  <c r="E3709" i="14" s="1"/>
  <c r="D3708" i="14"/>
  <c r="C3708" i="14"/>
  <c r="B3708" i="14"/>
  <c r="A3708" i="14"/>
  <c r="E3708" i="14" s="1"/>
  <c r="D3707" i="14"/>
  <c r="C3707" i="14"/>
  <c r="B3707" i="14"/>
  <c r="A3707" i="14"/>
  <c r="D3706" i="14"/>
  <c r="C3706" i="14"/>
  <c r="B3706" i="14"/>
  <c r="A3706" i="14"/>
  <c r="E3706" i="14" s="1"/>
  <c r="D3705" i="14"/>
  <c r="C3705" i="14"/>
  <c r="B3705" i="14"/>
  <c r="A3705" i="14"/>
  <c r="E3705" i="14" s="1"/>
  <c r="D3704" i="14"/>
  <c r="C3704" i="14"/>
  <c r="B3704" i="14"/>
  <c r="A3704" i="14"/>
  <c r="E3704" i="14" s="1"/>
  <c r="D3703" i="14"/>
  <c r="C3703" i="14"/>
  <c r="B3703" i="14"/>
  <c r="A3703" i="14"/>
  <c r="D3702" i="14"/>
  <c r="C3702" i="14"/>
  <c r="B3702" i="14"/>
  <c r="A3702" i="14"/>
  <c r="D3701" i="14"/>
  <c r="C3701" i="14"/>
  <c r="B3701" i="14"/>
  <c r="A3701" i="14"/>
  <c r="E3701" i="14" s="1"/>
  <c r="D3700" i="14"/>
  <c r="C3700" i="14"/>
  <c r="B3700" i="14"/>
  <c r="A3700" i="14"/>
  <c r="E3700" i="14" s="1"/>
  <c r="D3699" i="14"/>
  <c r="C3699" i="14"/>
  <c r="B3699" i="14"/>
  <c r="A3699" i="14"/>
  <c r="E3699" i="14" s="1"/>
  <c r="D3698" i="14"/>
  <c r="C3698" i="14"/>
  <c r="B3698" i="14"/>
  <c r="A3698" i="14"/>
  <c r="D3697" i="14"/>
  <c r="C3697" i="14"/>
  <c r="B3697" i="14"/>
  <c r="A3697" i="14"/>
  <c r="E3697" i="14" s="1"/>
  <c r="D3696" i="14"/>
  <c r="C3696" i="14"/>
  <c r="B3696" i="14"/>
  <c r="A3696" i="14"/>
  <c r="E3696" i="14" s="1"/>
  <c r="D3695" i="14"/>
  <c r="C3695" i="14"/>
  <c r="B3695" i="14"/>
  <c r="A3695" i="14"/>
  <c r="E3695" i="14" s="1"/>
  <c r="D3694" i="14"/>
  <c r="C3694" i="14"/>
  <c r="B3694" i="14"/>
  <c r="A3694" i="14"/>
  <c r="E3694" i="14" s="1"/>
  <c r="D3693" i="14"/>
  <c r="C3693" i="14"/>
  <c r="B3693" i="14"/>
  <c r="A3693" i="14"/>
  <c r="E3693" i="14" s="1"/>
  <c r="D3692" i="14"/>
  <c r="C3692" i="14"/>
  <c r="B3692" i="14"/>
  <c r="A3692" i="14"/>
  <c r="E3692" i="14" s="1"/>
  <c r="D3691" i="14"/>
  <c r="C3691" i="14"/>
  <c r="B3691" i="14"/>
  <c r="A3691" i="14"/>
  <c r="D3690" i="14"/>
  <c r="C3690" i="14"/>
  <c r="B3690" i="14"/>
  <c r="A3690" i="14"/>
  <c r="E3690" i="14" s="1"/>
  <c r="D3689" i="14"/>
  <c r="C3689" i="14"/>
  <c r="B3689" i="14"/>
  <c r="A3689" i="14"/>
  <c r="E3689" i="14" s="1"/>
  <c r="D3688" i="14"/>
  <c r="C3688" i="14"/>
  <c r="B3688" i="14"/>
  <c r="A3688" i="14"/>
  <c r="E3688" i="14" s="1"/>
  <c r="D3687" i="14"/>
  <c r="C3687" i="14"/>
  <c r="B3687" i="14"/>
  <c r="A3687" i="14"/>
  <c r="D3686" i="14"/>
  <c r="C3686" i="14"/>
  <c r="B3686" i="14"/>
  <c r="A3686" i="14"/>
  <c r="D3685" i="14"/>
  <c r="C3685" i="14"/>
  <c r="B3685" i="14"/>
  <c r="A3685" i="14"/>
  <c r="E3685" i="14" s="1"/>
  <c r="D3684" i="14"/>
  <c r="C3684" i="14"/>
  <c r="B3684" i="14"/>
  <c r="A3684" i="14"/>
  <c r="E3684" i="14" s="1"/>
  <c r="D3683" i="14"/>
  <c r="C3683" i="14"/>
  <c r="B3683" i="14"/>
  <c r="A3683" i="14"/>
  <c r="E3683" i="14" s="1"/>
  <c r="D3682" i="14"/>
  <c r="C3682" i="14"/>
  <c r="B3682" i="14"/>
  <c r="A3682" i="14"/>
  <c r="D3681" i="14"/>
  <c r="C3681" i="14"/>
  <c r="B3681" i="14"/>
  <c r="A3681" i="14"/>
  <c r="E3681" i="14" s="1"/>
  <c r="D3680" i="14"/>
  <c r="C3680" i="14"/>
  <c r="B3680" i="14"/>
  <c r="A3680" i="14"/>
  <c r="E3680" i="14" s="1"/>
  <c r="D3679" i="14"/>
  <c r="C3679" i="14"/>
  <c r="B3679" i="14"/>
  <c r="A3679" i="14"/>
  <c r="E3679" i="14" s="1"/>
  <c r="D3678" i="14"/>
  <c r="C3678" i="14"/>
  <c r="B3678" i="14"/>
  <c r="A3678" i="14"/>
  <c r="E3678" i="14" s="1"/>
  <c r="D3677" i="14"/>
  <c r="C3677" i="14"/>
  <c r="B3677" i="14"/>
  <c r="A3677" i="14"/>
  <c r="E3677" i="14" s="1"/>
  <c r="D3676" i="14"/>
  <c r="C3676" i="14"/>
  <c r="B3676" i="14"/>
  <c r="A3676" i="14"/>
  <c r="E3676" i="14" s="1"/>
  <c r="D3675" i="14"/>
  <c r="C3675" i="14"/>
  <c r="B3675" i="14"/>
  <c r="A3675" i="14"/>
  <c r="D3674" i="14"/>
  <c r="C3674" i="14"/>
  <c r="B3674" i="14"/>
  <c r="A3674" i="14"/>
  <c r="E3674" i="14" s="1"/>
  <c r="D3673" i="14"/>
  <c r="C3673" i="14"/>
  <c r="B3673" i="14"/>
  <c r="A3673" i="14"/>
  <c r="E3673" i="14" s="1"/>
  <c r="D3672" i="14"/>
  <c r="C3672" i="14"/>
  <c r="B3672" i="14"/>
  <c r="A3672" i="14"/>
  <c r="E3672" i="14" s="1"/>
  <c r="D3671" i="14"/>
  <c r="C3671" i="14"/>
  <c r="B3671" i="14"/>
  <c r="A3671" i="14"/>
  <c r="D3670" i="14"/>
  <c r="C3670" i="14"/>
  <c r="B3670" i="14"/>
  <c r="A3670" i="14"/>
  <c r="D3669" i="14"/>
  <c r="C3669" i="14"/>
  <c r="B3669" i="14"/>
  <c r="A3669" i="14"/>
  <c r="E3669" i="14" s="1"/>
  <c r="D3668" i="14"/>
  <c r="C3668" i="14"/>
  <c r="B3668" i="14"/>
  <c r="A3668" i="14"/>
  <c r="E3668" i="14" s="1"/>
  <c r="D3667" i="14"/>
  <c r="C3667" i="14"/>
  <c r="B3667" i="14"/>
  <c r="A3667" i="14"/>
  <c r="E3667" i="14" s="1"/>
  <c r="D3666" i="14"/>
  <c r="C3666" i="14"/>
  <c r="B3666" i="14"/>
  <c r="A3666" i="14"/>
  <c r="D3665" i="14"/>
  <c r="C3665" i="14"/>
  <c r="B3665" i="14"/>
  <c r="A3665" i="14"/>
  <c r="E3665" i="14" s="1"/>
  <c r="D3664" i="14"/>
  <c r="C3664" i="14"/>
  <c r="B3664" i="14"/>
  <c r="A3664" i="14"/>
  <c r="E3664" i="14" s="1"/>
  <c r="D3663" i="14"/>
  <c r="C3663" i="14"/>
  <c r="B3663" i="14"/>
  <c r="A3663" i="14"/>
  <c r="E3663" i="14" s="1"/>
  <c r="D3662" i="14"/>
  <c r="C3662" i="14"/>
  <c r="B3662" i="14"/>
  <c r="A3662" i="14"/>
  <c r="E3662" i="14" s="1"/>
  <c r="D3661" i="14"/>
  <c r="C3661" i="14"/>
  <c r="B3661" i="14"/>
  <c r="A3661" i="14"/>
  <c r="E3661" i="14" s="1"/>
  <c r="D3660" i="14"/>
  <c r="C3660" i="14"/>
  <c r="B3660" i="14"/>
  <c r="A3660" i="14"/>
  <c r="E3660" i="14" s="1"/>
  <c r="D3659" i="14"/>
  <c r="C3659" i="14"/>
  <c r="B3659" i="14"/>
  <c r="A3659" i="14"/>
  <c r="D3658" i="14"/>
  <c r="C3658" i="14"/>
  <c r="B3658" i="14"/>
  <c r="A3658" i="14"/>
  <c r="E3658" i="14" s="1"/>
  <c r="D3657" i="14"/>
  <c r="C3657" i="14"/>
  <c r="B3657" i="14"/>
  <c r="A3657" i="14"/>
  <c r="E3657" i="14" s="1"/>
  <c r="D3656" i="14"/>
  <c r="C3656" i="14"/>
  <c r="B3656" i="14"/>
  <c r="A3656" i="14"/>
  <c r="E3656" i="14" s="1"/>
  <c r="D3655" i="14"/>
  <c r="C3655" i="14"/>
  <c r="B3655" i="14"/>
  <c r="A3655" i="14"/>
  <c r="D3654" i="14"/>
  <c r="C3654" i="14"/>
  <c r="B3654" i="14"/>
  <c r="A3654" i="14"/>
  <c r="D3653" i="14"/>
  <c r="C3653" i="14"/>
  <c r="B3653" i="14"/>
  <c r="A3653" i="14"/>
  <c r="E3653" i="14" s="1"/>
  <c r="D3652" i="14"/>
  <c r="C3652" i="14"/>
  <c r="B3652" i="14"/>
  <c r="A3652" i="14"/>
  <c r="E3652" i="14" s="1"/>
  <c r="D3651" i="14"/>
  <c r="C3651" i="14"/>
  <c r="B3651" i="14"/>
  <c r="A3651" i="14"/>
  <c r="E3651" i="14" s="1"/>
  <c r="D3650" i="14"/>
  <c r="C3650" i="14"/>
  <c r="B3650" i="14"/>
  <c r="A3650" i="14"/>
  <c r="D3649" i="14"/>
  <c r="C3649" i="14"/>
  <c r="B3649" i="14"/>
  <c r="A3649" i="14"/>
  <c r="E3649" i="14" s="1"/>
  <c r="D3648" i="14"/>
  <c r="C3648" i="14"/>
  <c r="B3648" i="14"/>
  <c r="A3648" i="14"/>
  <c r="E3648" i="14" s="1"/>
  <c r="D3647" i="14"/>
  <c r="C3647" i="14"/>
  <c r="B3647" i="14"/>
  <c r="A3647" i="14"/>
  <c r="E3647" i="14" s="1"/>
  <c r="D3646" i="14"/>
  <c r="C3646" i="14"/>
  <c r="B3646" i="14"/>
  <c r="A3646" i="14"/>
  <c r="E3646" i="14" s="1"/>
  <c r="D3645" i="14"/>
  <c r="C3645" i="14"/>
  <c r="B3645" i="14"/>
  <c r="A3645" i="14"/>
  <c r="E3645" i="14" s="1"/>
  <c r="D3644" i="14"/>
  <c r="C3644" i="14"/>
  <c r="B3644" i="14"/>
  <c r="A3644" i="14"/>
  <c r="E3644" i="14" s="1"/>
  <c r="D3643" i="14"/>
  <c r="C3643" i="14"/>
  <c r="B3643" i="14"/>
  <c r="A3643" i="14"/>
  <c r="D3642" i="14"/>
  <c r="C3642" i="14"/>
  <c r="B3642" i="14"/>
  <c r="A3642" i="14"/>
  <c r="E3642" i="14" s="1"/>
  <c r="D3641" i="14"/>
  <c r="C3641" i="14"/>
  <c r="B3641" i="14"/>
  <c r="A3641" i="14"/>
  <c r="E3641" i="14" s="1"/>
  <c r="D3640" i="14"/>
  <c r="C3640" i="14"/>
  <c r="B3640" i="14"/>
  <c r="A3640" i="14"/>
  <c r="E3640" i="14" s="1"/>
  <c r="D3639" i="14"/>
  <c r="C3639" i="14"/>
  <c r="B3639" i="14"/>
  <c r="A3639" i="14"/>
  <c r="D3638" i="14"/>
  <c r="C3638" i="14"/>
  <c r="B3638" i="14"/>
  <c r="A3638" i="14"/>
  <c r="D3637" i="14"/>
  <c r="C3637" i="14"/>
  <c r="B3637" i="14"/>
  <c r="A3637" i="14"/>
  <c r="E3637" i="14" s="1"/>
  <c r="D3636" i="14"/>
  <c r="C3636" i="14"/>
  <c r="B3636" i="14"/>
  <c r="A3636" i="14"/>
  <c r="E3636" i="14" s="1"/>
  <c r="D3635" i="14"/>
  <c r="C3635" i="14"/>
  <c r="B3635" i="14"/>
  <c r="A3635" i="14"/>
  <c r="E3635" i="14" s="1"/>
  <c r="D3634" i="14"/>
  <c r="C3634" i="14"/>
  <c r="B3634" i="14"/>
  <c r="A3634" i="14"/>
  <c r="D3633" i="14"/>
  <c r="C3633" i="14"/>
  <c r="B3633" i="14"/>
  <c r="A3633" i="14"/>
  <c r="E3633" i="14" s="1"/>
  <c r="D3632" i="14"/>
  <c r="C3632" i="14"/>
  <c r="B3632" i="14"/>
  <c r="A3632" i="14"/>
  <c r="E3632" i="14" s="1"/>
  <c r="D3631" i="14"/>
  <c r="C3631" i="14"/>
  <c r="B3631" i="14"/>
  <c r="A3631" i="14"/>
  <c r="E3631" i="14" s="1"/>
  <c r="D3630" i="14"/>
  <c r="C3630" i="14"/>
  <c r="B3630" i="14"/>
  <c r="A3630" i="14"/>
  <c r="E3630" i="14" s="1"/>
  <c r="D3629" i="14"/>
  <c r="C3629" i="14"/>
  <c r="B3629" i="14"/>
  <c r="A3629" i="14"/>
  <c r="E3629" i="14" s="1"/>
  <c r="D3628" i="14"/>
  <c r="C3628" i="14"/>
  <c r="B3628" i="14"/>
  <c r="A3628" i="14"/>
  <c r="E3628" i="14" s="1"/>
  <c r="D3627" i="14"/>
  <c r="C3627" i="14"/>
  <c r="B3627" i="14"/>
  <c r="A3627" i="14"/>
  <c r="D3626" i="14"/>
  <c r="C3626" i="14"/>
  <c r="B3626" i="14"/>
  <c r="A3626" i="14"/>
  <c r="E3626" i="14" s="1"/>
  <c r="D3625" i="14"/>
  <c r="C3625" i="14"/>
  <c r="B3625" i="14"/>
  <c r="A3625" i="14"/>
  <c r="E3625" i="14" s="1"/>
  <c r="D3624" i="14"/>
  <c r="C3624" i="14"/>
  <c r="B3624" i="14"/>
  <c r="A3624" i="14"/>
  <c r="E3624" i="14" s="1"/>
  <c r="D3623" i="14"/>
  <c r="C3623" i="14"/>
  <c r="B3623" i="14"/>
  <c r="A3623" i="14"/>
  <c r="D3622" i="14"/>
  <c r="C3622" i="14"/>
  <c r="B3622" i="14"/>
  <c r="A3622" i="14"/>
  <c r="D3621" i="14"/>
  <c r="C3621" i="14"/>
  <c r="B3621" i="14"/>
  <c r="A3621" i="14"/>
  <c r="E3621" i="14" s="1"/>
  <c r="D3620" i="14"/>
  <c r="C3620" i="14"/>
  <c r="B3620" i="14"/>
  <c r="A3620" i="14"/>
  <c r="E3620" i="14" s="1"/>
  <c r="D3619" i="14"/>
  <c r="C3619" i="14"/>
  <c r="B3619" i="14"/>
  <c r="A3619" i="14"/>
  <c r="E3619" i="14" s="1"/>
  <c r="D3618" i="14"/>
  <c r="C3618" i="14"/>
  <c r="B3618" i="14"/>
  <c r="A3618" i="14"/>
  <c r="D3617" i="14"/>
  <c r="C3617" i="14"/>
  <c r="B3617" i="14"/>
  <c r="A3617" i="14"/>
  <c r="E3617" i="14" s="1"/>
  <c r="D3616" i="14"/>
  <c r="C3616" i="14"/>
  <c r="B3616" i="14"/>
  <c r="A3616" i="14"/>
  <c r="E3616" i="14" s="1"/>
  <c r="D3615" i="14"/>
  <c r="C3615" i="14"/>
  <c r="B3615" i="14"/>
  <c r="A3615" i="14"/>
  <c r="E3615" i="14" s="1"/>
  <c r="D3614" i="14"/>
  <c r="C3614" i="14"/>
  <c r="B3614" i="14"/>
  <c r="A3614" i="14"/>
  <c r="E3614" i="14" s="1"/>
  <c r="D3613" i="14"/>
  <c r="C3613" i="14"/>
  <c r="B3613" i="14"/>
  <c r="A3613" i="14"/>
  <c r="D3612" i="14"/>
  <c r="C3612" i="14"/>
  <c r="B3612" i="14"/>
  <c r="A3612" i="14"/>
  <c r="D3611" i="14"/>
  <c r="C3611" i="14"/>
  <c r="B3611" i="14"/>
  <c r="A3611" i="14"/>
  <c r="E3611" i="14" s="1"/>
  <c r="D3610" i="14"/>
  <c r="C3610" i="14"/>
  <c r="B3610" i="14"/>
  <c r="A3610" i="14"/>
  <c r="E3610" i="14" s="1"/>
  <c r="D3609" i="14"/>
  <c r="C3609" i="14"/>
  <c r="B3609" i="14"/>
  <c r="A3609" i="14"/>
  <c r="E3609" i="14" s="1"/>
  <c r="D3608" i="14"/>
  <c r="C3608" i="14"/>
  <c r="B3608" i="14"/>
  <c r="A3608" i="14"/>
  <c r="D3607" i="14"/>
  <c r="C3607" i="14"/>
  <c r="B3607" i="14"/>
  <c r="A3607" i="14"/>
  <c r="D3606" i="14"/>
  <c r="C3606" i="14"/>
  <c r="B3606" i="14"/>
  <c r="A3606" i="14"/>
  <c r="D3605" i="14"/>
  <c r="C3605" i="14"/>
  <c r="B3605" i="14"/>
  <c r="A3605" i="14"/>
  <c r="E3605" i="14" s="1"/>
  <c r="D3604" i="14"/>
  <c r="C3604" i="14"/>
  <c r="B3604" i="14"/>
  <c r="A3604" i="14"/>
  <c r="E3604" i="14" s="1"/>
  <c r="D3603" i="14"/>
  <c r="C3603" i="14"/>
  <c r="B3603" i="14"/>
  <c r="A3603" i="14"/>
  <c r="E3603" i="14" s="1"/>
  <c r="D3602" i="14"/>
  <c r="C3602" i="14"/>
  <c r="B3602" i="14"/>
  <c r="A3602" i="14"/>
  <c r="E3602" i="14" s="1"/>
  <c r="D3601" i="14"/>
  <c r="C3601" i="14"/>
  <c r="B3601" i="14"/>
  <c r="A3601" i="14"/>
  <c r="E3601" i="14" s="1"/>
  <c r="D3600" i="14"/>
  <c r="C3600" i="14"/>
  <c r="B3600" i="14"/>
  <c r="A3600" i="14"/>
  <c r="E3600" i="14" s="1"/>
  <c r="D3599" i="14"/>
  <c r="C3599" i="14"/>
  <c r="B3599" i="14"/>
  <c r="A3599" i="14"/>
  <c r="E3599" i="14" s="1"/>
  <c r="D3598" i="14"/>
  <c r="C3598" i="14"/>
  <c r="B3598" i="14"/>
  <c r="A3598" i="14"/>
  <c r="D3597" i="14"/>
  <c r="C3597" i="14"/>
  <c r="B3597" i="14"/>
  <c r="A3597" i="14"/>
  <c r="E3597" i="14" s="1"/>
  <c r="D3596" i="14"/>
  <c r="C3596" i="14"/>
  <c r="B3596" i="14"/>
  <c r="A3596" i="14"/>
  <c r="E3596" i="14" s="1"/>
  <c r="D3595" i="14"/>
  <c r="C3595" i="14"/>
  <c r="B3595" i="14"/>
  <c r="A3595" i="14"/>
  <c r="D3594" i="14"/>
  <c r="C3594" i="14"/>
  <c r="B3594" i="14"/>
  <c r="A3594" i="14"/>
  <c r="E3594" i="14" s="1"/>
  <c r="D3593" i="14"/>
  <c r="C3593" i="14"/>
  <c r="B3593" i="14"/>
  <c r="A3593" i="14"/>
  <c r="E3593" i="14" s="1"/>
  <c r="D3592" i="14"/>
  <c r="C3592" i="14"/>
  <c r="B3592" i="14"/>
  <c r="A3592" i="14"/>
  <c r="E3592" i="14" s="1"/>
  <c r="D3591" i="14"/>
  <c r="C3591" i="14"/>
  <c r="B3591" i="14"/>
  <c r="A3591" i="14"/>
  <c r="D3590" i="14"/>
  <c r="C3590" i="14"/>
  <c r="B3590" i="14"/>
  <c r="A3590" i="14"/>
  <c r="D3589" i="14"/>
  <c r="C3589" i="14"/>
  <c r="B3589" i="14"/>
  <c r="A3589" i="14"/>
  <c r="E3589" i="14" s="1"/>
  <c r="D3588" i="14"/>
  <c r="C3588" i="14"/>
  <c r="B3588" i="14"/>
  <c r="A3588" i="14"/>
  <c r="E3588" i="14" s="1"/>
  <c r="D3587" i="14"/>
  <c r="C3587" i="14"/>
  <c r="B3587" i="14"/>
  <c r="A3587" i="14"/>
  <c r="E3587" i="14" s="1"/>
  <c r="D3586" i="14"/>
  <c r="C3586" i="14"/>
  <c r="B3586" i="14"/>
  <c r="A3586" i="14"/>
  <c r="E3586" i="14" s="1"/>
  <c r="D3585" i="14"/>
  <c r="C3585" i="14"/>
  <c r="B3585" i="14"/>
  <c r="A3585" i="14"/>
  <c r="E3585" i="14" s="1"/>
  <c r="D3584" i="14"/>
  <c r="C3584" i="14"/>
  <c r="B3584" i="14"/>
  <c r="A3584" i="14"/>
  <c r="E3584" i="14" s="1"/>
  <c r="D3583" i="14"/>
  <c r="C3583" i="14"/>
  <c r="B3583" i="14"/>
  <c r="A3583" i="14"/>
  <c r="E3583" i="14" s="1"/>
  <c r="D3582" i="14"/>
  <c r="C3582" i="14"/>
  <c r="B3582" i="14"/>
  <c r="A3582" i="14"/>
  <c r="D3581" i="14"/>
  <c r="C3581" i="14"/>
  <c r="B3581" i="14"/>
  <c r="A3581" i="14"/>
  <c r="E3581" i="14" s="1"/>
  <c r="D3580" i="14"/>
  <c r="C3580" i="14"/>
  <c r="B3580" i="14"/>
  <c r="A3580" i="14"/>
  <c r="E3580" i="14" s="1"/>
  <c r="D3579" i="14"/>
  <c r="C3579" i="14"/>
  <c r="B3579" i="14"/>
  <c r="A3579" i="14"/>
  <c r="D3578" i="14"/>
  <c r="C3578" i="14"/>
  <c r="B3578" i="14"/>
  <c r="A3578" i="14"/>
  <c r="E3578" i="14" s="1"/>
  <c r="D3577" i="14"/>
  <c r="C3577" i="14"/>
  <c r="B3577" i="14"/>
  <c r="A3577" i="14"/>
  <c r="E3577" i="14" s="1"/>
  <c r="D3576" i="14"/>
  <c r="C3576" i="14"/>
  <c r="B3576" i="14"/>
  <c r="A3576" i="14"/>
  <c r="E3576" i="14" s="1"/>
  <c r="D3575" i="14"/>
  <c r="C3575" i="14"/>
  <c r="B3575" i="14"/>
  <c r="A3575" i="14"/>
  <c r="D3574" i="14"/>
  <c r="C3574" i="14"/>
  <c r="B3574" i="14"/>
  <c r="A3574" i="14"/>
  <c r="D3573" i="14"/>
  <c r="C3573" i="14"/>
  <c r="B3573" i="14"/>
  <c r="A3573" i="14"/>
  <c r="E3573" i="14" s="1"/>
  <c r="D3572" i="14"/>
  <c r="C3572" i="14"/>
  <c r="B3572" i="14"/>
  <c r="A3572" i="14"/>
  <c r="E3572" i="14" s="1"/>
  <c r="D3571" i="14"/>
  <c r="C3571" i="14"/>
  <c r="B3571" i="14"/>
  <c r="A3571" i="14"/>
  <c r="E3571" i="14" s="1"/>
  <c r="D3570" i="14"/>
  <c r="C3570" i="14"/>
  <c r="B3570" i="14"/>
  <c r="A3570" i="14"/>
  <c r="E3570" i="14" s="1"/>
  <c r="D3569" i="14"/>
  <c r="C3569" i="14"/>
  <c r="B3569" i="14"/>
  <c r="A3569" i="14"/>
  <c r="E3569" i="14" s="1"/>
  <c r="D3568" i="14"/>
  <c r="C3568" i="14"/>
  <c r="B3568" i="14"/>
  <c r="A3568" i="14"/>
  <c r="E3568" i="14" s="1"/>
  <c r="D3567" i="14"/>
  <c r="C3567" i="14"/>
  <c r="B3567" i="14"/>
  <c r="A3567" i="14"/>
  <c r="E3567" i="14" s="1"/>
  <c r="D3566" i="14"/>
  <c r="C3566" i="14"/>
  <c r="B3566" i="14"/>
  <c r="A3566" i="14"/>
  <c r="D3565" i="14"/>
  <c r="C3565" i="14"/>
  <c r="B3565" i="14"/>
  <c r="A3565" i="14"/>
  <c r="E3565" i="14" s="1"/>
  <c r="D3564" i="14"/>
  <c r="C3564" i="14"/>
  <c r="B3564" i="14"/>
  <c r="A3564" i="14"/>
  <c r="E3564" i="14" s="1"/>
  <c r="D3563" i="14"/>
  <c r="C3563" i="14"/>
  <c r="B3563" i="14"/>
  <c r="A3563" i="14"/>
  <c r="D3562" i="14"/>
  <c r="C3562" i="14"/>
  <c r="B3562" i="14"/>
  <c r="A3562" i="14"/>
  <c r="E3562" i="14" s="1"/>
  <c r="D3561" i="14"/>
  <c r="C3561" i="14"/>
  <c r="B3561" i="14"/>
  <c r="A3561" i="14"/>
  <c r="E3561" i="14" s="1"/>
  <c r="D3560" i="14"/>
  <c r="C3560" i="14"/>
  <c r="B3560" i="14"/>
  <c r="A3560" i="14"/>
  <c r="E3560" i="14" s="1"/>
  <c r="D3559" i="14"/>
  <c r="C3559" i="14"/>
  <c r="B3559" i="14"/>
  <c r="A3559" i="14"/>
  <c r="D3558" i="14"/>
  <c r="C3558" i="14"/>
  <c r="B3558" i="14"/>
  <c r="A3558" i="14"/>
  <c r="D3557" i="14"/>
  <c r="C3557" i="14"/>
  <c r="B3557" i="14"/>
  <c r="A3557" i="14"/>
  <c r="E3557" i="14" s="1"/>
  <c r="D3556" i="14"/>
  <c r="C3556" i="14"/>
  <c r="B3556" i="14"/>
  <c r="A3556" i="14"/>
  <c r="E3556" i="14" s="1"/>
  <c r="D3555" i="14"/>
  <c r="C3555" i="14"/>
  <c r="B3555" i="14"/>
  <c r="A3555" i="14"/>
  <c r="E3555" i="14" s="1"/>
  <c r="D3554" i="14"/>
  <c r="C3554" i="14"/>
  <c r="B3554" i="14"/>
  <c r="A3554" i="14"/>
  <c r="E3554" i="14" s="1"/>
  <c r="D3553" i="14"/>
  <c r="C3553" i="14"/>
  <c r="B3553" i="14"/>
  <c r="A3553" i="14"/>
  <c r="E3553" i="14" s="1"/>
  <c r="D3552" i="14"/>
  <c r="C3552" i="14"/>
  <c r="B3552" i="14"/>
  <c r="A3552" i="14"/>
  <c r="E3552" i="14" s="1"/>
  <c r="D3551" i="14"/>
  <c r="C3551" i="14"/>
  <c r="B3551" i="14"/>
  <c r="A3551" i="14"/>
  <c r="E3551" i="14" s="1"/>
  <c r="D3550" i="14"/>
  <c r="C3550" i="14"/>
  <c r="B3550" i="14"/>
  <c r="A3550" i="14"/>
  <c r="D3549" i="14"/>
  <c r="C3549" i="14"/>
  <c r="B3549" i="14"/>
  <c r="A3549" i="14"/>
  <c r="E3549" i="14" s="1"/>
  <c r="D3548" i="14"/>
  <c r="C3548" i="14"/>
  <c r="B3548" i="14"/>
  <c r="A3548" i="14"/>
  <c r="E3548" i="14" s="1"/>
  <c r="D3547" i="14"/>
  <c r="C3547" i="14"/>
  <c r="B3547" i="14"/>
  <c r="A3547" i="14"/>
  <c r="D3546" i="14"/>
  <c r="C3546" i="14"/>
  <c r="B3546" i="14"/>
  <c r="A3546" i="14"/>
  <c r="E3546" i="14" s="1"/>
  <c r="D3545" i="14"/>
  <c r="C3545" i="14"/>
  <c r="B3545" i="14"/>
  <c r="A3545" i="14"/>
  <c r="E3545" i="14" s="1"/>
  <c r="D3544" i="14"/>
  <c r="C3544" i="14"/>
  <c r="B3544" i="14"/>
  <c r="A3544" i="14"/>
  <c r="E3544" i="14" s="1"/>
  <c r="D3543" i="14"/>
  <c r="C3543" i="14"/>
  <c r="B3543" i="14"/>
  <c r="A3543" i="14"/>
  <c r="D3542" i="14"/>
  <c r="C3542" i="14"/>
  <c r="B3542" i="14"/>
  <c r="A3542" i="14"/>
  <c r="D3541" i="14"/>
  <c r="C3541" i="14"/>
  <c r="B3541" i="14"/>
  <c r="A3541" i="14"/>
  <c r="E3541" i="14" s="1"/>
  <c r="D3540" i="14"/>
  <c r="C3540" i="14"/>
  <c r="B3540" i="14"/>
  <c r="A3540" i="14"/>
  <c r="E3540" i="14" s="1"/>
  <c r="D3539" i="14"/>
  <c r="C3539" i="14"/>
  <c r="B3539" i="14"/>
  <c r="A3539" i="14"/>
  <c r="E3539" i="14" s="1"/>
  <c r="D3538" i="14"/>
  <c r="C3538" i="14"/>
  <c r="B3538" i="14"/>
  <c r="A3538" i="14"/>
  <c r="E3538" i="14" s="1"/>
  <c r="D3537" i="14"/>
  <c r="C3537" i="14"/>
  <c r="B3537" i="14"/>
  <c r="A3537" i="14"/>
  <c r="E3537" i="14" s="1"/>
  <c r="D3536" i="14"/>
  <c r="C3536" i="14"/>
  <c r="B3536" i="14"/>
  <c r="A3536" i="14"/>
  <c r="E3536" i="14" s="1"/>
  <c r="D3535" i="14"/>
  <c r="C3535" i="14"/>
  <c r="B3535" i="14"/>
  <c r="A3535" i="14"/>
  <c r="E3535" i="14" s="1"/>
  <c r="D3534" i="14"/>
  <c r="C3534" i="14"/>
  <c r="B3534" i="14"/>
  <c r="A3534" i="14"/>
  <c r="D3533" i="14"/>
  <c r="C3533" i="14"/>
  <c r="B3533" i="14"/>
  <c r="A3533" i="14"/>
  <c r="E3533" i="14" s="1"/>
  <c r="D3532" i="14"/>
  <c r="C3532" i="14"/>
  <c r="B3532" i="14"/>
  <c r="A3532" i="14"/>
  <c r="E3532" i="14" s="1"/>
  <c r="D3531" i="14"/>
  <c r="C3531" i="14"/>
  <c r="B3531" i="14"/>
  <c r="A3531" i="14"/>
  <c r="D3530" i="14"/>
  <c r="C3530" i="14"/>
  <c r="B3530" i="14"/>
  <c r="A3530" i="14"/>
  <c r="E3530" i="14" s="1"/>
  <c r="D3529" i="14"/>
  <c r="C3529" i="14"/>
  <c r="B3529" i="14"/>
  <c r="A3529" i="14"/>
  <c r="E3529" i="14" s="1"/>
  <c r="D3528" i="14"/>
  <c r="C3528" i="14"/>
  <c r="B3528" i="14"/>
  <c r="A3528" i="14"/>
  <c r="E3528" i="14" s="1"/>
  <c r="D3527" i="14"/>
  <c r="C3527" i="14"/>
  <c r="B3527" i="14"/>
  <c r="A3527" i="14"/>
  <c r="D3526" i="14"/>
  <c r="C3526" i="14"/>
  <c r="B3526" i="14"/>
  <c r="A3526" i="14"/>
  <c r="D3525" i="14"/>
  <c r="C3525" i="14"/>
  <c r="B3525" i="14"/>
  <c r="A3525" i="14"/>
  <c r="E3525" i="14" s="1"/>
  <c r="D3524" i="14"/>
  <c r="C3524" i="14"/>
  <c r="B3524" i="14"/>
  <c r="A3524" i="14"/>
  <c r="E3524" i="14" s="1"/>
  <c r="D3523" i="14"/>
  <c r="C3523" i="14"/>
  <c r="B3523" i="14"/>
  <c r="A3523" i="14"/>
  <c r="E3523" i="14" s="1"/>
  <c r="D3522" i="14"/>
  <c r="C3522" i="14"/>
  <c r="B3522" i="14"/>
  <c r="A3522" i="14"/>
  <c r="E3522" i="14" s="1"/>
  <c r="D3521" i="14"/>
  <c r="C3521" i="14"/>
  <c r="B3521" i="14"/>
  <c r="A3521" i="14"/>
  <c r="E3521" i="14" s="1"/>
  <c r="D3520" i="14"/>
  <c r="C3520" i="14"/>
  <c r="B3520" i="14"/>
  <c r="A3520" i="14"/>
  <c r="E3520" i="14" s="1"/>
  <c r="D3519" i="14"/>
  <c r="C3519" i="14"/>
  <c r="B3519" i="14"/>
  <c r="A3519" i="14"/>
  <c r="E3519" i="14" s="1"/>
  <c r="D3518" i="14"/>
  <c r="C3518" i="14"/>
  <c r="B3518" i="14"/>
  <c r="A3518" i="14"/>
  <c r="E3518" i="14" s="1"/>
  <c r="D3517" i="14"/>
  <c r="C3517" i="14"/>
  <c r="B3517" i="14"/>
  <c r="A3517" i="14"/>
  <c r="E3517" i="14" s="1"/>
  <c r="D3516" i="14"/>
  <c r="C3516" i="14"/>
  <c r="B3516" i="14"/>
  <c r="A3516" i="14"/>
  <c r="E3516" i="14" s="1"/>
  <c r="D3515" i="14"/>
  <c r="C3515" i="14"/>
  <c r="B3515" i="14"/>
  <c r="A3515" i="14"/>
  <c r="E3515" i="14" s="1"/>
  <c r="D3514" i="14"/>
  <c r="C3514" i="14"/>
  <c r="B3514" i="14"/>
  <c r="A3514" i="14"/>
  <c r="E3514" i="14" s="1"/>
  <c r="D3513" i="14"/>
  <c r="C3513" i="14"/>
  <c r="B3513" i="14"/>
  <c r="A3513" i="14"/>
  <c r="E3513" i="14" s="1"/>
  <c r="D3512" i="14"/>
  <c r="C3512" i="14"/>
  <c r="B3512" i="14"/>
  <c r="A3512" i="14"/>
  <c r="E3512" i="14" s="1"/>
  <c r="D3511" i="14"/>
  <c r="C3511" i="14"/>
  <c r="B3511" i="14"/>
  <c r="A3511" i="14"/>
  <c r="E3511" i="14" s="1"/>
  <c r="D3510" i="14"/>
  <c r="C3510" i="14"/>
  <c r="B3510" i="14"/>
  <c r="A3510" i="14"/>
  <c r="E3510" i="14" s="1"/>
  <c r="D3509" i="14"/>
  <c r="C3509" i="14"/>
  <c r="B3509" i="14"/>
  <c r="A3509" i="14"/>
  <c r="E3509" i="14" s="1"/>
  <c r="D3508" i="14"/>
  <c r="C3508" i="14"/>
  <c r="B3508" i="14"/>
  <c r="A3508" i="14"/>
  <c r="E3508" i="14" s="1"/>
  <c r="D3507" i="14"/>
  <c r="C3507" i="14"/>
  <c r="B3507" i="14"/>
  <c r="A3507" i="14"/>
  <c r="E3507" i="14" s="1"/>
  <c r="D3506" i="14"/>
  <c r="C3506" i="14"/>
  <c r="B3506" i="14"/>
  <c r="A3506" i="14"/>
  <c r="E3506" i="14" s="1"/>
  <c r="D3505" i="14"/>
  <c r="C3505" i="14"/>
  <c r="B3505" i="14"/>
  <c r="A3505" i="14"/>
  <c r="E3505" i="14" s="1"/>
  <c r="D3504" i="14"/>
  <c r="C3504" i="14"/>
  <c r="B3504" i="14"/>
  <c r="A3504" i="14"/>
  <c r="E3504" i="14" s="1"/>
  <c r="D3503" i="14"/>
  <c r="C3503" i="14"/>
  <c r="B3503" i="14"/>
  <c r="A3503" i="14"/>
  <c r="E3503" i="14" s="1"/>
  <c r="D3502" i="14"/>
  <c r="C3502" i="14"/>
  <c r="B3502" i="14"/>
  <c r="A3502" i="14"/>
  <c r="E3502" i="14" s="1"/>
  <c r="D3501" i="14"/>
  <c r="C3501" i="14"/>
  <c r="B3501" i="14"/>
  <c r="A3501" i="14"/>
  <c r="E3501" i="14" s="1"/>
  <c r="D3500" i="14"/>
  <c r="C3500" i="14"/>
  <c r="B3500" i="14"/>
  <c r="A3500" i="14"/>
  <c r="E3500" i="14" s="1"/>
  <c r="D3499" i="14"/>
  <c r="C3499" i="14"/>
  <c r="B3499" i="14"/>
  <c r="A3499" i="14"/>
  <c r="E3499" i="14" s="1"/>
  <c r="D3498" i="14"/>
  <c r="C3498" i="14"/>
  <c r="B3498" i="14"/>
  <c r="A3498" i="14"/>
  <c r="E3498" i="14" s="1"/>
  <c r="D3497" i="14"/>
  <c r="C3497" i="14"/>
  <c r="B3497" i="14"/>
  <c r="A3497" i="14"/>
  <c r="E3497" i="14" s="1"/>
  <c r="D3496" i="14"/>
  <c r="C3496" i="14"/>
  <c r="B3496" i="14"/>
  <c r="A3496" i="14"/>
  <c r="E3496" i="14" s="1"/>
  <c r="D3495" i="14"/>
  <c r="C3495" i="14"/>
  <c r="B3495" i="14"/>
  <c r="A3495" i="14"/>
  <c r="E3495" i="14" s="1"/>
  <c r="D3494" i="14"/>
  <c r="C3494" i="14"/>
  <c r="B3494" i="14"/>
  <c r="A3494" i="14"/>
  <c r="E3494" i="14" s="1"/>
  <c r="D3493" i="14"/>
  <c r="C3493" i="14"/>
  <c r="B3493" i="14"/>
  <c r="A3493" i="14"/>
  <c r="E3493" i="14" s="1"/>
  <c r="D3492" i="14"/>
  <c r="C3492" i="14"/>
  <c r="B3492" i="14"/>
  <c r="A3492" i="14"/>
  <c r="E3492" i="14" s="1"/>
  <c r="D3491" i="14"/>
  <c r="C3491" i="14"/>
  <c r="B3491" i="14"/>
  <c r="A3491" i="14"/>
  <c r="E3491" i="14" s="1"/>
  <c r="D3490" i="14"/>
  <c r="C3490" i="14"/>
  <c r="B3490" i="14"/>
  <c r="A3490" i="14"/>
  <c r="E3490" i="14" s="1"/>
  <c r="D3489" i="14"/>
  <c r="C3489" i="14"/>
  <c r="B3489" i="14"/>
  <c r="A3489" i="14"/>
  <c r="E3489" i="14" s="1"/>
  <c r="D3488" i="14"/>
  <c r="C3488" i="14"/>
  <c r="B3488" i="14"/>
  <c r="A3488" i="14"/>
  <c r="E3488" i="14" s="1"/>
  <c r="D3487" i="14"/>
  <c r="C3487" i="14"/>
  <c r="B3487" i="14"/>
  <c r="A3487" i="14"/>
  <c r="E3487" i="14" s="1"/>
  <c r="D3486" i="14"/>
  <c r="C3486" i="14"/>
  <c r="B3486" i="14"/>
  <c r="A3486" i="14"/>
  <c r="E3486" i="14" s="1"/>
  <c r="D3485" i="14"/>
  <c r="C3485" i="14"/>
  <c r="B3485" i="14"/>
  <c r="A3485" i="14"/>
  <c r="E3485" i="14" s="1"/>
  <c r="D3484" i="14"/>
  <c r="C3484" i="14"/>
  <c r="B3484" i="14"/>
  <c r="A3484" i="14"/>
  <c r="E3484" i="14" s="1"/>
  <c r="D3483" i="14"/>
  <c r="C3483" i="14"/>
  <c r="B3483" i="14"/>
  <c r="A3483" i="14"/>
  <c r="E3483" i="14" s="1"/>
  <c r="D3482" i="14"/>
  <c r="C3482" i="14"/>
  <c r="B3482" i="14"/>
  <c r="A3482" i="14"/>
  <c r="E3482" i="14" s="1"/>
  <c r="D3481" i="14"/>
  <c r="C3481" i="14"/>
  <c r="B3481" i="14"/>
  <c r="A3481" i="14"/>
  <c r="E3481" i="14" s="1"/>
  <c r="D3480" i="14"/>
  <c r="C3480" i="14"/>
  <c r="B3480" i="14"/>
  <c r="A3480" i="14"/>
  <c r="E3480" i="14" s="1"/>
  <c r="D3479" i="14"/>
  <c r="C3479" i="14"/>
  <c r="B3479" i="14"/>
  <c r="A3479" i="14"/>
  <c r="E3479" i="14" s="1"/>
  <c r="D3478" i="14"/>
  <c r="C3478" i="14"/>
  <c r="B3478" i="14"/>
  <c r="A3478" i="14"/>
  <c r="E3478" i="14" s="1"/>
  <c r="D3477" i="14"/>
  <c r="C3477" i="14"/>
  <c r="B3477" i="14"/>
  <c r="A3477" i="14"/>
  <c r="E3477" i="14" s="1"/>
  <c r="D3476" i="14"/>
  <c r="C3476" i="14"/>
  <c r="B3476" i="14"/>
  <c r="A3476" i="14"/>
  <c r="E3476" i="14" s="1"/>
  <c r="D3475" i="14"/>
  <c r="C3475" i="14"/>
  <c r="B3475" i="14"/>
  <c r="A3475" i="14"/>
  <c r="E3475" i="14" s="1"/>
  <c r="D3474" i="14"/>
  <c r="C3474" i="14"/>
  <c r="B3474" i="14"/>
  <c r="A3474" i="14"/>
  <c r="E3474" i="14" s="1"/>
  <c r="D3473" i="14"/>
  <c r="C3473" i="14"/>
  <c r="B3473" i="14"/>
  <c r="A3473" i="14"/>
  <c r="E3473" i="14" s="1"/>
  <c r="D3472" i="14"/>
  <c r="C3472" i="14"/>
  <c r="B3472" i="14"/>
  <c r="A3472" i="14"/>
  <c r="E3472" i="14" s="1"/>
  <c r="D3471" i="14"/>
  <c r="C3471" i="14"/>
  <c r="B3471" i="14"/>
  <c r="A3471" i="14"/>
  <c r="E3471" i="14" s="1"/>
  <c r="D3470" i="14"/>
  <c r="C3470" i="14"/>
  <c r="B3470" i="14"/>
  <c r="A3470" i="14"/>
  <c r="E3470" i="14" s="1"/>
  <c r="D3469" i="14"/>
  <c r="C3469" i="14"/>
  <c r="B3469" i="14"/>
  <c r="A3469" i="14"/>
  <c r="E3469" i="14" s="1"/>
  <c r="D3468" i="14"/>
  <c r="C3468" i="14"/>
  <c r="B3468" i="14"/>
  <c r="A3468" i="14"/>
  <c r="E3468" i="14" s="1"/>
  <c r="D3467" i="14"/>
  <c r="C3467" i="14"/>
  <c r="B3467" i="14"/>
  <c r="A3467" i="14"/>
  <c r="E3467" i="14" s="1"/>
  <c r="D3466" i="14"/>
  <c r="C3466" i="14"/>
  <c r="B3466" i="14"/>
  <c r="A3466" i="14"/>
  <c r="E3466" i="14" s="1"/>
  <c r="D3465" i="14"/>
  <c r="C3465" i="14"/>
  <c r="B3465" i="14"/>
  <c r="A3465" i="14"/>
  <c r="E3465" i="14" s="1"/>
  <c r="D3464" i="14"/>
  <c r="C3464" i="14"/>
  <c r="B3464" i="14"/>
  <c r="A3464" i="14"/>
  <c r="E3464" i="14" s="1"/>
  <c r="D3463" i="14"/>
  <c r="C3463" i="14"/>
  <c r="B3463" i="14"/>
  <c r="A3463" i="14"/>
  <c r="E3463" i="14" s="1"/>
  <c r="D3462" i="14"/>
  <c r="C3462" i="14"/>
  <c r="B3462" i="14"/>
  <c r="A3462" i="14"/>
  <c r="E3462" i="14" s="1"/>
  <c r="D3461" i="14"/>
  <c r="C3461" i="14"/>
  <c r="B3461" i="14"/>
  <c r="A3461" i="14"/>
  <c r="E3461" i="14" s="1"/>
  <c r="D3460" i="14"/>
  <c r="C3460" i="14"/>
  <c r="B3460" i="14"/>
  <c r="A3460" i="14"/>
  <c r="E3460" i="14" s="1"/>
  <c r="D3459" i="14"/>
  <c r="C3459" i="14"/>
  <c r="B3459" i="14"/>
  <c r="A3459" i="14"/>
  <c r="E3459" i="14" s="1"/>
  <c r="D3458" i="14"/>
  <c r="C3458" i="14"/>
  <c r="B3458" i="14"/>
  <c r="A3458" i="14"/>
  <c r="E3458" i="14" s="1"/>
  <c r="D3457" i="14"/>
  <c r="C3457" i="14"/>
  <c r="B3457" i="14"/>
  <c r="A3457" i="14"/>
  <c r="E3457" i="14" s="1"/>
  <c r="D3456" i="14"/>
  <c r="C3456" i="14"/>
  <c r="B3456" i="14"/>
  <c r="A3456" i="14"/>
  <c r="E3456" i="14" s="1"/>
  <c r="D3455" i="14"/>
  <c r="C3455" i="14"/>
  <c r="B3455" i="14"/>
  <c r="A3455" i="14"/>
  <c r="E3455" i="14" s="1"/>
  <c r="D3454" i="14"/>
  <c r="C3454" i="14"/>
  <c r="B3454" i="14"/>
  <c r="A3454" i="14"/>
  <c r="E3454" i="14" s="1"/>
  <c r="D3453" i="14"/>
  <c r="C3453" i="14"/>
  <c r="B3453" i="14"/>
  <c r="A3453" i="14"/>
  <c r="E3453" i="14" s="1"/>
  <c r="D3452" i="14"/>
  <c r="C3452" i="14"/>
  <c r="B3452" i="14"/>
  <c r="A3452" i="14"/>
  <c r="E3452" i="14" s="1"/>
  <c r="D3451" i="14"/>
  <c r="C3451" i="14"/>
  <c r="B3451" i="14"/>
  <c r="A3451" i="14"/>
  <c r="E3451" i="14" s="1"/>
  <c r="D3450" i="14"/>
  <c r="C3450" i="14"/>
  <c r="B3450" i="14"/>
  <c r="A3450" i="14"/>
  <c r="E3450" i="14" s="1"/>
  <c r="D3449" i="14"/>
  <c r="C3449" i="14"/>
  <c r="B3449" i="14"/>
  <c r="A3449" i="14"/>
  <c r="E3449" i="14" s="1"/>
  <c r="D3448" i="14"/>
  <c r="C3448" i="14"/>
  <c r="B3448" i="14"/>
  <c r="A3448" i="14"/>
  <c r="E3448" i="14" s="1"/>
  <c r="D3447" i="14"/>
  <c r="C3447" i="14"/>
  <c r="B3447" i="14"/>
  <c r="A3447" i="14"/>
  <c r="E3447" i="14" s="1"/>
  <c r="D3446" i="14"/>
  <c r="C3446" i="14"/>
  <c r="B3446" i="14"/>
  <c r="A3446" i="14"/>
  <c r="E3446" i="14" s="1"/>
  <c r="D3445" i="14"/>
  <c r="C3445" i="14"/>
  <c r="B3445" i="14"/>
  <c r="A3445" i="14"/>
  <c r="E3445" i="14" s="1"/>
  <c r="D3444" i="14"/>
  <c r="C3444" i="14"/>
  <c r="B3444" i="14"/>
  <c r="A3444" i="14"/>
  <c r="E3444" i="14" s="1"/>
  <c r="D3443" i="14"/>
  <c r="C3443" i="14"/>
  <c r="B3443" i="14"/>
  <c r="A3443" i="14"/>
  <c r="E3443" i="14" s="1"/>
  <c r="D3442" i="14"/>
  <c r="C3442" i="14"/>
  <c r="B3442" i="14"/>
  <c r="A3442" i="14"/>
  <c r="E3442" i="14" s="1"/>
  <c r="D3441" i="14"/>
  <c r="C3441" i="14"/>
  <c r="B3441" i="14"/>
  <c r="A3441" i="14"/>
  <c r="E3441" i="14" s="1"/>
  <c r="D3440" i="14"/>
  <c r="C3440" i="14"/>
  <c r="B3440" i="14"/>
  <c r="A3440" i="14"/>
  <c r="E3440" i="14" s="1"/>
  <c r="D3439" i="14"/>
  <c r="C3439" i="14"/>
  <c r="B3439" i="14"/>
  <c r="A3439" i="14"/>
  <c r="E3439" i="14" s="1"/>
  <c r="D3438" i="14"/>
  <c r="C3438" i="14"/>
  <c r="B3438" i="14"/>
  <c r="A3438" i="14"/>
  <c r="E3438" i="14" s="1"/>
  <c r="D3437" i="14"/>
  <c r="C3437" i="14"/>
  <c r="B3437" i="14"/>
  <c r="A3437" i="14"/>
  <c r="E3437" i="14" s="1"/>
  <c r="D3436" i="14"/>
  <c r="C3436" i="14"/>
  <c r="B3436" i="14"/>
  <c r="A3436" i="14"/>
  <c r="E3436" i="14" s="1"/>
  <c r="D3435" i="14"/>
  <c r="C3435" i="14"/>
  <c r="B3435" i="14"/>
  <c r="A3435" i="14"/>
  <c r="E3435" i="14" s="1"/>
  <c r="D3434" i="14"/>
  <c r="C3434" i="14"/>
  <c r="B3434" i="14"/>
  <c r="A3434" i="14"/>
  <c r="E3434" i="14" s="1"/>
  <c r="D3433" i="14"/>
  <c r="C3433" i="14"/>
  <c r="B3433" i="14"/>
  <c r="A3433" i="14"/>
  <c r="E3433" i="14" s="1"/>
  <c r="D3432" i="14"/>
  <c r="C3432" i="14"/>
  <c r="B3432" i="14"/>
  <c r="A3432" i="14"/>
  <c r="E3432" i="14" s="1"/>
  <c r="D3431" i="14"/>
  <c r="C3431" i="14"/>
  <c r="B3431" i="14"/>
  <c r="A3431" i="14"/>
  <c r="E3431" i="14" s="1"/>
  <c r="D3430" i="14"/>
  <c r="C3430" i="14"/>
  <c r="B3430" i="14"/>
  <c r="A3430" i="14"/>
  <c r="E3430" i="14" s="1"/>
  <c r="D3429" i="14"/>
  <c r="C3429" i="14"/>
  <c r="B3429" i="14"/>
  <c r="A3429" i="14"/>
  <c r="E3429" i="14" s="1"/>
  <c r="D3428" i="14"/>
  <c r="C3428" i="14"/>
  <c r="B3428" i="14"/>
  <c r="A3428" i="14"/>
  <c r="E3428" i="14" s="1"/>
  <c r="D3427" i="14"/>
  <c r="C3427" i="14"/>
  <c r="B3427" i="14"/>
  <c r="A3427" i="14"/>
  <c r="E3427" i="14" s="1"/>
  <c r="D3426" i="14"/>
  <c r="C3426" i="14"/>
  <c r="B3426" i="14"/>
  <c r="A3426" i="14"/>
  <c r="E3426" i="14" s="1"/>
  <c r="D3425" i="14"/>
  <c r="C3425" i="14"/>
  <c r="B3425" i="14"/>
  <c r="A3425" i="14"/>
  <c r="E3425" i="14" s="1"/>
  <c r="D3424" i="14"/>
  <c r="C3424" i="14"/>
  <c r="B3424" i="14"/>
  <c r="A3424" i="14"/>
  <c r="E3424" i="14" s="1"/>
  <c r="D3423" i="14"/>
  <c r="C3423" i="14"/>
  <c r="B3423" i="14"/>
  <c r="A3423" i="14"/>
  <c r="E3423" i="14" s="1"/>
  <c r="D3422" i="14"/>
  <c r="C3422" i="14"/>
  <c r="B3422" i="14"/>
  <c r="A3422" i="14"/>
  <c r="E3422" i="14" s="1"/>
  <c r="D3421" i="14"/>
  <c r="C3421" i="14"/>
  <c r="B3421" i="14"/>
  <c r="A3421" i="14"/>
  <c r="E3421" i="14" s="1"/>
  <c r="D3420" i="14"/>
  <c r="C3420" i="14"/>
  <c r="B3420" i="14"/>
  <c r="A3420" i="14"/>
  <c r="E3420" i="14" s="1"/>
  <c r="D3419" i="14"/>
  <c r="C3419" i="14"/>
  <c r="B3419" i="14"/>
  <c r="A3419" i="14"/>
  <c r="E3419" i="14" s="1"/>
  <c r="D3418" i="14"/>
  <c r="C3418" i="14"/>
  <c r="B3418" i="14"/>
  <c r="A3418" i="14"/>
  <c r="E3418" i="14" s="1"/>
  <c r="D3417" i="14"/>
  <c r="C3417" i="14"/>
  <c r="B3417" i="14"/>
  <c r="A3417" i="14"/>
  <c r="E3417" i="14" s="1"/>
  <c r="D3416" i="14"/>
  <c r="C3416" i="14"/>
  <c r="B3416" i="14"/>
  <c r="A3416" i="14"/>
  <c r="E3416" i="14" s="1"/>
  <c r="D3415" i="14"/>
  <c r="C3415" i="14"/>
  <c r="B3415" i="14"/>
  <c r="A3415" i="14"/>
  <c r="E3415" i="14" s="1"/>
  <c r="D3414" i="14"/>
  <c r="C3414" i="14"/>
  <c r="B3414" i="14"/>
  <c r="A3414" i="14"/>
  <c r="E3414" i="14" s="1"/>
  <c r="D3413" i="14"/>
  <c r="C3413" i="14"/>
  <c r="B3413" i="14"/>
  <c r="A3413" i="14"/>
  <c r="E3413" i="14" s="1"/>
  <c r="D3412" i="14"/>
  <c r="C3412" i="14"/>
  <c r="B3412" i="14"/>
  <c r="A3412" i="14"/>
  <c r="E3412" i="14" s="1"/>
  <c r="D3411" i="14"/>
  <c r="C3411" i="14"/>
  <c r="B3411" i="14"/>
  <c r="A3411" i="14"/>
  <c r="E3411" i="14" s="1"/>
  <c r="D3410" i="14"/>
  <c r="C3410" i="14"/>
  <c r="B3410" i="14"/>
  <c r="A3410" i="14"/>
  <c r="E3410" i="14" s="1"/>
  <c r="D3409" i="14"/>
  <c r="C3409" i="14"/>
  <c r="B3409" i="14"/>
  <c r="A3409" i="14"/>
  <c r="E3409" i="14" s="1"/>
  <c r="D3408" i="14"/>
  <c r="C3408" i="14"/>
  <c r="B3408" i="14"/>
  <c r="A3408" i="14"/>
  <c r="E3408" i="14" s="1"/>
  <c r="D3407" i="14"/>
  <c r="C3407" i="14"/>
  <c r="B3407" i="14"/>
  <c r="A3407" i="14"/>
  <c r="E3407" i="14" s="1"/>
  <c r="D3406" i="14"/>
  <c r="C3406" i="14"/>
  <c r="B3406" i="14"/>
  <c r="A3406" i="14"/>
  <c r="E3406" i="14" s="1"/>
  <c r="D3405" i="14"/>
  <c r="C3405" i="14"/>
  <c r="B3405" i="14"/>
  <c r="A3405" i="14"/>
  <c r="E3405" i="14" s="1"/>
  <c r="D3404" i="14"/>
  <c r="C3404" i="14"/>
  <c r="B3404" i="14"/>
  <c r="A3404" i="14"/>
  <c r="E3404" i="14" s="1"/>
  <c r="D3403" i="14"/>
  <c r="C3403" i="14"/>
  <c r="B3403" i="14"/>
  <c r="A3403" i="14"/>
  <c r="E3403" i="14" s="1"/>
  <c r="D3402" i="14"/>
  <c r="C3402" i="14"/>
  <c r="B3402" i="14"/>
  <c r="A3402" i="14"/>
  <c r="E3402" i="14" s="1"/>
  <c r="D3401" i="14"/>
  <c r="C3401" i="14"/>
  <c r="B3401" i="14"/>
  <c r="A3401" i="14"/>
  <c r="E3401" i="14" s="1"/>
  <c r="D3400" i="14"/>
  <c r="C3400" i="14"/>
  <c r="B3400" i="14"/>
  <c r="A3400" i="14"/>
  <c r="E3400" i="14" s="1"/>
  <c r="D3399" i="14"/>
  <c r="C3399" i="14"/>
  <c r="B3399" i="14"/>
  <c r="A3399" i="14"/>
  <c r="E3399" i="14" s="1"/>
  <c r="D3398" i="14"/>
  <c r="C3398" i="14"/>
  <c r="B3398" i="14"/>
  <c r="A3398" i="14"/>
  <c r="E3398" i="14" s="1"/>
  <c r="D3397" i="14"/>
  <c r="C3397" i="14"/>
  <c r="B3397" i="14"/>
  <c r="A3397" i="14"/>
  <c r="E3397" i="14" s="1"/>
  <c r="D3396" i="14"/>
  <c r="C3396" i="14"/>
  <c r="B3396" i="14"/>
  <c r="A3396" i="14"/>
  <c r="E3396" i="14" s="1"/>
  <c r="D3395" i="14"/>
  <c r="C3395" i="14"/>
  <c r="B3395" i="14"/>
  <c r="A3395" i="14"/>
  <c r="E3395" i="14" s="1"/>
  <c r="D3394" i="14"/>
  <c r="C3394" i="14"/>
  <c r="B3394" i="14"/>
  <c r="A3394" i="14"/>
  <c r="E3394" i="14" s="1"/>
  <c r="D3393" i="14"/>
  <c r="C3393" i="14"/>
  <c r="B3393" i="14"/>
  <c r="A3393" i="14"/>
  <c r="E3393" i="14" s="1"/>
  <c r="D3392" i="14"/>
  <c r="C3392" i="14"/>
  <c r="B3392" i="14"/>
  <c r="A3392" i="14"/>
  <c r="E3392" i="14" s="1"/>
  <c r="D3391" i="14"/>
  <c r="C3391" i="14"/>
  <c r="B3391" i="14"/>
  <c r="A3391" i="14"/>
  <c r="E3391" i="14" s="1"/>
  <c r="D3390" i="14"/>
  <c r="C3390" i="14"/>
  <c r="B3390" i="14"/>
  <c r="A3390" i="14"/>
  <c r="E3390" i="14" s="1"/>
  <c r="D3389" i="14"/>
  <c r="C3389" i="14"/>
  <c r="B3389" i="14"/>
  <c r="A3389" i="14"/>
  <c r="E3389" i="14" s="1"/>
  <c r="D3388" i="14"/>
  <c r="C3388" i="14"/>
  <c r="B3388" i="14"/>
  <c r="A3388" i="14"/>
  <c r="E3388" i="14" s="1"/>
  <c r="D3387" i="14"/>
  <c r="C3387" i="14"/>
  <c r="B3387" i="14"/>
  <c r="A3387" i="14"/>
  <c r="E3387" i="14" s="1"/>
  <c r="D3386" i="14"/>
  <c r="C3386" i="14"/>
  <c r="B3386" i="14"/>
  <c r="A3386" i="14"/>
  <c r="E3386" i="14" s="1"/>
  <c r="D3385" i="14"/>
  <c r="C3385" i="14"/>
  <c r="B3385" i="14"/>
  <c r="A3385" i="14"/>
  <c r="E3385" i="14" s="1"/>
  <c r="D3384" i="14"/>
  <c r="C3384" i="14"/>
  <c r="B3384" i="14"/>
  <c r="A3384" i="14"/>
  <c r="E3384" i="14" s="1"/>
  <c r="D3383" i="14"/>
  <c r="C3383" i="14"/>
  <c r="B3383" i="14"/>
  <c r="A3383" i="14"/>
  <c r="E3383" i="14" s="1"/>
  <c r="D3382" i="14"/>
  <c r="C3382" i="14"/>
  <c r="B3382" i="14"/>
  <c r="A3382" i="14"/>
  <c r="E3382" i="14" s="1"/>
  <c r="D3381" i="14"/>
  <c r="C3381" i="14"/>
  <c r="B3381" i="14"/>
  <c r="A3381" i="14"/>
  <c r="E3381" i="14" s="1"/>
  <c r="D3380" i="14"/>
  <c r="C3380" i="14"/>
  <c r="B3380" i="14"/>
  <c r="A3380" i="14"/>
  <c r="E3380" i="14" s="1"/>
  <c r="D3379" i="14"/>
  <c r="C3379" i="14"/>
  <c r="B3379" i="14"/>
  <c r="A3379" i="14"/>
  <c r="E3379" i="14" s="1"/>
  <c r="D3378" i="14"/>
  <c r="C3378" i="14"/>
  <c r="B3378" i="14"/>
  <c r="A3378" i="14"/>
  <c r="E3378" i="14" s="1"/>
  <c r="D3377" i="14"/>
  <c r="C3377" i="14"/>
  <c r="B3377" i="14"/>
  <c r="A3377" i="14"/>
  <c r="E3377" i="14" s="1"/>
  <c r="D3376" i="14"/>
  <c r="C3376" i="14"/>
  <c r="B3376" i="14"/>
  <c r="A3376" i="14"/>
  <c r="E3376" i="14" s="1"/>
  <c r="D3375" i="14"/>
  <c r="C3375" i="14"/>
  <c r="B3375" i="14"/>
  <c r="A3375" i="14"/>
  <c r="E3375" i="14" s="1"/>
  <c r="D3374" i="14"/>
  <c r="C3374" i="14"/>
  <c r="B3374" i="14"/>
  <c r="A3374" i="14"/>
  <c r="E3374" i="14" s="1"/>
  <c r="D3373" i="14"/>
  <c r="C3373" i="14"/>
  <c r="B3373" i="14"/>
  <c r="A3373" i="14"/>
  <c r="E3373" i="14" s="1"/>
  <c r="D3372" i="14"/>
  <c r="C3372" i="14"/>
  <c r="B3372" i="14"/>
  <c r="A3372" i="14"/>
  <c r="E3372" i="14" s="1"/>
  <c r="D3371" i="14"/>
  <c r="C3371" i="14"/>
  <c r="B3371" i="14"/>
  <c r="A3371" i="14"/>
  <c r="E3371" i="14" s="1"/>
  <c r="D3370" i="14"/>
  <c r="C3370" i="14"/>
  <c r="B3370" i="14"/>
  <c r="A3370" i="14"/>
  <c r="E3370" i="14" s="1"/>
  <c r="D3369" i="14"/>
  <c r="C3369" i="14"/>
  <c r="B3369" i="14"/>
  <c r="A3369" i="14"/>
  <c r="E3369" i="14" s="1"/>
  <c r="D3368" i="14"/>
  <c r="C3368" i="14"/>
  <c r="B3368" i="14"/>
  <c r="A3368" i="14"/>
  <c r="E3368" i="14" s="1"/>
  <c r="D3367" i="14"/>
  <c r="C3367" i="14"/>
  <c r="B3367" i="14"/>
  <c r="A3367" i="14"/>
  <c r="E3367" i="14" s="1"/>
  <c r="D3366" i="14"/>
  <c r="C3366" i="14"/>
  <c r="B3366" i="14"/>
  <c r="A3366" i="14"/>
  <c r="E3366" i="14" s="1"/>
  <c r="D3365" i="14"/>
  <c r="C3365" i="14"/>
  <c r="B3365" i="14"/>
  <c r="A3365" i="14"/>
  <c r="E3365" i="14" s="1"/>
  <c r="D3364" i="14"/>
  <c r="C3364" i="14"/>
  <c r="B3364" i="14"/>
  <c r="A3364" i="14"/>
  <c r="E3364" i="14" s="1"/>
  <c r="D3363" i="14"/>
  <c r="C3363" i="14"/>
  <c r="B3363" i="14"/>
  <c r="A3363" i="14"/>
  <c r="E3363" i="14" s="1"/>
  <c r="D3362" i="14"/>
  <c r="C3362" i="14"/>
  <c r="B3362" i="14"/>
  <c r="A3362" i="14"/>
  <c r="E3362" i="14" s="1"/>
  <c r="D3361" i="14"/>
  <c r="C3361" i="14"/>
  <c r="B3361" i="14"/>
  <c r="A3361" i="14"/>
  <c r="E3361" i="14" s="1"/>
  <c r="D3360" i="14"/>
  <c r="C3360" i="14"/>
  <c r="B3360" i="14"/>
  <c r="A3360" i="14"/>
  <c r="E3360" i="14" s="1"/>
  <c r="D3359" i="14"/>
  <c r="C3359" i="14"/>
  <c r="B3359" i="14"/>
  <c r="A3359" i="14"/>
  <c r="E3359" i="14" s="1"/>
  <c r="D3358" i="14"/>
  <c r="C3358" i="14"/>
  <c r="B3358" i="14"/>
  <c r="A3358" i="14"/>
  <c r="E3358" i="14" s="1"/>
  <c r="D3357" i="14"/>
  <c r="C3357" i="14"/>
  <c r="B3357" i="14"/>
  <c r="A3357" i="14"/>
  <c r="E3357" i="14" s="1"/>
  <c r="D3356" i="14"/>
  <c r="C3356" i="14"/>
  <c r="B3356" i="14"/>
  <c r="A3356" i="14"/>
  <c r="E3356" i="14" s="1"/>
  <c r="D3355" i="14"/>
  <c r="C3355" i="14"/>
  <c r="B3355" i="14"/>
  <c r="A3355" i="14"/>
  <c r="E3355" i="14" s="1"/>
  <c r="D3354" i="14"/>
  <c r="C3354" i="14"/>
  <c r="B3354" i="14"/>
  <c r="A3354" i="14"/>
  <c r="E3354" i="14" s="1"/>
  <c r="D3353" i="14"/>
  <c r="C3353" i="14"/>
  <c r="B3353" i="14"/>
  <c r="A3353" i="14"/>
  <c r="E3353" i="14" s="1"/>
  <c r="D3352" i="14"/>
  <c r="C3352" i="14"/>
  <c r="B3352" i="14"/>
  <c r="A3352" i="14"/>
  <c r="E3352" i="14" s="1"/>
  <c r="D3351" i="14"/>
  <c r="C3351" i="14"/>
  <c r="B3351" i="14"/>
  <c r="A3351" i="14"/>
  <c r="E3351" i="14" s="1"/>
  <c r="D3350" i="14"/>
  <c r="C3350" i="14"/>
  <c r="B3350" i="14"/>
  <c r="A3350" i="14"/>
  <c r="E3350" i="14" s="1"/>
  <c r="D3349" i="14"/>
  <c r="C3349" i="14"/>
  <c r="B3349" i="14"/>
  <c r="A3349" i="14"/>
  <c r="E3349" i="14" s="1"/>
  <c r="D3348" i="14"/>
  <c r="C3348" i="14"/>
  <c r="B3348" i="14"/>
  <c r="A3348" i="14"/>
  <c r="E3348" i="14" s="1"/>
  <c r="D3347" i="14"/>
  <c r="C3347" i="14"/>
  <c r="B3347" i="14"/>
  <c r="A3347" i="14"/>
  <c r="E3347" i="14" s="1"/>
  <c r="D3346" i="14"/>
  <c r="C3346" i="14"/>
  <c r="B3346" i="14"/>
  <c r="A3346" i="14"/>
  <c r="E3346" i="14" s="1"/>
  <c r="D3345" i="14"/>
  <c r="C3345" i="14"/>
  <c r="B3345" i="14"/>
  <c r="A3345" i="14"/>
  <c r="E3345" i="14" s="1"/>
  <c r="D3344" i="14"/>
  <c r="C3344" i="14"/>
  <c r="B3344" i="14"/>
  <c r="A3344" i="14"/>
  <c r="E3344" i="14" s="1"/>
  <c r="D3343" i="14"/>
  <c r="C3343" i="14"/>
  <c r="B3343" i="14"/>
  <c r="A3343" i="14"/>
  <c r="E3343" i="14" s="1"/>
  <c r="D3342" i="14"/>
  <c r="C3342" i="14"/>
  <c r="B3342" i="14"/>
  <c r="A3342" i="14"/>
  <c r="E3342" i="14" s="1"/>
  <c r="D3341" i="14"/>
  <c r="C3341" i="14"/>
  <c r="B3341" i="14"/>
  <c r="A3341" i="14"/>
  <c r="E3341" i="14" s="1"/>
  <c r="D3340" i="14"/>
  <c r="C3340" i="14"/>
  <c r="B3340" i="14"/>
  <c r="A3340" i="14"/>
  <c r="E3340" i="14" s="1"/>
  <c r="D3339" i="14"/>
  <c r="C3339" i="14"/>
  <c r="B3339" i="14"/>
  <c r="A3339" i="14"/>
  <c r="E3339" i="14" s="1"/>
  <c r="D3338" i="14"/>
  <c r="C3338" i="14"/>
  <c r="B3338" i="14"/>
  <c r="A3338" i="14"/>
  <c r="E3338" i="14" s="1"/>
  <c r="D3337" i="14"/>
  <c r="C3337" i="14"/>
  <c r="B3337" i="14"/>
  <c r="A3337" i="14"/>
  <c r="E3337" i="14" s="1"/>
  <c r="D3336" i="14"/>
  <c r="C3336" i="14"/>
  <c r="B3336" i="14"/>
  <c r="A3336" i="14"/>
  <c r="E3336" i="14" s="1"/>
  <c r="D3335" i="14"/>
  <c r="C3335" i="14"/>
  <c r="B3335" i="14"/>
  <c r="A3335" i="14"/>
  <c r="E3335" i="14" s="1"/>
  <c r="D3334" i="14"/>
  <c r="C3334" i="14"/>
  <c r="B3334" i="14"/>
  <c r="A3334" i="14"/>
  <c r="E3334" i="14" s="1"/>
  <c r="D3333" i="14"/>
  <c r="C3333" i="14"/>
  <c r="B3333" i="14"/>
  <c r="A3333" i="14"/>
  <c r="E3333" i="14" s="1"/>
  <c r="D3332" i="14"/>
  <c r="C3332" i="14"/>
  <c r="B3332" i="14"/>
  <c r="A3332" i="14"/>
  <c r="E3332" i="14" s="1"/>
  <c r="D3331" i="14"/>
  <c r="C3331" i="14"/>
  <c r="B3331" i="14"/>
  <c r="A3331" i="14"/>
  <c r="E3331" i="14" s="1"/>
  <c r="D3330" i="14"/>
  <c r="C3330" i="14"/>
  <c r="B3330" i="14"/>
  <c r="A3330" i="14"/>
  <c r="E3330" i="14" s="1"/>
  <c r="D3329" i="14"/>
  <c r="C3329" i="14"/>
  <c r="B3329" i="14"/>
  <c r="A3329" i="14"/>
  <c r="E3329" i="14" s="1"/>
  <c r="D3328" i="14"/>
  <c r="C3328" i="14"/>
  <c r="B3328" i="14"/>
  <c r="A3328" i="14"/>
  <c r="E3328" i="14" s="1"/>
  <c r="D3327" i="14"/>
  <c r="C3327" i="14"/>
  <c r="B3327" i="14"/>
  <c r="A3327" i="14"/>
  <c r="E3327" i="14" s="1"/>
  <c r="D3326" i="14"/>
  <c r="C3326" i="14"/>
  <c r="B3326" i="14"/>
  <c r="A3326" i="14"/>
  <c r="E3326" i="14" s="1"/>
  <c r="D3325" i="14"/>
  <c r="C3325" i="14"/>
  <c r="B3325" i="14"/>
  <c r="A3325" i="14"/>
  <c r="E3325" i="14" s="1"/>
  <c r="D3324" i="14"/>
  <c r="C3324" i="14"/>
  <c r="B3324" i="14"/>
  <c r="A3324" i="14"/>
  <c r="E3324" i="14" s="1"/>
  <c r="D3323" i="14"/>
  <c r="C3323" i="14"/>
  <c r="B3323" i="14"/>
  <c r="A3323" i="14"/>
  <c r="E3323" i="14" s="1"/>
  <c r="D3322" i="14"/>
  <c r="C3322" i="14"/>
  <c r="B3322" i="14"/>
  <c r="A3322" i="14"/>
  <c r="E3322" i="14" s="1"/>
  <c r="D3321" i="14"/>
  <c r="C3321" i="14"/>
  <c r="B3321" i="14"/>
  <c r="A3321" i="14"/>
  <c r="E3321" i="14" s="1"/>
  <c r="D3320" i="14"/>
  <c r="C3320" i="14"/>
  <c r="B3320" i="14"/>
  <c r="A3320" i="14"/>
  <c r="E3320" i="14" s="1"/>
  <c r="D3319" i="14"/>
  <c r="C3319" i="14"/>
  <c r="B3319" i="14"/>
  <c r="A3319" i="14"/>
  <c r="E3319" i="14" s="1"/>
  <c r="D3318" i="14"/>
  <c r="C3318" i="14"/>
  <c r="B3318" i="14"/>
  <c r="A3318" i="14"/>
  <c r="E3318" i="14" s="1"/>
  <c r="D3317" i="14"/>
  <c r="C3317" i="14"/>
  <c r="B3317" i="14"/>
  <c r="A3317" i="14"/>
  <c r="E3317" i="14" s="1"/>
  <c r="D3316" i="14"/>
  <c r="C3316" i="14"/>
  <c r="B3316" i="14"/>
  <c r="A3316" i="14"/>
  <c r="E3316" i="14" s="1"/>
  <c r="D3315" i="14"/>
  <c r="C3315" i="14"/>
  <c r="B3315" i="14"/>
  <c r="A3315" i="14"/>
  <c r="E3315" i="14" s="1"/>
  <c r="D3314" i="14"/>
  <c r="C3314" i="14"/>
  <c r="B3314" i="14"/>
  <c r="A3314" i="14"/>
  <c r="E3314" i="14" s="1"/>
  <c r="D3313" i="14"/>
  <c r="C3313" i="14"/>
  <c r="B3313" i="14"/>
  <c r="A3313" i="14"/>
  <c r="E3313" i="14" s="1"/>
  <c r="D3312" i="14"/>
  <c r="C3312" i="14"/>
  <c r="B3312" i="14"/>
  <c r="A3312" i="14"/>
  <c r="E3312" i="14" s="1"/>
  <c r="D3311" i="14"/>
  <c r="C3311" i="14"/>
  <c r="B3311" i="14"/>
  <c r="A3311" i="14"/>
  <c r="E3311" i="14" s="1"/>
  <c r="D3310" i="14"/>
  <c r="C3310" i="14"/>
  <c r="B3310" i="14"/>
  <c r="A3310" i="14"/>
  <c r="E3310" i="14" s="1"/>
  <c r="D3309" i="14"/>
  <c r="C3309" i="14"/>
  <c r="B3309" i="14"/>
  <c r="A3309" i="14"/>
  <c r="E3309" i="14" s="1"/>
  <c r="D3308" i="14"/>
  <c r="C3308" i="14"/>
  <c r="B3308" i="14"/>
  <c r="A3308" i="14"/>
  <c r="E3308" i="14" s="1"/>
  <c r="D3307" i="14"/>
  <c r="C3307" i="14"/>
  <c r="B3307" i="14"/>
  <c r="A3307" i="14"/>
  <c r="E3307" i="14" s="1"/>
  <c r="D3306" i="14"/>
  <c r="C3306" i="14"/>
  <c r="B3306" i="14"/>
  <c r="A3306" i="14"/>
  <c r="E3306" i="14" s="1"/>
  <c r="D3305" i="14"/>
  <c r="C3305" i="14"/>
  <c r="B3305" i="14"/>
  <c r="A3305" i="14"/>
  <c r="E3305" i="14" s="1"/>
  <c r="D3304" i="14"/>
  <c r="C3304" i="14"/>
  <c r="B3304" i="14"/>
  <c r="A3304" i="14"/>
  <c r="E3304" i="14" s="1"/>
  <c r="D3303" i="14"/>
  <c r="C3303" i="14"/>
  <c r="B3303" i="14"/>
  <c r="A3303" i="14"/>
  <c r="E3303" i="14" s="1"/>
  <c r="D3302" i="14"/>
  <c r="C3302" i="14"/>
  <c r="B3302" i="14"/>
  <c r="A3302" i="14"/>
  <c r="E3302" i="14" s="1"/>
  <c r="D3301" i="14"/>
  <c r="C3301" i="14"/>
  <c r="B3301" i="14"/>
  <c r="A3301" i="14"/>
  <c r="E3301" i="14" s="1"/>
  <c r="D3300" i="14"/>
  <c r="C3300" i="14"/>
  <c r="B3300" i="14"/>
  <c r="A3300" i="14"/>
  <c r="E3300" i="14" s="1"/>
  <c r="D3299" i="14"/>
  <c r="C3299" i="14"/>
  <c r="B3299" i="14"/>
  <c r="A3299" i="14"/>
  <c r="E3299" i="14" s="1"/>
  <c r="D3298" i="14"/>
  <c r="C3298" i="14"/>
  <c r="B3298" i="14"/>
  <c r="A3298" i="14"/>
  <c r="E3298" i="14" s="1"/>
  <c r="D3297" i="14"/>
  <c r="C3297" i="14"/>
  <c r="B3297" i="14"/>
  <c r="A3297" i="14"/>
  <c r="E3297" i="14" s="1"/>
  <c r="D3296" i="14"/>
  <c r="C3296" i="14"/>
  <c r="B3296" i="14"/>
  <c r="A3296" i="14"/>
  <c r="D3295" i="14"/>
  <c r="C3295" i="14"/>
  <c r="B3295" i="14"/>
  <c r="A3295" i="14"/>
  <c r="E3295" i="14" s="1"/>
  <c r="D3294" i="14"/>
  <c r="C3294" i="14"/>
  <c r="B3294" i="14"/>
  <c r="A3294" i="14"/>
  <c r="E3294" i="14" s="1"/>
  <c r="D3293" i="14"/>
  <c r="C3293" i="14"/>
  <c r="B3293" i="14"/>
  <c r="A3293" i="14"/>
  <c r="E3293" i="14" s="1"/>
  <c r="D3292" i="14"/>
  <c r="C3292" i="14"/>
  <c r="B3292" i="14"/>
  <c r="A3292" i="14"/>
  <c r="E3292" i="14" s="1"/>
  <c r="D3291" i="14"/>
  <c r="C3291" i="14"/>
  <c r="B3291" i="14"/>
  <c r="A3291" i="14"/>
  <c r="E3291" i="14" s="1"/>
  <c r="D3290" i="14"/>
  <c r="C3290" i="14"/>
  <c r="B3290" i="14"/>
  <c r="A3290" i="14"/>
  <c r="E3290" i="14" s="1"/>
  <c r="D3289" i="14"/>
  <c r="C3289" i="14"/>
  <c r="B3289" i="14"/>
  <c r="A3289" i="14"/>
  <c r="D3288" i="14"/>
  <c r="C3288" i="14"/>
  <c r="B3288" i="14"/>
  <c r="A3288" i="14"/>
  <c r="E3288" i="14" s="1"/>
  <c r="D3287" i="14"/>
  <c r="C3287" i="14"/>
  <c r="B3287" i="14"/>
  <c r="A3287" i="14"/>
  <c r="E3287" i="14" s="1"/>
  <c r="D3286" i="14"/>
  <c r="C3286" i="14"/>
  <c r="B3286" i="14"/>
  <c r="A3286" i="14"/>
  <c r="E3286" i="14" s="1"/>
  <c r="D3285" i="14"/>
  <c r="C3285" i="14"/>
  <c r="B3285" i="14"/>
  <c r="A3285" i="14"/>
  <c r="D3284" i="14"/>
  <c r="C3284" i="14"/>
  <c r="B3284" i="14"/>
  <c r="A3284" i="14"/>
  <c r="E3284" i="14" s="1"/>
  <c r="D3283" i="14"/>
  <c r="C3283" i="14"/>
  <c r="B3283" i="14"/>
  <c r="A3283" i="14"/>
  <c r="E3283" i="14" s="1"/>
  <c r="D3282" i="14"/>
  <c r="C3282" i="14"/>
  <c r="B3282" i="14"/>
  <c r="A3282" i="14"/>
  <c r="E3282" i="14" s="1"/>
  <c r="D3281" i="14"/>
  <c r="C3281" i="14"/>
  <c r="B3281" i="14"/>
  <c r="A3281" i="14"/>
  <c r="D3280" i="14"/>
  <c r="C3280" i="14"/>
  <c r="B3280" i="14"/>
  <c r="A3280" i="14"/>
  <c r="E3280" i="14" s="1"/>
  <c r="D3279" i="14"/>
  <c r="C3279" i="14"/>
  <c r="B3279" i="14"/>
  <c r="A3279" i="14"/>
  <c r="E3279" i="14" s="1"/>
  <c r="D3278" i="14"/>
  <c r="C3278" i="14"/>
  <c r="B3278" i="14"/>
  <c r="A3278" i="14"/>
  <c r="E3278" i="14" s="1"/>
  <c r="D3277" i="14"/>
  <c r="C3277" i="14"/>
  <c r="B3277" i="14"/>
  <c r="A3277" i="14"/>
  <c r="E3277" i="14" s="1"/>
  <c r="D3276" i="14"/>
  <c r="C3276" i="14"/>
  <c r="B3276" i="14"/>
  <c r="A3276" i="14"/>
  <c r="E3276" i="14" s="1"/>
  <c r="D3275" i="14"/>
  <c r="C3275" i="14"/>
  <c r="B3275" i="14"/>
  <c r="A3275" i="14"/>
  <c r="E3275" i="14" s="1"/>
  <c r="D3274" i="14"/>
  <c r="C3274" i="14"/>
  <c r="B3274" i="14"/>
  <c r="A3274" i="14"/>
  <c r="E3274" i="14" s="1"/>
  <c r="D3273" i="14"/>
  <c r="C3273" i="14"/>
  <c r="B3273" i="14"/>
  <c r="A3273" i="14"/>
  <c r="D3272" i="14"/>
  <c r="C3272" i="14"/>
  <c r="B3272" i="14"/>
  <c r="A3272" i="14"/>
  <c r="E3272" i="14" s="1"/>
  <c r="D3271" i="14"/>
  <c r="C3271" i="14"/>
  <c r="B3271" i="14"/>
  <c r="A3271" i="14"/>
  <c r="E3271" i="14" s="1"/>
  <c r="D3270" i="14"/>
  <c r="C3270" i="14"/>
  <c r="B3270" i="14"/>
  <c r="A3270" i="14"/>
  <c r="E3270" i="14" s="1"/>
  <c r="D3269" i="14"/>
  <c r="C3269" i="14"/>
  <c r="B3269" i="14"/>
  <c r="A3269" i="14"/>
  <c r="D3268" i="14"/>
  <c r="C3268" i="14"/>
  <c r="B3268" i="14"/>
  <c r="A3268" i="14"/>
  <c r="E3268" i="14" s="1"/>
  <c r="D3267" i="14"/>
  <c r="C3267" i="14"/>
  <c r="B3267" i="14"/>
  <c r="A3267" i="14"/>
  <c r="E3267" i="14" s="1"/>
  <c r="D3266" i="14"/>
  <c r="C3266" i="14"/>
  <c r="B3266" i="14"/>
  <c r="A3266" i="14"/>
  <c r="E3266" i="14" s="1"/>
  <c r="D3265" i="14"/>
  <c r="C3265" i="14"/>
  <c r="B3265" i="14"/>
  <c r="A3265" i="14"/>
  <c r="D3264" i="14"/>
  <c r="C3264" i="14"/>
  <c r="B3264" i="14"/>
  <c r="A3264" i="14"/>
  <c r="E3264" i="14" s="1"/>
  <c r="D3263" i="14"/>
  <c r="C3263" i="14"/>
  <c r="B3263" i="14"/>
  <c r="A3263" i="14"/>
  <c r="E3263" i="14" s="1"/>
  <c r="D3262" i="14"/>
  <c r="C3262" i="14"/>
  <c r="B3262" i="14"/>
  <c r="A3262" i="14"/>
  <c r="E3262" i="14" s="1"/>
  <c r="D3261" i="14"/>
  <c r="C3261" i="14"/>
  <c r="B3261" i="14"/>
  <c r="A3261" i="14"/>
  <c r="E3261" i="14" s="1"/>
  <c r="D3260" i="14"/>
  <c r="C3260" i="14"/>
  <c r="B3260" i="14"/>
  <c r="A3260" i="14"/>
  <c r="E3260" i="14" s="1"/>
  <c r="D3259" i="14"/>
  <c r="C3259" i="14"/>
  <c r="B3259" i="14"/>
  <c r="A3259" i="14"/>
  <c r="E3259" i="14" s="1"/>
  <c r="D3258" i="14"/>
  <c r="C3258" i="14"/>
  <c r="B3258" i="14"/>
  <c r="A3258" i="14"/>
  <c r="E3258" i="14" s="1"/>
  <c r="D3257" i="14"/>
  <c r="C3257" i="14"/>
  <c r="B3257" i="14"/>
  <c r="A3257" i="14"/>
  <c r="E3257" i="14" s="1"/>
  <c r="D3256" i="14"/>
  <c r="C3256" i="14"/>
  <c r="B3256" i="14"/>
  <c r="A3256" i="14"/>
  <c r="E3256" i="14" s="1"/>
  <c r="D3255" i="14"/>
  <c r="C3255" i="14"/>
  <c r="B3255" i="14"/>
  <c r="A3255" i="14"/>
  <c r="E3255" i="14" s="1"/>
  <c r="D3254" i="14"/>
  <c r="C3254" i="14"/>
  <c r="B3254" i="14"/>
  <c r="A3254" i="14"/>
  <c r="E3254" i="14" s="1"/>
  <c r="D3253" i="14"/>
  <c r="C3253" i="14"/>
  <c r="B3253" i="14"/>
  <c r="A3253" i="14"/>
  <c r="E3253" i="14" s="1"/>
  <c r="D3252" i="14"/>
  <c r="C3252" i="14"/>
  <c r="B3252" i="14"/>
  <c r="A3252" i="14"/>
  <c r="E3252" i="14" s="1"/>
  <c r="D3251" i="14"/>
  <c r="C3251" i="14"/>
  <c r="B3251" i="14"/>
  <c r="A3251" i="14"/>
  <c r="E3251" i="14" s="1"/>
  <c r="D3250" i="14"/>
  <c r="C3250" i="14"/>
  <c r="B3250" i="14"/>
  <c r="A3250" i="14"/>
  <c r="E3250" i="14" s="1"/>
  <c r="D3249" i="14"/>
  <c r="C3249" i="14"/>
  <c r="B3249" i="14"/>
  <c r="A3249" i="14"/>
  <c r="E3249" i="14" s="1"/>
  <c r="D3248" i="14"/>
  <c r="C3248" i="14"/>
  <c r="B3248" i="14"/>
  <c r="A3248" i="14"/>
  <c r="E3248" i="14" s="1"/>
  <c r="D3247" i="14"/>
  <c r="C3247" i="14"/>
  <c r="B3247" i="14"/>
  <c r="A3247" i="14"/>
  <c r="E3247" i="14" s="1"/>
  <c r="D3246" i="14"/>
  <c r="C3246" i="14"/>
  <c r="B3246" i="14"/>
  <c r="A3246" i="14"/>
  <c r="E3246" i="14" s="1"/>
  <c r="D3245" i="14"/>
  <c r="C3245" i="14"/>
  <c r="B3245" i="14"/>
  <c r="A3245" i="14"/>
  <c r="E3245" i="14" s="1"/>
  <c r="D3244" i="14"/>
  <c r="C3244" i="14"/>
  <c r="B3244" i="14"/>
  <c r="A3244" i="14"/>
  <c r="E3244" i="14" s="1"/>
  <c r="D3243" i="14"/>
  <c r="C3243" i="14"/>
  <c r="B3243" i="14"/>
  <c r="A3243" i="14"/>
  <c r="E3243" i="14" s="1"/>
  <c r="D3242" i="14"/>
  <c r="C3242" i="14"/>
  <c r="B3242" i="14"/>
  <c r="A3242" i="14"/>
  <c r="E3242" i="14" s="1"/>
  <c r="D3241" i="14"/>
  <c r="C3241" i="14"/>
  <c r="B3241" i="14"/>
  <c r="A3241" i="14"/>
  <c r="E3241" i="14" s="1"/>
  <c r="D3240" i="14"/>
  <c r="C3240" i="14"/>
  <c r="B3240" i="14"/>
  <c r="A3240" i="14"/>
  <c r="E3240" i="14" s="1"/>
  <c r="D3239" i="14"/>
  <c r="C3239" i="14"/>
  <c r="B3239" i="14"/>
  <c r="A3239" i="14"/>
  <c r="E3239" i="14" s="1"/>
  <c r="D3238" i="14"/>
  <c r="C3238" i="14"/>
  <c r="B3238" i="14"/>
  <c r="A3238" i="14"/>
  <c r="E3238" i="14" s="1"/>
  <c r="D3237" i="14"/>
  <c r="C3237" i="14"/>
  <c r="B3237" i="14"/>
  <c r="A3237" i="14"/>
  <c r="E3237" i="14" s="1"/>
  <c r="D3236" i="14"/>
  <c r="C3236" i="14"/>
  <c r="B3236" i="14"/>
  <c r="A3236" i="14"/>
  <c r="E3236" i="14" s="1"/>
  <c r="D3235" i="14"/>
  <c r="C3235" i="14"/>
  <c r="B3235" i="14"/>
  <c r="A3235" i="14"/>
  <c r="E3235" i="14" s="1"/>
  <c r="D3234" i="14"/>
  <c r="C3234" i="14"/>
  <c r="B3234" i="14"/>
  <c r="A3234" i="14"/>
  <c r="E3234" i="14" s="1"/>
  <c r="D3233" i="14"/>
  <c r="C3233" i="14"/>
  <c r="B3233" i="14"/>
  <c r="A3233" i="14"/>
  <c r="E3233" i="14" s="1"/>
  <c r="D3232" i="14"/>
  <c r="C3232" i="14"/>
  <c r="B3232" i="14"/>
  <c r="A3232" i="14"/>
  <c r="E3232" i="14" s="1"/>
  <c r="D3231" i="14"/>
  <c r="C3231" i="14"/>
  <c r="B3231" i="14"/>
  <c r="A3231" i="14"/>
  <c r="E3231" i="14" s="1"/>
  <c r="D3230" i="14"/>
  <c r="C3230" i="14"/>
  <c r="B3230" i="14"/>
  <c r="A3230" i="14"/>
  <c r="E3230" i="14" s="1"/>
  <c r="D3229" i="14"/>
  <c r="C3229" i="14"/>
  <c r="B3229" i="14"/>
  <c r="A3229" i="14"/>
  <c r="E3229" i="14" s="1"/>
  <c r="D3228" i="14"/>
  <c r="C3228" i="14"/>
  <c r="B3228" i="14"/>
  <c r="A3228" i="14"/>
  <c r="E3228" i="14" s="1"/>
  <c r="D3227" i="14"/>
  <c r="C3227" i="14"/>
  <c r="B3227" i="14"/>
  <c r="A3227" i="14"/>
  <c r="E3227" i="14" s="1"/>
  <c r="D3226" i="14"/>
  <c r="C3226" i="14"/>
  <c r="B3226" i="14"/>
  <c r="A3226" i="14"/>
  <c r="E3226" i="14" s="1"/>
  <c r="D3225" i="14"/>
  <c r="C3225" i="14"/>
  <c r="B3225" i="14"/>
  <c r="A3225" i="14"/>
  <c r="E3225" i="14" s="1"/>
  <c r="D3224" i="14"/>
  <c r="C3224" i="14"/>
  <c r="B3224" i="14"/>
  <c r="A3224" i="14"/>
  <c r="E3224" i="14" s="1"/>
  <c r="D3223" i="14"/>
  <c r="C3223" i="14"/>
  <c r="B3223" i="14"/>
  <c r="A3223" i="14"/>
  <c r="E3223" i="14" s="1"/>
  <c r="D3222" i="14"/>
  <c r="C3222" i="14"/>
  <c r="B3222" i="14"/>
  <c r="A3222" i="14"/>
  <c r="E3222" i="14" s="1"/>
  <c r="D3221" i="14"/>
  <c r="C3221" i="14"/>
  <c r="B3221" i="14"/>
  <c r="A3221" i="14"/>
  <c r="E3221" i="14" s="1"/>
  <c r="D3220" i="14"/>
  <c r="C3220" i="14"/>
  <c r="B3220" i="14"/>
  <c r="A3220" i="14"/>
  <c r="E3220" i="14" s="1"/>
  <c r="D3219" i="14"/>
  <c r="C3219" i="14"/>
  <c r="B3219" i="14"/>
  <c r="A3219" i="14"/>
  <c r="E3219" i="14" s="1"/>
  <c r="D3218" i="14"/>
  <c r="C3218" i="14"/>
  <c r="B3218" i="14"/>
  <c r="A3218" i="14"/>
  <c r="E3218" i="14" s="1"/>
  <c r="D3217" i="14"/>
  <c r="C3217" i="14"/>
  <c r="B3217" i="14"/>
  <c r="A3217" i="14"/>
  <c r="E3217" i="14" s="1"/>
  <c r="D3216" i="14"/>
  <c r="C3216" i="14"/>
  <c r="B3216" i="14"/>
  <c r="A3216" i="14"/>
  <c r="E3216" i="14" s="1"/>
  <c r="D3215" i="14"/>
  <c r="C3215" i="14"/>
  <c r="B3215" i="14"/>
  <c r="A3215" i="14"/>
  <c r="E3215" i="14" s="1"/>
  <c r="D3214" i="14"/>
  <c r="C3214" i="14"/>
  <c r="B3214" i="14"/>
  <c r="A3214" i="14"/>
  <c r="E3214" i="14" s="1"/>
  <c r="D3213" i="14"/>
  <c r="C3213" i="14"/>
  <c r="B3213" i="14"/>
  <c r="A3213" i="14"/>
  <c r="E3213" i="14" s="1"/>
  <c r="D3212" i="14"/>
  <c r="C3212" i="14"/>
  <c r="B3212" i="14"/>
  <c r="A3212" i="14"/>
  <c r="E3212" i="14" s="1"/>
  <c r="D3211" i="14"/>
  <c r="C3211" i="14"/>
  <c r="B3211" i="14"/>
  <c r="A3211" i="14"/>
  <c r="E3211" i="14" s="1"/>
  <c r="D3210" i="14"/>
  <c r="C3210" i="14"/>
  <c r="B3210" i="14"/>
  <c r="A3210" i="14"/>
  <c r="E3210" i="14" s="1"/>
  <c r="D3209" i="14"/>
  <c r="C3209" i="14"/>
  <c r="B3209" i="14"/>
  <c r="A3209" i="14"/>
  <c r="E3209" i="14" s="1"/>
  <c r="D3208" i="14"/>
  <c r="C3208" i="14"/>
  <c r="B3208" i="14"/>
  <c r="A3208" i="14"/>
  <c r="E3208" i="14" s="1"/>
  <c r="D3207" i="14"/>
  <c r="C3207" i="14"/>
  <c r="B3207" i="14"/>
  <c r="A3207" i="14"/>
  <c r="E3207" i="14" s="1"/>
  <c r="D3206" i="14"/>
  <c r="C3206" i="14"/>
  <c r="B3206" i="14"/>
  <c r="A3206" i="14"/>
  <c r="E3206" i="14" s="1"/>
  <c r="D3205" i="14"/>
  <c r="C3205" i="14"/>
  <c r="B3205" i="14"/>
  <c r="A3205" i="14"/>
  <c r="E3205" i="14" s="1"/>
  <c r="D3204" i="14"/>
  <c r="C3204" i="14"/>
  <c r="B3204" i="14"/>
  <c r="A3204" i="14"/>
  <c r="E3204" i="14" s="1"/>
  <c r="D3203" i="14"/>
  <c r="C3203" i="14"/>
  <c r="B3203" i="14"/>
  <c r="A3203" i="14"/>
  <c r="E3203" i="14" s="1"/>
  <c r="D3202" i="14"/>
  <c r="C3202" i="14"/>
  <c r="B3202" i="14"/>
  <c r="A3202" i="14"/>
  <c r="E3202" i="14" s="1"/>
  <c r="D3201" i="14"/>
  <c r="C3201" i="14"/>
  <c r="B3201" i="14"/>
  <c r="A3201" i="14"/>
  <c r="E3201" i="14" s="1"/>
  <c r="D3200" i="14"/>
  <c r="C3200" i="14"/>
  <c r="B3200" i="14"/>
  <c r="A3200" i="14"/>
  <c r="E3200" i="14" s="1"/>
  <c r="D3199" i="14"/>
  <c r="C3199" i="14"/>
  <c r="B3199" i="14"/>
  <c r="A3199" i="14"/>
  <c r="E3199" i="14" s="1"/>
  <c r="D3198" i="14"/>
  <c r="C3198" i="14"/>
  <c r="B3198" i="14"/>
  <c r="A3198" i="14"/>
  <c r="E3198" i="14" s="1"/>
  <c r="D3197" i="14"/>
  <c r="C3197" i="14"/>
  <c r="B3197" i="14"/>
  <c r="A3197" i="14"/>
  <c r="E3197" i="14" s="1"/>
  <c r="D3196" i="14"/>
  <c r="C3196" i="14"/>
  <c r="B3196" i="14"/>
  <c r="A3196" i="14"/>
  <c r="E3196" i="14" s="1"/>
  <c r="D3195" i="14"/>
  <c r="C3195" i="14"/>
  <c r="B3195" i="14"/>
  <c r="A3195" i="14"/>
  <c r="E3195" i="14" s="1"/>
  <c r="D3194" i="14"/>
  <c r="C3194" i="14"/>
  <c r="B3194" i="14"/>
  <c r="A3194" i="14"/>
  <c r="E3194" i="14" s="1"/>
  <c r="D3193" i="14"/>
  <c r="C3193" i="14"/>
  <c r="B3193" i="14"/>
  <c r="A3193" i="14"/>
  <c r="E3193" i="14" s="1"/>
  <c r="D3192" i="14"/>
  <c r="C3192" i="14"/>
  <c r="B3192" i="14"/>
  <c r="A3192" i="14"/>
  <c r="E3192" i="14" s="1"/>
  <c r="D3191" i="14"/>
  <c r="C3191" i="14"/>
  <c r="B3191" i="14"/>
  <c r="A3191" i="14"/>
  <c r="E3191" i="14" s="1"/>
  <c r="D3190" i="14"/>
  <c r="C3190" i="14"/>
  <c r="B3190" i="14"/>
  <c r="A3190" i="14"/>
  <c r="E3190" i="14" s="1"/>
  <c r="D3189" i="14"/>
  <c r="C3189" i="14"/>
  <c r="B3189" i="14"/>
  <c r="A3189" i="14"/>
  <c r="E3189" i="14" s="1"/>
  <c r="D3188" i="14"/>
  <c r="C3188" i="14"/>
  <c r="B3188" i="14"/>
  <c r="A3188" i="14"/>
  <c r="E3188" i="14" s="1"/>
  <c r="D3187" i="14"/>
  <c r="C3187" i="14"/>
  <c r="B3187" i="14"/>
  <c r="A3187" i="14"/>
  <c r="E3187" i="14" s="1"/>
  <c r="D3186" i="14"/>
  <c r="C3186" i="14"/>
  <c r="B3186" i="14"/>
  <c r="A3186" i="14"/>
  <c r="E3186" i="14" s="1"/>
  <c r="D3185" i="14"/>
  <c r="C3185" i="14"/>
  <c r="B3185" i="14"/>
  <c r="A3185" i="14"/>
  <c r="E3185" i="14" s="1"/>
  <c r="D3184" i="14"/>
  <c r="C3184" i="14"/>
  <c r="B3184" i="14"/>
  <c r="A3184" i="14"/>
  <c r="E3184" i="14" s="1"/>
  <c r="D3183" i="14"/>
  <c r="C3183" i="14"/>
  <c r="B3183" i="14"/>
  <c r="A3183" i="14"/>
  <c r="E3183" i="14" s="1"/>
  <c r="D3182" i="14"/>
  <c r="C3182" i="14"/>
  <c r="B3182" i="14"/>
  <c r="A3182" i="14"/>
  <c r="E3182" i="14" s="1"/>
  <c r="D3181" i="14"/>
  <c r="C3181" i="14"/>
  <c r="B3181" i="14"/>
  <c r="A3181" i="14"/>
  <c r="E3181" i="14" s="1"/>
  <c r="D3180" i="14"/>
  <c r="C3180" i="14"/>
  <c r="B3180" i="14"/>
  <c r="A3180" i="14"/>
  <c r="E3180" i="14" s="1"/>
  <c r="D3179" i="14"/>
  <c r="C3179" i="14"/>
  <c r="B3179" i="14"/>
  <c r="A3179" i="14"/>
  <c r="E3179" i="14" s="1"/>
  <c r="D3178" i="14"/>
  <c r="C3178" i="14"/>
  <c r="B3178" i="14"/>
  <c r="A3178" i="14"/>
  <c r="E3178" i="14" s="1"/>
  <c r="D3177" i="14"/>
  <c r="C3177" i="14"/>
  <c r="B3177" i="14"/>
  <c r="A3177" i="14"/>
  <c r="E3177" i="14" s="1"/>
  <c r="D3176" i="14"/>
  <c r="C3176" i="14"/>
  <c r="B3176" i="14"/>
  <c r="A3176" i="14"/>
  <c r="E3176" i="14" s="1"/>
  <c r="D3175" i="14"/>
  <c r="C3175" i="14"/>
  <c r="B3175" i="14"/>
  <c r="A3175" i="14"/>
  <c r="E3175" i="14" s="1"/>
  <c r="D3174" i="14"/>
  <c r="C3174" i="14"/>
  <c r="B3174" i="14"/>
  <c r="A3174" i="14"/>
  <c r="E3174" i="14" s="1"/>
  <c r="D3173" i="14"/>
  <c r="C3173" i="14"/>
  <c r="B3173" i="14"/>
  <c r="A3173" i="14"/>
  <c r="E3173" i="14" s="1"/>
  <c r="D3172" i="14"/>
  <c r="C3172" i="14"/>
  <c r="B3172" i="14"/>
  <c r="A3172" i="14"/>
  <c r="E3172" i="14" s="1"/>
  <c r="D3171" i="14"/>
  <c r="C3171" i="14"/>
  <c r="B3171" i="14"/>
  <c r="A3171" i="14"/>
  <c r="E3171" i="14" s="1"/>
  <c r="D3170" i="14"/>
  <c r="C3170" i="14"/>
  <c r="B3170" i="14"/>
  <c r="A3170" i="14"/>
  <c r="E3170" i="14" s="1"/>
  <c r="D3169" i="14"/>
  <c r="C3169" i="14"/>
  <c r="B3169" i="14"/>
  <c r="A3169" i="14"/>
  <c r="E3169" i="14" s="1"/>
  <c r="D3168" i="14"/>
  <c r="C3168" i="14"/>
  <c r="B3168" i="14"/>
  <c r="A3168" i="14"/>
  <c r="E3168" i="14" s="1"/>
  <c r="D3167" i="14"/>
  <c r="C3167" i="14"/>
  <c r="B3167" i="14"/>
  <c r="A3167" i="14"/>
  <c r="E3167" i="14" s="1"/>
  <c r="D3166" i="14"/>
  <c r="C3166" i="14"/>
  <c r="B3166" i="14"/>
  <c r="A3166" i="14"/>
  <c r="E3166" i="14" s="1"/>
  <c r="D3165" i="14"/>
  <c r="C3165" i="14"/>
  <c r="B3165" i="14"/>
  <c r="A3165" i="14"/>
  <c r="E3165" i="14" s="1"/>
  <c r="D3164" i="14"/>
  <c r="C3164" i="14"/>
  <c r="B3164" i="14"/>
  <c r="A3164" i="14"/>
  <c r="E3164" i="14" s="1"/>
  <c r="D3163" i="14"/>
  <c r="C3163" i="14"/>
  <c r="B3163" i="14"/>
  <c r="A3163" i="14"/>
  <c r="E3163" i="14" s="1"/>
  <c r="D3162" i="14"/>
  <c r="C3162" i="14"/>
  <c r="B3162" i="14"/>
  <c r="A3162" i="14"/>
  <c r="E3162" i="14" s="1"/>
  <c r="D3161" i="14"/>
  <c r="C3161" i="14"/>
  <c r="B3161" i="14"/>
  <c r="A3161" i="14"/>
  <c r="E3161" i="14" s="1"/>
  <c r="D3160" i="14"/>
  <c r="C3160" i="14"/>
  <c r="B3160" i="14"/>
  <c r="A3160" i="14"/>
  <c r="E3160" i="14" s="1"/>
  <c r="D3159" i="14"/>
  <c r="C3159" i="14"/>
  <c r="B3159" i="14"/>
  <c r="A3159" i="14"/>
  <c r="E3159" i="14" s="1"/>
  <c r="D3158" i="14"/>
  <c r="C3158" i="14"/>
  <c r="B3158" i="14"/>
  <c r="A3158" i="14"/>
  <c r="E3158" i="14" s="1"/>
  <c r="D3157" i="14"/>
  <c r="C3157" i="14"/>
  <c r="B3157" i="14"/>
  <c r="A3157" i="14"/>
  <c r="E3157" i="14" s="1"/>
  <c r="D3156" i="14"/>
  <c r="C3156" i="14"/>
  <c r="B3156" i="14"/>
  <c r="A3156" i="14"/>
  <c r="E3156" i="14" s="1"/>
  <c r="D3155" i="14"/>
  <c r="C3155" i="14"/>
  <c r="B3155" i="14"/>
  <c r="A3155" i="14"/>
  <c r="E3155" i="14" s="1"/>
  <c r="D3154" i="14"/>
  <c r="C3154" i="14"/>
  <c r="B3154" i="14"/>
  <c r="A3154" i="14"/>
  <c r="E3154" i="14" s="1"/>
  <c r="D3153" i="14"/>
  <c r="C3153" i="14"/>
  <c r="B3153" i="14"/>
  <c r="A3153" i="14"/>
  <c r="E3153" i="14" s="1"/>
  <c r="D3152" i="14"/>
  <c r="C3152" i="14"/>
  <c r="B3152" i="14"/>
  <c r="A3152" i="14"/>
  <c r="E3152" i="14" s="1"/>
  <c r="D3151" i="14"/>
  <c r="C3151" i="14"/>
  <c r="B3151" i="14"/>
  <c r="A3151" i="14"/>
  <c r="E3151" i="14" s="1"/>
  <c r="D3150" i="14"/>
  <c r="C3150" i="14"/>
  <c r="B3150" i="14"/>
  <c r="A3150" i="14"/>
  <c r="E3150" i="14" s="1"/>
  <c r="D3149" i="14"/>
  <c r="C3149" i="14"/>
  <c r="B3149" i="14"/>
  <c r="A3149" i="14"/>
  <c r="E3149" i="14" s="1"/>
  <c r="D3148" i="14"/>
  <c r="C3148" i="14"/>
  <c r="B3148" i="14"/>
  <c r="A3148" i="14"/>
  <c r="E3148" i="14" s="1"/>
  <c r="D3147" i="14"/>
  <c r="C3147" i="14"/>
  <c r="B3147" i="14"/>
  <c r="A3147" i="14"/>
  <c r="E3147" i="14" s="1"/>
  <c r="D3146" i="14"/>
  <c r="C3146" i="14"/>
  <c r="B3146" i="14"/>
  <c r="A3146" i="14"/>
  <c r="E3146" i="14" s="1"/>
  <c r="D3145" i="14"/>
  <c r="C3145" i="14"/>
  <c r="B3145" i="14"/>
  <c r="A3145" i="14"/>
  <c r="E3145" i="14" s="1"/>
  <c r="D3144" i="14"/>
  <c r="C3144" i="14"/>
  <c r="B3144" i="14"/>
  <c r="A3144" i="14"/>
  <c r="E3144" i="14" s="1"/>
  <c r="D3143" i="14"/>
  <c r="C3143" i="14"/>
  <c r="B3143" i="14"/>
  <c r="A3143" i="14"/>
  <c r="E3143" i="14" s="1"/>
  <c r="D3142" i="14"/>
  <c r="C3142" i="14"/>
  <c r="B3142" i="14"/>
  <c r="A3142" i="14"/>
  <c r="E3142" i="14" s="1"/>
  <c r="D3141" i="14"/>
  <c r="C3141" i="14"/>
  <c r="B3141" i="14"/>
  <c r="A3141" i="14"/>
  <c r="E3141" i="14" s="1"/>
  <c r="D3140" i="14"/>
  <c r="C3140" i="14"/>
  <c r="B3140" i="14"/>
  <c r="A3140" i="14"/>
  <c r="E3140" i="14" s="1"/>
  <c r="D3139" i="14"/>
  <c r="C3139" i="14"/>
  <c r="B3139" i="14"/>
  <c r="A3139" i="14"/>
  <c r="E3139" i="14" s="1"/>
  <c r="D3138" i="14"/>
  <c r="C3138" i="14"/>
  <c r="B3138" i="14"/>
  <c r="A3138" i="14"/>
  <c r="E3138" i="14" s="1"/>
  <c r="D3137" i="14"/>
  <c r="C3137" i="14"/>
  <c r="B3137" i="14"/>
  <c r="A3137" i="14"/>
  <c r="E3137" i="14" s="1"/>
  <c r="D3136" i="14"/>
  <c r="C3136" i="14"/>
  <c r="B3136" i="14"/>
  <c r="A3136" i="14"/>
  <c r="E3136" i="14" s="1"/>
  <c r="D3135" i="14"/>
  <c r="C3135" i="14"/>
  <c r="B3135" i="14"/>
  <c r="A3135" i="14"/>
  <c r="E3135" i="14" s="1"/>
  <c r="D3134" i="14"/>
  <c r="C3134" i="14"/>
  <c r="B3134" i="14"/>
  <c r="A3134" i="14"/>
  <c r="E3134" i="14" s="1"/>
  <c r="D3133" i="14"/>
  <c r="C3133" i="14"/>
  <c r="B3133" i="14"/>
  <c r="A3133" i="14"/>
  <c r="E3133" i="14" s="1"/>
  <c r="D3132" i="14"/>
  <c r="C3132" i="14"/>
  <c r="B3132" i="14"/>
  <c r="A3132" i="14"/>
  <c r="E3132" i="14" s="1"/>
  <c r="D3131" i="14"/>
  <c r="C3131" i="14"/>
  <c r="B3131" i="14"/>
  <c r="A3131" i="14"/>
  <c r="E3131" i="14" s="1"/>
  <c r="D3130" i="14"/>
  <c r="C3130" i="14"/>
  <c r="B3130" i="14"/>
  <c r="A3130" i="14"/>
  <c r="E3130" i="14" s="1"/>
  <c r="D3129" i="14"/>
  <c r="C3129" i="14"/>
  <c r="B3129" i="14"/>
  <c r="A3129" i="14"/>
  <c r="E3129" i="14" s="1"/>
  <c r="D3128" i="14"/>
  <c r="C3128" i="14"/>
  <c r="B3128" i="14"/>
  <c r="A3128" i="14"/>
  <c r="E3128" i="14" s="1"/>
  <c r="D3127" i="14"/>
  <c r="C3127" i="14"/>
  <c r="B3127" i="14"/>
  <c r="A3127" i="14"/>
  <c r="E3127" i="14" s="1"/>
  <c r="D3126" i="14"/>
  <c r="C3126" i="14"/>
  <c r="B3126" i="14"/>
  <c r="A3126" i="14"/>
  <c r="E3126" i="14" s="1"/>
  <c r="D3125" i="14"/>
  <c r="C3125" i="14"/>
  <c r="B3125" i="14"/>
  <c r="A3125" i="14"/>
  <c r="E3125" i="14" s="1"/>
  <c r="D3124" i="14"/>
  <c r="C3124" i="14"/>
  <c r="B3124" i="14"/>
  <c r="A3124" i="14"/>
  <c r="D3123" i="14"/>
  <c r="C3123" i="14"/>
  <c r="B3123" i="14"/>
  <c r="A3123" i="14"/>
  <c r="E3123" i="14" s="1"/>
  <c r="D3122" i="14"/>
  <c r="C3122" i="14"/>
  <c r="B3122" i="14"/>
  <c r="A3122" i="14"/>
  <c r="E3122" i="14" s="1"/>
  <c r="D3121" i="14"/>
  <c r="C3121" i="14"/>
  <c r="B3121" i="14"/>
  <c r="A3121" i="14"/>
  <c r="E3121" i="14" s="1"/>
  <c r="D3120" i="14"/>
  <c r="C3120" i="14"/>
  <c r="B3120" i="14"/>
  <c r="A3120" i="14"/>
  <c r="D3119" i="14"/>
  <c r="C3119" i="14"/>
  <c r="B3119" i="14"/>
  <c r="A3119" i="14"/>
  <c r="D3118" i="14"/>
  <c r="C3118" i="14"/>
  <c r="B3118" i="14"/>
  <c r="A3118" i="14"/>
  <c r="E3118" i="14" s="1"/>
  <c r="D3117" i="14"/>
  <c r="C3117" i="14"/>
  <c r="B3117" i="14"/>
  <c r="A3117" i="14"/>
  <c r="E3117" i="14" s="1"/>
  <c r="D3116" i="14"/>
  <c r="C3116" i="14"/>
  <c r="B3116" i="14"/>
  <c r="A3116" i="14"/>
  <c r="E3116" i="14" s="1"/>
  <c r="D3115" i="14"/>
  <c r="C3115" i="14"/>
  <c r="B3115" i="14"/>
  <c r="A3115" i="14"/>
  <c r="E3115" i="14" s="1"/>
  <c r="D3114" i="14"/>
  <c r="C3114" i="14"/>
  <c r="B3114" i="14"/>
  <c r="A3114" i="14"/>
  <c r="E3114" i="14" s="1"/>
  <c r="D3113" i="14"/>
  <c r="C3113" i="14"/>
  <c r="B3113" i="14"/>
  <c r="A3113" i="14"/>
  <c r="E3113" i="14" s="1"/>
  <c r="D3112" i="14"/>
  <c r="C3112" i="14"/>
  <c r="B3112" i="14"/>
  <c r="A3112" i="14"/>
  <c r="E3112" i="14" s="1"/>
  <c r="D3111" i="14"/>
  <c r="C3111" i="14"/>
  <c r="B3111" i="14"/>
  <c r="A3111" i="14"/>
  <c r="E3111" i="14" s="1"/>
  <c r="D3110" i="14"/>
  <c r="C3110" i="14"/>
  <c r="B3110" i="14"/>
  <c r="A3110" i="14"/>
  <c r="E3110" i="14" s="1"/>
  <c r="D3109" i="14"/>
  <c r="C3109" i="14"/>
  <c r="B3109" i="14"/>
  <c r="A3109" i="14"/>
  <c r="E3109" i="14" s="1"/>
  <c r="D3108" i="14"/>
  <c r="C3108" i="14"/>
  <c r="B3108" i="14"/>
  <c r="A3108" i="14"/>
  <c r="D3107" i="14"/>
  <c r="C3107" i="14"/>
  <c r="B3107" i="14"/>
  <c r="A3107" i="14"/>
  <c r="E3107" i="14" s="1"/>
  <c r="D3106" i="14"/>
  <c r="C3106" i="14"/>
  <c r="B3106" i="14"/>
  <c r="A3106" i="14"/>
  <c r="E3106" i="14" s="1"/>
  <c r="D3105" i="14"/>
  <c r="C3105" i="14"/>
  <c r="B3105" i="14"/>
  <c r="A3105" i="14"/>
  <c r="E3105" i="14" s="1"/>
  <c r="D3104" i="14"/>
  <c r="C3104" i="14"/>
  <c r="B3104" i="14"/>
  <c r="A3104" i="14"/>
  <c r="D3103" i="14"/>
  <c r="C3103" i="14"/>
  <c r="B3103" i="14"/>
  <c r="A3103" i="14"/>
  <c r="D3102" i="14"/>
  <c r="C3102" i="14"/>
  <c r="B3102" i="14"/>
  <c r="A3102" i="14"/>
  <c r="E3102" i="14" s="1"/>
  <c r="D3101" i="14"/>
  <c r="C3101" i="14"/>
  <c r="B3101" i="14"/>
  <c r="A3101" i="14"/>
  <c r="E3101" i="14" s="1"/>
  <c r="D3100" i="14"/>
  <c r="C3100" i="14"/>
  <c r="B3100" i="14"/>
  <c r="A3100" i="14"/>
  <c r="E3100" i="14" s="1"/>
  <c r="D3099" i="14"/>
  <c r="C3099" i="14"/>
  <c r="B3099" i="14"/>
  <c r="A3099" i="14"/>
  <c r="E3099" i="14" s="1"/>
  <c r="D3098" i="14"/>
  <c r="C3098" i="14"/>
  <c r="B3098" i="14"/>
  <c r="A3098" i="14"/>
  <c r="E3098" i="14" s="1"/>
  <c r="D3097" i="14"/>
  <c r="C3097" i="14"/>
  <c r="B3097" i="14"/>
  <c r="A3097" i="14"/>
  <c r="E3097" i="14" s="1"/>
  <c r="D3096" i="14"/>
  <c r="C3096" i="14"/>
  <c r="B3096" i="14"/>
  <c r="A3096" i="14"/>
  <c r="E3096" i="14" s="1"/>
  <c r="D3095" i="14"/>
  <c r="C3095" i="14"/>
  <c r="B3095" i="14"/>
  <c r="A3095" i="14"/>
  <c r="E3095" i="14" s="1"/>
  <c r="D3094" i="14"/>
  <c r="C3094" i="14"/>
  <c r="B3094" i="14"/>
  <c r="A3094" i="14"/>
  <c r="E3094" i="14" s="1"/>
  <c r="D3093" i="14"/>
  <c r="C3093" i="14"/>
  <c r="B3093" i="14"/>
  <c r="A3093" i="14"/>
  <c r="E3093" i="14" s="1"/>
  <c r="D3092" i="14"/>
  <c r="C3092" i="14"/>
  <c r="B3092" i="14"/>
  <c r="A3092" i="14"/>
  <c r="D3091" i="14"/>
  <c r="C3091" i="14"/>
  <c r="B3091" i="14"/>
  <c r="A3091" i="14"/>
  <c r="E3091" i="14" s="1"/>
  <c r="D3090" i="14"/>
  <c r="C3090" i="14"/>
  <c r="B3090" i="14"/>
  <c r="A3090" i="14"/>
  <c r="E3090" i="14" s="1"/>
  <c r="D3089" i="14"/>
  <c r="C3089" i="14"/>
  <c r="B3089" i="14"/>
  <c r="A3089" i="14"/>
  <c r="E3089" i="14" s="1"/>
  <c r="D3088" i="14"/>
  <c r="C3088" i="14"/>
  <c r="B3088" i="14"/>
  <c r="A3088" i="14"/>
  <c r="D3087" i="14"/>
  <c r="C3087" i="14"/>
  <c r="B3087" i="14"/>
  <c r="A3087" i="14"/>
  <c r="D3086" i="14"/>
  <c r="C3086" i="14"/>
  <c r="B3086" i="14"/>
  <c r="A3086" i="14"/>
  <c r="E3086" i="14" s="1"/>
  <c r="D3085" i="14"/>
  <c r="C3085" i="14"/>
  <c r="B3085" i="14"/>
  <c r="A3085" i="14"/>
  <c r="E3085" i="14" s="1"/>
  <c r="D3084" i="14"/>
  <c r="C3084" i="14"/>
  <c r="B3084" i="14"/>
  <c r="A3084" i="14"/>
  <c r="E3084" i="14" s="1"/>
  <c r="D3083" i="14"/>
  <c r="C3083" i="14"/>
  <c r="B3083" i="14"/>
  <c r="A3083" i="14"/>
  <c r="E3083" i="14" s="1"/>
  <c r="D3082" i="14"/>
  <c r="C3082" i="14"/>
  <c r="B3082" i="14"/>
  <c r="A3082" i="14"/>
  <c r="E3082" i="14" s="1"/>
  <c r="D3081" i="14"/>
  <c r="C3081" i="14"/>
  <c r="B3081" i="14"/>
  <c r="A3081" i="14"/>
  <c r="E3081" i="14" s="1"/>
  <c r="D3080" i="14"/>
  <c r="C3080" i="14"/>
  <c r="B3080" i="14"/>
  <c r="A3080" i="14"/>
  <c r="E3080" i="14" s="1"/>
  <c r="D3079" i="14"/>
  <c r="C3079" i="14"/>
  <c r="B3079" i="14"/>
  <c r="A3079" i="14"/>
  <c r="E3079" i="14" s="1"/>
  <c r="D3078" i="14"/>
  <c r="C3078" i="14"/>
  <c r="B3078" i="14"/>
  <c r="A3078" i="14"/>
  <c r="E3078" i="14" s="1"/>
  <c r="D3077" i="14"/>
  <c r="C3077" i="14"/>
  <c r="B3077" i="14"/>
  <c r="A3077" i="14"/>
  <c r="E3077" i="14" s="1"/>
  <c r="D3076" i="14"/>
  <c r="C3076" i="14"/>
  <c r="B3076" i="14"/>
  <c r="A3076" i="14"/>
  <c r="D3075" i="14"/>
  <c r="C3075" i="14"/>
  <c r="B3075" i="14"/>
  <c r="A3075" i="14"/>
  <c r="E3075" i="14" s="1"/>
  <c r="D3074" i="14"/>
  <c r="C3074" i="14"/>
  <c r="B3074" i="14"/>
  <c r="A3074" i="14"/>
  <c r="E3074" i="14" s="1"/>
  <c r="D3073" i="14"/>
  <c r="C3073" i="14"/>
  <c r="B3073" i="14"/>
  <c r="A3073" i="14"/>
  <c r="E3073" i="14" s="1"/>
  <c r="D3072" i="14"/>
  <c r="C3072" i="14"/>
  <c r="B3072" i="14"/>
  <c r="A3072" i="14"/>
  <c r="D3071" i="14"/>
  <c r="C3071" i="14"/>
  <c r="B3071" i="14"/>
  <c r="A3071" i="14"/>
  <c r="D3070" i="14"/>
  <c r="C3070" i="14"/>
  <c r="B3070" i="14"/>
  <c r="A3070" i="14"/>
  <c r="E3070" i="14" s="1"/>
  <c r="D3069" i="14"/>
  <c r="C3069" i="14"/>
  <c r="B3069" i="14"/>
  <c r="A3069" i="14"/>
  <c r="E3069" i="14" s="1"/>
  <c r="D3068" i="14"/>
  <c r="C3068" i="14"/>
  <c r="B3068" i="14"/>
  <c r="A3068" i="14"/>
  <c r="E3068" i="14" s="1"/>
  <c r="D3067" i="14"/>
  <c r="C3067" i="14"/>
  <c r="B3067" i="14"/>
  <c r="A3067" i="14"/>
  <c r="E3067" i="14" s="1"/>
  <c r="D3066" i="14"/>
  <c r="C3066" i="14"/>
  <c r="B3066" i="14"/>
  <c r="A3066" i="14"/>
  <c r="E3066" i="14" s="1"/>
  <c r="D3065" i="14"/>
  <c r="C3065" i="14"/>
  <c r="B3065" i="14"/>
  <c r="A3065" i="14"/>
  <c r="E3065" i="14" s="1"/>
  <c r="D3064" i="14"/>
  <c r="C3064" i="14"/>
  <c r="B3064" i="14"/>
  <c r="A3064" i="14"/>
  <c r="E3064" i="14" s="1"/>
  <c r="D3063" i="14"/>
  <c r="C3063" i="14"/>
  <c r="B3063" i="14"/>
  <c r="A3063" i="14"/>
  <c r="E3063" i="14" s="1"/>
  <c r="D3062" i="14"/>
  <c r="C3062" i="14"/>
  <c r="B3062" i="14"/>
  <c r="A3062" i="14"/>
  <c r="E3062" i="14" s="1"/>
  <c r="D3061" i="14"/>
  <c r="C3061" i="14"/>
  <c r="B3061" i="14"/>
  <c r="A3061" i="14"/>
  <c r="E3061" i="14" s="1"/>
  <c r="D3060" i="14"/>
  <c r="C3060" i="14"/>
  <c r="B3060" i="14"/>
  <c r="A3060" i="14"/>
  <c r="D3059" i="14"/>
  <c r="C3059" i="14"/>
  <c r="B3059" i="14"/>
  <c r="A3059" i="14"/>
  <c r="E3059" i="14" s="1"/>
  <c r="D3058" i="14"/>
  <c r="C3058" i="14"/>
  <c r="B3058" i="14"/>
  <c r="A3058" i="14"/>
  <c r="E3058" i="14" s="1"/>
  <c r="D3057" i="14"/>
  <c r="C3057" i="14"/>
  <c r="B3057" i="14"/>
  <c r="A3057" i="14"/>
  <c r="E3057" i="14" s="1"/>
  <c r="D3056" i="14"/>
  <c r="C3056" i="14"/>
  <c r="B3056" i="14"/>
  <c r="A3056" i="14"/>
  <c r="D3055" i="14"/>
  <c r="C3055" i="14"/>
  <c r="B3055" i="14"/>
  <c r="A3055" i="14"/>
  <c r="D3054" i="14"/>
  <c r="C3054" i="14"/>
  <c r="B3054" i="14"/>
  <c r="A3054" i="14"/>
  <c r="E3054" i="14" s="1"/>
  <c r="D3053" i="14"/>
  <c r="C3053" i="14"/>
  <c r="B3053" i="14"/>
  <c r="A3053" i="14"/>
  <c r="E3053" i="14" s="1"/>
  <c r="D3052" i="14"/>
  <c r="C3052" i="14"/>
  <c r="B3052" i="14"/>
  <c r="A3052" i="14"/>
  <c r="E3052" i="14" s="1"/>
  <c r="D3051" i="14"/>
  <c r="C3051" i="14"/>
  <c r="B3051" i="14"/>
  <c r="A3051" i="14"/>
  <c r="E3051" i="14" s="1"/>
  <c r="D3050" i="14"/>
  <c r="C3050" i="14"/>
  <c r="B3050" i="14"/>
  <c r="A3050" i="14"/>
  <c r="E3050" i="14" s="1"/>
  <c r="D3049" i="14"/>
  <c r="C3049" i="14"/>
  <c r="B3049" i="14"/>
  <c r="A3049" i="14"/>
  <c r="E3049" i="14" s="1"/>
  <c r="D3048" i="14"/>
  <c r="C3048" i="14"/>
  <c r="B3048" i="14"/>
  <c r="A3048" i="14"/>
  <c r="E3048" i="14" s="1"/>
  <c r="D3047" i="14"/>
  <c r="C3047" i="14"/>
  <c r="B3047" i="14"/>
  <c r="A3047" i="14"/>
  <c r="E3047" i="14" s="1"/>
  <c r="D3046" i="14"/>
  <c r="C3046" i="14"/>
  <c r="B3046" i="14"/>
  <c r="A3046" i="14"/>
  <c r="E3046" i="14" s="1"/>
  <c r="D3045" i="14"/>
  <c r="C3045" i="14"/>
  <c r="B3045" i="14"/>
  <c r="A3045" i="14"/>
  <c r="E3045" i="14" s="1"/>
  <c r="D3044" i="14"/>
  <c r="C3044" i="14"/>
  <c r="B3044" i="14"/>
  <c r="A3044" i="14"/>
  <c r="D3043" i="14"/>
  <c r="C3043" i="14"/>
  <c r="B3043" i="14"/>
  <c r="A3043" i="14"/>
  <c r="E3043" i="14" s="1"/>
  <c r="D3042" i="14"/>
  <c r="C3042" i="14"/>
  <c r="B3042" i="14"/>
  <c r="A3042" i="14"/>
  <c r="E3042" i="14" s="1"/>
  <c r="D3041" i="14"/>
  <c r="C3041" i="14"/>
  <c r="B3041" i="14"/>
  <c r="A3041" i="14"/>
  <c r="E3041" i="14" s="1"/>
  <c r="D3040" i="14"/>
  <c r="C3040" i="14"/>
  <c r="B3040" i="14"/>
  <c r="A3040" i="14"/>
  <c r="D3039" i="14"/>
  <c r="C3039" i="14"/>
  <c r="B3039" i="14"/>
  <c r="A3039" i="14"/>
  <c r="D3038" i="14"/>
  <c r="C3038" i="14"/>
  <c r="B3038" i="14"/>
  <c r="A3038" i="14"/>
  <c r="E3038" i="14" s="1"/>
  <c r="D3037" i="14"/>
  <c r="C3037" i="14"/>
  <c r="B3037" i="14"/>
  <c r="A3037" i="14"/>
  <c r="E3037" i="14" s="1"/>
  <c r="D3036" i="14"/>
  <c r="C3036" i="14"/>
  <c r="B3036" i="14"/>
  <c r="A3036" i="14"/>
  <c r="E3036" i="14" s="1"/>
  <c r="D3035" i="14"/>
  <c r="C3035" i="14"/>
  <c r="B3035" i="14"/>
  <c r="A3035" i="14"/>
  <c r="E3035" i="14" s="1"/>
  <c r="D3034" i="14"/>
  <c r="C3034" i="14"/>
  <c r="B3034" i="14"/>
  <c r="A3034" i="14"/>
  <c r="E3034" i="14" s="1"/>
  <c r="D3033" i="14"/>
  <c r="C3033" i="14"/>
  <c r="B3033" i="14"/>
  <c r="A3033" i="14"/>
  <c r="E3033" i="14" s="1"/>
  <c r="D3032" i="14"/>
  <c r="C3032" i="14"/>
  <c r="B3032" i="14"/>
  <c r="A3032" i="14"/>
  <c r="E3032" i="14" s="1"/>
  <c r="D3031" i="14"/>
  <c r="C3031" i="14"/>
  <c r="B3031" i="14"/>
  <c r="A3031" i="14"/>
  <c r="E3031" i="14" s="1"/>
  <c r="D3030" i="14"/>
  <c r="C3030" i="14"/>
  <c r="B3030" i="14"/>
  <c r="A3030" i="14"/>
  <c r="E3030" i="14" s="1"/>
  <c r="D3029" i="14"/>
  <c r="C3029" i="14"/>
  <c r="B3029" i="14"/>
  <c r="A3029" i="14"/>
  <c r="E3029" i="14" s="1"/>
  <c r="D3028" i="14"/>
  <c r="C3028" i="14"/>
  <c r="B3028" i="14"/>
  <c r="A3028" i="14"/>
  <c r="D3027" i="14"/>
  <c r="C3027" i="14"/>
  <c r="B3027" i="14"/>
  <c r="A3027" i="14"/>
  <c r="E3027" i="14" s="1"/>
  <c r="D3026" i="14"/>
  <c r="C3026" i="14"/>
  <c r="B3026" i="14"/>
  <c r="A3026" i="14"/>
  <c r="E3026" i="14" s="1"/>
  <c r="D3025" i="14"/>
  <c r="C3025" i="14"/>
  <c r="B3025" i="14"/>
  <c r="A3025" i="14"/>
  <c r="E3025" i="14" s="1"/>
  <c r="D3024" i="14"/>
  <c r="C3024" i="14"/>
  <c r="B3024" i="14"/>
  <c r="A3024" i="14"/>
  <c r="D3023" i="14"/>
  <c r="C3023" i="14"/>
  <c r="B3023" i="14"/>
  <c r="A3023" i="14"/>
  <c r="D3022" i="14"/>
  <c r="C3022" i="14"/>
  <c r="B3022" i="14"/>
  <c r="A3022" i="14"/>
  <c r="E3022" i="14" s="1"/>
  <c r="D3021" i="14"/>
  <c r="C3021" i="14"/>
  <c r="B3021" i="14"/>
  <c r="A3021" i="14"/>
  <c r="E3021" i="14" s="1"/>
  <c r="D3020" i="14"/>
  <c r="C3020" i="14"/>
  <c r="B3020" i="14"/>
  <c r="A3020" i="14"/>
  <c r="E3020" i="14" s="1"/>
  <c r="D3019" i="14"/>
  <c r="C3019" i="14"/>
  <c r="B3019" i="14"/>
  <c r="A3019" i="14"/>
  <c r="E3019" i="14" s="1"/>
  <c r="D3018" i="14"/>
  <c r="C3018" i="14"/>
  <c r="B3018" i="14"/>
  <c r="A3018" i="14"/>
  <c r="E3018" i="14" s="1"/>
  <c r="D3017" i="14"/>
  <c r="C3017" i="14"/>
  <c r="B3017" i="14"/>
  <c r="A3017" i="14"/>
  <c r="E3017" i="14" s="1"/>
  <c r="D3016" i="14"/>
  <c r="C3016" i="14"/>
  <c r="B3016" i="14"/>
  <c r="A3016" i="14"/>
  <c r="E3016" i="14" s="1"/>
  <c r="D3015" i="14"/>
  <c r="C3015" i="14"/>
  <c r="B3015" i="14"/>
  <c r="A3015" i="14"/>
  <c r="E3015" i="14" s="1"/>
  <c r="D3014" i="14"/>
  <c r="C3014" i="14"/>
  <c r="B3014" i="14"/>
  <c r="A3014" i="14"/>
  <c r="E3014" i="14" s="1"/>
  <c r="D3013" i="14"/>
  <c r="C3013" i="14"/>
  <c r="B3013" i="14"/>
  <c r="A3013" i="14"/>
  <c r="E3013" i="14" s="1"/>
  <c r="D3012" i="14"/>
  <c r="C3012" i="14"/>
  <c r="B3012" i="14"/>
  <c r="A3012" i="14"/>
  <c r="D3011" i="14"/>
  <c r="C3011" i="14"/>
  <c r="B3011" i="14"/>
  <c r="A3011" i="14"/>
  <c r="E3011" i="14" s="1"/>
  <c r="D3010" i="14"/>
  <c r="C3010" i="14"/>
  <c r="B3010" i="14"/>
  <c r="A3010" i="14"/>
  <c r="E3010" i="14" s="1"/>
  <c r="D3009" i="14"/>
  <c r="C3009" i="14"/>
  <c r="B3009" i="14"/>
  <c r="A3009" i="14"/>
  <c r="E3009" i="14" s="1"/>
  <c r="D3008" i="14"/>
  <c r="C3008" i="14"/>
  <c r="B3008" i="14"/>
  <c r="A3008" i="14"/>
  <c r="D3007" i="14"/>
  <c r="C3007" i="14"/>
  <c r="B3007" i="14"/>
  <c r="A3007" i="14"/>
  <c r="D3006" i="14"/>
  <c r="C3006" i="14"/>
  <c r="B3006" i="14"/>
  <c r="A3006" i="14"/>
  <c r="E3006" i="14" s="1"/>
  <c r="D3005" i="14"/>
  <c r="C3005" i="14"/>
  <c r="B3005" i="14"/>
  <c r="A3005" i="14"/>
  <c r="E3005" i="14" s="1"/>
  <c r="D3004" i="14"/>
  <c r="C3004" i="14"/>
  <c r="B3004" i="14"/>
  <c r="A3004" i="14"/>
  <c r="E3004" i="14" s="1"/>
  <c r="D3003" i="14"/>
  <c r="C3003" i="14"/>
  <c r="B3003" i="14"/>
  <c r="A3003" i="14"/>
  <c r="E3003" i="14" s="1"/>
  <c r="D3002" i="14"/>
  <c r="C3002" i="14"/>
  <c r="B3002" i="14"/>
  <c r="A3002" i="14"/>
  <c r="E3002" i="14" s="1"/>
  <c r="D3001" i="14"/>
  <c r="C3001" i="14"/>
  <c r="B3001" i="14"/>
  <c r="A3001" i="14"/>
  <c r="E3001" i="14" s="1"/>
  <c r="D3000" i="14"/>
  <c r="C3000" i="14"/>
  <c r="B3000" i="14"/>
  <c r="A3000" i="14"/>
  <c r="E3000" i="14" s="1"/>
  <c r="D2999" i="14"/>
  <c r="C2999" i="14"/>
  <c r="B2999" i="14"/>
  <c r="A2999" i="14"/>
  <c r="E2999" i="14" s="1"/>
  <c r="D2998" i="14"/>
  <c r="C2998" i="14"/>
  <c r="B2998" i="14"/>
  <c r="A2998" i="14"/>
  <c r="E2998" i="14" s="1"/>
  <c r="D2997" i="14"/>
  <c r="C2997" i="14"/>
  <c r="B2997" i="14"/>
  <c r="A2997" i="14"/>
  <c r="E2997" i="14" s="1"/>
  <c r="D2996" i="14"/>
  <c r="C2996" i="14"/>
  <c r="B2996" i="14"/>
  <c r="A2996" i="14"/>
  <c r="D2995" i="14"/>
  <c r="C2995" i="14"/>
  <c r="B2995" i="14"/>
  <c r="A2995" i="14"/>
  <c r="E2995" i="14" s="1"/>
  <c r="D2994" i="14"/>
  <c r="C2994" i="14"/>
  <c r="B2994" i="14"/>
  <c r="A2994" i="14"/>
  <c r="E2994" i="14" s="1"/>
  <c r="D2993" i="14"/>
  <c r="C2993" i="14"/>
  <c r="B2993" i="14"/>
  <c r="A2993" i="14"/>
  <c r="E2993" i="14" s="1"/>
  <c r="D2992" i="14"/>
  <c r="C2992" i="14"/>
  <c r="B2992" i="14"/>
  <c r="A2992" i="14"/>
  <c r="D2991" i="14"/>
  <c r="C2991" i="14"/>
  <c r="B2991" i="14"/>
  <c r="A2991" i="14"/>
  <c r="D2990" i="14"/>
  <c r="C2990" i="14"/>
  <c r="B2990" i="14"/>
  <c r="A2990" i="14"/>
  <c r="E2990" i="14" s="1"/>
  <c r="D2989" i="14"/>
  <c r="C2989" i="14"/>
  <c r="B2989" i="14"/>
  <c r="A2989" i="14"/>
  <c r="E2989" i="14" s="1"/>
  <c r="D2988" i="14"/>
  <c r="C2988" i="14"/>
  <c r="B2988" i="14"/>
  <c r="A2988" i="14"/>
  <c r="E2988" i="14" s="1"/>
  <c r="D2987" i="14"/>
  <c r="C2987" i="14"/>
  <c r="B2987" i="14"/>
  <c r="A2987" i="14"/>
  <c r="E2987" i="14" s="1"/>
  <c r="D2986" i="14"/>
  <c r="C2986" i="14"/>
  <c r="B2986" i="14"/>
  <c r="A2986" i="14"/>
  <c r="E2986" i="14" s="1"/>
  <c r="D2985" i="14"/>
  <c r="C2985" i="14"/>
  <c r="B2985" i="14"/>
  <c r="A2985" i="14"/>
  <c r="E2985" i="14" s="1"/>
  <c r="D2984" i="14"/>
  <c r="C2984" i="14"/>
  <c r="B2984" i="14"/>
  <c r="A2984" i="14"/>
  <c r="E2984" i="14" s="1"/>
  <c r="D2983" i="14"/>
  <c r="C2983" i="14"/>
  <c r="B2983" i="14"/>
  <c r="A2983" i="14"/>
  <c r="E2983" i="14" s="1"/>
  <c r="D2982" i="14"/>
  <c r="C2982" i="14"/>
  <c r="B2982" i="14"/>
  <c r="A2982" i="14"/>
  <c r="E2982" i="14" s="1"/>
  <c r="D2981" i="14"/>
  <c r="C2981" i="14"/>
  <c r="B2981" i="14"/>
  <c r="A2981" i="14"/>
  <c r="E2981" i="14" s="1"/>
  <c r="D2980" i="14"/>
  <c r="C2980" i="14"/>
  <c r="B2980" i="14"/>
  <c r="A2980" i="14"/>
  <c r="D2979" i="14"/>
  <c r="C2979" i="14"/>
  <c r="B2979" i="14"/>
  <c r="A2979" i="14"/>
  <c r="E2979" i="14" s="1"/>
  <c r="D2978" i="14"/>
  <c r="C2978" i="14"/>
  <c r="B2978" i="14"/>
  <c r="A2978" i="14"/>
  <c r="E2978" i="14" s="1"/>
  <c r="D2977" i="14"/>
  <c r="C2977" i="14"/>
  <c r="B2977" i="14"/>
  <c r="A2977" i="14"/>
  <c r="E2977" i="14" s="1"/>
  <c r="D2976" i="14"/>
  <c r="C2976" i="14"/>
  <c r="B2976" i="14"/>
  <c r="A2976" i="14"/>
  <c r="D2975" i="14"/>
  <c r="C2975" i="14"/>
  <c r="B2975" i="14"/>
  <c r="A2975" i="14"/>
  <c r="D2974" i="14"/>
  <c r="C2974" i="14"/>
  <c r="B2974" i="14"/>
  <c r="A2974" i="14"/>
  <c r="E2974" i="14" s="1"/>
  <c r="D2973" i="14"/>
  <c r="C2973" i="14"/>
  <c r="B2973" i="14"/>
  <c r="A2973" i="14"/>
  <c r="E2973" i="14" s="1"/>
  <c r="D2972" i="14"/>
  <c r="C2972" i="14"/>
  <c r="B2972" i="14"/>
  <c r="A2972" i="14"/>
  <c r="E2972" i="14" s="1"/>
  <c r="D2971" i="14"/>
  <c r="C2971" i="14"/>
  <c r="B2971" i="14"/>
  <c r="A2971" i="14"/>
  <c r="E2971" i="14" s="1"/>
  <c r="D2970" i="14"/>
  <c r="C2970" i="14"/>
  <c r="B2970" i="14"/>
  <c r="A2970" i="14"/>
  <c r="E2970" i="14" s="1"/>
  <c r="D2969" i="14"/>
  <c r="C2969" i="14"/>
  <c r="B2969" i="14"/>
  <c r="A2969" i="14"/>
  <c r="E2969" i="14" s="1"/>
  <c r="D2968" i="14"/>
  <c r="C2968" i="14"/>
  <c r="B2968" i="14"/>
  <c r="A2968" i="14"/>
  <c r="E2968" i="14" s="1"/>
  <c r="D2967" i="14"/>
  <c r="C2967" i="14"/>
  <c r="B2967" i="14"/>
  <c r="A2967" i="14"/>
  <c r="E2967" i="14" s="1"/>
  <c r="D2966" i="14"/>
  <c r="C2966" i="14"/>
  <c r="B2966" i="14"/>
  <c r="A2966" i="14"/>
  <c r="E2966" i="14" s="1"/>
  <c r="D2965" i="14"/>
  <c r="C2965" i="14"/>
  <c r="B2965" i="14"/>
  <c r="A2965" i="14"/>
  <c r="E2965" i="14" s="1"/>
  <c r="D2964" i="14"/>
  <c r="C2964" i="14"/>
  <c r="B2964" i="14"/>
  <c r="A2964" i="14"/>
  <c r="D2963" i="14"/>
  <c r="C2963" i="14"/>
  <c r="B2963" i="14"/>
  <c r="A2963" i="14"/>
  <c r="E2963" i="14" s="1"/>
  <c r="D2962" i="14"/>
  <c r="C2962" i="14"/>
  <c r="B2962" i="14"/>
  <c r="A2962" i="14"/>
  <c r="E2962" i="14" s="1"/>
  <c r="D2961" i="14"/>
  <c r="C2961" i="14"/>
  <c r="B2961" i="14"/>
  <c r="A2961" i="14"/>
  <c r="E2961" i="14" s="1"/>
  <c r="D2960" i="14"/>
  <c r="C2960" i="14"/>
  <c r="B2960" i="14"/>
  <c r="A2960" i="14"/>
  <c r="D2959" i="14"/>
  <c r="C2959" i="14"/>
  <c r="B2959" i="14"/>
  <c r="A2959" i="14"/>
  <c r="D2958" i="14"/>
  <c r="C2958" i="14"/>
  <c r="B2958" i="14"/>
  <c r="A2958" i="14"/>
  <c r="E2958" i="14" s="1"/>
  <c r="D2957" i="14"/>
  <c r="C2957" i="14"/>
  <c r="B2957" i="14"/>
  <c r="A2957" i="14"/>
  <c r="E2957" i="14" s="1"/>
  <c r="D2956" i="14"/>
  <c r="C2956" i="14"/>
  <c r="B2956" i="14"/>
  <c r="A2956" i="14"/>
  <c r="E2956" i="14" s="1"/>
  <c r="D2955" i="14"/>
  <c r="C2955" i="14"/>
  <c r="B2955" i="14"/>
  <c r="A2955" i="14"/>
  <c r="E2955" i="14" s="1"/>
  <c r="D2954" i="14"/>
  <c r="C2954" i="14"/>
  <c r="B2954" i="14"/>
  <c r="A2954" i="14"/>
  <c r="E2954" i="14" s="1"/>
  <c r="D2953" i="14"/>
  <c r="C2953" i="14"/>
  <c r="B2953" i="14"/>
  <c r="A2953" i="14"/>
  <c r="E2953" i="14" s="1"/>
  <c r="D2952" i="14"/>
  <c r="C2952" i="14"/>
  <c r="B2952" i="14"/>
  <c r="A2952" i="14"/>
  <c r="E2952" i="14" s="1"/>
  <c r="D2951" i="14"/>
  <c r="C2951" i="14"/>
  <c r="B2951" i="14"/>
  <c r="A2951" i="14"/>
  <c r="E2951" i="14" s="1"/>
  <c r="D2950" i="14"/>
  <c r="C2950" i="14"/>
  <c r="B2950" i="14"/>
  <c r="A2950" i="14"/>
  <c r="E2950" i="14" s="1"/>
  <c r="D2949" i="14"/>
  <c r="C2949" i="14"/>
  <c r="B2949" i="14"/>
  <c r="A2949" i="14"/>
  <c r="E2949" i="14" s="1"/>
  <c r="D2948" i="14"/>
  <c r="C2948" i="14"/>
  <c r="B2948" i="14"/>
  <c r="A2948" i="14"/>
  <c r="E2948" i="14" s="1"/>
  <c r="D2947" i="14"/>
  <c r="C2947" i="14"/>
  <c r="B2947" i="14"/>
  <c r="A2947" i="14"/>
  <c r="E2947" i="14" s="1"/>
  <c r="D2946" i="14"/>
  <c r="C2946" i="14"/>
  <c r="B2946" i="14"/>
  <c r="A2946" i="14"/>
  <c r="E2946" i="14" s="1"/>
  <c r="D2945" i="14"/>
  <c r="C2945" i="14"/>
  <c r="B2945" i="14"/>
  <c r="A2945" i="14"/>
  <c r="E2945" i="14" s="1"/>
  <c r="D2944" i="14"/>
  <c r="C2944" i="14"/>
  <c r="B2944" i="14"/>
  <c r="A2944" i="14"/>
  <c r="E2944" i="14" s="1"/>
  <c r="D2943" i="14"/>
  <c r="C2943" i="14"/>
  <c r="B2943" i="14"/>
  <c r="A2943" i="14"/>
  <c r="E2943" i="14" s="1"/>
  <c r="D2942" i="14"/>
  <c r="C2942" i="14"/>
  <c r="B2942" i="14"/>
  <c r="A2942" i="14"/>
  <c r="E2942" i="14" s="1"/>
  <c r="D2941" i="14"/>
  <c r="C2941" i="14"/>
  <c r="B2941" i="14"/>
  <c r="A2941" i="14"/>
  <c r="E2941" i="14" s="1"/>
  <c r="D2940" i="14"/>
  <c r="C2940" i="14"/>
  <c r="B2940" i="14"/>
  <c r="A2940" i="14"/>
  <c r="E2940" i="14" s="1"/>
  <c r="D2939" i="14"/>
  <c r="C2939" i="14"/>
  <c r="B2939" i="14"/>
  <c r="A2939" i="14"/>
  <c r="E2939" i="14" s="1"/>
  <c r="D2938" i="14"/>
  <c r="C2938" i="14"/>
  <c r="B2938" i="14"/>
  <c r="A2938" i="14"/>
  <c r="E2938" i="14" s="1"/>
  <c r="D2937" i="14"/>
  <c r="C2937" i="14"/>
  <c r="B2937" i="14"/>
  <c r="A2937" i="14"/>
  <c r="E2937" i="14" s="1"/>
  <c r="D2936" i="14"/>
  <c r="C2936" i="14"/>
  <c r="B2936" i="14"/>
  <c r="A2936" i="14"/>
  <c r="E2936" i="14" s="1"/>
  <c r="D2935" i="14"/>
  <c r="C2935" i="14"/>
  <c r="B2935" i="14"/>
  <c r="A2935" i="14"/>
  <c r="E2935" i="14" s="1"/>
  <c r="D2934" i="14"/>
  <c r="C2934" i="14"/>
  <c r="B2934" i="14"/>
  <c r="A2934" i="14"/>
  <c r="E2934" i="14" s="1"/>
  <c r="D2933" i="14"/>
  <c r="C2933" i="14"/>
  <c r="B2933" i="14"/>
  <c r="A2933" i="14"/>
  <c r="E2933" i="14" s="1"/>
  <c r="D2932" i="14"/>
  <c r="C2932" i="14"/>
  <c r="B2932" i="14"/>
  <c r="A2932" i="14"/>
  <c r="E2932" i="14" s="1"/>
  <c r="D2931" i="14"/>
  <c r="C2931" i="14"/>
  <c r="B2931" i="14"/>
  <c r="A2931" i="14"/>
  <c r="E2931" i="14" s="1"/>
  <c r="D2930" i="14"/>
  <c r="C2930" i="14"/>
  <c r="B2930" i="14"/>
  <c r="A2930" i="14"/>
  <c r="E2930" i="14" s="1"/>
  <c r="D2929" i="14"/>
  <c r="C2929" i="14"/>
  <c r="B2929" i="14"/>
  <c r="A2929" i="14"/>
  <c r="E2929" i="14" s="1"/>
  <c r="D2928" i="14"/>
  <c r="C2928" i="14"/>
  <c r="B2928" i="14"/>
  <c r="A2928" i="14"/>
  <c r="E2928" i="14" s="1"/>
  <c r="D2927" i="14"/>
  <c r="C2927" i="14"/>
  <c r="B2927" i="14"/>
  <c r="A2927" i="14"/>
  <c r="E2927" i="14" s="1"/>
  <c r="D2926" i="14"/>
  <c r="C2926" i="14"/>
  <c r="B2926" i="14"/>
  <c r="A2926" i="14"/>
  <c r="E2926" i="14" s="1"/>
  <c r="D2925" i="14"/>
  <c r="C2925" i="14"/>
  <c r="B2925" i="14"/>
  <c r="A2925" i="14"/>
  <c r="E2925" i="14" s="1"/>
  <c r="D2924" i="14"/>
  <c r="C2924" i="14"/>
  <c r="B2924" i="14"/>
  <c r="A2924" i="14"/>
  <c r="E2924" i="14" s="1"/>
  <c r="D2923" i="14"/>
  <c r="C2923" i="14"/>
  <c r="B2923" i="14"/>
  <c r="A2923" i="14"/>
  <c r="E2923" i="14" s="1"/>
  <c r="D2922" i="14"/>
  <c r="C2922" i="14"/>
  <c r="B2922" i="14"/>
  <c r="A2922" i="14"/>
  <c r="E2922" i="14" s="1"/>
  <c r="D2921" i="14"/>
  <c r="C2921" i="14"/>
  <c r="B2921" i="14"/>
  <c r="A2921" i="14"/>
  <c r="E2921" i="14" s="1"/>
  <c r="D2920" i="14"/>
  <c r="C2920" i="14"/>
  <c r="B2920" i="14"/>
  <c r="A2920" i="14"/>
  <c r="E2920" i="14" s="1"/>
  <c r="D2919" i="14"/>
  <c r="C2919" i="14"/>
  <c r="B2919" i="14"/>
  <c r="A2919" i="14"/>
  <c r="E2919" i="14" s="1"/>
  <c r="D2918" i="14"/>
  <c r="C2918" i="14"/>
  <c r="B2918" i="14"/>
  <c r="A2918" i="14"/>
  <c r="E2918" i="14" s="1"/>
  <c r="D2917" i="14"/>
  <c r="C2917" i="14"/>
  <c r="B2917" i="14"/>
  <c r="A2917" i="14"/>
  <c r="E2917" i="14" s="1"/>
  <c r="D2916" i="14"/>
  <c r="C2916" i="14"/>
  <c r="B2916" i="14"/>
  <c r="A2916" i="14"/>
  <c r="E2916" i="14" s="1"/>
  <c r="D2915" i="14"/>
  <c r="C2915" i="14"/>
  <c r="B2915" i="14"/>
  <c r="A2915" i="14"/>
  <c r="E2915" i="14" s="1"/>
  <c r="D2914" i="14"/>
  <c r="C2914" i="14"/>
  <c r="B2914" i="14"/>
  <c r="A2914" i="14"/>
  <c r="E2914" i="14" s="1"/>
  <c r="D2913" i="14"/>
  <c r="C2913" i="14"/>
  <c r="B2913" i="14"/>
  <c r="A2913" i="14"/>
  <c r="E2913" i="14" s="1"/>
  <c r="D2912" i="14"/>
  <c r="C2912" i="14"/>
  <c r="B2912" i="14"/>
  <c r="A2912" i="14"/>
  <c r="E2912" i="14" s="1"/>
  <c r="D2911" i="14"/>
  <c r="C2911" i="14"/>
  <c r="B2911" i="14"/>
  <c r="A2911" i="14"/>
  <c r="E2911" i="14" s="1"/>
  <c r="D2910" i="14"/>
  <c r="C2910" i="14"/>
  <c r="B2910" i="14"/>
  <c r="A2910" i="14"/>
  <c r="E2910" i="14" s="1"/>
  <c r="D2909" i="14"/>
  <c r="C2909" i="14"/>
  <c r="B2909" i="14"/>
  <c r="A2909" i="14"/>
  <c r="E2909" i="14" s="1"/>
  <c r="D2908" i="14"/>
  <c r="C2908" i="14"/>
  <c r="B2908" i="14"/>
  <c r="A2908" i="14"/>
  <c r="E2908" i="14" s="1"/>
  <c r="D2907" i="14"/>
  <c r="C2907" i="14"/>
  <c r="B2907" i="14"/>
  <c r="A2907" i="14"/>
  <c r="E2907" i="14" s="1"/>
  <c r="D2906" i="14"/>
  <c r="C2906" i="14"/>
  <c r="B2906" i="14"/>
  <c r="A2906" i="14"/>
  <c r="E2906" i="14" s="1"/>
  <c r="D2905" i="14"/>
  <c r="C2905" i="14"/>
  <c r="B2905" i="14"/>
  <c r="A2905" i="14"/>
  <c r="E2905" i="14" s="1"/>
  <c r="D2904" i="14"/>
  <c r="C2904" i="14"/>
  <c r="B2904" i="14"/>
  <c r="A2904" i="14"/>
  <c r="E2904" i="14" s="1"/>
  <c r="D2903" i="14"/>
  <c r="C2903" i="14"/>
  <c r="B2903" i="14"/>
  <c r="A2903" i="14"/>
  <c r="E2903" i="14" s="1"/>
  <c r="D2902" i="14"/>
  <c r="C2902" i="14"/>
  <c r="B2902" i="14"/>
  <c r="A2902" i="14"/>
  <c r="E2902" i="14" s="1"/>
  <c r="D2901" i="14"/>
  <c r="C2901" i="14"/>
  <c r="B2901" i="14"/>
  <c r="A2901" i="14"/>
  <c r="E2901" i="14" s="1"/>
  <c r="D2900" i="14"/>
  <c r="C2900" i="14"/>
  <c r="B2900" i="14"/>
  <c r="A2900" i="14"/>
  <c r="E2900" i="14" s="1"/>
  <c r="D2899" i="14"/>
  <c r="C2899" i="14"/>
  <c r="B2899" i="14"/>
  <c r="A2899" i="14"/>
  <c r="E2899" i="14" s="1"/>
  <c r="D2898" i="14"/>
  <c r="C2898" i="14"/>
  <c r="B2898" i="14"/>
  <c r="A2898" i="14"/>
  <c r="E2898" i="14" s="1"/>
  <c r="D2897" i="14"/>
  <c r="C2897" i="14"/>
  <c r="B2897" i="14"/>
  <c r="A2897" i="14"/>
  <c r="E2897" i="14" s="1"/>
  <c r="D2896" i="14"/>
  <c r="C2896" i="14"/>
  <c r="B2896" i="14"/>
  <c r="A2896" i="14"/>
  <c r="E2896" i="14" s="1"/>
  <c r="D2895" i="14"/>
  <c r="C2895" i="14"/>
  <c r="B2895" i="14"/>
  <c r="A2895" i="14"/>
  <c r="E2895" i="14" s="1"/>
  <c r="D2894" i="14"/>
  <c r="C2894" i="14"/>
  <c r="B2894" i="14"/>
  <c r="A2894" i="14"/>
  <c r="E2894" i="14" s="1"/>
  <c r="D2893" i="14"/>
  <c r="C2893" i="14"/>
  <c r="B2893" i="14"/>
  <c r="A2893" i="14"/>
  <c r="E2893" i="14" s="1"/>
  <c r="D2892" i="14"/>
  <c r="C2892" i="14"/>
  <c r="B2892" i="14"/>
  <c r="A2892" i="14"/>
  <c r="E2892" i="14" s="1"/>
  <c r="D2891" i="14"/>
  <c r="C2891" i="14"/>
  <c r="B2891" i="14"/>
  <c r="A2891" i="14"/>
  <c r="E2891" i="14" s="1"/>
  <c r="D2890" i="14"/>
  <c r="C2890" i="14"/>
  <c r="B2890" i="14"/>
  <c r="A2890" i="14"/>
  <c r="E2890" i="14" s="1"/>
  <c r="D2889" i="14"/>
  <c r="C2889" i="14"/>
  <c r="B2889" i="14"/>
  <c r="A2889" i="14"/>
  <c r="E2889" i="14" s="1"/>
  <c r="D2888" i="14"/>
  <c r="C2888" i="14"/>
  <c r="B2888" i="14"/>
  <c r="A2888" i="14"/>
  <c r="E2888" i="14" s="1"/>
  <c r="D2887" i="14"/>
  <c r="C2887" i="14"/>
  <c r="B2887" i="14"/>
  <c r="A2887" i="14"/>
  <c r="E2887" i="14" s="1"/>
  <c r="D2886" i="14"/>
  <c r="C2886" i="14"/>
  <c r="B2886" i="14"/>
  <c r="A2886" i="14"/>
  <c r="E2886" i="14" s="1"/>
  <c r="D2885" i="14"/>
  <c r="C2885" i="14"/>
  <c r="B2885" i="14"/>
  <c r="A2885" i="14"/>
  <c r="E2885" i="14" s="1"/>
  <c r="D2884" i="14"/>
  <c r="C2884" i="14"/>
  <c r="B2884" i="14"/>
  <c r="A2884" i="14"/>
  <c r="E2884" i="14" s="1"/>
  <c r="D2883" i="14"/>
  <c r="C2883" i="14"/>
  <c r="B2883" i="14"/>
  <c r="A2883" i="14"/>
  <c r="E2883" i="14" s="1"/>
  <c r="D2882" i="14"/>
  <c r="C2882" i="14"/>
  <c r="B2882" i="14"/>
  <c r="A2882" i="14"/>
  <c r="E2882" i="14" s="1"/>
  <c r="D2881" i="14"/>
  <c r="C2881" i="14"/>
  <c r="B2881" i="14"/>
  <c r="A2881" i="14"/>
  <c r="E2881" i="14" s="1"/>
  <c r="D2880" i="14"/>
  <c r="C2880" i="14"/>
  <c r="B2880" i="14"/>
  <c r="A2880" i="14"/>
  <c r="E2880" i="14" s="1"/>
  <c r="D2879" i="14"/>
  <c r="C2879" i="14"/>
  <c r="B2879" i="14"/>
  <c r="A2879" i="14"/>
  <c r="E2879" i="14" s="1"/>
  <c r="D2878" i="14"/>
  <c r="C2878" i="14"/>
  <c r="B2878" i="14"/>
  <c r="A2878" i="14"/>
  <c r="E2878" i="14" s="1"/>
  <c r="D2877" i="14"/>
  <c r="C2877" i="14"/>
  <c r="B2877" i="14"/>
  <c r="A2877" i="14"/>
  <c r="E2877" i="14" s="1"/>
  <c r="D2876" i="14"/>
  <c r="C2876" i="14"/>
  <c r="B2876" i="14"/>
  <c r="A2876" i="14"/>
  <c r="E2876" i="14" s="1"/>
  <c r="D2875" i="14"/>
  <c r="C2875" i="14"/>
  <c r="B2875" i="14"/>
  <c r="A2875" i="14"/>
  <c r="E2875" i="14" s="1"/>
  <c r="D2874" i="14"/>
  <c r="C2874" i="14"/>
  <c r="B2874" i="14"/>
  <c r="A2874" i="14"/>
  <c r="E2874" i="14" s="1"/>
  <c r="D2873" i="14"/>
  <c r="C2873" i="14"/>
  <c r="B2873" i="14"/>
  <c r="A2873" i="14"/>
  <c r="E2873" i="14" s="1"/>
  <c r="D2872" i="14"/>
  <c r="C2872" i="14"/>
  <c r="B2872" i="14"/>
  <c r="A2872" i="14"/>
  <c r="E2872" i="14" s="1"/>
  <c r="D2871" i="14"/>
  <c r="C2871" i="14"/>
  <c r="B2871" i="14"/>
  <c r="A2871" i="14"/>
  <c r="E2871" i="14" s="1"/>
  <c r="D2870" i="14"/>
  <c r="C2870" i="14"/>
  <c r="B2870" i="14"/>
  <c r="A2870" i="14"/>
  <c r="E2870" i="14" s="1"/>
  <c r="D2869" i="14"/>
  <c r="C2869" i="14"/>
  <c r="B2869" i="14"/>
  <c r="A2869" i="14"/>
  <c r="E2869" i="14" s="1"/>
  <c r="D2868" i="14"/>
  <c r="C2868" i="14"/>
  <c r="B2868" i="14"/>
  <c r="A2868" i="14"/>
  <c r="E2868" i="14" s="1"/>
  <c r="D2867" i="14"/>
  <c r="C2867" i="14"/>
  <c r="B2867" i="14"/>
  <c r="A2867" i="14"/>
  <c r="E2867" i="14" s="1"/>
  <c r="D2866" i="14"/>
  <c r="C2866" i="14"/>
  <c r="B2866" i="14"/>
  <c r="A2866" i="14"/>
  <c r="E2866" i="14" s="1"/>
  <c r="D2865" i="14"/>
  <c r="C2865" i="14"/>
  <c r="B2865" i="14"/>
  <c r="A2865" i="14"/>
  <c r="E2865" i="14" s="1"/>
  <c r="D2864" i="14"/>
  <c r="C2864" i="14"/>
  <c r="B2864" i="14"/>
  <c r="A2864" i="14"/>
  <c r="E2864" i="14" s="1"/>
  <c r="D2863" i="14"/>
  <c r="C2863" i="14"/>
  <c r="B2863" i="14"/>
  <c r="A2863" i="14"/>
  <c r="E2863" i="14" s="1"/>
  <c r="D2862" i="14"/>
  <c r="C2862" i="14"/>
  <c r="B2862" i="14"/>
  <c r="A2862" i="14"/>
  <c r="E2862" i="14" s="1"/>
  <c r="D2861" i="14"/>
  <c r="C2861" i="14"/>
  <c r="B2861" i="14"/>
  <c r="A2861" i="14"/>
  <c r="E2861" i="14" s="1"/>
  <c r="D2860" i="14"/>
  <c r="C2860" i="14"/>
  <c r="B2860" i="14"/>
  <c r="A2860" i="14"/>
  <c r="E2860" i="14" s="1"/>
  <c r="D2859" i="14"/>
  <c r="C2859" i="14"/>
  <c r="B2859" i="14"/>
  <c r="A2859" i="14"/>
  <c r="E2859" i="14" s="1"/>
  <c r="D2858" i="14"/>
  <c r="C2858" i="14"/>
  <c r="B2858" i="14"/>
  <c r="A2858" i="14"/>
  <c r="E2858" i="14" s="1"/>
  <c r="D2857" i="14"/>
  <c r="C2857" i="14"/>
  <c r="B2857" i="14"/>
  <c r="A2857" i="14"/>
  <c r="E2857" i="14" s="1"/>
  <c r="D2856" i="14"/>
  <c r="C2856" i="14"/>
  <c r="B2856" i="14"/>
  <c r="A2856" i="14"/>
  <c r="E2856" i="14" s="1"/>
  <c r="D2855" i="14"/>
  <c r="C2855" i="14"/>
  <c r="B2855" i="14"/>
  <c r="A2855" i="14"/>
  <c r="E2855" i="14" s="1"/>
  <c r="D2854" i="14"/>
  <c r="C2854" i="14"/>
  <c r="B2854" i="14"/>
  <c r="A2854" i="14"/>
  <c r="E2854" i="14" s="1"/>
  <c r="D2853" i="14"/>
  <c r="C2853" i="14"/>
  <c r="B2853" i="14"/>
  <c r="A2853" i="14"/>
  <c r="E2853" i="14" s="1"/>
  <c r="D2852" i="14"/>
  <c r="C2852" i="14"/>
  <c r="B2852" i="14"/>
  <c r="A2852" i="14"/>
  <c r="E2852" i="14" s="1"/>
  <c r="D2851" i="14"/>
  <c r="C2851" i="14"/>
  <c r="B2851" i="14"/>
  <c r="A2851" i="14"/>
  <c r="E2851" i="14" s="1"/>
  <c r="D2850" i="14"/>
  <c r="C2850" i="14"/>
  <c r="B2850" i="14"/>
  <c r="A2850" i="14"/>
  <c r="E2850" i="14" s="1"/>
  <c r="D2849" i="14"/>
  <c r="C2849" i="14"/>
  <c r="B2849" i="14"/>
  <c r="A2849" i="14"/>
  <c r="E2849" i="14" s="1"/>
  <c r="D2848" i="14"/>
  <c r="C2848" i="14"/>
  <c r="B2848" i="14"/>
  <c r="A2848" i="14"/>
  <c r="E2848" i="14" s="1"/>
  <c r="D2847" i="14"/>
  <c r="C2847" i="14"/>
  <c r="B2847" i="14"/>
  <c r="A2847" i="14"/>
  <c r="E2847" i="14" s="1"/>
  <c r="D2846" i="14"/>
  <c r="C2846" i="14"/>
  <c r="B2846" i="14"/>
  <c r="A2846" i="14"/>
  <c r="E2846" i="14" s="1"/>
  <c r="D2845" i="14"/>
  <c r="C2845" i="14"/>
  <c r="B2845" i="14"/>
  <c r="A2845" i="14"/>
  <c r="E2845" i="14" s="1"/>
  <c r="D2844" i="14"/>
  <c r="C2844" i="14"/>
  <c r="B2844" i="14"/>
  <c r="A2844" i="14"/>
  <c r="E2844" i="14" s="1"/>
  <c r="D2843" i="14"/>
  <c r="C2843" i="14"/>
  <c r="B2843" i="14"/>
  <c r="A2843" i="14"/>
  <c r="E2843" i="14" s="1"/>
  <c r="D2842" i="14"/>
  <c r="C2842" i="14"/>
  <c r="B2842" i="14"/>
  <c r="A2842" i="14"/>
  <c r="E2842" i="14" s="1"/>
  <c r="D2841" i="14"/>
  <c r="C2841" i="14"/>
  <c r="B2841" i="14"/>
  <c r="A2841" i="14"/>
  <c r="E2841" i="14" s="1"/>
  <c r="D2840" i="14"/>
  <c r="C2840" i="14"/>
  <c r="B2840" i="14"/>
  <c r="A2840" i="14"/>
  <c r="E2840" i="14" s="1"/>
  <c r="D2839" i="14"/>
  <c r="C2839" i="14"/>
  <c r="B2839" i="14"/>
  <c r="A2839" i="14"/>
  <c r="E2839" i="14" s="1"/>
  <c r="D2838" i="14"/>
  <c r="C2838" i="14"/>
  <c r="B2838" i="14"/>
  <c r="A2838" i="14"/>
  <c r="E2838" i="14" s="1"/>
  <c r="D2837" i="14"/>
  <c r="C2837" i="14"/>
  <c r="B2837" i="14"/>
  <c r="A2837" i="14"/>
  <c r="E2837" i="14" s="1"/>
  <c r="D2836" i="14"/>
  <c r="C2836" i="14"/>
  <c r="B2836" i="14"/>
  <c r="A2836" i="14"/>
  <c r="E2836" i="14" s="1"/>
  <c r="D2835" i="14"/>
  <c r="C2835" i="14"/>
  <c r="B2835" i="14"/>
  <c r="A2835" i="14"/>
  <c r="E2835" i="14" s="1"/>
  <c r="D2834" i="14"/>
  <c r="C2834" i="14"/>
  <c r="B2834" i="14"/>
  <c r="A2834" i="14"/>
  <c r="E2834" i="14" s="1"/>
  <c r="D2833" i="14"/>
  <c r="C2833" i="14"/>
  <c r="B2833" i="14"/>
  <c r="A2833" i="14"/>
  <c r="E2833" i="14" s="1"/>
  <c r="D2832" i="14"/>
  <c r="C2832" i="14"/>
  <c r="B2832" i="14"/>
  <c r="A2832" i="14"/>
  <c r="E2832" i="14" s="1"/>
  <c r="D2831" i="14"/>
  <c r="C2831" i="14"/>
  <c r="B2831" i="14"/>
  <c r="A2831" i="14"/>
  <c r="E2831" i="14" s="1"/>
  <c r="D2830" i="14"/>
  <c r="C2830" i="14"/>
  <c r="B2830" i="14"/>
  <c r="A2830" i="14"/>
  <c r="E2830" i="14" s="1"/>
  <c r="D2829" i="14"/>
  <c r="C2829" i="14"/>
  <c r="B2829" i="14"/>
  <c r="A2829" i="14"/>
  <c r="E2829" i="14" s="1"/>
  <c r="D2828" i="14"/>
  <c r="C2828" i="14"/>
  <c r="B2828" i="14"/>
  <c r="A2828" i="14"/>
  <c r="E2828" i="14" s="1"/>
  <c r="D2827" i="14"/>
  <c r="C2827" i="14"/>
  <c r="B2827" i="14"/>
  <c r="A2827" i="14"/>
  <c r="E2827" i="14" s="1"/>
  <c r="D2826" i="14"/>
  <c r="C2826" i="14"/>
  <c r="B2826" i="14"/>
  <c r="A2826" i="14"/>
  <c r="E2826" i="14" s="1"/>
  <c r="D2825" i="14"/>
  <c r="C2825" i="14"/>
  <c r="B2825" i="14"/>
  <c r="A2825" i="14"/>
  <c r="E2825" i="14" s="1"/>
  <c r="D2824" i="14"/>
  <c r="C2824" i="14"/>
  <c r="B2824" i="14"/>
  <c r="A2824" i="14"/>
  <c r="E2824" i="14" s="1"/>
  <c r="D2823" i="14"/>
  <c r="C2823" i="14"/>
  <c r="B2823" i="14"/>
  <c r="A2823" i="14"/>
  <c r="E2823" i="14" s="1"/>
  <c r="D2822" i="14"/>
  <c r="C2822" i="14"/>
  <c r="B2822" i="14"/>
  <c r="A2822" i="14"/>
  <c r="E2822" i="14" s="1"/>
  <c r="D2821" i="14"/>
  <c r="C2821" i="14"/>
  <c r="B2821" i="14"/>
  <c r="A2821" i="14"/>
  <c r="E2821" i="14" s="1"/>
  <c r="D2820" i="14"/>
  <c r="C2820" i="14"/>
  <c r="B2820" i="14"/>
  <c r="A2820" i="14"/>
  <c r="E2820" i="14" s="1"/>
  <c r="D2819" i="14"/>
  <c r="C2819" i="14"/>
  <c r="B2819" i="14"/>
  <c r="A2819" i="14"/>
  <c r="E2819" i="14" s="1"/>
  <c r="D2818" i="14"/>
  <c r="C2818" i="14"/>
  <c r="B2818" i="14"/>
  <c r="A2818" i="14"/>
  <c r="E2818" i="14" s="1"/>
  <c r="D2817" i="14"/>
  <c r="C2817" i="14"/>
  <c r="B2817" i="14"/>
  <c r="A2817" i="14"/>
  <c r="E2817" i="14" s="1"/>
  <c r="D2816" i="14"/>
  <c r="C2816" i="14"/>
  <c r="B2816" i="14"/>
  <c r="A2816" i="14"/>
  <c r="E2816" i="14" s="1"/>
  <c r="D2815" i="14"/>
  <c r="C2815" i="14"/>
  <c r="B2815" i="14"/>
  <c r="A2815" i="14"/>
  <c r="E2815" i="14" s="1"/>
  <c r="D2814" i="14"/>
  <c r="C2814" i="14"/>
  <c r="B2814" i="14"/>
  <c r="A2814" i="14"/>
  <c r="E2814" i="14" s="1"/>
  <c r="D2813" i="14"/>
  <c r="C2813" i="14"/>
  <c r="B2813" i="14"/>
  <c r="A2813" i="14"/>
  <c r="E2813" i="14" s="1"/>
  <c r="D2812" i="14"/>
  <c r="C2812" i="14"/>
  <c r="B2812" i="14"/>
  <c r="A2812" i="14"/>
  <c r="E2812" i="14" s="1"/>
  <c r="D2811" i="14"/>
  <c r="C2811" i="14"/>
  <c r="B2811" i="14"/>
  <c r="A2811" i="14"/>
  <c r="E2811" i="14" s="1"/>
  <c r="D2810" i="14"/>
  <c r="C2810" i="14"/>
  <c r="B2810" i="14"/>
  <c r="A2810" i="14"/>
  <c r="E2810" i="14" s="1"/>
  <c r="D2809" i="14"/>
  <c r="C2809" i="14"/>
  <c r="B2809" i="14"/>
  <c r="A2809" i="14"/>
  <c r="E2809" i="14" s="1"/>
  <c r="D2808" i="14"/>
  <c r="C2808" i="14"/>
  <c r="B2808" i="14"/>
  <c r="A2808" i="14"/>
  <c r="E2808" i="14" s="1"/>
  <c r="D2807" i="14"/>
  <c r="C2807" i="14"/>
  <c r="B2807" i="14"/>
  <c r="A2807" i="14"/>
  <c r="E2807" i="14" s="1"/>
  <c r="D2806" i="14"/>
  <c r="C2806" i="14"/>
  <c r="B2806" i="14"/>
  <c r="A2806" i="14"/>
  <c r="E2806" i="14" s="1"/>
  <c r="D2805" i="14"/>
  <c r="C2805" i="14"/>
  <c r="B2805" i="14"/>
  <c r="A2805" i="14"/>
  <c r="E2805" i="14" s="1"/>
  <c r="D2804" i="14"/>
  <c r="C2804" i="14"/>
  <c r="B2804" i="14"/>
  <c r="A2804" i="14"/>
  <c r="E2804" i="14" s="1"/>
  <c r="D2803" i="14"/>
  <c r="C2803" i="14"/>
  <c r="B2803" i="14"/>
  <c r="A2803" i="14"/>
  <c r="E2803" i="14" s="1"/>
  <c r="D2802" i="14"/>
  <c r="C2802" i="14"/>
  <c r="B2802" i="14"/>
  <c r="A2802" i="14"/>
  <c r="E2802" i="14" s="1"/>
  <c r="D2801" i="14"/>
  <c r="C2801" i="14"/>
  <c r="B2801" i="14"/>
  <c r="A2801" i="14"/>
  <c r="E2801" i="14" s="1"/>
  <c r="D2800" i="14"/>
  <c r="C2800" i="14"/>
  <c r="B2800" i="14"/>
  <c r="A2800" i="14"/>
  <c r="E2800" i="14" s="1"/>
  <c r="D2799" i="14"/>
  <c r="C2799" i="14"/>
  <c r="B2799" i="14"/>
  <c r="A2799" i="14"/>
  <c r="E2799" i="14" s="1"/>
  <c r="D2798" i="14"/>
  <c r="C2798" i="14"/>
  <c r="B2798" i="14"/>
  <c r="A2798" i="14"/>
  <c r="E2798" i="14" s="1"/>
  <c r="D2797" i="14"/>
  <c r="C2797" i="14"/>
  <c r="B2797" i="14"/>
  <c r="A2797" i="14"/>
  <c r="E2797" i="14" s="1"/>
  <c r="D2796" i="14"/>
  <c r="C2796" i="14"/>
  <c r="B2796" i="14"/>
  <c r="A2796" i="14"/>
  <c r="E2796" i="14" s="1"/>
  <c r="D2795" i="14"/>
  <c r="C2795" i="14"/>
  <c r="B2795" i="14"/>
  <c r="A2795" i="14"/>
  <c r="E2795" i="14" s="1"/>
  <c r="D2794" i="14"/>
  <c r="C2794" i="14"/>
  <c r="B2794" i="14"/>
  <c r="A2794" i="14"/>
  <c r="E2794" i="14" s="1"/>
  <c r="D2793" i="14"/>
  <c r="C2793" i="14"/>
  <c r="B2793" i="14"/>
  <c r="A2793" i="14"/>
  <c r="E2793" i="14" s="1"/>
  <c r="D2792" i="14"/>
  <c r="C2792" i="14"/>
  <c r="B2792" i="14"/>
  <c r="A2792" i="14"/>
  <c r="E2792" i="14" s="1"/>
  <c r="D2791" i="14"/>
  <c r="C2791" i="14"/>
  <c r="B2791" i="14"/>
  <c r="A2791" i="14"/>
  <c r="E2791" i="14" s="1"/>
  <c r="D2790" i="14"/>
  <c r="C2790" i="14"/>
  <c r="B2790" i="14"/>
  <c r="A2790" i="14"/>
  <c r="E2790" i="14" s="1"/>
  <c r="D2789" i="14"/>
  <c r="C2789" i="14"/>
  <c r="B2789" i="14"/>
  <c r="A2789" i="14"/>
  <c r="E2789" i="14" s="1"/>
  <c r="D2788" i="14"/>
  <c r="C2788" i="14"/>
  <c r="B2788" i="14"/>
  <c r="A2788" i="14"/>
  <c r="E2788" i="14" s="1"/>
  <c r="D2787" i="14"/>
  <c r="C2787" i="14"/>
  <c r="B2787" i="14"/>
  <c r="A2787" i="14"/>
  <c r="E2787" i="14" s="1"/>
  <c r="D2786" i="14"/>
  <c r="C2786" i="14"/>
  <c r="B2786" i="14"/>
  <c r="A2786" i="14"/>
  <c r="E2786" i="14" s="1"/>
  <c r="D2785" i="14"/>
  <c r="C2785" i="14"/>
  <c r="B2785" i="14"/>
  <c r="A2785" i="14"/>
  <c r="E2785" i="14" s="1"/>
  <c r="D2784" i="14"/>
  <c r="C2784" i="14"/>
  <c r="B2784" i="14"/>
  <c r="A2784" i="14"/>
  <c r="E2784" i="14" s="1"/>
  <c r="D2783" i="14"/>
  <c r="C2783" i="14"/>
  <c r="B2783" i="14"/>
  <c r="A2783" i="14"/>
  <c r="E2783" i="14" s="1"/>
  <c r="D2782" i="14"/>
  <c r="C2782" i="14"/>
  <c r="B2782" i="14"/>
  <c r="A2782" i="14"/>
  <c r="E2782" i="14" s="1"/>
  <c r="D2781" i="14"/>
  <c r="C2781" i="14"/>
  <c r="B2781" i="14"/>
  <c r="A2781" i="14"/>
  <c r="E2781" i="14" s="1"/>
  <c r="D2780" i="14"/>
  <c r="C2780" i="14"/>
  <c r="B2780" i="14"/>
  <c r="A2780" i="14"/>
  <c r="E2780" i="14" s="1"/>
  <c r="D2779" i="14"/>
  <c r="C2779" i="14"/>
  <c r="B2779" i="14"/>
  <c r="A2779" i="14"/>
  <c r="E2779" i="14" s="1"/>
  <c r="D2778" i="14"/>
  <c r="C2778" i="14"/>
  <c r="B2778" i="14"/>
  <c r="A2778" i="14"/>
  <c r="E2778" i="14" s="1"/>
  <c r="D2777" i="14"/>
  <c r="C2777" i="14"/>
  <c r="B2777" i="14"/>
  <c r="A2777" i="14"/>
  <c r="E2777" i="14" s="1"/>
  <c r="D2776" i="14"/>
  <c r="C2776" i="14"/>
  <c r="B2776" i="14"/>
  <c r="A2776" i="14"/>
  <c r="E2776" i="14" s="1"/>
  <c r="D2775" i="14"/>
  <c r="C2775" i="14"/>
  <c r="B2775" i="14"/>
  <c r="A2775" i="14"/>
  <c r="E2775" i="14" s="1"/>
  <c r="D2774" i="14"/>
  <c r="C2774" i="14"/>
  <c r="B2774" i="14"/>
  <c r="A2774" i="14"/>
  <c r="E2774" i="14" s="1"/>
  <c r="D2773" i="14"/>
  <c r="C2773" i="14"/>
  <c r="B2773" i="14"/>
  <c r="A2773" i="14"/>
  <c r="E2773" i="14" s="1"/>
  <c r="D2772" i="14"/>
  <c r="C2772" i="14"/>
  <c r="B2772" i="14"/>
  <c r="A2772" i="14"/>
  <c r="E2772" i="14" s="1"/>
  <c r="D2771" i="14"/>
  <c r="C2771" i="14"/>
  <c r="B2771" i="14"/>
  <c r="A2771" i="14"/>
  <c r="E2771" i="14" s="1"/>
  <c r="D2770" i="14"/>
  <c r="C2770" i="14"/>
  <c r="B2770" i="14"/>
  <c r="A2770" i="14"/>
  <c r="E2770" i="14" s="1"/>
  <c r="D2769" i="14"/>
  <c r="C2769" i="14"/>
  <c r="B2769" i="14"/>
  <c r="A2769" i="14"/>
  <c r="E2769" i="14" s="1"/>
  <c r="D2768" i="14"/>
  <c r="C2768" i="14"/>
  <c r="B2768" i="14"/>
  <c r="A2768" i="14"/>
  <c r="E2768" i="14" s="1"/>
  <c r="D2767" i="14"/>
  <c r="C2767" i="14"/>
  <c r="B2767" i="14"/>
  <c r="A2767" i="14"/>
  <c r="E2767" i="14" s="1"/>
  <c r="D2766" i="14"/>
  <c r="C2766" i="14"/>
  <c r="B2766" i="14"/>
  <c r="A2766" i="14"/>
  <c r="E2766" i="14" s="1"/>
  <c r="D2765" i="14"/>
  <c r="C2765" i="14"/>
  <c r="B2765" i="14"/>
  <c r="A2765" i="14"/>
  <c r="E2765" i="14" s="1"/>
  <c r="D2764" i="14"/>
  <c r="C2764" i="14"/>
  <c r="B2764" i="14"/>
  <c r="A2764" i="14"/>
  <c r="E2764" i="14" s="1"/>
  <c r="D2763" i="14"/>
  <c r="C2763" i="14"/>
  <c r="B2763" i="14"/>
  <c r="A2763" i="14"/>
  <c r="E2763" i="14" s="1"/>
  <c r="D2762" i="14"/>
  <c r="C2762" i="14"/>
  <c r="B2762" i="14"/>
  <c r="A2762" i="14"/>
  <c r="E2762" i="14" s="1"/>
  <c r="D2761" i="14"/>
  <c r="C2761" i="14"/>
  <c r="B2761" i="14"/>
  <c r="A2761" i="14"/>
  <c r="E2761" i="14" s="1"/>
  <c r="D2760" i="14"/>
  <c r="C2760" i="14"/>
  <c r="B2760" i="14"/>
  <c r="A2760" i="14"/>
  <c r="E2760" i="14" s="1"/>
  <c r="D2759" i="14"/>
  <c r="C2759" i="14"/>
  <c r="B2759" i="14"/>
  <c r="A2759" i="14"/>
  <c r="E2759" i="14" s="1"/>
  <c r="D2758" i="14"/>
  <c r="C2758" i="14"/>
  <c r="B2758" i="14"/>
  <c r="A2758" i="14"/>
  <c r="E2758" i="14" s="1"/>
  <c r="D2757" i="14"/>
  <c r="C2757" i="14"/>
  <c r="B2757" i="14"/>
  <c r="A2757" i="14"/>
  <c r="E2757" i="14" s="1"/>
  <c r="D2756" i="14"/>
  <c r="C2756" i="14"/>
  <c r="B2756" i="14"/>
  <c r="A2756" i="14"/>
  <c r="E2756" i="14" s="1"/>
  <c r="D2755" i="14"/>
  <c r="C2755" i="14"/>
  <c r="B2755" i="14"/>
  <c r="A2755" i="14"/>
  <c r="E2755" i="14" s="1"/>
  <c r="D2754" i="14"/>
  <c r="C2754" i="14"/>
  <c r="B2754" i="14"/>
  <c r="A2754" i="14"/>
  <c r="E2754" i="14" s="1"/>
  <c r="D2753" i="14"/>
  <c r="C2753" i="14"/>
  <c r="B2753" i="14"/>
  <c r="A2753" i="14"/>
  <c r="E2753" i="14" s="1"/>
  <c r="D2752" i="14"/>
  <c r="C2752" i="14"/>
  <c r="B2752" i="14"/>
  <c r="A2752" i="14"/>
  <c r="E2752" i="14" s="1"/>
  <c r="D2751" i="14"/>
  <c r="C2751" i="14"/>
  <c r="B2751" i="14"/>
  <c r="A2751" i="14"/>
  <c r="E2751" i="14" s="1"/>
  <c r="D2750" i="14"/>
  <c r="C2750" i="14"/>
  <c r="B2750" i="14"/>
  <c r="A2750" i="14"/>
  <c r="E2750" i="14" s="1"/>
  <c r="D2749" i="14"/>
  <c r="C2749" i="14"/>
  <c r="B2749" i="14"/>
  <c r="A2749" i="14"/>
  <c r="E2749" i="14" s="1"/>
  <c r="D2748" i="14"/>
  <c r="C2748" i="14"/>
  <c r="B2748" i="14"/>
  <c r="A2748" i="14"/>
  <c r="E2748" i="14" s="1"/>
  <c r="D2747" i="14"/>
  <c r="C2747" i="14"/>
  <c r="B2747" i="14"/>
  <c r="A2747" i="14"/>
  <c r="E2747" i="14" s="1"/>
  <c r="D2746" i="14"/>
  <c r="C2746" i="14"/>
  <c r="B2746" i="14"/>
  <c r="A2746" i="14"/>
  <c r="E2746" i="14" s="1"/>
  <c r="D2745" i="14"/>
  <c r="C2745" i="14"/>
  <c r="B2745" i="14"/>
  <c r="A2745" i="14"/>
  <c r="E2745" i="14" s="1"/>
  <c r="D2744" i="14"/>
  <c r="C2744" i="14"/>
  <c r="B2744" i="14"/>
  <c r="A2744" i="14"/>
  <c r="E2744" i="14" s="1"/>
  <c r="D2743" i="14"/>
  <c r="C2743" i="14"/>
  <c r="B2743" i="14"/>
  <c r="A2743" i="14"/>
  <c r="E2743" i="14" s="1"/>
  <c r="D2742" i="14"/>
  <c r="C2742" i="14"/>
  <c r="B2742" i="14"/>
  <c r="A2742" i="14"/>
  <c r="E2742" i="14" s="1"/>
  <c r="D2741" i="14"/>
  <c r="C2741" i="14"/>
  <c r="B2741" i="14"/>
  <c r="A2741" i="14"/>
  <c r="E2741" i="14" s="1"/>
  <c r="D2740" i="14"/>
  <c r="C2740" i="14"/>
  <c r="B2740" i="14"/>
  <c r="A2740" i="14"/>
  <c r="E2740" i="14" s="1"/>
  <c r="D2739" i="14"/>
  <c r="C2739" i="14"/>
  <c r="B2739" i="14"/>
  <c r="A2739" i="14"/>
  <c r="E2739" i="14" s="1"/>
  <c r="D2738" i="14"/>
  <c r="C2738" i="14"/>
  <c r="B2738" i="14"/>
  <c r="A2738" i="14"/>
  <c r="E2738" i="14" s="1"/>
  <c r="D2737" i="14"/>
  <c r="C2737" i="14"/>
  <c r="B2737" i="14"/>
  <c r="A2737" i="14"/>
  <c r="E2737" i="14" s="1"/>
  <c r="D2736" i="14"/>
  <c r="C2736" i="14"/>
  <c r="B2736" i="14"/>
  <c r="A2736" i="14"/>
  <c r="E2736" i="14" s="1"/>
  <c r="D2735" i="14"/>
  <c r="C2735" i="14"/>
  <c r="B2735" i="14"/>
  <c r="A2735" i="14"/>
  <c r="E2735" i="14" s="1"/>
  <c r="D2734" i="14"/>
  <c r="C2734" i="14"/>
  <c r="B2734" i="14"/>
  <c r="A2734" i="14"/>
  <c r="E2734" i="14" s="1"/>
  <c r="D2733" i="14"/>
  <c r="C2733" i="14"/>
  <c r="B2733" i="14"/>
  <c r="A2733" i="14"/>
  <c r="E2733" i="14" s="1"/>
  <c r="D2732" i="14"/>
  <c r="C2732" i="14"/>
  <c r="B2732" i="14"/>
  <c r="A2732" i="14"/>
  <c r="E2732" i="14" s="1"/>
  <c r="D2731" i="14"/>
  <c r="C2731" i="14"/>
  <c r="B2731" i="14"/>
  <c r="A2731" i="14"/>
  <c r="E2731" i="14" s="1"/>
  <c r="D2730" i="14"/>
  <c r="C2730" i="14"/>
  <c r="B2730" i="14"/>
  <c r="A2730" i="14"/>
  <c r="E2730" i="14" s="1"/>
  <c r="D2729" i="14"/>
  <c r="C2729" i="14"/>
  <c r="B2729" i="14"/>
  <c r="A2729" i="14"/>
  <c r="E2729" i="14" s="1"/>
  <c r="D2728" i="14"/>
  <c r="C2728" i="14"/>
  <c r="B2728" i="14"/>
  <c r="A2728" i="14"/>
  <c r="E2728" i="14" s="1"/>
  <c r="D2727" i="14"/>
  <c r="C2727" i="14"/>
  <c r="B2727" i="14"/>
  <c r="A2727" i="14"/>
  <c r="E2727" i="14" s="1"/>
  <c r="D2726" i="14"/>
  <c r="C2726" i="14"/>
  <c r="B2726" i="14"/>
  <c r="A2726" i="14"/>
  <c r="E2726" i="14" s="1"/>
  <c r="D2725" i="14"/>
  <c r="C2725" i="14"/>
  <c r="B2725" i="14"/>
  <c r="A2725" i="14"/>
  <c r="E2725" i="14" s="1"/>
  <c r="D2724" i="14"/>
  <c r="C2724" i="14"/>
  <c r="B2724" i="14"/>
  <c r="A2724" i="14"/>
  <c r="E2724" i="14" s="1"/>
  <c r="D2723" i="14"/>
  <c r="C2723" i="14"/>
  <c r="B2723" i="14"/>
  <c r="A2723" i="14"/>
  <c r="E2723" i="14" s="1"/>
  <c r="D2722" i="14"/>
  <c r="C2722" i="14"/>
  <c r="B2722" i="14"/>
  <c r="A2722" i="14"/>
  <c r="E2722" i="14" s="1"/>
  <c r="D2721" i="14"/>
  <c r="C2721" i="14"/>
  <c r="B2721" i="14"/>
  <c r="A2721" i="14"/>
  <c r="E2721" i="14" s="1"/>
  <c r="D2720" i="14"/>
  <c r="C2720" i="14"/>
  <c r="B2720" i="14"/>
  <c r="A2720" i="14"/>
  <c r="E2720" i="14" s="1"/>
  <c r="D2719" i="14"/>
  <c r="C2719" i="14"/>
  <c r="B2719" i="14"/>
  <c r="A2719" i="14"/>
  <c r="E2719" i="14" s="1"/>
  <c r="D2718" i="14"/>
  <c r="C2718" i="14"/>
  <c r="B2718" i="14"/>
  <c r="A2718" i="14"/>
  <c r="E2718" i="14" s="1"/>
  <c r="D2717" i="14"/>
  <c r="C2717" i="14"/>
  <c r="B2717" i="14"/>
  <c r="A2717" i="14"/>
  <c r="E2717" i="14" s="1"/>
  <c r="D2716" i="14"/>
  <c r="C2716" i="14"/>
  <c r="B2716" i="14"/>
  <c r="A2716" i="14"/>
  <c r="E2716" i="14" s="1"/>
  <c r="D2715" i="14"/>
  <c r="C2715" i="14"/>
  <c r="B2715" i="14"/>
  <c r="A2715" i="14"/>
  <c r="E2715" i="14" s="1"/>
  <c r="D2714" i="14"/>
  <c r="C2714" i="14"/>
  <c r="B2714" i="14"/>
  <c r="A2714" i="14"/>
  <c r="E2714" i="14" s="1"/>
  <c r="D2713" i="14"/>
  <c r="C2713" i="14"/>
  <c r="B2713" i="14"/>
  <c r="A2713" i="14"/>
  <c r="E2713" i="14" s="1"/>
  <c r="D2712" i="14"/>
  <c r="C2712" i="14"/>
  <c r="B2712" i="14"/>
  <c r="A2712" i="14"/>
  <c r="E2712" i="14" s="1"/>
  <c r="D2711" i="14"/>
  <c r="C2711" i="14"/>
  <c r="B2711" i="14"/>
  <c r="A2711" i="14"/>
  <c r="E2711" i="14" s="1"/>
  <c r="D2710" i="14"/>
  <c r="C2710" i="14"/>
  <c r="B2710" i="14"/>
  <c r="A2710" i="14"/>
  <c r="E2710" i="14" s="1"/>
  <c r="D2709" i="14"/>
  <c r="C2709" i="14"/>
  <c r="B2709" i="14"/>
  <c r="A2709" i="14"/>
  <c r="E2709" i="14" s="1"/>
  <c r="D2708" i="14"/>
  <c r="C2708" i="14"/>
  <c r="B2708" i="14"/>
  <c r="A2708" i="14"/>
  <c r="E2708" i="14" s="1"/>
  <c r="D2707" i="14"/>
  <c r="C2707" i="14"/>
  <c r="B2707" i="14"/>
  <c r="A2707" i="14"/>
  <c r="E2707" i="14" s="1"/>
  <c r="D2706" i="14"/>
  <c r="C2706" i="14"/>
  <c r="B2706" i="14"/>
  <c r="A2706" i="14"/>
  <c r="E2706" i="14" s="1"/>
  <c r="D2705" i="14"/>
  <c r="C2705" i="14"/>
  <c r="B2705" i="14"/>
  <c r="A2705" i="14"/>
  <c r="E2705" i="14" s="1"/>
  <c r="D2704" i="14"/>
  <c r="C2704" i="14"/>
  <c r="B2704" i="14"/>
  <c r="A2704" i="14"/>
  <c r="E2704" i="14" s="1"/>
  <c r="D2703" i="14"/>
  <c r="C2703" i="14"/>
  <c r="B2703" i="14"/>
  <c r="A2703" i="14"/>
  <c r="E2703" i="14" s="1"/>
  <c r="D2702" i="14"/>
  <c r="C2702" i="14"/>
  <c r="B2702" i="14"/>
  <c r="A2702" i="14"/>
  <c r="E2702" i="14" s="1"/>
  <c r="D2701" i="14"/>
  <c r="C2701" i="14"/>
  <c r="B2701" i="14"/>
  <c r="A2701" i="14"/>
  <c r="E2701" i="14" s="1"/>
  <c r="D2700" i="14"/>
  <c r="C2700" i="14"/>
  <c r="B2700" i="14"/>
  <c r="A2700" i="14"/>
  <c r="E2700" i="14" s="1"/>
  <c r="D2699" i="14"/>
  <c r="C2699" i="14"/>
  <c r="B2699" i="14"/>
  <c r="A2699" i="14"/>
  <c r="E2699" i="14" s="1"/>
  <c r="D2698" i="14"/>
  <c r="C2698" i="14"/>
  <c r="B2698" i="14"/>
  <c r="A2698" i="14"/>
  <c r="E2698" i="14" s="1"/>
  <c r="D2697" i="14"/>
  <c r="C2697" i="14"/>
  <c r="B2697" i="14"/>
  <c r="A2697" i="14"/>
  <c r="E2697" i="14" s="1"/>
  <c r="D2696" i="14"/>
  <c r="C2696" i="14"/>
  <c r="B2696" i="14"/>
  <c r="A2696" i="14"/>
  <c r="E2696" i="14" s="1"/>
  <c r="D2695" i="14"/>
  <c r="C2695" i="14"/>
  <c r="B2695" i="14"/>
  <c r="A2695" i="14"/>
  <c r="E2695" i="14" s="1"/>
  <c r="D2694" i="14"/>
  <c r="C2694" i="14"/>
  <c r="B2694" i="14"/>
  <c r="A2694" i="14"/>
  <c r="E2694" i="14" s="1"/>
  <c r="D2693" i="14"/>
  <c r="C2693" i="14"/>
  <c r="B2693" i="14"/>
  <c r="A2693" i="14"/>
  <c r="E2693" i="14" s="1"/>
  <c r="D2692" i="14"/>
  <c r="C2692" i="14"/>
  <c r="B2692" i="14"/>
  <c r="A2692" i="14"/>
  <c r="E2692" i="14" s="1"/>
  <c r="D2691" i="14"/>
  <c r="C2691" i="14"/>
  <c r="B2691" i="14"/>
  <c r="A2691" i="14"/>
  <c r="E2691" i="14" s="1"/>
  <c r="D2690" i="14"/>
  <c r="C2690" i="14"/>
  <c r="B2690" i="14"/>
  <c r="A2690" i="14"/>
  <c r="E2690" i="14" s="1"/>
  <c r="D2689" i="14"/>
  <c r="C2689" i="14"/>
  <c r="B2689" i="14"/>
  <c r="A2689" i="14"/>
  <c r="E2689" i="14" s="1"/>
  <c r="D2688" i="14"/>
  <c r="C2688" i="14"/>
  <c r="B2688" i="14"/>
  <c r="A2688" i="14"/>
  <c r="E2688" i="14" s="1"/>
  <c r="D2687" i="14"/>
  <c r="C2687" i="14"/>
  <c r="B2687" i="14"/>
  <c r="A2687" i="14"/>
  <c r="E2687" i="14" s="1"/>
  <c r="D2686" i="14"/>
  <c r="C2686" i="14"/>
  <c r="B2686" i="14"/>
  <c r="A2686" i="14"/>
  <c r="E2686" i="14" s="1"/>
  <c r="D2685" i="14"/>
  <c r="C2685" i="14"/>
  <c r="B2685" i="14"/>
  <c r="A2685" i="14"/>
  <c r="E2685" i="14" s="1"/>
  <c r="D2684" i="14"/>
  <c r="C2684" i="14"/>
  <c r="B2684" i="14"/>
  <c r="A2684" i="14"/>
  <c r="E2684" i="14" s="1"/>
  <c r="D2683" i="14"/>
  <c r="C2683" i="14"/>
  <c r="B2683" i="14"/>
  <c r="A2683" i="14"/>
  <c r="E2683" i="14" s="1"/>
  <c r="D2682" i="14"/>
  <c r="C2682" i="14"/>
  <c r="B2682" i="14"/>
  <c r="A2682" i="14"/>
  <c r="E2682" i="14" s="1"/>
  <c r="D2681" i="14"/>
  <c r="C2681" i="14"/>
  <c r="B2681" i="14"/>
  <c r="A2681" i="14"/>
  <c r="E2681" i="14" s="1"/>
  <c r="D2680" i="14"/>
  <c r="C2680" i="14"/>
  <c r="B2680" i="14"/>
  <c r="A2680" i="14"/>
  <c r="E2680" i="14" s="1"/>
  <c r="D2679" i="14"/>
  <c r="C2679" i="14"/>
  <c r="B2679" i="14"/>
  <c r="A2679" i="14"/>
  <c r="E2679" i="14" s="1"/>
  <c r="D2678" i="14"/>
  <c r="C2678" i="14"/>
  <c r="B2678" i="14"/>
  <c r="A2678" i="14"/>
  <c r="E2678" i="14" s="1"/>
  <c r="D2677" i="14"/>
  <c r="C2677" i="14"/>
  <c r="B2677" i="14"/>
  <c r="A2677" i="14"/>
  <c r="E2677" i="14" s="1"/>
  <c r="D2676" i="14"/>
  <c r="C2676" i="14"/>
  <c r="B2676" i="14"/>
  <c r="A2676" i="14"/>
  <c r="E2676" i="14" s="1"/>
  <c r="D2675" i="14"/>
  <c r="C2675" i="14"/>
  <c r="B2675" i="14"/>
  <c r="A2675" i="14"/>
  <c r="E2675" i="14" s="1"/>
  <c r="D2674" i="14"/>
  <c r="C2674" i="14"/>
  <c r="B2674" i="14"/>
  <c r="A2674" i="14"/>
  <c r="E2674" i="14" s="1"/>
  <c r="D2673" i="14"/>
  <c r="C2673" i="14"/>
  <c r="B2673" i="14"/>
  <c r="A2673" i="14"/>
  <c r="E2673" i="14" s="1"/>
  <c r="D2672" i="14"/>
  <c r="C2672" i="14"/>
  <c r="B2672" i="14"/>
  <c r="A2672" i="14"/>
  <c r="E2672" i="14" s="1"/>
  <c r="D2671" i="14"/>
  <c r="C2671" i="14"/>
  <c r="B2671" i="14"/>
  <c r="A2671" i="14"/>
  <c r="E2671" i="14" s="1"/>
  <c r="D2670" i="14"/>
  <c r="C2670" i="14"/>
  <c r="B2670" i="14"/>
  <c r="A2670" i="14"/>
  <c r="E2670" i="14" s="1"/>
  <c r="D2669" i="14"/>
  <c r="C2669" i="14"/>
  <c r="B2669" i="14"/>
  <c r="A2669" i="14"/>
  <c r="E2669" i="14" s="1"/>
  <c r="D2668" i="14"/>
  <c r="C2668" i="14"/>
  <c r="B2668" i="14"/>
  <c r="A2668" i="14"/>
  <c r="E2668" i="14" s="1"/>
  <c r="D2667" i="14"/>
  <c r="C2667" i="14"/>
  <c r="B2667" i="14"/>
  <c r="A2667" i="14"/>
  <c r="E2667" i="14" s="1"/>
  <c r="D2666" i="14"/>
  <c r="C2666" i="14"/>
  <c r="B2666" i="14"/>
  <c r="A2666" i="14"/>
  <c r="E2666" i="14" s="1"/>
  <c r="D2665" i="14"/>
  <c r="C2665" i="14"/>
  <c r="B2665" i="14"/>
  <c r="A2665" i="14"/>
  <c r="E2665" i="14" s="1"/>
  <c r="D2664" i="14"/>
  <c r="C2664" i="14"/>
  <c r="B2664" i="14"/>
  <c r="A2664" i="14"/>
  <c r="E2664" i="14" s="1"/>
  <c r="D2663" i="14"/>
  <c r="C2663" i="14"/>
  <c r="B2663" i="14"/>
  <c r="A2663" i="14"/>
  <c r="E2663" i="14" s="1"/>
  <c r="D2662" i="14"/>
  <c r="C2662" i="14"/>
  <c r="B2662" i="14"/>
  <c r="A2662" i="14"/>
  <c r="E2662" i="14" s="1"/>
  <c r="D2661" i="14"/>
  <c r="C2661" i="14"/>
  <c r="B2661" i="14"/>
  <c r="A2661" i="14"/>
  <c r="E2661" i="14" s="1"/>
  <c r="D2660" i="14"/>
  <c r="C2660" i="14"/>
  <c r="B2660" i="14"/>
  <c r="A2660" i="14"/>
  <c r="E2660" i="14" s="1"/>
  <c r="D2659" i="14"/>
  <c r="C2659" i="14"/>
  <c r="B2659" i="14"/>
  <c r="A2659" i="14"/>
  <c r="E2659" i="14" s="1"/>
  <c r="D2658" i="14"/>
  <c r="C2658" i="14"/>
  <c r="B2658" i="14"/>
  <c r="A2658" i="14"/>
  <c r="E2658" i="14" s="1"/>
  <c r="D2657" i="14"/>
  <c r="C2657" i="14"/>
  <c r="B2657" i="14"/>
  <c r="A2657" i="14"/>
  <c r="E2657" i="14" s="1"/>
  <c r="D2656" i="14"/>
  <c r="C2656" i="14"/>
  <c r="B2656" i="14"/>
  <c r="A2656" i="14"/>
  <c r="E2656" i="14" s="1"/>
  <c r="D2655" i="14"/>
  <c r="C2655" i="14"/>
  <c r="B2655" i="14"/>
  <c r="A2655" i="14"/>
  <c r="E2655" i="14" s="1"/>
  <c r="D2654" i="14"/>
  <c r="C2654" i="14"/>
  <c r="B2654" i="14"/>
  <c r="A2654" i="14"/>
  <c r="E2654" i="14" s="1"/>
  <c r="D2653" i="14"/>
  <c r="C2653" i="14"/>
  <c r="B2653" i="14"/>
  <c r="A2653" i="14"/>
  <c r="E2653" i="14" s="1"/>
  <c r="D2652" i="14"/>
  <c r="C2652" i="14"/>
  <c r="B2652" i="14"/>
  <c r="A2652" i="14"/>
  <c r="E2652" i="14" s="1"/>
  <c r="D2651" i="14"/>
  <c r="C2651" i="14"/>
  <c r="B2651" i="14"/>
  <c r="A2651" i="14"/>
  <c r="E2651" i="14" s="1"/>
  <c r="D2650" i="14"/>
  <c r="C2650" i="14"/>
  <c r="B2650" i="14"/>
  <c r="A2650" i="14"/>
  <c r="E2650" i="14" s="1"/>
  <c r="D2649" i="14"/>
  <c r="C2649" i="14"/>
  <c r="B2649" i="14"/>
  <c r="A2649" i="14"/>
  <c r="E2649" i="14" s="1"/>
  <c r="D2648" i="14"/>
  <c r="C2648" i="14"/>
  <c r="B2648" i="14"/>
  <c r="A2648" i="14"/>
  <c r="E2648" i="14" s="1"/>
  <c r="D2647" i="14"/>
  <c r="C2647" i="14"/>
  <c r="B2647" i="14"/>
  <c r="A2647" i="14"/>
  <c r="E2647" i="14" s="1"/>
  <c r="D2646" i="14"/>
  <c r="C2646" i="14"/>
  <c r="B2646" i="14"/>
  <c r="A2646" i="14"/>
  <c r="E2646" i="14" s="1"/>
  <c r="D2645" i="14"/>
  <c r="C2645" i="14"/>
  <c r="B2645" i="14"/>
  <c r="A2645" i="14"/>
  <c r="E2645" i="14" s="1"/>
  <c r="D2644" i="14"/>
  <c r="C2644" i="14"/>
  <c r="B2644" i="14"/>
  <c r="A2644" i="14"/>
  <c r="E2644" i="14" s="1"/>
  <c r="D2643" i="14"/>
  <c r="C2643" i="14"/>
  <c r="B2643" i="14"/>
  <c r="A2643" i="14"/>
  <c r="E2643" i="14" s="1"/>
  <c r="D2642" i="14"/>
  <c r="C2642" i="14"/>
  <c r="B2642" i="14"/>
  <c r="A2642" i="14"/>
  <c r="E2642" i="14" s="1"/>
  <c r="D2641" i="14"/>
  <c r="C2641" i="14"/>
  <c r="B2641" i="14"/>
  <c r="A2641" i="14"/>
  <c r="E2641" i="14" s="1"/>
  <c r="D2640" i="14"/>
  <c r="C2640" i="14"/>
  <c r="B2640" i="14"/>
  <c r="A2640" i="14"/>
  <c r="E2640" i="14" s="1"/>
  <c r="D2639" i="14"/>
  <c r="C2639" i="14"/>
  <c r="B2639" i="14"/>
  <c r="A2639" i="14"/>
  <c r="E2639" i="14" s="1"/>
  <c r="D2638" i="14"/>
  <c r="C2638" i="14"/>
  <c r="B2638" i="14"/>
  <c r="A2638" i="14"/>
  <c r="E2638" i="14" s="1"/>
  <c r="D2637" i="14"/>
  <c r="C2637" i="14"/>
  <c r="B2637" i="14"/>
  <c r="A2637" i="14"/>
  <c r="E2637" i="14" s="1"/>
  <c r="D2636" i="14"/>
  <c r="C2636" i="14"/>
  <c r="B2636" i="14"/>
  <c r="A2636" i="14"/>
  <c r="E2636" i="14" s="1"/>
  <c r="D2635" i="14"/>
  <c r="C2635" i="14"/>
  <c r="B2635" i="14"/>
  <c r="A2635" i="14"/>
  <c r="E2635" i="14" s="1"/>
  <c r="D2634" i="14"/>
  <c r="C2634" i="14"/>
  <c r="B2634" i="14"/>
  <c r="A2634" i="14"/>
  <c r="E2634" i="14" s="1"/>
  <c r="D2633" i="14"/>
  <c r="C2633" i="14"/>
  <c r="B2633" i="14"/>
  <c r="A2633" i="14"/>
  <c r="E2633" i="14" s="1"/>
  <c r="D2632" i="14"/>
  <c r="C2632" i="14"/>
  <c r="B2632" i="14"/>
  <c r="A2632" i="14"/>
  <c r="E2632" i="14" s="1"/>
  <c r="D2631" i="14"/>
  <c r="C2631" i="14"/>
  <c r="B2631" i="14"/>
  <c r="A2631" i="14"/>
  <c r="E2631" i="14" s="1"/>
  <c r="D2630" i="14"/>
  <c r="C2630" i="14"/>
  <c r="B2630" i="14"/>
  <c r="A2630" i="14"/>
  <c r="E2630" i="14" s="1"/>
  <c r="D2629" i="14"/>
  <c r="C2629" i="14"/>
  <c r="B2629" i="14"/>
  <c r="A2629" i="14"/>
  <c r="E2629" i="14" s="1"/>
  <c r="D2628" i="14"/>
  <c r="C2628" i="14"/>
  <c r="B2628" i="14"/>
  <c r="A2628" i="14"/>
  <c r="E2628" i="14" s="1"/>
  <c r="D2627" i="14"/>
  <c r="C2627" i="14"/>
  <c r="B2627" i="14"/>
  <c r="A2627" i="14"/>
  <c r="E2627" i="14" s="1"/>
  <c r="D2626" i="14"/>
  <c r="C2626" i="14"/>
  <c r="B2626" i="14"/>
  <c r="A2626" i="14"/>
  <c r="E2626" i="14" s="1"/>
  <c r="D2625" i="14"/>
  <c r="C2625" i="14"/>
  <c r="B2625" i="14"/>
  <c r="A2625" i="14"/>
  <c r="E2625" i="14" s="1"/>
  <c r="D2624" i="14"/>
  <c r="C2624" i="14"/>
  <c r="B2624" i="14"/>
  <c r="A2624" i="14"/>
  <c r="E2624" i="14" s="1"/>
  <c r="D2623" i="14"/>
  <c r="C2623" i="14"/>
  <c r="B2623" i="14"/>
  <c r="A2623" i="14"/>
  <c r="E2623" i="14" s="1"/>
  <c r="D2622" i="14"/>
  <c r="C2622" i="14"/>
  <c r="B2622" i="14"/>
  <c r="A2622" i="14"/>
  <c r="E2622" i="14" s="1"/>
  <c r="D2621" i="14"/>
  <c r="C2621" i="14"/>
  <c r="B2621" i="14"/>
  <c r="A2621" i="14"/>
  <c r="E2621" i="14" s="1"/>
  <c r="D2620" i="14"/>
  <c r="C2620" i="14"/>
  <c r="B2620" i="14"/>
  <c r="A2620" i="14"/>
  <c r="E2620" i="14" s="1"/>
  <c r="D2619" i="14"/>
  <c r="C2619" i="14"/>
  <c r="B2619" i="14"/>
  <c r="A2619" i="14"/>
  <c r="E2619" i="14" s="1"/>
  <c r="D2618" i="14"/>
  <c r="C2618" i="14"/>
  <c r="B2618" i="14"/>
  <c r="A2618" i="14"/>
  <c r="E2618" i="14" s="1"/>
  <c r="D2617" i="14"/>
  <c r="C2617" i="14"/>
  <c r="B2617" i="14"/>
  <c r="A2617" i="14"/>
  <c r="E2617" i="14" s="1"/>
  <c r="D2616" i="14"/>
  <c r="C2616" i="14"/>
  <c r="B2616" i="14"/>
  <c r="A2616" i="14"/>
  <c r="E2616" i="14" s="1"/>
  <c r="D2615" i="14"/>
  <c r="C2615" i="14"/>
  <c r="B2615" i="14"/>
  <c r="A2615" i="14"/>
  <c r="E2615" i="14" s="1"/>
  <c r="D2614" i="14"/>
  <c r="C2614" i="14"/>
  <c r="B2614" i="14"/>
  <c r="A2614" i="14"/>
  <c r="E2614" i="14" s="1"/>
  <c r="D2613" i="14"/>
  <c r="C2613" i="14"/>
  <c r="B2613" i="14"/>
  <c r="A2613" i="14"/>
  <c r="E2613" i="14" s="1"/>
  <c r="D2612" i="14"/>
  <c r="C2612" i="14"/>
  <c r="B2612" i="14"/>
  <c r="A2612" i="14"/>
  <c r="E2612" i="14" s="1"/>
  <c r="D2611" i="14"/>
  <c r="C2611" i="14"/>
  <c r="B2611" i="14"/>
  <c r="A2611" i="14"/>
  <c r="E2611" i="14" s="1"/>
  <c r="D2610" i="14"/>
  <c r="C2610" i="14"/>
  <c r="B2610" i="14"/>
  <c r="A2610" i="14"/>
  <c r="E2610" i="14" s="1"/>
  <c r="D2609" i="14"/>
  <c r="C2609" i="14"/>
  <c r="B2609" i="14"/>
  <c r="A2609" i="14"/>
  <c r="E2609" i="14" s="1"/>
  <c r="D2608" i="14"/>
  <c r="C2608" i="14"/>
  <c r="B2608" i="14"/>
  <c r="A2608" i="14"/>
  <c r="E2608" i="14" s="1"/>
  <c r="D2607" i="14"/>
  <c r="C2607" i="14"/>
  <c r="B2607" i="14"/>
  <c r="A2607" i="14"/>
  <c r="E2607" i="14" s="1"/>
  <c r="D2606" i="14"/>
  <c r="C2606" i="14"/>
  <c r="B2606" i="14"/>
  <c r="A2606" i="14"/>
  <c r="E2606" i="14" s="1"/>
  <c r="D2605" i="14"/>
  <c r="C2605" i="14"/>
  <c r="B2605" i="14"/>
  <c r="A2605" i="14"/>
  <c r="E2605" i="14" s="1"/>
  <c r="D2604" i="14"/>
  <c r="C2604" i="14"/>
  <c r="B2604" i="14"/>
  <c r="A2604" i="14"/>
  <c r="E2604" i="14" s="1"/>
  <c r="D2603" i="14"/>
  <c r="C2603" i="14"/>
  <c r="B2603" i="14"/>
  <c r="A2603" i="14"/>
  <c r="E2603" i="14" s="1"/>
  <c r="D2602" i="14"/>
  <c r="C2602" i="14"/>
  <c r="B2602" i="14"/>
  <c r="A2602" i="14"/>
  <c r="E2602" i="14" s="1"/>
  <c r="D2601" i="14"/>
  <c r="C2601" i="14"/>
  <c r="B2601" i="14"/>
  <c r="A2601" i="14"/>
  <c r="E2601" i="14" s="1"/>
  <c r="D2600" i="14"/>
  <c r="C2600" i="14"/>
  <c r="B2600" i="14"/>
  <c r="A2600" i="14"/>
  <c r="E2600" i="14" s="1"/>
  <c r="D2599" i="14"/>
  <c r="C2599" i="14"/>
  <c r="B2599" i="14"/>
  <c r="A2599" i="14"/>
  <c r="E2599" i="14" s="1"/>
  <c r="D2598" i="14"/>
  <c r="C2598" i="14"/>
  <c r="B2598" i="14"/>
  <c r="A2598" i="14"/>
  <c r="E2598" i="14" s="1"/>
  <c r="D2597" i="14"/>
  <c r="C2597" i="14"/>
  <c r="B2597" i="14"/>
  <c r="A2597" i="14"/>
  <c r="E2597" i="14" s="1"/>
  <c r="D2596" i="14"/>
  <c r="C2596" i="14"/>
  <c r="B2596" i="14"/>
  <c r="A2596" i="14"/>
  <c r="E2596" i="14" s="1"/>
  <c r="D2595" i="14"/>
  <c r="C2595" i="14"/>
  <c r="B2595" i="14"/>
  <c r="A2595" i="14"/>
  <c r="E2595" i="14" s="1"/>
  <c r="D2594" i="14"/>
  <c r="C2594" i="14"/>
  <c r="B2594" i="14"/>
  <c r="A2594" i="14"/>
  <c r="E2594" i="14" s="1"/>
  <c r="D2593" i="14"/>
  <c r="C2593" i="14"/>
  <c r="B2593" i="14"/>
  <c r="A2593" i="14"/>
  <c r="E2593" i="14" s="1"/>
  <c r="D2592" i="14"/>
  <c r="C2592" i="14"/>
  <c r="B2592" i="14"/>
  <c r="A2592" i="14"/>
  <c r="E2592" i="14" s="1"/>
  <c r="D2591" i="14"/>
  <c r="C2591" i="14"/>
  <c r="B2591" i="14"/>
  <c r="A2591" i="14"/>
  <c r="E2591" i="14" s="1"/>
  <c r="D2590" i="14"/>
  <c r="C2590" i="14"/>
  <c r="B2590" i="14"/>
  <c r="A2590" i="14"/>
  <c r="E2590" i="14" s="1"/>
  <c r="D2589" i="14"/>
  <c r="C2589" i="14"/>
  <c r="B2589" i="14"/>
  <c r="A2589" i="14"/>
  <c r="E2589" i="14" s="1"/>
  <c r="D2588" i="14"/>
  <c r="C2588" i="14"/>
  <c r="B2588" i="14"/>
  <c r="A2588" i="14"/>
  <c r="E2588" i="14" s="1"/>
  <c r="D2587" i="14"/>
  <c r="C2587" i="14"/>
  <c r="B2587" i="14"/>
  <c r="A2587" i="14"/>
  <c r="E2587" i="14" s="1"/>
  <c r="D2586" i="14"/>
  <c r="C2586" i="14"/>
  <c r="B2586" i="14"/>
  <c r="A2586" i="14"/>
  <c r="E2586" i="14" s="1"/>
  <c r="D2585" i="14"/>
  <c r="C2585" i="14"/>
  <c r="B2585" i="14"/>
  <c r="A2585" i="14"/>
  <c r="E2585" i="14" s="1"/>
  <c r="D2584" i="14"/>
  <c r="C2584" i="14"/>
  <c r="B2584" i="14"/>
  <c r="A2584" i="14"/>
  <c r="E2584" i="14" s="1"/>
  <c r="D2583" i="14"/>
  <c r="C2583" i="14"/>
  <c r="B2583" i="14"/>
  <c r="A2583" i="14"/>
  <c r="E2583" i="14" s="1"/>
  <c r="D2582" i="14"/>
  <c r="C2582" i="14"/>
  <c r="B2582" i="14"/>
  <c r="A2582" i="14"/>
  <c r="E2582" i="14" s="1"/>
  <c r="D2581" i="14"/>
  <c r="C2581" i="14"/>
  <c r="B2581" i="14"/>
  <c r="A2581" i="14"/>
  <c r="E2581" i="14" s="1"/>
  <c r="D2580" i="14"/>
  <c r="C2580" i="14"/>
  <c r="B2580" i="14"/>
  <c r="A2580" i="14"/>
  <c r="E2580" i="14" s="1"/>
  <c r="D2579" i="14"/>
  <c r="C2579" i="14"/>
  <c r="B2579" i="14"/>
  <c r="A2579" i="14"/>
  <c r="E2579" i="14" s="1"/>
  <c r="D2578" i="14"/>
  <c r="C2578" i="14"/>
  <c r="B2578" i="14"/>
  <c r="A2578" i="14"/>
  <c r="E2578" i="14" s="1"/>
  <c r="D2577" i="14"/>
  <c r="C2577" i="14"/>
  <c r="B2577" i="14"/>
  <c r="A2577" i="14"/>
  <c r="E2577" i="14" s="1"/>
  <c r="D2576" i="14"/>
  <c r="C2576" i="14"/>
  <c r="B2576" i="14"/>
  <c r="A2576" i="14"/>
  <c r="E2576" i="14" s="1"/>
  <c r="D2575" i="14"/>
  <c r="C2575" i="14"/>
  <c r="B2575" i="14"/>
  <c r="A2575" i="14"/>
  <c r="E2575" i="14" s="1"/>
  <c r="D2574" i="14"/>
  <c r="C2574" i="14"/>
  <c r="B2574" i="14"/>
  <c r="A2574" i="14"/>
  <c r="E2574" i="14" s="1"/>
  <c r="D2573" i="14"/>
  <c r="C2573" i="14"/>
  <c r="B2573" i="14"/>
  <c r="A2573" i="14"/>
  <c r="E2573" i="14" s="1"/>
  <c r="D2572" i="14"/>
  <c r="C2572" i="14"/>
  <c r="B2572" i="14"/>
  <c r="A2572" i="14"/>
  <c r="E2572" i="14" s="1"/>
  <c r="D2571" i="14"/>
  <c r="C2571" i="14"/>
  <c r="B2571" i="14"/>
  <c r="A2571" i="14"/>
  <c r="E2571" i="14" s="1"/>
  <c r="D2570" i="14"/>
  <c r="C2570" i="14"/>
  <c r="B2570" i="14"/>
  <c r="A2570" i="14"/>
  <c r="E2570" i="14" s="1"/>
  <c r="D2569" i="14"/>
  <c r="C2569" i="14"/>
  <c r="B2569" i="14"/>
  <c r="A2569" i="14"/>
  <c r="E2569" i="14" s="1"/>
  <c r="D2568" i="14"/>
  <c r="C2568" i="14"/>
  <c r="B2568" i="14"/>
  <c r="A2568" i="14"/>
  <c r="E2568" i="14" s="1"/>
  <c r="D2567" i="14"/>
  <c r="C2567" i="14"/>
  <c r="B2567" i="14"/>
  <c r="A2567" i="14"/>
  <c r="E2567" i="14" s="1"/>
  <c r="D2566" i="14"/>
  <c r="C2566" i="14"/>
  <c r="B2566" i="14"/>
  <c r="A2566" i="14"/>
  <c r="E2566" i="14" s="1"/>
  <c r="D2565" i="14"/>
  <c r="C2565" i="14"/>
  <c r="B2565" i="14"/>
  <c r="A2565" i="14"/>
  <c r="E2565" i="14" s="1"/>
  <c r="D2564" i="14"/>
  <c r="C2564" i="14"/>
  <c r="B2564" i="14"/>
  <c r="A2564" i="14"/>
  <c r="E2564" i="14" s="1"/>
  <c r="D2563" i="14"/>
  <c r="C2563" i="14"/>
  <c r="B2563" i="14"/>
  <c r="A2563" i="14"/>
  <c r="E2563" i="14" s="1"/>
  <c r="D2562" i="14"/>
  <c r="C2562" i="14"/>
  <c r="B2562" i="14"/>
  <c r="A2562" i="14"/>
  <c r="E2562" i="14" s="1"/>
  <c r="D2561" i="14"/>
  <c r="C2561" i="14"/>
  <c r="B2561" i="14"/>
  <c r="A2561" i="14"/>
  <c r="E2561" i="14" s="1"/>
  <c r="D2560" i="14"/>
  <c r="C2560" i="14"/>
  <c r="B2560" i="14"/>
  <c r="A2560" i="14"/>
  <c r="E2560" i="14" s="1"/>
  <c r="D2559" i="14"/>
  <c r="C2559" i="14"/>
  <c r="B2559" i="14"/>
  <c r="A2559" i="14"/>
  <c r="E2559" i="14" s="1"/>
  <c r="D2558" i="14"/>
  <c r="C2558" i="14"/>
  <c r="B2558" i="14"/>
  <c r="A2558" i="14"/>
  <c r="E2558" i="14" s="1"/>
  <c r="D2557" i="14"/>
  <c r="C2557" i="14"/>
  <c r="B2557" i="14"/>
  <c r="A2557" i="14"/>
  <c r="E2557" i="14" s="1"/>
  <c r="D2556" i="14"/>
  <c r="C2556" i="14"/>
  <c r="B2556" i="14"/>
  <c r="A2556" i="14"/>
  <c r="E2556" i="14" s="1"/>
  <c r="D2555" i="14"/>
  <c r="C2555" i="14"/>
  <c r="B2555" i="14"/>
  <c r="A2555" i="14"/>
  <c r="E2555" i="14" s="1"/>
  <c r="D2554" i="14"/>
  <c r="C2554" i="14"/>
  <c r="B2554" i="14"/>
  <c r="A2554" i="14"/>
  <c r="E2554" i="14" s="1"/>
  <c r="D2553" i="14"/>
  <c r="C2553" i="14"/>
  <c r="B2553" i="14"/>
  <c r="A2553" i="14"/>
  <c r="E2553" i="14" s="1"/>
  <c r="D2552" i="14"/>
  <c r="C2552" i="14"/>
  <c r="B2552" i="14"/>
  <c r="A2552" i="14"/>
  <c r="E2552" i="14" s="1"/>
  <c r="D2551" i="14"/>
  <c r="C2551" i="14"/>
  <c r="B2551" i="14"/>
  <c r="A2551" i="14"/>
  <c r="E2551" i="14" s="1"/>
  <c r="D2550" i="14"/>
  <c r="C2550" i="14"/>
  <c r="B2550" i="14"/>
  <c r="A2550" i="14"/>
  <c r="E2550" i="14" s="1"/>
  <c r="D2549" i="14"/>
  <c r="C2549" i="14"/>
  <c r="B2549" i="14"/>
  <c r="A2549" i="14"/>
  <c r="E2549" i="14" s="1"/>
  <c r="D2548" i="14"/>
  <c r="C2548" i="14"/>
  <c r="B2548" i="14"/>
  <c r="A2548" i="14"/>
  <c r="E2548" i="14" s="1"/>
  <c r="D2547" i="14"/>
  <c r="C2547" i="14"/>
  <c r="B2547" i="14"/>
  <c r="A2547" i="14"/>
  <c r="E2547" i="14" s="1"/>
  <c r="D2546" i="14"/>
  <c r="C2546" i="14"/>
  <c r="B2546" i="14"/>
  <c r="A2546" i="14"/>
  <c r="E2546" i="14" s="1"/>
  <c r="D2545" i="14"/>
  <c r="C2545" i="14"/>
  <c r="B2545" i="14"/>
  <c r="A2545" i="14"/>
  <c r="E2545" i="14" s="1"/>
  <c r="D2544" i="14"/>
  <c r="C2544" i="14"/>
  <c r="B2544" i="14"/>
  <c r="A2544" i="14"/>
  <c r="E2544" i="14" s="1"/>
  <c r="D2543" i="14"/>
  <c r="C2543" i="14"/>
  <c r="B2543" i="14"/>
  <c r="A2543" i="14"/>
  <c r="E2543" i="14" s="1"/>
  <c r="D2542" i="14"/>
  <c r="C2542" i="14"/>
  <c r="B2542" i="14"/>
  <c r="A2542" i="14"/>
  <c r="E2542" i="14" s="1"/>
  <c r="D2541" i="14"/>
  <c r="C2541" i="14"/>
  <c r="B2541" i="14"/>
  <c r="A2541" i="14"/>
  <c r="E2541" i="14" s="1"/>
  <c r="D2540" i="14"/>
  <c r="C2540" i="14"/>
  <c r="B2540" i="14"/>
  <c r="A2540" i="14"/>
  <c r="E2540" i="14" s="1"/>
  <c r="D2539" i="14"/>
  <c r="C2539" i="14"/>
  <c r="B2539" i="14"/>
  <c r="A2539" i="14"/>
  <c r="E2539" i="14" s="1"/>
  <c r="D2538" i="14"/>
  <c r="C2538" i="14"/>
  <c r="B2538" i="14"/>
  <c r="A2538" i="14"/>
  <c r="E2538" i="14" s="1"/>
  <c r="D2537" i="14"/>
  <c r="C2537" i="14"/>
  <c r="B2537" i="14"/>
  <c r="A2537" i="14"/>
  <c r="E2537" i="14" s="1"/>
  <c r="D2536" i="14"/>
  <c r="C2536" i="14"/>
  <c r="B2536" i="14"/>
  <c r="A2536" i="14"/>
  <c r="E2536" i="14" s="1"/>
  <c r="D2535" i="14"/>
  <c r="C2535" i="14"/>
  <c r="B2535" i="14"/>
  <c r="A2535" i="14"/>
  <c r="E2535" i="14" s="1"/>
  <c r="D2534" i="14"/>
  <c r="C2534" i="14"/>
  <c r="B2534" i="14"/>
  <c r="A2534" i="14"/>
  <c r="E2534" i="14" s="1"/>
  <c r="D2533" i="14"/>
  <c r="C2533" i="14"/>
  <c r="B2533" i="14"/>
  <c r="A2533" i="14"/>
  <c r="E2533" i="14" s="1"/>
  <c r="D2532" i="14"/>
  <c r="C2532" i="14"/>
  <c r="B2532" i="14"/>
  <c r="A2532" i="14"/>
  <c r="E2532" i="14" s="1"/>
  <c r="D2531" i="14"/>
  <c r="C2531" i="14"/>
  <c r="B2531" i="14"/>
  <c r="A2531" i="14"/>
  <c r="E2531" i="14" s="1"/>
  <c r="D2530" i="14"/>
  <c r="C2530" i="14"/>
  <c r="B2530" i="14"/>
  <c r="A2530" i="14"/>
  <c r="E2530" i="14" s="1"/>
  <c r="D2529" i="14"/>
  <c r="C2529" i="14"/>
  <c r="B2529" i="14"/>
  <c r="A2529" i="14"/>
  <c r="E2529" i="14" s="1"/>
  <c r="D2528" i="14"/>
  <c r="C2528" i="14"/>
  <c r="B2528" i="14"/>
  <c r="A2528" i="14"/>
  <c r="E2528" i="14" s="1"/>
  <c r="D2527" i="14"/>
  <c r="C2527" i="14"/>
  <c r="B2527" i="14"/>
  <c r="A2527" i="14"/>
  <c r="E2527" i="14" s="1"/>
  <c r="D2526" i="14"/>
  <c r="C2526" i="14"/>
  <c r="B2526" i="14"/>
  <c r="A2526" i="14"/>
  <c r="E2526" i="14" s="1"/>
  <c r="D2525" i="14"/>
  <c r="C2525" i="14"/>
  <c r="B2525" i="14"/>
  <c r="A2525" i="14"/>
  <c r="E2525" i="14" s="1"/>
  <c r="D2524" i="14"/>
  <c r="C2524" i="14"/>
  <c r="B2524" i="14"/>
  <c r="A2524" i="14"/>
  <c r="E2524" i="14" s="1"/>
  <c r="D2523" i="14"/>
  <c r="C2523" i="14"/>
  <c r="B2523" i="14"/>
  <c r="A2523" i="14"/>
  <c r="E2523" i="14" s="1"/>
  <c r="D2522" i="14"/>
  <c r="C2522" i="14"/>
  <c r="B2522" i="14"/>
  <c r="A2522" i="14"/>
  <c r="E2522" i="14" s="1"/>
  <c r="D2521" i="14"/>
  <c r="C2521" i="14"/>
  <c r="B2521" i="14"/>
  <c r="A2521" i="14"/>
  <c r="E2521" i="14" s="1"/>
  <c r="D2520" i="14"/>
  <c r="C2520" i="14"/>
  <c r="B2520" i="14"/>
  <c r="A2520" i="14"/>
  <c r="E2520" i="14" s="1"/>
  <c r="D2519" i="14"/>
  <c r="C2519" i="14"/>
  <c r="B2519" i="14"/>
  <c r="A2519" i="14"/>
  <c r="E2519" i="14" s="1"/>
  <c r="D2518" i="14"/>
  <c r="C2518" i="14"/>
  <c r="B2518" i="14"/>
  <c r="A2518" i="14"/>
  <c r="E2518" i="14" s="1"/>
  <c r="D2517" i="14"/>
  <c r="C2517" i="14"/>
  <c r="B2517" i="14"/>
  <c r="A2517" i="14"/>
  <c r="E2517" i="14" s="1"/>
  <c r="D2516" i="14"/>
  <c r="C2516" i="14"/>
  <c r="B2516" i="14"/>
  <c r="A2516" i="14"/>
  <c r="E2516" i="14" s="1"/>
  <c r="D2515" i="14"/>
  <c r="C2515" i="14"/>
  <c r="B2515" i="14"/>
  <c r="A2515" i="14"/>
  <c r="E2515" i="14" s="1"/>
  <c r="D2514" i="14"/>
  <c r="C2514" i="14"/>
  <c r="B2514" i="14"/>
  <c r="A2514" i="14"/>
  <c r="E2514" i="14" s="1"/>
  <c r="D2513" i="14"/>
  <c r="C2513" i="14"/>
  <c r="B2513" i="14"/>
  <c r="A2513" i="14"/>
  <c r="E2513" i="14" s="1"/>
  <c r="D2512" i="14"/>
  <c r="C2512" i="14"/>
  <c r="B2512" i="14"/>
  <c r="A2512" i="14"/>
  <c r="E2512" i="14" s="1"/>
  <c r="D2511" i="14"/>
  <c r="C2511" i="14"/>
  <c r="B2511" i="14"/>
  <c r="A2511" i="14"/>
  <c r="E2511" i="14" s="1"/>
  <c r="D2510" i="14"/>
  <c r="C2510" i="14"/>
  <c r="B2510" i="14"/>
  <c r="A2510" i="14"/>
  <c r="E2510" i="14" s="1"/>
  <c r="D2509" i="14"/>
  <c r="C2509" i="14"/>
  <c r="B2509" i="14"/>
  <c r="A2509" i="14"/>
  <c r="E2509" i="14" s="1"/>
  <c r="D2508" i="14"/>
  <c r="C2508" i="14"/>
  <c r="B2508" i="14"/>
  <c r="A2508" i="14"/>
  <c r="E2508" i="14" s="1"/>
  <c r="D2507" i="14"/>
  <c r="C2507" i="14"/>
  <c r="B2507" i="14"/>
  <c r="A2507" i="14"/>
  <c r="E2507" i="14" s="1"/>
  <c r="D2506" i="14"/>
  <c r="C2506" i="14"/>
  <c r="B2506" i="14"/>
  <c r="A2506" i="14"/>
  <c r="E2506" i="14" s="1"/>
  <c r="D2505" i="14"/>
  <c r="C2505" i="14"/>
  <c r="B2505" i="14"/>
  <c r="A2505" i="14"/>
  <c r="E2505" i="14" s="1"/>
  <c r="D2504" i="14"/>
  <c r="C2504" i="14"/>
  <c r="B2504" i="14"/>
  <c r="A2504" i="14"/>
  <c r="E2504" i="14" s="1"/>
  <c r="D2503" i="14"/>
  <c r="C2503" i="14"/>
  <c r="B2503" i="14"/>
  <c r="A2503" i="14"/>
  <c r="E2503" i="14" s="1"/>
  <c r="D2502" i="14"/>
  <c r="C2502" i="14"/>
  <c r="B2502" i="14"/>
  <c r="A2502" i="14"/>
  <c r="E2502" i="14" s="1"/>
  <c r="D2501" i="14"/>
  <c r="C2501" i="14"/>
  <c r="B2501" i="14"/>
  <c r="A2501" i="14"/>
  <c r="E2501" i="14" s="1"/>
  <c r="D2500" i="14"/>
  <c r="C2500" i="14"/>
  <c r="B2500" i="14"/>
  <c r="A2500" i="14"/>
  <c r="E2500" i="14" s="1"/>
  <c r="D2499" i="14"/>
  <c r="C2499" i="14"/>
  <c r="B2499" i="14"/>
  <c r="A2499" i="14"/>
  <c r="E2499" i="14" s="1"/>
  <c r="D2498" i="14"/>
  <c r="C2498" i="14"/>
  <c r="B2498" i="14"/>
  <c r="A2498" i="14"/>
  <c r="E2498" i="14" s="1"/>
  <c r="D2497" i="14"/>
  <c r="C2497" i="14"/>
  <c r="B2497" i="14"/>
  <c r="A2497" i="14"/>
  <c r="E2497" i="14" s="1"/>
  <c r="D2496" i="14"/>
  <c r="C2496" i="14"/>
  <c r="B2496" i="14"/>
  <c r="A2496" i="14"/>
  <c r="E2496" i="14" s="1"/>
  <c r="D2495" i="14"/>
  <c r="C2495" i="14"/>
  <c r="B2495" i="14"/>
  <c r="A2495" i="14"/>
  <c r="E2495" i="14" s="1"/>
  <c r="D2494" i="14"/>
  <c r="C2494" i="14"/>
  <c r="B2494" i="14"/>
  <c r="A2494" i="14"/>
  <c r="E2494" i="14" s="1"/>
  <c r="D2493" i="14"/>
  <c r="C2493" i="14"/>
  <c r="B2493" i="14"/>
  <c r="A2493" i="14"/>
  <c r="E2493" i="14" s="1"/>
  <c r="D2492" i="14"/>
  <c r="C2492" i="14"/>
  <c r="B2492" i="14"/>
  <c r="A2492" i="14"/>
  <c r="E2492" i="14" s="1"/>
  <c r="D2491" i="14"/>
  <c r="C2491" i="14"/>
  <c r="B2491" i="14"/>
  <c r="A2491" i="14"/>
  <c r="E2491" i="14" s="1"/>
  <c r="D2490" i="14"/>
  <c r="C2490" i="14"/>
  <c r="B2490" i="14"/>
  <c r="A2490" i="14"/>
  <c r="E2490" i="14" s="1"/>
  <c r="D2489" i="14"/>
  <c r="C2489" i="14"/>
  <c r="B2489" i="14"/>
  <c r="A2489" i="14"/>
  <c r="E2489" i="14" s="1"/>
  <c r="D2488" i="14"/>
  <c r="C2488" i="14"/>
  <c r="B2488" i="14"/>
  <c r="A2488" i="14"/>
  <c r="E2488" i="14" s="1"/>
  <c r="D2487" i="14"/>
  <c r="C2487" i="14"/>
  <c r="B2487" i="14"/>
  <c r="A2487" i="14"/>
  <c r="E2487" i="14" s="1"/>
  <c r="D2486" i="14"/>
  <c r="C2486" i="14"/>
  <c r="B2486" i="14"/>
  <c r="A2486" i="14"/>
  <c r="E2486" i="14" s="1"/>
  <c r="D2485" i="14"/>
  <c r="C2485" i="14"/>
  <c r="B2485" i="14"/>
  <c r="A2485" i="14"/>
  <c r="E2485" i="14" s="1"/>
  <c r="D2484" i="14"/>
  <c r="C2484" i="14"/>
  <c r="B2484" i="14"/>
  <c r="A2484" i="14"/>
  <c r="E2484" i="14" s="1"/>
  <c r="D2483" i="14"/>
  <c r="C2483" i="14"/>
  <c r="B2483" i="14"/>
  <c r="A2483" i="14"/>
  <c r="E2483" i="14" s="1"/>
  <c r="D2482" i="14"/>
  <c r="C2482" i="14"/>
  <c r="B2482" i="14"/>
  <c r="A2482" i="14"/>
  <c r="E2482" i="14" s="1"/>
  <c r="D2481" i="14"/>
  <c r="C2481" i="14"/>
  <c r="B2481" i="14"/>
  <c r="A2481" i="14"/>
  <c r="E2481" i="14" s="1"/>
  <c r="D2480" i="14"/>
  <c r="C2480" i="14"/>
  <c r="B2480" i="14"/>
  <c r="A2480" i="14"/>
  <c r="E2480" i="14" s="1"/>
  <c r="D2479" i="14"/>
  <c r="C2479" i="14"/>
  <c r="B2479" i="14"/>
  <c r="A2479" i="14"/>
  <c r="E2479" i="14" s="1"/>
  <c r="D2478" i="14"/>
  <c r="C2478" i="14"/>
  <c r="B2478" i="14"/>
  <c r="A2478" i="14"/>
  <c r="E2478" i="14" s="1"/>
  <c r="D2477" i="14"/>
  <c r="C2477" i="14"/>
  <c r="B2477" i="14"/>
  <c r="A2477" i="14"/>
  <c r="E2477" i="14" s="1"/>
  <c r="D2476" i="14"/>
  <c r="C2476" i="14"/>
  <c r="B2476" i="14"/>
  <c r="A2476" i="14"/>
  <c r="E2476" i="14" s="1"/>
  <c r="D2475" i="14"/>
  <c r="C2475" i="14"/>
  <c r="B2475" i="14"/>
  <c r="A2475" i="14"/>
  <c r="E2475" i="14" s="1"/>
  <c r="D2474" i="14"/>
  <c r="C2474" i="14"/>
  <c r="B2474" i="14"/>
  <c r="A2474" i="14"/>
  <c r="E2474" i="14" s="1"/>
  <c r="D2473" i="14"/>
  <c r="C2473" i="14"/>
  <c r="B2473" i="14"/>
  <c r="A2473" i="14"/>
  <c r="E2473" i="14" s="1"/>
  <c r="D2472" i="14"/>
  <c r="C2472" i="14"/>
  <c r="B2472" i="14"/>
  <c r="A2472" i="14"/>
  <c r="E2472" i="14" s="1"/>
  <c r="D2471" i="14"/>
  <c r="C2471" i="14"/>
  <c r="B2471" i="14"/>
  <c r="A2471" i="14"/>
  <c r="E2471" i="14" s="1"/>
  <c r="D2470" i="14"/>
  <c r="C2470" i="14"/>
  <c r="B2470" i="14"/>
  <c r="A2470" i="14"/>
  <c r="E2470" i="14" s="1"/>
  <c r="D2469" i="14"/>
  <c r="C2469" i="14"/>
  <c r="B2469" i="14"/>
  <c r="A2469" i="14"/>
  <c r="D2468" i="14"/>
  <c r="C2468" i="14"/>
  <c r="B2468" i="14"/>
  <c r="A2468" i="14"/>
  <c r="E2468" i="14" s="1"/>
  <c r="D2467" i="14"/>
  <c r="C2467" i="14"/>
  <c r="B2467" i="14"/>
  <c r="A2467" i="14"/>
  <c r="E2467" i="14" s="1"/>
  <c r="D2466" i="14"/>
  <c r="C2466" i="14"/>
  <c r="B2466" i="14"/>
  <c r="A2466" i="14"/>
  <c r="E2466" i="14" s="1"/>
  <c r="D2465" i="14"/>
  <c r="C2465" i="14"/>
  <c r="B2465" i="14"/>
  <c r="A2465" i="14"/>
  <c r="D2464" i="14"/>
  <c r="C2464" i="14"/>
  <c r="B2464" i="14"/>
  <c r="A2464" i="14"/>
  <c r="D2463" i="14"/>
  <c r="C2463" i="14"/>
  <c r="B2463" i="14"/>
  <c r="A2463" i="14"/>
  <c r="E2463" i="14" s="1"/>
  <c r="D2462" i="14"/>
  <c r="C2462" i="14"/>
  <c r="B2462" i="14"/>
  <c r="A2462" i="14"/>
  <c r="E2462" i="14" s="1"/>
  <c r="D2461" i="14"/>
  <c r="C2461" i="14"/>
  <c r="B2461" i="14"/>
  <c r="A2461" i="14"/>
  <c r="E2461" i="14" s="1"/>
  <c r="D2460" i="14"/>
  <c r="C2460" i="14"/>
  <c r="B2460" i="14"/>
  <c r="A2460" i="14"/>
  <c r="E2460" i="14" s="1"/>
  <c r="D2459" i="14"/>
  <c r="C2459" i="14"/>
  <c r="B2459" i="14"/>
  <c r="A2459" i="14"/>
  <c r="E2459" i="14" s="1"/>
  <c r="D2458" i="14"/>
  <c r="C2458" i="14"/>
  <c r="B2458" i="14"/>
  <c r="A2458" i="14"/>
  <c r="E2458" i="14" s="1"/>
  <c r="D2457" i="14"/>
  <c r="C2457" i="14"/>
  <c r="B2457" i="14"/>
  <c r="A2457" i="14"/>
  <c r="E2457" i="14" s="1"/>
  <c r="D2456" i="14"/>
  <c r="C2456" i="14"/>
  <c r="B2456" i="14"/>
  <c r="A2456" i="14"/>
  <c r="E2456" i="14" s="1"/>
  <c r="D2455" i="14"/>
  <c r="C2455" i="14"/>
  <c r="B2455" i="14"/>
  <c r="A2455" i="14"/>
  <c r="E2455" i="14" s="1"/>
  <c r="D2454" i="14"/>
  <c r="C2454" i="14"/>
  <c r="B2454" i="14"/>
  <c r="A2454" i="14"/>
  <c r="E2454" i="14" s="1"/>
  <c r="D2453" i="14"/>
  <c r="C2453" i="14"/>
  <c r="B2453" i="14"/>
  <c r="A2453" i="14"/>
  <c r="D2452" i="14"/>
  <c r="C2452" i="14"/>
  <c r="B2452" i="14"/>
  <c r="A2452" i="14"/>
  <c r="E2452" i="14" s="1"/>
  <c r="D2451" i="14"/>
  <c r="C2451" i="14"/>
  <c r="B2451" i="14"/>
  <c r="A2451" i="14"/>
  <c r="E2451" i="14" s="1"/>
  <c r="D2450" i="14"/>
  <c r="C2450" i="14"/>
  <c r="B2450" i="14"/>
  <c r="A2450" i="14"/>
  <c r="E2450" i="14" s="1"/>
  <c r="D2449" i="14"/>
  <c r="C2449" i="14"/>
  <c r="B2449" i="14"/>
  <c r="A2449" i="14"/>
  <c r="D2448" i="14"/>
  <c r="C2448" i="14"/>
  <c r="B2448" i="14"/>
  <c r="A2448" i="14"/>
  <c r="D2447" i="14"/>
  <c r="C2447" i="14"/>
  <c r="B2447" i="14"/>
  <c r="A2447" i="14"/>
  <c r="E2447" i="14" s="1"/>
  <c r="D2446" i="14"/>
  <c r="C2446" i="14"/>
  <c r="B2446" i="14"/>
  <c r="A2446" i="14"/>
  <c r="E2446" i="14" s="1"/>
  <c r="D2445" i="14"/>
  <c r="C2445" i="14"/>
  <c r="B2445" i="14"/>
  <c r="A2445" i="14"/>
  <c r="E2445" i="14" s="1"/>
  <c r="D2444" i="14"/>
  <c r="C2444" i="14"/>
  <c r="B2444" i="14"/>
  <c r="A2444" i="14"/>
  <c r="E2444" i="14" s="1"/>
  <c r="D2443" i="14"/>
  <c r="C2443" i="14"/>
  <c r="B2443" i="14"/>
  <c r="A2443" i="14"/>
  <c r="E2443" i="14" s="1"/>
  <c r="D2442" i="14"/>
  <c r="C2442" i="14"/>
  <c r="B2442" i="14"/>
  <c r="A2442" i="14"/>
  <c r="E2442" i="14" s="1"/>
  <c r="D2441" i="14"/>
  <c r="C2441" i="14"/>
  <c r="B2441" i="14"/>
  <c r="A2441" i="14"/>
  <c r="E2441" i="14" s="1"/>
  <c r="D2440" i="14"/>
  <c r="C2440" i="14"/>
  <c r="B2440" i="14"/>
  <c r="A2440" i="14"/>
  <c r="E2440" i="14" s="1"/>
  <c r="D2439" i="14"/>
  <c r="C2439" i="14"/>
  <c r="B2439" i="14"/>
  <c r="A2439" i="14"/>
  <c r="E2439" i="14" s="1"/>
  <c r="D2438" i="14"/>
  <c r="C2438" i="14"/>
  <c r="B2438" i="14"/>
  <c r="A2438" i="14"/>
  <c r="E2438" i="14" s="1"/>
  <c r="D2437" i="14"/>
  <c r="C2437" i="14"/>
  <c r="B2437" i="14"/>
  <c r="A2437" i="14"/>
  <c r="D2436" i="14"/>
  <c r="C2436" i="14"/>
  <c r="B2436" i="14"/>
  <c r="A2436" i="14"/>
  <c r="E2436" i="14" s="1"/>
  <c r="D2435" i="14"/>
  <c r="C2435" i="14"/>
  <c r="B2435" i="14"/>
  <c r="A2435" i="14"/>
  <c r="E2435" i="14" s="1"/>
  <c r="D2434" i="14"/>
  <c r="C2434" i="14"/>
  <c r="B2434" i="14"/>
  <c r="A2434" i="14"/>
  <c r="E2434" i="14" s="1"/>
  <c r="D2433" i="14"/>
  <c r="C2433" i="14"/>
  <c r="B2433" i="14"/>
  <c r="A2433" i="14"/>
  <c r="D2432" i="14"/>
  <c r="C2432" i="14"/>
  <c r="B2432" i="14"/>
  <c r="A2432" i="14"/>
  <c r="D2431" i="14"/>
  <c r="C2431" i="14"/>
  <c r="B2431" i="14"/>
  <c r="A2431" i="14"/>
  <c r="E2431" i="14" s="1"/>
  <c r="D2430" i="14"/>
  <c r="C2430" i="14"/>
  <c r="B2430" i="14"/>
  <c r="A2430" i="14"/>
  <c r="E2430" i="14" s="1"/>
  <c r="D2429" i="14"/>
  <c r="C2429" i="14"/>
  <c r="B2429" i="14"/>
  <c r="A2429" i="14"/>
  <c r="E2429" i="14" s="1"/>
  <c r="D2428" i="14"/>
  <c r="C2428" i="14"/>
  <c r="B2428" i="14"/>
  <c r="A2428" i="14"/>
  <c r="E2428" i="14" s="1"/>
  <c r="D2427" i="14"/>
  <c r="C2427" i="14"/>
  <c r="B2427" i="14"/>
  <c r="A2427" i="14"/>
  <c r="E2427" i="14" s="1"/>
  <c r="D2426" i="14"/>
  <c r="C2426" i="14"/>
  <c r="B2426" i="14"/>
  <c r="A2426" i="14"/>
  <c r="E2426" i="14" s="1"/>
  <c r="D2425" i="14"/>
  <c r="C2425" i="14"/>
  <c r="B2425" i="14"/>
  <c r="A2425" i="14"/>
  <c r="E2425" i="14" s="1"/>
  <c r="D2424" i="14"/>
  <c r="C2424" i="14"/>
  <c r="B2424" i="14"/>
  <c r="A2424" i="14"/>
  <c r="E2424" i="14" s="1"/>
  <c r="D2423" i="14"/>
  <c r="C2423" i="14"/>
  <c r="B2423" i="14"/>
  <c r="A2423" i="14"/>
  <c r="E2423" i="14" s="1"/>
  <c r="D2422" i="14"/>
  <c r="C2422" i="14"/>
  <c r="B2422" i="14"/>
  <c r="A2422" i="14"/>
  <c r="E2422" i="14" s="1"/>
  <c r="D2421" i="14"/>
  <c r="C2421" i="14"/>
  <c r="B2421" i="14"/>
  <c r="A2421" i="14"/>
  <c r="D2420" i="14"/>
  <c r="C2420" i="14"/>
  <c r="B2420" i="14"/>
  <c r="A2420" i="14"/>
  <c r="E2420" i="14" s="1"/>
  <c r="D2419" i="14"/>
  <c r="C2419" i="14"/>
  <c r="B2419" i="14"/>
  <c r="A2419" i="14"/>
  <c r="E2419" i="14" s="1"/>
  <c r="D2418" i="14"/>
  <c r="C2418" i="14"/>
  <c r="B2418" i="14"/>
  <c r="A2418" i="14"/>
  <c r="E2418" i="14" s="1"/>
  <c r="D2417" i="14"/>
  <c r="C2417" i="14"/>
  <c r="B2417" i="14"/>
  <c r="A2417" i="14"/>
  <c r="D2416" i="14"/>
  <c r="C2416" i="14"/>
  <c r="B2416" i="14"/>
  <c r="A2416" i="14"/>
  <c r="D2415" i="14"/>
  <c r="C2415" i="14"/>
  <c r="B2415" i="14"/>
  <c r="A2415" i="14"/>
  <c r="E2415" i="14" s="1"/>
  <c r="D2414" i="14"/>
  <c r="C2414" i="14"/>
  <c r="B2414" i="14"/>
  <c r="A2414" i="14"/>
  <c r="E2414" i="14" s="1"/>
  <c r="D2413" i="14"/>
  <c r="C2413" i="14"/>
  <c r="B2413" i="14"/>
  <c r="A2413" i="14"/>
  <c r="E2413" i="14" s="1"/>
  <c r="D2412" i="14"/>
  <c r="C2412" i="14"/>
  <c r="B2412" i="14"/>
  <c r="A2412" i="14"/>
  <c r="D2411" i="14"/>
  <c r="C2411" i="14"/>
  <c r="B2411" i="14"/>
  <c r="A2411" i="14"/>
  <c r="E2411" i="14" s="1"/>
  <c r="D2410" i="14"/>
  <c r="C2410" i="14"/>
  <c r="B2410" i="14"/>
  <c r="A2410" i="14"/>
  <c r="E2410" i="14" s="1"/>
  <c r="D2409" i="14"/>
  <c r="C2409" i="14"/>
  <c r="B2409" i="14"/>
  <c r="A2409" i="14"/>
  <c r="E2409" i="14" s="1"/>
  <c r="D2408" i="14"/>
  <c r="C2408" i="14"/>
  <c r="B2408" i="14"/>
  <c r="A2408" i="14"/>
  <c r="E2408" i="14" s="1"/>
  <c r="D2407" i="14"/>
  <c r="C2407" i="14"/>
  <c r="B2407" i="14"/>
  <c r="A2407" i="14"/>
  <c r="E2407" i="14" s="1"/>
  <c r="D2406" i="14"/>
  <c r="C2406" i="14"/>
  <c r="B2406" i="14"/>
  <c r="A2406" i="14"/>
  <c r="E2406" i="14" s="1"/>
  <c r="D2405" i="14"/>
  <c r="C2405" i="14"/>
  <c r="B2405" i="14"/>
  <c r="A2405" i="14"/>
  <c r="E2405" i="14" s="1"/>
  <c r="D2404" i="14"/>
  <c r="C2404" i="14"/>
  <c r="B2404" i="14"/>
  <c r="A2404" i="14"/>
  <c r="E2404" i="14" s="1"/>
  <c r="D2403" i="14"/>
  <c r="C2403" i="14"/>
  <c r="B2403" i="14"/>
  <c r="A2403" i="14"/>
  <c r="E2403" i="14" s="1"/>
  <c r="D2402" i="14"/>
  <c r="C2402" i="14"/>
  <c r="B2402" i="14"/>
  <c r="A2402" i="14"/>
  <c r="E2402" i="14" s="1"/>
  <c r="D2401" i="14"/>
  <c r="C2401" i="14"/>
  <c r="B2401" i="14"/>
  <c r="A2401" i="14"/>
  <c r="E2401" i="14" s="1"/>
  <c r="D2400" i="14"/>
  <c r="C2400" i="14"/>
  <c r="B2400" i="14"/>
  <c r="A2400" i="14"/>
  <c r="E2400" i="14" s="1"/>
  <c r="D2399" i="14"/>
  <c r="C2399" i="14"/>
  <c r="B2399" i="14"/>
  <c r="A2399" i="14"/>
  <c r="E2399" i="14" s="1"/>
  <c r="D2398" i="14"/>
  <c r="C2398" i="14"/>
  <c r="B2398" i="14"/>
  <c r="A2398" i="14"/>
  <c r="E2398" i="14" s="1"/>
  <c r="D2397" i="14"/>
  <c r="C2397" i="14"/>
  <c r="B2397" i="14"/>
  <c r="A2397" i="14"/>
  <c r="E2397" i="14" s="1"/>
  <c r="D2396" i="14"/>
  <c r="C2396" i="14"/>
  <c r="B2396" i="14"/>
  <c r="A2396" i="14"/>
  <c r="E2396" i="14" s="1"/>
  <c r="D2395" i="14"/>
  <c r="C2395" i="14"/>
  <c r="B2395" i="14"/>
  <c r="A2395" i="14"/>
  <c r="E2395" i="14" s="1"/>
  <c r="D2394" i="14"/>
  <c r="C2394" i="14"/>
  <c r="B2394" i="14"/>
  <c r="A2394" i="14"/>
  <c r="E2394" i="14" s="1"/>
  <c r="D2393" i="14"/>
  <c r="C2393" i="14"/>
  <c r="B2393" i="14"/>
  <c r="A2393" i="14"/>
  <c r="E2393" i="14" s="1"/>
  <c r="D2392" i="14"/>
  <c r="C2392" i="14"/>
  <c r="B2392" i="14"/>
  <c r="A2392" i="14"/>
  <c r="E2392" i="14" s="1"/>
  <c r="D2391" i="14"/>
  <c r="C2391" i="14"/>
  <c r="B2391" i="14"/>
  <c r="A2391" i="14"/>
  <c r="E2391" i="14" s="1"/>
  <c r="D2390" i="14"/>
  <c r="C2390" i="14"/>
  <c r="B2390" i="14"/>
  <c r="A2390" i="14"/>
  <c r="E2390" i="14" s="1"/>
  <c r="D2389" i="14"/>
  <c r="C2389" i="14"/>
  <c r="B2389" i="14"/>
  <c r="A2389" i="14"/>
  <c r="E2389" i="14" s="1"/>
  <c r="D2388" i="14"/>
  <c r="C2388" i="14"/>
  <c r="B2388" i="14"/>
  <c r="A2388" i="14"/>
  <c r="E2388" i="14" s="1"/>
  <c r="D2387" i="14"/>
  <c r="C2387" i="14"/>
  <c r="B2387" i="14"/>
  <c r="A2387" i="14"/>
  <c r="E2387" i="14" s="1"/>
  <c r="D2386" i="14"/>
  <c r="C2386" i="14"/>
  <c r="B2386" i="14"/>
  <c r="A2386" i="14"/>
  <c r="E2386" i="14" s="1"/>
  <c r="D2385" i="14"/>
  <c r="C2385" i="14"/>
  <c r="B2385" i="14"/>
  <c r="A2385" i="14"/>
  <c r="E2385" i="14" s="1"/>
  <c r="D2384" i="14"/>
  <c r="C2384" i="14"/>
  <c r="B2384" i="14"/>
  <c r="A2384" i="14"/>
  <c r="E2384" i="14" s="1"/>
  <c r="D2383" i="14"/>
  <c r="C2383" i="14"/>
  <c r="B2383" i="14"/>
  <c r="A2383" i="14"/>
  <c r="E2383" i="14" s="1"/>
  <c r="D2382" i="14"/>
  <c r="C2382" i="14"/>
  <c r="B2382" i="14"/>
  <c r="A2382" i="14"/>
  <c r="E2382" i="14" s="1"/>
  <c r="D2381" i="14"/>
  <c r="C2381" i="14"/>
  <c r="B2381" i="14"/>
  <c r="A2381" i="14"/>
  <c r="E2381" i="14" s="1"/>
  <c r="D2380" i="14"/>
  <c r="C2380" i="14"/>
  <c r="B2380" i="14"/>
  <c r="A2380" i="14"/>
  <c r="E2380" i="14" s="1"/>
  <c r="D2379" i="14"/>
  <c r="C2379" i="14"/>
  <c r="B2379" i="14"/>
  <c r="A2379" i="14"/>
  <c r="E2379" i="14" s="1"/>
  <c r="D2378" i="14"/>
  <c r="C2378" i="14"/>
  <c r="B2378" i="14"/>
  <c r="A2378" i="14"/>
  <c r="E2378" i="14" s="1"/>
  <c r="D2377" i="14"/>
  <c r="C2377" i="14"/>
  <c r="B2377" i="14"/>
  <c r="A2377" i="14"/>
  <c r="E2377" i="14" s="1"/>
  <c r="D2376" i="14"/>
  <c r="C2376" i="14"/>
  <c r="B2376" i="14"/>
  <c r="A2376" i="14"/>
  <c r="E2376" i="14" s="1"/>
  <c r="D2375" i="14"/>
  <c r="C2375" i="14"/>
  <c r="B2375" i="14"/>
  <c r="A2375" i="14"/>
  <c r="E2375" i="14" s="1"/>
  <c r="D2374" i="14"/>
  <c r="C2374" i="14"/>
  <c r="B2374" i="14"/>
  <c r="A2374" i="14"/>
  <c r="E2374" i="14" s="1"/>
  <c r="D2373" i="14"/>
  <c r="C2373" i="14"/>
  <c r="B2373" i="14"/>
  <c r="A2373" i="14"/>
  <c r="E2373" i="14" s="1"/>
  <c r="D2372" i="14"/>
  <c r="C2372" i="14"/>
  <c r="B2372" i="14"/>
  <c r="A2372" i="14"/>
  <c r="E2372" i="14" s="1"/>
  <c r="D2371" i="14"/>
  <c r="C2371" i="14"/>
  <c r="B2371" i="14"/>
  <c r="A2371" i="14"/>
  <c r="E2371" i="14" s="1"/>
  <c r="D2370" i="14"/>
  <c r="C2370" i="14"/>
  <c r="B2370" i="14"/>
  <c r="A2370" i="14"/>
  <c r="E2370" i="14" s="1"/>
  <c r="D2369" i="14"/>
  <c r="C2369" i="14"/>
  <c r="B2369" i="14"/>
  <c r="A2369" i="14"/>
  <c r="E2369" i="14" s="1"/>
  <c r="D2368" i="14"/>
  <c r="C2368" i="14"/>
  <c r="B2368" i="14"/>
  <c r="A2368" i="14"/>
  <c r="E2368" i="14" s="1"/>
  <c r="D2367" i="14"/>
  <c r="C2367" i="14"/>
  <c r="B2367" i="14"/>
  <c r="A2367" i="14"/>
  <c r="E2367" i="14" s="1"/>
  <c r="D2366" i="14"/>
  <c r="C2366" i="14"/>
  <c r="B2366" i="14"/>
  <c r="A2366" i="14"/>
  <c r="E2366" i="14" s="1"/>
  <c r="D2365" i="14"/>
  <c r="C2365" i="14"/>
  <c r="B2365" i="14"/>
  <c r="A2365" i="14"/>
  <c r="E2365" i="14" s="1"/>
  <c r="D2364" i="14"/>
  <c r="C2364" i="14"/>
  <c r="B2364" i="14"/>
  <c r="A2364" i="14"/>
  <c r="E2364" i="14" s="1"/>
  <c r="D2363" i="14"/>
  <c r="C2363" i="14"/>
  <c r="B2363" i="14"/>
  <c r="A2363" i="14"/>
  <c r="E2363" i="14" s="1"/>
  <c r="D2362" i="14"/>
  <c r="C2362" i="14"/>
  <c r="B2362" i="14"/>
  <c r="A2362" i="14"/>
  <c r="E2362" i="14" s="1"/>
  <c r="D2361" i="14"/>
  <c r="C2361" i="14"/>
  <c r="B2361" i="14"/>
  <c r="A2361" i="14"/>
  <c r="E2361" i="14" s="1"/>
  <c r="D2360" i="14"/>
  <c r="C2360" i="14"/>
  <c r="B2360" i="14"/>
  <c r="A2360" i="14"/>
  <c r="E2360" i="14" s="1"/>
  <c r="D2359" i="14"/>
  <c r="C2359" i="14"/>
  <c r="B2359" i="14"/>
  <c r="A2359" i="14"/>
  <c r="E2359" i="14" s="1"/>
  <c r="D2358" i="14"/>
  <c r="C2358" i="14"/>
  <c r="B2358" i="14"/>
  <c r="A2358" i="14"/>
  <c r="E2358" i="14" s="1"/>
  <c r="D2357" i="14"/>
  <c r="C2357" i="14"/>
  <c r="B2357" i="14"/>
  <c r="A2357" i="14"/>
  <c r="E2357" i="14" s="1"/>
  <c r="D2356" i="14"/>
  <c r="C2356" i="14"/>
  <c r="B2356" i="14"/>
  <c r="A2356" i="14"/>
  <c r="E2356" i="14" s="1"/>
  <c r="D2355" i="14"/>
  <c r="C2355" i="14"/>
  <c r="B2355" i="14"/>
  <c r="A2355" i="14"/>
  <c r="E2355" i="14" s="1"/>
  <c r="D2354" i="14"/>
  <c r="C2354" i="14"/>
  <c r="B2354" i="14"/>
  <c r="A2354" i="14"/>
  <c r="E2354" i="14" s="1"/>
  <c r="D2353" i="14"/>
  <c r="C2353" i="14"/>
  <c r="B2353" i="14"/>
  <c r="A2353" i="14"/>
  <c r="E2353" i="14" s="1"/>
  <c r="D2352" i="14"/>
  <c r="C2352" i="14"/>
  <c r="B2352" i="14"/>
  <c r="A2352" i="14"/>
  <c r="E2352" i="14" s="1"/>
  <c r="D2351" i="14"/>
  <c r="C2351" i="14"/>
  <c r="B2351" i="14"/>
  <c r="A2351" i="14"/>
  <c r="E2351" i="14" s="1"/>
  <c r="D2350" i="14"/>
  <c r="C2350" i="14"/>
  <c r="B2350" i="14"/>
  <c r="A2350" i="14"/>
  <c r="E2350" i="14" s="1"/>
  <c r="D2349" i="14"/>
  <c r="C2349" i="14"/>
  <c r="B2349" i="14"/>
  <c r="A2349" i="14"/>
  <c r="E2349" i="14" s="1"/>
  <c r="D2348" i="14"/>
  <c r="C2348" i="14"/>
  <c r="B2348" i="14"/>
  <c r="A2348" i="14"/>
  <c r="E2348" i="14" s="1"/>
  <c r="D2347" i="14"/>
  <c r="C2347" i="14"/>
  <c r="B2347" i="14"/>
  <c r="A2347" i="14"/>
  <c r="E2347" i="14" s="1"/>
  <c r="D2346" i="14"/>
  <c r="C2346" i="14"/>
  <c r="B2346" i="14"/>
  <c r="A2346" i="14"/>
  <c r="E2346" i="14" s="1"/>
  <c r="D2345" i="14"/>
  <c r="C2345" i="14"/>
  <c r="B2345" i="14"/>
  <c r="A2345" i="14"/>
  <c r="E2345" i="14" s="1"/>
  <c r="D2344" i="14"/>
  <c r="C2344" i="14"/>
  <c r="B2344" i="14"/>
  <c r="A2344" i="14"/>
  <c r="E2344" i="14" s="1"/>
  <c r="D2343" i="14"/>
  <c r="C2343" i="14"/>
  <c r="B2343" i="14"/>
  <c r="A2343" i="14"/>
  <c r="E2343" i="14" s="1"/>
  <c r="D2342" i="14"/>
  <c r="C2342" i="14"/>
  <c r="B2342" i="14"/>
  <c r="A2342" i="14"/>
  <c r="E2342" i="14" s="1"/>
  <c r="D2341" i="14"/>
  <c r="C2341" i="14"/>
  <c r="B2341" i="14"/>
  <c r="A2341" i="14"/>
  <c r="E2341" i="14" s="1"/>
  <c r="D2340" i="14"/>
  <c r="C2340" i="14"/>
  <c r="B2340" i="14"/>
  <c r="A2340" i="14"/>
  <c r="E2340" i="14" s="1"/>
  <c r="D2339" i="14"/>
  <c r="C2339" i="14"/>
  <c r="B2339" i="14"/>
  <c r="A2339" i="14"/>
  <c r="E2339" i="14" s="1"/>
  <c r="D2338" i="14"/>
  <c r="C2338" i="14"/>
  <c r="B2338" i="14"/>
  <c r="A2338" i="14"/>
  <c r="E2338" i="14" s="1"/>
  <c r="D2337" i="14"/>
  <c r="C2337" i="14"/>
  <c r="B2337" i="14"/>
  <c r="A2337" i="14"/>
  <c r="E2337" i="14" s="1"/>
  <c r="D2336" i="14"/>
  <c r="C2336" i="14"/>
  <c r="B2336" i="14"/>
  <c r="A2336" i="14"/>
  <c r="E2336" i="14" s="1"/>
  <c r="D2335" i="14"/>
  <c r="C2335" i="14"/>
  <c r="B2335" i="14"/>
  <c r="A2335" i="14"/>
  <c r="E2335" i="14" s="1"/>
  <c r="D2334" i="14"/>
  <c r="C2334" i="14"/>
  <c r="B2334" i="14"/>
  <c r="A2334" i="14"/>
  <c r="E2334" i="14" s="1"/>
  <c r="D2333" i="14"/>
  <c r="C2333" i="14"/>
  <c r="B2333" i="14"/>
  <c r="A2333" i="14"/>
  <c r="E2333" i="14" s="1"/>
  <c r="D2332" i="14"/>
  <c r="C2332" i="14"/>
  <c r="B2332" i="14"/>
  <c r="A2332" i="14"/>
  <c r="E2332" i="14" s="1"/>
  <c r="D2331" i="14"/>
  <c r="C2331" i="14"/>
  <c r="B2331" i="14"/>
  <c r="A2331" i="14"/>
  <c r="E2331" i="14" s="1"/>
  <c r="D2330" i="14"/>
  <c r="C2330" i="14"/>
  <c r="B2330" i="14"/>
  <c r="A2330" i="14"/>
  <c r="E2330" i="14" s="1"/>
  <c r="D2329" i="14"/>
  <c r="C2329" i="14"/>
  <c r="B2329" i="14"/>
  <c r="A2329" i="14"/>
  <c r="E2329" i="14" s="1"/>
  <c r="D2328" i="14"/>
  <c r="C2328" i="14"/>
  <c r="B2328" i="14"/>
  <c r="A2328" i="14"/>
  <c r="E2328" i="14" s="1"/>
  <c r="D2327" i="14"/>
  <c r="C2327" i="14"/>
  <c r="B2327" i="14"/>
  <c r="A2327" i="14"/>
  <c r="E2327" i="14" s="1"/>
  <c r="D2326" i="14"/>
  <c r="C2326" i="14"/>
  <c r="B2326" i="14"/>
  <c r="A2326" i="14"/>
  <c r="E2326" i="14" s="1"/>
  <c r="D2325" i="14"/>
  <c r="C2325" i="14"/>
  <c r="B2325" i="14"/>
  <c r="A2325" i="14"/>
  <c r="E2325" i="14" s="1"/>
  <c r="D2324" i="14"/>
  <c r="C2324" i="14"/>
  <c r="B2324" i="14"/>
  <c r="A2324" i="14"/>
  <c r="E2324" i="14" s="1"/>
  <c r="D2323" i="14"/>
  <c r="C2323" i="14"/>
  <c r="B2323" i="14"/>
  <c r="A2323" i="14"/>
  <c r="E2323" i="14" s="1"/>
  <c r="D2322" i="14"/>
  <c r="C2322" i="14"/>
  <c r="B2322" i="14"/>
  <c r="A2322" i="14"/>
  <c r="E2322" i="14" s="1"/>
  <c r="D2321" i="14"/>
  <c r="C2321" i="14"/>
  <c r="B2321" i="14"/>
  <c r="A2321" i="14"/>
  <c r="E2321" i="14" s="1"/>
  <c r="D2320" i="14"/>
  <c r="C2320" i="14"/>
  <c r="B2320" i="14"/>
  <c r="A2320" i="14"/>
  <c r="E2320" i="14" s="1"/>
  <c r="D2319" i="14"/>
  <c r="C2319" i="14"/>
  <c r="B2319" i="14"/>
  <c r="A2319" i="14"/>
  <c r="E2319" i="14" s="1"/>
  <c r="D2318" i="14"/>
  <c r="C2318" i="14"/>
  <c r="B2318" i="14"/>
  <c r="A2318" i="14"/>
  <c r="E2318" i="14" s="1"/>
  <c r="D2317" i="14"/>
  <c r="C2317" i="14"/>
  <c r="B2317" i="14"/>
  <c r="A2317" i="14"/>
  <c r="E2317" i="14" s="1"/>
  <c r="D2316" i="14"/>
  <c r="C2316" i="14"/>
  <c r="B2316" i="14"/>
  <c r="A2316" i="14"/>
  <c r="E2316" i="14" s="1"/>
  <c r="D2315" i="14"/>
  <c r="C2315" i="14"/>
  <c r="B2315" i="14"/>
  <c r="A2315" i="14"/>
  <c r="E2315" i="14" s="1"/>
  <c r="D2314" i="14"/>
  <c r="C2314" i="14"/>
  <c r="B2314" i="14"/>
  <c r="A2314" i="14"/>
  <c r="E2314" i="14" s="1"/>
  <c r="D2313" i="14"/>
  <c r="C2313" i="14"/>
  <c r="B2313" i="14"/>
  <c r="A2313" i="14"/>
  <c r="E2313" i="14" s="1"/>
  <c r="D2312" i="14"/>
  <c r="C2312" i="14"/>
  <c r="B2312" i="14"/>
  <c r="A2312" i="14"/>
  <c r="E2312" i="14" s="1"/>
  <c r="D2311" i="14"/>
  <c r="C2311" i="14"/>
  <c r="B2311" i="14"/>
  <c r="A2311" i="14"/>
  <c r="E2311" i="14" s="1"/>
  <c r="D2310" i="14"/>
  <c r="C2310" i="14"/>
  <c r="B2310" i="14"/>
  <c r="A2310" i="14"/>
  <c r="E2310" i="14" s="1"/>
  <c r="D2309" i="14"/>
  <c r="C2309" i="14"/>
  <c r="B2309" i="14"/>
  <c r="A2309" i="14"/>
  <c r="E2309" i="14" s="1"/>
  <c r="D2308" i="14"/>
  <c r="C2308" i="14"/>
  <c r="B2308" i="14"/>
  <c r="A2308" i="14"/>
  <c r="E2308" i="14" s="1"/>
  <c r="D2307" i="14"/>
  <c r="C2307" i="14"/>
  <c r="B2307" i="14"/>
  <c r="A2307" i="14"/>
  <c r="E2307" i="14" s="1"/>
  <c r="D2306" i="14"/>
  <c r="C2306" i="14"/>
  <c r="B2306" i="14"/>
  <c r="A2306" i="14"/>
  <c r="E2306" i="14" s="1"/>
  <c r="D2305" i="14"/>
  <c r="C2305" i="14"/>
  <c r="B2305" i="14"/>
  <c r="A2305" i="14"/>
  <c r="E2305" i="14" s="1"/>
  <c r="D2304" i="14"/>
  <c r="C2304" i="14"/>
  <c r="B2304" i="14"/>
  <c r="A2304" i="14"/>
  <c r="E2304" i="14" s="1"/>
  <c r="D2303" i="14"/>
  <c r="C2303" i="14"/>
  <c r="B2303" i="14"/>
  <c r="A2303" i="14"/>
  <c r="E2303" i="14" s="1"/>
  <c r="D2302" i="14"/>
  <c r="C2302" i="14"/>
  <c r="B2302" i="14"/>
  <c r="A2302" i="14"/>
  <c r="E2302" i="14" s="1"/>
  <c r="D2301" i="14"/>
  <c r="C2301" i="14"/>
  <c r="B2301" i="14"/>
  <c r="A2301" i="14"/>
  <c r="E2301" i="14" s="1"/>
  <c r="D2300" i="14"/>
  <c r="C2300" i="14"/>
  <c r="B2300" i="14"/>
  <c r="A2300" i="14"/>
  <c r="E2300" i="14" s="1"/>
  <c r="D2299" i="14"/>
  <c r="C2299" i="14"/>
  <c r="B2299" i="14"/>
  <c r="A2299" i="14"/>
  <c r="E2299" i="14" s="1"/>
  <c r="D2298" i="14"/>
  <c r="C2298" i="14"/>
  <c r="B2298" i="14"/>
  <c r="A2298" i="14"/>
  <c r="E2298" i="14" s="1"/>
  <c r="D2297" i="14"/>
  <c r="C2297" i="14"/>
  <c r="B2297" i="14"/>
  <c r="A2297" i="14"/>
  <c r="E2297" i="14" s="1"/>
  <c r="D2296" i="14"/>
  <c r="C2296" i="14"/>
  <c r="B2296" i="14"/>
  <c r="A2296" i="14"/>
  <c r="E2296" i="14" s="1"/>
  <c r="D2295" i="14"/>
  <c r="C2295" i="14"/>
  <c r="B2295" i="14"/>
  <c r="A2295" i="14"/>
  <c r="E2295" i="14" s="1"/>
  <c r="D2294" i="14"/>
  <c r="C2294" i="14"/>
  <c r="B2294" i="14"/>
  <c r="A2294" i="14"/>
  <c r="E2294" i="14" s="1"/>
  <c r="D2293" i="14"/>
  <c r="C2293" i="14"/>
  <c r="B2293" i="14"/>
  <c r="A2293" i="14"/>
  <c r="E2293" i="14" s="1"/>
  <c r="D2292" i="14"/>
  <c r="C2292" i="14"/>
  <c r="B2292" i="14"/>
  <c r="A2292" i="14"/>
  <c r="E2292" i="14" s="1"/>
  <c r="D2291" i="14"/>
  <c r="C2291" i="14"/>
  <c r="B2291" i="14"/>
  <c r="A2291" i="14"/>
  <c r="E2291" i="14" s="1"/>
  <c r="D2290" i="14"/>
  <c r="C2290" i="14"/>
  <c r="B2290" i="14"/>
  <c r="A2290" i="14"/>
  <c r="E2290" i="14" s="1"/>
  <c r="D2289" i="14"/>
  <c r="C2289" i="14"/>
  <c r="B2289" i="14"/>
  <c r="A2289" i="14"/>
  <c r="E2289" i="14" s="1"/>
  <c r="D2288" i="14"/>
  <c r="C2288" i="14"/>
  <c r="B2288" i="14"/>
  <c r="A2288" i="14"/>
  <c r="E2288" i="14" s="1"/>
  <c r="D2287" i="14"/>
  <c r="C2287" i="14"/>
  <c r="B2287" i="14"/>
  <c r="A2287" i="14"/>
  <c r="E2287" i="14" s="1"/>
  <c r="D2286" i="14"/>
  <c r="C2286" i="14"/>
  <c r="B2286" i="14"/>
  <c r="A2286" i="14"/>
  <c r="E2286" i="14" s="1"/>
  <c r="D2285" i="14"/>
  <c r="C2285" i="14"/>
  <c r="B2285" i="14"/>
  <c r="A2285" i="14"/>
  <c r="E2285" i="14" s="1"/>
  <c r="D2284" i="14"/>
  <c r="C2284" i="14"/>
  <c r="B2284" i="14"/>
  <c r="A2284" i="14"/>
  <c r="E2284" i="14" s="1"/>
  <c r="D2283" i="14"/>
  <c r="C2283" i="14"/>
  <c r="B2283" i="14"/>
  <c r="A2283" i="14"/>
  <c r="E2283" i="14" s="1"/>
  <c r="D2282" i="14"/>
  <c r="C2282" i="14"/>
  <c r="B2282" i="14"/>
  <c r="A2282" i="14"/>
  <c r="E2282" i="14" s="1"/>
  <c r="D2281" i="14"/>
  <c r="C2281" i="14"/>
  <c r="B2281" i="14"/>
  <c r="A2281" i="14"/>
  <c r="E2281" i="14" s="1"/>
  <c r="D2280" i="14"/>
  <c r="C2280" i="14"/>
  <c r="B2280" i="14"/>
  <c r="A2280" i="14"/>
  <c r="E2280" i="14" s="1"/>
  <c r="D2279" i="14"/>
  <c r="C2279" i="14"/>
  <c r="B2279" i="14"/>
  <c r="A2279" i="14"/>
  <c r="E2279" i="14" s="1"/>
  <c r="D2278" i="14"/>
  <c r="C2278" i="14"/>
  <c r="B2278" i="14"/>
  <c r="A2278" i="14"/>
  <c r="E2278" i="14" s="1"/>
  <c r="D2277" i="14"/>
  <c r="C2277" i="14"/>
  <c r="B2277" i="14"/>
  <c r="A2277" i="14"/>
  <c r="E2277" i="14" s="1"/>
  <c r="D2276" i="14"/>
  <c r="C2276" i="14"/>
  <c r="B2276" i="14"/>
  <c r="A2276" i="14"/>
  <c r="E2276" i="14" s="1"/>
  <c r="D2275" i="14"/>
  <c r="C2275" i="14"/>
  <c r="B2275" i="14"/>
  <c r="A2275" i="14"/>
  <c r="E2275" i="14" s="1"/>
  <c r="D2274" i="14"/>
  <c r="C2274" i="14"/>
  <c r="B2274" i="14"/>
  <c r="A2274" i="14"/>
  <c r="E2274" i="14" s="1"/>
  <c r="D2273" i="14"/>
  <c r="C2273" i="14"/>
  <c r="B2273" i="14"/>
  <c r="A2273" i="14"/>
  <c r="E2273" i="14" s="1"/>
  <c r="D2272" i="14"/>
  <c r="C2272" i="14"/>
  <c r="B2272" i="14"/>
  <c r="A2272" i="14"/>
  <c r="E2272" i="14" s="1"/>
  <c r="D2271" i="14"/>
  <c r="C2271" i="14"/>
  <c r="B2271" i="14"/>
  <c r="A2271" i="14"/>
  <c r="E2271" i="14" s="1"/>
  <c r="D2270" i="14"/>
  <c r="C2270" i="14"/>
  <c r="B2270" i="14"/>
  <c r="A2270" i="14"/>
  <c r="E2270" i="14" s="1"/>
  <c r="D2269" i="14"/>
  <c r="C2269" i="14"/>
  <c r="B2269" i="14"/>
  <c r="A2269" i="14"/>
  <c r="E2269" i="14" s="1"/>
  <c r="D2268" i="14"/>
  <c r="C2268" i="14"/>
  <c r="B2268" i="14"/>
  <c r="A2268" i="14"/>
  <c r="E2268" i="14" s="1"/>
  <c r="D2267" i="14"/>
  <c r="C2267" i="14"/>
  <c r="B2267" i="14"/>
  <c r="A2267" i="14"/>
  <c r="E2267" i="14" s="1"/>
  <c r="D2266" i="14"/>
  <c r="C2266" i="14"/>
  <c r="B2266" i="14"/>
  <c r="A2266" i="14"/>
  <c r="E2266" i="14" s="1"/>
  <c r="D2265" i="14"/>
  <c r="C2265" i="14"/>
  <c r="B2265" i="14"/>
  <c r="A2265" i="14"/>
  <c r="E2265" i="14" s="1"/>
  <c r="D2264" i="14"/>
  <c r="C2264" i="14"/>
  <c r="B2264" i="14"/>
  <c r="A2264" i="14"/>
  <c r="E2264" i="14" s="1"/>
  <c r="D2263" i="14"/>
  <c r="C2263" i="14"/>
  <c r="B2263" i="14"/>
  <c r="A2263" i="14"/>
  <c r="E2263" i="14" s="1"/>
  <c r="D2262" i="14"/>
  <c r="C2262" i="14"/>
  <c r="B2262" i="14"/>
  <c r="A2262" i="14"/>
  <c r="E2262" i="14" s="1"/>
  <c r="D2261" i="14"/>
  <c r="C2261" i="14"/>
  <c r="B2261" i="14"/>
  <c r="A2261" i="14"/>
  <c r="E2261" i="14" s="1"/>
  <c r="D2260" i="14"/>
  <c r="C2260" i="14"/>
  <c r="B2260" i="14"/>
  <c r="A2260" i="14"/>
  <c r="E2260" i="14" s="1"/>
  <c r="D2259" i="14"/>
  <c r="C2259" i="14"/>
  <c r="B2259" i="14"/>
  <c r="A2259" i="14"/>
  <c r="E2259" i="14" s="1"/>
  <c r="D2258" i="14"/>
  <c r="C2258" i="14"/>
  <c r="B2258" i="14"/>
  <c r="A2258" i="14"/>
  <c r="E2258" i="14" s="1"/>
  <c r="D2257" i="14"/>
  <c r="C2257" i="14"/>
  <c r="B2257" i="14"/>
  <c r="A2257" i="14"/>
  <c r="E2257" i="14" s="1"/>
  <c r="D2256" i="14"/>
  <c r="C2256" i="14"/>
  <c r="B2256" i="14"/>
  <c r="A2256" i="14"/>
  <c r="E2256" i="14" s="1"/>
  <c r="D2255" i="14"/>
  <c r="C2255" i="14"/>
  <c r="B2255" i="14"/>
  <c r="A2255" i="14"/>
  <c r="E2255" i="14" s="1"/>
  <c r="D2254" i="14"/>
  <c r="C2254" i="14"/>
  <c r="B2254" i="14"/>
  <c r="A2254" i="14"/>
  <c r="E2254" i="14" s="1"/>
  <c r="D2253" i="14"/>
  <c r="C2253" i="14"/>
  <c r="B2253" i="14"/>
  <c r="A2253" i="14"/>
  <c r="E2253" i="14" s="1"/>
  <c r="D2252" i="14"/>
  <c r="C2252" i="14"/>
  <c r="B2252" i="14"/>
  <c r="A2252" i="14"/>
  <c r="E2252" i="14" s="1"/>
  <c r="D2251" i="14"/>
  <c r="C2251" i="14"/>
  <c r="B2251" i="14"/>
  <c r="A2251" i="14"/>
  <c r="E2251" i="14" s="1"/>
  <c r="D2250" i="14"/>
  <c r="C2250" i="14"/>
  <c r="B2250" i="14"/>
  <c r="A2250" i="14"/>
  <c r="E2250" i="14" s="1"/>
  <c r="D2249" i="14"/>
  <c r="C2249" i="14"/>
  <c r="B2249" i="14"/>
  <c r="A2249" i="14"/>
  <c r="E2249" i="14" s="1"/>
  <c r="D2248" i="14"/>
  <c r="C2248" i="14"/>
  <c r="B2248" i="14"/>
  <c r="A2248" i="14"/>
  <c r="E2248" i="14" s="1"/>
  <c r="D2247" i="14"/>
  <c r="C2247" i="14"/>
  <c r="B2247" i="14"/>
  <c r="A2247" i="14"/>
  <c r="E2247" i="14" s="1"/>
  <c r="D2246" i="14"/>
  <c r="C2246" i="14"/>
  <c r="B2246" i="14"/>
  <c r="A2246" i="14"/>
  <c r="E2246" i="14" s="1"/>
  <c r="D2245" i="14"/>
  <c r="C2245" i="14"/>
  <c r="B2245" i="14"/>
  <c r="A2245" i="14"/>
  <c r="E2245" i="14" s="1"/>
  <c r="D2244" i="14"/>
  <c r="C2244" i="14"/>
  <c r="B2244" i="14"/>
  <c r="A2244" i="14"/>
  <c r="E2244" i="14" s="1"/>
  <c r="D2243" i="14"/>
  <c r="C2243" i="14"/>
  <c r="B2243" i="14"/>
  <c r="A2243" i="14"/>
  <c r="E2243" i="14" s="1"/>
  <c r="D2242" i="14"/>
  <c r="C2242" i="14"/>
  <c r="B2242" i="14"/>
  <c r="A2242" i="14"/>
  <c r="E2242" i="14" s="1"/>
  <c r="D2241" i="14"/>
  <c r="C2241" i="14"/>
  <c r="B2241" i="14"/>
  <c r="A2241" i="14"/>
  <c r="E2241" i="14" s="1"/>
  <c r="D2240" i="14"/>
  <c r="C2240" i="14"/>
  <c r="B2240" i="14"/>
  <c r="A2240" i="14"/>
  <c r="E2240" i="14" s="1"/>
  <c r="D2239" i="14"/>
  <c r="C2239" i="14"/>
  <c r="B2239" i="14"/>
  <c r="A2239" i="14"/>
  <c r="E2239" i="14" s="1"/>
  <c r="D2238" i="14"/>
  <c r="C2238" i="14"/>
  <c r="B2238" i="14"/>
  <c r="A2238" i="14"/>
  <c r="E2238" i="14" s="1"/>
  <c r="D2237" i="14"/>
  <c r="C2237" i="14"/>
  <c r="B2237" i="14"/>
  <c r="A2237" i="14"/>
  <c r="E2237" i="14" s="1"/>
  <c r="D2236" i="14"/>
  <c r="C2236" i="14"/>
  <c r="B2236" i="14"/>
  <c r="A2236" i="14"/>
  <c r="E2236" i="14" s="1"/>
  <c r="D2235" i="14"/>
  <c r="C2235" i="14"/>
  <c r="B2235" i="14"/>
  <c r="A2235" i="14"/>
  <c r="E2235" i="14" s="1"/>
  <c r="D2234" i="14"/>
  <c r="C2234" i="14"/>
  <c r="B2234" i="14"/>
  <c r="A2234" i="14"/>
  <c r="E2234" i="14" s="1"/>
  <c r="D2233" i="14"/>
  <c r="C2233" i="14"/>
  <c r="B2233" i="14"/>
  <c r="A2233" i="14"/>
  <c r="E2233" i="14" s="1"/>
  <c r="D2232" i="14"/>
  <c r="C2232" i="14"/>
  <c r="B2232" i="14"/>
  <c r="A2232" i="14"/>
  <c r="E2232" i="14" s="1"/>
  <c r="D2231" i="14"/>
  <c r="C2231" i="14"/>
  <c r="B2231" i="14"/>
  <c r="A2231" i="14"/>
  <c r="E2231" i="14" s="1"/>
  <c r="D2230" i="14"/>
  <c r="C2230" i="14"/>
  <c r="B2230" i="14"/>
  <c r="A2230" i="14"/>
  <c r="E2230" i="14" s="1"/>
  <c r="D2229" i="14"/>
  <c r="C2229" i="14"/>
  <c r="B2229" i="14"/>
  <c r="A2229" i="14"/>
  <c r="E2229" i="14" s="1"/>
  <c r="D2228" i="14"/>
  <c r="C2228" i="14"/>
  <c r="B2228" i="14"/>
  <c r="A2228" i="14"/>
  <c r="E2228" i="14" s="1"/>
  <c r="D2227" i="14"/>
  <c r="C2227" i="14"/>
  <c r="B2227" i="14"/>
  <c r="A2227" i="14"/>
  <c r="E2227" i="14" s="1"/>
  <c r="D2226" i="14"/>
  <c r="C2226" i="14"/>
  <c r="B2226" i="14"/>
  <c r="A2226" i="14"/>
  <c r="E2226" i="14" s="1"/>
  <c r="D2225" i="14"/>
  <c r="C2225" i="14"/>
  <c r="B2225" i="14"/>
  <c r="A2225" i="14"/>
  <c r="E2225" i="14" s="1"/>
  <c r="D2224" i="14"/>
  <c r="C2224" i="14"/>
  <c r="B2224" i="14"/>
  <c r="A2224" i="14"/>
  <c r="E2224" i="14" s="1"/>
  <c r="D2223" i="14"/>
  <c r="C2223" i="14"/>
  <c r="B2223" i="14"/>
  <c r="A2223" i="14"/>
  <c r="E2223" i="14" s="1"/>
  <c r="D2222" i="14"/>
  <c r="C2222" i="14"/>
  <c r="B2222" i="14"/>
  <c r="A2222" i="14"/>
  <c r="E2222" i="14" s="1"/>
  <c r="D2221" i="14"/>
  <c r="C2221" i="14"/>
  <c r="B2221" i="14"/>
  <c r="A2221" i="14"/>
  <c r="E2221" i="14" s="1"/>
  <c r="D2220" i="14"/>
  <c r="C2220" i="14"/>
  <c r="B2220" i="14"/>
  <c r="A2220" i="14"/>
  <c r="E2220" i="14" s="1"/>
  <c r="D2219" i="14"/>
  <c r="C2219" i="14"/>
  <c r="B2219" i="14"/>
  <c r="A2219" i="14"/>
  <c r="E2219" i="14" s="1"/>
  <c r="D2218" i="14"/>
  <c r="C2218" i="14"/>
  <c r="B2218" i="14"/>
  <c r="A2218" i="14"/>
  <c r="E2218" i="14" s="1"/>
  <c r="D2217" i="14"/>
  <c r="C2217" i="14"/>
  <c r="B2217" i="14"/>
  <c r="A2217" i="14"/>
  <c r="E2217" i="14" s="1"/>
  <c r="D2216" i="14"/>
  <c r="C2216" i="14"/>
  <c r="B2216" i="14"/>
  <c r="A2216" i="14"/>
  <c r="E2216" i="14" s="1"/>
  <c r="D2215" i="14"/>
  <c r="C2215" i="14"/>
  <c r="B2215" i="14"/>
  <c r="A2215" i="14"/>
  <c r="E2215" i="14" s="1"/>
  <c r="D2214" i="14"/>
  <c r="C2214" i="14"/>
  <c r="B2214" i="14"/>
  <c r="A2214" i="14"/>
  <c r="E2214" i="14" s="1"/>
  <c r="D2213" i="14"/>
  <c r="C2213" i="14"/>
  <c r="B2213" i="14"/>
  <c r="A2213" i="14"/>
  <c r="E2213" i="14" s="1"/>
  <c r="D2212" i="14"/>
  <c r="C2212" i="14"/>
  <c r="B2212" i="14"/>
  <c r="A2212" i="14"/>
  <c r="E2212" i="14" s="1"/>
  <c r="D2211" i="14"/>
  <c r="C2211" i="14"/>
  <c r="B2211" i="14"/>
  <c r="A2211" i="14"/>
  <c r="E2211" i="14" s="1"/>
  <c r="D2210" i="14"/>
  <c r="C2210" i="14"/>
  <c r="B2210" i="14"/>
  <c r="A2210" i="14"/>
  <c r="E2210" i="14" s="1"/>
  <c r="D2209" i="14"/>
  <c r="C2209" i="14"/>
  <c r="B2209" i="14"/>
  <c r="A2209" i="14"/>
  <c r="E2209" i="14" s="1"/>
  <c r="D2208" i="14"/>
  <c r="C2208" i="14"/>
  <c r="B2208" i="14"/>
  <c r="A2208" i="14"/>
  <c r="E2208" i="14" s="1"/>
  <c r="D2207" i="14"/>
  <c r="C2207" i="14"/>
  <c r="B2207" i="14"/>
  <c r="A2207" i="14"/>
  <c r="E2207" i="14" s="1"/>
  <c r="D2206" i="14"/>
  <c r="C2206" i="14"/>
  <c r="B2206" i="14"/>
  <c r="A2206" i="14"/>
  <c r="E2206" i="14" s="1"/>
  <c r="D2205" i="14"/>
  <c r="C2205" i="14"/>
  <c r="B2205" i="14"/>
  <c r="A2205" i="14"/>
  <c r="E2205" i="14" s="1"/>
  <c r="D2204" i="14"/>
  <c r="C2204" i="14"/>
  <c r="B2204" i="14"/>
  <c r="A2204" i="14"/>
  <c r="E2204" i="14" s="1"/>
  <c r="D2203" i="14"/>
  <c r="C2203" i="14"/>
  <c r="B2203" i="14"/>
  <c r="A2203" i="14"/>
  <c r="E2203" i="14" s="1"/>
  <c r="D2202" i="14"/>
  <c r="C2202" i="14"/>
  <c r="B2202" i="14"/>
  <c r="A2202" i="14"/>
  <c r="E2202" i="14" s="1"/>
  <c r="D2201" i="14"/>
  <c r="C2201" i="14"/>
  <c r="B2201" i="14"/>
  <c r="A2201" i="14"/>
  <c r="E2201" i="14" s="1"/>
  <c r="D2200" i="14"/>
  <c r="C2200" i="14"/>
  <c r="B2200" i="14"/>
  <c r="A2200" i="14"/>
  <c r="E2200" i="14" s="1"/>
  <c r="D2199" i="14"/>
  <c r="C2199" i="14"/>
  <c r="B2199" i="14"/>
  <c r="A2199" i="14"/>
  <c r="E2199" i="14" s="1"/>
  <c r="D2198" i="14"/>
  <c r="C2198" i="14"/>
  <c r="B2198" i="14"/>
  <c r="A2198" i="14"/>
  <c r="E2198" i="14" s="1"/>
  <c r="D2197" i="14"/>
  <c r="C2197" i="14"/>
  <c r="B2197" i="14"/>
  <c r="A2197" i="14"/>
  <c r="E2197" i="14" s="1"/>
  <c r="D2196" i="14"/>
  <c r="C2196" i="14"/>
  <c r="B2196" i="14"/>
  <c r="A2196" i="14"/>
  <c r="E2196" i="14" s="1"/>
  <c r="D2195" i="14"/>
  <c r="C2195" i="14"/>
  <c r="B2195" i="14"/>
  <c r="A2195" i="14"/>
  <c r="E2195" i="14" s="1"/>
  <c r="D2194" i="14"/>
  <c r="C2194" i="14"/>
  <c r="B2194" i="14"/>
  <c r="A2194" i="14"/>
  <c r="E2194" i="14" s="1"/>
  <c r="D2193" i="14"/>
  <c r="C2193" i="14"/>
  <c r="B2193" i="14"/>
  <c r="A2193" i="14"/>
  <c r="E2193" i="14" s="1"/>
  <c r="D2192" i="14"/>
  <c r="C2192" i="14"/>
  <c r="B2192" i="14"/>
  <c r="A2192" i="14"/>
  <c r="E2192" i="14" s="1"/>
  <c r="D2191" i="14"/>
  <c r="C2191" i="14"/>
  <c r="B2191" i="14"/>
  <c r="A2191" i="14"/>
  <c r="E2191" i="14" s="1"/>
  <c r="D2190" i="14"/>
  <c r="C2190" i="14"/>
  <c r="B2190" i="14"/>
  <c r="A2190" i="14"/>
  <c r="E2190" i="14" s="1"/>
  <c r="D2189" i="14"/>
  <c r="C2189" i="14"/>
  <c r="B2189" i="14"/>
  <c r="A2189" i="14"/>
  <c r="E2189" i="14" s="1"/>
  <c r="D2188" i="14"/>
  <c r="C2188" i="14"/>
  <c r="B2188" i="14"/>
  <c r="A2188" i="14"/>
  <c r="E2188" i="14" s="1"/>
  <c r="D2187" i="14"/>
  <c r="C2187" i="14"/>
  <c r="B2187" i="14"/>
  <c r="A2187" i="14"/>
  <c r="E2187" i="14" s="1"/>
  <c r="D2186" i="14"/>
  <c r="C2186" i="14"/>
  <c r="B2186" i="14"/>
  <c r="A2186" i="14"/>
  <c r="E2186" i="14" s="1"/>
  <c r="D2185" i="14"/>
  <c r="C2185" i="14"/>
  <c r="B2185" i="14"/>
  <c r="A2185" i="14"/>
  <c r="E2185" i="14" s="1"/>
  <c r="D2184" i="14"/>
  <c r="C2184" i="14"/>
  <c r="B2184" i="14"/>
  <c r="A2184" i="14"/>
  <c r="E2184" i="14" s="1"/>
  <c r="D2183" i="14"/>
  <c r="C2183" i="14"/>
  <c r="B2183" i="14"/>
  <c r="A2183" i="14"/>
  <c r="E2183" i="14" s="1"/>
  <c r="D2182" i="14"/>
  <c r="C2182" i="14"/>
  <c r="B2182" i="14"/>
  <c r="A2182" i="14"/>
  <c r="E2182" i="14" s="1"/>
  <c r="D2181" i="14"/>
  <c r="C2181" i="14"/>
  <c r="B2181" i="14"/>
  <c r="A2181" i="14"/>
  <c r="E2181" i="14" s="1"/>
  <c r="D2180" i="14"/>
  <c r="C2180" i="14"/>
  <c r="B2180" i="14"/>
  <c r="A2180" i="14"/>
  <c r="E2180" i="14" s="1"/>
  <c r="D2179" i="14"/>
  <c r="C2179" i="14"/>
  <c r="B2179" i="14"/>
  <c r="A2179" i="14"/>
  <c r="E2179" i="14" s="1"/>
  <c r="D2178" i="14"/>
  <c r="C2178" i="14"/>
  <c r="B2178" i="14"/>
  <c r="A2178" i="14"/>
  <c r="E2178" i="14" s="1"/>
  <c r="D2177" i="14"/>
  <c r="C2177" i="14"/>
  <c r="B2177" i="14"/>
  <c r="A2177" i="14"/>
  <c r="E2177" i="14" s="1"/>
  <c r="D2176" i="14"/>
  <c r="C2176" i="14"/>
  <c r="B2176" i="14"/>
  <c r="A2176" i="14"/>
  <c r="E2176" i="14" s="1"/>
  <c r="D2175" i="14"/>
  <c r="C2175" i="14"/>
  <c r="B2175" i="14"/>
  <c r="A2175" i="14"/>
  <c r="E2175" i="14" s="1"/>
  <c r="D2174" i="14"/>
  <c r="C2174" i="14"/>
  <c r="B2174" i="14"/>
  <c r="A2174" i="14"/>
  <c r="E2174" i="14" s="1"/>
  <c r="D2173" i="14"/>
  <c r="C2173" i="14"/>
  <c r="B2173" i="14"/>
  <c r="A2173" i="14"/>
  <c r="E2173" i="14" s="1"/>
  <c r="D2172" i="14"/>
  <c r="C2172" i="14"/>
  <c r="B2172" i="14"/>
  <c r="A2172" i="14"/>
  <c r="E2172" i="14" s="1"/>
  <c r="D2171" i="14"/>
  <c r="C2171" i="14"/>
  <c r="B2171" i="14"/>
  <c r="A2171" i="14"/>
  <c r="E2171" i="14" s="1"/>
  <c r="D2170" i="14"/>
  <c r="C2170" i="14"/>
  <c r="B2170" i="14"/>
  <c r="A2170" i="14"/>
  <c r="E2170" i="14" s="1"/>
  <c r="D2169" i="14"/>
  <c r="C2169" i="14"/>
  <c r="B2169" i="14"/>
  <c r="A2169" i="14"/>
  <c r="E2169" i="14" s="1"/>
  <c r="D2168" i="14"/>
  <c r="C2168" i="14"/>
  <c r="B2168" i="14"/>
  <c r="A2168" i="14"/>
  <c r="E2168" i="14" s="1"/>
  <c r="D2167" i="14"/>
  <c r="C2167" i="14"/>
  <c r="B2167" i="14"/>
  <c r="A2167" i="14"/>
  <c r="E2167" i="14" s="1"/>
  <c r="D2166" i="14"/>
  <c r="C2166" i="14"/>
  <c r="B2166" i="14"/>
  <c r="A2166" i="14"/>
  <c r="E2166" i="14" s="1"/>
  <c r="D2165" i="14"/>
  <c r="C2165" i="14"/>
  <c r="B2165" i="14"/>
  <c r="A2165" i="14"/>
  <c r="E2165" i="14" s="1"/>
  <c r="D2164" i="14"/>
  <c r="C2164" i="14"/>
  <c r="B2164" i="14"/>
  <c r="A2164" i="14"/>
  <c r="E2164" i="14" s="1"/>
  <c r="D2163" i="14"/>
  <c r="C2163" i="14"/>
  <c r="B2163" i="14"/>
  <c r="A2163" i="14"/>
  <c r="E2163" i="14" s="1"/>
  <c r="D2162" i="14"/>
  <c r="C2162" i="14"/>
  <c r="B2162" i="14"/>
  <c r="A2162" i="14"/>
  <c r="E2162" i="14" s="1"/>
  <c r="D2161" i="14"/>
  <c r="C2161" i="14"/>
  <c r="B2161" i="14"/>
  <c r="A2161" i="14"/>
  <c r="E2161" i="14" s="1"/>
  <c r="D2160" i="14"/>
  <c r="C2160" i="14"/>
  <c r="B2160" i="14"/>
  <c r="A2160" i="14"/>
  <c r="E2160" i="14" s="1"/>
  <c r="D2159" i="14"/>
  <c r="C2159" i="14"/>
  <c r="B2159" i="14"/>
  <c r="A2159" i="14"/>
  <c r="E2159" i="14" s="1"/>
  <c r="D2158" i="14"/>
  <c r="C2158" i="14"/>
  <c r="B2158" i="14"/>
  <c r="A2158" i="14"/>
  <c r="E2158" i="14" s="1"/>
  <c r="D2157" i="14"/>
  <c r="C2157" i="14"/>
  <c r="B2157" i="14"/>
  <c r="A2157" i="14"/>
  <c r="E2157" i="14" s="1"/>
  <c r="D2156" i="14"/>
  <c r="C2156" i="14"/>
  <c r="B2156" i="14"/>
  <c r="A2156" i="14"/>
  <c r="E2156" i="14" s="1"/>
  <c r="D2155" i="14"/>
  <c r="C2155" i="14"/>
  <c r="B2155" i="14"/>
  <c r="A2155" i="14"/>
  <c r="E2155" i="14" s="1"/>
  <c r="D2154" i="14"/>
  <c r="C2154" i="14"/>
  <c r="B2154" i="14"/>
  <c r="A2154" i="14"/>
  <c r="E2154" i="14" s="1"/>
  <c r="D2153" i="14"/>
  <c r="C2153" i="14"/>
  <c r="B2153" i="14"/>
  <c r="A2153" i="14"/>
  <c r="E2153" i="14" s="1"/>
  <c r="D2152" i="14"/>
  <c r="C2152" i="14"/>
  <c r="B2152" i="14"/>
  <c r="A2152" i="14"/>
  <c r="E2152" i="14" s="1"/>
  <c r="D2151" i="14"/>
  <c r="C2151" i="14"/>
  <c r="B2151" i="14"/>
  <c r="A2151" i="14"/>
  <c r="E2151" i="14" s="1"/>
  <c r="D2150" i="14"/>
  <c r="C2150" i="14"/>
  <c r="B2150" i="14"/>
  <c r="A2150" i="14"/>
  <c r="E2150" i="14" s="1"/>
  <c r="D2149" i="14"/>
  <c r="C2149" i="14"/>
  <c r="B2149" i="14"/>
  <c r="A2149" i="14"/>
  <c r="E2149" i="14" s="1"/>
  <c r="D2148" i="14"/>
  <c r="C2148" i="14"/>
  <c r="B2148" i="14"/>
  <c r="A2148" i="14"/>
  <c r="E2148" i="14" s="1"/>
  <c r="D2147" i="14"/>
  <c r="C2147" i="14"/>
  <c r="B2147" i="14"/>
  <c r="A2147" i="14"/>
  <c r="E2147" i="14" s="1"/>
  <c r="D2146" i="14"/>
  <c r="C2146" i="14"/>
  <c r="B2146" i="14"/>
  <c r="A2146" i="14"/>
  <c r="E2146" i="14" s="1"/>
  <c r="D2145" i="14"/>
  <c r="C2145" i="14"/>
  <c r="B2145" i="14"/>
  <c r="A2145" i="14"/>
  <c r="E2145" i="14" s="1"/>
  <c r="D2144" i="14"/>
  <c r="C2144" i="14"/>
  <c r="B2144" i="14"/>
  <c r="A2144" i="14"/>
  <c r="E2144" i="14" s="1"/>
  <c r="D2143" i="14"/>
  <c r="C2143" i="14"/>
  <c r="B2143" i="14"/>
  <c r="A2143" i="14"/>
  <c r="E2143" i="14" s="1"/>
  <c r="D2142" i="14"/>
  <c r="C2142" i="14"/>
  <c r="B2142" i="14"/>
  <c r="A2142" i="14"/>
  <c r="E2142" i="14" s="1"/>
  <c r="D2141" i="14"/>
  <c r="C2141" i="14"/>
  <c r="B2141" i="14"/>
  <c r="A2141" i="14"/>
  <c r="E2141" i="14" s="1"/>
  <c r="D2140" i="14"/>
  <c r="C2140" i="14"/>
  <c r="B2140" i="14"/>
  <c r="A2140" i="14"/>
  <c r="E2140" i="14" s="1"/>
  <c r="D2139" i="14"/>
  <c r="C2139" i="14"/>
  <c r="B2139" i="14"/>
  <c r="A2139" i="14"/>
  <c r="E2139" i="14" s="1"/>
  <c r="D2138" i="14"/>
  <c r="C2138" i="14"/>
  <c r="B2138" i="14"/>
  <c r="A2138" i="14"/>
  <c r="E2138" i="14" s="1"/>
  <c r="D2137" i="14"/>
  <c r="C2137" i="14"/>
  <c r="B2137" i="14"/>
  <c r="A2137" i="14"/>
  <c r="E2137" i="14" s="1"/>
  <c r="D2136" i="14"/>
  <c r="C2136" i="14"/>
  <c r="B2136" i="14"/>
  <c r="A2136" i="14"/>
  <c r="E2136" i="14" s="1"/>
  <c r="D2135" i="14"/>
  <c r="C2135" i="14"/>
  <c r="B2135" i="14"/>
  <c r="A2135" i="14"/>
  <c r="E2135" i="14" s="1"/>
  <c r="D2134" i="14"/>
  <c r="C2134" i="14"/>
  <c r="B2134" i="14"/>
  <c r="A2134" i="14"/>
  <c r="E2134" i="14" s="1"/>
  <c r="D2133" i="14"/>
  <c r="C2133" i="14"/>
  <c r="B2133" i="14"/>
  <c r="A2133" i="14"/>
  <c r="E2133" i="14" s="1"/>
  <c r="D2132" i="14"/>
  <c r="C2132" i="14"/>
  <c r="B2132" i="14"/>
  <c r="A2132" i="14"/>
  <c r="E2132" i="14" s="1"/>
  <c r="D2131" i="14"/>
  <c r="C2131" i="14"/>
  <c r="B2131" i="14"/>
  <c r="A2131" i="14"/>
  <c r="D2130" i="14"/>
  <c r="C2130" i="14"/>
  <c r="B2130" i="14"/>
  <c r="A2130" i="14"/>
  <c r="E2130" i="14" s="1"/>
  <c r="D2129" i="14"/>
  <c r="C2129" i="14"/>
  <c r="B2129" i="14"/>
  <c r="A2129" i="14"/>
  <c r="E2129" i="14" s="1"/>
  <c r="D2128" i="14"/>
  <c r="C2128" i="14"/>
  <c r="B2128" i="14"/>
  <c r="A2128" i="14"/>
  <c r="E2128" i="14" s="1"/>
  <c r="D2127" i="14"/>
  <c r="C2127" i="14"/>
  <c r="B2127" i="14"/>
  <c r="A2127" i="14"/>
  <c r="D2126" i="14"/>
  <c r="C2126" i="14"/>
  <c r="B2126" i="14"/>
  <c r="A2126" i="14"/>
  <c r="D2125" i="14"/>
  <c r="C2125" i="14"/>
  <c r="B2125" i="14"/>
  <c r="A2125" i="14"/>
  <c r="E2125" i="14" s="1"/>
  <c r="D2124" i="14"/>
  <c r="C2124" i="14"/>
  <c r="B2124" i="14"/>
  <c r="A2124" i="14"/>
  <c r="E2124" i="14" s="1"/>
  <c r="D2123" i="14"/>
  <c r="C2123" i="14"/>
  <c r="B2123" i="14"/>
  <c r="A2123" i="14"/>
  <c r="E2123" i="14" s="1"/>
  <c r="D2122" i="14"/>
  <c r="C2122" i="14"/>
  <c r="B2122" i="14"/>
  <c r="A2122" i="14"/>
  <c r="E2122" i="14" s="1"/>
  <c r="D2121" i="14"/>
  <c r="C2121" i="14"/>
  <c r="B2121" i="14"/>
  <c r="A2121" i="14"/>
  <c r="E2121" i="14" s="1"/>
  <c r="D2120" i="14"/>
  <c r="C2120" i="14"/>
  <c r="B2120" i="14"/>
  <c r="A2120" i="14"/>
  <c r="E2120" i="14" s="1"/>
  <c r="D2119" i="14"/>
  <c r="C2119" i="14"/>
  <c r="B2119" i="14"/>
  <c r="A2119" i="14"/>
  <c r="E2119" i="14" s="1"/>
  <c r="D2118" i="14"/>
  <c r="C2118" i="14"/>
  <c r="B2118" i="14"/>
  <c r="A2118" i="14"/>
  <c r="E2118" i="14" s="1"/>
  <c r="D2117" i="14"/>
  <c r="C2117" i="14"/>
  <c r="B2117" i="14"/>
  <c r="A2117" i="14"/>
  <c r="E2117" i="14" s="1"/>
  <c r="D2116" i="14"/>
  <c r="C2116" i="14"/>
  <c r="B2116" i="14"/>
  <c r="A2116" i="14"/>
  <c r="E2116" i="14" s="1"/>
  <c r="D2115" i="14"/>
  <c r="C2115" i="14"/>
  <c r="B2115" i="14"/>
  <c r="A2115" i="14"/>
  <c r="D2114" i="14"/>
  <c r="C2114" i="14"/>
  <c r="B2114" i="14"/>
  <c r="A2114" i="14"/>
  <c r="E2114" i="14" s="1"/>
  <c r="D2113" i="14"/>
  <c r="C2113" i="14"/>
  <c r="B2113" i="14"/>
  <c r="A2113" i="14"/>
  <c r="E2113" i="14" s="1"/>
  <c r="D2112" i="14"/>
  <c r="C2112" i="14"/>
  <c r="B2112" i="14"/>
  <c r="A2112" i="14"/>
  <c r="E2112" i="14" s="1"/>
  <c r="D2111" i="14"/>
  <c r="C2111" i="14"/>
  <c r="B2111" i="14"/>
  <c r="A2111" i="14"/>
  <c r="D2110" i="14"/>
  <c r="C2110" i="14"/>
  <c r="B2110" i="14"/>
  <c r="A2110" i="14"/>
  <c r="D2109" i="14"/>
  <c r="C2109" i="14"/>
  <c r="B2109" i="14"/>
  <c r="A2109" i="14"/>
  <c r="E2109" i="14" s="1"/>
  <c r="D2108" i="14"/>
  <c r="C2108" i="14"/>
  <c r="B2108" i="14"/>
  <c r="A2108" i="14"/>
  <c r="E2108" i="14" s="1"/>
  <c r="D2107" i="14"/>
  <c r="C2107" i="14"/>
  <c r="B2107" i="14"/>
  <c r="A2107" i="14"/>
  <c r="E2107" i="14" s="1"/>
  <c r="D2106" i="14"/>
  <c r="C2106" i="14"/>
  <c r="B2106" i="14"/>
  <c r="A2106" i="14"/>
  <c r="E2106" i="14" s="1"/>
  <c r="D2105" i="14"/>
  <c r="C2105" i="14"/>
  <c r="B2105" i="14"/>
  <c r="A2105" i="14"/>
  <c r="E2105" i="14" s="1"/>
  <c r="D2104" i="14"/>
  <c r="C2104" i="14"/>
  <c r="B2104" i="14"/>
  <c r="A2104" i="14"/>
  <c r="E2104" i="14" s="1"/>
  <c r="D2103" i="14"/>
  <c r="C2103" i="14"/>
  <c r="B2103" i="14"/>
  <c r="A2103" i="14"/>
  <c r="E2103" i="14" s="1"/>
  <c r="D2102" i="14"/>
  <c r="C2102" i="14"/>
  <c r="B2102" i="14"/>
  <c r="A2102" i="14"/>
  <c r="E2102" i="14" s="1"/>
  <c r="D2101" i="14"/>
  <c r="C2101" i="14"/>
  <c r="B2101" i="14"/>
  <c r="A2101" i="14"/>
  <c r="E2101" i="14" s="1"/>
  <c r="D2100" i="14"/>
  <c r="C2100" i="14"/>
  <c r="B2100" i="14"/>
  <c r="A2100" i="14"/>
  <c r="E2100" i="14" s="1"/>
  <c r="D2099" i="14"/>
  <c r="C2099" i="14"/>
  <c r="B2099" i="14"/>
  <c r="A2099" i="14"/>
  <c r="D2098" i="14"/>
  <c r="C2098" i="14"/>
  <c r="B2098" i="14"/>
  <c r="A2098" i="14"/>
  <c r="E2098" i="14" s="1"/>
  <c r="D2097" i="14"/>
  <c r="C2097" i="14"/>
  <c r="B2097" i="14"/>
  <c r="A2097" i="14"/>
  <c r="E2097" i="14" s="1"/>
  <c r="D2096" i="14"/>
  <c r="C2096" i="14"/>
  <c r="B2096" i="14"/>
  <c r="A2096" i="14"/>
  <c r="E2096" i="14" s="1"/>
  <c r="D2095" i="14"/>
  <c r="C2095" i="14"/>
  <c r="B2095" i="14"/>
  <c r="A2095" i="14"/>
  <c r="D2094" i="14"/>
  <c r="C2094" i="14"/>
  <c r="B2094" i="14"/>
  <c r="A2094" i="14"/>
  <c r="D2093" i="14"/>
  <c r="C2093" i="14"/>
  <c r="B2093" i="14"/>
  <c r="A2093" i="14"/>
  <c r="E2093" i="14" s="1"/>
  <c r="D2092" i="14"/>
  <c r="C2092" i="14"/>
  <c r="B2092" i="14"/>
  <c r="A2092" i="14"/>
  <c r="E2092" i="14" s="1"/>
  <c r="D2091" i="14"/>
  <c r="C2091" i="14"/>
  <c r="B2091" i="14"/>
  <c r="A2091" i="14"/>
  <c r="E2091" i="14" s="1"/>
  <c r="D2090" i="14"/>
  <c r="C2090" i="14"/>
  <c r="B2090" i="14"/>
  <c r="A2090" i="14"/>
  <c r="E2090" i="14" s="1"/>
  <c r="D2089" i="14"/>
  <c r="C2089" i="14"/>
  <c r="B2089" i="14"/>
  <c r="A2089" i="14"/>
  <c r="E2089" i="14" s="1"/>
  <c r="D2088" i="14"/>
  <c r="C2088" i="14"/>
  <c r="B2088" i="14"/>
  <c r="A2088" i="14"/>
  <c r="E2088" i="14" s="1"/>
  <c r="D2087" i="14"/>
  <c r="C2087" i="14"/>
  <c r="B2087" i="14"/>
  <c r="A2087" i="14"/>
  <c r="E2087" i="14" s="1"/>
  <c r="D2086" i="14"/>
  <c r="C2086" i="14"/>
  <c r="B2086" i="14"/>
  <c r="A2086" i="14"/>
  <c r="E2086" i="14" s="1"/>
  <c r="D2085" i="14"/>
  <c r="C2085" i="14"/>
  <c r="B2085" i="14"/>
  <c r="A2085" i="14"/>
  <c r="E2085" i="14" s="1"/>
  <c r="D2084" i="14"/>
  <c r="C2084" i="14"/>
  <c r="B2084" i="14"/>
  <c r="A2084" i="14"/>
  <c r="E2084" i="14" s="1"/>
  <c r="D2083" i="14"/>
  <c r="C2083" i="14"/>
  <c r="B2083" i="14"/>
  <c r="A2083" i="14"/>
  <c r="D2082" i="14"/>
  <c r="C2082" i="14"/>
  <c r="B2082" i="14"/>
  <c r="A2082" i="14"/>
  <c r="E2082" i="14" s="1"/>
  <c r="D2081" i="14"/>
  <c r="C2081" i="14"/>
  <c r="B2081" i="14"/>
  <c r="A2081" i="14"/>
  <c r="E2081" i="14" s="1"/>
  <c r="D2080" i="14"/>
  <c r="C2080" i="14"/>
  <c r="B2080" i="14"/>
  <c r="A2080" i="14"/>
  <c r="E2080" i="14" s="1"/>
  <c r="D2079" i="14"/>
  <c r="C2079" i="14"/>
  <c r="B2079" i="14"/>
  <c r="A2079" i="14"/>
  <c r="D2078" i="14"/>
  <c r="C2078" i="14"/>
  <c r="B2078" i="14"/>
  <c r="A2078" i="14"/>
  <c r="D2077" i="14"/>
  <c r="C2077" i="14"/>
  <c r="B2077" i="14"/>
  <c r="A2077" i="14"/>
  <c r="E2077" i="14" s="1"/>
  <c r="D2076" i="14"/>
  <c r="C2076" i="14"/>
  <c r="B2076" i="14"/>
  <c r="A2076" i="14"/>
  <c r="E2076" i="14" s="1"/>
  <c r="D2075" i="14"/>
  <c r="C2075" i="14"/>
  <c r="B2075" i="14"/>
  <c r="A2075" i="14"/>
  <c r="E2075" i="14" s="1"/>
  <c r="D2074" i="14"/>
  <c r="C2074" i="14"/>
  <c r="B2074" i="14"/>
  <c r="A2074" i="14"/>
  <c r="E2074" i="14" s="1"/>
  <c r="D2073" i="14"/>
  <c r="C2073" i="14"/>
  <c r="B2073" i="14"/>
  <c r="A2073" i="14"/>
  <c r="E2073" i="14" s="1"/>
  <c r="D2072" i="14"/>
  <c r="C2072" i="14"/>
  <c r="B2072" i="14"/>
  <c r="A2072" i="14"/>
  <c r="E2072" i="14" s="1"/>
  <c r="D2071" i="14"/>
  <c r="C2071" i="14"/>
  <c r="B2071" i="14"/>
  <c r="A2071" i="14"/>
  <c r="E2071" i="14" s="1"/>
  <c r="D2070" i="14"/>
  <c r="C2070" i="14"/>
  <c r="B2070" i="14"/>
  <c r="A2070" i="14"/>
  <c r="E2070" i="14" s="1"/>
  <c r="D2069" i="14"/>
  <c r="C2069" i="14"/>
  <c r="B2069" i="14"/>
  <c r="A2069" i="14"/>
  <c r="E2069" i="14" s="1"/>
  <c r="D2068" i="14"/>
  <c r="C2068" i="14"/>
  <c r="B2068" i="14"/>
  <c r="A2068" i="14"/>
  <c r="E2068" i="14" s="1"/>
  <c r="D2067" i="14"/>
  <c r="C2067" i="14"/>
  <c r="B2067" i="14"/>
  <c r="A2067" i="14"/>
  <c r="D2066" i="14"/>
  <c r="C2066" i="14"/>
  <c r="B2066" i="14"/>
  <c r="A2066" i="14"/>
  <c r="E2066" i="14" s="1"/>
  <c r="D2065" i="14"/>
  <c r="C2065" i="14"/>
  <c r="B2065" i="14"/>
  <c r="A2065" i="14"/>
  <c r="E2065" i="14" s="1"/>
  <c r="D2064" i="14"/>
  <c r="C2064" i="14"/>
  <c r="B2064" i="14"/>
  <c r="A2064" i="14"/>
  <c r="E2064" i="14" s="1"/>
  <c r="D2063" i="14"/>
  <c r="C2063" i="14"/>
  <c r="B2063" i="14"/>
  <c r="A2063" i="14"/>
  <c r="D2062" i="14"/>
  <c r="C2062" i="14"/>
  <c r="B2062" i="14"/>
  <c r="A2062" i="14"/>
  <c r="D2061" i="14"/>
  <c r="C2061" i="14"/>
  <c r="B2061" i="14"/>
  <c r="A2061" i="14"/>
  <c r="E2061" i="14" s="1"/>
  <c r="D2060" i="14"/>
  <c r="C2060" i="14"/>
  <c r="B2060" i="14"/>
  <c r="A2060" i="14"/>
  <c r="E2060" i="14" s="1"/>
  <c r="D2059" i="14"/>
  <c r="C2059" i="14"/>
  <c r="B2059" i="14"/>
  <c r="A2059" i="14"/>
  <c r="E2059" i="14" s="1"/>
  <c r="D2058" i="14"/>
  <c r="C2058" i="14"/>
  <c r="B2058" i="14"/>
  <c r="A2058" i="14"/>
  <c r="E2058" i="14" s="1"/>
  <c r="D2057" i="14"/>
  <c r="C2057" i="14"/>
  <c r="B2057" i="14"/>
  <c r="A2057" i="14"/>
  <c r="E2057" i="14" s="1"/>
  <c r="D2056" i="14"/>
  <c r="C2056" i="14"/>
  <c r="B2056" i="14"/>
  <c r="A2056" i="14"/>
  <c r="E2056" i="14" s="1"/>
  <c r="D2055" i="14"/>
  <c r="C2055" i="14"/>
  <c r="B2055" i="14"/>
  <c r="A2055" i="14"/>
  <c r="E2055" i="14" s="1"/>
  <c r="D2054" i="14"/>
  <c r="C2054" i="14"/>
  <c r="B2054" i="14"/>
  <c r="A2054" i="14"/>
  <c r="E2054" i="14" s="1"/>
  <c r="D2053" i="14"/>
  <c r="C2053" i="14"/>
  <c r="B2053" i="14"/>
  <c r="A2053" i="14"/>
  <c r="E2053" i="14" s="1"/>
  <c r="D2052" i="14"/>
  <c r="C2052" i="14"/>
  <c r="B2052" i="14"/>
  <c r="A2052" i="14"/>
  <c r="E2052" i="14" s="1"/>
  <c r="D2051" i="14"/>
  <c r="C2051" i="14"/>
  <c r="B2051" i="14"/>
  <c r="A2051" i="14"/>
  <c r="D2050" i="14"/>
  <c r="C2050" i="14"/>
  <c r="B2050" i="14"/>
  <c r="A2050" i="14"/>
  <c r="E2050" i="14" s="1"/>
  <c r="D2049" i="14"/>
  <c r="C2049" i="14"/>
  <c r="B2049" i="14"/>
  <c r="A2049" i="14"/>
  <c r="E2049" i="14" s="1"/>
  <c r="D2048" i="14"/>
  <c r="C2048" i="14"/>
  <c r="B2048" i="14"/>
  <c r="A2048" i="14"/>
  <c r="E2048" i="14" s="1"/>
  <c r="D2047" i="14"/>
  <c r="C2047" i="14"/>
  <c r="B2047" i="14"/>
  <c r="A2047" i="14"/>
  <c r="D2046" i="14"/>
  <c r="C2046" i="14"/>
  <c r="B2046" i="14"/>
  <c r="A2046" i="14"/>
  <c r="D2045" i="14"/>
  <c r="C2045" i="14"/>
  <c r="B2045" i="14"/>
  <c r="A2045" i="14"/>
  <c r="E2045" i="14" s="1"/>
  <c r="D2044" i="14"/>
  <c r="C2044" i="14"/>
  <c r="B2044" i="14"/>
  <c r="A2044" i="14"/>
  <c r="E2044" i="14" s="1"/>
  <c r="D2043" i="14"/>
  <c r="C2043" i="14"/>
  <c r="B2043" i="14"/>
  <c r="A2043" i="14"/>
  <c r="E2043" i="14" s="1"/>
  <c r="D2042" i="14"/>
  <c r="C2042" i="14"/>
  <c r="B2042" i="14"/>
  <c r="A2042" i="14"/>
  <c r="E2042" i="14" s="1"/>
  <c r="D2041" i="14"/>
  <c r="C2041" i="14"/>
  <c r="B2041" i="14"/>
  <c r="A2041" i="14"/>
  <c r="E2041" i="14" s="1"/>
  <c r="D2040" i="14"/>
  <c r="C2040" i="14"/>
  <c r="B2040" i="14"/>
  <c r="A2040" i="14"/>
  <c r="E2040" i="14" s="1"/>
  <c r="D2039" i="14"/>
  <c r="C2039" i="14"/>
  <c r="B2039" i="14"/>
  <c r="A2039" i="14"/>
  <c r="E2039" i="14" s="1"/>
  <c r="D2038" i="14"/>
  <c r="C2038" i="14"/>
  <c r="B2038" i="14"/>
  <c r="A2038" i="14"/>
  <c r="E2038" i="14" s="1"/>
  <c r="D2037" i="14"/>
  <c r="C2037" i="14"/>
  <c r="B2037" i="14"/>
  <c r="A2037" i="14"/>
  <c r="E2037" i="14" s="1"/>
  <c r="D2036" i="14"/>
  <c r="C2036" i="14"/>
  <c r="B2036" i="14"/>
  <c r="A2036" i="14"/>
  <c r="E2036" i="14" s="1"/>
  <c r="D2035" i="14"/>
  <c r="C2035" i="14"/>
  <c r="B2035" i="14"/>
  <c r="A2035" i="14"/>
  <c r="D2034" i="14"/>
  <c r="C2034" i="14"/>
  <c r="B2034" i="14"/>
  <c r="A2034" i="14"/>
  <c r="E2034" i="14" s="1"/>
  <c r="D2033" i="14"/>
  <c r="C2033" i="14"/>
  <c r="B2033" i="14"/>
  <c r="A2033" i="14"/>
  <c r="E2033" i="14" s="1"/>
  <c r="D2032" i="14"/>
  <c r="C2032" i="14"/>
  <c r="B2032" i="14"/>
  <c r="A2032" i="14"/>
  <c r="E2032" i="14" s="1"/>
  <c r="D2031" i="14"/>
  <c r="C2031" i="14"/>
  <c r="B2031" i="14"/>
  <c r="A2031" i="14"/>
  <c r="D2030" i="14"/>
  <c r="C2030" i="14"/>
  <c r="B2030" i="14"/>
  <c r="A2030" i="14"/>
  <c r="D2029" i="14"/>
  <c r="C2029" i="14"/>
  <c r="B2029" i="14"/>
  <c r="A2029" i="14"/>
  <c r="E2029" i="14" s="1"/>
  <c r="D2028" i="14"/>
  <c r="C2028" i="14"/>
  <c r="B2028" i="14"/>
  <c r="A2028" i="14"/>
  <c r="E2028" i="14" s="1"/>
  <c r="D2027" i="14"/>
  <c r="C2027" i="14"/>
  <c r="B2027" i="14"/>
  <c r="A2027" i="14"/>
  <c r="E2027" i="14" s="1"/>
  <c r="D2026" i="14"/>
  <c r="C2026" i="14"/>
  <c r="B2026" i="14"/>
  <c r="A2026" i="14"/>
  <c r="E2026" i="14" s="1"/>
  <c r="D2025" i="14"/>
  <c r="C2025" i="14"/>
  <c r="B2025" i="14"/>
  <c r="A2025" i="14"/>
  <c r="E2025" i="14" s="1"/>
  <c r="D2024" i="14"/>
  <c r="C2024" i="14"/>
  <c r="B2024" i="14"/>
  <c r="A2024" i="14"/>
  <c r="E2024" i="14" s="1"/>
  <c r="D2023" i="14"/>
  <c r="C2023" i="14"/>
  <c r="B2023" i="14"/>
  <c r="A2023" i="14"/>
  <c r="E2023" i="14" s="1"/>
  <c r="D2022" i="14"/>
  <c r="C2022" i="14"/>
  <c r="B2022" i="14"/>
  <c r="A2022" i="14"/>
  <c r="E2022" i="14" s="1"/>
  <c r="D2021" i="14"/>
  <c r="C2021" i="14"/>
  <c r="B2021" i="14"/>
  <c r="A2021" i="14"/>
  <c r="E2021" i="14" s="1"/>
  <c r="D2020" i="14"/>
  <c r="C2020" i="14"/>
  <c r="B2020" i="14"/>
  <c r="A2020" i="14"/>
  <c r="E2020" i="14" s="1"/>
  <c r="D2019" i="14"/>
  <c r="C2019" i="14"/>
  <c r="B2019" i="14"/>
  <c r="A2019" i="14"/>
  <c r="D2018" i="14"/>
  <c r="C2018" i="14"/>
  <c r="B2018" i="14"/>
  <c r="A2018" i="14"/>
  <c r="E2018" i="14" s="1"/>
  <c r="D2017" i="14"/>
  <c r="C2017" i="14"/>
  <c r="B2017" i="14"/>
  <c r="A2017" i="14"/>
  <c r="E2017" i="14" s="1"/>
  <c r="D2016" i="14"/>
  <c r="C2016" i="14"/>
  <c r="B2016" i="14"/>
  <c r="A2016" i="14"/>
  <c r="E2016" i="14" s="1"/>
  <c r="D2015" i="14"/>
  <c r="C2015" i="14"/>
  <c r="B2015" i="14"/>
  <c r="A2015" i="14"/>
  <c r="D2014" i="14"/>
  <c r="C2014" i="14"/>
  <c r="B2014" i="14"/>
  <c r="A2014" i="14"/>
  <c r="D2013" i="14"/>
  <c r="C2013" i="14"/>
  <c r="B2013" i="14"/>
  <c r="A2013" i="14"/>
  <c r="E2013" i="14" s="1"/>
  <c r="D2012" i="14"/>
  <c r="C2012" i="14"/>
  <c r="B2012" i="14"/>
  <c r="A2012" i="14"/>
  <c r="E2012" i="14" s="1"/>
  <c r="D2011" i="14"/>
  <c r="C2011" i="14"/>
  <c r="B2011" i="14"/>
  <c r="A2011" i="14"/>
  <c r="E2011" i="14" s="1"/>
  <c r="D2010" i="14"/>
  <c r="C2010" i="14"/>
  <c r="B2010" i="14"/>
  <c r="A2010" i="14"/>
  <c r="E2010" i="14" s="1"/>
  <c r="D2009" i="14"/>
  <c r="C2009" i="14"/>
  <c r="B2009" i="14"/>
  <c r="A2009" i="14"/>
  <c r="E2009" i="14" s="1"/>
  <c r="D2008" i="14"/>
  <c r="C2008" i="14"/>
  <c r="B2008" i="14"/>
  <c r="A2008" i="14"/>
  <c r="E2008" i="14" s="1"/>
  <c r="D2007" i="14"/>
  <c r="C2007" i="14"/>
  <c r="B2007" i="14"/>
  <c r="A2007" i="14"/>
  <c r="E2007" i="14" s="1"/>
  <c r="D2006" i="14"/>
  <c r="C2006" i="14"/>
  <c r="B2006" i="14"/>
  <c r="A2006" i="14"/>
  <c r="E2006" i="14" s="1"/>
  <c r="D2005" i="14"/>
  <c r="C2005" i="14"/>
  <c r="B2005" i="14"/>
  <c r="A2005" i="14"/>
  <c r="E2005" i="14" s="1"/>
  <c r="D2004" i="14"/>
  <c r="C2004" i="14"/>
  <c r="B2004" i="14"/>
  <c r="A2004" i="14"/>
  <c r="E2004" i="14" s="1"/>
  <c r="D2003" i="14"/>
  <c r="C2003" i="14"/>
  <c r="B2003" i="14"/>
  <c r="A2003" i="14"/>
  <c r="D2002" i="14"/>
  <c r="C2002" i="14"/>
  <c r="B2002" i="14"/>
  <c r="A2002" i="14"/>
  <c r="E2002" i="14" s="1"/>
  <c r="D2001" i="14"/>
  <c r="C2001" i="14"/>
  <c r="B2001" i="14"/>
  <c r="A2001" i="14"/>
  <c r="E2001" i="14" s="1"/>
  <c r="D2000" i="14"/>
  <c r="C2000" i="14"/>
  <c r="B2000" i="14"/>
  <c r="A2000" i="14"/>
  <c r="E2000" i="14" s="1"/>
  <c r="D1999" i="14"/>
  <c r="C1999" i="14"/>
  <c r="B1999" i="14"/>
  <c r="A1999" i="14"/>
  <c r="D1998" i="14"/>
  <c r="C1998" i="14"/>
  <c r="B1998" i="14"/>
  <c r="A1998" i="14"/>
  <c r="D1997" i="14"/>
  <c r="C1997" i="14"/>
  <c r="B1997" i="14"/>
  <c r="A1997" i="14"/>
  <c r="E1997" i="14" s="1"/>
  <c r="D1996" i="14"/>
  <c r="C1996" i="14"/>
  <c r="B1996" i="14"/>
  <c r="A1996" i="14"/>
  <c r="E1996" i="14" s="1"/>
  <c r="D1995" i="14"/>
  <c r="C1995" i="14"/>
  <c r="B1995" i="14"/>
  <c r="A1995" i="14"/>
  <c r="E1995" i="14" s="1"/>
  <c r="D1994" i="14"/>
  <c r="C1994" i="14"/>
  <c r="B1994" i="14"/>
  <c r="A1994" i="14"/>
  <c r="E1994" i="14" s="1"/>
  <c r="D1993" i="14"/>
  <c r="C1993" i="14"/>
  <c r="B1993" i="14"/>
  <c r="A1993" i="14"/>
  <c r="E1993" i="14" s="1"/>
  <c r="D1992" i="14"/>
  <c r="C1992" i="14"/>
  <c r="B1992" i="14"/>
  <c r="A1992" i="14"/>
  <c r="E1992" i="14" s="1"/>
  <c r="D1991" i="14"/>
  <c r="C1991" i="14"/>
  <c r="B1991" i="14"/>
  <c r="A1991" i="14"/>
  <c r="E1991" i="14" s="1"/>
  <c r="D1990" i="14"/>
  <c r="C1990" i="14"/>
  <c r="B1990" i="14"/>
  <c r="A1990" i="14"/>
  <c r="E1990" i="14" s="1"/>
  <c r="D1989" i="14"/>
  <c r="C1989" i="14"/>
  <c r="B1989" i="14"/>
  <c r="A1989" i="14"/>
  <c r="E1989" i="14" s="1"/>
  <c r="D1988" i="14"/>
  <c r="C1988" i="14"/>
  <c r="B1988" i="14"/>
  <c r="A1988" i="14"/>
  <c r="E1988" i="14" s="1"/>
  <c r="D1987" i="14"/>
  <c r="C1987" i="14"/>
  <c r="B1987" i="14"/>
  <c r="A1987" i="14"/>
  <c r="D1986" i="14"/>
  <c r="C1986" i="14"/>
  <c r="B1986" i="14"/>
  <c r="A1986" i="14"/>
  <c r="E1986" i="14" s="1"/>
  <c r="D1985" i="14"/>
  <c r="C1985" i="14"/>
  <c r="B1985" i="14"/>
  <c r="A1985" i="14"/>
  <c r="E1985" i="14" s="1"/>
  <c r="D1984" i="14"/>
  <c r="C1984" i="14"/>
  <c r="B1984" i="14"/>
  <c r="A1984" i="14"/>
  <c r="E1984" i="14" s="1"/>
  <c r="D1983" i="14"/>
  <c r="C1983" i="14"/>
  <c r="B1983" i="14"/>
  <c r="A1983" i="14"/>
  <c r="D1982" i="14"/>
  <c r="C1982" i="14"/>
  <c r="B1982" i="14"/>
  <c r="A1982" i="14"/>
  <c r="D1981" i="14"/>
  <c r="C1981" i="14"/>
  <c r="B1981" i="14"/>
  <c r="A1981" i="14"/>
  <c r="E1981" i="14" s="1"/>
  <c r="D1980" i="14"/>
  <c r="C1980" i="14"/>
  <c r="B1980" i="14"/>
  <c r="A1980" i="14"/>
  <c r="E1980" i="14" s="1"/>
  <c r="D1979" i="14"/>
  <c r="C1979" i="14"/>
  <c r="B1979" i="14"/>
  <c r="A1979" i="14"/>
  <c r="E1979" i="14" s="1"/>
  <c r="D1978" i="14"/>
  <c r="C1978" i="14"/>
  <c r="B1978" i="14"/>
  <c r="A1978" i="14"/>
  <c r="E1978" i="14" s="1"/>
  <c r="D1977" i="14"/>
  <c r="C1977" i="14"/>
  <c r="B1977" i="14"/>
  <c r="A1977" i="14"/>
  <c r="E1977" i="14" s="1"/>
  <c r="D1976" i="14"/>
  <c r="C1976" i="14"/>
  <c r="B1976" i="14"/>
  <c r="A1976" i="14"/>
  <c r="E1976" i="14" s="1"/>
  <c r="D1975" i="14"/>
  <c r="C1975" i="14"/>
  <c r="B1975" i="14"/>
  <c r="A1975" i="14"/>
  <c r="E1975" i="14" s="1"/>
  <c r="D1974" i="14"/>
  <c r="C1974" i="14"/>
  <c r="B1974" i="14"/>
  <c r="A1974" i="14"/>
  <c r="E1974" i="14" s="1"/>
  <c r="D1973" i="14"/>
  <c r="C1973" i="14"/>
  <c r="B1973" i="14"/>
  <c r="A1973" i="14"/>
  <c r="E1973" i="14" s="1"/>
  <c r="D1972" i="14"/>
  <c r="C1972" i="14"/>
  <c r="B1972" i="14"/>
  <c r="A1972" i="14"/>
  <c r="E1972" i="14" s="1"/>
  <c r="D1971" i="14"/>
  <c r="C1971" i="14"/>
  <c r="B1971" i="14"/>
  <c r="A1971" i="14"/>
  <c r="D1970" i="14"/>
  <c r="C1970" i="14"/>
  <c r="B1970" i="14"/>
  <c r="A1970" i="14"/>
  <c r="E1970" i="14" s="1"/>
  <c r="D1969" i="14"/>
  <c r="C1969" i="14"/>
  <c r="B1969" i="14"/>
  <c r="A1969" i="14"/>
  <c r="E1969" i="14" s="1"/>
  <c r="D1968" i="14"/>
  <c r="C1968" i="14"/>
  <c r="B1968" i="14"/>
  <c r="A1968" i="14"/>
  <c r="E1968" i="14" s="1"/>
  <c r="D1967" i="14"/>
  <c r="C1967" i="14"/>
  <c r="B1967" i="14"/>
  <c r="A1967" i="14"/>
  <c r="D1966" i="14"/>
  <c r="C1966" i="14"/>
  <c r="B1966" i="14"/>
  <c r="A1966" i="14"/>
  <c r="D1965" i="14"/>
  <c r="C1965" i="14"/>
  <c r="B1965" i="14"/>
  <c r="A1965" i="14"/>
  <c r="E1965" i="14" s="1"/>
  <c r="D1964" i="14"/>
  <c r="C1964" i="14"/>
  <c r="B1964" i="14"/>
  <c r="A1964" i="14"/>
  <c r="E1964" i="14" s="1"/>
  <c r="D1963" i="14"/>
  <c r="C1963" i="14"/>
  <c r="B1963" i="14"/>
  <c r="A1963" i="14"/>
  <c r="E1963" i="14" s="1"/>
  <c r="D1962" i="14"/>
  <c r="C1962" i="14"/>
  <c r="B1962" i="14"/>
  <c r="A1962" i="14"/>
  <c r="E1962" i="14" s="1"/>
  <c r="D1961" i="14"/>
  <c r="C1961" i="14"/>
  <c r="B1961" i="14"/>
  <c r="A1961" i="14"/>
  <c r="E1961" i="14" s="1"/>
  <c r="D1960" i="14"/>
  <c r="C1960" i="14"/>
  <c r="B1960" i="14"/>
  <c r="A1960" i="14"/>
  <c r="E1960" i="14" s="1"/>
  <c r="D1959" i="14"/>
  <c r="C1959" i="14"/>
  <c r="B1959" i="14"/>
  <c r="A1959" i="14"/>
  <c r="E1959" i="14" s="1"/>
  <c r="D1958" i="14"/>
  <c r="C1958" i="14"/>
  <c r="B1958" i="14"/>
  <c r="A1958" i="14"/>
  <c r="E1958" i="14" s="1"/>
  <c r="D1957" i="14"/>
  <c r="C1957" i="14"/>
  <c r="B1957" i="14"/>
  <c r="A1957" i="14"/>
  <c r="E1957" i="14" s="1"/>
  <c r="D1956" i="14"/>
  <c r="C1956" i="14"/>
  <c r="B1956" i="14"/>
  <c r="A1956" i="14"/>
  <c r="E1956" i="14" s="1"/>
  <c r="D1955" i="14"/>
  <c r="C1955" i="14"/>
  <c r="B1955" i="14"/>
  <c r="A1955" i="14"/>
  <c r="D1954" i="14"/>
  <c r="C1954" i="14"/>
  <c r="B1954" i="14"/>
  <c r="A1954" i="14"/>
  <c r="E1954" i="14" s="1"/>
  <c r="D1953" i="14"/>
  <c r="C1953" i="14"/>
  <c r="B1953" i="14"/>
  <c r="A1953" i="14"/>
  <c r="E1953" i="14" s="1"/>
  <c r="D1952" i="14"/>
  <c r="C1952" i="14"/>
  <c r="B1952" i="14"/>
  <c r="A1952" i="14"/>
  <c r="E1952" i="14" s="1"/>
  <c r="D1951" i="14"/>
  <c r="C1951" i="14"/>
  <c r="B1951" i="14"/>
  <c r="A1951" i="14"/>
  <c r="D1950" i="14"/>
  <c r="C1950" i="14"/>
  <c r="B1950" i="14"/>
  <c r="A1950" i="14"/>
  <c r="D1949" i="14"/>
  <c r="C1949" i="14"/>
  <c r="B1949" i="14"/>
  <c r="A1949" i="14"/>
  <c r="E1949" i="14" s="1"/>
  <c r="D1948" i="14"/>
  <c r="C1948" i="14"/>
  <c r="B1948" i="14"/>
  <c r="A1948" i="14"/>
  <c r="E1948" i="14" s="1"/>
  <c r="D1947" i="14"/>
  <c r="C1947" i="14"/>
  <c r="B1947" i="14"/>
  <c r="A1947" i="14"/>
  <c r="E1947" i="14" s="1"/>
  <c r="D1946" i="14"/>
  <c r="C1946" i="14"/>
  <c r="B1946" i="14"/>
  <c r="A1946" i="14"/>
  <c r="E1946" i="14" s="1"/>
  <c r="D1945" i="14"/>
  <c r="C1945" i="14"/>
  <c r="B1945" i="14"/>
  <c r="A1945" i="14"/>
  <c r="E1945" i="14" s="1"/>
  <c r="D1944" i="14"/>
  <c r="C1944" i="14"/>
  <c r="B1944" i="14"/>
  <c r="A1944" i="14"/>
  <c r="E1944" i="14" s="1"/>
  <c r="D1943" i="14"/>
  <c r="C1943" i="14"/>
  <c r="B1943" i="14"/>
  <c r="A1943" i="14"/>
  <c r="E1943" i="14" s="1"/>
  <c r="D1942" i="14"/>
  <c r="C1942" i="14"/>
  <c r="B1942" i="14"/>
  <c r="A1942" i="14"/>
  <c r="E1942" i="14" s="1"/>
  <c r="D1941" i="14"/>
  <c r="C1941" i="14"/>
  <c r="B1941" i="14"/>
  <c r="A1941" i="14"/>
  <c r="E1941" i="14" s="1"/>
  <c r="D1940" i="14"/>
  <c r="C1940" i="14"/>
  <c r="B1940" i="14"/>
  <c r="A1940" i="14"/>
  <c r="E1940" i="14" s="1"/>
  <c r="D1939" i="14"/>
  <c r="C1939" i="14"/>
  <c r="B1939" i="14"/>
  <c r="A1939" i="14"/>
  <c r="D1938" i="14"/>
  <c r="C1938" i="14"/>
  <c r="B1938" i="14"/>
  <c r="A1938" i="14"/>
  <c r="E1938" i="14" s="1"/>
  <c r="D1937" i="14"/>
  <c r="C1937" i="14"/>
  <c r="B1937" i="14"/>
  <c r="A1937" i="14"/>
  <c r="E1937" i="14" s="1"/>
  <c r="D1936" i="14"/>
  <c r="C1936" i="14"/>
  <c r="B1936" i="14"/>
  <c r="A1936" i="14"/>
  <c r="E1936" i="14" s="1"/>
  <c r="D1935" i="14"/>
  <c r="C1935" i="14"/>
  <c r="B1935" i="14"/>
  <c r="A1935" i="14"/>
  <c r="D1934" i="14"/>
  <c r="C1934" i="14"/>
  <c r="B1934" i="14"/>
  <c r="A1934" i="14"/>
  <c r="D1933" i="14"/>
  <c r="C1933" i="14"/>
  <c r="B1933" i="14"/>
  <c r="A1933" i="14"/>
  <c r="E1933" i="14" s="1"/>
  <c r="D1932" i="14"/>
  <c r="C1932" i="14"/>
  <c r="B1932" i="14"/>
  <c r="A1932" i="14"/>
  <c r="E1932" i="14" s="1"/>
  <c r="D1931" i="14"/>
  <c r="C1931" i="14"/>
  <c r="B1931" i="14"/>
  <c r="A1931" i="14"/>
  <c r="E1931" i="14" s="1"/>
  <c r="D1930" i="14"/>
  <c r="C1930" i="14"/>
  <c r="B1930" i="14"/>
  <c r="A1930" i="14"/>
  <c r="E1930" i="14" s="1"/>
  <c r="D1929" i="14"/>
  <c r="C1929" i="14"/>
  <c r="B1929" i="14"/>
  <c r="A1929" i="14"/>
  <c r="E1929" i="14" s="1"/>
  <c r="D1928" i="14"/>
  <c r="C1928" i="14"/>
  <c r="B1928" i="14"/>
  <c r="A1928" i="14"/>
  <c r="E1928" i="14" s="1"/>
  <c r="D1927" i="14"/>
  <c r="C1927" i="14"/>
  <c r="B1927" i="14"/>
  <c r="A1927" i="14"/>
  <c r="E1927" i="14" s="1"/>
  <c r="D1926" i="14"/>
  <c r="C1926" i="14"/>
  <c r="B1926" i="14"/>
  <c r="A1926" i="14"/>
  <c r="E1926" i="14" s="1"/>
  <c r="D1925" i="14"/>
  <c r="C1925" i="14"/>
  <c r="B1925" i="14"/>
  <c r="A1925" i="14"/>
  <c r="E1925" i="14" s="1"/>
  <c r="D1924" i="14"/>
  <c r="C1924" i="14"/>
  <c r="B1924" i="14"/>
  <c r="A1924" i="14"/>
  <c r="E1924" i="14" s="1"/>
  <c r="D1923" i="14"/>
  <c r="C1923" i="14"/>
  <c r="B1923" i="14"/>
  <c r="A1923" i="14"/>
  <c r="D1922" i="14"/>
  <c r="C1922" i="14"/>
  <c r="B1922" i="14"/>
  <c r="A1922" i="14"/>
  <c r="E1922" i="14" s="1"/>
  <c r="D1921" i="14"/>
  <c r="C1921" i="14"/>
  <c r="B1921" i="14"/>
  <c r="A1921" i="14"/>
  <c r="E1921" i="14" s="1"/>
  <c r="D1920" i="14"/>
  <c r="C1920" i="14"/>
  <c r="B1920" i="14"/>
  <c r="A1920" i="14"/>
  <c r="E1920" i="14" s="1"/>
  <c r="D1919" i="14"/>
  <c r="C1919" i="14"/>
  <c r="B1919" i="14"/>
  <c r="A1919" i="14"/>
  <c r="D1918" i="14"/>
  <c r="C1918" i="14"/>
  <c r="B1918" i="14"/>
  <c r="A1918" i="14"/>
  <c r="D1917" i="14"/>
  <c r="C1917" i="14"/>
  <c r="B1917" i="14"/>
  <c r="A1917" i="14"/>
  <c r="E1917" i="14" s="1"/>
  <c r="D1916" i="14"/>
  <c r="C1916" i="14"/>
  <c r="B1916" i="14"/>
  <c r="A1916" i="14"/>
  <c r="E1916" i="14" s="1"/>
  <c r="D1915" i="14"/>
  <c r="C1915" i="14"/>
  <c r="B1915" i="14"/>
  <c r="A1915" i="14"/>
  <c r="E1915" i="14" s="1"/>
  <c r="D1914" i="14"/>
  <c r="C1914" i="14"/>
  <c r="B1914" i="14"/>
  <c r="A1914" i="14"/>
  <c r="E1914" i="14" s="1"/>
  <c r="D1913" i="14"/>
  <c r="C1913" i="14"/>
  <c r="B1913" i="14"/>
  <c r="A1913" i="14"/>
  <c r="E1913" i="14" s="1"/>
  <c r="D1912" i="14"/>
  <c r="C1912" i="14"/>
  <c r="B1912" i="14"/>
  <c r="A1912" i="14"/>
  <c r="E1912" i="14" s="1"/>
  <c r="D1911" i="14"/>
  <c r="C1911" i="14"/>
  <c r="B1911" i="14"/>
  <c r="A1911" i="14"/>
  <c r="E1911" i="14" s="1"/>
  <c r="D1910" i="14"/>
  <c r="C1910" i="14"/>
  <c r="B1910" i="14"/>
  <c r="A1910" i="14"/>
  <c r="E1910" i="14" s="1"/>
  <c r="D1909" i="14"/>
  <c r="C1909" i="14"/>
  <c r="B1909" i="14"/>
  <c r="A1909" i="14"/>
  <c r="E1909" i="14" s="1"/>
  <c r="D1908" i="14"/>
  <c r="C1908" i="14"/>
  <c r="B1908" i="14"/>
  <c r="A1908" i="14"/>
  <c r="E1908" i="14" s="1"/>
  <c r="D1907" i="14"/>
  <c r="C1907" i="14"/>
  <c r="B1907" i="14"/>
  <c r="A1907" i="14"/>
  <c r="D1906" i="14"/>
  <c r="C1906" i="14"/>
  <c r="B1906" i="14"/>
  <c r="A1906" i="14"/>
  <c r="E1906" i="14" s="1"/>
  <c r="D1905" i="14"/>
  <c r="C1905" i="14"/>
  <c r="B1905" i="14"/>
  <c r="A1905" i="14"/>
  <c r="E1905" i="14" s="1"/>
  <c r="D1904" i="14"/>
  <c r="C1904" i="14"/>
  <c r="B1904" i="14"/>
  <c r="A1904" i="14"/>
  <c r="E1904" i="14" s="1"/>
  <c r="D1903" i="14"/>
  <c r="C1903" i="14"/>
  <c r="B1903" i="14"/>
  <c r="A1903" i="14"/>
  <c r="D1902" i="14"/>
  <c r="C1902" i="14"/>
  <c r="B1902" i="14"/>
  <c r="A1902" i="14"/>
  <c r="D1901" i="14"/>
  <c r="C1901" i="14"/>
  <c r="B1901" i="14"/>
  <c r="A1901" i="14"/>
  <c r="E1901" i="14" s="1"/>
  <c r="D1900" i="14"/>
  <c r="C1900" i="14"/>
  <c r="B1900" i="14"/>
  <c r="A1900" i="14"/>
  <c r="E1900" i="14" s="1"/>
  <c r="D1899" i="14"/>
  <c r="C1899" i="14"/>
  <c r="B1899" i="14"/>
  <c r="A1899" i="14"/>
  <c r="E1899" i="14" s="1"/>
  <c r="D1898" i="14"/>
  <c r="C1898" i="14"/>
  <c r="B1898" i="14"/>
  <c r="A1898" i="14"/>
  <c r="E1898" i="14" s="1"/>
  <c r="D1897" i="14"/>
  <c r="C1897" i="14"/>
  <c r="B1897" i="14"/>
  <c r="A1897" i="14"/>
  <c r="E1897" i="14" s="1"/>
  <c r="D1896" i="14"/>
  <c r="C1896" i="14"/>
  <c r="B1896" i="14"/>
  <c r="A1896" i="14"/>
  <c r="E1896" i="14" s="1"/>
  <c r="D1895" i="14"/>
  <c r="C1895" i="14"/>
  <c r="B1895" i="14"/>
  <c r="A1895" i="14"/>
  <c r="E1895" i="14" s="1"/>
  <c r="D1894" i="14"/>
  <c r="C1894" i="14"/>
  <c r="B1894" i="14"/>
  <c r="A1894" i="14"/>
  <c r="E1894" i="14" s="1"/>
  <c r="D1893" i="14"/>
  <c r="C1893" i="14"/>
  <c r="B1893" i="14"/>
  <c r="A1893" i="14"/>
  <c r="E1893" i="14" s="1"/>
  <c r="D1892" i="14"/>
  <c r="C1892" i="14"/>
  <c r="B1892" i="14"/>
  <c r="A1892" i="14"/>
  <c r="E1892" i="14" s="1"/>
  <c r="D1891" i="14"/>
  <c r="C1891" i="14"/>
  <c r="B1891" i="14"/>
  <c r="A1891" i="14"/>
  <c r="D1890" i="14"/>
  <c r="C1890" i="14"/>
  <c r="B1890" i="14"/>
  <c r="A1890" i="14"/>
  <c r="E1890" i="14" s="1"/>
  <c r="D1889" i="14"/>
  <c r="C1889" i="14"/>
  <c r="B1889" i="14"/>
  <c r="A1889" i="14"/>
  <c r="E1889" i="14" s="1"/>
  <c r="D1888" i="14"/>
  <c r="C1888" i="14"/>
  <c r="B1888" i="14"/>
  <c r="A1888" i="14"/>
  <c r="E1888" i="14" s="1"/>
  <c r="D1887" i="14"/>
  <c r="C1887" i="14"/>
  <c r="B1887" i="14"/>
  <c r="A1887" i="14"/>
  <c r="D1886" i="14"/>
  <c r="C1886" i="14"/>
  <c r="B1886" i="14"/>
  <c r="A1886" i="14"/>
  <c r="D1885" i="14"/>
  <c r="C1885" i="14"/>
  <c r="B1885" i="14"/>
  <c r="A1885" i="14"/>
  <c r="E1885" i="14" s="1"/>
  <c r="D1884" i="14"/>
  <c r="C1884" i="14"/>
  <c r="B1884" i="14"/>
  <c r="A1884" i="14"/>
  <c r="E1884" i="14" s="1"/>
  <c r="D1883" i="14"/>
  <c r="C1883" i="14"/>
  <c r="B1883" i="14"/>
  <c r="A1883" i="14"/>
  <c r="E1883" i="14" s="1"/>
  <c r="D1882" i="14"/>
  <c r="C1882" i="14"/>
  <c r="B1882" i="14"/>
  <c r="A1882" i="14"/>
  <c r="E1882" i="14" s="1"/>
  <c r="D1881" i="14"/>
  <c r="C1881" i="14"/>
  <c r="B1881" i="14"/>
  <c r="A1881" i="14"/>
  <c r="E1881" i="14" s="1"/>
  <c r="D1880" i="14"/>
  <c r="C1880" i="14"/>
  <c r="B1880" i="14"/>
  <c r="A1880" i="14"/>
  <c r="E1880" i="14" s="1"/>
  <c r="D1879" i="14"/>
  <c r="C1879" i="14"/>
  <c r="B1879" i="14"/>
  <c r="A1879" i="14"/>
  <c r="E1879" i="14" s="1"/>
  <c r="D1878" i="14"/>
  <c r="C1878" i="14"/>
  <c r="B1878" i="14"/>
  <c r="A1878" i="14"/>
  <c r="E1878" i="14" s="1"/>
  <c r="D1877" i="14"/>
  <c r="C1877" i="14"/>
  <c r="B1877" i="14"/>
  <c r="A1877" i="14"/>
  <c r="E1877" i="14" s="1"/>
  <c r="D1876" i="14"/>
  <c r="C1876" i="14"/>
  <c r="B1876" i="14"/>
  <c r="A1876" i="14"/>
  <c r="E1876" i="14" s="1"/>
  <c r="D1875" i="14"/>
  <c r="C1875" i="14"/>
  <c r="B1875" i="14"/>
  <c r="A1875" i="14"/>
  <c r="D1874" i="14"/>
  <c r="C1874" i="14"/>
  <c r="B1874" i="14"/>
  <c r="A1874" i="14"/>
  <c r="E1874" i="14" s="1"/>
  <c r="D1873" i="14"/>
  <c r="C1873" i="14"/>
  <c r="B1873" i="14"/>
  <c r="A1873" i="14"/>
  <c r="E1873" i="14" s="1"/>
  <c r="D1872" i="14"/>
  <c r="C1872" i="14"/>
  <c r="B1872" i="14"/>
  <c r="A1872" i="14"/>
  <c r="E1872" i="14" s="1"/>
  <c r="D1871" i="14"/>
  <c r="C1871" i="14"/>
  <c r="B1871" i="14"/>
  <c r="A1871" i="14"/>
  <c r="D1870" i="14"/>
  <c r="C1870" i="14"/>
  <c r="B1870" i="14"/>
  <c r="A1870" i="14"/>
  <c r="D1869" i="14"/>
  <c r="C1869" i="14"/>
  <c r="B1869" i="14"/>
  <c r="A1869" i="14"/>
  <c r="E1869" i="14" s="1"/>
  <c r="D1868" i="14"/>
  <c r="C1868" i="14"/>
  <c r="B1868" i="14"/>
  <c r="A1868" i="14"/>
  <c r="E1868" i="14" s="1"/>
  <c r="D1867" i="14"/>
  <c r="C1867" i="14"/>
  <c r="B1867" i="14"/>
  <c r="A1867" i="14"/>
  <c r="E1867" i="14" s="1"/>
  <c r="D1866" i="14"/>
  <c r="C1866" i="14"/>
  <c r="B1866" i="14"/>
  <c r="A1866" i="14"/>
  <c r="E1866" i="14" s="1"/>
  <c r="D1865" i="14"/>
  <c r="C1865" i="14"/>
  <c r="B1865" i="14"/>
  <c r="A1865" i="14"/>
  <c r="E1865" i="14" s="1"/>
  <c r="D1864" i="14"/>
  <c r="C1864" i="14"/>
  <c r="B1864" i="14"/>
  <c r="A1864" i="14"/>
  <c r="E1864" i="14" s="1"/>
  <c r="D1863" i="14"/>
  <c r="C1863" i="14"/>
  <c r="B1863" i="14"/>
  <c r="A1863" i="14"/>
  <c r="E1863" i="14" s="1"/>
  <c r="D1862" i="14"/>
  <c r="C1862" i="14"/>
  <c r="B1862" i="14"/>
  <c r="A1862" i="14"/>
  <c r="E1862" i="14" s="1"/>
  <c r="D1861" i="14"/>
  <c r="C1861" i="14"/>
  <c r="B1861" i="14"/>
  <c r="A1861" i="14"/>
  <c r="E1861" i="14" s="1"/>
  <c r="D1860" i="14"/>
  <c r="C1860" i="14"/>
  <c r="B1860" i="14"/>
  <c r="A1860" i="14"/>
  <c r="E1860" i="14" s="1"/>
  <c r="D1859" i="14"/>
  <c r="C1859" i="14"/>
  <c r="B1859" i="14"/>
  <c r="A1859" i="14"/>
  <c r="D1858" i="14"/>
  <c r="C1858" i="14"/>
  <c r="B1858" i="14"/>
  <c r="A1858" i="14"/>
  <c r="E1858" i="14" s="1"/>
  <c r="D1857" i="14"/>
  <c r="C1857" i="14"/>
  <c r="B1857" i="14"/>
  <c r="A1857" i="14"/>
  <c r="E1857" i="14" s="1"/>
  <c r="D1856" i="14"/>
  <c r="C1856" i="14"/>
  <c r="B1856" i="14"/>
  <c r="A1856" i="14"/>
  <c r="E1856" i="14" s="1"/>
  <c r="D1855" i="14"/>
  <c r="C1855" i="14"/>
  <c r="B1855" i="14"/>
  <c r="A1855" i="14"/>
  <c r="D1854" i="14"/>
  <c r="C1854" i="14"/>
  <c r="B1854" i="14"/>
  <c r="A1854" i="14"/>
  <c r="D1853" i="14"/>
  <c r="C1853" i="14"/>
  <c r="B1853" i="14"/>
  <c r="A1853" i="14"/>
  <c r="E1853" i="14" s="1"/>
  <c r="D1852" i="14"/>
  <c r="C1852" i="14"/>
  <c r="B1852" i="14"/>
  <c r="A1852" i="14"/>
  <c r="E1852" i="14" s="1"/>
  <c r="D1851" i="14"/>
  <c r="C1851" i="14"/>
  <c r="B1851" i="14"/>
  <c r="A1851" i="14"/>
  <c r="E1851" i="14" s="1"/>
  <c r="D1850" i="14"/>
  <c r="C1850" i="14"/>
  <c r="B1850" i="14"/>
  <c r="A1850" i="14"/>
  <c r="E1850" i="14" s="1"/>
  <c r="D1849" i="14"/>
  <c r="C1849" i="14"/>
  <c r="B1849" i="14"/>
  <c r="A1849" i="14"/>
  <c r="E1849" i="14" s="1"/>
  <c r="D1848" i="14"/>
  <c r="C1848" i="14"/>
  <c r="B1848" i="14"/>
  <c r="A1848" i="14"/>
  <c r="E1848" i="14" s="1"/>
  <c r="D1847" i="14"/>
  <c r="C1847" i="14"/>
  <c r="B1847" i="14"/>
  <c r="A1847" i="14"/>
  <c r="E1847" i="14" s="1"/>
  <c r="D1846" i="14"/>
  <c r="C1846" i="14"/>
  <c r="B1846" i="14"/>
  <c r="A1846" i="14"/>
  <c r="E1846" i="14" s="1"/>
  <c r="D1845" i="14"/>
  <c r="C1845" i="14"/>
  <c r="B1845" i="14"/>
  <c r="A1845" i="14"/>
  <c r="E1845" i="14" s="1"/>
  <c r="D1844" i="14"/>
  <c r="C1844" i="14"/>
  <c r="B1844" i="14"/>
  <c r="A1844" i="14"/>
  <c r="E1844" i="14" s="1"/>
  <c r="D1843" i="14"/>
  <c r="C1843" i="14"/>
  <c r="B1843" i="14"/>
  <c r="A1843" i="14"/>
  <c r="D1842" i="14"/>
  <c r="C1842" i="14"/>
  <c r="B1842" i="14"/>
  <c r="A1842" i="14"/>
  <c r="E1842" i="14" s="1"/>
  <c r="D1841" i="14"/>
  <c r="C1841" i="14"/>
  <c r="B1841" i="14"/>
  <c r="A1841" i="14"/>
  <c r="E1841" i="14" s="1"/>
  <c r="D1840" i="14"/>
  <c r="C1840" i="14"/>
  <c r="B1840" i="14"/>
  <c r="A1840" i="14"/>
  <c r="E1840" i="14" s="1"/>
  <c r="D1839" i="14"/>
  <c r="C1839" i="14"/>
  <c r="B1839" i="14"/>
  <c r="A1839" i="14"/>
  <c r="D1838" i="14"/>
  <c r="C1838" i="14"/>
  <c r="B1838" i="14"/>
  <c r="A1838" i="14"/>
  <c r="D1837" i="14"/>
  <c r="C1837" i="14"/>
  <c r="B1837" i="14"/>
  <c r="A1837" i="14"/>
  <c r="E1837" i="14" s="1"/>
  <c r="D1836" i="14"/>
  <c r="C1836" i="14"/>
  <c r="B1836" i="14"/>
  <c r="A1836" i="14"/>
  <c r="E1836" i="14" s="1"/>
  <c r="D1835" i="14"/>
  <c r="C1835" i="14"/>
  <c r="B1835" i="14"/>
  <c r="A1835" i="14"/>
  <c r="E1835" i="14" s="1"/>
  <c r="D1834" i="14"/>
  <c r="C1834" i="14"/>
  <c r="B1834" i="14"/>
  <c r="A1834" i="14"/>
  <c r="E1834" i="14" s="1"/>
  <c r="D1833" i="14"/>
  <c r="C1833" i="14"/>
  <c r="B1833" i="14"/>
  <c r="A1833" i="14"/>
  <c r="E1833" i="14" s="1"/>
  <c r="D1832" i="14"/>
  <c r="C1832" i="14"/>
  <c r="B1832" i="14"/>
  <c r="A1832" i="14"/>
  <c r="E1832" i="14" s="1"/>
  <c r="D1831" i="14"/>
  <c r="C1831" i="14"/>
  <c r="B1831" i="14"/>
  <c r="A1831" i="14"/>
  <c r="E1831" i="14" s="1"/>
  <c r="D1830" i="14"/>
  <c r="C1830" i="14"/>
  <c r="B1830" i="14"/>
  <c r="A1830" i="14"/>
  <c r="E1830" i="14" s="1"/>
  <c r="D1829" i="14"/>
  <c r="C1829" i="14"/>
  <c r="B1829" i="14"/>
  <c r="A1829" i="14"/>
  <c r="E1829" i="14" s="1"/>
  <c r="D1828" i="14"/>
  <c r="C1828" i="14"/>
  <c r="B1828" i="14"/>
  <c r="A1828" i="14"/>
  <c r="E1828" i="14" s="1"/>
  <c r="D1827" i="14"/>
  <c r="C1827" i="14"/>
  <c r="B1827" i="14"/>
  <c r="A1827" i="14"/>
  <c r="D1826" i="14"/>
  <c r="C1826" i="14"/>
  <c r="B1826" i="14"/>
  <c r="A1826" i="14"/>
  <c r="E1826" i="14" s="1"/>
  <c r="D1825" i="14"/>
  <c r="C1825" i="14"/>
  <c r="B1825" i="14"/>
  <c r="A1825" i="14"/>
  <c r="E1825" i="14" s="1"/>
  <c r="D1824" i="14"/>
  <c r="C1824" i="14"/>
  <c r="B1824" i="14"/>
  <c r="A1824" i="14"/>
  <c r="E1824" i="14" s="1"/>
  <c r="D1823" i="14"/>
  <c r="C1823" i="14"/>
  <c r="B1823" i="14"/>
  <c r="A1823" i="14"/>
  <c r="D1822" i="14"/>
  <c r="C1822" i="14"/>
  <c r="B1822" i="14"/>
  <c r="A1822" i="14"/>
  <c r="D1821" i="14"/>
  <c r="C1821" i="14"/>
  <c r="B1821" i="14"/>
  <c r="A1821" i="14"/>
  <c r="E1821" i="14" s="1"/>
  <c r="D1820" i="14"/>
  <c r="C1820" i="14"/>
  <c r="B1820" i="14"/>
  <c r="A1820" i="14"/>
  <c r="E1820" i="14" s="1"/>
  <c r="D1819" i="14"/>
  <c r="C1819" i="14"/>
  <c r="B1819" i="14"/>
  <c r="A1819" i="14"/>
  <c r="E1819" i="14" s="1"/>
  <c r="D1818" i="14"/>
  <c r="C1818" i="14"/>
  <c r="B1818" i="14"/>
  <c r="A1818" i="14"/>
  <c r="E1818" i="14" s="1"/>
  <c r="D1817" i="14"/>
  <c r="C1817" i="14"/>
  <c r="B1817" i="14"/>
  <c r="A1817" i="14"/>
  <c r="E1817" i="14" s="1"/>
  <c r="D1816" i="14"/>
  <c r="C1816" i="14"/>
  <c r="B1816" i="14"/>
  <c r="A1816" i="14"/>
  <c r="E1816" i="14" s="1"/>
  <c r="D1815" i="14"/>
  <c r="C1815" i="14"/>
  <c r="B1815" i="14"/>
  <c r="A1815" i="14"/>
  <c r="E1815" i="14" s="1"/>
  <c r="D1814" i="14"/>
  <c r="C1814" i="14"/>
  <c r="B1814" i="14"/>
  <c r="A1814" i="14"/>
  <c r="E1814" i="14" s="1"/>
  <c r="D1813" i="14"/>
  <c r="C1813" i="14"/>
  <c r="B1813" i="14"/>
  <c r="A1813" i="14"/>
  <c r="E1813" i="14" s="1"/>
  <c r="D1812" i="14"/>
  <c r="C1812" i="14"/>
  <c r="B1812" i="14"/>
  <c r="A1812" i="14"/>
  <c r="E1812" i="14" s="1"/>
  <c r="D1811" i="14"/>
  <c r="C1811" i="14"/>
  <c r="B1811" i="14"/>
  <c r="A1811" i="14"/>
  <c r="D1810" i="14"/>
  <c r="C1810" i="14"/>
  <c r="B1810" i="14"/>
  <c r="A1810" i="14"/>
  <c r="E1810" i="14" s="1"/>
  <c r="D1809" i="14"/>
  <c r="C1809" i="14"/>
  <c r="B1809" i="14"/>
  <c r="A1809" i="14"/>
  <c r="E1809" i="14" s="1"/>
  <c r="D1808" i="14"/>
  <c r="C1808" i="14"/>
  <c r="B1808" i="14"/>
  <c r="A1808" i="14"/>
  <c r="E1808" i="14" s="1"/>
  <c r="D1807" i="14"/>
  <c r="C1807" i="14"/>
  <c r="B1807" i="14"/>
  <c r="A1807" i="14"/>
  <c r="D1806" i="14"/>
  <c r="C1806" i="14"/>
  <c r="B1806" i="14"/>
  <c r="A1806" i="14"/>
  <c r="D1805" i="14"/>
  <c r="C1805" i="14"/>
  <c r="B1805" i="14"/>
  <c r="A1805" i="14"/>
  <c r="E1805" i="14" s="1"/>
  <c r="D1804" i="14"/>
  <c r="C1804" i="14"/>
  <c r="B1804" i="14"/>
  <c r="A1804" i="14"/>
  <c r="E1804" i="14" s="1"/>
  <c r="D1803" i="14"/>
  <c r="C1803" i="14"/>
  <c r="B1803" i="14"/>
  <c r="A1803" i="14"/>
  <c r="E1803" i="14" s="1"/>
  <c r="D1802" i="14"/>
  <c r="C1802" i="14"/>
  <c r="B1802" i="14"/>
  <c r="A1802" i="14"/>
  <c r="E1802" i="14" s="1"/>
  <c r="D1801" i="14"/>
  <c r="C1801" i="14"/>
  <c r="B1801" i="14"/>
  <c r="A1801" i="14"/>
  <c r="E1801" i="14" s="1"/>
  <c r="D1800" i="14"/>
  <c r="C1800" i="14"/>
  <c r="B1800" i="14"/>
  <c r="A1800" i="14"/>
  <c r="E1800" i="14" s="1"/>
  <c r="D1799" i="14"/>
  <c r="C1799" i="14"/>
  <c r="B1799" i="14"/>
  <c r="A1799" i="14"/>
  <c r="E1799" i="14" s="1"/>
  <c r="D1798" i="14"/>
  <c r="C1798" i="14"/>
  <c r="B1798" i="14"/>
  <c r="A1798" i="14"/>
  <c r="E1798" i="14" s="1"/>
  <c r="D1797" i="14"/>
  <c r="C1797" i="14"/>
  <c r="B1797" i="14"/>
  <c r="A1797" i="14"/>
  <c r="E1797" i="14" s="1"/>
  <c r="D1796" i="14"/>
  <c r="C1796" i="14"/>
  <c r="B1796" i="14"/>
  <c r="A1796" i="14"/>
  <c r="E1796" i="14" s="1"/>
  <c r="D1795" i="14"/>
  <c r="C1795" i="14"/>
  <c r="B1795" i="14"/>
  <c r="A1795" i="14"/>
  <c r="D1794" i="14"/>
  <c r="C1794" i="14"/>
  <c r="B1794" i="14"/>
  <c r="A1794" i="14"/>
  <c r="E1794" i="14" s="1"/>
  <c r="D1793" i="14"/>
  <c r="C1793" i="14"/>
  <c r="B1793" i="14"/>
  <c r="A1793" i="14"/>
  <c r="E1793" i="14" s="1"/>
  <c r="D1792" i="14"/>
  <c r="C1792" i="14"/>
  <c r="B1792" i="14"/>
  <c r="A1792" i="14"/>
  <c r="E1792" i="14" s="1"/>
  <c r="D1791" i="14"/>
  <c r="C1791" i="14"/>
  <c r="B1791" i="14"/>
  <c r="A1791" i="14"/>
  <c r="D1790" i="14"/>
  <c r="C1790" i="14"/>
  <c r="B1790" i="14"/>
  <c r="A1790" i="14"/>
  <c r="D1789" i="14"/>
  <c r="C1789" i="14"/>
  <c r="B1789" i="14"/>
  <c r="A1789" i="14"/>
  <c r="E1789" i="14" s="1"/>
  <c r="D1788" i="14"/>
  <c r="C1788" i="14"/>
  <c r="B1788" i="14"/>
  <c r="A1788" i="14"/>
  <c r="E1788" i="14" s="1"/>
  <c r="D1787" i="14"/>
  <c r="C1787" i="14"/>
  <c r="B1787" i="14"/>
  <c r="A1787" i="14"/>
  <c r="E1787" i="14" s="1"/>
  <c r="D1786" i="14"/>
  <c r="C1786" i="14"/>
  <c r="B1786" i="14"/>
  <c r="A1786" i="14"/>
  <c r="E1786" i="14" s="1"/>
  <c r="D1785" i="14"/>
  <c r="C1785" i="14"/>
  <c r="B1785" i="14"/>
  <c r="A1785" i="14"/>
  <c r="E1785" i="14" s="1"/>
  <c r="D1784" i="14"/>
  <c r="C1784" i="14"/>
  <c r="B1784" i="14"/>
  <c r="A1784" i="14"/>
  <c r="E1784" i="14" s="1"/>
  <c r="D1783" i="14"/>
  <c r="C1783" i="14"/>
  <c r="B1783" i="14"/>
  <c r="A1783" i="14"/>
  <c r="E1783" i="14" s="1"/>
  <c r="D1782" i="14"/>
  <c r="C1782" i="14"/>
  <c r="B1782" i="14"/>
  <c r="A1782" i="14"/>
  <c r="E1782" i="14" s="1"/>
  <c r="D1781" i="14"/>
  <c r="C1781" i="14"/>
  <c r="B1781" i="14"/>
  <c r="A1781" i="14"/>
  <c r="E1781" i="14" s="1"/>
  <c r="D1780" i="14"/>
  <c r="C1780" i="14"/>
  <c r="B1780" i="14"/>
  <c r="A1780" i="14"/>
  <c r="E1780" i="14" s="1"/>
  <c r="D1779" i="14"/>
  <c r="C1779" i="14"/>
  <c r="B1779" i="14"/>
  <c r="A1779" i="14"/>
  <c r="D1778" i="14"/>
  <c r="C1778" i="14"/>
  <c r="B1778" i="14"/>
  <c r="A1778" i="14"/>
  <c r="E1778" i="14" s="1"/>
  <c r="D1777" i="14"/>
  <c r="C1777" i="14"/>
  <c r="B1777" i="14"/>
  <c r="A1777" i="14"/>
  <c r="E1777" i="14" s="1"/>
  <c r="D1776" i="14"/>
  <c r="C1776" i="14"/>
  <c r="B1776" i="14"/>
  <c r="A1776" i="14"/>
  <c r="E1776" i="14" s="1"/>
  <c r="D1775" i="14"/>
  <c r="C1775" i="14"/>
  <c r="B1775" i="14"/>
  <c r="A1775" i="14"/>
  <c r="D1774" i="14"/>
  <c r="C1774" i="14"/>
  <c r="B1774" i="14"/>
  <c r="A1774" i="14"/>
  <c r="D1773" i="14"/>
  <c r="C1773" i="14"/>
  <c r="B1773" i="14"/>
  <c r="A1773" i="14"/>
  <c r="E1773" i="14" s="1"/>
  <c r="D1772" i="14"/>
  <c r="C1772" i="14"/>
  <c r="B1772" i="14"/>
  <c r="A1772" i="14"/>
  <c r="E1772" i="14" s="1"/>
  <c r="D1771" i="14"/>
  <c r="C1771" i="14"/>
  <c r="B1771" i="14"/>
  <c r="A1771" i="14"/>
  <c r="E1771" i="14" s="1"/>
  <c r="D1770" i="14"/>
  <c r="C1770" i="14"/>
  <c r="B1770" i="14"/>
  <c r="A1770" i="14"/>
  <c r="E1770" i="14" s="1"/>
  <c r="D1769" i="14"/>
  <c r="C1769" i="14"/>
  <c r="B1769" i="14"/>
  <c r="A1769" i="14"/>
  <c r="E1769" i="14" s="1"/>
  <c r="D1768" i="14"/>
  <c r="C1768" i="14"/>
  <c r="B1768" i="14"/>
  <c r="A1768" i="14"/>
  <c r="E1768" i="14" s="1"/>
  <c r="D1767" i="14"/>
  <c r="C1767" i="14"/>
  <c r="B1767" i="14"/>
  <c r="A1767" i="14"/>
  <c r="E1767" i="14" s="1"/>
  <c r="D1766" i="14"/>
  <c r="C1766" i="14"/>
  <c r="B1766" i="14"/>
  <c r="A1766" i="14"/>
  <c r="E1766" i="14" s="1"/>
  <c r="D1765" i="14"/>
  <c r="C1765" i="14"/>
  <c r="B1765" i="14"/>
  <c r="A1765" i="14"/>
  <c r="E1765" i="14" s="1"/>
  <c r="D1764" i="14"/>
  <c r="C1764" i="14"/>
  <c r="B1764" i="14"/>
  <c r="A1764" i="14"/>
  <c r="E1764" i="14" s="1"/>
  <c r="D1763" i="14"/>
  <c r="C1763" i="14"/>
  <c r="B1763" i="14"/>
  <c r="A1763" i="14"/>
  <c r="E1763" i="14" s="1"/>
  <c r="D1762" i="14"/>
  <c r="C1762" i="14"/>
  <c r="B1762" i="14"/>
  <c r="A1762" i="14"/>
  <c r="E1762" i="14" s="1"/>
  <c r="D1761" i="14"/>
  <c r="C1761" i="14"/>
  <c r="B1761" i="14"/>
  <c r="A1761" i="14"/>
  <c r="E1761" i="14" s="1"/>
  <c r="D1760" i="14"/>
  <c r="C1760" i="14"/>
  <c r="B1760" i="14"/>
  <c r="A1760" i="14"/>
  <c r="E1760" i="14" s="1"/>
  <c r="D1759" i="14"/>
  <c r="C1759" i="14"/>
  <c r="B1759" i="14"/>
  <c r="A1759" i="14"/>
  <c r="E1759" i="14" s="1"/>
  <c r="D1758" i="14"/>
  <c r="C1758" i="14"/>
  <c r="B1758" i="14"/>
  <c r="A1758" i="14"/>
  <c r="E1758" i="14" s="1"/>
  <c r="D1757" i="14"/>
  <c r="C1757" i="14"/>
  <c r="B1757" i="14"/>
  <c r="A1757" i="14"/>
  <c r="E1757" i="14" s="1"/>
  <c r="D1756" i="14"/>
  <c r="C1756" i="14"/>
  <c r="B1756" i="14"/>
  <c r="A1756" i="14"/>
  <c r="E1756" i="14" s="1"/>
  <c r="D1755" i="14"/>
  <c r="C1755" i="14"/>
  <c r="B1755" i="14"/>
  <c r="A1755" i="14"/>
  <c r="E1755" i="14" s="1"/>
  <c r="D1754" i="14"/>
  <c r="C1754" i="14"/>
  <c r="B1754" i="14"/>
  <c r="A1754" i="14"/>
  <c r="E1754" i="14" s="1"/>
  <c r="D1753" i="14"/>
  <c r="C1753" i="14"/>
  <c r="B1753" i="14"/>
  <c r="A1753" i="14"/>
  <c r="E1753" i="14" s="1"/>
  <c r="D1752" i="14"/>
  <c r="C1752" i="14"/>
  <c r="B1752" i="14"/>
  <c r="A1752" i="14"/>
  <c r="E1752" i="14" s="1"/>
  <c r="D1751" i="14"/>
  <c r="C1751" i="14"/>
  <c r="B1751" i="14"/>
  <c r="A1751" i="14"/>
  <c r="E1751" i="14" s="1"/>
  <c r="D1750" i="14"/>
  <c r="C1750" i="14"/>
  <c r="B1750" i="14"/>
  <c r="A1750" i="14"/>
  <c r="E1750" i="14" s="1"/>
  <c r="D1749" i="14"/>
  <c r="C1749" i="14"/>
  <c r="B1749" i="14"/>
  <c r="A1749" i="14"/>
  <c r="E1749" i="14" s="1"/>
  <c r="D1748" i="14"/>
  <c r="C1748" i="14"/>
  <c r="B1748" i="14"/>
  <c r="A1748" i="14"/>
  <c r="E1748" i="14" s="1"/>
  <c r="D1747" i="14"/>
  <c r="C1747" i="14"/>
  <c r="B1747" i="14"/>
  <c r="A1747" i="14"/>
  <c r="E1747" i="14" s="1"/>
  <c r="D1746" i="14"/>
  <c r="C1746" i="14"/>
  <c r="B1746" i="14"/>
  <c r="A1746" i="14"/>
  <c r="E1746" i="14" s="1"/>
  <c r="D1745" i="14"/>
  <c r="C1745" i="14"/>
  <c r="B1745" i="14"/>
  <c r="A1745" i="14"/>
  <c r="E1745" i="14" s="1"/>
  <c r="D1744" i="14"/>
  <c r="C1744" i="14"/>
  <c r="B1744" i="14"/>
  <c r="A1744" i="14"/>
  <c r="E1744" i="14" s="1"/>
  <c r="D1743" i="14"/>
  <c r="C1743" i="14"/>
  <c r="B1743" i="14"/>
  <c r="A1743" i="14"/>
  <c r="E1743" i="14" s="1"/>
  <c r="D1742" i="14"/>
  <c r="C1742" i="14"/>
  <c r="B1742" i="14"/>
  <c r="A1742" i="14"/>
  <c r="E1742" i="14" s="1"/>
  <c r="D1741" i="14"/>
  <c r="C1741" i="14"/>
  <c r="B1741" i="14"/>
  <c r="A1741" i="14"/>
  <c r="E1741" i="14" s="1"/>
  <c r="D1740" i="14"/>
  <c r="C1740" i="14"/>
  <c r="B1740" i="14"/>
  <c r="A1740" i="14"/>
  <c r="E1740" i="14" s="1"/>
  <c r="D1739" i="14"/>
  <c r="C1739" i="14"/>
  <c r="B1739" i="14"/>
  <c r="A1739" i="14"/>
  <c r="E1739" i="14" s="1"/>
  <c r="D1738" i="14"/>
  <c r="C1738" i="14"/>
  <c r="B1738" i="14"/>
  <c r="A1738" i="14"/>
  <c r="E1738" i="14" s="1"/>
  <c r="D1737" i="14"/>
  <c r="C1737" i="14"/>
  <c r="B1737" i="14"/>
  <c r="A1737" i="14"/>
  <c r="E1737" i="14" s="1"/>
  <c r="D1736" i="14"/>
  <c r="C1736" i="14"/>
  <c r="B1736" i="14"/>
  <c r="A1736" i="14"/>
  <c r="E1736" i="14" s="1"/>
  <c r="D1735" i="14"/>
  <c r="C1735" i="14"/>
  <c r="B1735" i="14"/>
  <c r="A1735" i="14"/>
  <c r="E1735" i="14" s="1"/>
  <c r="D1734" i="14"/>
  <c r="C1734" i="14"/>
  <c r="B1734" i="14"/>
  <c r="A1734" i="14"/>
  <c r="E1734" i="14" s="1"/>
  <c r="D1733" i="14"/>
  <c r="C1733" i="14"/>
  <c r="B1733" i="14"/>
  <c r="A1733" i="14"/>
  <c r="E1733" i="14" s="1"/>
  <c r="D1732" i="14"/>
  <c r="C1732" i="14"/>
  <c r="B1732" i="14"/>
  <c r="A1732" i="14"/>
  <c r="E1732" i="14" s="1"/>
  <c r="D1731" i="14"/>
  <c r="C1731" i="14"/>
  <c r="B1731" i="14"/>
  <c r="A1731" i="14"/>
  <c r="E1731" i="14" s="1"/>
  <c r="D1730" i="14"/>
  <c r="C1730" i="14"/>
  <c r="B1730" i="14"/>
  <c r="A1730" i="14"/>
  <c r="E1730" i="14" s="1"/>
  <c r="D1729" i="14"/>
  <c r="C1729" i="14"/>
  <c r="B1729" i="14"/>
  <c r="A1729" i="14"/>
  <c r="E1729" i="14" s="1"/>
  <c r="D1728" i="14"/>
  <c r="C1728" i="14"/>
  <c r="B1728" i="14"/>
  <c r="A1728" i="14"/>
  <c r="E1728" i="14" s="1"/>
  <c r="D1727" i="14"/>
  <c r="C1727" i="14"/>
  <c r="B1727" i="14"/>
  <c r="A1727" i="14"/>
  <c r="E1727" i="14" s="1"/>
  <c r="D1726" i="14"/>
  <c r="C1726" i="14"/>
  <c r="B1726" i="14"/>
  <c r="A1726" i="14"/>
  <c r="E1726" i="14" s="1"/>
  <c r="D1725" i="14"/>
  <c r="C1725" i="14"/>
  <c r="B1725" i="14"/>
  <c r="A1725" i="14"/>
  <c r="E1725" i="14" s="1"/>
  <c r="D1724" i="14"/>
  <c r="C1724" i="14"/>
  <c r="B1724" i="14"/>
  <c r="A1724" i="14"/>
  <c r="E1724" i="14" s="1"/>
  <c r="D1723" i="14"/>
  <c r="C1723" i="14"/>
  <c r="B1723" i="14"/>
  <c r="A1723" i="14"/>
  <c r="E1723" i="14" s="1"/>
  <c r="D1722" i="14"/>
  <c r="C1722" i="14"/>
  <c r="B1722" i="14"/>
  <c r="A1722" i="14"/>
  <c r="E1722" i="14" s="1"/>
  <c r="D1721" i="14"/>
  <c r="C1721" i="14"/>
  <c r="B1721" i="14"/>
  <c r="A1721" i="14"/>
  <c r="E1721" i="14" s="1"/>
  <c r="D1720" i="14"/>
  <c r="C1720" i="14"/>
  <c r="B1720" i="14"/>
  <c r="A1720" i="14"/>
  <c r="E1720" i="14" s="1"/>
  <c r="D1719" i="14"/>
  <c r="C1719" i="14"/>
  <c r="B1719" i="14"/>
  <c r="A1719" i="14"/>
  <c r="E1719" i="14" s="1"/>
  <c r="D1718" i="14"/>
  <c r="C1718" i="14"/>
  <c r="B1718" i="14"/>
  <c r="A1718" i="14"/>
  <c r="E1718" i="14" s="1"/>
  <c r="D1717" i="14"/>
  <c r="C1717" i="14"/>
  <c r="B1717" i="14"/>
  <c r="A1717" i="14"/>
  <c r="E1717" i="14" s="1"/>
  <c r="D1716" i="14"/>
  <c r="C1716" i="14"/>
  <c r="B1716" i="14"/>
  <c r="A1716" i="14"/>
  <c r="E1716" i="14" s="1"/>
  <c r="D1715" i="14"/>
  <c r="C1715" i="14"/>
  <c r="B1715" i="14"/>
  <c r="A1715" i="14"/>
  <c r="E1715" i="14" s="1"/>
  <c r="D1714" i="14"/>
  <c r="C1714" i="14"/>
  <c r="B1714" i="14"/>
  <c r="A1714" i="14"/>
  <c r="E1714" i="14" s="1"/>
  <c r="D1713" i="14"/>
  <c r="C1713" i="14"/>
  <c r="B1713" i="14"/>
  <c r="A1713" i="14"/>
  <c r="E1713" i="14" s="1"/>
  <c r="D1712" i="14"/>
  <c r="C1712" i="14"/>
  <c r="B1712" i="14"/>
  <c r="A1712" i="14"/>
  <c r="E1712" i="14" s="1"/>
  <c r="D1711" i="14"/>
  <c r="C1711" i="14"/>
  <c r="B1711" i="14"/>
  <c r="A1711" i="14"/>
  <c r="E1711" i="14" s="1"/>
  <c r="D1710" i="14"/>
  <c r="C1710" i="14"/>
  <c r="B1710" i="14"/>
  <c r="A1710" i="14"/>
  <c r="E1710" i="14" s="1"/>
  <c r="D1709" i="14"/>
  <c r="C1709" i="14"/>
  <c r="B1709" i="14"/>
  <c r="A1709" i="14"/>
  <c r="E1709" i="14" s="1"/>
  <c r="D1708" i="14"/>
  <c r="C1708" i="14"/>
  <c r="B1708" i="14"/>
  <c r="A1708" i="14"/>
  <c r="E1708" i="14" s="1"/>
  <c r="D1707" i="14"/>
  <c r="C1707" i="14"/>
  <c r="B1707" i="14"/>
  <c r="A1707" i="14"/>
  <c r="E1707" i="14" s="1"/>
  <c r="D1706" i="14"/>
  <c r="C1706" i="14"/>
  <c r="B1706" i="14"/>
  <c r="A1706" i="14"/>
  <c r="E1706" i="14" s="1"/>
  <c r="D1705" i="14"/>
  <c r="C1705" i="14"/>
  <c r="B1705" i="14"/>
  <c r="A1705" i="14"/>
  <c r="E1705" i="14" s="1"/>
  <c r="D1704" i="14"/>
  <c r="C1704" i="14"/>
  <c r="B1704" i="14"/>
  <c r="A1704" i="14"/>
  <c r="E1704" i="14" s="1"/>
  <c r="D1703" i="14"/>
  <c r="C1703" i="14"/>
  <c r="B1703" i="14"/>
  <c r="A1703" i="14"/>
  <c r="E1703" i="14" s="1"/>
  <c r="D1702" i="14"/>
  <c r="C1702" i="14"/>
  <c r="B1702" i="14"/>
  <c r="A1702" i="14"/>
  <c r="E1702" i="14" s="1"/>
  <c r="D1701" i="14"/>
  <c r="C1701" i="14"/>
  <c r="B1701" i="14"/>
  <c r="A1701" i="14"/>
  <c r="E1701" i="14" s="1"/>
  <c r="D1700" i="14"/>
  <c r="C1700" i="14"/>
  <c r="B1700" i="14"/>
  <c r="A1700" i="14"/>
  <c r="E1700" i="14" s="1"/>
  <c r="D1699" i="14"/>
  <c r="C1699" i="14"/>
  <c r="B1699" i="14"/>
  <c r="A1699" i="14"/>
  <c r="E1699" i="14" s="1"/>
  <c r="D1698" i="14"/>
  <c r="C1698" i="14"/>
  <c r="B1698" i="14"/>
  <c r="A1698" i="14"/>
  <c r="E1698" i="14" s="1"/>
  <c r="D1697" i="14"/>
  <c r="C1697" i="14"/>
  <c r="B1697" i="14"/>
  <c r="A1697" i="14"/>
  <c r="E1697" i="14" s="1"/>
  <c r="D1696" i="14"/>
  <c r="C1696" i="14"/>
  <c r="B1696" i="14"/>
  <c r="A1696" i="14"/>
  <c r="E1696" i="14" s="1"/>
  <c r="D1695" i="14"/>
  <c r="C1695" i="14"/>
  <c r="B1695" i="14"/>
  <c r="A1695" i="14"/>
  <c r="E1695" i="14" s="1"/>
  <c r="D1694" i="14"/>
  <c r="C1694" i="14"/>
  <c r="B1694" i="14"/>
  <c r="A1694" i="14"/>
  <c r="E1694" i="14" s="1"/>
  <c r="D1693" i="14"/>
  <c r="C1693" i="14"/>
  <c r="B1693" i="14"/>
  <c r="A1693" i="14"/>
  <c r="E1693" i="14" s="1"/>
  <c r="D1692" i="14"/>
  <c r="C1692" i="14"/>
  <c r="B1692" i="14"/>
  <c r="A1692" i="14"/>
  <c r="E1692" i="14" s="1"/>
  <c r="D1691" i="14"/>
  <c r="C1691" i="14"/>
  <c r="B1691" i="14"/>
  <c r="A1691" i="14"/>
  <c r="E1691" i="14" s="1"/>
  <c r="D1690" i="14"/>
  <c r="C1690" i="14"/>
  <c r="B1690" i="14"/>
  <c r="A1690" i="14"/>
  <c r="E1690" i="14" s="1"/>
  <c r="D1689" i="14"/>
  <c r="C1689" i="14"/>
  <c r="B1689" i="14"/>
  <c r="A1689" i="14"/>
  <c r="E1689" i="14" s="1"/>
  <c r="D1688" i="14"/>
  <c r="C1688" i="14"/>
  <c r="B1688" i="14"/>
  <c r="A1688" i="14"/>
  <c r="E1688" i="14" s="1"/>
  <c r="D1687" i="14"/>
  <c r="C1687" i="14"/>
  <c r="B1687" i="14"/>
  <c r="A1687" i="14"/>
  <c r="E1687" i="14" s="1"/>
  <c r="D1686" i="14"/>
  <c r="C1686" i="14"/>
  <c r="B1686" i="14"/>
  <c r="A1686" i="14"/>
  <c r="E1686" i="14" s="1"/>
  <c r="D1685" i="14"/>
  <c r="C1685" i="14"/>
  <c r="B1685" i="14"/>
  <c r="A1685" i="14"/>
  <c r="E1685" i="14" s="1"/>
  <c r="D1684" i="14"/>
  <c r="C1684" i="14"/>
  <c r="B1684" i="14"/>
  <c r="A1684" i="14"/>
  <c r="E1684" i="14" s="1"/>
  <c r="D1683" i="14"/>
  <c r="C1683" i="14"/>
  <c r="B1683" i="14"/>
  <c r="A1683" i="14"/>
  <c r="E1683" i="14" s="1"/>
  <c r="D1682" i="14"/>
  <c r="C1682" i="14"/>
  <c r="B1682" i="14"/>
  <c r="A1682" i="14"/>
  <c r="E1682" i="14" s="1"/>
  <c r="D1681" i="14"/>
  <c r="C1681" i="14"/>
  <c r="B1681" i="14"/>
  <c r="A1681" i="14"/>
  <c r="E1681" i="14" s="1"/>
  <c r="D1680" i="14"/>
  <c r="C1680" i="14"/>
  <c r="B1680" i="14"/>
  <c r="A1680" i="14"/>
  <c r="E1680" i="14" s="1"/>
  <c r="D1679" i="14"/>
  <c r="C1679" i="14"/>
  <c r="B1679" i="14"/>
  <c r="A1679" i="14"/>
  <c r="E1679" i="14" s="1"/>
  <c r="D1678" i="14"/>
  <c r="C1678" i="14"/>
  <c r="B1678" i="14"/>
  <c r="A1678" i="14"/>
  <c r="E1678" i="14" s="1"/>
  <c r="D1677" i="14"/>
  <c r="C1677" i="14"/>
  <c r="B1677" i="14"/>
  <c r="A1677" i="14"/>
  <c r="E1677" i="14" s="1"/>
  <c r="D1676" i="14"/>
  <c r="C1676" i="14"/>
  <c r="B1676" i="14"/>
  <c r="A1676" i="14"/>
  <c r="E1676" i="14" s="1"/>
  <c r="D1675" i="14"/>
  <c r="C1675" i="14"/>
  <c r="B1675" i="14"/>
  <c r="A1675" i="14"/>
  <c r="E1675" i="14" s="1"/>
  <c r="D1674" i="14"/>
  <c r="C1674" i="14"/>
  <c r="B1674" i="14"/>
  <c r="A1674" i="14"/>
  <c r="E1674" i="14" s="1"/>
  <c r="D1673" i="14"/>
  <c r="C1673" i="14"/>
  <c r="B1673" i="14"/>
  <c r="A1673" i="14"/>
  <c r="E1673" i="14" s="1"/>
  <c r="D1672" i="14"/>
  <c r="C1672" i="14"/>
  <c r="B1672" i="14"/>
  <c r="A1672" i="14"/>
  <c r="E1672" i="14" s="1"/>
  <c r="D1671" i="14"/>
  <c r="C1671" i="14"/>
  <c r="B1671" i="14"/>
  <c r="A1671" i="14"/>
  <c r="E1671" i="14" s="1"/>
  <c r="D1670" i="14"/>
  <c r="C1670" i="14"/>
  <c r="B1670" i="14"/>
  <c r="A1670" i="14"/>
  <c r="E1670" i="14" s="1"/>
  <c r="D1669" i="14"/>
  <c r="C1669" i="14"/>
  <c r="B1669" i="14"/>
  <c r="A1669" i="14"/>
  <c r="E1669" i="14" s="1"/>
  <c r="D1668" i="14"/>
  <c r="C1668" i="14"/>
  <c r="B1668" i="14"/>
  <c r="A1668" i="14"/>
  <c r="E1668" i="14" s="1"/>
  <c r="D1667" i="14"/>
  <c r="C1667" i="14"/>
  <c r="B1667" i="14"/>
  <c r="A1667" i="14"/>
  <c r="E1667" i="14" s="1"/>
  <c r="D1666" i="14"/>
  <c r="C1666" i="14"/>
  <c r="B1666" i="14"/>
  <c r="A1666" i="14"/>
  <c r="E1666" i="14" s="1"/>
  <c r="D1665" i="14"/>
  <c r="C1665" i="14"/>
  <c r="B1665" i="14"/>
  <c r="A1665" i="14"/>
  <c r="E1665" i="14" s="1"/>
  <c r="D1664" i="14"/>
  <c r="C1664" i="14"/>
  <c r="B1664" i="14"/>
  <c r="A1664" i="14"/>
  <c r="E1664" i="14" s="1"/>
  <c r="D1663" i="14"/>
  <c r="C1663" i="14"/>
  <c r="B1663" i="14"/>
  <c r="A1663" i="14"/>
  <c r="E1663" i="14" s="1"/>
  <c r="D1662" i="14"/>
  <c r="C1662" i="14"/>
  <c r="B1662" i="14"/>
  <c r="A1662" i="14"/>
  <c r="E1662" i="14" s="1"/>
  <c r="D1661" i="14"/>
  <c r="C1661" i="14"/>
  <c r="B1661" i="14"/>
  <c r="A1661" i="14"/>
  <c r="E1661" i="14" s="1"/>
  <c r="D1660" i="14"/>
  <c r="C1660" i="14"/>
  <c r="B1660" i="14"/>
  <c r="A1660" i="14"/>
  <c r="E1660" i="14" s="1"/>
  <c r="D1659" i="14"/>
  <c r="C1659" i="14"/>
  <c r="B1659" i="14"/>
  <c r="A1659" i="14"/>
  <c r="E1659" i="14" s="1"/>
  <c r="D1658" i="14"/>
  <c r="C1658" i="14"/>
  <c r="B1658" i="14"/>
  <c r="A1658" i="14"/>
  <c r="E1658" i="14" s="1"/>
  <c r="D1657" i="14"/>
  <c r="C1657" i="14"/>
  <c r="B1657" i="14"/>
  <c r="A1657" i="14"/>
  <c r="E1657" i="14" s="1"/>
  <c r="D1656" i="14"/>
  <c r="C1656" i="14"/>
  <c r="B1656" i="14"/>
  <c r="A1656" i="14"/>
  <c r="E1656" i="14" s="1"/>
  <c r="D1655" i="14"/>
  <c r="C1655" i="14"/>
  <c r="B1655" i="14"/>
  <c r="A1655" i="14"/>
  <c r="E1655" i="14" s="1"/>
  <c r="D1654" i="14"/>
  <c r="C1654" i="14"/>
  <c r="B1654" i="14"/>
  <c r="A1654" i="14"/>
  <c r="E1654" i="14" s="1"/>
  <c r="D1653" i="14"/>
  <c r="C1653" i="14"/>
  <c r="B1653" i="14"/>
  <c r="A1653" i="14"/>
  <c r="E1653" i="14" s="1"/>
  <c r="D1652" i="14"/>
  <c r="C1652" i="14"/>
  <c r="B1652" i="14"/>
  <c r="A1652" i="14"/>
  <c r="E1652" i="14" s="1"/>
  <c r="D1651" i="14"/>
  <c r="C1651" i="14"/>
  <c r="B1651" i="14"/>
  <c r="A1651" i="14"/>
  <c r="E1651" i="14" s="1"/>
  <c r="D1650" i="14"/>
  <c r="C1650" i="14"/>
  <c r="B1650" i="14"/>
  <c r="A1650" i="14"/>
  <c r="E1650" i="14" s="1"/>
  <c r="D1649" i="14"/>
  <c r="C1649" i="14"/>
  <c r="B1649" i="14"/>
  <c r="A1649" i="14"/>
  <c r="E1649" i="14" s="1"/>
  <c r="D1648" i="14"/>
  <c r="C1648" i="14"/>
  <c r="B1648" i="14"/>
  <c r="A1648" i="14"/>
  <c r="E1648" i="14" s="1"/>
  <c r="D1647" i="14"/>
  <c r="C1647" i="14"/>
  <c r="B1647" i="14"/>
  <c r="A1647" i="14"/>
  <c r="E1647" i="14" s="1"/>
  <c r="D1646" i="14"/>
  <c r="C1646" i="14"/>
  <c r="B1646" i="14"/>
  <c r="A1646" i="14"/>
  <c r="E1646" i="14" s="1"/>
  <c r="D1645" i="14"/>
  <c r="C1645" i="14"/>
  <c r="B1645" i="14"/>
  <c r="A1645" i="14"/>
  <c r="E1645" i="14" s="1"/>
  <c r="D1644" i="14"/>
  <c r="C1644" i="14"/>
  <c r="B1644" i="14"/>
  <c r="A1644" i="14"/>
  <c r="E1644" i="14" s="1"/>
  <c r="D1643" i="14"/>
  <c r="C1643" i="14"/>
  <c r="B1643" i="14"/>
  <c r="A1643" i="14"/>
  <c r="E1643" i="14" s="1"/>
  <c r="D1642" i="14"/>
  <c r="C1642" i="14"/>
  <c r="B1642" i="14"/>
  <c r="A1642" i="14"/>
  <c r="E1642" i="14" s="1"/>
  <c r="D1641" i="14"/>
  <c r="C1641" i="14"/>
  <c r="B1641" i="14"/>
  <c r="A1641" i="14"/>
  <c r="E1641" i="14" s="1"/>
  <c r="D1640" i="14"/>
  <c r="C1640" i="14"/>
  <c r="B1640" i="14"/>
  <c r="A1640" i="14"/>
  <c r="E1640" i="14" s="1"/>
  <c r="D1639" i="14"/>
  <c r="C1639" i="14"/>
  <c r="B1639" i="14"/>
  <c r="A1639" i="14"/>
  <c r="E1639" i="14" s="1"/>
  <c r="D1638" i="14"/>
  <c r="C1638" i="14"/>
  <c r="B1638" i="14"/>
  <c r="A1638" i="14"/>
  <c r="E1638" i="14" s="1"/>
  <c r="D1637" i="14"/>
  <c r="C1637" i="14"/>
  <c r="B1637" i="14"/>
  <c r="A1637" i="14"/>
  <c r="E1637" i="14" s="1"/>
  <c r="D1636" i="14"/>
  <c r="C1636" i="14"/>
  <c r="B1636" i="14"/>
  <c r="A1636" i="14"/>
  <c r="E1636" i="14" s="1"/>
  <c r="D1635" i="14"/>
  <c r="C1635" i="14"/>
  <c r="B1635" i="14"/>
  <c r="A1635" i="14"/>
  <c r="E1635" i="14" s="1"/>
  <c r="D1634" i="14"/>
  <c r="C1634" i="14"/>
  <c r="B1634" i="14"/>
  <c r="A1634" i="14"/>
  <c r="E1634" i="14" s="1"/>
  <c r="D1633" i="14"/>
  <c r="C1633" i="14"/>
  <c r="B1633" i="14"/>
  <c r="A1633" i="14"/>
  <c r="E1633" i="14" s="1"/>
  <c r="D1632" i="14"/>
  <c r="C1632" i="14"/>
  <c r="B1632" i="14"/>
  <c r="A1632" i="14"/>
  <c r="E1632" i="14" s="1"/>
  <c r="D1631" i="14"/>
  <c r="C1631" i="14"/>
  <c r="B1631" i="14"/>
  <c r="A1631" i="14"/>
  <c r="E1631" i="14" s="1"/>
  <c r="D1630" i="14"/>
  <c r="C1630" i="14"/>
  <c r="B1630" i="14"/>
  <c r="A1630" i="14"/>
  <c r="E1630" i="14" s="1"/>
  <c r="D1629" i="14"/>
  <c r="C1629" i="14"/>
  <c r="B1629" i="14"/>
  <c r="A1629" i="14"/>
  <c r="E1629" i="14" s="1"/>
  <c r="D1628" i="14"/>
  <c r="C1628" i="14"/>
  <c r="B1628" i="14"/>
  <c r="A1628" i="14"/>
  <c r="E1628" i="14" s="1"/>
  <c r="D1627" i="14"/>
  <c r="C1627" i="14"/>
  <c r="B1627" i="14"/>
  <c r="A1627" i="14"/>
  <c r="E1627" i="14" s="1"/>
  <c r="D1626" i="14"/>
  <c r="C1626" i="14"/>
  <c r="B1626" i="14"/>
  <c r="A1626" i="14"/>
  <c r="E1626" i="14" s="1"/>
  <c r="D1625" i="14"/>
  <c r="C1625" i="14"/>
  <c r="B1625" i="14"/>
  <c r="A1625" i="14"/>
  <c r="E1625" i="14" s="1"/>
  <c r="D1624" i="14"/>
  <c r="C1624" i="14"/>
  <c r="B1624" i="14"/>
  <c r="A1624" i="14"/>
  <c r="E1624" i="14" s="1"/>
  <c r="D1623" i="14"/>
  <c r="C1623" i="14"/>
  <c r="B1623" i="14"/>
  <c r="A1623" i="14"/>
  <c r="E1623" i="14" s="1"/>
  <c r="D1622" i="14"/>
  <c r="C1622" i="14"/>
  <c r="B1622" i="14"/>
  <c r="A1622" i="14"/>
  <c r="E1622" i="14" s="1"/>
  <c r="D1621" i="14"/>
  <c r="C1621" i="14"/>
  <c r="B1621" i="14"/>
  <c r="A1621" i="14"/>
  <c r="E1621" i="14" s="1"/>
  <c r="D1620" i="14"/>
  <c r="C1620" i="14"/>
  <c r="B1620" i="14"/>
  <c r="A1620" i="14"/>
  <c r="E1620" i="14" s="1"/>
  <c r="D1619" i="14"/>
  <c r="C1619" i="14"/>
  <c r="B1619" i="14"/>
  <c r="A1619" i="14"/>
  <c r="E1619" i="14" s="1"/>
  <c r="D1618" i="14"/>
  <c r="C1618" i="14"/>
  <c r="B1618" i="14"/>
  <c r="A1618" i="14"/>
  <c r="E1618" i="14" s="1"/>
  <c r="D1617" i="14"/>
  <c r="C1617" i="14"/>
  <c r="B1617" i="14"/>
  <c r="A1617" i="14"/>
  <c r="E1617" i="14" s="1"/>
  <c r="D1616" i="14"/>
  <c r="C1616" i="14"/>
  <c r="B1616" i="14"/>
  <c r="A1616" i="14"/>
  <c r="E1616" i="14" s="1"/>
  <c r="D1615" i="14"/>
  <c r="C1615" i="14"/>
  <c r="B1615" i="14"/>
  <c r="A1615" i="14"/>
  <c r="E1615" i="14" s="1"/>
  <c r="D1614" i="14"/>
  <c r="C1614" i="14"/>
  <c r="B1614" i="14"/>
  <c r="A1614" i="14"/>
  <c r="E1614" i="14" s="1"/>
  <c r="D1613" i="14"/>
  <c r="C1613" i="14"/>
  <c r="B1613" i="14"/>
  <c r="A1613" i="14"/>
  <c r="E1613" i="14" s="1"/>
  <c r="D1612" i="14"/>
  <c r="C1612" i="14"/>
  <c r="B1612" i="14"/>
  <c r="A1612" i="14"/>
  <c r="E1612" i="14" s="1"/>
  <c r="D1611" i="14"/>
  <c r="C1611" i="14"/>
  <c r="B1611" i="14"/>
  <c r="A1611" i="14"/>
  <c r="E1611" i="14" s="1"/>
  <c r="D1610" i="14"/>
  <c r="C1610" i="14"/>
  <c r="B1610" i="14"/>
  <c r="A1610" i="14"/>
  <c r="E1610" i="14" s="1"/>
  <c r="D1609" i="14"/>
  <c r="C1609" i="14"/>
  <c r="B1609" i="14"/>
  <c r="A1609" i="14"/>
  <c r="E1609" i="14" s="1"/>
  <c r="D1608" i="14"/>
  <c r="C1608" i="14"/>
  <c r="B1608" i="14"/>
  <c r="A1608" i="14"/>
  <c r="E1608" i="14" s="1"/>
  <c r="D1607" i="14"/>
  <c r="C1607" i="14"/>
  <c r="B1607" i="14"/>
  <c r="A1607" i="14"/>
  <c r="E1607" i="14" s="1"/>
  <c r="D1606" i="14"/>
  <c r="C1606" i="14"/>
  <c r="B1606" i="14"/>
  <c r="A1606" i="14"/>
  <c r="E1606" i="14" s="1"/>
  <c r="D1605" i="14"/>
  <c r="C1605" i="14"/>
  <c r="B1605" i="14"/>
  <c r="A1605" i="14"/>
  <c r="E1605" i="14" s="1"/>
  <c r="D1604" i="14"/>
  <c r="C1604" i="14"/>
  <c r="B1604" i="14"/>
  <c r="A1604" i="14"/>
  <c r="E1604" i="14" s="1"/>
  <c r="D1603" i="14"/>
  <c r="C1603" i="14"/>
  <c r="B1603" i="14"/>
  <c r="A1603" i="14"/>
  <c r="E1603" i="14" s="1"/>
  <c r="D1602" i="14"/>
  <c r="C1602" i="14"/>
  <c r="B1602" i="14"/>
  <c r="A1602" i="14"/>
  <c r="E1602" i="14" s="1"/>
  <c r="D1601" i="14"/>
  <c r="C1601" i="14"/>
  <c r="B1601" i="14"/>
  <c r="A1601" i="14"/>
  <c r="E1601" i="14" s="1"/>
  <c r="D1600" i="14"/>
  <c r="C1600" i="14"/>
  <c r="B1600" i="14"/>
  <c r="A1600" i="14"/>
  <c r="E1600" i="14" s="1"/>
  <c r="D1599" i="14"/>
  <c r="C1599" i="14"/>
  <c r="B1599" i="14"/>
  <c r="A1599" i="14"/>
  <c r="E1599" i="14" s="1"/>
  <c r="D1598" i="14"/>
  <c r="C1598" i="14"/>
  <c r="B1598" i="14"/>
  <c r="A1598" i="14"/>
  <c r="E1598" i="14" s="1"/>
  <c r="D1597" i="14"/>
  <c r="C1597" i="14"/>
  <c r="B1597" i="14"/>
  <c r="A1597" i="14"/>
  <c r="E1597" i="14" s="1"/>
  <c r="D1596" i="14"/>
  <c r="C1596" i="14"/>
  <c r="B1596" i="14"/>
  <c r="A1596" i="14"/>
  <c r="E1596" i="14" s="1"/>
  <c r="D1595" i="14"/>
  <c r="C1595" i="14"/>
  <c r="B1595" i="14"/>
  <c r="A1595" i="14"/>
  <c r="E1595" i="14" s="1"/>
  <c r="D1594" i="14"/>
  <c r="C1594" i="14"/>
  <c r="B1594" i="14"/>
  <c r="A1594" i="14"/>
  <c r="E1594" i="14" s="1"/>
  <c r="D1593" i="14"/>
  <c r="C1593" i="14"/>
  <c r="B1593" i="14"/>
  <c r="A1593" i="14"/>
  <c r="E1593" i="14" s="1"/>
  <c r="D1592" i="14"/>
  <c r="C1592" i="14"/>
  <c r="B1592" i="14"/>
  <c r="A1592" i="14"/>
  <c r="E1592" i="14" s="1"/>
  <c r="D1591" i="14"/>
  <c r="C1591" i="14"/>
  <c r="B1591" i="14"/>
  <c r="A1591" i="14"/>
  <c r="E1591" i="14" s="1"/>
  <c r="D1590" i="14"/>
  <c r="C1590" i="14"/>
  <c r="B1590" i="14"/>
  <c r="A1590" i="14"/>
  <c r="E1590" i="14" s="1"/>
  <c r="D1589" i="14"/>
  <c r="C1589" i="14"/>
  <c r="B1589" i="14"/>
  <c r="A1589" i="14"/>
  <c r="E1589" i="14" s="1"/>
  <c r="D1588" i="14"/>
  <c r="C1588" i="14"/>
  <c r="B1588" i="14"/>
  <c r="A1588" i="14"/>
  <c r="E1588" i="14" s="1"/>
  <c r="D1587" i="14"/>
  <c r="C1587" i="14"/>
  <c r="B1587" i="14"/>
  <c r="A1587" i="14"/>
  <c r="E1587" i="14" s="1"/>
  <c r="D1586" i="14"/>
  <c r="C1586" i="14"/>
  <c r="B1586" i="14"/>
  <c r="A1586" i="14"/>
  <c r="E1586" i="14" s="1"/>
  <c r="D1585" i="14"/>
  <c r="C1585" i="14"/>
  <c r="B1585" i="14"/>
  <c r="A1585" i="14"/>
  <c r="E1585" i="14" s="1"/>
  <c r="D1584" i="14"/>
  <c r="C1584" i="14"/>
  <c r="B1584" i="14"/>
  <c r="A1584" i="14"/>
  <c r="E1584" i="14" s="1"/>
  <c r="D1583" i="14"/>
  <c r="C1583" i="14"/>
  <c r="B1583" i="14"/>
  <c r="A1583" i="14"/>
  <c r="E1583" i="14" s="1"/>
  <c r="D1582" i="14"/>
  <c r="C1582" i="14"/>
  <c r="B1582" i="14"/>
  <c r="A1582" i="14"/>
  <c r="E1582" i="14" s="1"/>
  <c r="D1581" i="14"/>
  <c r="C1581" i="14"/>
  <c r="B1581" i="14"/>
  <c r="A1581" i="14"/>
  <c r="E1581" i="14" s="1"/>
  <c r="D1580" i="14"/>
  <c r="C1580" i="14"/>
  <c r="B1580" i="14"/>
  <c r="A1580" i="14"/>
  <c r="E1580" i="14" s="1"/>
  <c r="D1579" i="14"/>
  <c r="C1579" i="14"/>
  <c r="B1579" i="14"/>
  <c r="A1579" i="14"/>
  <c r="E1579" i="14" s="1"/>
  <c r="D1578" i="14"/>
  <c r="C1578" i="14"/>
  <c r="B1578" i="14"/>
  <c r="A1578" i="14"/>
  <c r="E1578" i="14" s="1"/>
  <c r="D1577" i="14"/>
  <c r="C1577" i="14"/>
  <c r="B1577" i="14"/>
  <c r="A1577" i="14"/>
  <c r="E1577" i="14" s="1"/>
  <c r="D1576" i="14"/>
  <c r="C1576" i="14"/>
  <c r="B1576" i="14"/>
  <c r="A1576" i="14"/>
  <c r="E1576" i="14" s="1"/>
  <c r="D1575" i="14"/>
  <c r="C1575" i="14"/>
  <c r="B1575" i="14"/>
  <c r="A1575" i="14"/>
  <c r="E1575" i="14" s="1"/>
  <c r="D1574" i="14"/>
  <c r="C1574" i="14"/>
  <c r="B1574" i="14"/>
  <c r="A1574" i="14"/>
  <c r="E1574" i="14" s="1"/>
  <c r="D1573" i="14"/>
  <c r="C1573" i="14"/>
  <c r="B1573" i="14"/>
  <c r="A1573" i="14"/>
  <c r="E1573" i="14" s="1"/>
  <c r="D1572" i="14"/>
  <c r="C1572" i="14"/>
  <c r="B1572" i="14"/>
  <c r="A1572" i="14"/>
  <c r="E1572" i="14" s="1"/>
  <c r="D1571" i="14"/>
  <c r="C1571" i="14"/>
  <c r="B1571" i="14"/>
  <c r="A1571" i="14"/>
  <c r="E1571" i="14" s="1"/>
  <c r="D1570" i="14"/>
  <c r="C1570" i="14"/>
  <c r="B1570" i="14"/>
  <c r="A1570" i="14"/>
  <c r="E1570" i="14" s="1"/>
  <c r="D1569" i="14"/>
  <c r="C1569" i="14"/>
  <c r="B1569" i="14"/>
  <c r="A1569" i="14"/>
  <c r="E1569" i="14" s="1"/>
  <c r="D1568" i="14"/>
  <c r="C1568" i="14"/>
  <c r="B1568" i="14"/>
  <c r="A1568" i="14"/>
  <c r="E1568" i="14" s="1"/>
  <c r="D1567" i="14"/>
  <c r="C1567" i="14"/>
  <c r="B1567" i="14"/>
  <c r="A1567" i="14"/>
  <c r="E1567" i="14" s="1"/>
  <c r="D1566" i="14"/>
  <c r="C1566" i="14"/>
  <c r="B1566" i="14"/>
  <c r="A1566" i="14"/>
  <c r="E1566" i="14" s="1"/>
  <c r="D1565" i="14"/>
  <c r="C1565" i="14"/>
  <c r="B1565" i="14"/>
  <c r="A1565" i="14"/>
  <c r="E1565" i="14" s="1"/>
  <c r="D1564" i="14"/>
  <c r="C1564" i="14"/>
  <c r="B1564" i="14"/>
  <c r="A1564" i="14"/>
  <c r="E1564" i="14" s="1"/>
  <c r="D1563" i="14"/>
  <c r="C1563" i="14"/>
  <c r="B1563" i="14"/>
  <c r="A1563" i="14"/>
  <c r="E1563" i="14" s="1"/>
  <c r="D1562" i="14"/>
  <c r="C1562" i="14"/>
  <c r="B1562" i="14"/>
  <c r="A1562" i="14"/>
  <c r="E1562" i="14" s="1"/>
  <c r="D1561" i="14"/>
  <c r="C1561" i="14"/>
  <c r="B1561" i="14"/>
  <c r="A1561" i="14"/>
  <c r="E1561" i="14" s="1"/>
  <c r="D1560" i="14"/>
  <c r="C1560" i="14"/>
  <c r="B1560" i="14"/>
  <c r="A1560" i="14"/>
  <c r="E1560" i="14" s="1"/>
  <c r="D1559" i="14"/>
  <c r="C1559" i="14"/>
  <c r="B1559" i="14"/>
  <c r="A1559" i="14"/>
  <c r="E1559" i="14" s="1"/>
  <c r="D1558" i="14"/>
  <c r="C1558" i="14"/>
  <c r="B1558" i="14"/>
  <c r="A1558" i="14"/>
  <c r="E1558" i="14" s="1"/>
  <c r="D1557" i="14"/>
  <c r="C1557" i="14"/>
  <c r="B1557" i="14"/>
  <c r="A1557" i="14"/>
  <c r="E1557" i="14" s="1"/>
  <c r="D1556" i="14"/>
  <c r="C1556" i="14"/>
  <c r="B1556" i="14"/>
  <c r="A1556" i="14"/>
  <c r="E1556" i="14" s="1"/>
  <c r="D1555" i="14"/>
  <c r="C1555" i="14"/>
  <c r="B1555" i="14"/>
  <c r="A1555" i="14"/>
  <c r="E1555" i="14" s="1"/>
  <c r="D1554" i="14"/>
  <c r="C1554" i="14"/>
  <c r="B1554" i="14"/>
  <c r="A1554" i="14"/>
  <c r="E1554" i="14" s="1"/>
  <c r="D1553" i="14"/>
  <c r="C1553" i="14"/>
  <c r="B1553" i="14"/>
  <c r="A1553" i="14"/>
  <c r="E1553" i="14" s="1"/>
  <c r="D1552" i="14"/>
  <c r="C1552" i="14"/>
  <c r="B1552" i="14"/>
  <c r="A1552" i="14"/>
  <c r="E1552" i="14" s="1"/>
  <c r="D1551" i="14"/>
  <c r="C1551" i="14"/>
  <c r="B1551" i="14"/>
  <c r="A1551" i="14"/>
  <c r="E1551" i="14" s="1"/>
  <c r="D1550" i="14"/>
  <c r="C1550" i="14"/>
  <c r="B1550" i="14"/>
  <c r="A1550" i="14"/>
  <c r="E1550" i="14" s="1"/>
  <c r="D1549" i="14"/>
  <c r="C1549" i="14"/>
  <c r="B1549" i="14"/>
  <c r="A1549" i="14"/>
  <c r="E1549" i="14" s="1"/>
  <c r="D1548" i="14"/>
  <c r="C1548" i="14"/>
  <c r="B1548" i="14"/>
  <c r="A1548" i="14"/>
  <c r="E1548" i="14" s="1"/>
  <c r="D1547" i="14"/>
  <c r="C1547" i="14"/>
  <c r="B1547" i="14"/>
  <c r="A1547" i="14"/>
  <c r="E1547" i="14" s="1"/>
  <c r="D1546" i="14"/>
  <c r="C1546" i="14"/>
  <c r="B1546" i="14"/>
  <c r="A1546" i="14"/>
  <c r="E1546" i="14" s="1"/>
  <c r="D1545" i="14"/>
  <c r="C1545" i="14"/>
  <c r="B1545" i="14"/>
  <c r="A1545" i="14"/>
  <c r="E1545" i="14" s="1"/>
  <c r="D1544" i="14"/>
  <c r="C1544" i="14"/>
  <c r="B1544" i="14"/>
  <c r="A1544" i="14"/>
  <c r="E1544" i="14" s="1"/>
  <c r="D1543" i="14"/>
  <c r="C1543" i="14"/>
  <c r="B1543" i="14"/>
  <c r="A1543" i="14"/>
  <c r="E1543" i="14" s="1"/>
  <c r="D1542" i="14"/>
  <c r="C1542" i="14"/>
  <c r="B1542" i="14"/>
  <c r="A1542" i="14"/>
  <c r="E1542" i="14" s="1"/>
  <c r="D1541" i="14"/>
  <c r="C1541" i="14"/>
  <c r="B1541" i="14"/>
  <c r="A1541" i="14"/>
  <c r="E1541" i="14" s="1"/>
  <c r="D1540" i="14"/>
  <c r="C1540" i="14"/>
  <c r="B1540" i="14"/>
  <c r="A1540" i="14"/>
  <c r="E1540" i="14" s="1"/>
  <c r="D1539" i="14"/>
  <c r="C1539" i="14"/>
  <c r="B1539" i="14"/>
  <c r="A1539" i="14"/>
  <c r="E1539" i="14" s="1"/>
  <c r="D1538" i="14"/>
  <c r="C1538" i="14"/>
  <c r="B1538" i="14"/>
  <c r="A1538" i="14"/>
  <c r="E1538" i="14" s="1"/>
  <c r="D1537" i="14"/>
  <c r="C1537" i="14"/>
  <c r="B1537" i="14"/>
  <c r="A1537" i="14"/>
  <c r="E1537" i="14" s="1"/>
  <c r="D1536" i="14"/>
  <c r="C1536" i="14"/>
  <c r="B1536" i="14"/>
  <c r="A1536" i="14"/>
  <c r="E1536" i="14" s="1"/>
  <c r="D1535" i="14"/>
  <c r="C1535" i="14"/>
  <c r="B1535" i="14"/>
  <c r="A1535" i="14"/>
  <c r="E1535" i="14" s="1"/>
  <c r="D1534" i="14"/>
  <c r="C1534" i="14"/>
  <c r="B1534" i="14"/>
  <c r="A1534" i="14"/>
  <c r="E1534" i="14" s="1"/>
  <c r="D1533" i="14"/>
  <c r="C1533" i="14"/>
  <c r="B1533" i="14"/>
  <c r="A1533" i="14"/>
  <c r="E1533" i="14" s="1"/>
  <c r="D1532" i="14"/>
  <c r="C1532" i="14"/>
  <c r="B1532" i="14"/>
  <c r="A1532" i="14"/>
  <c r="E1532" i="14" s="1"/>
  <c r="D1531" i="14"/>
  <c r="C1531" i="14"/>
  <c r="B1531" i="14"/>
  <c r="A1531" i="14"/>
  <c r="E1531" i="14" s="1"/>
  <c r="D1530" i="14"/>
  <c r="C1530" i="14"/>
  <c r="B1530" i="14"/>
  <c r="A1530" i="14"/>
  <c r="E1530" i="14" s="1"/>
  <c r="D1529" i="14"/>
  <c r="C1529" i="14"/>
  <c r="B1529" i="14"/>
  <c r="A1529" i="14"/>
  <c r="E1529" i="14" s="1"/>
  <c r="D1528" i="14"/>
  <c r="C1528" i="14"/>
  <c r="B1528" i="14"/>
  <c r="A1528" i="14"/>
  <c r="E1528" i="14" s="1"/>
  <c r="D1527" i="14"/>
  <c r="C1527" i="14"/>
  <c r="B1527" i="14"/>
  <c r="A1527" i="14"/>
  <c r="E1527" i="14" s="1"/>
  <c r="D1526" i="14"/>
  <c r="C1526" i="14"/>
  <c r="B1526" i="14"/>
  <c r="A1526" i="14"/>
  <c r="E1526" i="14" s="1"/>
  <c r="D1525" i="14"/>
  <c r="C1525" i="14"/>
  <c r="B1525" i="14"/>
  <c r="A1525" i="14"/>
  <c r="E1525" i="14" s="1"/>
  <c r="D1524" i="14"/>
  <c r="C1524" i="14"/>
  <c r="B1524" i="14"/>
  <c r="A1524" i="14"/>
  <c r="E1524" i="14" s="1"/>
  <c r="D1523" i="14"/>
  <c r="C1523" i="14"/>
  <c r="B1523" i="14"/>
  <c r="A1523" i="14"/>
  <c r="E1523" i="14" s="1"/>
  <c r="D1522" i="14"/>
  <c r="C1522" i="14"/>
  <c r="B1522" i="14"/>
  <c r="A1522" i="14"/>
  <c r="E1522" i="14" s="1"/>
  <c r="D1521" i="14"/>
  <c r="C1521" i="14"/>
  <c r="B1521" i="14"/>
  <c r="A1521" i="14"/>
  <c r="E1521" i="14" s="1"/>
  <c r="D1520" i="14"/>
  <c r="C1520" i="14"/>
  <c r="B1520" i="14"/>
  <c r="A1520" i="14"/>
  <c r="E1520" i="14" s="1"/>
  <c r="D1519" i="14"/>
  <c r="C1519" i="14"/>
  <c r="B1519" i="14"/>
  <c r="A1519" i="14"/>
  <c r="E1519" i="14" s="1"/>
  <c r="D1518" i="14"/>
  <c r="C1518" i="14"/>
  <c r="B1518" i="14"/>
  <c r="A1518" i="14"/>
  <c r="E1518" i="14" s="1"/>
  <c r="D1517" i="14"/>
  <c r="C1517" i="14"/>
  <c r="B1517" i="14"/>
  <c r="A1517" i="14"/>
  <c r="E1517" i="14" s="1"/>
  <c r="D1516" i="14"/>
  <c r="C1516" i="14"/>
  <c r="B1516" i="14"/>
  <c r="A1516" i="14"/>
  <c r="E1516" i="14" s="1"/>
  <c r="D1515" i="14"/>
  <c r="C1515" i="14"/>
  <c r="B1515" i="14"/>
  <c r="A1515" i="14"/>
  <c r="E1515" i="14" s="1"/>
  <c r="D1514" i="14"/>
  <c r="C1514" i="14"/>
  <c r="B1514" i="14"/>
  <c r="A1514" i="14"/>
  <c r="E1514" i="14" s="1"/>
  <c r="D1513" i="14"/>
  <c r="C1513" i="14"/>
  <c r="B1513" i="14"/>
  <c r="A1513" i="14"/>
  <c r="E1513" i="14" s="1"/>
  <c r="D1512" i="14"/>
  <c r="C1512" i="14"/>
  <c r="B1512" i="14"/>
  <c r="A1512" i="14"/>
  <c r="E1512" i="14" s="1"/>
  <c r="D1511" i="14"/>
  <c r="C1511" i="14"/>
  <c r="B1511" i="14"/>
  <c r="A1511" i="14"/>
  <c r="E1511" i="14" s="1"/>
  <c r="D1510" i="14"/>
  <c r="C1510" i="14"/>
  <c r="B1510" i="14"/>
  <c r="A1510" i="14"/>
  <c r="E1510" i="14" s="1"/>
  <c r="D1509" i="14"/>
  <c r="C1509" i="14"/>
  <c r="B1509" i="14"/>
  <c r="A1509" i="14"/>
  <c r="E1509" i="14" s="1"/>
  <c r="D1508" i="14"/>
  <c r="C1508" i="14"/>
  <c r="B1508" i="14"/>
  <c r="A1508" i="14"/>
  <c r="E1508" i="14" s="1"/>
  <c r="D1507" i="14"/>
  <c r="C1507" i="14"/>
  <c r="B1507" i="14"/>
  <c r="A1507" i="14"/>
  <c r="E1507" i="14" s="1"/>
  <c r="D1506" i="14"/>
  <c r="C1506" i="14"/>
  <c r="B1506" i="14"/>
  <c r="A1506" i="14"/>
  <c r="E1506" i="14" s="1"/>
  <c r="D1505" i="14"/>
  <c r="C1505" i="14"/>
  <c r="B1505" i="14"/>
  <c r="A1505" i="14"/>
  <c r="E1505" i="14" s="1"/>
  <c r="D1504" i="14"/>
  <c r="C1504" i="14"/>
  <c r="B1504" i="14"/>
  <c r="A1504" i="14"/>
  <c r="E1504" i="14" s="1"/>
  <c r="D1503" i="14"/>
  <c r="C1503" i="14"/>
  <c r="B1503" i="14"/>
  <c r="A1503" i="14"/>
  <c r="E1503" i="14" s="1"/>
  <c r="D1502" i="14"/>
  <c r="C1502" i="14"/>
  <c r="B1502" i="14"/>
  <c r="A1502" i="14"/>
  <c r="E1502" i="14" s="1"/>
  <c r="D1501" i="14"/>
  <c r="C1501" i="14"/>
  <c r="B1501" i="14"/>
  <c r="A1501" i="14"/>
  <c r="E1501" i="14" s="1"/>
  <c r="D1500" i="14"/>
  <c r="C1500" i="14"/>
  <c r="B1500" i="14"/>
  <c r="A1500" i="14"/>
  <c r="E1500" i="14" s="1"/>
  <c r="D1499" i="14"/>
  <c r="C1499" i="14"/>
  <c r="B1499" i="14"/>
  <c r="A1499" i="14"/>
  <c r="E1499" i="14" s="1"/>
  <c r="D1498" i="14"/>
  <c r="C1498" i="14"/>
  <c r="B1498" i="14"/>
  <c r="A1498" i="14"/>
  <c r="E1498" i="14" s="1"/>
  <c r="D1497" i="14"/>
  <c r="C1497" i="14"/>
  <c r="B1497" i="14"/>
  <c r="A1497" i="14"/>
  <c r="E1497" i="14" s="1"/>
  <c r="D1496" i="14"/>
  <c r="C1496" i="14"/>
  <c r="B1496" i="14"/>
  <c r="A1496" i="14"/>
  <c r="E1496" i="14" s="1"/>
  <c r="D1495" i="14"/>
  <c r="C1495" i="14"/>
  <c r="B1495" i="14"/>
  <c r="A1495" i="14"/>
  <c r="E1495" i="14" s="1"/>
  <c r="D1494" i="14"/>
  <c r="C1494" i="14"/>
  <c r="B1494" i="14"/>
  <c r="A1494" i="14"/>
  <c r="E1494" i="14" s="1"/>
  <c r="D1493" i="14"/>
  <c r="C1493" i="14"/>
  <c r="B1493" i="14"/>
  <c r="A1493" i="14"/>
  <c r="E1493" i="14" s="1"/>
  <c r="D1492" i="14"/>
  <c r="C1492" i="14"/>
  <c r="B1492" i="14"/>
  <c r="A1492" i="14"/>
  <c r="E1492" i="14" s="1"/>
  <c r="D1491" i="14"/>
  <c r="C1491" i="14"/>
  <c r="B1491" i="14"/>
  <c r="A1491" i="14"/>
  <c r="E1491" i="14" s="1"/>
  <c r="D1490" i="14"/>
  <c r="C1490" i="14"/>
  <c r="B1490" i="14"/>
  <c r="A1490" i="14"/>
  <c r="E1490" i="14" s="1"/>
  <c r="D1489" i="14"/>
  <c r="C1489" i="14"/>
  <c r="B1489" i="14"/>
  <c r="A1489" i="14"/>
  <c r="E1489" i="14" s="1"/>
  <c r="D1488" i="14"/>
  <c r="C1488" i="14"/>
  <c r="B1488" i="14"/>
  <c r="A1488" i="14"/>
  <c r="E1488" i="14" s="1"/>
  <c r="D1487" i="14"/>
  <c r="C1487" i="14"/>
  <c r="B1487" i="14"/>
  <c r="A1487" i="14"/>
  <c r="E1487" i="14" s="1"/>
  <c r="D1486" i="14"/>
  <c r="C1486" i="14"/>
  <c r="B1486" i="14"/>
  <c r="A1486" i="14"/>
  <c r="E1486" i="14" s="1"/>
  <c r="D1485" i="14"/>
  <c r="C1485" i="14"/>
  <c r="B1485" i="14"/>
  <c r="A1485" i="14"/>
  <c r="E1485" i="14" s="1"/>
  <c r="D1484" i="14"/>
  <c r="C1484" i="14"/>
  <c r="B1484" i="14"/>
  <c r="A1484" i="14"/>
  <c r="E1484" i="14" s="1"/>
  <c r="D1483" i="14"/>
  <c r="C1483" i="14"/>
  <c r="B1483" i="14"/>
  <c r="A1483" i="14"/>
  <c r="E1483" i="14" s="1"/>
  <c r="D1482" i="14"/>
  <c r="C1482" i="14"/>
  <c r="B1482" i="14"/>
  <c r="A1482" i="14"/>
  <c r="E1482" i="14" s="1"/>
  <c r="D1481" i="14"/>
  <c r="C1481" i="14"/>
  <c r="B1481" i="14"/>
  <c r="A1481" i="14"/>
  <c r="E1481" i="14" s="1"/>
  <c r="D1480" i="14"/>
  <c r="C1480" i="14"/>
  <c r="B1480" i="14"/>
  <c r="A1480" i="14"/>
  <c r="E1480" i="14" s="1"/>
  <c r="D1479" i="14"/>
  <c r="C1479" i="14"/>
  <c r="B1479" i="14"/>
  <c r="A1479" i="14"/>
  <c r="E1479" i="14" s="1"/>
  <c r="D1478" i="14"/>
  <c r="C1478" i="14"/>
  <c r="B1478" i="14"/>
  <c r="A1478" i="14"/>
  <c r="E1478" i="14" s="1"/>
  <c r="D1477" i="14"/>
  <c r="C1477" i="14"/>
  <c r="B1477" i="14"/>
  <c r="A1477" i="14"/>
  <c r="E1477" i="14" s="1"/>
  <c r="D1476" i="14"/>
  <c r="C1476" i="14"/>
  <c r="B1476" i="14"/>
  <c r="A1476" i="14"/>
  <c r="E1476" i="14" s="1"/>
  <c r="D1475" i="14"/>
  <c r="C1475" i="14"/>
  <c r="B1475" i="14"/>
  <c r="A1475" i="14"/>
  <c r="E1475" i="14" s="1"/>
  <c r="D1474" i="14"/>
  <c r="C1474" i="14"/>
  <c r="B1474" i="14"/>
  <c r="A1474" i="14"/>
  <c r="E1474" i="14" s="1"/>
  <c r="D1473" i="14"/>
  <c r="C1473" i="14"/>
  <c r="B1473" i="14"/>
  <c r="A1473" i="14"/>
  <c r="E1473" i="14" s="1"/>
  <c r="D1472" i="14"/>
  <c r="C1472" i="14"/>
  <c r="B1472" i="14"/>
  <c r="A1472" i="14"/>
  <c r="E1472" i="14" s="1"/>
  <c r="D1471" i="14"/>
  <c r="C1471" i="14"/>
  <c r="B1471" i="14"/>
  <c r="A1471" i="14"/>
  <c r="E1471" i="14" s="1"/>
  <c r="D1470" i="14"/>
  <c r="C1470" i="14"/>
  <c r="B1470" i="14"/>
  <c r="A1470" i="14"/>
  <c r="E1470" i="14" s="1"/>
  <c r="D1469" i="14"/>
  <c r="C1469" i="14"/>
  <c r="B1469" i="14"/>
  <c r="A1469" i="14"/>
  <c r="E1469" i="14" s="1"/>
  <c r="D1468" i="14"/>
  <c r="C1468" i="14"/>
  <c r="B1468" i="14"/>
  <c r="A1468" i="14"/>
  <c r="E1468" i="14" s="1"/>
  <c r="D1467" i="14"/>
  <c r="C1467" i="14"/>
  <c r="B1467" i="14"/>
  <c r="A1467" i="14"/>
  <c r="E1467" i="14" s="1"/>
  <c r="D1466" i="14"/>
  <c r="C1466" i="14"/>
  <c r="B1466" i="14"/>
  <c r="A1466" i="14"/>
  <c r="E1466" i="14" s="1"/>
  <c r="D1465" i="14"/>
  <c r="C1465" i="14"/>
  <c r="B1465" i="14"/>
  <c r="A1465" i="14"/>
  <c r="E1465" i="14" s="1"/>
  <c r="D1464" i="14"/>
  <c r="C1464" i="14"/>
  <c r="B1464" i="14"/>
  <c r="A1464" i="14"/>
  <c r="E1464" i="14" s="1"/>
  <c r="D1463" i="14"/>
  <c r="C1463" i="14"/>
  <c r="B1463" i="14"/>
  <c r="A1463" i="14"/>
  <c r="E1463" i="14" s="1"/>
  <c r="D1462" i="14"/>
  <c r="C1462" i="14"/>
  <c r="B1462" i="14"/>
  <c r="A1462" i="14"/>
  <c r="E1462" i="14" s="1"/>
  <c r="D1461" i="14"/>
  <c r="C1461" i="14"/>
  <c r="B1461" i="14"/>
  <c r="A1461" i="14"/>
  <c r="E1461" i="14" s="1"/>
  <c r="D1460" i="14"/>
  <c r="C1460" i="14"/>
  <c r="B1460" i="14"/>
  <c r="A1460" i="14"/>
  <c r="E1460" i="14" s="1"/>
  <c r="D1459" i="14"/>
  <c r="C1459" i="14"/>
  <c r="B1459" i="14"/>
  <c r="A1459" i="14"/>
  <c r="E1459" i="14" s="1"/>
  <c r="D1458" i="14"/>
  <c r="C1458" i="14"/>
  <c r="B1458" i="14"/>
  <c r="A1458" i="14"/>
  <c r="E1458" i="14" s="1"/>
  <c r="D1457" i="14"/>
  <c r="C1457" i="14"/>
  <c r="B1457" i="14"/>
  <c r="A1457" i="14"/>
  <c r="E1457" i="14" s="1"/>
  <c r="D1456" i="14"/>
  <c r="C1456" i="14"/>
  <c r="B1456" i="14"/>
  <c r="A1456" i="14"/>
  <c r="E1456" i="14" s="1"/>
  <c r="D1455" i="14"/>
  <c r="C1455" i="14"/>
  <c r="B1455" i="14"/>
  <c r="A1455" i="14"/>
  <c r="E1455" i="14" s="1"/>
  <c r="D1454" i="14"/>
  <c r="C1454" i="14"/>
  <c r="B1454" i="14"/>
  <c r="A1454" i="14"/>
  <c r="E1454" i="14" s="1"/>
  <c r="D1453" i="14"/>
  <c r="C1453" i="14"/>
  <c r="B1453" i="14"/>
  <c r="A1453" i="14"/>
  <c r="E1453" i="14" s="1"/>
  <c r="D1452" i="14"/>
  <c r="C1452" i="14"/>
  <c r="B1452" i="14"/>
  <c r="A1452" i="14"/>
  <c r="E1452" i="14" s="1"/>
  <c r="D1451" i="14"/>
  <c r="C1451" i="14"/>
  <c r="B1451" i="14"/>
  <c r="A1451" i="14"/>
  <c r="E1451" i="14" s="1"/>
  <c r="D1450" i="14"/>
  <c r="C1450" i="14"/>
  <c r="B1450" i="14"/>
  <c r="A1450" i="14"/>
  <c r="E1450" i="14" s="1"/>
  <c r="D1449" i="14"/>
  <c r="C1449" i="14"/>
  <c r="B1449" i="14"/>
  <c r="A1449" i="14"/>
  <c r="E1449" i="14" s="1"/>
  <c r="D1448" i="14"/>
  <c r="C1448" i="14"/>
  <c r="B1448" i="14"/>
  <c r="A1448" i="14"/>
  <c r="E1448" i="14" s="1"/>
  <c r="D1447" i="14"/>
  <c r="C1447" i="14"/>
  <c r="B1447" i="14"/>
  <c r="A1447" i="14"/>
  <c r="E1447" i="14" s="1"/>
  <c r="D1446" i="14"/>
  <c r="C1446" i="14"/>
  <c r="B1446" i="14"/>
  <c r="A1446" i="14"/>
  <c r="E1446" i="14" s="1"/>
  <c r="D1445" i="14"/>
  <c r="C1445" i="14"/>
  <c r="B1445" i="14"/>
  <c r="A1445" i="14"/>
  <c r="E1445" i="14" s="1"/>
  <c r="D1444" i="14"/>
  <c r="C1444" i="14"/>
  <c r="B1444" i="14"/>
  <c r="A1444" i="14"/>
  <c r="E1444" i="14" s="1"/>
  <c r="D1443" i="14"/>
  <c r="C1443" i="14"/>
  <c r="B1443" i="14"/>
  <c r="A1443" i="14"/>
  <c r="E1443" i="14" s="1"/>
  <c r="D1442" i="14"/>
  <c r="C1442" i="14"/>
  <c r="B1442" i="14"/>
  <c r="A1442" i="14"/>
  <c r="E1442" i="14" s="1"/>
  <c r="D1441" i="14"/>
  <c r="C1441" i="14"/>
  <c r="B1441" i="14"/>
  <c r="A1441" i="14"/>
  <c r="E1441" i="14" s="1"/>
  <c r="D1440" i="14"/>
  <c r="C1440" i="14"/>
  <c r="B1440" i="14"/>
  <c r="A1440" i="14"/>
  <c r="E1440" i="14" s="1"/>
  <c r="D1439" i="14"/>
  <c r="C1439" i="14"/>
  <c r="B1439" i="14"/>
  <c r="A1439" i="14"/>
  <c r="E1439" i="14" s="1"/>
  <c r="D1438" i="14"/>
  <c r="C1438" i="14"/>
  <c r="B1438" i="14"/>
  <c r="A1438" i="14"/>
  <c r="E1438" i="14" s="1"/>
  <c r="D1437" i="14"/>
  <c r="C1437" i="14"/>
  <c r="B1437" i="14"/>
  <c r="A1437" i="14"/>
  <c r="E1437" i="14" s="1"/>
  <c r="D1436" i="14"/>
  <c r="C1436" i="14"/>
  <c r="B1436" i="14"/>
  <c r="A1436" i="14"/>
  <c r="E1436" i="14" s="1"/>
  <c r="D1435" i="14"/>
  <c r="C1435" i="14"/>
  <c r="B1435" i="14"/>
  <c r="A1435" i="14"/>
  <c r="E1435" i="14" s="1"/>
  <c r="D1434" i="14"/>
  <c r="C1434" i="14"/>
  <c r="B1434" i="14"/>
  <c r="A1434" i="14"/>
  <c r="E1434" i="14" s="1"/>
  <c r="D1433" i="14"/>
  <c r="C1433" i="14"/>
  <c r="B1433" i="14"/>
  <c r="A1433" i="14"/>
  <c r="E1433" i="14" s="1"/>
  <c r="D1432" i="14"/>
  <c r="C1432" i="14"/>
  <c r="B1432" i="14"/>
  <c r="A1432" i="14"/>
  <c r="E1432" i="14" s="1"/>
  <c r="D1431" i="14"/>
  <c r="C1431" i="14"/>
  <c r="B1431" i="14"/>
  <c r="A1431" i="14"/>
  <c r="E1431" i="14" s="1"/>
  <c r="D1430" i="14"/>
  <c r="C1430" i="14"/>
  <c r="B1430" i="14"/>
  <c r="A1430" i="14"/>
  <c r="E1430" i="14" s="1"/>
  <c r="D1429" i="14"/>
  <c r="C1429" i="14"/>
  <c r="B1429" i="14"/>
  <c r="A1429" i="14"/>
  <c r="E1429" i="14" s="1"/>
  <c r="D1428" i="14"/>
  <c r="C1428" i="14"/>
  <c r="B1428" i="14"/>
  <c r="A1428" i="14"/>
  <c r="E1428" i="14" s="1"/>
  <c r="D1427" i="14"/>
  <c r="C1427" i="14"/>
  <c r="B1427" i="14"/>
  <c r="A1427" i="14"/>
  <c r="E1427" i="14" s="1"/>
  <c r="D1426" i="14"/>
  <c r="C1426" i="14"/>
  <c r="B1426" i="14"/>
  <c r="A1426" i="14"/>
  <c r="E1426" i="14" s="1"/>
  <c r="D1425" i="14"/>
  <c r="C1425" i="14"/>
  <c r="B1425" i="14"/>
  <c r="A1425" i="14"/>
  <c r="E1425" i="14" s="1"/>
  <c r="D1424" i="14"/>
  <c r="C1424" i="14"/>
  <c r="B1424" i="14"/>
  <c r="A1424" i="14"/>
  <c r="E1424" i="14" s="1"/>
  <c r="D1423" i="14"/>
  <c r="C1423" i="14"/>
  <c r="B1423" i="14"/>
  <c r="A1423" i="14"/>
  <c r="E1423" i="14" s="1"/>
  <c r="D1422" i="14"/>
  <c r="C1422" i="14"/>
  <c r="B1422" i="14"/>
  <c r="A1422" i="14"/>
  <c r="E1422" i="14" s="1"/>
  <c r="D1421" i="14"/>
  <c r="C1421" i="14"/>
  <c r="B1421" i="14"/>
  <c r="A1421" i="14"/>
  <c r="E1421" i="14" s="1"/>
  <c r="D1420" i="14"/>
  <c r="C1420" i="14"/>
  <c r="B1420" i="14"/>
  <c r="A1420" i="14"/>
  <c r="E1420" i="14" s="1"/>
  <c r="D1419" i="14"/>
  <c r="C1419" i="14"/>
  <c r="B1419" i="14"/>
  <c r="A1419" i="14"/>
  <c r="E1419" i="14" s="1"/>
  <c r="D1418" i="14"/>
  <c r="C1418" i="14"/>
  <c r="B1418" i="14"/>
  <c r="A1418" i="14"/>
  <c r="E1418" i="14" s="1"/>
  <c r="D1417" i="14"/>
  <c r="C1417" i="14"/>
  <c r="B1417" i="14"/>
  <c r="A1417" i="14"/>
  <c r="E1417" i="14" s="1"/>
  <c r="D1416" i="14"/>
  <c r="C1416" i="14"/>
  <c r="B1416" i="14"/>
  <c r="A1416" i="14"/>
  <c r="E1416" i="14" s="1"/>
  <c r="D1415" i="14"/>
  <c r="C1415" i="14"/>
  <c r="B1415" i="14"/>
  <c r="A1415" i="14"/>
  <c r="E1415" i="14" s="1"/>
  <c r="D1414" i="14"/>
  <c r="C1414" i="14"/>
  <c r="B1414" i="14"/>
  <c r="A1414" i="14"/>
  <c r="E1414" i="14" s="1"/>
  <c r="D1413" i="14"/>
  <c r="C1413" i="14"/>
  <c r="B1413" i="14"/>
  <c r="A1413" i="14"/>
  <c r="E1413" i="14" s="1"/>
  <c r="D1412" i="14"/>
  <c r="C1412" i="14"/>
  <c r="B1412" i="14"/>
  <c r="A1412" i="14"/>
  <c r="E1412" i="14" s="1"/>
  <c r="D1411" i="14"/>
  <c r="C1411" i="14"/>
  <c r="B1411" i="14"/>
  <c r="A1411" i="14"/>
  <c r="E1411" i="14" s="1"/>
  <c r="D1410" i="14"/>
  <c r="C1410" i="14"/>
  <c r="B1410" i="14"/>
  <c r="A1410" i="14"/>
  <c r="E1410" i="14" s="1"/>
  <c r="D1409" i="14"/>
  <c r="C1409" i="14"/>
  <c r="B1409" i="14"/>
  <c r="A1409" i="14"/>
  <c r="E1409" i="14" s="1"/>
  <c r="D1408" i="14"/>
  <c r="C1408" i="14"/>
  <c r="B1408" i="14"/>
  <c r="A1408" i="14"/>
  <c r="E1408" i="14" s="1"/>
  <c r="D1407" i="14"/>
  <c r="C1407" i="14"/>
  <c r="B1407" i="14"/>
  <c r="A1407" i="14"/>
  <c r="E1407" i="14" s="1"/>
  <c r="D1406" i="14"/>
  <c r="C1406" i="14"/>
  <c r="B1406" i="14"/>
  <c r="A1406" i="14"/>
  <c r="E1406" i="14" s="1"/>
  <c r="D1405" i="14"/>
  <c r="C1405" i="14"/>
  <c r="B1405" i="14"/>
  <c r="A1405" i="14"/>
  <c r="E1405" i="14" s="1"/>
  <c r="D1404" i="14"/>
  <c r="C1404" i="14"/>
  <c r="B1404" i="14"/>
  <c r="A1404" i="14"/>
  <c r="E1404" i="14" s="1"/>
  <c r="D1403" i="14"/>
  <c r="C1403" i="14"/>
  <c r="B1403" i="14"/>
  <c r="A1403" i="14"/>
  <c r="E1403" i="14" s="1"/>
  <c r="D1402" i="14"/>
  <c r="C1402" i="14"/>
  <c r="B1402" i="14"/>
  <c r="A1402" i="14"/>
  <c r="E1402" i="14" s="1"/>
  <c r="D1401" i="14"/>
  <c r="C1401" i="14"/>
  <c r="B1401" i="14"/>
  <c r="A1401" i="14"/>
  <c r="E1401" i="14" s="1"/>
  <c r="D1400" i="14"/>
  <c r="C1400" i="14"/>
  <c r="B1400" i="14"/>
  <c r="A1400" i="14"/>
  <c r="E1400" i="14" s="1"/>
  <c r="D1399" i="14"/>
  <c r="C1399" i="14"/>
  <c r="B1399" i="14"/>
  <c r="A1399" i="14"/>
  <c r="E1399" i="14" s="1"/>
  <c r="D1398" i="14"/>
  <c r="C1398" i="14"/>
  <c r="B1398" i="14"/>
  <c r="A1398" i="14"/>
  <c r="E1398" i="14" s="1"/>
  <c r="D1397" i="14"/>
  <c r="C1397" i="14"/>
  <c r="B1397" i="14"/>
  <c r="A1397" i="14"/>
  <c r="E1397" i="14" s="1"/>
  <c r="D1396" i="14"/>
  <c r="C1396" i="14"/>
  <c r="B1396" i="14"/>
  <c r="A1396" i="14"/>
  <c r="E1396" i="14" s="1"/>
  <c r="D1395" i="14"/>
  <c r="C1395" i="14"/>
  <c r="B1395" i="14"/>
  <c r="A1395" i="14"/>
  <c r="E1395" i="14" s="1"/>
  <c r="D1394" i="14"/>
  <c r="C1394" i="14"/>
  <c r="B1394" i="14"/>
  <c r="A1394" i="14"/>
  <c r="E1394" i="14" s="1"/>
  <c r="D1393" i="14"/>
  <c r="C1393" i="14"/>
  <c r="B1393" i="14"/>
  <c r="A1393" i="14"/>
  <c r="E1393" i="14" s="1"/>
  <c r="D1392" i="14"/>
  <c r="C1392" i="14"/>
  <c r="B1392" i="14"/>
  <c r="A1392" i="14"/>
  <c r="E1392" i="14" s="1"/>
  <c r="D1391" i="14"/>
  <c r="C1391" i="14"/>
  <c r="B1391" i="14"/>
  <c r="A1391" i="14"/>
  <c r="E1391" i="14" s="1"/>
  <c r="D1390" i="14"/>
  <c r="C1390" i="14"/>
  <c r="B1390" i="14"/>
  <c r="A1390" i="14"/>
  <c r="E1390" i="14" s="1"/>
  <c r="D1389" i="14"/>
  <c r="C1389" i="14"/>
  <c r="B1389" i="14"/>
  <c r="A1389" i="14"/>
  <c r="E1389" i="14" s="1"/>
  <c r="D1388" i="14"/>
  <c r="C1388" i="14"/>
  <c r="B1388" i="14"/>
  <c r="A1388" i="14"/>
  <c r="E1388" i="14" s="1"/>
  <c r="D1387" i="14"/>
  <c r="C1387" i="14"/>
  <c r="B1387" i="14"/>
  <c r="A1387" i="14"/>
  <c r="E1387" i="14" s="1"/>
  <c r="D1386" i="14"/>
  <c r="C1386" i="14"/>
  <c r="B1386" i="14"/>
  <c r="A1386" i="14"/>
  <c r="E1386" i="14" s="1"/>
  <c r="D1385" i="14"/>
  <c r="C1385" i="14"/>
  <c r="B1385" i="14"/>
  <c r="A1385" i="14"/>
  <c r="E1385" i="14" s="1"/>
  <c r="D1384" i="14"/>
  <c r="C1384" i="14"/>
  <c r="B1384" i="14"/>
  <c r="A1384" i="14"/>
  <c r="E1384" i="14" s="1"/>
  <c r="D1383" i="14"/>
  <c r="C1383" i="14"/>
  <c r="B1383" i="14"/>
  <c r="A1383" i="14"/>
  <c r="E1383" i="14" s="1"/>
  <c r="D1382" i="14"/>
  <c r="C1382" i="14"/>
  <c r="B1382" i="14"/>
  <c r="A1382" i="14"/>
  <c r="E1382" i="14" s="1"/>
  <c r="D1381" i="14"/>
  <c r="C1381" i="14"/>
  <c r="B1381" i="14"/>
  <c r="A1381" i="14"/>
  <c r="E1381" i="14" s="1"/>
  <c r="D1380" i="14"/>
  <c r="C1380" i="14"/>
  <c r="B1380" i="14"/>
  <c r="A1380" i="14"/>
  <c r="E1380" i="14" s="1"/>
  <c r="D1379" i="14"/>
  <c r="C1379" i="14"/>
  <c r="B1379" i="14"/>
  <c r="A1379" i="14"/>
  <c r="E1379" i="14" s="1"/>
  <c r="D1378" i="14"/>
  <c r="C1378" i="14"/>
  <c r="B1378" i="14"/>
  <c r="A1378" i="14"/>
  <c r="E1378" i="14" s="1"/>
  <c r="D1377" i="14"/>
  <c r="C1377" i="14"/>
  <c r="B1377" i="14"/>
  <c r="A1377" i="14"/>
  <c r="E1377" i="14" s="1"/>
  <c r="D1376" i="14"/>
  <c r="C1376" i="14"/>
  <c r="B1376" i="14"/>
  <c r="A1376" i="14"/>
  <c r="E1376" i="14" s="1"/>
  <c r="D1375" i="14"/>
  <c r="C1375" i="14"/>
  <c r="B1375" i="14"/>
  <c r="A1375" i="14"/>
  <c r="E1375" i="14" s="1"/>
  <c r="D1374" i="14"/>
  <c r="C1374" i="14"/>
  <c r="B1374" i="14"/>
  <c r="A1374" i="14"/>
  <c r="E1374" i="14" s="1"/>
  <c r="D1373" i="14"/>
  <c r="C1373" i="14"/>
  <c r="B1373" i="14"/>
  <c r="A1373" i="14"/>
  <c r="E1373" i="14" s="1"/>
  <c r="D1372" i="14"/>
  <c r="C1372" i="14"/>
  <c r="B1372" i="14"/>
  <c r="A1372" i="14"/>
  <c r="E1372" i="14" s="1"/>
  <c r="D1371" i="14"/>
  <c r="C1371" i="14"/>
  <c r="B1371" i="14"/>
  <c r="A1371" i="14"/>
  <c r="E1371" i="14" s="1"/>
  <c r="D1370" i="14"/>
  <c r="C1370" i="14"/>
  <c r="B1370" i="14"/>
  <c r="A1370" i="14"/>
  <c r="E1370" i="14" s="1"/>
  <c r="D1369" i="14"/>
  <c r="C1369" i="14"/>
  <c r="B1369" i="14"/>
  <c r="A1369" i="14"/>
  <c r="E1369" i="14" s="1"/>
  <c r="D1368" i="14"/>
  <c r="C1368" i="14"/>
  <c r="B1368" i="14"/>
  <c r="A1368" i="14"/>
  <c r="E1368" i="14" s="1"/>
  <c r="D1367" i="14"/>
  <c r="C1367" i="14"/>
  <c r="B1367" i="14"/>
  <c r="A1367" i="14"/>
  <c r="E1367" i="14" s="1"/>
  <c r="D1366" i="14"/>
  <c r="C1366" i="14"/>
  <c r="B1366" i="14"/>
  <c r="A1366" i="14"/>
  <c r="E1366" i="14" s="1"/>
  <c r="D1365" i="14"/>
  <c r="C1365" i="14"/>
  <c r="B1365" i="14"/>
  <c r="A1365" i="14"/>
  <c r="E1365" i="14" s="1"/>
  <c r="D1364" i="14"/>
  <c r="C1364" i="14"/>
  <c r="B1364" i="14"/>
  <c r="A1364" i="14"/>
  <c r="E1364" i="14" s="1"/>
  <c r="D1363" i="14"/>
  <c r="C1363" i="14"/>
  <c r="B1363" i="14"/>
  <c r="A1363" i="14"/>
  <c r="E1363" i="14" s="1"/>
  <c r="D1362" i="14"/>
  <c r="C1362" i="14"/>
  <c r="B1362" i="14"/>
  <c r="A1362" i="14"/>
  <c r="E1362" i="14" s="1"/>
  <c r="D1361" i="14"/>
  <c r="C1361" i="14"/>
  <c r="B1361" i="14"/>
  <c r="A1361" i="14"/>
  <c r="E1361" i="14" s="1"/>
  <c r="D1360" i="14"/>
  <c r="C1360" i="14"/>
  <c r="B1360" i="14"/>
  <c r="A1360" i="14"/>
  <c r="E1360" i="14" s="1"/>
  <c r="D1359" i="14"/>
  <c r="C1359" i="14"/>
  <c r="B1359" i="14"/>
  <c r="A1359" i="14"/>
  <c r="E1359" i="14" s="1"/>
  <c r="D1358" i="14"/>
  <c r="C1358" i="14"/>
  <c r="B1358" i="14"/>
  <c r="A1358" i="14"/>
  <c r="E1358" i="14" s="1"/>
  <c r="D1357" i="14"/>
  <c r="C1357" i="14"/>
  <c r="B1357" i="14"/>
  <c r="A1357" i="14"/>
  <c r="E1357" i="14" s="1"/>
  <c r="D1356" i="14"/>
  <c r="C1356" i="14"/>
  <c r="B1356" i="14"/>
  <c r="A1356" i="14"/>
  <c r="E1356" i="14" s="1"/>
  <c r="D1355" i="14"/>
  <c r="C1355" i="14"/>
  <c r="B1355" i="14"/>
  <c r="A1355" i="14"/>
  <c r="E1355" i="14" s="1"/>
  <c r="D1354" i="14"/>
  <c r="C1354" i="14"/>
  <c r="B1354" i="14"/>
  <c r="A1354" i="14"/>
  <c r="E1354" i="14" s="1"/>
  <c r="D1353" i="14"/>
  <c r="C1353" i="14"/>
  <c r="B1353" i="14"/>
  <c r="A1353" i="14"/>
  <c r="E1353" i="14" s="1"/>
  <c r="D1352" i="14"/>
  <c r="C1352" i="14"/>
  <c r="B1352" i="14"/>
  <c r="A1352" i="14"/>
  <c r="E1352" i="14" s="1"/>
  <c r="D1351" i="14"/>
  <c r="C1351" i="14"/>
  <c r="B1351" i="14"/>
  <c r="A1351" i="14"/>
  <c r="E1351" i="14" s="1"/>
  <c r="D1350" i="14"/>
  <c r="C1350" i="14"/>
  <c r="B1350" i="14"/>
  <c r="A1350" i="14"/>
  <c r="E1350" i="14" s="1"/>
  <c r="D1349" i="14"/>
  <c r="C1349" i="14"/>
  <c r="B1349" i="14"/>
  <c r="A1349" i="14"/>
  <c r="E1349" i="14" s="1"/>
  <c r="D1348" i="14"/>
  <c r="C1348" i="14"/>
  <c r="B1348" i="14"/>
  <c r="A1348" i="14"/>
  <c r="E1348" i="14" s="1"/>
  <c r="D1347" i="14"/>
  <c r="C1347" i="14"/>
  <c r="B1347" i="14"/>
  <c r="A1347" i="14"/>
  <c r="E1347" i="14" s="1"/>
  <c r="D1346" i="14"/>
  <c r="C1346" i="14"/>
  <c r="B1346" i="14"/>
  <c r="A1346" i="14"/>
  <c r="E1346" i="14" s="1"/>
  <c r="D1345" i="14"/>
  <c r="C1345" i="14"/>
  <c r="B1345" i="14"/>
  <c r="A1345" i="14"/>
  <c r="E1345" i="14" s="1"/>
  <c r="D1344" i="14"/>
  <c r="C1344" i="14"/>
  <c r="B1344" i="14"/>
  <c r="A1344" i="14"/>
  <c r="E1344" i="14" s="1"/>
  <c r="D1343" i="14"/>
  <c r="C1343" i="14"/>
  <c r="B1343" i="14"/>
  <c r="A1343" i="14"/>
  <c r="E1343" i="14" s="1"/>
  <c r="D1342" i="14"/>
  <c r="C1342" i="14"/>
  <c r="B1342" i="14"/>
  <c r="A1342" i="14"/>
  <c r="E1342" i="14" s="1"/>
  <c r="D1341" i="14"/>
  <c r="C1341" i="14"/>
  <c r="B1341" i="14"/>
  <c r="A1341" i="14"/>
  <c r="E1341" i="14" s="1"/>
  <c r="D1340" i="14"/>
  <c r="C1340" i="14"/>
  <c r="B1340" i="14"/>
  <c r="A1340" i="14"/>
  <c r="E1340" i="14" s="1"/>
  <c r="D1339" i="14"/>
  <c r="C1339" i="14"/>
  <c r="B1339" i="14"/>
  <c r="A1339" i="14"/>
  <c r="E1339" i="14" s="1"/>
  <c r="D1338" i="14"/>
  <c r="C1338" i="14"/>
  <c r="B1338" i="14"/>
  <c r="A1338" i="14"/>
  <c r="E1338" i="14" s="1"/>
  <c r="D1337" i="14"/>
  <c r="C1337" i="14"/>
  <c r="B1337" i="14"/>
  <c r="A1337" i="14"/>
  <c r="E1337" i="14" s="1"/>
  <c r="D1336" i="14"/>
  <c r="C1336" i="14"/>
  <c r="B1336" i="14"/>
  <c r="A1336" i="14"/>
  <c r="E1336" i="14" s="1"/>
  <c r="D1335" i="14"/>
  <c r="C1335" i="14"/>
  <c r="B1335" i="14"/>
  <c r="A1335" i="14"/>
  <c r="E1335" i="14" s="1"/>
  <c r="D1334" i="14"/>
  <c r="C1334" i="14"/>
  <c r="B1334" i="14"/>
  <c r="A1334" i="14"/>
  <c r="E1334" i="14" s="1"/>
  <c r="D1333" i="14"/>
  <c r="C1333" i="14"/>
  <c r="B1333" i="14"/>
  <c r="A1333" i="14"/>
  <c r="E1333" i="14" s="1"/>
  <c r="D1332" i="14"/>
  <c r="C1332" i="14"/>
  <c r="B1332" i="14"/>
  <c r="A1332" i="14"/>
  <c r="E1332" i="14" s="1"/>
  <c r="D1331" i="14"/>
  <c r="C1331" i="14"/>
  <c r="B1331" i="14"/>
  <c r="A1331" i="14"/>
  <c r="E1331" i="14" s="1"/>
  <c r="D1330" i="14"/>
  <c r="C1330" i="14"/>
  <c r="B1330" i="14"/>
  <c r="A1330" i="14"/>
  <c r="E1330" i="14" s="1"/>
  <c r="D1329" i="14"/>
  <c r="C1329" i="14"/>
  <c r="B1329" i="14"/>
  <c r="A1329" i="14"/>
  <c r="E1329" i="14" s="1"/>
  <c r="D1328" i="14"/>
  <c r="C1328" i="14"/>
  <c r="B1328" i="14"/>
  <c r="A1328" i="14"/>
  <c r="E1328" i="14" s="1"/>
  <c r="D1327" i="14"/>
  <c r="C1327" i="14"/>
  <c r="B1327" i="14"/>
  <c r="A1327" i="14"/>
  <c r="E1327" i="14" s="1"/>
  <c r="D1326" i="14"/>
  <c r="C1326" i="14"/>
  <c r="B1326" i="14"/>
  <c r="A1326" i="14"/>
  <c r="E1326" i="14" s="1"/>
  <c r="D1325" i="14"/>
  <c r="C1325" i="14"/>
  <c r="B1325" i="14"/>
  <c r="A1325" i="14"/>
  <c r="E1325" i="14" s="1"/>
  <c r="D1324" i="14"/>
  <c r="C1324" i="14"/>
  <c r="B1324" i="14"/>
  <c r="A1324" i="14"/>
  <c r="E1324" i="14" s="1"/>
  <c r="D1323" i="14"/>
  <c r="C1323" i="14"/>
  <c r="B1323" i="14"/>
  <c r="A1323" i="14"/>
  <c r="E1323" i="14" s="1"/>
  <c r="D1322" i="14"/>
  <c r="C1322" i="14"/>
  <c r="B1322" i="14"/>
  <c r="A1322" i="14"/>
  <c r="E1322" i="14" s="1"/>
  <c r="D1321" i="14"/>
  <c r="C1321" i="14"/>
  <c r="B1321" i="14"/>
  <c r="A1321" i="14"/>
  <c r="E1321" i="14" s="1"/>
  <c r="D1320" i="14"/>
  <c r="C1320" i="14"/>
  <c r="B1320" i="14"/>
  <c r="A1320" i="14"/>
  <c r="E1320" i="14" s="1"/>
  <c r="D1319" i="14"/>
  <c r="C1319" i="14"/>
  <c r="B1319" i="14"/>
  <c r="A1319" i="14"/>
  <c r="E1319" i="14" s="1"/>
  <c r="D1318" i="14"/>
  <c r="C1318" i="14"/>
  <c r="B1318" i="14"/>
  <c r="A1318" i="14"/>
  <c r="E1318" i="14" s="1"/>
  <c r="D1317" i="14"/>
  <c r="C1317" i="14"/>
  <c r="B1317" i="14"/>
  <c r="A1317" i="14"/>
  <c r="D1316" i="14"/>
  <c r="C1316" i="14"/>
  <c r="B1316" i="14"/>
  <c r="A1316" i="14"/>
  <c r="E1316" i="14" s="1"/>
  <c r="D1315" i="14"/>
  <c r="C1315" i="14"/>
  <c r="B1315" i="14"/>
  <c r="A1315" i="14"/>
  <c r="E1315" i="14" s="1"/>
  <c r="D1314" i="14"/>
  <c r="C1314" i="14"/>
  <c r="B1314" i="14"/>
  <c r="A1314" i="14"/>
  <c r="E1314" i="14" s="1"/>
  <c r="D1313" i="14"/>
  <c r="C1313" i="14"/>
  <c r="B1313" i="14"/>
  <c r="A1313" i="14"/>
  <c r="D1312" i="14"/>
  <c r="C1312" i="14"/>
  <c r="B1312" i="14"/>
  <c r="A1312" i="14"/>
  <c r="D1311" i="14"/>
  <c r="C1311" i="14"/>
  <c r="B1311" i="14"/>
  <c r="A1311" i="14"/>
  <c r="E1311" i="14" s="1"/>
  <c r="D1310" i="14"/>
  <c r="C1310" i="14"/>
  <c r="B1310" i="14"/>
  <c r="A1310" i="14"/>
  <c r="E1310" i="14" s="1"/>
  <c r="D1309" i="14"/>
  <c r="C1309" i="14"/>
  <c r="B1309" i="14"/>
  <c r="A1309" i="14"/>
  <c r="E1309" i="14" s="1"/>
  <c r="D1308" i="14"/>
  <c r="C1308" i="14"/>
  <c r="B1308" i="14"/>
  <c r="A1308" i="14"/>
  <c r="E1308" i="14" s="1"/>
  <c r="D1307" i="14"/>
  <c r="C1307" i="14"/>
  <c r="B1307" i="14"/>
  <c r="A1307" i="14"/>
  <c r="E1307" i="14" s="1"/>
  <c r="D1306" i="14"/>
  <c r="C1306" i="14"/>
  <c r="B1306" i="14"/>
  <c r="A1306" i="14"/>
  <c r="E1306" i="14" s="1"/>
  <c r="D1305" i="14"/>
  <c r="C1305" i="14"/>
  <c r="B1305" i="14"/>
  <c r="A1305" i="14"/>
  <c r="E1305" i="14" s="1"/>
  <c r="D1304" i="14"/>
  <c r="C1304" i="14"/>
  <c r="B1304" i="14"/>
  <c r="A1304" i="14"/>
  <c r="E1304" i="14" s="1"/>
  <c r="D1303" i="14"/>
  <c r="C1303" i="14"/>
  <c r="B1303" i="14"/>
  <c r="A1303" i="14"/>
  <c r="E1303" i="14" s="1"/>
  <c r="D1302" i="14"/>
  <c r="C1302" i="14"/>
  <c r="B1302" i="14"/>
  <c r="A1302" i="14"/>
  <c r="E1302" i="14" s="1"/>
  <c r="D1301" i="14"/>
  <c r="C1301" i="14"/>
  <c r="B1301" i="14"/>
  <c r="A1301" i="14"/>
  <c r="D1300" i="14"/>
  <c r="C1300" i="14"/>
  <c r="B1300" i="14"/>
  <c r="A1300" i="14"/>
  <c r="E1300" i="14" s="1"/>
  <c r="D1299" i="14"/>
  <c r="C1299" i="14"/>
  <c r="B1299" i="14"/>
  <c r="A1299" i="14"/>
  <c r="E1299" i="14" s="1"/>
  <c r="D1298" i="14"/>
  <c r="C1298" i="14"/>
  <c r="B1298" i="14"/>
  <c r="A1298" i="14"/>
  <c r="E1298" i="14" s="1"/>
  <c r="D1297" i="14"/>
  <c r="C1297" i="14"/>
  <c r="B1297" i="14"/>
  <c r="A1297" i="14"/>
  <c r="D1296" i="14"/>
  <c r="C1296" i="14"/>
  <c r="B1296" i="14"/>
  <c r="A1296" i="14"/>
  <c r="D1295" i="14"/>
  <c r="C1295" i="14"/>
  <c r="B1295" i="14"/>
  <c r="A1295" i="14"/>
  <c r="E1295" i="14" s="1"/>
  <c r="D1294" i="14"/>
  <c r="C1294" i="14"/>
  <c r="B1294" i="14"/>
  <c r="A1294" i="14"/>
  <c r="E1294" i="14" s="1"/>
  <c r="D1293" i="14"/>
  <c r="C1293" i="14"/>
  <c r="B1293" i="14"/>
  <c r="A1293" i="14"/>
  <c r="E1293" i="14" s="1"/>
  <c r="D1292" i="14"/>
  <c r="C1292" i="14"/>
  <c r="B1292" i="14"/>
  <c r="A1292" i="14"/>
  <c r="E1292" i="14" s="1"/>
  <c r="D1291" i="14"/>
  <c r="C1291" i="14"/>
  <c r="B1291" i="14"/>
  <c r="A1291" i="14"/>
  <c r="E1291" i="14" s="1"/>
  <c r="D1290" i="14"/>
  <c r="C1290" i="14"/>
  <c r="B1290" i="14"/>
  <c r="A1290" i="14"/>
  <c r="E1290" i="14" s="1"/>
  <c r="D1289" i="14"/>
  <c r="C1289" i="14"/>
  <c r="B1289" i="14"/>
  <c r="A1289" i="14"/>
  <c r="E1289" i="14" s="1"/>
  <c r="D1288" i="14"/>
  <c r="C1288" i="14"/>
  <c r="B1288" i="14"/>
  <c r="A1288" i="14"/>
  <c r="E1288" i="14" s="1"/>
  <c r="D1287" i="14"/>
  <c r="C1287" i="14"/>
  <c r="B1287" i="14"/>
  <c r="A1287" i="14"/>
  <c r="E1287" i="14" s="1"/>
  <c r="D1286" i="14"/>
  <c r="C1286" i="14"/>
  <c r="B1286" i="14"/>
  <c r="A1286" i="14"/>
  <c r="E1286" i="14" s="1"/>
  <c r="D1285" i="14"/>
  <c r="C1285" i="14"/>
  <c r="B1285" i="14"/>
  <c r="A1285" i="14"/>
  <c r="D1284" i="14"/>
  <c r="C1284" i="14"/>
  <c r="B1284" i="14"/>
  <c r="A1284" i="14"/>
  <c r="E1284" i="14" s="1"/>
  <c r="D1283" i="14"/>
  <c r="C1283" i="14"/>
  <c r="B1283" i="14"/>
  <c r="A1283" i="14"/>
  <c r="E1283" i="14" s="1"/>
  <c r="D1282" i="14"/>
  <c r="C1282" i="14"/>
  <c r="B1282" i="14"/>
  <c r="A1282" i="14"/>
  <c r="E1282" i="14" s="1"/>
  <c r="D1281" i="14"/>
  <c r="C1281" i="14"/>
  <c r="B1281" i="14"/>
  <c r="A1281" i="14"/>
  <c r="D1280" i="14"/>
  <c r="C1280" i="14"/>
  <c r="B1280" i="14"/>
  <c r="A1280" i="14"/>
  <c r="D1279" i="14"/>
  <c r="C1279" i="14"/>
  <c r="B1279" i="14"/>
  <c r="A1279" i="14"/>
  <c r="E1279" i="14" s="1"/>
  <c r="D1278" i="14"/>
  <c r="C1278" i="14"/>
  <c r="B1278" i="14"/>
  <c r="A1278" i="14"/>
  <c r="E1278" i="14" s="1"/>
  <c r="D1277" i="14"/>
  <c r="C1277" i="14"/>
  <c r="B1277" i="14"/>
  <c r="A1277" i="14"/>
  <c r="E1277" i="14" s="1"/>
  <c r="D1276" i="14"/>
  <c r="C1276" i="14"/>
  <c r="B1276" i="14"/>
  <c r="A1276" i="14"/>
  <c r="E1276" i="14" s="1"/>
  <c r="D1275" i="14"/>
  <c r="C1275" i="14"/>
  <c r="B1275" i="14"/>
  <c r="A1275" i="14"/>
  <c r="E1275" i="14" s="1"/>
  <c r="D1274" i="14"/>
  <c r="C1274" i="14"/>
  <c r="B1274" i="14"/>
  <c r="A1274" i="14"/>
  <c r="E1274" i="14" s="1"/>
  <c r="D1273" i="14"/>
  <c r="C1273" i="14"/>
  <c r="B1273" i="14"/>
  <c r="A1273" i="14"/>
  <c r="E1273" i="14" s="1"/>
  <c r="D1272" i="14"/>
  <c r="C1272" i="14"/>
  <c r="B1272" i="14"/>
  <c r="A1272" i="14"/>
  <c r="E1272" i="14" s="1"/>
  <c r="D1271" i="14"/>
  <c r="C1271" i="14"/>
  <c r="B1271" i="14"/>
  <c r="A1271" i="14"/>
  <c r="E1271" i="14" s="1"/>
  <c r="D1270" i="14"/>
  <c r="C1270" i="14"/>
  <c r="B1270" i="14"/>
  <c r="A1270" i="14"/>
  <c r="E1270" i="14" s="1"/>
  <c r="D1269" i="14"/>
  <c r="C1269" i="14"/>
  <c r="B1269" i="14"/>
  <c r="A1269" i="14"/>
  <c r="D1268" i="14"/>
  <c r="C1268" i="14"/>
  <c r="B1268" i="14"/>
  <c r="A1268" i="14"/>
  <c r="E1268" i="14" s="1"/>
  <c r="D1267" i="14"/>
  <c r="C1267" i="14"/>
  <c r="B1267" i="14"/>
  <c r="A1267" i="14"/>
  <c r="E1267" i="14" s="1"/>
  <c r="D1266" i="14"/>
  <c r="C1266" i="14"/>
  <c r="B1266" i="14"/>
  <c r="A1266" i="14"/>
  <c r="E1266" i="14" s="1"/>
  <c r="D1265" i="14"/>
  <c r="C1265" i="14"/>
  <c r="B1265" i="14"/>
  <c r="A1265" i="14"/>
  <c r="D1264" i="14"/>
  <c r="C1264" i="14"/>
  <c r="B1264" i="14"/>
  <c r="A1264" i="14"/>
  <c r="D1263" i="14"/>
  <c r="C1263" i="14"/>
  <c r="B1263" i="14"/>
  <c r="A1263" i="14"/>
  <c r="E1263" i="14" s="1"/>
  <c r="D1262" i="14"/>
  <c r="C1262" i="14"/>
  <c r="B1262" i="14"/>
  <c r="A1262" i="14"/>
  <c r="E1262" i="14" s="1"/>
  <c r="D1261" i="14"/>
  <c r="C1261" i="14"/>
  <c r="B1261" i="14"/>
  <c r="A1261" i="14"/>
  <c r="E1261" i="14" s="1"/>
  <c r="D1260" i="14"/>
  <c r="C1260" i="14"/>
  <c r="B1260" i="14"/>
  <c r="A1260" i="14"/>
  <c r="E1260" i="14" s="1"/>
  <c r="D1259" i="14"/>
  <c r="C1259" i="14"/>
  <c r="B1259" i="14"/>
  <c r="A1259" i="14"/>
  <c r="E1259" i="14" s="1"/>
  <c r="D1258" i="14"/>
  <c r="C1258" i="14"/>
  <c r="B1258" i="14"/>
  <c r="A1258" i="14"/>
  <c r="E1258" i="14" s="1"/>
  <c r="D1257" i="14"/>
  <c r="C1257" i="14"/>
  <c r="B1257" i="14"/>
  <c r="A1257" i="14"/>
  <c r="E1257" i="14" s="1"/>
  <c r="D1256" i="14"/>
  <c r="C1256" i="14"/>
  <c r="B1256" i="14"/>
  <c r="A1256" i="14"/>
  <c r="E1256" i="14" s="1"/>
  <c r="D1255" i="14"/>
  <c r="C1255" i="14"/>
  <c r="B1255" i="14"/>
  <c r="A1255" i="14"/>
  <c r="E1255" i="14" s="1"/>
  <c r="D1254" i="14"/>
  <c r="C1254" i="14"/>
  <c r="B1254" i="14"/>
  <c r="A1254" i="14"/>
  <c r="E1254" i="14" s="1"/>
  <c r="D1253" i="14"/>
  <c r="C1253" i="14"/>
  <c r="B1253" i="14"/>
  <c r="A1253" i="14"/>
  <c r="D1252" i="14"/>
  <c r="C1252" i="14"/>
  <c r="B1252" i="14"/>
  <c r="A1252" i="14"/>
  <c r="E1252" i="14" s="1"/>
  <c r="D1251" i="14"/>
  <c r="C1251" i="14"/>
  <c r="B1251" i="14"/>
  <c r="A1251" i="14"/>
  <c r="E1251" i="14" s="1"/>
  <c r="D1250" i="14"/>
  <c r="C1250" i="14"/>
  <c r="B1250" i="14"/>
  <c r="A1250" i="14"/>
  <c r="E1250" i="14" s="1"/>
  <c r="D1249" i="14"/>
  <c r="C1249" i="14"/>
  <c r="B1249" i="14"/>
  <c r="A1249" i="14"/>
  <c r="D1248" i="14"/>
  <c r="C1248" i="14"/>
  <c r="B1248" i="14"/>
  <c r="A1248" i="14"/>
  <c r="D1247" i="14"/>
  <c r="C1247" i="14"/>
  <c r="B1247" i="14"/>
  <c r="A1247" i="14"/>
  <c r="E1247" i="14" s="1"/>
  <c r="D1246" i="14"/>
  <c r="C1246" i="14"/>
  <c r="B1246" i="14"/>
  <c r="A1246" i="14"/>
  <c r="E1246" i="14" s="1"/>
  <c r="D1245" i="14"/>
  <c r="C1245" i="14"/>
  <c r="B1245" i="14"/>
  <c r="A1245" i="14"/>
  <c r="E1245" i="14" s="1"/>
  <c r="D1244" i="14"/>
  <c r="C1244" i="14"/>
  <c r="B1244" i="14"/>
  <c r="A1244" i="14"/>
  <c r="E1244" i="14" s="1"/>
  <c r="D1243" i="14"/>
  <c r="C1243" i="14"/>
  <c r="B1243" i="14"/>
  <c r="A1243" i="14"/>
  <c r="E1243" i="14" s="1"/>
  <c r="D1242" i="14"/>
  <c r="C1242" i="14"/>
  <c r="B1242" i="14"/>
  <c r="A1242" i="14"/>
  <c r="E1242" i="14" s="1"/>
  <c r="D1241" i="14"/>
  <c r="C1241" i="14"/>
  <c r="B1241" i="14"/>
  <c r="A1241" i="14"/>
  <c r="E1241" i="14" s="1"/>
  <c r="D1240" i="14"/>
  <c r="C1240" i="14"/>
  <c r="B1240" i="14"/>
  <c r="A1240" i="14"/>
  <c r="E1240" i="14" s="1"/>
  <c r="D1239" i="14"/>
  <c r="C1239" i="14"/>
  <c r="B1239" i="14"/>
  <c r="A1239" i="14"/>
  <c r="E1239" i="14" s="1"/>
  <c r="D1238" i="14"/>
  <c r="C1238" i="14"/>
  <c r="B1238" i="14"/>
  <c r="A1238" i="14"/>
  <c r="E1238" i="14" s="1"/>
  <c r="D1237" i="14"/>
  <c r="C1237" i="14"/>
  <c r="B1237" i="14"/>
  <c r="A1237" i="14"/>
  <c r="D1236" i="14"/>
  <c r="C1236" i="14"/>
  <c r="B1236" i="14"/>
  <c r="A1236" i="14"/>
  <c r="E1236" i="14" s="1"/>
  <c r="D1235" i="14"/>
  <c r="C1235" i="14"/>
  <c r="B1235" i="14"/>
  <c r="A1235" i="14"/>
  <c r="E1235" i="14" s="1"/>
  <c r="D1234" i="14"/>
  <c r="C1234" i="14"/>
  <c r="B1234" i="14"/>
  <c r="A1234" i="14"/>
  <c r="E1234" i="14" s="1"/>
  <c r="D1233" i="14"/>
  <c r="C1233" i="14"/>
  <c r="B1233" i="14"/>
  <c r="A1233" i="14"/>
  <c r="D1232" i="14"/>
  <c r="C1232" i="14"/>
  <c r="B1232" i="14"/>
  <c r="A1232" i="14"/>
  <c r="D1231" i="14"/>
  <c r="C1231" i="14"/>
  <c r="B1231" i="14"/>
  <c r="A1231" i="14"/>
  <c r="E1231" i="14" s="1"/>
  <c r="D1230" i="14"/>
  <c r="C1230" i="14"/>
  <c r="B1230" i="14"/>
  <c r="A1230" i="14"/>
  <c r="E1230" i="14" s="1"/>
  <c r="D1229" i="14"/>
  <c r="C1229" i="14"/>
  <c r="B1229" i="14"/>
  <c r="A1229" i="14"/>
  <c r="E1229" i="14" s="1"/>
  <c r="D1228" i="14"/>
  <c r="C1228" i="14"/>
  <c r="B1228" i="14"/>
  <c r="A1228" i="14"/>
  <c r="E1228" i="14" s="1"/>
  <c r="D1227" i="14"/>
  <c r="C1227" i="14"/>
  <c r="B1227" i="14"/>
  <c r="A1227" i="14"/>
  <c r="E1227" i="14" s="1"/>
  <c r="D1226" i="14"/>
  <c r="C1226" i="14"/>
  <c r="B1226" i="14"/>
  <c r="A1226" i="14"/>
  <c r="E1226" i="14" s="1"/>
  <c r="D1225" i="14"/>
  <c r="C1225" i="14"/>
  <c r="B1225" i="14"/>
  <c r="A1225" i="14"/>
  <c r="E1225" i="14" s="1"/>
  <c r="D1224" i="14"/>
  <c r="C1224" i="14"/>
  <c r="B1224" i="14"/>
  <c r="A1224" i="14"/>
  <c r="E1224" i="14" s="1"/>
  <c r="D1223" i="14"/>
  <c r="C1223" i="14"/>
  <c r="B1223" i="14"/>
  <c r="A1223" i="14"/>
  <c r="E1223" i="14" s="1"/>
  <c r="D1222" i="14"/>
  <c r="C1222" i="14"/>
  <c r="B1222" i="14"/>
  <c r="A1222" i="14"/>
  <c r="E1222" i="14" s="1"/>
  <c r="D1221" i="14"/>
  <c r="C1221" i="14"/>
  <c r="B1221" i="14"/>
  <c r="A1221" i="14"/>
  <c r="D1220" i="14"/>
  <c r="C1220" i="14"/>
  <c r="B1220" i="14"/>
  <c r="A1220" i="14"/>
  <c r="E1220" i="14" s="1"/>
  <c r="D1219" i="14"/>
  <c r="C1219" i="14"/>
  <c r="B1219" i="14"/>
  <c r="A1219" i="14"/>
  <c r="E1219" i="14" s="1"/>
  <c r="D1218" i="14"/>
  <c r="C1218" i="14"/>
  <c r="B1218" i="14"/>
  <c r="A1218" i="14"/>
  <c r="E1218" i="14" s="1"/>
  <c r="D1217" i="14"/>
  <c r="C1217" i="14"/>
  <c r="B1217" i="14"/>
  <c r="A1217" i="14"/>
  <c r="D1216" i="14"/>
  <c r="C1216" i="14"/>
  <c r="B1216" i="14"/>
  <c r="A1216" i="14"/>
  <c r="D1215" i="14"/>
  <c r="C1215" i="14"/>
  <c r="B1215" i="14"/>
  <c r="A1215" i="14"/>
  <c r="E1215" i="14" s="1"/>
  <c r="D1214" i="14"/>
  <c r="C1214" i="14"/>
  <c r="B1214" i="14"/>
  <c r="A1214" i="14"/>
  <c r="E1214" i="14" s="1"/>
  <c r="D1213" i="14"/>
  <c r="C1213" i="14"/>
  <c r="B1213" i="14"/>
  <c r="A1213" i="14"/>
  <c r="E1213" i="14" s="1"/>
  <c r="D1212" i="14"/>
  <c r="C1212" i="14"/>
  <c r="B1212" i="14"/>
  <c r="A1212" i="14"/>
  <c r="E1212" i="14" s="1"/>
  <c r="D1211" i="14"/>
  <c r="C1211" i="14"/>
  <c r="B1211" i="14"/>
  <c r="A1211" i="14"/>
  <c r="E1211" i="14" s="1"/>
  <c r="D1210" i="14"/>
  <c r="C1210" i="14"/>
  <c r="B1210" i="14"/>
  <c r="A1210" i="14"/>
  <c r="E1210" i="14" s="1"/>
  <c r="D1209" i="14"/>
  <c r="C1209" i="14"/>
  <c r="B1209" i="14"/>
  <c r="A1209" i="14"/>
  <c r="E1209" i="14" s="1"/>
  <c r="D1208" i="14"/>
  <c r="C1208" i="14"/>
  <c r="B1208" i="14"/>
  <c r="A1208" i="14"/>
  <c r="E1208" i="14" s="1"/>
  <c r="D1207" i="14"/>
  <c r="C1207" i="14"/>
  <c r="B1207" i="14"/>
  <c r="A1207" i="14"/>
  <c r="E1207" i="14" s="1"/>
  <c r="D1206" i="14"/>
  <c r="C1206" i="14"/>
  <c r="B1206" i="14"/>
  <c r="A1206" i="14"/>
  <c r="E1206" i="14" s="1"/>
  <c r="D1205" i="14"/>
  <c r="C1205" i="14"/>
  <c r="B1205" i="14"/>
  <c r="A1205" i="14"/>
  <c r="D1204" i="14"/>
  <c r="C1204" i="14"/>
  <c r="B1204" i="14"/>
  <c r="A1204" i="14"/>
  <c r="E1204" i="14" s="1"/>
  <c r="D1203" i="14"/>
  <c r="C1203" i="14"/>
  <c r="B1203" i="14"/>
  <c r="A1203" i="14"/>
  <c r="E1203" i="14" s="1"/>
  <c r="D1202" i="14"/>
  <c r="C1202" i="14"/>
  <c r="B1202" i="14"/>
  <c r="A1202" i="14"/>
  <c r="E1202" i="14" s="1"/>
  <c r="D1201" i="14"/>
  <c r="C1201" i="14"/>
  <c r="B1201" i="14"/>
  <c r="A1201" i="14"/>
  <c r="D1200" i="14"/>
  <c r="C1200" i="14"/>
  <c r="B1200" i="14"/>
  <c r="A1200" i="14"/>
  <c r="D1199" i="14"/>
  <c r="C1199" i="14"/>
  <c r="B1199" i="14"/>
  <c r="A1199" i="14"/>
  <c r="E1199" i="14" s="1"/>
  <c r="D1198" i="14"/>
  <c r="C1198" i="14"/>
  <c r="B1198" i="14"/>
  <c r="A1198" i="14"/>
  <c r="E1198" i="14" s="1"/>
  <c r="D1197" i="14"/>
  <c r="C1197" i="14"/>
  <c r="B1197" i="14"/>
  <c r="A1197" i="14"/>
  <c r="E1197" i="14" s="1"/>
  <c r="D1196" i="14"/>
  <c r="C1196" i="14"/>
  <c r="B1196" i="14"/>
  <c r="A1196" i="14"/>
  <c r="E1196" i="14" s="1"/>
  <c r="D1195" i="14"/>
  <c r="C1195" i="14"/>
  <c r="B1195" i="14"/>
  <c r="A1195" i="14"/>
  <c r="E1195" i="14" s="1"/>
  <c r="D1194" i="14"/>
  <c r="C1194" i="14"/>
  <c r="B1194" i="14"/>
  <c r="A1194" i="14"/>
  <c r="E1194" i="14" s="1"/>
  <c r="D1193" i="14"/>
  <c r="C1193" i="14"/>
  <c r="B1193" i="14"/>
  <c r="A1193" i="14"/>
  <c r="E1193" i="14" s="1"/>
  <c r="D1192" i="14"/>
  <c r="C1192" i="14"/>
  <c r="B1192" i="14"/>
  <c r="A1192" i="14"/>
  <c r="E1192" i="14" s="1"/>
  <c r="D1191" i="14"/>
  <c r="C1191" i="14"/>
  <c r="B1191" i="14"/>
  <c r="A1191" i="14"/>
  <c r="E1191" i="14" s="1"/>
  <c r="D1190" i="14"/>
  <c r="C1190" i="14"/>
  <c r="B1190" i="14"/>
  <c r="A1190" i="14"/>
  <c r="E1190" i="14" s="1"/>
  <c r="D1189" i="14"/>
  <c r="C1189" i="14"/>
  <c r="B1189" i="14"/>
  <c r="A1189" i="14"/>
  <c r="E1189" i="14" s="1"/>
  <c r="D1188" i="14"/>
  <c r="C1188" i="14"/>
  <c r="B1188" i="14"/>
  <c r="A1188" i="14"/>
  <c r="D1187" i="14"/>
  <c r="C1187" i="14"/>
  <c r="B1187" i="14"/>
  <c r="A1187" i="14"/>
  <c r="E1187" i="14" s="1"/>
  <c r="D1186" i="14"/>
  <c r="C1186" i="14"/>
  <c r="B1186" i="14"/>
  <c r="A1186" i="14"/>
  <c r="E1186" i="14" s="1"/>
  <c r="D1185" i="14"/>
  <c r="C1185" i="14"/>
  <c r="B1185" i="14"/>
  <c r="A1185" i="14"/>
  <c r="E1185" i="14" s="1"/>
  <c r="D1184" i="14"/>
  <c r="C1184" i="14"/>
  <c r="B1184" i="14"/>
  <c r="A1184" i="14"/>
  <c r="E1184" i="14" s="1"/>
  <c r="D1183" i="14"/>
  <c r="C1183" i="14"/>
  <c r="B1183" i="14"/>
  <c r="A1183" i="14"/>
  <c r="E1183" i="14" s="1"/>
  <c r="D1182" i="14"/>
  <c r="C1182" i="14"/>
  <c r="B1182" i="14"/>
  <c r="A1182" i="14"/>
  <c r="E1182" i="14" s="1"/>
  <c r="D1181" i="14"/>
  <c r="C1181" i="14"/>
  <c r="B1181" i="14"/>
  <c r="A1181" i="14"/>
  <c r="E1181" i="14" s="1"/>
  <c r="D1180" i="14"/>
  <c r="C1180" i="14"/>
  <c r="B1180" i="14"/>
  <c r="A1180" i="14"/>
  <c r="E1180" i="14" s="1"/>
  <c r="D1179" i="14"/>
  <c r="C1179" i="14"/>
  <c r="B1179" i="14"/>
  <c r="A1179" i="14"/>
  <c r="E1179" i="14" s="1"/>
  <c r="D1178" i="14"/>
  <c r="C1178" i="14"/>
  <c r="B1178" i="14"/>
  <c r="A1178" i="14"/>
  <c r="E1178" i="14" s="1"/>
  <c r="D1177" i="14"/>
  <c r="C1177" i="14"/>
  <c r="B1177" i="14"/>
  <c r="A1177" i="14"/>
  <c r="E1177" i="14" s="1"/>
  <c r="D1176" i="14"/>
  <c r="C1176" i="14"/>
  <c r="B1176" i="14"/>
  <c r="A1176" i="14"/>
  <c r="D1175" i="14"/>
  <c r="C1175" i="14"/>
  <c r="B1175" i="14"/>
  <c r="A1175" i="14"/>
  <c r="E1175" i="14" s="1"/>
  <c r="D1174" i="14"/>
  <c r="C1174" i="14"/>
  <c r="B1174" i="14"/>
  <c r="A1174" i="14"/>
  <c r="E1174" i="14" s="1"/>
  <c r="D1173" i="14"/>
  <c r="C1173" i="14"/>
  <c r="B1173" i="14"/>
  <c r="A1173" i="14"/>
  <c r="E1173" i="14" s="1"/>
  <c r="D1172" i="14"/>
  <c r="C1172" i="14"/>
  <c r="B1172" i="14"/>
  <c r="A1172" i="14"/>
  <c r="D1171" i="14"/>
  <c r="C1171" i="14"/>
  <c r="B1171" i="14"/>
  <c r="A1171" i="14"/>
  <c r="E1171" i="14" s="1"/>
  <c r="D1170" i="14"/>
  <c r="C1170" i="14"/>
  <c r="B1170" i="14"/>
  <c r="A1170" i="14"/>
  <c r="E1170" i="14" s="1"/>
  <c r="D1169" i="14"/>
  <c r="C1169" i="14"/>
  <c r="B1169" i="14"/>
  <c r="A1169" i="14"/>
  <c r="E1169" i="14" s="1"/>
  <c r="D1168" i="14"/>
  <c r="C1168" i="14"/>
  <c r="B1168" i="14"/>
  <c r="A1168" i="14"/>
  <c r="E1168" i="14" s="1"/>
  <c r="D1167" i="14"/>
  <c r="C1167" i="14"/>
  <c r="B1167" i="14"/>
  <c r="A1167" i="14"/>
  <c r="E1167" i="14" s="1"/>
  <c r="D1166" i="14"/>
  <c r="C1166" i="14"/>
  <c r="B1166" i="14"/>
  <c r="A1166" i="14"/>
  <c r="E1166" i="14" s="1"/>
  <c r="D1165" i="14"/>
  <c r="C1165" i="14"/>
  <c r="B1165" i="14"/>
  <c r="A1165" i="14"/>
  <c r="E1165" i="14" s="1"/>
  <c r="D1164" i="14"/>
  <c r="C1164" i="14"/>
  <c r="B1164" i="14"/>
  <c r="A1164" i="14"/>
  <c r="E1164" i="14" s="1"/>
  <c r="D1163" i="14"/>
  <c r="C1163" i="14"/>
  <c r="B1163" i="14"/>
  <c r="A1163" i="14"/>
  <c r="E1163" i="14" s="1"/>
  <c r="D1162" i="14"/>
  <c r="C1162" i="14"/>
  <c r="B1162" i="14"/>
  <c r="A1162" i="14"/>
  <c r="E1162" i="14" s="1"/>
  <c r="D1161" i="14"/>
  <c r="C1161" i="14"/>
  <c r="B1161" i="14"/>
  <c r="A1161" i="14"/>
  <c r="E1161" i="14" s="1"/>
  <c r="D1160" i="14"/>
  <c r="C1160" i="14"/>
  <c r="B1160" i="14"/>
  <c r="A1160" i="14"/>
  <c r="E1160" i="14" s="1"/>
  <c r="D1159" i="14"/>
  <c r="C1159" i="14"/>
  <c r="B1159" i="14"/>
  <c r="A1159" i="14"/>
  <c r="E1159" i="14" s="1"/>
  <c r="D1158" i="14"/>
  <c r="C1158" i="14"/>
  <c r="B1158" i="14"/>
  <c r="A1158" i="14"/>
  <c r="E1158" i="14" s="1"/>
  <c r="D1157" i="14"/>
  <c r="C1157" i="14"/>
  <c r="B1157" i="14"/>
  <c r="A1157" i="14"/>
  <c r="E1157" i="14" s="1"/>
  <c r="D1156" i="14"/>
  <c r="C1156" i="14"/>
  <c r="B1156" i="14"/>
  <c r="A1156" i="14"/>
  <c r="E1156" i="14" s="1"/>
  <c r="D1155" i="14"/>
  <c r="C1155" i="14"/>
  <c r="B1155" i="14"/>
  <c r="A1155" i="14"/>
  <c r="E1155" i="14" s="1"/>
  <c r="D1154" i="14"/>
  <c r="C1154" i="14"/>
  <c r="B1154" i="14"/>
  <c r="A1154" i="14"/>
  <c r="E1154" i="14" s="1"/>
  <c r="D1153" i="14"/>
  <c r="C1153" i="14"/>
  <c r="B1153" i="14"/>
  <c r="A1153" i="14"/>
  <c r="E1153" i="14" s="1"/>
  <c r="D1152" i="14"/>
  <c r="C1152" i="14"/>
  <c r="B1152" i="14"/>
  <c r="A1152" i="14"/>
  <c r="E1152" i="14" s="1"/>
  <c r="D1151" i="14"/>
  <c r="C1151" i="14"/>
  <c r="B1151" i="14"/>
  <c r="A1151" i="14"/>
  <c r="E1151" i="14" s="1"/>
  <c r="D1150" i="14"/>
  <c r="C1150" i="14"/>
  <c r="B1150" i="14"/>
  <c r="A1150" i="14"/>
  <c r="E1150" i="14" s="1"/>
  <c r="D1149" i="14"/>
  <c r="C1149" i="14"/>
  <c r="B1149" i="14"/>
  <c r="A1149" i="14"/>
  <c r="E1149" i="14" s="1"/>
  <c r="D1148" i="14"/>
  <c r="C1148" i="14"/>
  <c r="B1148" i="14"/>
  <c r="A1148" i="14"/>
  <c r="E1148" i="14" s="1"/>
  <c r="D1147" i="14"/>
  <c r="C1147" i="14"/>
  <c r="B1147" i="14"/>
  <c r="A1147" i="14"/>
  <c r="E1147" i="14" s="1"/>
  <c r="D1146" i="14"/>
  <c r="C1146" i="14"/>
  <c r="B1146" i="14"/>
  <c r="A1146" i="14"/>
  <c r="E1146" i="14" s="1"/>
  <c r="D1145" i="14"/>
  <c r="C1145" i="14"/>
  <c r="B1145" i="14"/>
  <c r="A1145" i="14"/>
  <c r="E1145" i="14" s="1"/>
  <c r="D1144" i="14"/>
  <c r="C1144" i="14"/>
  <c r="B1144" i="14"/>
  <c r="A1144" i="14"/>
  <c r="E1144" i="14" s="1"/>
  <c r="D1143" i="14"/>
  <c r="C1143" i="14"/>
  <c r="B1143" i="14"/>
  <c r="A1143" i="14"/>
  <c r="E1143" i="14" s="1"/>
  <c r="D1142" i="14"/>
  <c r="C1142" i="14"/>
  <c r="B1142" i="14"/>
  <c r="A1142" i="14"/>
  <c r="E1142" i="14" s="1"/>
  <c r="D1141" i="14"/>
  <c r="C1141" i="14"/>
  <c r="B1141" i="14"/>
  <c r="A1141" i="14"/>
  <c r="E1141" i="14" s="1"/>
  <c r="D1140" i="14"/>
  <c r="C1140" i="14"/>
  <c r="B1140" i="14"/>
  <c r="A1140" i="14"/>
  <c r="E1140" i="14" s="1"/>
  <c r="D1139" i="14"/>
  <c r="C1139" i="14"/>
  <c r="B1139" i="14"/>
  <c r="A1139" i="14"/>
  <c r="E1139" i="14" s="1"/>
  <c r="D1138" i="14"/>
  <c r="C1138" i="14"/>
  <c r="B1138" i="14"/>
  <c r="A1138" i="14"/>
  <c r="E1138" i="14" s="1"/>
  <c r="D1137" i="14"/>
  <c r="C1137" i="14"/>
  <c r="B1137" i="14"/>
  <c r="A1137" i="14"/>
  <c r="E1137" i="14" s="1"/>
  <c r="D1136" i="14"/>
  <c r="C1136" i="14"/>
  <c r="B1136" i="14"/>
  <c r="A1136" i="14"/>
  <c r="E1136" i="14" s="1"/>
  <c r="D1135" i="14"/>
  <c r="C1135" i="14"/>
  <c r="B1135" i="14"/>
  <c r="A1135" i="14"/>
  <c r="E1135" i="14" s="1"/>
  <c r="D1134" i="14"/>
  <c r="C1134" i="14"/>
  <c r="B1134" i="14"/>
  <c r="A1134" i="14"/>
  <c r="E1134" i="14" s="1"/>
  <c r="D1133" i="14"/>
  <c r="C1133" i="14"/>
  <c r="B1133" i="14"/>
  <c r="A1133" i="14"/>
  <c r="E1133" i="14" s="1"/>
  <c r="D1132" i="14"/>
  <c r="C1132" i="14"/>
  <c r="B1132" i="14"/>
  <c r="A1132" i="14"/>
  <c r="E1132" i="14" s="1"/>
  <c r="D1131" i="14"/>
  <c r="C1131" i="14"/>
  <c r="B1131" i="14"/>
  <c r="A1131" i="14"/>
  <c r="E1131" i="14" s="1"/>
  <c r="D1130" i="14"/>
  <c r="C1130" i="14"/>
  <c r="B1130" i="14"/>
  <c r="A1130" i="14"/>
  <c r="E1130" i="14" s="1"/>
  <c r="D1129" i="14"/>
  <c r="C1129" i="14"/>
  <c r="B1129" i="14"/>
  <c r="A1129" i="14"/>
  <c r="E1129" i="14" s="1"/>
  <c r="D1128" i="14"/>
  <c r="C1128" i="14"/>
  <c r="B1128" i="14"/>
  <c r="A1128" i="14"/>
  <c r="E1128" i="14" s="1"/>
  <c r="D1127" i="14"/>
  <c r="C1127" i="14"/>
  <c r="B1127" i="14"/>
  <c r="A1127" i="14"/>
  <c r="E1127" i="14" s="1"/>
  <c r="D1126" i="14"/>
  <c r="C1126" i="14"/>
  <c r="B1126" i="14"/>
  <c r="A1126" i="14"/>
  <c r="E1126" i="14" s="1"/>
  <c r="D1125" i="14"/>
  <c r="C1125" i="14"/>
  <c r="B1125" i="14"/>
  <c r="A1125" i="14"/>
  <c r="E1125" i="14" s="1"/>
  <c r="D1124" i="14"/>
  <c r="C1124" i="14"/>
  <c r="B1124" i="14"/>
  <c r="A1124" i="14"/>
  <c r="E1124" i="14" s="1"/>
  <c r="D1123" i="14"/>
  <c r="C1123" i="14"/>
  <c r="B1123" i="14"/>
  <c r="A1123" i="14"/>
  <c r="E1123" i="14" s="1"/>
  <c r="D1122" i="14"/>
  <c r="C1122" i="14"/>
  <c r="B1122" i="14"/>
  <c r="A1122" i="14"/>
  <c r="E1122" i="14" s="1"/>
  <c r="D1121" i="14"/>
  <c r="C1121" i="14"/>
  <c r="B1121" i="14"/>
  <c r="A1121" i="14"/>
  <c r="E1121" i="14" s="1"/>
  <c r="D1120" i="14"/>
  <c r="C1120" i="14"/>
  <c r="B1120" i="14"/>
  <c r="A1120" i="14"/>
  <c r="E1120" i="14" s="1"/>
  <c r="D1119" i="14"/>
  <c r="C1119" i="14"/>
  <c r="B1119" i="14"/>
  <c r="A1119" i="14"/>
  <c r="E1119" i="14" s="1"/>
  <c r="D1118" i="14"/>
  <c r="C1118" i="14"/>
  <c r="B1118" i="14"/>
  <c r="A1118" i="14"/>
  <c r="E1118" i="14" s="1"/>
  <c r="D1117" i="14"/>
  <c r="C1117" i="14"/>
  <c r="B1117" i="14"/>
  <c r="A1117" i="14"/>
  <c r="E1117" i="14" s="1"/>
  <c r="D1116" i="14"/>
  <c r="C1116" i="14"/>
  <c r="B1116" i="14"/>
  <c r="A1116" i="14"/>
  <c r="E1116" i="14" s="1"/>
  <c r="D1115" i="14"/>
  <c r="C1115" i="14"/>
  <c r="B1115" i="14"/>
  <c r="A1115" i="14"/>
  <c r="E1115" i="14" s="1"/>
  <c r="D1114" i="14"/>
  <c r="C1114" i="14"/>
  <c r="B1114" i="14"/>
  <c r="A1114" i="14"/>
  <c r="E1114" i="14" s="1"/>
  <c r="D1113" i="14"/>
  <c r="C1113" i="14"/>
  <c r="B1113" i="14"/>
  <c r="A1113" i="14"/>
  <c r="E1113" i="14" s="1"/>
  <c r="D1112" i="14"/>
  <c r="C1112" i="14"/>
  <c r="B1112" i="14"/>
  <c r="A1112" i="14"/>
  <c r="E1112" i="14" s="1"/>
  <c r="D1111" i="14"/>
  <c r="C1111" i="14"/>
  <c r="B1111" i="14"/>
  <c r="A1111" i="14"/>
  <c r="E1111" i="14" s="1"/>
  <c r="D1110" i="14"/>
  <c r="C1110" i="14"/>
  <c r="B1110" i="14"/>
  <c r="A1110" i="14"/>
  <c r="E1110" i="14" s="1"/>
  <c r="D1109" i="14"/>
  <c r="C1109" i="14"/>
  <c r="B1109" i="14"/>
  <c r="A1109" i="14"/>
  <c r="E1109" i="14" s="1"/>
  <c r="D1108" i="14"/>
  <c r="C1108" i="14"/>
  <c r="B1108" i="14"/>
  <c r="A1108" i="14"/>
  <c r="E1108" i="14" s="1"/>
  <c r="D1107" i="14"/>
  <c r="C1107" i="14"/>
  <c r="B1107" i="14"/>
  <c r="A1107" i="14"/>
  <c r="E1107" i="14" s="1"/>
  <c r="D1106" i="14"/>
  <c r="C1106" i="14"/>
  <c r="B1106" i="14"/>
  <c r="A1106" i="14"/>
  <c r="E1106" i="14" s="1"/>
  <c r="D1105" i="14"/>
  <c r="C1105" i="14"/>
  <c r="B1105" i="14"/>
  <c r="A1105" i="14"/>
  <c r="E1105" i="14" s="1"/>
  <c r="D1104" i="14"/>
  <c r="C1104" i="14"/>
  <c r="B1104" i="14"/>
  <c r="A1104" i="14"/>
  <c r="E1104" i="14" s="1"/>
  <c r="D1103" i="14"/>
  <c r="C1103" i="14"/>
  <c r="B1103" i="14"/>
  <c r="A1103" i="14"/>
  <c r="E1103" i="14" s="1"/>
  <c r="D1102" i="14"/>
  <c r="C1102" i="14"/>
  <c r="B1102" i="14"/>
  <c r="A1102" i="14"/>
  <c r="E1102" i="14" s="1"/>
  <c r="D1101" i="14"/>
  <c r="C1101" i="14"/>
  <c r="B1101" i="14"/>
  <c r="A1101" i="14"/>
  <c r="E1101" i="14" s="1"/>
  <c r="D1100" i="14"/>
  <c r="C1100" i="14"/>
  <c r="B1100" i="14"/>
  <c r="A1100" i="14"/>
  <c r="E1100" i="14" s="1"/>
  <c r="D1099" i="14"/>
  <c r="C1099" i="14"/>
  <c r="B1099" i="14"/>
  <c r="A1099" i="14"/>
  <c r="E1099" i="14" s="1"/>
  <c r="D1098" i="14"/>
  <c r="C1098" i="14"/>
  <c r="B1098" i="14"/>
  <c r="A1098" i="14"/>
  <c r="E1098" i="14" s="1"/>
  <c r="D1097" i="14"/>
  <c r="C1097" i="14"/>
  <c r="B1097" i="14"/>
  <c r="A1097" i="14"/>
  <c r="E1097" i="14" s="1"/>
  <c r="D1096" i="14"/>
  <c r="C1096" i="14"/>
  <c r="B1096" i="14"/>
  <c r="A1096" i="14"/>
  <c r="E1096" i="14" s="1"/>
  <c r="D1095" i="14"/>
  <c r="C1095" i="14"/>
  <c r="B1095" i="14"/>
  <c r="A1095" i="14"/>
  <c r="E1095" i="14" s="1"/>
  <c r="D1094" i="14"/>
  <c r="C1094" i="14"/>
  <c r="B1094" i="14"/>
  <c r="A1094" i="14"/>
  <c r="E1094" i="14" s="1"/>
  <c r="D1093" i="14"/>
  <c r="C1093" i="14"/>
  <c r="B1093" i="14"/>
  <c r="A1093" i="14"/>
  <c r="E1093" i="14" s="1"/>
  <c r="D1092" i="14"/>
  <c r="C1092" i="14"/>
  <c r="B1092" i="14"/>
  <c r="A1092" i="14"/>
  <c r="E1092" i="14" s="1"/>
  <c r="D1091" i="14"/>
  <c r="C1091" i="14"/>
  <c r="B1091" i="14"/>
  <c r="A1091" i="14"/>
  <c r="E1091" i="14" s="1"/>
  <c r="D1090" i="14"/>
  <c r="C1090" i="14"/>
  <c r="B1090" i="14"/>
  <c r="A1090" i="14"/>
  <c r="E1090" i="14" s="1"/>
  <c r="D1089" i="14"/>
  <c r="C1089" i="14"/>
  <c r="B1089" i="14"/>
  <c r="A1089" i="14"/>
  <c r="E1089" i="14" s="1"/>
  <c r="D1088" i="14"/>
  <c r="C1088" i="14"/>
  <c r="B1088" i="14"/>
  <c r="A1088" i="14"/>
  <c r="E1088" i="14" s="1"/>
  <c r="D1087" i="14"/>
  <c r="C1087" i="14"/>
  <c r="B1087" i="14"/>
  <c r="A1087" i="14"/>
  <c r="E1087" i="14" s="1"/>
  <c r="D1086" i="14"/>
  <c r="C1086" i="14"/>
  <c r="B1086" i="14"/>
  <c r="A1086" i="14"/>
  <c r="E1086" i="14" s="1"/>
  <c r="D1085" i="14"/>
  <c r="C1085" i="14"/>
  <c r="B1085" i="14"/>
  <c r="A1085" i="14"/>
  <c r="E1085" i="14" s="1"/>
  <c r="D1084" i="14"/>
  <c r="C1084" i="14"/>
  <c r="B1084" i="14"/>
  <c r="A1084" i="14"/>
  <c r="E1084" i="14" s="1"/>
  <c r="D1083" i="14"/>
  <c r="C1083" i="14"/>
  <c r="B1083" i="14"/>
  <c r="A1083" i="14"/>
  <c r="E1083" i="14" s="1"/>
  <c r="D1082" i="14"/>
  <c r="C1082" i="14"/>
  <c r="B1082" i="14"/>
  <c r="A1082" i="14"/>
  <c r="E1082" i="14" s="1"/>
  <c r="D1081" i="14"/>
  <c r="C1081" i="14"/>
  <c r="B1081" i="14"/>
  <c r="A1081" i="14"/>
  <c r="E1081" i="14" s="1"/>
  <c r="D1080" i="14"/>
  <c r="C1080" i="14"/>
  <c r="B1080" i="14"/>
  <c r="A1080" i="14"/>
  <c r="E1080" i="14" s="1"/>
  <c r="D1079" i="14"/>
  <c r="C1079" i="14"/>
  <c r="B1079" i="14"/>
  <c r="A1079" i="14"/>
  <c r="E1079" i="14" s="1"/>
  <c r="D1078" i="14"/>
  <c r="C1078" i="14"/>
  <c r="B1078" i="14"/>
  <c r="A1078" i="14"/>
  <c r="E1078" i="14" s="1"/>
  <c r="D1077" i="14"/>
  <c r="C1077" i="14"/>
  <c r="B1077" i="14"/>
  <c r="A1077" i="14"/>
  <c r="E1077" i="14" s="1"/>
  <c r="D1076" i="14"/>
  <c r="C1076" i="14"/>
  <c r="B1076" i="14"/>
  <c r="A1076" i="14"/>
  <c r="E1076" i="14" s="1"/>
  <c r="D1075" i="14"/>
  <c r="C1075" i="14"/>
  <c r="B1075" i="14"/>
  <c r="A1075" i="14"/>
  <c r="E1075" i="14" s="1"/>
  <c r="D1074" i="14"/>
  <c r="C1074" i="14"/>
  <c r="B1074" i="14"/>
  <c r="A1074" i="14"/>
  <c r="E1074" i="14" s="1"/>
  <c r="D1073" i="14"/>
  <c r="C1073" i="14"/>
  <c r="B1073" i="14"/>
  <c r="A1073" i="14"/>
  <c r="E1073" i="14" s="1"/>
  <c r="D1072" i="14"/>
  <c r="C1072" i="14"/>
  <c r="B1072" i="14"/>
  <c r="A1072" i="14"/>
  <c r="E1072" i="14" s="1"/>
  <c r="D1071" i="14"/>
  <c r="C1071" i="14"/>
  <c r="B1071" i="14"/>
  <c r="A1071" i="14"/>
  <c r="E1071" i="14" s="1"/>
  <c r="D1070" i="14"/>
  <c r="C1070" i="14"/>
  <c r="B1070" i="14"/>
  <c r="A1070" i="14"/>
  <c r="E1070" i="14" s="1"/>
  <c r="D1069" i="14"/>
  <c r="C1069" i="14"/>
  <c r="B1069" i="14"/>
  <c r="A1069" i="14"/>
  <c r="E1069" i="14" s="1"/>
  <c r="D1068" i="14"/>
  <c r="C1068" i="14"/>
  <c r="B1068" i="14"/>
  <c r="A1068" i="14"/>
  <c r="E1068" i="14" s="1"/>
  <c r="D1067" i="14"/>
  <c r="C1067" i="14"/>
  <c r="B1067" i="14"/>
  <c r="A1067" i="14"/>
  <c r="E1067" i="14" s="1"/>
  <c r="D1066" i="14"/>
  <c r="C1066" i="14"/>
  <c r="B1066" i="14"/>
  <c r="A1066" i="14"/>
  <c r="E1066" i="14" s="1"/>
  <c r="D1065" i="14"/>
  <c r="C1065" i="14"/>
  <c r="B1065" i="14"/>
  <c r="A1065" i="14"/>
  <c r="E1065" i="14" s="1"/>
  <c r="D1064" i="14"/>
  <c r="C1064" i="14"/>
  <c r="B1064" i="14"/>
  <c r="A1064" i="14"/>
  <c r="E1064" i="14" s="1"/>
  <c r="D1063" i="14"/>
  <c r="C1063" i="14"/>
  <c r="B1063" i="14"/>
  <c r="A1063" i="14"/>
  <c r="E1063" i="14" s="1"/>
  <c r="D1062" i="14"/>
  <c r="C1062" i="14"/>
  <c r="B1062" i="14"/>
  <c r="A1062" i="14"/>
  <c r="E1062" i="14" s="1"/>
  <c r="D1061" i="14"/>
  <c r="C1061" i="14"/>
  <c r="B1061" i="14"/>
  <c r="A1061" i="14"/>
  <c r="E1061" i="14" s="1"/>
  <c r="D1060" i="14"/>
  <c r="C1060" i="14"/>
  <c r="B1060" i="14"/>
  <c r="A1060" i="14"/>
  <c r="E1060" i="14" s="1"/>
  <c r="D1059" i="14"/>
  <c r="C1059" i="14"/>
  <c r="B1059" i="14"/>
  <c r="A1059" i="14"/>
  <c r="E1059" i="14" s="1"/>
  <c r="D1058" i="14"/>
  <c r="C1058" i="14"/>
  <c r="B1058" i="14"/>
  <c r="A1058" i="14"/>
  <c r="E1058" i="14" s="1"/>
  <c r="D1057" i="14"/>
  <c r="C1057" i="14"/>
  <c r="B1057" i="14"/>
  <c r="A1057" i="14"/>
  <c r="E1057" i="14" s="1"/>
  <c r="D1056" i="14"/>
  <c r="C1056" i="14"/>
  <c r="B1056" i="14"/>
  <c r="A1056" i="14"/>
  <c r="E1056" i="14" s="1"/>
  <c r="D1055" i="14"/>
  <c r="C1055" i="14"/>
  <c r="B1055" i="14"/>
  <c r="A1055" i="14"/>
  <c r="E1055" i="14" s="1"/>
  <c r="D1054" i="14"/>
  <c r="C1054" i="14"/>
  <c r="B1054" i="14"/>
  <c r="A1054" i="14"/>
  <c r="E1054" i="14" s="1"/>
  <c r="D1053" i="14"/>
  <c r="C1053" i="14"/>
  <c r="B1053" i="14"/>
  <c r="A1053" i="14"/>
  <c r="E1053" i="14" s="1"/>
  <c r="D1052" i="14"/>
  <c r="C1052" i="14"/>
  <c r="B1052" i="14"/>
  <c r="A1052" i="14"/>
  <c r="E1052" i="14" s="1"/>
  <c r="D1051" i="14"/>
  <c r="C1051" i="14"/>
  <c r="B1051" i="14"/>
  <c r="A1051" i="14"/>
  <c r="E1051" i="14" s="1"/>
  <c r="D1050" i="14"/>
  <c r="C1050" i="14"/>
  <c r="B1050" i="14"/>
  <c r="A1050" i="14"/>
  <c r="E1050" i="14" s="1"/>
  <c r="D1049" i="14"/>
  <c r="C1049" i="14"/>
  <c r="B1049" i="14"/>
  <c r="A1049" i="14"/>
  <c r="E1049" i="14" s="1"/>
  <c r="D1048" i="14"/>
  <c r="C1048" i="14"/>
  <c r="B1048" i="14"/>
  <c r="A1048" i="14"/>
  <c r="E1048" i="14" s="1"/>
  <c r="D1047" i="14"/>
  <c r="C1047" i="14"/>
  <c r="B1047" i="14"/>
  <c r="A1047" i="14"/>
  <c r="E1047" i="14" s="1"/>
  <c r="D1046" i="14"/>
  <c r="C1046" i="14"/>
  <c r="B1046" i="14"/>
  <c r="A1046" i="14"/>
  <c r="E1046" i="14" s="1"/>
  <c r="D1045" i="14"/>
  <c r="C1045" i="14"/>
  <c r="B1045" i="14"/>
  <c r="A1045" i="14"/>
  <c r="E1045" i="14" s="1"/>
  <c r="D1044" i="14"/>
  <c r="C1044" i="14"/>
  <c r="B1044" i="14"/>
  <c r="A1044" i="14"/>
  <c r="E1044" i="14" s="1"/>
  <c r="D1043" i="14"/>
  <c r="C1043" i="14"/>
  <c r="B1043" i="14"/>
  <c r="A1043" i="14"/>
  <c r="E1043" i="14" s="1"/>
  <c r="D1042" i="14"/>
  <c r="C1042" i="14"/>
  <c r="B1042" i="14"/>
  <c r="A1042" i="14"/>
  <c r="E1042" i="14" s="1"/>
  <c r="D1041" i="14"/>
  <c r="C1041" i="14"/>
  <c r="B1041" i="14"/>
  <c r="A1041" i="14"/>
  <c r="E1041" i="14" s="1"/>
  <c r="D1040" i="14"/>
  <c r="C1040" i="14"/>
  <c r="B1040" i="14"/>
  <c r="A1040" i="14"/>
  <c r="E1040" i="14" s="1"/>
  <c r="D1039" i="14"/>
  <c r="C1039" i="14"/>
  <c r="B1039" i="14"/>
  <c r="A1039" i="14"/>
  <c r="E1039" i="14" s="1"/>
  <c r="D1038" i="14"/>
  <c r="C1038" i="14"/>
  <c r="B1038" i="14"/>
  <c r="A1038" i="14"/>
  <c r="E1038" i="14" s="1"/>
  <c r="D1037" i="14"/>
  <c r="C1037" i="14"/>
  <c r="B1037" i="14"/>
  <c r="A1037" i="14"/>
  <c r="E1037" i="14" s="1"/>
  <c r="D1036" i="14"/>
  <c r="C1036" i="14"/>
  <c r="B1036" i="14"/>
  <c r="A1036" i="14"/>
  <c r="E1036" i="14" s="1"/>
  <c r="D1035" i="14"/>
  <c r="C1035" i="14"/>
  <c r="B1035" i="14"/>
  <c r="A1035" i="14"/>
  <c r="E1035" i="14" s="1"/>
  <c r="D1034" i="14"/>
  <c r="C1034" i="14"/>
  <c r="B1034" i="14"/>
  <c r="A1034" i="14"/>
  <c r="E1034" i="14" s="1"/>
  <c r="D1033" i="14"/>
  <c r="C1033" i="14"/>
  <c r="B1033" i="14"/>
  <c r="A1033" i="14"/>
  <c r="E1033" i="14" s="1"/>
  <c r="D1032" i="14"/>
  <c r="C1032" i="14"/>
  <c r="B1032" i="14"/>
  <c r="A1032" i="14"/>
  <c r="E1032" i="14" s="1"/>
  <c r="D1031" i="14"/>
  <c r="C1031" i="14"/>
  <c r="B1031" i="14"/>
  <c r="A1031" i="14"/>
  <c r="E1031" i="14" s="1"/>
  <c r="D1030" i="14"/>
  <c r="C1030" i="14"/>
  <c r="B1030" i="14"/>
  <c r="A1030" i="14"/>
  <c r="E1030" i="14" s="1"/>
  <c r="D1029" i="14"/>
  <c r="C1029" i="14"/>
  <c r="B1029" i="14"/>
  <c r="A1029" i="14"/>
  <c r="E1029" i="14" s="1"/>
  <c r="D1028" i="14"/>
  <c r="C1028" i="14"/>
  <c r="B1028" i="14"/>
  <c r="A1028" i="14"/>
  <c r="E1028" i="14" s="1"/>
  <c r="D1027" i="14"/>
  <c r="C1027" i="14"/>
  <c r="B1027" i="14"/>
  <c r="A1027" i="14"/>
  <c r="E1027" i="14" s="1"/>
  <c r="D1026" i="14"/>
  <c r="C1026" i="14"/>
  <c r="B1026" i="14"/>
  <c r="A1026" i="14"/>
  <c r="E1026" i="14" s="1"/>
  <c r="D1025" i="14"/>
  <c r="C1025" i="14"/>
  <c r="B1025" i="14"/>
  <c r="A1025" i="14"/>
  <c r="E1025" i="14" s="1"/>
  <c r="D1024" i="14"/>
  <c r="C1024" i="14"/>
  <c r="B1024" i="14"/>
  <c r="A1024" i="14"/>
  <c r="E1024" i="14" s="1"/>
  <c r="D1023" i="14"/>
  <c r="C1023" i="14"/>
  <c r="B1023" i="14"/>
  <c r="A1023" i="14"/>
  <c r="E1023" i="14" s="1"/>
  <c r="D1022" i="14"/>
  <c r="C1022" i="14"/>
  <c r="B1022" i="14"/>
  <c r="A1022" i="14"/>
  <c r="E1022" i="14" s="1"/>
  <c r="D1021" i="14"/>
  <c r="C1021" i="14"/>
  <c r="B1021" i="14"/>
  <c r="A1021" i="14"/>
  <c r="E1021" i="14" s="1"/>
  <c r="D1020" i="14"/>
  <c r="C1020" i="14"/>
  <c r="B1020" i="14"/>
  <c r="A1020" i="14"/>
  <c r="E1020" i="14" s="1"/>
  <c r="D1019" i="14"/>
  <c r="C1019" i="14"/>
  <c r="B1019" i="14"/>
  <c r="A1019" i="14"/>
  <c r="E1019" i="14" s="1"/>
  <c r="D1018" i="14"/>
  <c r="C1018" i="14"/>
  <c r="B1018" i="14"/>
  <c r="A1018" i="14"/>
  <c r="E1018" i="14" s="1"/>
  <c r="D1017" i="14"/>
  <c r="C1017" i="14"/>
  <c r="B1017" i="14"/>
  <c r="A1017" i="14"/>
  <c r="E1017" i="14" s="1"/>
  <c r="D1016" i="14"/>
  <c r="C1016" i="14"/>
  <c r="B1016" i="14"/>
  <c r="A1016" i="14"/>
  <c r="E1016" i="14" s="1"/>
  <c r="D1015" i="14"/>
  <c r="C1015" i="14"/>
  <c r="B1015" i="14"/>
  <c r="A1015" i="14"/>
  <c r="E1015" i="14" s="1"/>
  <c r="D1014" i="14"/>
  <c r="C1014" i="14"/>
  <c r="B1014" i="14"/>
  <c r="A1014" i="14"/>
  <c r="E1014" i="14" s="1"/>
  <c r="D1013" i="14"/>
  <c r="C1013" i="14"/>
  <c r="B1013" i="14"/>
  <c r="A1013" i="14"/>
  <c r="E1013" i="14" s="1"/>
  <c r="D1012" i="14"/>
  <c r="C1012" i="14"/>
  <c r="B1012" i="14"/>
  <c r="A1012" i="14"/>
  <c r="E1012" i="14" s="1"/>
  <c r="D1011" i="14"/>
  <c r="C1011" i="14"/>
  <c r="B1011" i="14"/>
  <c r="A1011" i="14"/>
  <c r="E1011" i="14" s="1"/>
  <c r="D1010" i="14"/>
  <c r="C1010" i="14"/>
  <c r="B1010" i="14"/>
  <c r="A1010" i="14"/>
  <c r="E1010" i="14" s="1"/>
  <c r="D1009" i="14"/>
  <c r="C1009" i="14"/>
  <c r="B1009" i="14"/>
  <c r="A1009" i="14"/>
  <c r="E1009" i="14" s="1"/>
  <c r="D1008" i="14"/>
  <c r="C1008" i="14"/>
  <c r="B1008" i="14"/>
  <c r="A1008" i="14"/>
  <c r="E1008" i="14" s="1"/>
  <c r="D1007" i="14"/>
  <c r="C1007" i="14"/>
  <c r="B1007" i="14"/>
  <c r="A1007" i="14"/>
  <c r="E1007" i="14" s="1"/>
  <c r="D1006" i="14"/>
  <c r="C1006" i="14"/>
  <c r="B1006" i="14"/>
  <c r="A1006" i="14"/>
  <c r="E1006" i="14" s="1"/>
  <c r="D1005" i="14"/>
  <c r="C1005" i="14"/>
  <c r="B1005" i="14"/>
  <c r="A1005" i="14"/>
  <c r="E1005" i="14" s="1"/>
  <c r="D1004" i="14"/>
  <c r="C1004" i="14"/>
  <c r="B1004" i="14"/>
  <c r="A1004" i="14"/>
  <c r="E1004" i="14" s="1"/>
  <c r="D1003" i="14"/>
  <c r="C1003" i="14"/>
  <c r="B1003" i="14"/>
  <c r="A1003" i="14"/>
  <c r="E1003" i="14" s="1"/>
  <c r="D1002" i="14"/>
  <c r="C1002" i="14"/>
  <c r="B1002" i="14"/>
  <c r="A1002" i="14"/>
  <c r="E1002" i="14" s="1"/>
  <c r="D1001" i="14"/>
  <c r="C1001" i="14"/>
  <c r="B1001" i="14"/>
  <c r="A1001" i="14"/>
  <c r="E1001" i="14" s="1"/>
  <c r="D1000" i="14"/>
  <c r="C1000" i="14"/>
  <c r="B1000" i="14"/>
  <c r="A1000" i="14"/>
  <c r="E1000" i="14" s="1"/>
  <c r="D999" i="14"/>
  <c r="C999" i="14"/>
  <c r="B999" i="14"/>
  <c r="A999" i="14"/>
  <c r="E999" i="14" s="1"/>
  <c r="D998" i="14"/>
  <c r="C998" i="14"/>
  <c r="B998" i="14"/>
  <c r="A998" i="14"/>
  <c r="E998" i="14" s="1"/>
  <c r="D997" i="14"/>
  <c r="C997" i="14"/>
  <c r="B997" i="14"/>
  <c r="A997" i="14"/>
  <c r="E997" i="14" s="1"/>
  <c r="D996" i="14"/>
  <c r="C996" i="14"/>
  <c r="B996" i="14"/>
  <c r="A996" i="14"/>
  <c r="E996" i="14" s="1"/>
  <c r="D995" i="14"/>
  <c r="C995" i="14"/>
  <c r="B995" i="14"/>
  <c r="A995" i="14"/>
  <c r="E995" i="14" s="1"/>
  <c r="D994" i="14"/>
  <c r="C994" i="14"/>
  <c r="B994" i="14"/>
  <c r="A994" i="14"/>
  <c r="E994" i="14" s="1"/>
  <c r="D993" i="14"/>
  <c r="C993" i="14"/>
  <c r="B993" i="14"/>
  <c r="A993" i="14"/>
  <c r="E993" i="14" s="1"/>
  <c r="D992" i="14"/>
  <c r="C992" i="14"/>
  <c r="B992" i="14"/>
  <c r="A992" i="14"/>
  <c r="E992" i="14" s="1"/>
  <c r="D991" i="14"/>
  <c r="C991" i="14"/>
  <c r="B991" i="14"/>
  <c r="A991" i="14"/>
  <c r="E991" i="14" s="1"/>
  <c r="D990" i="14"/>
  <c r="C990" i="14"/>
  <c r="B990" i="14"/>
  <c r="A990" i="14"/>
  <c r="E990" i="14" s="1"/>
  <c r="D989" i="14"/>
  <c r="C989" i="14"/>
  <c r="B989" i="14"/>
  <c r="A989" i="14"/>
  <c r="E989" i="14" s="1"/>
  <c r="D988" i="14"/>
  <c r="C988" i="14"/>
  <c r="B988" i="14"/>
  <c r="A988" i="14"/>
  <c r="E988" i="14" s="1"/>
  <c r="D987" i="14"/>
  <c r="C987" i="14"/>
  <c r="B987" i="14"/>
  <c r="A987" i="14"/>
  <c r="E987" i="14" s="1"/>
  <c r="D986" i="14"/>
  <c r="C986" i="14"/>
  <c r="B986" i="14"/>
  <c r="A986" i="14"/>
  <c r="E986" i="14" s="1"/>
  <c r="D985" i="14"/>
  <c r="C985" i="14"/>
  <c r="B985" i="14"/>
  <c r="A985" i="14"/>
  <c r="E985" i="14" s="1"/>
  <c r="D984" i="14"/>
  <c r="C984" i="14"/>
  <c r="B984" i="14"/>
  <c r="A984" i="14"/>
  <c r="E984" i="14" s="1"/>
  <c r="D983" i="14"/>
  <c r="C983" i="14"/>
  <c r="B983" i="14"/>
  <c r="A983" i="14"/>
  <c r="E983" i="14" s="1"/>
  <c r="D982" i="14"/>
  <c r="C982" i="14"/>
  <c r="B982" i="14"/>
  <c r="A982" i="14"/>
  <c r="E982" i="14" s="1"/>
  <c r="D981" i="14"/>
  <c r="C981" i="14"/>
  <c r="B981" i="14"/>
  <c r="A981" i="14"/>
  <c r="E981" i="14" s="1"/>
  <c r="D980" i="14"/>
  <c r="C980" i="14"/>
  <c r="B980" i="14"/>
  <c r="A980" i="14"/>
  <c r="E980" i="14" s="1"/>
  <c r="D979" i="14"/>
  <c r="C979" i="14"/>
  <c r="B979" i="14"/>
  <c r="A979" i="14"/>
  <c r="E979" i="14" s="1"/>
  <c r="D978" i="14"/>
  <c r="C978" i="14"/>
  <c r="B978" i="14"/>
  <c r="A978" i="14"/>
  <c r="E978" i="14" s="1"/>
  <c r="D977" i="14"/>
  <c r="C977" i="14"/>
  <c r="B977" i="14"/>
  <c r="A977" i="14"/>
  <c r="E977" i="14" s="1"/>
  <c r="D976" i="14"/>
  <c r="C976" i="14"/>
  <c r="B976" i="14"/>
  <c r="A976" i="14"/>
  <c r="E976" i="14" s="1"/>
  <c r="D975" i="14"/>
  <c r="C975" i="14"/>
  <c r="B975" i="14"/>
  <c r="A975" i="14"/>
  <c r="E975" i="14" s="1"/>
  <c r="D974" i="14"/>
  <c r="C974" i="14"/>
  <c r="B974" i="14"/>
  <c r="A974" i="14"/>
  <c r="E974" i="14" s="1"/>
  <c r="D973" i="14"/>
  <c r="C973" i="14"/>
  <c r="B973" i="14"/>
  <c r="A973" i="14"/>
  <c r="E973" i="14" s="1"/>
  <c r="D972" i="14"/>
  <c r="C972" i="14"/>
  <c r="B972" i="14"/>
  <c r="A972" i="14"/>
  <c r="E972" i="14" s="1"/>
  <c r="D971" i="14"/>
  <c r="C971" i="14"/>
  <c r="B971" i="14"/>
  <c r="A971" i="14"/>
  <c r="E971" i="14" s="1"/>
  <c r="D970" i="14"/>
  <c r="C970" i="14"/>
  <c r="B970" i="14"/>
  <c r="A970" i="14"/>
  <c r="E970" i="14" s="1"/>
  <c r="D969" i="14"/>
  <c r="C969" i="14"/>
  <c r="B969" i="14"/>
  <c r="A969" i="14"/>
  <c r="E969" i="14" s="1"/>
  <c r="D968" i="14"/>
  <c r="C968" i="14"/>
  <c r="B968" i="14"/>
  <c r="A968" i="14"/>
  <c r="E968" i="14" s="1"/>
  <c r="D967" i="14"/>
  <c r="C967" i="14"/>
  <c r="B967" i="14"/>
  <c r="A967" i="14"/>
  <c r="E967" i="14" s="1"/>
  <c r="D966" i="14"/>
  <c r="C966" i="14"/>
  <c r="B966" i="14"/>
  <c r="A966" i="14"/>
  <c r="E966" i="14" s="1"/>
  <c r="D965" i="14"/>
  <c r="C965" i="14"/>
  <c r="B965" i="14"/>
  <c r="A965" i="14"/>
  <c r="E965" i="14" s="1"/>
  <c r="D964" i="14"/>
  <c r="C964" i="14"/>
  <c r="B964" i="14"/>
  <c r="A964" i="14"/>
  <c r="E964" i="14" s="1"/>
  <c r="D963" i="14"/>
  <c r="C963" i="14"/>
  <c r="B963" i="14"/>
  <c r="A963" i="14"/>
  <c r="E963" i="14" s="1"/>
  <c r="D962" i="14"/>
  <c r="C962" i="14"/>
  <c r="B962" i="14"/>
  <c r="A962" i="14"/>
  <c r="E962" i="14" s="1"/>
  <c r="D961" i="14"/>
  <c r="C961" i="14"/>
  <c r="B961" i="14"/>
  <c r="A961" i="14"/>
  <c r="E961" i="14" s="1"/>
  <c r="D960" i="14"/>
  <c r="C960" i="14"/>
  <c r="B960" i="14"/>
  <c r="A960" i="14"/>
  <c r="E960" i="14" s="1"/>
  <c r="D959" i="14"/>
  <c r="C959" i="14"/>
  <c r="B959" i="14"/>
  <c r="A959" i="14"/>
  <c r="E959" i="14" s="1"/>
  <c r="D958" i="14"/>
  <c r="C958" i="14"/>
  <c r="B958" i="14"/>
  <c r="A958" i="14"/>
  <c r="E958" i="14" s="1"/>
  <c r="D957" i="14"/>
  <c r="C957" i="14"/>
  <c r="B957" i="14"/>
  <c r="A957" i="14"/>
  <c r="E957" i="14" s="1"/>
  <c r="D956" i="14"/>
  <c r="C956" i="14"/>
  <c r="B956" i="14"/>
  <c r="A956" i="14"/>
  <c r="E956" i="14" s="1"/>
  <c r="D955" i="14"/>
  <c r="C955" i="14"/>
  <c r="B955" i="14"/>
  <c r="A955" i="14"/>
  <c r="E955" i="14" s="1"/>
  <c r="D954" i="14"/>
  <c r="C954" i="14"/>
  <c r="B954" i="14"/>
  <c r="A954" i="14"/>
  <c r="E954" i="14" s="1"/>
  <c r="D953" i="14"/>
  <c r="C953" i="14"/>
  <c r="B953" i="14"/>
  <c r="A953" i="14"/>
  <c r="E953" i="14" s="1"/>
  <c r="D952" i="14"/>
  <c r="C952" i="14"/>
  <c r="B952" i="14"/>
  <c r="A952" i="14"/>
  <c r="E952" i="14" s="1"/>
  <c r="D951" i="14"/>
  <c r="C951" i="14"/>
  <c r="B951" i="14"/>
  <c r="A951" i="14"/>
  <c r="E951" i="14" s="1"/>
  <c r="D950" i="14"/>
  <c r="C950" i="14"/>
  <c r="B950" i="14"/>
  <c r="A950" i="14"/>
  <c r="E950" i="14" s="1"/>
  <c r="D949" i="14"/>
  <c r="C949" i="14"/>
  <c r="B949" i="14"/>
  <c r="A949" i="14"/>
  <c r="E949" i="14" s="1"/>
  <c r="D948" i="14"/>
  <c r="C948" i="14"/>
  <c r="B948" i="14"/>
  <c r="A948" i="14"/>
  <c r="E948" i="14" s="1"/>
  <c r="D947" i="14"/>
  <c r="C947" i="14"/>
  <c r="B947" i="14"/>
  <c r="A947" i="14"/>
  <c r="E947" i="14" s="1"/>
  <c r="D946" i="14"/>
  <c r="C946" i="14"/>
  <c r="B946" i="14"/>
  <c r="A946" i="14"/>
  <c r="E946" i="14" s="1"/>
  <c r="D945" i="14"/>
  <c r="C945" i="14"/>
  <c r="B945" i="14"/>
  <c r="A945" i="14"/>
  <c r="E945" i="14" s="1"/>
  <c r="D944" i="14"/>
  <c r="C944" i="14"/>
  <c r="B944" i="14"/>
  <c r="A944" i="14"/>
  <c r="E944" i="14" s="1"/>
  <c r="D943" i="14"/>
  <c r="C943" i="14"/>
  <c r="B943" i="14"/>
  <c r="A943" i="14"/>
  <c r="E943" i="14" s="1"/>
  <c r="D942" i="14"/>
  <c r="C942" i="14"/>
  <c r="B942" i="14"/>
  <c r="A942" i="14"/>
  <c r="E942" i="14" s="1"/>
  <c r="D941" i="14"/>
  <c r="C941" i="14"/>
  <c r="B941" i="14"/>
  <c r="A941" i="14"/>
  <c r="E941" i="14" s="1"/>
  <c r="D940" i="14"/>
  <c r="C940" i="14"/>
  <c r="B940" i="14"/>
  <c r="A940" i="14"/>
  <c r="E940" i="14" s="1"/>
  <c r="D939" i="14"/>
  <c r="C939" i="14"/>
  <c r="B939" i="14"/>
  <c r="A939" i="14"/>
  <c r="E939" i="14" s="1"/>
  <c r="D938" i="14"/>
  <c r="C938" i="14"/>
  <c r="B938" i="14"/>
  <c r="A938" i="14"/>
  <c r="E938" i="14" s="1"/>
  <c r="D937" i="14"/>
  <c r="C937" i="14"/>
  <c r="B937" i="14"/>
  <c r="A937" i="14"/>
  <c r="E937" i="14" s="1"/>
  <c r="D936" i="14"/>
  <c r="C936" i="14"/>
  <c r="B936" i="14"/>
  <c r="A936" i="14"/>
  <c r="E936" i="14" s="1"/>
  <c r="D935" i="14"/>
  <c r="C935" i="14"/>
  <c r="B935" i="14"/>
  <c r="A935" i="14"/>
  <c r="E935" i="14" s="1"/>
  <c r="D934" i="14"/>
  <c r="C934" i="14"/>
  <c r="B934" i="14"/>
  <c r="A934" i="14"/>
  <c r="E934" i="14" s="1"/>
  <c r="D933" i="14"/>
  <c r="C933" i="14"/>
  <c r="B933" i="14"/>
  <c r="A933" i="14"/>
  <c r="E933" i="14" s="1"/>
  <c r="D932" i="14"/>
  <c r="C932" i="14"/>
  <c r="B932" i="14"/>
  <c r="A932" i="14"/>
  <c r="E932" i="14" s="1"/>
  <c r="D931" i="14"/>
  <c r="C931" i="14"/>
  <c r="B931" i="14"/>
  <c r="A931" i="14"/>
  <c r="E931" i="14" s="1"/>
  <c r="D930" i="14"/>
  <c r="C930" i="14"/>
  <c r="B930" i="14"/>
  <c r="A930" i="14"/>
  <c r="E930" i="14" s="1"/>
  <c r="D929" i="14"/>
  <c r="C929" i="14"/>
  <c r="B929" i="14"/>
  <c r="A929" i="14"/>
  <c r="E929" i="14" s="1"/>
  <c r="D928" i="14"/>
  <c r="C928" i="14"/>
  <c r="B928" i="14"/>
  <c r="A928" i="14"/>
  <c r="E928" i="14" s="1"/>
  <c r="D927" i="14"/>
  <c r="C927" i="14"/>
  <c r="B927" i="14"/>
  <c r="A927" i="14"/>
  <c r="E927" i="14" s="1"/>
  <c r="D926" i="14"/>
  <c r="C926" i="14"/>
  <c r="B926" i="14"/>
  <c r="A926" i="14"/>
  <c r="E926" i="14" s="1"/>
  <c r="D925" i="14"/>
  <c r="C925" i="14"/>
  <c r="B925" i="14"/>
  <c r="A925" i="14"/>
  <c r="E925" i="14" s="1"/>
  <c r="D924" i="14"/>
  <c r="C924" i="14"/>
  <c r="B924" i="14"/>
  <c r="A924" i="14"/>
  <c r="E924" i="14" s="1"/>
  <c r="D923" i="14"/>
  <c r="C923" i="14"/>
  <c r="B923" i="14"/>
  <c r="A923" i="14"/>
  <c r="E923" i="14" s="1"/>
  <c r="D922" i="14"/>
  <c r="C922" i="14"/>
  <c r="B922" i="14"/>
  <c r="A922" i="14"/>
  <c r="E922" i="14" s="1"/>
  <c r="D921" i="14"/>
  <c r="C921" i="14"/>
  <c r="B921" i="14"/>
  <c r="A921" i="14"/>
  <c r="E921" i="14" s="1"/>
  <c r="D920" i="14"/>
  <c r="C920" i="14"/>
  <c r="B920" i="14"/>
  <c r="A920" i="14"/>
  <c r="E920" i="14" s="1"/>
  <c r="D919" i="14"/>
  <c r="C919" i="14"/>
  <c r="B919" i="14"/>
  <c r="A919" i="14"/>
  <c r="E919" i="14" s="1"/>
  <c r="D918" i="14"/>
  <c r="C918" i="14"/>
  <c r="B918" i="14"/>
  <c r="A918" i="14"/>
  <c r="E918" i="14" s="1"/>
  <c r="D917" i="14"/>
  <c r="C917" i="14"/>
  <c r="B917" i="14"/>
  <c r="A917" i="14"/>
  <c r="E917" i="14" s="1"/>
  <c r="D916" i="14"/>
  <c r="C916" i="14"/>
  <c r="B916" i="14"/>
  <c r="A916" i="14"/>
  <c r="E916" i="14" s="1"/>
  <c r="D915" i="14"/>
  <c r="C915" i="14"/>
  <c r="B915" i="14"/>
  <c r="A915" i="14"/>
  <c r="E915" i="14" s="1"/>
  <c r="D914" i="14"/>
  <c r="C914" i="14"/>
  <c r="B914" i="14"/>
  <c r="A914" i="14"/>
  <c r="E914" i="14" s="1"/>
  <c r="D913" i="14"/>
  <c r="C913" i="14"/>
  <c r="B913" i="14"/>
  <c r="A913" i="14"/>
  <c r="E913" i="14" s="1"/>
  <c r="D912" i="14"/>
  <c r="C912" i="14"/>
  <c r="B912" i="14"/>
  <c r="A912" i="14"/>
  <c r="E912" i="14" s="1"/>
  <c r="D911" i="14"/>
  <c r="C911" i="14"/>
  <c r="B911" i="14"/>
  <c r="A911" i="14"/>
  <c r="E911" i="14" s="1"/>
  <c r="D910" i="14"/>
  <c r="C910" i="14"/>
  <c r="B910" i="14"/>
  <c r="A910" i="14"/>
  <c r="E910" i="14" s="1"/>
  <c r="D909" i="14"/>
  <c r="C909" i="14"/>
  <c r="B909" i="14"/>
  <c r="A909" i="14"/>
  <c r="E909" i="14" s="1"/>
  <c r="D908" i="14"/>
  <c r="C908" i="14"/>
  <c r="B908" i="14"/>
  <c r="A908" i="14"/>
  <c r="E908" i="14" s="1"/>
  <c r="D907" i="14"/>
  <c r="C907" i="14"/>
  <c r="B907" i="14"/>
  <c r="A907" i="14"/>
  <c r="E907" i="14" s="1"/>
  <c r="D906" i="14"/>
  <c r="C906" i="14"/>
  <c r="B906" i="14"/>
  <c r="A906" i="14"/>
  <c r="E906" i="14" s="1"/>
  <c r="D905" i="14"/>
  <c r="C905" i="14"/>
  <c r="B905" i="14"/>
  <c r="A905" i="14"/>
  <c r="E905" i="14" s="1"/>
  <c r="D904" i="14"/>
  <c r="C904" i="14"/>
  <c r="B904" i="14"/>
  <c r="A904" i="14"/>
  <c r="E904" i="14" s="1"/>
  <c r="D903" i="14"/>
  <c r="C903" i="14"/>
  <c r="B903" i="14"/>
  <c r="A903" i="14"/>
  <c r="E903" i="14" s="1"/>
  <c r="D902" i="14"/>
  <c r="C902" i="14"/>
  <c r="B902" i="14"/>
  <c r="A902" i="14"/>
  <c r="E902" i="14" s="1"/>
  <c r="D901" i="14"/>
  <c r="C901" i="14"/>
  <c r="B901" i="14"/>
  <c r="A901" i="14"/>
  <c r="E901" i="14" s="1"/>
  <c r="D900" i="14"/>
  <c r="C900" i="14"/>
  <c r="B900" i="14"/>
  <c r="A900" i="14"/>
  <c r="E900" i="14" s="1"/>
  <c r="D899" i="14"/>
  <c r="C899" i="14"/>
  <c r="B899" i="14"/>
  <c r="A899" i="14"/>
  <c r="E899" i="14" s="1"/>
  <c r="D898" i="14"/>
  <c r="C898" i="14"/>
  <c r="B898" i="14"/>
  <c r="A898" i="14"/>
  <c r="E898" i="14" s="1"/>
  <c r="D897" i="14"/>
  <c r="C897" i="14"/>
  <c r="B897" i="14"/>
  <c r="A897" i="14"/>
  <c r="E897" i="14" s="1"/>
  <c r="D896" i="14"/>
  <c r="C896" i="14"/>
  <c r="B896" i="14"/>
  <c r="A896" i="14"/>
  <c r="E896" i="14" s="1"/>
  <c r="D895" i="14"/>
  <c r="C895" i="14"/>
  <c r="B895" i="14"/>
  <c r="A895" i="14"/>
  <c r="E895" i="14" s="1"/>
  <c r="D894" i="14"/>
  <c r="C894" i="14"/>
  <c r="B894" i="14"/>
  <c r="A894" i="14"/>
  <c r="E894" i="14" s="1"/>
  <c r="D893" i="14"/>
  <c r="C893" i="14"/>
  <c r="B893" i="14"/>
  <c r="A893" i="14"/>
  <c r="E893" i="14" s="1"/>
  <c r="D892" i="14"/>
  <c r="C892" i="14"/>
  <c r="B892" i="14"/>
  <c r="A892" i="14"/>
  <c r="E892" i="14" s="1"/>
  <c r="D891" i="14"/>
  <c r="C891" i="14"/>
  <c r="B891" i="14"/>
  <c r="A891" i="14"/>
  <c r="E891" i="14" s="1"/>
  <c r="D890" i="14"/>
  <c r="C890" i="14"/>
  <c r="B890" i="14"/>
  <c r="A890" i="14"/>
  <c r="E890" i="14" s="1"/>
  <c r="D889" i="14"/>
  <c r="C889" i="14"/>
  <c r="B889" i="14"/>
  <c r="A889" i="14"/>
  <c r="E889" i="14" s="1"/>
  <c r="D888" i="14"/>
  <c r="C888" i="14"/>
  <c r="B888" i="14"/>
  <c r="A888" i="14"/>
  <c r="E888" i="14" s="1"/>
  <c r="D887" i="14"/>
  <c r="C887" i="14"/>
  <c r="B887" i="14"/>
  <c r="A887" i="14"/>
  <c r="E887" i="14" s="1"/>
  <c r="D886" i="14"/>
  <c r="C886" i="14"/>
  <c r="B886" i="14"/>
  <c r="A886" i="14"/>
  <c r="E886" i="14" s="1"/>
  <c r="D885" i="14"/>
  <c r="C885" i="14"/>
  <c r="B885" i="14"/>
  <c r="A885" i="14"/>
  <c r="E885" i="14" s="1"/>
  <c r="D884" i="14"/>
  <c r="C884" i="14"/>
  <c r="B884" i="14"/>
  <c r="A884" i="14"/>
  <c r="E884" i="14" s="1"/>
  <c r="D883" i="14"/>
  <c r="C883" i="14"/>
  <c r="B883" i="14"/>
  <c r="A883" i="14"/>
  <c r="E883" i="14" s="1"/>
  <c r="D882" i="14"/>
  <c r="C882" i="14"/>
  <c r="B882" i="14"/>
  <c r="A882" i="14"/>
  <c r="E882" i="14" s="1"/>
  <c r="D881" i="14"/>
  <c r="C881" i="14"/>
  <c r="B881" i="14"/>
  <c r="A881" i="14"/>
  <c r="E881" i="14" s="1"/>
  <c r="D880" i="14"/>
  <c r="C880" i="14"/>
  <c r="B880" i="14"/>
  <c r="A880" i="14"/>
  <c r="E880" i="14" s="1"/>
  <c r="D879" i="14"/>
  <c r="C879" i="14"/>
  <c r="B879" i="14"/>
  <c r="A879" i="14"/>
  <c r="E879" i="14" s="1"/>
  <c r="D878" i="14"/>
  <c r="C878" i="14"/>
  <c r="B878" i="14"/>
  <c r="A878" i="14"/>
  <c r="E878" i="14" s="1"/>
  <c r="D877" i="14"/>
  <c r="C877" i="14"/>
  <c r="B877" i="14"/>
  <c r="A877" i="14"/>
  <c r="E877" i="14" s="1"/>
  <c r="D876" i="14"/>
  <c r="C876" i="14"/>
  <c r="B876" i="14"/>
  <c r="A876" i="14"/>
  <c r="E876" i="14" s="1"/>
  <c r="D875" i="14"/>
  <c r="C875" i="14"/>
  <c r="B875" i="14"/>
  <c r="A875" i="14"/>
  <c r="E875" i="14" s="1"/>
  <c r="D874" i="14"/>
  <c r="C874" i="14"/>
  <c r="B874" i="14"/>
  <c r="A874" i="14"/>
  <c r="E874" i="14" s="1"/>
  <c r="D873" i="14"/>
  <c r="C873" i="14"/>
  <c r="B873" i="14"/>
  <c r="A873" i="14"/>
  <c r="E873" i="14" s="1"/>
  <c r="D872" i="14"/>
  <c r="C872" i="14"/>
  <c r="B872" i="14"/>
  <c r="A872" i="14"/>
  <c r="E872" i="14" s="1"/>
  <c r="D871" i="14"/>
  <c r="C871" i="14"/>
  <c r="B871" i="14"/>
  <c r="A871" i="14"/>
  <c r="E871" i="14" s="1"/>
  <c r="D870" i="14"/>
  <c r="C870" i="14"/>
  <c r="B870" i="14"/>
  <c r="A870" i="14"/>
  <c r="E870" i="14" s="1"/>
  <c r="D869" i="14"/>
  <c r="C869" i="14"/>
  <c r="B869" i="14"/>
  <c r="A869" i="14"/>
  <c r="E869" i="14" s="1"/>
  <c r="D868" i="14"/>
  <c r="C868" i="14"/>
  <c r="B868" i="14"/>
  <c r="A868" i="14"/>
  <c r="E868" i="14" s="1"/>
  <c r="D867" i="14"/>
  <c r="C867" i="14"/>
  <c r="B867" i="14"/>
  <c r="A867" i="14"/>
  <c r="E867" i="14" s="1"/>
  <c r="D866" i="14"/>
  <c r="C866" i="14"/>
  <c r="B866" i="14"/>
  <c r="A866" i="14"/>
  <c r="E866" i="14" s="1"/>
  <c r="D865" i="14"/>
  <c r="C865" i="14"/>
  <c r="B865" i="14"/>
  <c r="A865" i="14"/>
  <c r="E865" i="14" s="1"/>
  <c r="D864" i="14"/>
  <c r="C864" i="14"/>
  <c r="B864" i="14"/>
  <c r="A864" i="14"/>
  <c r="E864" i="14" s="1"/>
  <c r="D863" i="14"/>
  <c r="C863" i="14"/>
  <c r="B863" i="14"/>
  <c r="A863" i="14"/>
  <c r="E863" i="14" s="1"/>
  <c r="D862" i="14"/>
  <c r="C862" i="14"/>
  <c r="B862" i="14"/>
  <c r="A862" i="14"/>
  <c r="E862" i="14" s="1"/>
  <c r="D861" i="14"/>
  <c r="C861" i="14"/>
  <c r="B861" i="14"/>
  <c r="A861" i="14"/>
  <c r="E861" i="14" s="1"/>
  <c r="D860" i="14"/>
  <c r="C860" i="14"/>
  <c r="B860" i="14"/>
  <c r="A860" i="14"/>
  <c r="E860" i="14" s="1"/>
  <c r="D859" i="14"/>
  <c r="C859" i="14"/>
  <c r="B859" i="14"/>
  <c r="A859" i="14"/>
  <c r="E859" i="14" s="1"/>
  <c r="D858" i="14"/>
  <c r="C858" i="14"/>
  <c r="B858" i="14"/>
  <c r="A858" i="14"/>
  <c r="E858" i="14" s="1"/>
  <c r="D857" i="14"/>
  <c r="C857" i="14"/>
  <c r="B857" i="14"/>
  <c r="A857" i="14"/>
  <c r="E857" i="14" s="1"/>
  <c r="D856" i="14"/>
  <c r="C856" i="14"/>
  <c r="B856" i="14"/>
  <c r="A856" i="14"/>
  <c r="E856" i="14" s="1"/>
  <c r="D855" i="14"/>
  <c r="C855" i="14"/>
  <c r="B855" i="14"/>
  <c r="A855" i="14"/>
  <c r="E855" i="14" s="1"/>
  <c r="D854" i="14"/>
  <c r="C854" i="14"/>
  <c r="B854" i="14"/>
  <c r="A854" i="14"/>
  <c r="E854" i="14" s="1"/>
  <c r="D853" i="14"/>
  <c r="C853" i="14"/>
  <c r="B853" i="14"/>
  <c r="A853" i="14"/>
  <c r="E853" i="14" s="1"/>
  <c r="D852" i="14"/>
  <c r="C852" i="14"/>
  <c r="B852" i="14"/>
  <c r="A852" i="14"/>
  <c r="E852" i="14" s="1"/>
  <c r="D851" i="14"/>
  <c r="C851" i="14"/>
  <c r="B851" i="14"/>
  <c r="A851" i="14"/>
  <c r="E851" i="14" s="1"/>
  <c r="D850" i="14"/>
  <c r="C850" i="14"/>
  <c r="B850" i="14"/>
  <c r="A850" i="14"/>
  <c r="E850" i="14" s="1"/>
  <c r="D849" i="14"/>
  <c r="C849" i="14"/>
  <c r="B849" i="14"/>
  <c r="A849" i="14"/>
  <c r="E849" i="14" s="1"/>
  <c r="D848" i="14"/>
  <c r="C848" i="14"/>
  <c r="B848" i="14"/>
  <c r="A848" i="14"/>
  <c r="E848" i="14" s="1"/>
  <c r="D847" i="14"/>
  <c r="C847" i="14"/>
  <c r="B847" i="14"/>
  <c r="A847" i="14"/>
  <c r="E847" i="14" s="1"/>
  <c r="D846" i="14"/>
  <c r="C846" i="14"/>
  <c r="B846" i="14"/>
  <c r="A846" i="14"/>
  <c r="E846" i="14" s="1"/>
  <c r="D845" i="14"/>
  <c r="C845" i="14"/>
  <c r="B845" i="14"/>
  <c r="A845" i="14"/>
  <c r="E845" i="14" s="1"/>
  <c r="D844" i="14"/>
  <c r="C844" i="14"/>
  <c r="B844" i="14"/>
  <c r="A844" i="14"/>
  <c r="E844" i="14" s="1"/>
  <c r="D843" i="14"/>
  <c r="C843" i="14"/>
  <c r="B843" i="14"/>
  <c r="A843" i="14"/>
  <c r="E843" i="14" s="1"/>
  <c r="D842" i="14"/>
  <c r="C842" i="14"/>
  <c r="B842" i="14"/>
  <c r="A842" i="14"/>
  <c r="E842" i="14" s="1"/>
  <c r="D841" i="14"/>
  <c r="C841" i="14"/>
  <c r="B841" i="14"/>
  <c r="A841" i="14"/>
  <c r="E841" i="14" s="1"/>
  <c r="D840" i="14"/>
  <c r="C840" i="14"/>
  <c r="B840" i="14"/>
  <c r="A840" i="14"/>
  <c r="E840" i="14" s="1"/>
  <c r="D839" i="14"/>
  <c r="C839" i="14"/>
  <c r="B839" i="14"/>
  <c r="A839" i="14"/>
  <c r="E839" i="14" s="1"/>
  <c r="D838" i="14"/>
  <c r="C838" i="14"/>
  <c r="B838" i="14"/>
  <c r="A838" i="14"/>
  <c r="E838" i="14" s="1"/>
  <c r="D837" i="14"/>
  <c r="C837" i="14"/>
  <c r="B837" i="14"/>
  <c r="A837" i="14"/>
  <c r="E837" i="14" s="1"/>
  <c r="D836" i="14"/>
  <c r="C836" i="14"/>
  <c r="B836" i="14"/>
  <c r="A836" i="14"/>
  <c r="E836" i="14" s="1"/>
  <c r="D835" i="14"/>
  <c r="C835" i="14"/>
  <c r="B835" i="14"/>
  <c r="A835" i="14"/>
  <c r="E835" i="14" s="1"/>
  <c r="D834" i="14"/>
  <c r="C834" i="14"/>
  <c r="B834" i="14"/>
  <c r="A834" i="14"/>
  <c r="E834" i="14" s="1"/>
  <c r="D833" i="14"/>
  <c r="C833" i="14"/>
  <c r="B833" i="14"/>
  <c r="A833" i="14"/>
  <c r="E833" i="14" s="1"/>
  <c r="D832" i="14"/>
  <c r="C832" i="14"/>
  <c r="B832" i="14"/>
  <c r="A832" i="14"/>
  <c r="E832" i="14" s="1"/>
  <c r="D831" i="14"/>
  <c r="C831" i="14"/>
  <c r="B831" i="14"/>
  <c r="A831" i="14"/>
  <c r="E831" i="14" s="1"/>
  <c r="D830" i="14"/>
  <c r="C830" i="14"/>
  <c r="B830" i="14"/>
  <c r="A830" i="14"/>
  <c r="E830" i="14" s="1"/>
  <c r="D829" i="14"/>
  <c r="C829" i="14"/>
  <c r="B829" i="14"/>
  <c r="A829" i="14"/>
  <c r="E829" i="14" s="1"/>
  <c r="D828" i="14"/>
  <c r="C828" i="14"/>
  <c r="B828" i="14"/>
  <c r="A828" i="14"/>
  <c r="D827" i="14"/>
  <c r="C827" i="14"/>
  <c r="B827" i="14"/>
  <c r="A827" i="14"/>
  <c r="D826" i="14"/>
  <c r="C826" i="14"/>
  <c r="B826" i="14"/>
  <c r="A826" i="14"/>
  <c r="D825" i="14"/>
  <c r="C825" i="14"/>
  <c r="B825" i="14"/>
  <c r="A825" i="14"/>
  <c r="D824" i="14"/>
  <c r="C824" i="14"/>
  <c r="B824" i="14"/>
  <c r="A824" i="14"/>
  <c r="D823" i="14"/>
  <c r="C823" i="14"/>
  <c r="B823" i="14"/>
  <c r="A823" i="14"/>
  <c r="D822" i="14"/>
  <c r="C822" i="14"/>
  <c r="B822" i="14"/>
  <c r="A822" i="14"/>
  <c r="D821" i="14"/>
  <c r="C821" i="14"/>
  <c r="B821" i="14"/>
  <c r="A821" i="14"/>
  <c r="D820" i="14"/>
  <c r="C820" i="14"/>
  <c r="B820" i="14"/>
  <c r="A820" i="14"/>
  <c r="D819" i="14"/>
  <c r="C819" i="14"/>
  <c r="B819" i="14"/>
  <c r="A819" i="14"/>
  <c r="D818" i="14"/>
  <c r="C818" i="14"/>
  <c r="B818" i="14"/>
  <c r="A818" i="14"/>
  <c r="D817" i="14"/>
  <c r="C817" i="14"/>
  <c r="B817" i="14"/>
  <c r="A817" i="14"/>
  <c r="D816" i="14"/>
  <c r="C816" i="14"/>
  <c r="B816" i="14"/>
  <c r="A816" i="14"/>
  <c r="D815" i="14"/>
  <c r="C815" i="14"/>
  <c r="B815" i="14"/>
  <c r="A815" i="14"/>
  <c r="D814" i="14"/>
  <c r="C814" i="14"/>
  <c r="B814" i="14"/>
  <c r="A814" i="14"/>
  <c r="D813" i="14"/>
  <c r="C813" i="14"/>
  <c r="B813" i="14"/>
  <c r="A813" i="14"/>
  <c r="D812" i="14"/>
  <c r="C812" i="14"/>
  <c r="B812" i="14"/>
  <c r="A812" i="14"/>
  <c r="D811" i="14"/>
  <c r="C811" i="14"/>
  <c r="B811" i="14"/>
  <c r="A811" i="14"/>
  <c r="D810" i="14"/>
  <c r="C810" i="14"/>
  <c r="B810" i="14"/>
  <c r="A810" i="14"/>
  <c r="D809" i="14"/>
  <c r="C809" i="14"/>
  <c r="B809" i="14"/>
  <c r="A809" i="14"/>
  <c r="D808" i="14"/>
  <c r="C808" i="14"/>
  <c r="B808" i="14"/>
  <c r="A808" i="14"/>
  <c r="D807" i="14"/>
  <c r="C807" i="14"/>
  <c r="B807" i="14"/>
  <c r="A807" i="14"/>
  <c r="D806" i="14"/>
  <c r="C806" i="14"/>
  <c r="B806" i="14"/>
  <c r="A806" i="14"/>
  <c r="D805" i="14"/>
  <c r="C805" i="14"/>
  <c r="B805" i="14"/>
  <c r="A805" i="14"/>
  <c r="D804" i="14"/>
  <c r="C804" i="14"/>
  <c r="B804" i="14"/>
  <c r="A804" i="14"/>
  <c r="D803" i="14"/>
  <c r="C803" i="14"/>
  <c r="B803" i="14"/>
  <c r="A803" i="14"/>
  <c r="D802" i="14"/>
  <c r="C802" i="14"/>
  <c r="B802" i="14"/>
  <c r="A802" i="14"/>
  <c r="D801" i="14"/>
  <c r="C801" i="14"/>
  <c r="B801" i="14"/>
  <c r="A801" i="14"/>
  <c r="D800" i="14"/>
  <c r="C800" i="14"/>
  <c r="B800" i="14"/>
  <c r="A800" i="14"/>
  <c r="D799" i="14"/>
  <c r="C799" i="14"/>
  <c r="B799" i="14"/>
  <c r="A799" i="14"/>
  <c r="D798" i="14"/>
  <c r="C798" i="14"/>
  <c r="B798" i="14"/>
  <c r="A798" i="14"/>
  <c r="D797" i="14"/>
  <c r="C797" i="14"/>
  <c r="B797" i="14"/>
  <c r="A797" i="14"/>
  <c r="D796" i="14"/>
  <c r="C796" i="14"/>
  <c r="B796" i="14"/>
  <c r="A796" i="14"/>
  <c r="D795" i="14"/>
  <c r="C795" i="14"/>
  <c r="B795" i="14"/>
  <c r="A795" i="14"/>
  <c r="D794" i="14"/>
  <c r="C794" i="14"/>
  <c r="B794" i="14"/>
  <c r="A794" i="14"/>
  <c r="D793" i="14"/>
  <c r="C793" i="14"/>
  <c r="B793" i="14"/>
  <c r="A793" i="14"/>
  <c r="D792" i="14"/>
  <c r="C792" i="14"/>
  <c r="B792" i="14"/>
  <c r="A792" i="14"/>
  <c r="D791" i="14"/>
  <c r="C791" i="14"/>
  <c r="B791" i="14"/>
  <c r="A791" i="14"/>
  <c r="D790" i="14"/>
  <c r="C790" i="14"/>
  <c r="B790" i="14"/>
  <c r="A790" i="14"/>
  <c r="D789" i="14"/>
  <c r="C789" i="14"/>
  <c r="B789" i="14"/>
  <c r="A789" i="14"/>
  <c r="D788" i="14"/>
  <c r="C788" i="14"/>
  <c r="B788" i="14"/>
  <c r="A788" i="14"/>
  <c r="D787" i="14"/>
  <c r="C787" i="14"/>
  <c r="B787" i="14"/>
  <c r="A787" i="14"/>
  <c r="D786" i="14"/>
  <c r="C786" i="14"/>
  <c r="B786" i="14"/>
  <c r="A786" i="14"/>
  <c r="D785" i="14"/>
  <c r="C785" i="14"/>
  <c r="B785" i="14"/>
  <c r="A785" i="14"/>
  <c r="D784" i="14"/>
  <c r="C784" i="14"/>
  <c r="B784" i="14"/>
  <c r="A784" i="14"/>
  <c r="D783" i="14"/>
  <c r="C783" i="14"/>
  <c r="B783" i="14"/>
  <c r="A783" i="14"/>
  <c r="D782" i="14"/>
  <c r="C782" i="14"/>
  <c r="B782" i="14"/>
  <c r="A782" i="14"/>
  <c r="D781" i="14"/>
  <c r="C781" i="14"/>
  <c r="B781" i="14"/>
  <c r="A781" i="14"/>
  <c r="D780" i="14"/>
  <c r="C780" i="14"/>
  <c r="B780" i="14"/>
  <c r="A780" i="14"/>
  <c r="D779" i="14"/>
  <c r="C779" i="14"/>
  <c r="B779" i="14"/>
  <c r="A779" i="14"/>
  <c r="D778" i="14"/>
  <c r="C778" i="14"/>
  <c r="B778" i="14"/>
  <c r="A778" i="14"/>
  <c r="D777" i="14"/>
  <c r="C777" i="14"/>
  <c r="B777" i="14"/>
  <c r="A777" i="14"/>
  <c r="D776" i="14"/>
  <c r="C776" i="14"/>
  <c r="B776" i="14"/>
  <c r="A776" i="14"/>
  <c r="D775" i="14"/>
  <c r="C775" i="14"/>
  <c r="B775" i="14"/>
  <c r="A775" i="14"/>
  <c r="D774" i="14"/>
  <c r="C774" i="14"/>
  <c r="B774" i="14"/>
  <c r="A774" i="14"/>
  <c r="D773" i="14"/>
  <c r="C773" i="14"/>
  <c r="B773" i="14"/>
  <c r="A773" i="14"/>
  <c r="D772" i="14"/>
  <c r="C772" i="14"/>
  <c r="B772" i="14"/>
  <c r="A772" i="14"/>
  <c r="D771" i="14"/>
  <c r="C771" i="14"/>
  <c r="B771" i="14"/>
  <c r="A771" i="14"/>
  <c r="D770" i="14"/>
  <c r="C770" i="14"/>
  <c r="B770" i="14"/>
  <c r="A770" i="14"/>
  <c r="D769" i="14"/>
  <c r="C769" i="14"/>
  <c r="B769" i="14"/>
  <c r="A769" i="14"/>
  <c r="D768" i="14"/>
  <c r="C768" i="14"/>
  <c r="B768" i="14"/>
  <c r="A768" i="14"/>
  <c r="D767" i="14"/>
  <c r="C767" i="14"/>
  <c r="B767" i="14"/>
  <c r="A767" i="14"/>
  <c r="D766" i="14"/>
  <c r="C766" i="14"/>
  <c r="B766" i="14"/>
  <c r="A766" i="14"/>
  <c r="D765" i="14"/>
  <c r="C765" i="14"/>
  <c r="B765" i="14"/>
  <c r="A765" i="14"/>
  <c r="D764" i="14"/>
  <c r="C764" i="14"/>
  <c r="B764" i="14"/>
  <c r="A764" i="14"/>
  <c r="D763" i="14"/>
  <c r="C763" i="14"/>
  <c r="B763" i="14"/>
  <c r="A763" i="14"/>
  <c r="D762" i="14"/>
  <c r="C762" i="14"/>
  <c r="B762" i="14"/>
  <c r="A762" i="14"/>
  <c r="D761" i="14"/>
  <c r="C761" i="14"/>
  <c r="B761" i="14"/>
  <c r="A761" i="14"/>
  <c r="D760" i="14"/>
  <c r="C760" i="14"/>
  <c r="B760" i="14"/>
  <c r="A760" i="14"/>
  <c r="D759" i="14"/>
  <c r="C759" i="14"/>
  <c r="B759" i="14"/>
  <c r="A759" i="14"/>
  <c r="D758" i="14"/>
  <c r="C758" i="14"/>
  <c r="B758" i="14"/>
  <c r="A758" i="14"/>
  <c r="E758" i="14" s="1"/>
  <c r="D757" i="14"/>
  <c r="C757" i="14"/>
  <c r="B757" i="14"/>
  <c r="A757" i="14"/>
  <c r="E757" i="14" s="1"/>
  <c r="D756" i="14"/>
  <c r="C756" i="14"/>
  <c r="B756" i="14"/>
  <c r="A756" i="14"/>
  <c r="E756" i="14" s="1"/>
  <c r="D755" i="14"/>
  <c r="C755" i="14"/>
  <c r="B755" i="14"/>
  <c r="A755" i="14"/>
  <c r="E755" i="14" s="1"/>
  <c r="D754" i="14"/>
  <c r="C754" i="14"/>
  <c r="B754" i="14"/>
  <c r="A754" i="14"/>
  <c r="E754" i="14" s="1"/>
  <c r="D753" i="14"/>
  <c r="C753" i="14"/>
  <c r="B753" i="14"/>
  <c r="A753" i="14"/>
  <c r="E753" i="14" s="1"/>
  <c r="D752" i="14"/>
  <c r="C752" i="14"/>
  <c r="B752" i="14"/>
  <c r="A752" i="14"/>
  <c r="E752" i="14" s="1"/>
  <c r="D751" i="14"/>
  <c r="C751" i="14"/>
  <c r="B751" i="14"/>
  <c r="A751" i="14"/>
  <c r="E751" i="14" s="1"/>
  <c r="D750" i="14"/>
  <c r="C750" i="14"/>
  <c r="B750" i="14"/>
  <c r="A750" i="14"/>
  <c r="E750" i="14" s="1"/>
  <c r="D749" i="14"/>
  <c r="C749" i="14"/>
  <c r="B749" i="14"/>
  <c r="A749" i="14"/>
  <c r="E749" i="14" s="1"/>
  <c r="D748" i="14"/>
  <c r="C748" i="14"/>
  <c r="B748" i="14"/>
  <c r="A748" i="14"/>
  <c r="E748" i="14" s="1"/>
  <c r="D747" i="14"/>
  <c r="C747" i="14"/>
  <c r="B747" i="14"/>
  <c r="A747" i="14"/>
  <c r="E747" i="14" s="1"/>
  <c r="D746" i="14"/>
  <c r="C746" i="14"/>
  <c r="B746" i="14"/>
  <c r="A746" i="14"/>
  <c r="E746" i="14" s="1"/>
  <c r="D745" i="14"/>
  <c r="C745" i="14"/>
  <c r="B745" i="14"/>
  <c r="A745" i="14"/>
  <c r="E745" i="14" s="1"/>
  <c r="D744" i="14"/>
  <c r="C744" i="14"/>
  <c r="B744" i="14"/>
  <c r="A744" i="14"/>
  <c r="E744" i="14" s="1"/>
  <c r="D743" i="14"/>
  <c r="C743" i="14"/>
  <c r="B743" i="14"/>
  <c r="A743" i="14"/>
  <c r="E743" i="14" s="1"/>
  <c r="D742" i="14"/>
  <c r="C742" i="14"/>
  <c r="B742" i="14"/>
  <c r="A742" i="14"/>
  <c r="E742" i="14" s="1"/>
  <c r="D741" i="14"/>
  <c r="C741" i="14"/>
  <c r="B741" i="14"/>
  <c r="A741" i="14"/>
  <c r="E741" i="14" s="1"/>
  <c r="D740" i="14"/>
  <c r="C740" i="14"/>
  <c r="B740" i="14"/>
  <c r="A740" i="14"/>
  <c r="E740" i="14" s="1"/>
  <c r="D739" i="14"/>
  <c r="C739" i="14"/>
  <c r="B739" i="14"/>
  <c r="A739" i="14"/>
  <c r="E739" i="14" s="1"/>
  <c r="D738" i="14"/>
  <c r="C738" i="14"/>
  <c r="B738" i="14"/>
  <c r="A738" i="14"/>
  <c r="E738" i="14" s="1"/>
  <c r="D737" i="14"/>
  <c r="C737" i="14"/>
  <c r="B737" i="14"/>
  <c r="A737" i="14"/>
  <c r="E737" i="14" s="1"/>
  <c r="D736" i="14"/>
  <c r="C736" i="14"/>
  <c r="B736" i="14"/>
  <c r="A736" i="14"/>
  <c r="E736" i="14" s="1"/>
  <c r="D735" i="14"/>
  <c r="C735" i="14"/>
  <c r="B735" i="14"/>
  <c r="A735" i="14"/>
  <c r="E735" i="14" s="1"/>
  <c r="D734" i="14"/>
  <c r="C734" i="14"/>
  <c r="B734" i="14"/>
  <c r="A734" i="14"/>
  <c r="E734" i="14" s="1"/>
  <c r="D733" i="14"/>
  <c r="C733" i="14"/>
  <c r="B733" i="14"/>
  <c r="A733" i="14"/>
  <c r="E733" i="14" s="1"/>
  <c r="D732" i="14"/>
  <c r="C732" i="14"/>
  <c r="B732" i="14"/>
  <c r="A732" i="14"/>
  <c r="E732" i="14" s="1"/>
  <c r="D731" i="14"/>
  <c r="C731" i="14"/>
  <c r="B731" i="14"/>
  <c r="A731" i="14"/>
  <c r="E731" i="14" s="1"/>
  <c r="D730" i="14"/>
  <c r="C730" i="14"/>
  <c r="B730" i="14"/>
  <c r="A730" i="14"/>
  <c r="E730" i="14" s="1"/>
  <c r="D729" i="14"/>
  <c r="C729" i="14"/>
  <c r="B729" i="14"/>
  <c r="A729" i="14"/>
  <c r="E729" i="14" s="1"/>
  <c r="D728" i="14"/>
  <c r="C728" i="14"/>
  <c r="B728" i="14"/>
  <c r="A728" i="14"/>
  <c r="E728" i="14" s="1"/>
  <c r="D727" i="14"/>
  <c r="C727" i="14"/>
  <c r="B727" i="14"/>
  <c r="A727" i="14"/>
  <c r="E727" i="14" s="1"/>
  <c r="D726" i="14"/>
  <c r="C726" i="14"/>
  <c r="B726" i="14"/>
  <c r="A726" i="14"/>
  <c r="E726" i="14" s="1"/>
  <c r="D725" i="14"/>
  <c r="C725" i="14"/>
  <c r="B725" i="14"/>
  <c r="A725" i="14"/>
  <c r="E725" i="14" s="1"/>
  <c r="D724" i="14"/>
  <c r="C724" i="14"/>
  <c r="B724" i="14"/>
  <c r="A724" i="14"/>
  <c r="E724" i="14" s="1"/>
  <c r="D723" i="14"/>
  <c r="C723" i="14"/>
  <c r="B723" i="14"/>
  <c r="A723" i="14"/>
  <c r="E723" i="14" s="1"/>
  <c r="D722" i="14"/>
  <c r="C722" i="14"/>
  <c r="B722" i="14"/>
  <c r="A722" i="14"/>
  <c r="E722" i="14" s="1"/>
  <c r="D721" i="14"/>
  <c r="C721" i="14"/>
  <c r="B721" i="14"/>
  <c r="A721" i="14"/>
  <c r="E721" i="14" s="1"/>
  <c r="D720" i="14"/>
  <c r="C720" i="14"/>
  <c r="B720" i="14"/>
  <c r="A720" i="14"/>
  <c r="E720" i="14" s="1"/>
  <c r="D719" i="14"/>
  <c r="C719" i="14"/>
  <c r="B719" i="14"/>
  <c r="A719" i="14"/>
  <c r="E719" i="14" s="1"/>
  <c r="D718" i="14"/>
  <c r="C718" i="14"/>
  <c r="B718" i="14"/>
  <c r="A718" i="14"/>
  <c r="E718" i="14" s="1"/>
  <c r="D717" i="14"/>
  <c r="C717" i="14"/>
  <c r="B717" i="14"/>
  <c r="A717" i="14"/>
  <c r="E717" i="14" s="1"/>
  <c r="D716" i="14"/>
  <c r="C716" i="14"/>
  <c r="B716" i="14"/>
  <c r="A716" i="14"/>
  <c r="E716" i="14" s="1"/>
  <c r="D715" i="14"/>
  <c r="C715" i="14"/>
  <c r="B715" i="14"/>
  <c r="A715" i="14"/>
  <c r="E715" i="14" s="1"/>
  <c r="D714" i="14"/>
  <c r="C714" i="14"/>
  <c r="B714" i="14"/>
  <c r="A714" i="14"/>
  <c r="E714" i="14" s="1"/>
  <c r="D713" i="14"/>
  <c r="C713" i="14"/>
  <c r="B713" i="14"/>
  <c r="A713" i="14"/>
  <c r="E713" i="14" s="1"/>
  <c r="D712" i="14"/>
  <c r="C712" i="14"/>
  <c r="B712" i="14"/>
  <c r="A712" i="14"/>
  <c r="E712" i="14" s="1"/>
  <c r="D711" i="14"/>
  <c r="C711" i="14"/>
  <c r="B711" i="14"/>
  <c r="A711" i="14"/>
  <c r="E711" i="14" s="1"/>
  <c r="D710" i="14"/>
  <c r="C710" i="14"/>
  <c r="B710" i="14"/>
  <c r="A710" i="14"/>
  <c r="E710" i="14" s="1"/>
  <c r="D709" i="14"/>
  <c r="C709" i="14"/>
  <c r="B709" i="14"/>
  <c r="A709" i="14"/>
  <c r="E709" i="14" s="1"/>
  <c r="D708" i="14"/>
  <c r="C708" i="14"/>
  <c r="B708" i="14"/>
  <c r="A708" i="14"/>
  <c r="E708" i="14" s="1"/>
  <c r="D707" i="14"/>
  <c r="C707" i="14"/>
  <c r="B707" i="14"/>
  <c r="A707" i="14"/>
  <c r="E707" i="14" s="1"/>
  <c r="D706" i="14"/>
  <c r="C706" i="14"/>
  <c r="B706" i="14"/>
  <c r="A706" i="14"/>
  <c r="E706" i="14" s="1"/>
  <c r="D705" i="14"/>
  <c r="C705" i="14"/>
  <c r="B705" i="14"/>
  <c r="A705" i="14"/>
  <c r="E705" i="14" s="1"/>
  <c r="D704" i="14"/>
  <c r="C704" i="14"/>
  <c r="B704" i="14"/>
  <c r="A704" i="14"/>
  <c r="E704" i="14" s="1"/>
  <c r="D703" i="14"/>
  <c r="C703" i="14"/>
  <c r="B703" i="14"/>
  <c r="A703" i="14"/>
  <c r="E703" i="14" s="1"/>
  <c r="D702" i="14"/>
  <c r="C702" i="14"/>
  <c r="B702" i="14"/>
  <c r="A702" i="14"/>
  <c r="E702" i="14" s="1"/>
  <c r="D701" i="14"/>
  <c r="C701" i="14"/>
  <c r="B701" i="14"/>
  <c r="A701" i="14"/>
  <c r="E701" i="14" s="1"/>
  <c r="D700" i="14"/>
  <c r="C700" i="14"/>
  <c r="B700" i="14"/>
  <c r="A700" i="14"/>
  <c r="E700" i="14" s="1"/>
  <c r="D699" i="14"/>
  <c r="C699" i="14"/>
  <c r="B699" i="14"/>
  <c r="A699" i="14"/>
  <c r="E699" i="14" s="1"/>
  <c r="D698" i="14"/>
  <c r="C698" i="14"/>
  <c r="B698" i="14"/>
  <c r="A698" i="14"/>
  <c r="E698" i="14" s="1"/>
  <c r="D697" i="14"/>
  <c r="C697" i="14"/>
  <c r="B697" i="14"/>
  <c r="A697" i="14"/>
  <c r="E697" i="14" s="1"/>
  <c r="D696" i="14"/>
  <c r="C696" i="14"/>
  <c r="B696" i="14"/>
  <c r="A696" i="14"/>
  <c r="E696" i="14" s="1"/>
  <c r="D695" i="14"/>
  <c r="C695" i="14"/>
  <c r="B695" i="14"/>
  <c r="A695" i="14"/>
  <c r="E695" i="14" s="1"/>
  <c r="D694" i="14"/>
  <c r="C694" i="14"/>
  <c r="B694" i="14"/>
  <c r="A694" i="14"/>
  <c r="E694" i="14" s="1"/>
  <c r="D693" i="14"/>
  <c r="C693" i="14"/>
  <c r="B693" i="14"/>
  <c r="A693" i="14"/>
  <c r="E693" i="14" s="1"/>
  <c r="D692" i="14"/>
  <c r="C692" i="14"/>
  <c r="B692" i="14"/>
  <c r="A692" i="14"/>
  <c r="E692" i="14" s="1"/>
  <c r="D691" i="14"/>
  <c r="C691" i="14"/>
  <c r="B691" i="14"/>
  <c r="A691" i="14"/>
  <c r="E691" i="14" s="1"/>
  <c r="D690" i="14"/>
  <c r="C690" i="14"/>
  <c r="B690" i="14"/>
  <c r="A690" i="14"/>
  <c r="E690" i="14" s="1"/>
  <c r="D689" i="14"/>
  <c r="C689" i="14"/>
  <c r="B689" i="14"/>
  <c r="A689" i="14"/>
  <c r="E689" i="14" s="1"/>
  <c r="D688" i="14"/>
  <c r="C688" i="14"/>
  <c r="B688" i="14"/>
  <c r="A688" i="14"/>
  <c r="E688" i="14" s="1"/>
  <c r="D687" i="14"/>
  <c r="C687" i="14"/>
  <c r="B687" i="14"/>
  <c r="A687" i="14"/>
  <c r="E687" i="14" s="1"/>
  <c r="D686" i="14"/>
  <c r="C686" i="14"/>
  <c r="B686" i="14"/>
  <c r="A686" i="14"/>
  <c r="E686" i="14" s="1"/>
  <c r="D685" i="14"/>
  <c r="C685" i="14"/>
  <c r="B685" i="14"/>
  <c r="A685" i="14"/>
  <c r="E685" i="14" s="1"/>
  <c r="D684" i="14"/>
  <c r="C684" i="14"/>
  <c r="B684" i="14"/>
  <c r="A684" i="14"/>
  <c r="E684" i="14" s="1"/>
  <c r="D683" i="14"/>
  <c r="C683" i="14"/>
  <c r="B683" i="14"/>
  <c r="A683" i="14"/>
  <c r="E683" i="14" s="1"/>
  <c r="D682" i="14"/>
  <c r="C682" i="14"/>
  <c r="B682" i="14"/>
  <c r="A682" i="14"/>
  <c r="E682" i="14" s="1"/>
  <c r="D681" i="14"/>
  <c r="C681" i="14"/>
  <c r="B681" i="14"/>
  <c r="A681" i="14"/>
  <c r="E681" i="14" s="1"/>
  <c r="D680" i="14"/>
  <c r="C680" i="14"/>
  <c r="B680" i="14"/>
  <c r="A680" i="14"/>
  <c r="E680" i="14" s="1"/>
  <c r="D679" i="14"/>
  <c r="C679" i="14"/>
  <c r="B679" i="14"/>
  <c r="A679" i="14"/>
  <c r="E679" i="14" s="1"/>
  <c r="D678" i="14"/>
  <c r="C678" i="14"/>
  <c r="B678" i="14"/>
  <c r="A678" i="14"/>
  <c r="E678" i="14" s="1"/>
  <c r="D677" i="14"/>
  <c r="C677" i="14"/>
  <c r="B677" i="14"/>
  <c r="A677" i="14"/>
  <c r="E677" i="14" s="1"/>
  <c r="D676" i="14"/>
  <c r="C676" i="14"/>
  <c r="B676" i="14"/>
  <c r="A676" i="14"/>
  <c r="E676" i="14" s="1"/>
  <c r="D675" i="14"/>
  <c r="C675" i="14"/>
  <c r="B675" i="14"/>
  <c r="A675" i="14"/>
  <c r="E675" i="14" s="1"/>
  <c r="D674" i="14"/>
  <c r="C674" i="14"/>
  <c r="B674" i="14"/>
  <c r="A674" i="14"/>
  <c r="E674" i="14" s="1"/>
  <c r="D673" i="14"/>
  <c r="C673" i="14"/>
  <c r="B673" i="14"/>
  <c r="A673" i="14"/>
  <c r="E673" i="14" s="1"/>
  <c r="D672" i="14"/>
  <c r="C672" i="14"/>
  <c r="B672" i="14"/>
  <c r="A672" i="14"/>
  <c r="E672" i="14" s="1"/>
  <c r="D671" i="14"/>
  <c r="C671" i="14"/>
  <c r="B671" i="14"/>
  <c r="A671" i="14"/>
  <c r="E671" i="14" s="1"/>
  <c r="D670" i="14"/>
  <c r="C670" i="14"/>
  <c r="B670" i="14"/>
  <c r="A670" i="14"/>
  <c r="E670" i="14" s="1"/>
  <c r="D669" i="14"/>
  <c r="C669" i="14"/>
  <c r="B669" i="14"/>
  <c r="A669" i="14"/>
  <c r="E669" i="14" s="1"/>
  <c r="D668" i="14"/>
  <c r="C668" i="14"/>
  <c r="B668" i="14"/>
  <c r="A668" i="14"/>
  <c r="E668" i="14" s="1"/>
  <c r="D667" i="14"/>
  <c r="C667" i="14"/>
  <c r="B667" i="14"/>
  <c r="A667" i="14"/>
  <c r="E667" i="14" s="1"/>
  <c r="D666" i="14"/>
  <c r="C666" i="14"/>
  <c r="B666" i="14"/>
  <c r="A666" i="14"/>
  <c r="E666" i="14" s="1"/>
  <c r="D665" i="14"/>
  <c r="C665" i="14"/>
  <c r="B665" i="14"/>
  <c r="A665" i="14"/>
  <c r="E665" i="14" s="1"/>
  <c r="D664" i="14"/>
  <c r="C664" i="14"/>
  <c r="B664" i="14"/>
  <c r="A664" i="14"/>
  <c r="E664" i="14" s="1"/>
  <c r="D663" i="14"/>
  <c r="C663" i="14"/>
  <c r="B663" i="14"/>
  <c r="A663" i="14"/>
  <c r="E663" i="14" s="1"/>
  <c r="D662" i="14"/>
  <c r="C662" i="14"/>
  <c r="B662" i="14"/>
  <c r="A662" i="14"/>
  <c r="E662" i="14" s="1"/>
  <c r="D661" i="14"/>
  <c r="C661" i="14"/>
  <c r="B661" i="14"/>
  <c r="A661" i="14"/>
  <c r="E661" i="14" s="1"/>
  <c r="D660" i="14"/>
  <c r="C660" i="14"/>
  <c r="B660" i="14"/>
  <c r="A660" i="14"/>
  <c r="E660" i="14" s="1"/>
  <c r="D659" i="14"/>
  <c r="C659" i="14"/>
  <c r="B659" i="14"/>
  <c r="A659" i="14"/>
  <c r="E659" i="14" s="1"/>
  <c r="D658" i="14"/>
  <c r="C658" i="14"/>
  <c r="B658" i="14"/>
  <c r="A658" i="14"/>
  <c r="E658" i="14" s="1"/>
  <c r="D657" i="14"/>
  <c r="C657" i="14"/>
  <c r="B657" i="14"/>
  <c r="A657" i="14"/>
  <c r="E657" i="14" s="1"/>
  <c r="D656" i="14"/>
  <c r="C656" i="14"/>
  <c r="B656" i="14"/>
  <c r="A656" i="14"/>
  <c r="E656" i="14" s="1"/>
  <c r="D655" i="14"/>
  <c r="C655" i="14"/>
  <c r="B655" i="14"/>
  <c r="A655" i="14"/>
  <c r="E655" i="14" s="1"/>
  <c r="D654" i="14"/>
  <c r="C654" i="14"/>
  <c r="B654" i="14"/>
  <c r="A654" i="14"/>
  <c r="E654" i="14" s="1"/>
  <c r="D653" i="14"/>
  <c r="C653" i="14"/>
  <c r="B653" i="14"/>
  <c r="A653" i="14"/>
  <c r="E653" i="14" s="1"/>
  <c r="D652" i="14"/>
  <c r="C652" i="14"/>
  <c r="B652" i="14"/>
  <c r="A652" i="14"/>
  <c r="E652" i="14" s="1"/>
  <c r="D651" i="14"/>
  <c r="C651" i="14"/>
  <c r="B651" i="14"/>
  <c r="A651" i="14"/>
  <c r="E651" i="14" s="1"/>
  <c r="D650" i="14"/>
  <c r="C650" i="14"/>
  <c r="B650" i="14"/>
  <c r="A650" i="14"/>
  <c r="E650" i="14" s="1"/>
  <c r="D649" i="14"/>
  <c r="C649" i="14"/>
  <c r="B649" i="14"/>
  <c r="A649" i="14"/>
  <c r="E649" i="14" s="1"/>
  <c r="D648" i="14"/>
  <c r="C648" i="14"/>
  <c r="B648" i="14"/>
  <c r="A648" i="14"/>
  <c r="E648" i="14" s="1"/>
  <c r="D647" i="14"/>
  <c r="C647" i="14"/>
  <c r="B647" i="14"/>
  <c r="A647" i="14"/>
  <c r="E647" i="14" s="1"/>
  <c r="D646" i="14"/>
  <c r="C646" i="14"/>
  <c r="B646" i="14"/>
  <c r="A646" i="14"/>
  <c r="E646" i="14" s="1"/>
  <c r="D645" i="14"/>
  <c r="C645" i="14"/>
  <c r="B645" i="14"/>
  <c r="A645" i="14"/>
  <c r="E645" i="14" s="1"/>
  <c r="D644" i="14"/>
  <c r="C644" i="14"/>
  <c r="B644" i="14"/>
  <c r="A644" i="14"/>
  <c r="E644" i="14" s="1"/>
  <c r="D643" i="14"/>
  <c r="C643" i="14"/>
  <c r="B643" i="14"/>
  <c r="A643" i="14"/>
  <c r="E643" i="14" s="1"/>
  <c r="D642" i="14"/>
  <c r="C642" i="14"/>
  <c r="B642" i="14"/>
  <c r="A642" i="14"/>
  <c r="E642" i="14" s="1"/>
  <c r="D641" i="14"/>
  <c r="C641" i="14"/>
  <c r="B641" i="14"/>
  <c r="A641" i="14"/>
  <c r="E641" i="14" s="1"/>
  <c r="D640" i="14"/>
  <c r="C640" i="14"/>
  <c r="B640" i="14"/>
  <c r="A640" i="14"/>
  <c r="E640" i="14" s="1"/>
  <c r="D639" i="14"/>
  <c r="C639" i="14"/>
  <c r="B639" i="14"/>
  <c r="A639" i="14"/>
  <c r="E639" i="14" s="1"/>
  <c r="D638" i="14"/>
  <c r="C638" i="14"/>
  <c r="B638" i="14"/>
  <c r="A638" i="14"/>
  <c r="E638" i="14" s="1"/>
  <c r="D637" i="14"/>
  <c r="C637" i="14"/>
  <c r="B637" i="14"/>
  <c r="A637" i="14"/>
  <c r="E637" i="14" s="1"/>
  <c r="D636" i="14"/>
  <c r="C636" i="14"/>
  <c r="B636" i="14"/>
  <c r="A636" i="14"/>
  <c r="E636" i="14" s="1"/>
  <c r="D635" i="14"/>
  <c r="C635" i="14"/>
  <c r="B635" i="14"/>
  <c r="A635" i="14"/>
  <c r="E635" i="14" s="1"/>
  <c r="D634" i="14"/>
  <c r="C634" i="14"/>
  <c r="B634" i="14"/>
  <c r="A634" i="14"/>
  <c r="E634" i="14" s="1"/>
  <c r="D633" i="14"/>
  <c r="C633" i="14"/>
  <c r="B633" i="14"/>
  <c r="A633" i="14"/>
  <c r="E633" i="14" s="1"/>
  <c r="D632" i="14"/>
  <c r="C632" i="14"/>
  <c r="B632" i="14"/>
  <c r="A632" i="14"/>
  <c r="E632" i="14" s="1"/>
  <c r="D631" i="14"/>
  <c r="C631" i="14"/>
  <c r="B631" i="14"/>
  <c r="A631" i="14"/>
  <c r="E631" i="14" s="1"/>
  <c r="D630" i="14"/>
  <c r="C630" i="14"/>
  <c r="B630" i="14"/>
  <c r="A630" i="14"/>
  <c r="E630" i="14" s="1"/>
  <c r="D629" i="14"/>
  <c r="C629" i="14"/>
  <c r="B629" i="14"/>
  <c r="A629" i="14"/>
  <c r="E629" i="14" s="1"/>
  <c r="D628" i="14"/>
  <c r="C628" i="14"/>
  <c r="B628" i="14"/>
  <c r="A628" i="14"/>
  <c r="E628" i="14" s="1"/>
  <c r="D627" i="14"/>
  <c r="C627" i="14"/>
  <c r="B627" i="14"/>
  <c r="A627" i="14"/>
  <c r="E627" i="14" s="1"/>
  <c r="D626" i="14"/>
  <c r="C626" i="14"/>
  <c r="B626" i="14"/>
  <c r="A626" i="14"/>
  <c r="E626" i="14" s="1"/>
  <c r="D625" i="14"/>
  <c r="C625" i="14"/>
  <c r="B625" i="14"/>
  <c r="A625" i="14"/>
  <c r="E625" i="14" s="1"/>
  <c r="D624" i="14"/>
  <c r="C624" i="14"/>
  <c r="B624" i="14"/>
  <c r="A624" i="14"/>
  <c r="E624" i="14" s="1"/>
  <c r="D623" i="14"/>
  <c r="C623" i="14"/>
  <c r="B623" i="14"/>
  <c r="A623" i="14"/>
  <c r="E623" i="14" s="1"/>
  <c r="D622" i="14"/>
  <c r="C622" i="14"/>
  <c r="B622" i="14"/>
  <c r="A622" i="14"/>
  <c r="E622" i="14" s="1"/>
  <c r="D621" i="14"/>
  <c r="C621" i="14"/>
  <c r="B621" i="14"/>
  <c r="A621" i="14"/>
  <c r="E621" i="14" s="1"/>
  <c r="D620" i="14"/>
  <c r="C620" i="14"/>
  <c r="B620" i="14"/>
  <c r="A620" i="14"/>
  <c r="E620" i="14" s="1"/>
  <c r="D619" i="14"/>
  <c r="C619" i="14"/>
  <c r="B619" i="14"/>
  <c r="A619" i="14"/>
  <c r="E619" i="14" s="1"/>
  <c r="D618" i="14"/>
  <c r="C618" i="14"/>
  <c r="B618" i="14"/>
  <c r="A618" i="14"/>
  <c r="E618" i="14" s="1"/>
  <c r="D617" i="14"/>
  <c r="C617" i="14"/>
  <c r="B617" i="14"/>
  <c r="A617" i="14"/>
  <c r="E617" i="14" s="1"/>
  <c r="D616" i="14"/>
  <c r="C616" i="14"/>
  <c r="B616" i="14"/>
  <c r="A616" i="14"/>
  <c r="E616" i="14" s="1"/>
  <c r="D615" i="14"/>
  <c r="C615" i="14"/>
  <c r="B615" i="14"/>
  <c r="A615" i="14"/>
  <c r="E615" i="14" s="1"/>
  <c r="D614" i="14"/>
  <c r="C614" i="14"/>
  <c r="B614" i="14"/>
  <c r="A614" i="14"/>
  <c r="E614" i="14" s="1"/>
  <c r="D613" i="14"/>
  <c r="C613" i="14"/>
  <c r="B613" i="14"/>
  <c r="A613" i="14"/>
  <c r="E613" i="14" s="1"/>
  <c r="D612" i="14"/>
  <c r="C612" i="14"/>
  <c r="B612" i="14"/>
  <c r="A612" i="14"/>
  <c r="E612" i="14" s="1"/>
  <c r="D611" i="14"/>
  <c r="C611" i="14"/>
  <c r="B611" i="14"/>
  <c r="A611" i="14"/>
  <c r="E611" i="14" s="1"/>
  <c r="D610" i="14"/>
  <c r="C610" i="14"/>
  <c r="B610" i="14"/>
  <c r="A610" i="14"/>
  <c r="E610" i="14" s="1"/>
  <c r="D609" i="14"/>
  <c r="C609" i="14"/>
  <c r="B609" i="14"/>
  <c r="A609" i="14"/>
  <c r="E609" i="14" s="1"/>
  <c r="D608" i="14"/>
  <c r="C608" i="14"/>
  <c r="B608" i="14"/>
  <c r="A608" i="14"/>
  <c r="E608" i="14" s="1"/>
  <c r="D607" i="14"/>
  <c r="C607" i="14"/>
  <c r="B607" i="14"/>
  <c r="A607" i="14"/>
  <c r="E607" i="14" s="1"/>
  <c r="D606" i="14"/>
  <c r="C606" i="14"/>
  <c r="B606" i="14"/>
  <c r="A606" i="14"/>
  <c r="E606" i="14" s="1"/>
  <c r="D605" i="14"/>
  <c r="C605" i="14"/>
  <c r="B605" i="14"/>
  <c r="A605" i="14"/>
  <c r="E605" i="14" s="1"/>
  <c r="D604" i="14"/>
  <c r="C604" i="14"/>
  <c r="B604" i="14"/>
  <c r="A604" i="14"/>
  <c r="E604" i="14" s="1"/>
  <c r="D603" i="14"/>
  <c r="C603" i="14"/>
  <c r="B603" i="14"/>
  <c r="A603" i="14"/>
  <c r="E603" i="14" s="1"/>
  <c r="D602" i="14"/>
  <c r="C602" i="14"/>
  <c r="B602" i="14"/>
  <c r="A602" i="14"/>
  <c r="E602" i="14" s="1"/>
  <c r="D601" i="14"/>
  <c r="C601" i="14"/>
  <c r="B601" i="14"/>
  <c r="A601" i="14"/>
  <c r="E601" i="14" s="1"/>
  <c r="D600" i="14"/>
  <c r="C600" i="14"/>
  <c r="B600" i="14"/>
  <c r="A600" i="14"/>
  <c r="E600" i="14" s="1"/>
  <c r="D599" i="14"/>
  <c r="C599" i="14"/>
  <c r="B599" i="14"/>
  <c r="A599" i="14"/>
  <c r="E599" i="14" s="1"/>
  <c r="D598" i="14"/>
  <c r="C598" i="14"/>
  <c r="B598" i="14"/>
  <c r="A598" i="14"/>
  <c r="E598" i="14" s="1"/>
  <c r="D597" i="14"/>
  <c r="C597" i="14"/>
  <c r="B597" i="14"/>
  <c r="A597" i="14"/>
  <c r="E597" i="14" s="1"/>
  <c r="D596" i="14"/>
  <c r="C596" i="14"/>
  <c r="B596" i="14"/>
  <c r="A596" i="14"/>
  <c r="E596" i="14" s="1"/>
  <c r="D595" i="14"/>
  <c r="C595" i="14"/>
  <c r="B595" i="14"/>
  <c r="A595" i="14"/>
  <c r="E595" i="14" s="1"/>
  <c r="D594" i="14"/>
  <c r="C594" i="14"/>
  <c r="B594" i="14"/>
  <c r="A594" i="14"/>
  <c r="E594" i="14" s="1"/>
  <c r="D593" i="14"/>
  <c r="C593" i="14"/>
  <c r="B593" i="14"/>
  <c r="A593" i="14"/>
  <c r="E593" i="14" s="1"/>
  <c r="D592" i="14"/>
  <c r="C592" i="14"/>
  <c r="B592" i="14"/>
  <c r="A592" i="14"/>
  <c r="E592" i="14" s="1"/>
  <c r="D591" i="14"/>
  <c r="C591" i="14"/>
  <c r="B591" i="14"/>
  <c r="A591" i="14"/>
  <c r="E591" i="14" s="1"/>
  <c r="D590" i="14"/>
  <c r="C590" i="14"/>
  <c r="B590" i="14"/>
  <c r="A590" i="14"/>
  <c r="E590" i="14" s="1"/>
  <c r="D589" i="14"/>
  <c r="C589" i="14"/>
  <c r="B589" i="14"/>
  <c r="A589" i="14"/>
  <c r="E589" i="14" s="1"/>
  <c r="D588" i="14"/>
  <c r="C588" i="14"/>
  <c r="B588" i="14"/>
  <c r="A588" i="14"/>
  <c r="E588" i="14" s="1"/>
  <c r="D587" i="14"/>
  <c r="C587" i="14"/>
  <c r="B587" i="14"/>
  <c r="A587" i="14"/>
  <c r="E587" i="14" s="1"/>
  <c r="D586" i="14"/>
  <c r="C586" i="14"/>
  <c r="B586" i="14"/>
  <c r="A586" i="14"/>
  <c r="E586" i="14" s="1"/>
  <c r="D585" i="14"/>
  <c r="C585" i="14"/>
  <c r="B585" i="14"/>
  <c r="A585" i="14"/>
  <c r="E585" i="14" s="1"/>
  <c r="D584" i="14"/>
  <c r="C584" i="14"/>
  <c r="B584" i="14"/>
  <c r="A584" i="14"/>
  <c r="E584" i="14" s="1"/>
  <c r="D583" i="14"/>
  <c r="C583" i="14"/>
  <c r="B583" i="14"/>
  <c r="A583" i="14"/>
  <c r="E583" i="14" s="1"/>
  <c r="D582" i="14"/>
  <c r="C582" i="14"/>
  <c r="B582" i="14"/>
  <c r="A582" i="14"/>
  <c r="E582" i="14" s="1"/>
  <c r="D581" i="14"/>
  <c r="C581" i="14"/>
  <c r="B581" i="14"/>
  <c r="A581" i="14"/>
  <c r="E581" i="14" s="1"/>
  <c r="D580" i="14"/>
  <c r="C580" i="14"/>
  <c r="B580" i="14"/>
  <c r="A580" i="14"/>
  <c r="E580" i="14" s="1"/>
  <c r="D579" i="14"/>
  <c r="C579" i="14"/>
  <c r="B579" i="14"/>
  <c r="A579" i="14"/>
  <c r="E579" i="14" s="1"/>
  <c r="D578" i="14"/>
  <c r="C578" i="14"/>
  <c r="B578" i="14"/>
  <c r="A578" i="14"/>
  <c r="E578" i="14" s="1"/>
  <c r="D577" i="14"/>
  <c r="C577" i="14"/>
  <c r="B577" i="14"/>
  <c r="A577" i="14"/>
  <c r="E577" i="14" s="1"/>
  <c r="D576" i="14"/>
  <c r="C576" i="14"/>
  <c r="B576" i="14"/>
  <c r="A576" i="14"/>
  <c r="E576" i="14" s="1"/>
  <c r="D575" i="14"/>
  <c r="C575" i="14"/>
  <c r="B575" i="14"/>
  <c r="A575" i="14"/>
  <c r="E575" i="14" s="1"/>
  <c r="D574" i="14"/>
  <c r="C574" i="14"/>
  <c r="B574" i="14"/>
  <c r="A574" i="14"/>
  <c r="E574" i="14" s="1"/>
  <c r="D573" i="14"/>
  <c r="C573" i="14"/>
  <c r="B573" i="14"/>
  <c r="A573" i="14"/>
  <c r="E573" i="14" s="1"/>
  <c r="D572" i="14"/>
  <c r="C572" i="14"/>
  <c r="B572" i="14"/>
  <c r="A572" i="14"/>
  <c r="E572" i="14" s="1"/>
  <c r="D571" i="14"/>
  <c r="C571" i="14"/>
  <c r="B571" i="14"/>
  <c r="A571" i="14"/>
  <c r="E571" i="14" s="1"/>
  <c r="D570" i="14"/>
  <c r="C570" i="14"/>
  <c r="B570" i="14"/>
  <c r="A570" i="14"/>
  <c r="E570" i="14" s="1"/>
  <c r="D569" i="14"/>
  <c r="C569" i="14"/>
  <c r="B569" i="14"/>
  <c r="A569" i="14"/>
  <c r="E569" i="14" s="1"/>
  <c r="D568" i="14"/>
  <c r="C568" i="14"/>
  <c r="B568" i="14"/>
  <c r="A568" i="14"/>
  <c r="E568" i="14" s="1"/>
  <c r="D567" i="14"/>
  <c r="C567" i="14"/>
  <c r="B567" i="14"/>
  <c r="A567" i="14"/>
  <c r="E567" i="14" s="1"/>
  <c r="D566" i="14"/>
  <c r="C566" i="14"/>
  <c r="B566" i="14"/>
  <c r="A566" i="14"/>
  <c r="E566" i="14" s="1"/>
  <c r="D565" i="14"/>
  <c r="C565" i="14"/>
  <c r="B565" i="14"/>
  <c r="A565" i="14"/>
  <c r="E565" i="14" s="1"/>
  <c r="D564" i="14"/>
  <c r="C564" i="14"/>
  <c r="B564" i="14"/>
  <c r="A564" i="14"/>
  <c r="E564" i="14" s="1"/>
  <c r="D563" i="14"/>
  <c r="C563" i="14"/>
  <c r="B563" i="14"/>
  <c r="A563" i="14"/>
  <c r="E563" i="14" s="1"/>
  <c r="D562" i="14"/>
  <c r="C562" i="14"/>
  <c r="B562" i="14"/>
  <c r="A562" i="14"/>
  <c r="E562" i="14" s="1"/>
  <c r="D561" i="14"/>
  <c r="C561" i="14"/>
  <c r="B561" i="14"/>
  <c r="A561" i="14"/>
  <c r="E561" i="14" s="1"/>
  <c r="D560" i="14"/>
  <c r="C560" i="14"/>
  <c r="B560" i="14"/>
  <c r="A560" i="14"/>
  <c r="E560" i="14" s="1"/>
  <c r="D559" i="14"/>
  <c r="C559" i="14"/>
  <c r="B559" i="14"/>
  <c r="A559" i="14"/>
  <c r="E559" i="14" s="1"/>
  <c r="D558" i="14"/>
  <c r="C558" i="14"/>
  <c r="B558" i="14"/>
  <c r="A558" i="14"/>
  <c r="E558" i="14" s="1"/>
  <c r="D557" i="14"/>
  <c r="C557" i="14"/>
  <c r="B557" i="14"/>
  <c r="A557" i="14"/>
  <c r="E557" i="14" s="1"/>
  <c r="D556" i="14"/>
  <c r="C556" i="14"/>
  <c r="B556" i="14"/>
  <c r="A556" i="14"/>
  <c r="E556" i="14" s="1"/>
  <c r="D555" i="14"/>
  <c r="C555" i="14"/>
  <c r="B555" i="14"/>
  <c r="A555" i="14"/>
  <c r="E555" i="14" s="1"/>
  <c r="D554" i="14"/>
  <c r="C554" i="14"/>
  <c r="B554" i="14"/>
  <c r="A554" i="14"/>
  <c r="E554" i="14" s="1"/>
  <c r="D553" i="14"/>
  <c r="C553" i="14"/>
  <c r="B553" i="14"/>
  <c r="A553" i="14"/>
  <c r="E553" i="14" s="1"/>
  <c r="D552" i="14"/>
  <c r="C552" i="14"/>
  <c r="B552" i="14"/>
  <c r="A552" i="14"/>
  <c r="E552" i="14" s="1"/>
  <c r="D551" i="14"/>
  <c r="C551" i="14"/>
  <c r="B551" i="14"/>
  <c r="A551" i="14"/>
  <c r="E551" i="14" s="1"/>
  <c r="D550" i="14"/>
  <c r="C550" i="14"/>
  <c r="B550" i="14"/>
  <c r="A550" i="14"/>
  <c r="E550" i="14" s="1"/>
  <c r="D549" i="14"/>
  <c r="C549" i="14"/>
  <c r="B549" i="14"/>
  <c r="A549" i="14"/>
  <c r="E549" i="14" s="1"/>
  <c r="D548" i="14"/>
  <c r="C548" i="14"/>
  <c r="B548" i="14"/>
  <c r="A548" i="14"/>
  <c r="E548" i="14" s="1"/>
  <c r="D547" i="14"/>
  <c r="C547" i="14"/>
  <c r="B547" i="14"/>
  <c r="A547" i="14"/>
  <c r="E547" i="14" s="1"/>
  <c r="D546" i="14"/>
  <c r="C546" i="14"/>
  <c r="B546" i="14"/>
  <c r="A546" i="14"/>
  <c r="E546" i="14" s="1"/>
  <c r="D545" i="14"/>
  <c r="C545" i="14"/>
  <c r="B545" i="14"/>
  <c r="A545" i="14"/>
  <c r="E545" i="14" s="1"/>
  <c r="D544" i="14"/>
  <c r="C544" i="14"/>
  <c r="B544" i="14"/>
  <c r="A544" i="14"/>
  <c r="E544" i="14" s="1"/>
  <c r="D543" i="14"/>
  <c r="C543" i="14"/>
  <c r="B543" i="14"/>
  <c r="A543" i="14"/>
  <c r="E543" i="14" s="1"/>
  <c r="D542" i="14"/>
  <c r="C542" i="14"/>
  <c r="B542" i="14"/>
  <c r="A542" i="14"/>
  <c r="E542" i="14" s="1"/>
  <c r="D541" i="14"/>
  <c r="C541" i="14"/>
  <c r="B541" i="14"/>
  <c r="A541" i="14"/>
  <c r="E541" i="14" s="1"/>
  <c r="D540" i="14"/>
  <c r="C540" i="14"/>
  <c r="B540" i="14"/>
  <c r="A540" i="14"/>
  <c r="E540" i="14" s="1"/>
  <c r="D539" i="14"/>
  <c r="C539" i="14"/>
  <c r="B539" i="14"/>
  <c r="A539" i="14"/>
  <c r="E539" i="14" s="1"/>
  <c r="D538" i="14"/>
  <c r="C538" i="14"/>
  <c r="B538" i="14"/>
  <c r="A538" i="14"/>
  <c r="E538" i="14" s="1"/>
  <c r="D537" i="14"/>
  <c r="C537" i="14"/>
  <c r="B537" i="14"/>
  <c r="A537" i="14"/>
  <c r="E537" i="14" s="1"/>
  <c r="D536" i="14"/>
  <c r="C536" i="14"/>
  <c r="B536" i="14"/>
  <c r="A536" i="14"/>
  <c r="E536" i="14" s="1"/>
  <c r="D535" i="14"/>
  <c r="C535" i="14"/>
  <c r="B535" i="14"/>
  <c r="A535" i="14"/>
  <c r="E535" i="14" s="1"/>
  <c r="D534" i="14"/>
  <c r="C534" i="14"/>
  <c r="B534" i="14"/>
  <c r="A534" i="14"/>
  <c r="E534" i="14" s="1"/>
  <c r="D533" i="14"/>
  <c r="C533" i="14"/>
  <c r="B533" i="14"/>
  <c r="A533" i="14"/>
  <c r="E533" i="14" s="1"/>
  <c r="D532" i="14"/>
  <c r="C532" i="14"/>
  <c r="B532" i="14"/>
  <c r="A532" i="14"/>
  <c r="E532" i="14" s="1"/>
  <c r="D531" i="14"/>
  <c r="C531" i="14"/>
  <c r="B531" i="14"/>
  <c r="A531" i="14"/>
  <c r="E531" i="14" s="1"/>
  <c r="D530" i="14"/>
  <c r="C530" i="14"/>
  <c r="B530" i="14"/>
  <c r="A530" i="14"/>
  <c r="E530" i="14" s="1"/>
  <c r="D529" i="14"/>
  <c r="C529" i="14"/>
  <c r="B529" i="14"/>
  <c r="A529" i="14"/>
  <c r="E529" i="14" s="1"/>
  <c r="D528" i="14"/>
  <c r="C528" i="14"/>
  <c r="B528" i="14"/>
  <c r="A528" i="14"/>
  <c r="E528" i="14" s="1"/>
  <c r="D527" i="14"/>
  <c r="C527" i="14"/>
  <c r="B527" i="14"/>
  <c r="A527" i="14"/>
  <c r="E527" i="14" s="1"/>
  <c r="D526" i="14"/>
  <c r="C526" i="14"/>
  <c r="B526" i="14"/>
  <c r="A526" i="14"/>
  <c r="D525" i="14"/>
  <c r="C525" i="14"/>
  <c r="B525" i="14"/>
  <c r="A525" i="14"/>
  <c r="E525" i="14" s="1"/>
  <c r="D524" i="14"/>
  <c r="C524" i="14"/>
  <c r="B524" i="14"/>
  <c r="A524" i="14"/>
  <c r="E524" i="14" s="1"/>
  <c r="D523" i="14"/>
  <c r="C523" i="14"/>
  <c r="B523" i="14"/>
  <c r="A523" i="14"/>
  <c r="E523" i="14" s="1"/>
  <c r="D522" i="14"/>
  <c r="C522" i="14"/>
  <c r="B522" i="14"/>
  <c r="A522" i="14"/>
  <c r="D521" i="14"/>
  <c r="C521" i="14"/>
  <c r="B521" i="14"/>
  <c r="A521" i="14"/>
  <c r="D520" i="14"/>
  <c r="C520" i="14"/>
  <c r="B520" i="14"/>
  <c r="A520" i="14"/>
  <c r="D519" i="14"/>
  <c r="C519" i="14"/>
  <c r="B519" i="14"/>
  <c r="A519" i="14"/>
  <c r="D518" i="14"/>
  <c r="C518" i="14"/>
  <c r="B518" i="14"/>
  <c r="A518" i="14"/>
  <c r="D517" i="14"/>
  <c r="C517" i="14"/>
  <c r="B517" i="14"/>
  <c r="A517" i="14"/>
  <c r="D516" i="14"/>
  <c r="C516" i="14"/>
  <c r="B516" i="14"/>
  <c r="A516" i="14"/>
  <c r="D515" i="14"/>
  <c r="C515" i="14"/>
  <c r="B515" i="14"/>
  <c r="A515" i="14"/>
  <c r="D514" i="14"/>
  <c r="C514" i="14"/>
  <c r="B514" i="14"/>
  <c r="A514" i="14"/>
  <c r="D513" i="14"/>
  <c r="C513" i="14"/>
  <c r="B513" i="14"/>
  <c r="A513" i="14"/>
  <c r="D512" i="14"/>
  <c r="C512" i="14"/>
  <c r="B512" i="14"/>
  <c r="A512" i="14"/>
  <c r="D511" i="14"/>
  <c r="C511" i="14"/>
  <c r="B511" i="14"/>
  <c r="A511" i="14"/>
  <c r="D510" i="14"/>
  <c r="C510" i="14"/>
  <c r="B510" i="14"/>
  <c r="A510" i="14"/>
  <c r="D509" i="14"/>
  <c r="C509" i="14"/>
  <c r="B509" i="14"/>
  <c r="A509" i="14"/>
  <c r="D508" i="14"/>
  <c r="C508" i="14"/>
  <c r="B508" i="14"/>
  <c r="A508" i="14"/>
  <c r="D507" i="14"/>
  <c r="C507" i="14"/>
  <c r="B507" i="14"/>
  <c r="A507" i="14"/>
  <c r="D506" i="14"/>
  <c r="C506" i="14"/>
  <c r="B506" i="14"/>
  <c r="A506" i="14"/>
  <c r="D505" i="14"/>
  <c r="C505" i="14"/>
  <c r="B505" i="14"/>
  <c r="A505" i="14"/>
  <c r="D504" i="14"/>
  <c r="C504" i="14"/>
  <c r="B504" i="14"/>
  <c r="A504" i="14"/>
  <c r="D503" i="14"/>
  <c r="C503" i="14"/>
  <c r="B503" i="14"/>
  <c r="A503" i="14"/>
  <c r="D502" i="14"/>
  <c r="C502" i="14"/>
  <c r="B502" i="14"/>
  <c r="A502" i="14"/>
  <c r="D501" i="14"/>
  <c r="C501" i="14"/>
  <c r="B501" i="14"/>
  <c r="A501" i="14"/>
  <c r="D500" i="14"/>
  <c r="C500" i="14"/>
  <c r="B500" i="14"/>
  <c r="A500" i="14"/>
  <c r="D499" i="14"/>
  <c r="C499" i="14"/>
  <c r="B499" i="14"/>
  <c r="A499" i="14"/>
  <c r="D498" i="14"/>
  <c r="C498" i="14"/>
  <c r="B498" i="14"/>
  <c r="A498" i="14"/>
  <c r="D497" i="14"/>
  <c r="C497" i="14"/>
  <c r="B497" i="14"/>
  <c r="A497" i="14"/>
  <c r="D496" i="14"/>
  <c r="C496" i="14"/>
  <c r="B496" i="14"/>
  <c r="A496" i="14"/>
  <c r="D495" i="14"/>
  <c r="C495" i="14"/>
  <c r="B495" i="14"/>
  <c r="A495" i="14"/>
  <c r="D494" i="14"/>
  <c r="C494" i="14"/>
  <c r="B494" i="14"/>
  <c r="A494" i="14"/>
  <c r="D493" i="14"/>
  <c r="C493" i="14"/>
  <c r="B493" i="14"/>
  <c r="A493" i="14"/>
  <c r="D492" i="14"/>
  <c r="C492" i="14"/>
  <c r="B492" i="14"/>
  <c r="A492" i="14"/>
  <c r="D491" i="14"/>
  <c r="C491" i="14"/>
  <c r="B491" i="14"/>
  <c r="A491" i="14"/>
  <c r="D490" i="14"/>
  <c r="C490" i="14"/>
  <c r="B490" i="14"/>
  <c r="A490" i="14"/>
  <c r="D489" i="14"/>
  <c r="C489" i="14"/>
  <c r="B489" i="14"/>
  <c r="A489" i="14"/>
  <c r="D488" i="14"/>
  <c r="C488" i="14"/>
  <c r="B488" i="14"/>
  <c r="A488" i="14"/>
  <c r="D487" i="14"/>
  <c r="C487" i="14"/>
  <c r="B487" i="14"/>
  <c r="A487" i="14"/>
  <c r="D486" i="14"/>
  <c r="C486" i="14"/>
  <c r="B486" i="14"/>
  <c r="A486" i="14"/>
  <c r="D485" i="14"/>
  <c r="C485" i="14"/>
  <c r="B485" i="14"/>
  <c r="A485" i="14"/>
  <c r="D484" i="14"/>
  <c r="C484" i="14"/>
  <c r="B484" i="14"/>
  <c r="A484" i="14"/>
  <c r="D483" i="14"/>
  <c r="C483" i="14"/>
  <c r="B483" i="14"/>
  <c r="A483" i="14"/>
  <c r="D482" i="14"/>
  <c r="C482" i="14"/>
  <c r="B482" i="14"/>
  <c r="A482" i="14"/>
  <c r="D481" i="14"/>
  <c r="C481" i="14"/>
  <c r="B481" i="14"/>
  <c r="A481" i="14"/>
  <c r="D480" i="14"/>
  <c r="C480" i="14"/>
  <c r="B480" i="14"/>
  <c r="A480" i="14"/>
  <c r="D479" i="14"/>
  <c r="C479" i="14"/>
  <c r="B479" i="14"/>
  <c r="A479" i="14"/>
  <c r="D478" i="14"/>
  <c r="C478" i="14"/>
  <c r="B478" i="14"/>
  <c r="A478" i="14"/>
  <c r="D477" i="14"/>
  <c r="C477" i="14"/>
  <c r="B477" i="14"/>
  <c r="A477" i="14"/>
  <c r="D476" i="14"/>
  <c r="C476" i="14"/>
  <c r="B476" i="14"/>
  <c r="A476" i="14"/>
  <c r="D475" i="14"/>
  <c r="C475" i="14"/>
  <c r="B475" i="14"/>
  <c r="A475" i="14"/>
  <c r="D474" i="14"/>
  <c r="C474" i="14"/>
  <c r="B474" i="14"/>
  <c r="A474" i="14"/>
  <c r="D473" i="14"/>
  <c r="C473" i="14"/>
  <c r="B473" i="14"/>
  <c r="A473" i="14"/>
  <c r="D472" i="14"/>
  <c r="C472" i="14"/>
  <c r="B472" i="14"/>
  <c r="A472" i="14"/>
  <c r="D471" i="14"/>
  <c r="C471" i="14"/>
  <c r="B471" i="14"/>
  <c r="A471" i="14"/>
  <c r="D470" i="14"/>
  <c r="C470" i="14"/>
  <c r="B470" i="14"/>
  <c r="A470" i="14"/>
  <c r="D469" i="14"/>
  <c r="C469" i="14"/>
  <c r="B469" i="14"/>
  <c r="A469" i="14"/>
  <c r="D468" i="14"/>
  <c r="C468" i="14"/>
  <c r="B468" i="14"/>
  <c r="A468" i="14"/>
  <c r="D467" i="14"/>
  <c r="C467" i="14"/>
  <c r="B467" i="14"/>
  <c r="A467" i="14"/>
  <c r="D466" i="14"/>
  <c r="C466" i="14"/>
  <c r="B466" i="14"/>
  <c r="A466" i="14"/>
  <c r="D465" i="14"/>
  <c r="C465" i="14"/>
  <c r="B465" i="14"/>
  <c r="A465" i="14"/>
  <c r="D464" i="14"/>
  <c r="C464" i="14"/>
  <c r="B464" i="14"/>
  <c r="A464" i="14"/>
  <c r="D463" i="14"/>
  <c r="C463" i="14"/>
  <c r="B463" i="14"/>
  <c r="A463" i="14"/>
  <c r="D462" i="14"/>
  <c r="C462" i="14"/>
  <c r="B462" i="14"/>
  <c r="A462" i="14"/>
  <c r="D461" i="14"/>
  <c r="C461" i="14"/>
  <c r="B461" i="14"/>
  <c r="A461" i="14"/>
  <c r="D460" i="14"/>
  <c r="C460" i="14"/>
  <c r="B460" i="14"/>
  <c r="A460" i="14"/>
  <c r="D459" i="14"/>
  <c r="C459" i="14"/>
  <c r="B459" i="14"/>
  <c r="A459" i="14"/>
  <c r="D458" i="14"/>
  <c r="C458" i="14"/>
  <c r="B458" i="14"/>
  <c r="A458" i="14"/>
  <c r="D457" i="14"/>
  <c r="C457" i="14"/>
  <c r="B457" i="14"/>
  <c r="A457" i="14"/>
  <c r="D456" i="14"/>
  <c r="C456" i="14"/>
  <c r="B456" i="14"/>
  <c r="A456" i="14"/>
  <c r="D455" i="14"/>
  <c r="C455" i="14"/>
  <c r="B455" i="14"/>
  <c r="A455" i="14"/>
  <c r="D454" i="14"/>
  <c r="C454" i="14"/>
  <c r="B454" i="14"/>
  <c r="A454" i="14"/>
  <c r="D453" i="14"/>
  <c r="C453" i="14"/>
  <c r="B453" i="14"/>
  <c r="A453" i="14"/>
  <c r="D452" i="14"/>
  <c r="C452" i="14"/>
  <c r="B452" i="14"/>
  <c r="A452" i="14"/>
  <c r="D451" i="14"/>
  <c r="C451" i="14"/>
  <c r="B451" i="14"/>
  <c r="A451" i="14"/>
  <c r="D450" i="14"/>
  <c r="C450" i="14"/>
  <c r="B450" i="14"/>
  <c r="A450" i="14"/>
  <c r="D449" i="14"/>
  <c r="C449" i="14"/>
  <c r="B449" i="14"/>
  <c r="A449" i="14"/>
  <c r="D448" i="14"/>
  <c r="C448" i="14"/>
  <c r="B448" i="14"/>
  <c r="A448" i="14"/>
  <c r="D447" i="14"/>
  <c r="C447" i="14"/>
  <c r="B447" i="14"/>
  <c r="A447" i="14"/>
  <c r="D446" i="14"/>
  <c r="C446" i="14"/>
  <c r="B446" i="14"/>
  <c r="A446" i="14"/>
  <c r="D445" i="14"/>
  <c r="C445" i="14"/>
  <c r="B445" i="14"/>
  <c r="A445" i="14"/>
  <c r="D444" i="14"/>
  <c r="C444" i="14"/>
  <c r="B444" i="14"/>
  <c r="A444" i="14"/>
  <c r="D443" i="14"/>
  <c r="C443" i="14"/>
  <c r="B443" i="14"/>
  <c r="A443" i="14"/>
  <c r="D442" i="14"/>
  <c r="C442" i="14"/>
  <c r="B442" i="14"/>
  <c r="A442" i="14"/>
  <c r="D441" i="14"/>
  <c r="C441" i="14"/>
  <c r="B441" i="14"/>
  <c r="A441" i="14"/>
  <c r="D440" i="14"/>
  <c r="C440" i="14"/>
  <c r="B440" i="14"/>
  <c r="A440" i="14"/>
  <c r="D439" i="14"/>
  <c r="C439" i="14"/>
  <c r="B439" i="14"/>
  <c r="A439" i="14"/>
  <c r="D438" i="14"/>
  <c r="C438" i="14"/>
  <c r="B438" i="14"/>
  <c r="A438" i="14"/>
  <c r="D437" i="14"/>
  <c r="C437" i="14"/>
  <c r="B437" i="14"/>
  <c r="A437" i="14"/>
  <c r="D436" i="14"/>
  <c r="C436" i="14"/>
  <c r="B436" i="14"/>
  <c r="A436" i="14"/>
  <c r="D435" i="14"/>
  <c r="C435" i="14"/>
  <c r="B435" i="14"/>
  <c r="A435" i="14"/>
  <c r="D434" i="14"/>
  <c r="C434" i="14"/>
  <c r="B434" i="14"/>
  <c r="A434" i="14"/>
  <c r="D433" i="14"/>
  <c r="C433" i="14"/>
  <c r="B433" i="14"/>
  <c r="A433" i="14"/>
  <c r="D432" i="14"/>
  <c r="C432" i="14"/>
  <c r="B432" i="14"/>
  <c r="A432" i="14"/>
  <c r="D431" i="14"/>
  <c r="C431" i="14"/>
  <c r="B431" i="14"/>
  <c r="A431" i="14"/>
  <c r="D430" i="14"/>
  <c r="C430" i="14"/>
  <c r="B430" i="14"/>
  <c r="A430" i="14"/>
  <c r="D429" i="14"/>
  <c r="C429" i="14"/>
  <c r="B429" i="14"/>
  <c r="A429" i="14"/>
  <c r="D428" i="14"/>
  <c r="C428" i="14"/>
  <c r="B428" i="14"/>
  <c r="A428" i="14"/>
  <c r="D427" i="14"/>
  <c r="C427" i="14"/>
  <c r="B427" i="14"/>
  <c r="A427" i="14"/>
  <c r="D426" i="14"/>
  <c r="C426" i="14"/>
  <c r="B426" i="14"/>
  <c r="A426" i="14"/>
  <c r="D425" i="14"/>
  <c r="C425" i="14"/>
  <c r="B425" i="14"/>
  <c r="A425" i="14"/>
  <c r="D424" i="14"/>
  <c r="C424" i="14"/>
  <c r="B424" i="14"/>
  <c r="A424" i="14"/>
  <c r="D423" i="14"/>
  <c r="C423" i="14"/>
  <c r="B423" i="14"/>
  <c r="A423" i="14"/>
  <c r="D422" i="14"/>
  <c r="C422" i="14"/>
  <c r="B422" i="14"/>
  <c r="A422" i="14"/>
  <c r="D421" i="14"/>
  <c r="C421" i="14"/>
  <c r="B421" i="14"/>
  <c r="A421" i="14"/>
  <c r="D420" i="14"/>
  <c r="C420" i="14"/>
  <c r="B420" i="14"/>
  <c r="A420" i="14"/>
  <c r="D419" i="14"/>
  <c r="C419" i="14"/>
  <c r="B419" i="14"/>
  <c r="A419" i="14"/>
  <c r="D418" i="14"/>
  <c r="C418" i="14"/>
  <c r="B418" i="14"/>
  <c r="A418" i="14"/>
  <c r="D417" i="14"/>
  <c r="C417" i="14"/>
  <c r="B417" i="14"/>
  <c r="A417" i="14"/>
  <c r="D416" i="14"/>
  <c r="C416" i="14"/>
  <c r="B416" i="14"/>
  <c r="A416" i="14"/>
  <c r="D415" i="14"/>
  <c r="C415" i="14"/>
  <c r="B415" i="14"/>
  <c r="A415" i="14"/>
  <c r="D414" i="14"/>
  <c r="C414" i="14"/>
  <c r="B414" i="14"/>
  <c r="A414" i="14"/>
  <c r="D413" i="14"/>
  <c r="C413" i="14"/>
  <c r="B413" i="14"/>
  <c r="A413" i="14"/>
  <c r="D412" i="14"/>
  <c r="C412" i="14"/>
  <c r="B412" i="14"/>
  <c r="A412" i="14"/>
  <c r="D411" i="14"/>
  <c r="C411" i="14"/>
  <c r="B411" i="14"/>
  <c r="A411" i="14"/>
  <c r="D410" i="14"/>
  <c r="C410" i="14"/>
  <c r="B410" i="14"/>
  <c r="A410" i="14"/>
  <c r="D409" i="14"/>
  <c r="C409" i="14"/>
  <c r="B409" i="14"/>
  <c r="A409" i="14"/>
  <c r="D408" i="14"/>
  <c r="C408" i="14"/>
  <c r="B408" i="14"/>
  <c r="A408" i="14"/>
  <c r="D407" i="14"/>
  <c r="C407" i="14"/>
  <c r="B407" i="14"/>
  <c r="A407" i="14"/>
  <c r="D406" i="14"/>
  <c r="C406" i="14"/>
  <c r="B406" i="14"/>
  <c r="A406" i="14"/>
  <c r="D405" i="14"/>
  <c r="C405" i="14"/>
  <c r="B405" i="14"/>
  <c r="A405" i="14"/>
  <c r="D404" i="14"/>
  <c r="C404" i="14"/>
  <c r="B404" i="14"/>
  <c r="A404" i="14"/>
  <c r="D403" i="14"/>
  <c r="C403" i="14"/>
  <c r="B403" i="14"/>
  <c r="A403" i="14"/>
  <c r="D402" i="14"/>
  <c r="C402" i="14"/>
  <c r="B402" i="14"/>
  <c r="A402" i="14"/>
  <c r="D401" i="14"/>
  <c r="C401" i="14"/>
  <c r="B401" i="14"/>
  <c r="A401" i="14"/>
  <c r="D400" i="14"/>
  <c r="C400" i="14"/>
  <c r="B400" i="14"/>
  <c r="A400" i="14"/>
  <c r="D399" i="14"/>
  <c r="C399" i="14"/>
  <c r="B399" i="14"/>
  <c r="A399" i="14"/>
  <c r="D398" i="14"/>
  <c r="C398" i="14"/>
  <c r="B398" i="14"/>
  <c r="A398" i="14"/>
  <c r="D397" i="14"/>
  <c r="C397" i="14"/>
  <c r="B397" i="14"/>
  <c r="A397" i="14"/>
  <c r="D396" i="14"/>
  <c r="C396" i="14"/>
  <c r="B396" i="14"/>
  <c r="A396" i="14"/>
  <c r="D395" i="14"/>
  <c r="C395" i="14"/>
  <c r="B395" i="14"/>
  <c r="A395" i="14"/>
  <c r="D394" i="14"/>
  <c r="C394" i="14"/>
  <c r="B394" i="14"/>
  <c r="A394" i="14"/>
  <c r="D393" i="14"/>
  <c r="C393" i="14"/>
  <c r="B393" i="14"/>
  <c r="A393" i="14"/>
  <c r="D392" i="14"/>
  <c r="C392" i="14"/>
  <c r="B392" i="14"/>
  <c r="A392" i="14"/>
  <c r="D391" i="14"/>
  <c r="C391" i="14"/>
  <c r="B391" i="14"/>
  <c r="A391" i="14"/>
  <c r="D390" i="14"/>
  <c r="C390" i="14"/>
  <c r="B390" i="14"/>
  <c r="A390" i="14"/>
  <c r="D389" i="14"/>
  <c r="C389" i="14"/>
  <c r="B389" i="14"/>
  <c r="A389" i="14"/>
  <c r="D388" i="14"/>
  <c r="C388" i="14"/>
  <c r="B388" i="14"/>
  <c r="A388" i="14"/>
  <c r="D387" i="14"/>
  <c r="C387" i="14"/>
  <c r="B387" i="14"/>
  <c r="A387" i="14"/>
  <c r="D386" i="14"/>
  <c r="C386" i="14"/>
  <c r="B386" i="14"/>
  <c r="A386" i="14"/>
  <c r="D385" i="14"/>
  <c r="C385" i="14"/>
  <c r="B385" i="14"/>
  <c r="A385" i="14"/>
  <c r="D384" i="14"/>
  <c r="C384" i="14"/>
  <c r="B384" i="14"/>
  <c r="A384" i="14"/>
  <c r="D383" i="14"/>
  <c r="C383" i="14"/>
  <c r="B383" i="14"/>
  <c r="A383" i="14"/>
  <c r="D382" i="14"/>
  <c r="C382" i="14"/>
  <c r="B382" i="14"/>
  <c r="A382" i="14"/>
  <c r="D381" i="14"/>
  <c r="C381" i="14"/>
  <c r="B381" i="14"/>
  <c r="A381" i="14"/>
  <c r="D380" i="14"/>
  <c r="C380" i="14"/>
  <c r="B380" i="14"/>
  <c r="A380" i="14"/>
  <c r="D379" i="14"/>
  <c r="C379" i="14"/>
  <c r="B379" i="14"/>
  <c r="A379" i="14"/>
  <c r="D378" i="14"/>
  <c r="C378" i="14"/>
  <c r="B378" i="14"/>
  <c r="A378" i="14"/>
  <c r="D377" i="14"/>
  <c r="C377" i="14"/>
  <c r="B377" i="14"/>
  <c r="A377" i="14"/>
  <c r="D376" i="14"/>
  <c r="C376" i="14"/>
  <c r="B376" i="14"/>
  <c r="A376" i="14"/>
  <c r="D375" i="14"/>
  <c r="C375" i="14"/>
  <c r="B375" i="14"/>
  <c r="A375" i="14"/>
  <c r="D374" i="14"/>
  <c r="C374" i="14"/>
  <c r="B374" i="14"/>
  <c r="A374" i="14"/>
  <c r="D373" i="14"/>
  <c r="C373" i="14"/>
  <c r="B373" i="14"/>
  <c r="A373" i="14"/>
  <c r="D372" i="14"/>
  <c r="C372" i="14"/>
  <c r="B372" i="14"/>
  <c r="A372" i="14"/>
  <c r="D371" i="14"/>
  <c r="C371" i="14"/>
  <c r="B371" i="14"/>
  <c r="A371" i="14"/>
  <c r="D370" i="14"/>
  <c r="C370" i="14"/>
  <c r="B370" i="14"/>
  <c r="A370" i="14"/>
  <c r="D369" i="14"/>
  <c r="C369" i="14"/>
  <c r="B369" i="14"/>
  <c r="A369" i="14"/>
  <c r="D368" i="14"/>
  <c r="C368" i="14"/>
  <c r="B368" i="14"/>
  <c r="A368" i="14"/>
  <c r="D367" i="14"/>
  <c r="C367" i="14"/>
  <c r="B367" i="14"/>
  <c r="A367" i="14"/>
  <c r="D366" i="14"/>
  <c r="C366" i="14"/>
  <c r="B366" i="14"/>
  <c r="A366" i="14"/>
  <c r="D365" i="14"/>
  <c r="C365" i="14"/>
  <c r="B365" i="14"/>
  <c r="A365" i="14"/>
  <c r="D364" i="14"/>
  <c r="C364" i="14"/>
  <c r="B364" i="14"/>
  <c r="A364" i="14"/>
  <c r="D363" i="14"/>
  <c r="C363" i="14"/>
  <c r="B363" i="14"/>
  <c r="A363" i="14"/>
  <c r="D362" i="14"/>
  <c r="C362" i="14"/>
  <c r="B362" i="14"/>
  <c r="A362" i="14"/>
  <c r="D361" i="14"/>
  <c r="C361" i="14"/>
  <c r="B361" i="14"/>
  <c r="A361" i="14"/>
  <c r="D360" i="14"/>
  <c r="C360" i="14"/>
  <c r="B360" i="14"/>
  <c r="A360" i="14"/>
  <c r="D359" i="14"/>
  <c r="C359" i="14"/>
  <c r="B359" i="14"/>
  <c r="A359" i="14"/>
  <c r="D358" i="14"/>
  <c r="C358" i="14"/>
  <c r="B358" i="14"/>
  <c r="A358" i="14"/>
  <c r="D357" i="14"/>
  <c r="C357" i="14"/>
  <c r="B357" i="14"/>
  <c r="A357" i="14"/>
  <c r="D356" i="14"/>
  <c r="C356" i="14"/>
  <c r="B356" i="14"/>
  <c r="A356" i="14"/>
  <c r="D355" i="14"/>
  <c r="C355" i="14"/>
  <c r="B355" i="14"/>
  <c r="A355" i="14"/>
  <c r="D354" i="14"/>
  <c r="C354" i="14"/>
  <c r="B354" i="14"/>
  <c r="A354" i="14"/>
  <c r="D353" i="14"/>
  <c r="C353" i="14"/>
  <c r="B353" i="14"/>
  <c r="A353" i="14"/>
  <c r="D352" i="14"/>
  <c r="C352" i="14"/>
  <c r="B352" i="14"/>
  <c r="A352" i="14"/>
  <c r="D351" i="14"/>
  <c r="C351" i="14"/>
  <c r="B351" i="14"/>
  <c r="A351" i="14"/>
  <c r="D350" i="14"/>
  <c r="C350" i="14"/>
  <c r="B350" i="14"/>
  <c r="A350" i="14"/>
  <c r="D349" i="14"/>
  <c r="C349" i="14"/>
  <c r="B349" i="14"/>
  <c r="A349" i="14"/>
  <c r="D348" i="14"/>
  <c r="C348" i="14"/>
  <c r="B348" i="14"/>
  <c r="A348" i="14"/>
  <c r="D347" i="14"/>
  <c r="C347" i="14"/>
  <c r="B347" i="14"/>
  <c r="A347" i="14"/>
  <c r="D346" i="14"/>
  <c r="C346" i="14"/>
  <c r="B346" i="14"/>
  <c r="A346" i="14"/>
  <c r="D345" i="14"/>
  <c r="C345" i="14"/>
  <c r="B345" i="14"/>
  <c r="A345" i="14"/>
  <c r="D344" i="14"/>
  <c r="C344" i="14"/>
  <c r="B344" i="14"/>
  <c r="A344" i="14"/>
  <c r="D343" i="14"/>
  <c r="C343" i="14"/>
  <c r="B343" i="14"/>
  <c r="A343" i="14"/>
  <c r="D342" i="14"/>
  <c r="C342" i="14"/>
  <c r="B342" i="14"/>
  <c r="A342" i="14"/>
  <c r="D341" i="14"/>
  <c r="C341" i="14"/>
  <c r="B341" i="14"/>
  <c r="A341" i="14"/>
  <c r="D340" i="14"/>
  <c r="C340" i="14"/>
  <c r="B340" i="14"/>
  <c r="A340" i="14"/>
  <c r="D339" i="14"/>
  <c r="C339" i="14"/>
  <c r="B339" i="14"/>
  <c r="A339" i="14"/>
  <c r="D338" i="14"/>
  <c r="C338" i="14"/>
  <c r="B338" i="14"/>
  <c r="A338" i="14"/>
  <c r="D337" i="14"/>
  <c r="C337" i="14"/>
  <c r="B337" i="14"/>
  <c r="A337" i="14"/>
  <c r="D336" i="14"/>
  <c r="C336" i="14"/>
  <c r="B336" i="14"/>
  <c r="A336" i="14"/>
  <c r="D335" i="14"/>
  <c r="C335" i="14"/>
  <c r="B335" i="14"/>
  <c r="A335" i="14"/>
  <c r="D334" i="14"/>
  <c r="C334" i="14"/>
  <c r="B334" i="14"/>
  <c r="A334" i="14"/>
  <c r="D333" i="14"/>
  <c r="C333" i="14"/>
  <c r="B333" i="14"/>
  <c r="A333" i="14"/>
  <c r="D332" i="14"/>
  <c r="C332" i="14"/>
  <c r="B332" i="14"/>
  <c r="A332" i="14"/>
  <c r="D331" i="14"/>
  <c r="C331" i="14"/>
  <c r="B331" i="14"/>
  <c r="A331" i="14"/>
  <c r="D330" i="14"/>
  <c r="C330" i="14"/>
  <c r="B330" i="14"/>
  <c r="A330" i="14"/>
  <c r="D329" i="14"/>
  <c r="C329" i="14"/>
  <c r="B329" i="14"/>
  <c r="A329" i="14"/>
  <c r="D328" i="14"/>
  <c r="C328" i="14"/>
  <c r="B328" i="14"/>
  <c r="A328" i="14"/>
  <c r="D327" i="14"/>
  <c r="C327" i="14"/>
  <c r="B327" i="14"/>
  <c r="A327" i="14"/>
  <c r="D326" i="14"/>
  <c r="C326" i="14"/>
  <c r="B326" i="14"/>
  <c r="A326" i="14"/>
  <c r="D325" i="14"/>
  <c r="C325" i="14"/>
  <c r="B325" i="14"/>
  <c r="A325" i="14"/>
  <c r="D324" i="14"/>
  <c r="C324" i="14"/>
  <c r="B324" i="14"/>
  <c r="A324" i="14"/>
  <c r="D323" i="14"/>
  <c r="C323" i="14"/>
  <c r="B323" i="14"/>
  <c r="A323" i="14"/>
  <c r="D322" i="14"/>
  <c r="C322" i="14"/>
  <c r="B322" i="14"/>
  <c r="A322" i="14"/>
  <c r="D321" i="14"/>
  <c r="C321" i="14"/>
  <c r="B321" i="14"/>
  <c r="A321" i="14"/>
  <c r="D320" i="14"/>
  <c r="C320" i="14"/>
  <c r="B320" i="14"/>
  <c r="A320" i="14"/>
  <c r="D319" i="14"/>
  <c r="C319" i="14"/>
  <c r="B319" i="14"/>
  <c r="A319" i="14"/>
  <c r="D318" i="14"/>
  <c r="C318" i="14"/>
  <c r="B318" i="14"/>
  <c r="A318" i="14"/>
  <c r="D317" i="14"/>
  <c r="C317" i="14"/>
  <c r="B317" i="14"/>
  <c r="A317" i="14"/>
  <c r="D316" i="14"/>
  <c r="C316" i="14"/>
  <c r="B316" i="14"/>
  <c r="A316" i="14"/>
  <c r="D315" i="14"/>
  <c r="C315" i="14"/>
  <c r="B315" i="14"/>
  <c r="A315" i="14"/>
  <c r="D314" i="14"/>
  <c r="C314" i="14"/>
  <c r="B314" i="14"/>
  <c r="A314" i="14"/>
  <c r="D313" i="14"/>
  <c r="C313" i="14"/>
  <c r="B313" i="14"/>
  <c r="A313" i="14"/>
  <c r="D312" i="14"/>
  <c r="C312" i="14"/>
  <c r="B312" i="14"/>
  <c r="A312" i="14"/>
  <c r="D311" i="14"/>
  <c r="C311" i="14"/>
  <c r="B311" i="14"/>
  <c r="A311" i="14"/>
  <c r="D310" i="14"/>
  <c r="C310" i="14"/>
  <c r="B310" i="14"/>
  <c r="A310" i="14"/>
  <c r="D309" i="14"/>
  <c r="C309" i="14"/>
  <c r="B309" i="14"/>
  <c r="A309" i="14"/>
  <c r="D308" i="14"/>
  <c r="C308" i="14"/>
  <c r="B308" i="14"/>
  <c r="A308" i="14"/>
  <c r="D307" i="14"/>
  <c r="C307" i="14"/>
  <c r="B307" i="14"/>
  <c r="A307" i="14"/>
  <c r="D306" i="14"/>
  <c r="C306" i="14"/>
  <c r="B306" i="14"/>
  <c r="A306" i="14"/>
  <c r="D305" i="14"/>
  <c r="C305" i="14"/>
  <c r="B305" i="14"/>
  <c r="A305" i="14"/>
  <c r="D304" i="14"/>
  <c r="C304" i="14"/>
  <c r="B304" i="14"/>
  <c r="A304" i="14"/>
  <c r="D303" i="14"/>
  <c r="C303" i="14"/>
  <c r="B303" i="14"/>
  <c r="A303" i="14"/>
  <c r="D302" i="14"/>
  <c r="C302" i="14"/>
  <c r="B302" i="14"/>
  <c r="A302" i="14"/>
  <c r="D301" i="14"/>
  <c r="C301" i="14"/>
  <c r="B301" i="14"/>
  <c r="A301" i="14"/>
  <c r="D300" i="14"/>
  <c r="C300" i="14"/>
  <c r="B300" i="14"/>
  <c r="A300" i="14"/>
  <c r="D299" i="14"/>
  <c r="C299" i="14"/>
  <c r="B299" i="14"/>
  <c r="A299" i="14"/>
  <c r="D298" i="14"/>
  <c r="C298" i="14"/>
  <c r="B298" i="14"/>
  <c r="A298" i="14"/>
  <c r="D297" i="14"/>
  <c r="C297" i="14"/>
  <c r="B297" i="14"/>
  <c r="A297" i="14"/>
  <c r="D296" i="14"/>
  <c r="C296" i="14"/>
  <c r="B296" i="14"/>
  <c r="A296" i="14"/>
  <c r="D295" i="14"/>
  <c r="C295" i="14"/>
  <c r="B295" i="14"/>
  <c r="A295" i="14"/>
  <c r="D294" i="14"/>
  <c r="C294" i="14"/>
  <c r="B294" i="14"/>
  <c r="A294" i="14"/>
  <c r="D293" i="14"/>
  <c r="C293" i="14"/>
  <c r="B293" i="14"/>
  <c r="A293" i="14"/>
  <c r="D292" i="14"/>
  <c r="C292" i="14"/>
  <c r="B292" i="14"/>
  <c r="A292" i="14"/>
  <c r="D291" i="14"/>
  <c r="C291" i="14"/>
  <c r="B291" i="14"/>
  <c r="A291" i="14"/>
  <c r="D290" i="14"/>
  <c r="C290" i="14"/>
  <c r="B290" i="14"/>
  <c r="A290" i="14"/>
  <c r="D289" i="14"/>
  <c r="C289" i="14"/>
  <c r="B289" i="14"/>
  <c r="A289" i="14"/>
  <c r="D288" i="14"/>
  <c r="C288" i="14"/>
  <c r="B288" i="14"/>
  <c r="A288" i="14"/>
  <c r="D287" i="14"/>
  <c r="C287" i="14"/>
  <c r="B287" i="14"/>
  <c r="A287" i="14"/>
  <c r="D286" i="14"/>
  <c r="C286" i="14"/>
  <c r="B286" i="14"/>
  <c r="A286" i="14"/>
  <c r="D285" i="14"/>
  <c r="C285" i="14"/>
  <c r="B285" i="14"/>
  <c r="A285" i="14"/>
  <c r="D284" i="14"/>
  <c r="C284" i="14"/>
  <c r="B284" i="14"/>
  <c r="A284" i="14"/>
  <c r="D283" i="14"/>
  <c r="C283" i="14"/>
  <c r="B283" i="14"/>
  <c r="A283" i="14"/>
  <c r="D282" i="14"/>
  <c r="C282" i="14"/>
  <c r="B282" i="14"/>
  <c r="A282" i="14"/>
  <c r="D281" i="14"/>
  <c r="C281" i="14"/>
  <c r="B281" i="14"/>
  <c r="A281" i="14"/>
  <c r="D280" i="14"/>
  <c r="C280" i="14"/>
  <c r="B280" i="14"/>
  <c r="A280" i="14"/>
  <c r="D279" i="14"/>
  <c r="C279" i="14"/>
  <c r="B279" i="14"/>
  <c r="A279" i="14"/>
  <c r="D278" i="14"/>
  <c r="C278" i="14"/>
  <c r="B278" i="14"/>
  <c r="A278" i="14"/>
  <c r="D277" i="14"/>
  <c r="C277" i="14"/>
  <c r="B277" i="14"/>
  <c r="A277" i="14"/>
  <c r="D276" i="14"/>
  <c r="C276" i="14"/>
  <c r="B276" i="14"/>
  <c r="A276" i="14"/>
  <c r="D275" i="14"/>
  <c r="C275" i="14"/>
  <c r="B275" i="14"/>
  <c r="A275" i="14"/>
  <c r="D274" i="14"/>
  <c r="C274" i="14"/>
  <c r="B274" i="14"/>
  <c r="A274" i="14"/>
  <c r="D273" i="14"/>
  <c r="C273" i="14"/>
  <c r="B273" i="14"/>
  <c r="A273" i="14"/>
  <c r="D272" i="14"/>
  <c r="C272" i="14"/>
  <c r="B272" i="14"/>
  <c r="A272" i="14"/>
  <c r="D271" i="14"/>
  <c r="C271" i="14"/>
  <c r="B271" i="14"/>
  <c r="A271" i="14"/>
  <c r="D270" i="14"/>
  <c r="C270" i="14"/>
  <c r="B270" i="14"/>
  <c r="A270" i="14"/>
  <c r="D269" i="14"/>
  <c r="C269" i="14"/>
  <c r="B269" i="14"/>
  <c r="A269" i="14"/>
  <c r="D268" i="14"/>
  <c r="C268" i="14"/>
  <c r="B268" i="14"/>
  <c r="A268" i="14"/>
  <c r="D267" i="14"/>
  <c r="C267" i="14"/>
  <c r="B267" i="14"/>
  <c r="A267" i="14"/>
  <c r="D266" i="14"/>
  <c r="C266" i="14"/>
  <c r="B266" i="14"/>
  <c r="A266" i="14"/>
  <c r="D265" i="14"/>
  <c r="C265" i="14"/>
  <c r="B265" i="14"/>
  <c r="A265" i="14"/>
  <c r="D264" i="14"/>
  <c r="C264" i="14"/>
  <c r="B264" i="14"/>
  <c r="A264" i="14"/>
  <c r="D263" i="14"/>
  <c r="C263" i="14"/>
  <c r="B263" i="14"/>
  <c r="A263" i="14"/>
  <c r="D262" i="14"/>
  <c r="C262" i="14"/>
  <c r="B262" i="14"/>
  <c r="A262" i="14"/>
  <c r="D261" i="14"/>
  <c r="C261" i="14"/>
  <c r="B261" i="14"/>
  <c r="A261" i="14"/>
  <c r="D260" i="14"/>
  <c r="C260" i="14"/>
  <c r="B260" i="14"/>
  <c r="A260" i="14"/>
  <c r="D259" i="14"/>
  <c r="C259" i="14"/>
  <c r="B259" i="14"/>
  <c r="A259" i="14"/>
  <c r="D258" i="14"/>
  <c r="C258" i="14"/>
  <c r="B258" i="14"/>
  <c r="A258" i="14"/>
  <c r="D257" i="14"/>
  <c r="C257" i="14"/>
  <c r="B257" i="14"/>
  <c r="A257" i="14"/>
  <c r="D256" i="14"/>
  <c r="C256" i="14"/>
  <c r="B256" i="14"/>
  <c r="A256" i="14"/>
  <c r="D255" i="14"/>
  <c r="C255" i="14"/>
  <c r="B255" i="14"/>
  <c r="A255" i="14"/>
  <c r="D254" i="14"/>
  <c r="C254" i="14"/>
  <c r="B254" i="14"/>
  <c r="A254" i="14"/>
  <c r="D253" i="14"/>
  <c r="C253" i="14"/>
  <c r="B253" i="14"/>
  <c r="A253" i="14"/>
  <c r="D252" i="14"/>
  <c r="C252" i="14"/>
  <c r="B252" i="14"/>
  <c r="A252" i="14"/>
  <c r="D251" i="14"/>
  <c r="C251" i="14"/>
  <c r="B251" i="14"/>
  <c r="A251" i="14"/>
  <c r="D250" i="14"/>
  <c r="C250" i="14"/>
  <c r="B250" i="14"/>
  <c r="A250" i="14"/>
  <c r="D249" i="14"/>
  <c r="C249" i="14"/>
  <c r="B249" i="14"/>
  <c r="A249" i="14"/>
  <c r="D248" i="14"/>
  <c r="C248" i="14"/>
  <c r="B248" i="14"/>
  <c r="A248" i="14"/>
  <c r="D247" i="14"/>
  <c r="C247" i="14"/>
  <c r="B247" i="14"/>
  <c r="A247" i="14"/>
  <c r="D246" i="14"/>
  <c r="C246" i="14"/>
  <c r="B246" i="14"/>
  <c r="A246" i="14"/>
  <c r="D245" i="14"/>
  <c r="C245" i="14"/>
  <c r="B245" i="14"/>
  <c r="A245" i="14"/>
  <c r="D244" i="14"/>
  <c r="C244" i="14"/>
  <c r="B244" i="14"/>
  <c r="A244" i="14"/>
  <c r="D243" i="14"/>
  <c r="C243" i="14"/>
  <c r="B243" i="14"/>
  <c r="A243" i="14"/>
  <c r="D242" i="14"/>
  <c r="C242" i="14"/>
  <c r="B242" i="14"/>
  <c r="A242" i="14"/>
  <c r="D241" i="14"/>
  <c r="C241" i="14"/>
  <c r="B241" i="14"/>
  <c r="A241" i="14"/>
  <c r="D240" i="14"/>
  <c r="C240" i="14"/>
  <c r="B240" i="14"/>
  <c r="A240" i="14"/>
  <c r="D239" i="14"/>
  <c r="C239" i="14"/>
  <c r="B239" i="14"/>
  <c r="A239" i="14"/>
  <c r="D238" i="14"/>
  <c r="C238" i="14"/>
  <c r="B238" i="14"/>
  <c r="A238" i="14"/>
  <c r="D237" i="14"/>
  <c r="C237" i="14"/>
  <c r="B237" i="14"/>
  <c r="A237" i="14"/>
  <c r="D236" i="14"/>
  <c r="C236" i="14"/>
  <c r="B236" i="14"/>
  <c r="A236" i="14"/>
  <c r="D235" i="14"/>
  <c r="C235" i="14"/>
  <c r="B235" i="14"/>
  <c r="A235" i="14"/>
  <c r="D234" i="14"/>
  <c r="C234" i="14"/>
  <c r="B234" i="14"/>
  <c r="A234" i="14"/>
  <c r="D233" i="14"/>
  <c r="C233" i="14"/>
  <c r="B233" i="14"/>
  <c r="A233" i="14"/>
  <c r="D232" i="14"/>
  <c r="C232" i="14"/>
  <c r="B232" i="14"/>
  <c r="A232" i="14"/>
  <c r="D231" i="14"/>
  <c r="C231" i="14"/>
  <c r="B231" i="14"/>
  <c r="A231" i="14"/>
  <c r="D230" i="14"/>
  <c r="C230" i="14"/>
  <c r="B230" i="14"/>
  <c r="A230" i="14"/>
  <c r="D229" i="14"/>
  <c r="C229" i="14"/>
  <c r="B229" i="14"/>
  <c r="A229" i="14"/>
  <c r="D228" i="14"/>
  <c r="C228" i="14"/>
  <c r="B228" i="14"/>
  <c r="A228" i="14"/>
  <c r="D227" i="14"/>
  <c r="C227" i="14"/>
  <c r="B227" i="14"/>
  <c r="A227" i="14"/>
  <c r="D226" i="14"/>
  <c r="C226" i="14"/>
  <c r="B226" i="14"/>
  <c r="A226" i="14"/>
  <c r="D225" i="14"/>
  <c r="C225" i="14"/>
  <c r="B225" i="14"/>
  <c r="A225" i="14"/>
  <c r="D224" i="14"/>
  <c r="C224" i="14"/>
  <c r="B224" i="14"/>
  <c r="A224" i="14"/>
  <c r="D223" i="14"/>
  <c r="C223" i="14"/>
  <c r="B223" i="14"/>
  <c r="A223" i="14"/>
  <c r="D222" i="14"/>
  <c r="C222" i="14"/>
  <c r="B222" i="14"/>
  <c r="A222" i="14"/>
  <c r="D221" i="14"/>
  <c r="C221" i="14"/>
  <c r="B221" i="14"/>
  <c r="A221" i="14"/>
  <c r="D220" i="14"/>
  <c r="C220" i="14"/>
  <c r="B220" i="14"/>
  <c r="A220" i="14"/>
  <c r="D219" i="14"/>
  <c r="C219" i="14"/>
  <c r="B219" i="14"/>
  <c r="A219" i="14"/>
  <c r="D218" i="14"/>
  <c r="C218" i="14"/>
  <c r="B218" i="14"/>
  <c r="A218" i="14"/>
  <c r="D217" i="14"/>
  <c r="C217" i="14"/>
  <c r="B217" i="14"/>
  <c r="A217" i="14"/>
  <c r="D216" i="14"/>
  <c r="C216" i="14"/>
  <c r="B216" i="14"/>
  <c r="A216" i="14"/>
  <c r="D215" i="14"/>
  <c r="C215" i="14"/>
  <c r="B215" i="14"/>
  <c r="A215" i="14"/>
  <c r="D214" i="14"/>
  <c r="C214" i="14"/>
  <c r="B214" i="14"/>
  <c r="A214" i="14"/>
  <c r="D213" i="14"/>
  <c r="C213" i="14"/>
  <c r="B213" i="14"/>
  <c r="A213" i="14"/>
  <c r="D212" i="14"/>
  <c r="C212" i="14"/>
  <c r="B212" i="14"/>
  <c r="A212" i="14"/>
  <c r="D211" i="14"/>
  <c r="C211" i="14"/>
  <c r="B211" i="14"/>
  <c r="A211" i="14"/>
  <c r="D210" i="14"/>
  <c r="C210" i="14"/>
  <c r="B210" i="14"/>
  <c r="A210" i="14"/>
  <c r="D209" i="14"/>
  <c r="C209" i="14"/>
  <c r="B209" i="14"/>
  <c r="A209" i="14"/>
  <c r="D208" i="14"/>
  <c r="C208" i="14"/>
  <c r="B208" i="14"/>
  <c r="A208" i="14"/>
  <c r="D207" i="14"/>
  <c r="C207" i="14"/>
  <c r="B207" i="14"/>
  <c r="A207" i="14"/>
  <c r="D206" i="14"/>
  <c r="C206" i="14"/>
  <c r="B206" i="14"/>
  <c r="A206" i="14"/>
  <c r="D205" i="14"/>
  <c r="C205" i="14"/>
  <c r="B205" i="14"/>
  <c r="A205" i="14"/>
  <c r="D204" i="14"/>
  <c r="C204" i="14"/>
  <c r="B204" i="14"/>
  <c r="A204" i="14"/>
  <c r="D203" i="14"/>
  <c r="C203" i="14"/>
  <c r="B203" i="14"/>
  <c r="A203" i="14"/>
  <c r="D202" i="14"/>
  <c r="C202" i="14"/>
  <c r="B202" i="14"/>
  <c r="A202" i="14"/>
  <c r="D201" i="14"/>
  <c r="C201" i="14"/>
  <c r="B201" i="14"/>
  <c r="A201" i="14"/>
  <c r="D200" i="14"/>
  <c r="C200" i="14"/>
  <c r="B200" i="14"/>
  <c r="A200" i="14"/>
  <c r="D199" i="14"/>
  <c r="C199" i="14"/>
  <c r="B199" i="14"/>
  <c r="A199" i="14"/>
  <c r="D198" i="14"/>
  <c r="C198" i="14"/>
  <c r="B198" i="14"/>
  <c r="A198" i="14"/>
  <c r="D197" i="14"/>
  <c r="C197" i="14"/>
  <c r="B197" i="14"/>
  <c r="A197" i="14"/>
  <c r="D196" i="14"/>
  <c r="C196" i="14"/>
  <c r="B196" i="14"/>
  <c r="A196" i="14"/>
  <c r="D195" i="14"/>
  <c r="C195" i="14"/>
  <c r="B195" i="14"/>
  <c r="A195" i="14"/>
  <c r="D194" i="14"/>
  <c r="C194" i="14"/>
  <c r="B194" i="14"/>
  <c r="A194" i="14"/>
  <c r="D193" i="14"/>
  <c r="C193" i="14"/>
  <c r="B193" i="14"/>
  <c r="A193" i="14"/>
  <c r="D192" i="14"/>
  <c r="C192" i="14"/>
  <c r="B192" i="14"/>
  <c r="A192" i="14"/>
  <c r="D191" i="14"/>
  <c r="C191" i="14"/>
  <c r="B191" i="14"/>
  <c r="A191" i="14"/>
  <c r="D190" i="14"/>
  <c r="C190" i="14"/>
  <c r="B190" i="14"/>
  <c r="A190" i="14"/>
  <c r="D189" i="14"/>
  <c r="C189" i="14"/>
  <c r="B189" i="14"/>
  <c r="A189" i="14"/>
  <c r="D188" i="14"/>
  <c r="C188" i="14"/>
  <c r="B188" i="14"/>
  <c r="A188" i="14"/>
  <c r="D187" i="14"/>
  <c r="C187" i="14"/>
  <c r="B187" i="14"/>
  <c r="A187" i="14"/>
  <c r="D186" i="14"/>
  <c r="C186" i="14"/>
  <c r="B186" i="14"/>
  <c r="A186" i="14"/>
  <c r="D185" i="14"/>
  <c r="C185" i="14"/>
  <c r="B185" i="14"/>
  <c r="A185" i="14"/>
  <c r="D184" i="14"/>
  <c r="C184" i="14"/>
  <c r="B184" i="14"/>
  <c r="A184" i="14"/>
  <c r="D183" i="14"/>
  <c r="C183" i="14"/>
  <c r="B183" i="14"/>
  <c r="A183" i="14"/>
  <c r="D182" i="14"/>
  <c r="C182" i="14"/>
  <c r="B182" i="14"/>
  <c r="A182" i="14"/>
  <c r="D181" i="14"/>
  <c r="C181" i="14"/>
  <c r="B181" i="14"/>
  <c r="A181" i="14"/>
  <c r="D180" i="14"/>
  <c r="C180" i="14"/>
  <c r="B180" i="14"/>
  <c r="A180" i="14"/>
  <c r="D179" i="14"/>
  <c r="C179" i="14"/>
  <c r="B179" i="14"/>
  <c r="A179" i="14"/>
  <c r="D178" i="14"/>
  <c r="C178" i="14"/>
  <c r="B178" i="14"/>
  <c r="A178" i="14"/>
  <c r="D177" i="14"/>
  <c r="C177" i="14"/>
  <c r="B177" i="14"/>
  <c r="A177" i="14"/>
  <c r="D176" i="14"/>
  <c r="C176" i="14"/>
  <c r="B176" i="14"/>
  <c r="A176" i="14"/>
  <c r="D175" i="14"/>
  <c r="C175" i="14"/>
  <c r="B175" i="14"/>
  <c r="A175" i="14"/>
  <c r="D174" i="14"/>
  <c r="C174" i="14"/>
  <c r="B174" i="14"/>
  <c r="A174" i="14"/>
  <c r="D173" i="14"/>
  <c r="C173" i="14"/>
  <c r="B173" i="14"/>
  <c r="A173" i="14"/>
  <c r="D172" i="14"/>
  <c r="C172" i="14"/>
  <c r="B172" i="14"/>
  <c r="A172" i="14"/>
  <c r="D171" i="14"/>
  <c r="C171" i="14"/>
  <c r="B171" i="14"/>
  <c r="A171" i="14"/>
  <c r="D170" i="14"/>
  <c r="C170" i="14"/>
  <c r="B170" i="14"/>
  <c r="A170" i="14"/>
  <c r="D169" i="14"/>
  <c r="C169" i="14"/>
  <c r="B169" i="14"/>
  <c r="A169" i="14"/>
  <c r="D168" i="14"/>
  <c r="C168" i="14"/>
  <c r="B168" i="14"/>
  <c r="A168" i="14"/>
  <c r="D167" i="14"/>
  <c r="C167" i="14"/>
  <c r="B167" i="14"/>
  <c r="A167" i="14"/>
  <c r="D166" i="14"/>
  <c r="C166" i="14"/>
  <c r="B166" i="14"/>
  <c r="A166" i="14"/>
  <c r="D165" i="14"/>
  <c r="C165" i="14"/>
  <c r="B165" i="14"/>
  <c r="A165" i="14"/>
  <c r="D164" i="14"/>
  <c r="C164" i="14"/>
  <c r="B164" i="14"/>
  <c r="A164" i="14"/>
  <c r="D163" i="14"/>
  <c r="C163" i="14"/>
  <c r="B163" i="14"/>
  <c r="A163" i="14"/>
  <c r="D162" i="14"/>
  <c r="C162" i="14"/>
  <c r="B162" i="14"/>
  <c r="A162" i="14"/>
  <c r="D161" i="14"/>
  <c r="C161" i="14"/>
  <c r="B161" i="14"/>
  <c r="A161" i="14"/>
  <c r="D160" i="14"/>
  <c r="C160" i="14"/>
  <c r="B160" i="14"/>
  <c r="A160" i="14"/>
  <c r="D159" i="14"/>
  <c r="C159" i="14"/>
  <c r="B159" i="14"/>
  <c r="A159" i="14"/>
  <c r="D158" i="14"/>
  <c r="C158" i="14"/>
  <c r="B158" i="14"/>
  <c r="A158" i="14"/>
  <c r="D157" i="14"/>
  <c r="C157" i="14"/>
  <c r="B157" i="14"/>
  <c r="A157" i="14"/>
  <c r="D156" i="14"/>
  <c r="C156" i="14"/>
  <c r="B156" i="14"/>
  <c r="A156" i="14"/>
  <c r="D155" i="14"/>
  <c r="C155" i="14"/>
  <c r="B155" i="14"/>
  <c r="A155" i="14"/>
  <c r="D154" i="14"/>
  <c r="C154" i="14"/>
  <c r="B154" i="14"/>
  <c r="A154" i="14"/>
  <c r="D153" i="14"/>
  <c r="C153" i="14"/>
  <c r="B153" i="14"/>
  <c r="A153" i="14"/>
  <c r="D152" i="14"/>
  <c r="C152" i="14"/>
  <c r="B152" i="14"/>
  <c r="A152" i="14"/>
  <c r="D151" i="14"/>
  <c r="C151" i="14"/>
  <c r="B151" i="14"/>
  <c r="A151" i="14"/>
  <c r="D150" i="14"/>
  <c r="C150" i="14"/>
  <c r="B150" i="14"/>
  <c r="A150" i="14"/>
  <c r="D149" i="14"/>
  <c r="C149" i="14"/>
  <c r="B149" i="14"/>
  <c r="A149" i="14"/>
  <c r="D148" i="14"/>
  <c r="C148" i="14"/>
  <c r="B148" i="14"/>
  <c r="A148" i="14"/>
  <c r="D147" i="14"/>
  <c r="C147" i="14"/>
  <c r="B147" i="14"/>
  <c r="A147" i="14"/>
  <c r="D146" i="14"/>
  <c r="C146" i="14"/>
  <c r="B146" i="14"/>
  <c r="A146" i="14"/>
  <c r="D145" i="14"/>
  <c r="C145" i="14"/>
  <c r="B145" i="14"/>
  <c r="A145" i="14"/>
  <c r="D144" i="14"/>
  <c r="C144" i="14"/>
  <c r="B144" i="14"/>
  <c r="A144" i="14"/>
  <c r="D143" i="14"/>
  <c r="C143" i="14"/>
  <c r="B143" i="14"/>
  <c r="A143" i="14"/>
  <c r="D142" i="14"/>
  <c r="C142" i="14"/>
  <c r="B142" i="14"/>
  <c r="A142" i="14"/>
  <c r="D141" i="14"/>
  <c r="C141" i="14"/>
  <c r="B141" i="14"/>
  <c r="A141" i="14"/>
  <c r="D140" i="14"/>
  <c r="C140" i="14"/>
  <c r="B140" i="14"/>
  <c r="A140" i="14"/>
  <c r="D139" i="14"/>
  <c r="C139" i="14"/>
  <c r="B139" i="14"/>
  <c r="A139" i="14"/>
  <c r="D138" i="14"/>
  <c r="C138" i="14"/>
  <c r="B138" i="14"/>
  <c r="A138" i="14"/>
  <c r="D137" i="14"/>
  <c r="C137" i="14"/>
  <c r="B137" i="14"/>
  <c r="A137" i="14"/>
  <c r="D136" i="14"/>
  <c r="C136" i="14"/>
  <c r="B136" i="14"/>
  <c r="A136" i="14"/>
  <c r="D135" i="14"/>
  <c r="C135" i="14"/>
  <c r="B135" i="14"/>
  <c r="A135" i="14"/>
  <c r="D134" i="14"/>
  <c r="C134" i="14"/>
  <c r="B134" i="14"/>
  <c r="A134" i="14"/>
  <c r="D133" i="14"/>
  <c r="C133" i="14"/>
  <c r="B133" i="14"/>
  <c r="A133" i="14"/>
  <c r="D132" i="14"/>
  <c r="C132" i="14"/>
  <c r="B132" i="14"/>
  <c r="A132" i="14"/>
  <c r="D131" i="14"/>
  <c r="C131" i="14"/>
  <c r="B131" i="14"/>
  <c r="A131" i="14"/>
  <c r="D130" i="14"/>
  <c r="C130" i="14"/>
  <c r="B130" i="14"/>
  <c r="A130" i="14"/>
  <c r="D129" i="14"/>
  <c r="C129" i="14"/>
  <c r="B129" i="14"/>
  <c r="A129" i="14"/>
  <c r="D128" i="14"/>
  <c r="C128" i="14"/>
  <c r="B128" i="14"/>
  <c r="A128" i="14"/>
  <c r="D127" i="14"/>
  <c r="C127" i="14"/>
  <c r="B127" i="14"/>
  <c r="A127" i="14"/>
  <c r="D126" i="14"/>
  <c r="C126" i="14"/>
  <c r="B126" i="14"/>
  <c r="A126" i="14"/>
  <c r="D125" i="14"/>
  <c r="C125" i="14"/>
  <c r="B125" i="14"/>
  <c r="A125" i="14"/>
  <c r="D124" i="14"/>
  <c r="C124" i="14"/>
  <c r="B124" i="14"/>
  <c r="A124" i="14"/>
  <c r="D123" i="14"/>
  <c r="C123" i="14"/>
  <c r="B123" i="14"/>
  <c r="A123" i="14"/>
  <c r="D122" i="14"/>
  <c r="C122" i="14"/>
  <c r="B122" i="14"/>
  <c r="A122" i="14"/>
  <c r="D121" i="14"/>
  <c r="C121" i="14"/>
  <c r="B121" i="14"/>
  <c r="A121" i="14"/>
  <c r="D120" i="14"/>
  <c r="C120" i="14"/>
  <c r="B120" i="14"/>
  <c r="A120" i="14"/>
  <c r="D119" i="14"/>
  <c r="C119" i="14"/>
  <c r="B119" i="14"/>
  <c r="A119" i="14"/>
  <c r="D118" i="14"/>
  <c r="C118" i="14"/>
  <c r="B118" i="14"/>
  <c r="A118" i="14"/>
  <c r="D117" i="14"/>
  <c r="C117" i="14"/>
  <c r="B117" i="14"/>
  <c r="A117" i="14"/>
  <c r="D116" i="14"/>
  <c r="C116" i="14"/>
  <c r="B116" i="14"/>
  <c r="A116" i="14"/>
  <c r="D115" i="14"/>
  <c r="C115" i="14"/>
  <c r="B115" i="14"/>
  <c r="A115" i="14"/>
  <c r="D114" i="14"/>
  <c r="C114" i="14"/>
  <c r="B114" i="14"/>
  <c r="A114" i="14"/>
  <c r="D113" i="14"/>
  <c r="C113" i="14"/>
  <c r="B113" i="14"/>
  <c r="A113" i="14"/>
  <c r="D112" i="14"/>
  <c r="C112" i="14"/>
  <c r="B112" i="14"/>
  <c r="A112" i="14"/>
  <c r="D111" i="14"/>
  <c r="C111" i="14"/>
  <c r="B111" i="14"/>
  <c r="A111" i="14"/>
  <c r="D110" i="14"/>
  <c r="C110" i="14"/>
  <c r="B110" i="14"/>
  <c r="A110" i="14"/>
  <c r="D109" i="14"/>
  <c r="C109" i="14"/>
  <c r="B109" i="14"/>
  <c r="A109" i="14"/>
  <c r="D108" i="14"/>
  <c r="C108" i="14"/>
  <c r="B108" i="14"/>
  <c r="A108" i="14"/>
  <c r="D107" i="14"/>
  <c r="C107" i="14"/>
  <c r="B107" i="14"/>
  <c r="A107" i="14"/>
  <c r="D106" i="14"/>
  <c r="C106" i="14"/>
  <c r="B106" i="14"/>
  <c r="A106" i="14"/>
  <c r="D105" i="14"/>
  <c r="C105" i="14"/>
  <c r="B105" i="14"/>
  <c r="A105" i="14"/>
  <c r="D104" i="14"/>
  <c r="C104" i="14"/>
  <c r="B104" i="14"/>
  <c r="A104" i="14"/>
  <c r="D103" i="14"/>
  <c r="C103" i="14"/>
  <c r="B103" i="14"/>
  <c r="A103" i="14"/>
  <c r="D102" i="14"/>
  <c r="C102" i="14"/>
  <c r="B102" i="14"/>
  <c r="A102" i="14"/>
  <c r="D101" i="14"/>
  <c r="C101" i="14"/>
  <c r="B101" i="14"/>
  <c r="A101" i="14"/>
  <c r="D100" i="14"/>
  <c r="C100" i="14"/>
  <c r="B100" i="14"/>
  <c r="A100" i="14"/>
  <c r="D99" i="14"/>
  <c r="C99" i="14"/>
  <c r="B99" i="14"/>
  <c r="A99" i="14"/>
  <c r="D98" i="14"/>
  <c r="C98" i="14"/>
  <c r="B98" i="14"/>
  <c r="A98" i="14"/>
  <c r="D97" i="14"/>
  <c r="C97" i="14"/>
  <c r="B97" i="14"/>
  <c r="A97" i="14"/>
  <c r="D96" i="14"/>
  <c r="C96" i="14"/>
  <c r="B96" i="14"/>
  <c r="A96" i="14"/>
  <c r="D95" i="14"/>
  <c r="C95" i="14"/>
  <c r="B95" i="14"/>
  <c r="A95" i="14"/>
  <c r="D94" i="14"/>
  <c r="C94" i="14"/>
  <c r="B94" i="14"/>
  <c r="A94" i="14"/>
  <c r="D93" i="14"/>
  <c r="C93" i="14"/>
  <c r="B93" i="14"/>
  <c r="A93" i="14"/>
  <c r="D92" i="14"/>
  <c r="C92" i="14"/>
  <c r="B92" i="14"/>
  <c r="A92" i="14"/>
  <c r="D91" i="14"/>
  <c r="C91" i="14"/>
  <c r="B91" i="14"/>
  <c r="A91" i="14"/>
  <c r="D90" i="14"/>
  <c r="C90" i="14"/>
  <c r="B90" i="14"/>
  <c r="A90" i="14"/>
  <c r="D89" i="14"/>
  <c r="C89" i="14"/>
  <c r="B89" i="14"/>
  <c r="A89" i="14"/>
  <c r="D88" i="14"/>
  <c r="C88" i="14"/>
  <c r="B88" i="14"/>
  <c r="A88" i="14"/>
  <c r="D87" i="14"/>
  <c r="C87" i="14"/>
  <c r="B87" i="14"/>
  <c r="A87" i="14"/>
  <c r="D86" i="14"/>
  <c r="C86" i="14"/>
  <c r="B86" i="14"/>
  <c r="A86" i="14"/>
  <c r="D85" i="14"/>
  <c r="C85" i="14"/>
  <c r="B85" i="14"/>
  <c r="A85" i="14"/>
  <c r="D84" i="14"/>
  <c r="C84" i="14"/>
  <c r="B84" i="14"/>
  <c r="A84" i="14"/>
  <c r="D83" i="14"/>
  <c r="C83" i="14"/>
  <c r="B83" i="14"/>
  <c r="A83" i="14"/>
  <c r="D82" i="14"/>
  <c r="C82" i="14"/>
  <c r="B82" i="14"/>
  <c r="A82" i="14"/>
  <c r="D81" i="14"/>
  <c r="C81" i="14"/>
  <c r="B81" i="14"/>
  <c r="A81" i="14"/>
  <c r="D80" i="14"/>
  <c r="C80" i="14"/>
  <c r="B80" i="14"/>
  <c r="A80" i="14"/>
  <c r="D79" i="14"/>
  <c r="C79" i="14"/>
  <c r="B79" i="14"/>
  <c r="A79" i="14"/>
  <c r="D78" i="14"/>
  <c r="C78" i="14"/>
  <c r="B78" i="14"/>
  <c r="A78" i="14"/>
  <c r="D77" i="14"/>
  <c r="C77" i="14"/>
  <c r="B77" i="14"/>
  <c r="A77" i="14"/>
  <c r="D76" i="14"/>
  <c r="C76" i="14"/>
  <c r="B76" i="14"/>
  <c r="A76" i="14"/>
  <c r="D75" i="14"/>
  <c r="C75" i="14"/>
  <c r="B75" i="14"/>
  <c r="A75" i="14"/>
  <c r="D74" i="14"/>
  <c r="C74" i="14"/>
  <c r="B74" i="14"/>
  <c r="A74" i="14"/>
  <c r="D73" i="14"/>
  <c r="C73" i="14"/>
  <c r="B73" i="14"/>
  <c r="A73" i="14"/>
  <c r="D72" i="14"/>
  <c r="C72" i="14"/>
  <c r="B72" i="14"/>
  <c r="A72" i="14"/>
  <c r="D71" i="14"/>
  <c r="C71" i="14"/>
  <c r="B71" i="14"/>
  <c r="A71" i="14"/>
  <c r="D70" i="14"/>
  <c r="C70" i="14"/>
  <c r="B70" i="14"/>
  <c r="A70" i="14"/>
  <c r="D69" i="14"/>
  <c r="C69" i="14"/>
  <c r="B69" i="14"/>
  <c r="A69" i="14"/>
  <c r="D68" i="14"/>
  <c r="C68" i="14"/>
  <c r="B68" i="14"/>
  <c r="A68" i="14"/>
  <c r="D67" i="14"/>
  <c r="C67" i="14"/>
  <c r="B67" i="14"/>
  <c r="A67" i="14"/>
  <c r="D66" i="14"/>
  <c r="C66" i="14"/>
  <c r="B66" i="14"/>
  <c r="A66" i="14"/>
  <c r="D65" i="14"/>
  <c r="C65" i="14"/>
  <c r="B65" i="14"/>
  <c r="A65" i="14"/>
  <c r="D64" i="14"/>
  <c r="C64" i="14"/>
  <c r="B64" i="14"/>
  <c r="A64" i="14"/>
  <c r="D63" i="14"/>
  <c r="C63" i="14"/>
  <c r="B63" i="14"/>
  <c r="A63" i="14"/>
  <c r="D62" i="14"/>
  <c r="C62" i="14"/>
  <c r="B62" i="14"/>
  <c r="A62" i="14"/>
  <c r="D61" i="14"/>
  <c r="C61" i="14"/>
  <c r="B61" i="14"/>
  <c r="A61" i="14"/>
  <c r="D60" i="14"/>
  <c r="C60" i="14"/>
  <c r="B60" i="14"/>
  <c r="A60" i="14"/>
  <c r="D59" i="14"/>
  <c r="C59" i="14"/>
  <c r="B59" i="14"/>
  <c r="A59" i="14"/>
  <c r="D58" i="14"/>
  <c r="C58" i="14"/>
  <c r="B58" i="14"/>
  <c r="A58" i="14"/>
  <c r="D57" i="14"/>
  <c r="C57" i="14"/>
  <c r="B57" i="14"/>
  <c r="A57" i="14"/>
  <c r="D56" i="14"/>
  <c r="C56" i="14"/>
  <c r="B56" i="14"/>
  <c r="A56" i="14"/>
  <c r="D55" i="14"/>
  <c r="C55" i="14"/>
  <c r="B55" i="14"/>
  <c r="A55" i="14"/>
  <c r="D54" i="14"/>
  <c r="C54" i="14"/>
  <c r="B54" i="14"/>
  <c r="A54" i="14"/>
  <c r="D53" i="14"/>
  <c r="C53" i="14"/>
  <c r="B53" i="14"/>
  <c r="A53" i="14"/>
  <c r="D52" i="14"/>
  <c r="C52" i="14"/>
  <c r="B52" i="14"/>
  <c r="A52" i="14"/>
  <c r="D51" i="14"/>
  <c r="C51" i="14"/>
  <c r="B51" i="14"/>
  <c r="A51" i="14"/>
  <c r="D50" i="14"/>
  <c r="C50" i="14"/>
  <c r="B50" i="14"/>
  <c r="A50" i="14"/>
  <c r="D49" i="14"/>
  <c r="C49" i="14"/>
  <c r="B49" i="14"/>
  <c r="A49" i="14"/>
  <c r="D48" i="14"/>
  <c r="C48" i="14"/>
  <c r="B48" i="14"/>
  <c r="A48" i="14"/>
  <c r="D47" i="14"/>
  <c r="C47" i="14"/>
  <c r="B47" i="14"/>
  <c r="A47" i="14"/>
  <c r="D46" i="14"/>
  <c r="C46" i="14"/>
  <c r="B46" i="14"/>
  <c r="A46" i="14"/>
  <c r="D45" i="14"/>
  <c r="C45" i="14"/>
  <c r="B45" i="14"/>
  <c r="A45" i="14"/>
  <c r="D44" i="14"/>
  <c r="C44" i="14"/>
  <c r="B44" i="14"/>
  <c r="A44" i="14"/>
  <c r="D43" i="14"/>
  <c r="C43" i="14"/>
  <c r="B43" i="14"/>
  <c r="A43" i="14"/>
  <c r="D42" i="14"/>
  <c r="C42" i="14"/>
  <c r="B42" i="14"/>
  <c r="A42" i="14"/>
  <c r="D41" i="14"/>
  <c r="C41" i="14"/>
  <c r="B41" i="14"/>
  <c r="A41" i="14"/>
  <c r="D40" i="14"/>
  <c r="C40" i="14"/>
  <c r="B40" i="14"/>
  <c r="A40" i="14"/>
  <c r="D39" i="14"/>
  <c r="C39" i="14"/>
  <c r="B39" i="14"/>
  <c r="A39" i="14"/>
  <c r="D38" i="14"/>
  <c r="C38" i="14"/>
  <c r="B38" i="14"/>
  <c r="A38" i="14"/>
  <c r="D37" i="14"/>
  <c r="C37" i="14"/>
  <c r="B37" i="14"/>
  <c r="A37" i="14"/>
  <c r="D36" i="14"/>
  <c r="C36" i="14"/>
  <c r="B36" i="14"/>
  <c r="A36" i="14"/>
  <c r="D35" i="14"/>
  <c r="C35" i="14"/>
  <c r="B35" i="14"/>
  <c r="A35" i="14"/>
  <c r="D34" i="14"/>
  <c r="C34" i="14"/>
  <c r="B34" i="14"/>
  <c r="A34" i="14"/>
  <c r="D33" i="14"/>
  <c r="C33" i="14"/>
  <c r="B33" i="14"/>
  <c r="A33" i="14"/>
  <c r="D32" i="14"/>
  <c r="C32" i="14"/>
  <c r="B32" i="14"/>
  <c r="A32" i="14"/>
  <c r="D31" i="14"/>
  <c r="C31" i="14"/>
  <c r="B31" i="14"/>
  <c r="A31" i="14"/>
  <c r="D30" i="14"/>
  <c r="C30" i="14"/>
  <c r="B30" i="14"/>
  <c r="A30" i="14"/>
  <c r="D29" i="14"/>
  <c r="C29" i="14"/>
  <c r="B29" i="14"/>
  <c r="A29" i="14"/>
  <c r="D28" i="14"/>
  <c r="C28" i="14"/>
  <c r="B28" i="14"/>
  <c r="A28" i="14"/>
  <c r="D27" i="14"/>
  <c r="C27" i="14"/>
  <c r="B27" i="14"/>
  <c r="A27" i="14"/>
  <c r="D26" i="14"/>
  <c r="C26" i="14"/>
  <c r="B26" i="14"/>
  <c r="A26" i="14"/>
  <c r="D25" i="14"/>
  <c r="C25" i="14"/>
  <c r="B25" i="14"/>
  <c r="A25" i="14"/>
  <c r="D24" i="14"/>
  <c r="C24" i="14"/>
  <c r="B24" i="14"/>
  <c r="A24" i="14"/>
  <c r="D23" i="14"/>
  <c r="C23" i="14"/>
  <c r="B23" i="14"/>
  <c r="A23" i="14"/>
  <c r="D22" i="14"/>
  <c r="C22" i="14"/>
  <c r="B22" i="14"/>
  <c r="A22" i="14"/>
  <c r="D21" i="14"/>
  <c r="C21" i="14"/>
  <c r="B21" i="14"/>
  <c r="A21" i="14"/>
  <c r="D20" i="14"/>
  <c r="C20" i="14"/>
  <c r="B20" i="14"/>
  <c r="A20" i="14"/>
  <c r="D19" i="14"/>
  <c r="C19" i="14"/>
  <c r="B19" i="14"/>
  <c r="A19" i="14"/>
  <c r="D18" i="14"/>
  <c r="C18" i="14"/>
  <c r="B18" i="14"/>
  <c r="A18" i="14"/>
  <c r="D17" i="14"/>
  <c r="C17" i="14"/>
  <c r="B17" i="14"/>
  <c r="A17" i="14"/>
  <c r="D16" i="14"/>
  <c r="C16" i="14"/>
  <c r="B16" i="14"/>
  <c r="A16" i="14"/>
  <c r="D15" i="14"/>
  <c r="C15" i="14"/>
  <c r="B15" i="14"/>
  <c r="A15" i="14"/>
  <c r="D14" i="14"/>
  <c r="C14" i="14"/>
  <c r="B14" i="14"/>
  <c r="A14" i="14"/>
  <c r="D13" i="14"/>
  <c r="C13" i="14"/>
  <c r="B13" i="14"/>
  <c r="A13" i="14"/>
  <c r="D12" i="14"/>
  <c r="C12" i="14"/>
  <c r="B12" i="14"/>
  <c r="A12" i="14"/>
  <c r="D11" i="14"/>
  <c r="C11" i="14"/>
  <c r="B11" i="14"/>
  <c r="A11" i="14"/>
  <c r="D10" i="14"/>
  <c r="C10" i="14"/>
  <c r="B10" i="14"/>
  <c r="A10" i="14"/>
  <c r="D9" i="14"/>
  <c r="C9" i="14"/>
  <c r="B9" i="14"/>
  <c r="A9" i="14"/>
  <c r="D8" i="14"/>
  <c r="C8" i="14"/>
  <c r="B8" i="14"/>
  <c r="A8" i="14"/>
  <c r="D7" i="14"/>
  <c r="C7" i="14"/>
  <c r="B7" i="14"/>
  <c r="A7" i="14"/>
  <c r="D6" i="14"/>
  <c r="C6" i="14"/>
  <c r="B6" i="14"/>
  <c r="A6" i="14"/>
  <c r="D5" i="14"/>
  <c r="C5" i="14"/>
  <c r="B5" i="14"/>
  <c r="A5" i="14"/>
  <c r="D4" i="14"/>
  <c r="C4" i="14"/>
  <c r="B4" i="14"/>
  <c r="A4" i="14"/>
  <c r="D3" i="14"/>
  <c r="C3" i="14"/>
  <c r="B3" i="14"/>
  <c r="A3" i="14"/>
  <c r="D2" i="14"/>
  <c r="C2" i="14"/>
  <c r="B2" i="14"/>
  <c r="A2" i="14"/>
  <c r="E6000" i="13"/>
  <c r="D6000" i="13"/>
  <c r="C6000" i="13"/>
  <c r="B6000" i="13"/>
  <c r="A6000" i="13"/>
  <c r="E5999" i="13"/>
  <c r="D5999" i="13"/>
  <c r="C5999" i="13"/>
  <c r="B5999" i="13"/>
  <c r="A5999" i="13"/>
  <c r="E5998" i="13"/>
  <c r="D5998" i="13"/>
  <c r="C5998" i="13"/>
  <c r="B5998" i="13"/>
  <c r="A5998" i="13"/>
  <c r="E5997" i="13"/>
  <c r="D5997" i="13"/>
  <c r="C5997" i="13"/>
  <c r="B5997" i="13"/>
  <c r="A5997" i="13"/>
  <c r="E5996" i="13"/>
  <c r="D5996" i="13"/>
  <c r="C5996" i="13"/>
  <c r="B5996" i="13"/>
  <c r="A5996" i="13"/>
  <c r="E5995" i="13"/>
  <c r="D5995" i="13"/>
  <c r="C5995" i="13"/>
  <c r="B5995" i="13"/>
  <c r="A5995" i="13"/>
  <c r="E5994" i="13"/>
  <c r="D5994" i="13"/>
  <c r="C5994" i="13"/>
  <c r="B5994" i="13"/>
  <c r="A5994" i="13"/>
  <c r="E5993" i="13"/>
  <c r="D5993" i="13"/>
  <c r="C5993" i="13"/>
  <c r="B5993" i="13"/>
  <c r="A5993" i="13"/>
  <c r="E5992" i="13"/>
  <c r="D5992" i="13"/>
  <c r="C5992" i="13"/>
  <c r="B5992" i="13"/>
  <c r="A5992" i="13"/>
  <c r="E5991" i="13"/>
  <c r="D5991" i="13"/>
  <c r="C5991" i="13"/>
  <c r="B5991" i="13"/>
  <c r="A5991" i="13"/>
  <c r="E5990" i="13"/>
  <c r="D5990" i="13"/>
  <c r="C5990" i="13"/>
  <c r="B5990" i="13"/>
  <c r="A5990" i="13"/>
  <c r="E5989" i="13"/>
  <c r="D5989" i="13"/>
  <c r="C5989" i="13"/>
  <c r="B5989" i="13"/>
  <c r="A5989" i="13"/>
  <c r="E5988" i="13"/>
  <c r="D5988" i="13"/>
  <c r="C5988" i="13"/>
  <c r="B5988" i="13"/>
  <c r="A5988" i="13"/>
  <c r="E5987" i="13"/>
  <c r="D5987" i="13"/>
  <c r="C5987" i="13"/>
  <c r="B5987" i="13"/>
  <c r="A5987" i="13"/>
  <c r="E5986" i="13"/>
  <c r="D5986" i="13"/>
  <c r="C5986" i="13"/>
  <c r="B5986" i="13"/>
  <c r="A5986" i="13"/>
  <c r="E5985" i="13"/>
  <c r="D5985" i="13"/>
  <c r="C5985" i="13"/>
  <c r="B5985" i="13"/>
  <c r="A5985" i="13"/>
  <c r="E5984" i="13"/>
  <c r="D5984" i="13"/>
  <c r="C5984" i="13"/>
  <c r="B5984" i="13"/>
  <c r="A5984" i="13"/>
  <c r="E5983" i="13"/>
  <c r="D5983" i="13"/>
  <c r="C5983" i="13"/>
  <c r="B5983" i="13"/>
  <c r="A5983" i="13"/>
  <c r="E5982" i="13"/>
  <c r="D5982" i="13"/>
  <c r="C5982" i="13"/>
  <c r="B5982" i="13"/>
  <c r="A5982" i="13"/>
  <c r="E5981" i="13"/>
  <c r="D5981" i="13"/>
  <c r="C5981" i="13"/>
  <c r="B5981" i="13"/>
  <c r="A5981" i="13"/>
  <c r="E5980" i="13"/>
  <c r="D5980" i="13"/>
  <c r="C5980" i="13"/>
  <c r="B5980" i="13"/>
  <c r="A5980" i="13"/>
  <c r="E5979" i="13"/>
  <c r="D5979" i="13"/>
  <c r="C5979" i="13"/>
  <c r="B5979" i="13"/>
  <c r="A5979" i="13"/>
  <c r="E5978" i="13"/>
  <c r="D5978" i="13"/>
  <c r="C5978" i="13"/>
  <c r="B5978" i="13"/>
  <c r="A5978" i="13"/>
  <c r="E5977" i="13"/>
  <c r="D5977" i="13"/>
  <c r="C5977" i="13"/>
  <c r="B5977" i="13"/>
  <c r="A5977" i="13"/>
  <c r="E5976" i="13"/>
  <c r="D5976" i="13"/>
  <c r="C5976" i="13"/>
  <c r="B5976" i="13"/>
  <c r="A5976" i="13"/>
  <c r="E5975" i="13"/>
  <c r="D5975" i="13"/>
  <c r="C5975" i="13"/>
  <c r="B5975" i="13"/>
  <c r="A5975" i="13"/>
  <c r="E5974" i="13"/>
  <c r="D5974" i="13"/>
  <c r="C5974" i="13"/>
  <c r="B5974" i="13"/>
  <c r="A5974" i="13"/>
  <c r="E5973" i="13"/>
  <c r="D5973" i="13"/>
  <c r="C5973" i="13"/>
  <c r="B5973" i="13"/>
  <c r="A5973" i="13"/>
  <c r="E5972" i="13"/>
  <c r="D5972" i="13"/>
  <c r="C5972" i="13"/>
  <c r="B5972" i="13"/>
  <c r="A5972" i="13"/>
  <c r="E5971" i="13"/>
  <c r="D5971" i="13"/>
  <c r="C5971" i="13"/>
  <c r="B5971" i="13"/>
  <c r="A5971" i="13"/>
  <c r="E5970" i="13"/>
  <c r="D5970" i="13"/>
  <c r="C5970" i="13"/>
  <c r="B5970" i="13"/>
  <c r="A5970" i="13"/>
  <c r="E5969" i="13"/>
  <c r="D5969" i="13"/>
  <c r="C5969" i="13"/>
  <c r="B5969" i="13"/>
  <c r="A5969" i="13"/>
  <c r="E5968" i="13"/>
  <c r="D5968" i="13"/>
  <c r="C5968" i="13"/>
  <c r="B5968" i="13"/>
  <c r="A5968" i="13"/>
  <c r="E5967" i="13"/>
  <c r="D5967" i="13"/>
  <c r="C5967" i="13"/>
  <c r="B5967" i="13"/>
  <c r="A5967" i="13"/>
  <c r="E5966" i="13"/>
  <c r="D5966" i="13"/>
  <c r="C5966" i="13"/>
  <c r="B5966" i="13"/>
  <c r="A5966" i="13"/>
  <c r="E5965" i="13"/>
  <c r="D5965" i="13"/>
  <c r="C5965" i="13"/>
  <c r="B5965" i="13"/>
  <c r="A5965" i="13"/>
  <c r="E5964" i="13"/>
  <c r="D5964" i="13"/>
  <c r="C5964" i="13"/>
  <c r="B5964" i="13"/>
  <c r="A5964" i="13"/>
  <c r="E5963" i="13"/>
  <c r="D5963" i="13"/>
  <c r="C5963" i="13"/>
  <c r="B5963" i="13"/>
  <c r="A5963" i="13"/>
  <c r="E5962" i="13"/>
  <c r="D5962" i="13"/>
  <c r="C5962" i="13"/>
  <c r="B5962" i="13"/>
  <c r="A5962" i="13"/>
  <c r="E5961" i="13"/>
  <c r="D5961" i="13"/>
  <c r="C5961" i="13"/>
  <c r="B5961" i="13"/>
  <c r="A5961" i="13"/>
  <c r="E5960" i="13"/>
  <c r="D5960" i="13"/>
  <c r="C5960" i="13"/>
  <c r="B5960" i="13"/>
  <c r="A5960" i="13"/>
  <c r="E5959" i="13"/>
  <c r="D5959" i="13"/>
  <c r="C5959" i="13"/>
  <c r="B5959" i="13"/>
  <c r="A5959" i="13"/>
  <c r="E5958" i="13"/>
  <c r="D5958" i="13"/>
  <c r="C5958" i="13"/>
  <c r="B5958" i="13"/>
  <c r="A5958" i="13"/>
  <c r="E5957" i="13"/>
  <c r="D5957" i="13"/>
  <c r="C5957" i="13"/>
  <c r="B5957" i="13"/>
  <c r="A5957" i="13"/>
  <c r="E5956" i="13"/>
  <c r="D5956" i="13"/>
  <c r="C5956" i="13"/>
  <c r="B5956" i="13"/>
  <c r="A5956" i="13"/>
  <c r="E5955" i="13"/>
  <c r="D5955" i="13"/>
  <c r="C5955" i="13"/>
  <c r="B5955" i="13"/>
  <c r="A5955" i="13"/>
  <c r="E5954" i="13"/>
  <c r="D5954" i="13"/>
  <c r="C5954" i="13"/>
  <c r="B5954" i="13"/>
  <c r="A5954" i="13"/>
  <c r="E5953" i="13"/>
  <c r="D5953" i="13"/>
  <c r="C5953" i="13"/>
  <c r="B5953" i="13"/>
  <c r="A5953" i="13"/>
  <c r="E5952" i="13"/>
  <c r="D5952" i="13"/>
  <c r="C5952" i="13"/>
  <c r="B5952" i="13"/>
  <c r="A5952" i="13"/>
  <c r="E5951" i="13"/>
  <c r="D5951" i="13"/>
  <c r="C5951" i="13"/>
  <c r="B5951" i="13"/>
  <c r="A5951" i="13"/>
  <c r="E5950" i="13"/>
  <c r="D5950" i="13"/>
  <c r="C5950" i="13"/>
  <c r="B5950" i="13"/>
  <c r="A5950" i="13"/>
  <c r="E5949" i="13"/>
  <c r="D5949" i="13"/>
  <c r="C5949" i="13"/>
  <c r="B5949" i="13"/>
  <c r="A5949" i="13"/>
  <c r="E5948" i="13"/>
  <c r="D5948" i="13"/>
  <c r="C5948" i="13"/>
  <c r="B5948" i="13"/>
  <c r="A5948" i="13"/>
  <c r="E5947" i="13"/>
  <c r="D5947" i="13"/>
  <c r="C5947" i="13"/>
  <c r="B5947" i="13"/>
  <c r="A5947" i="13"/>
  <c r="E5946" i="13"/>
  <c r="D5946" i="13"/>
  <c r="C5946" i="13"/>
  <c r="B5946" i="13"/>
  <c r="A5946" i="13"/>
  <c r="E5945" i="13"/>
  <c r="D5945" i="13"/>
  <c r="C5945" i="13"/>
  <c r="B5945" i="13"/>
  <c r="A5945" i="13"/>
  <c r="E5944" i="13"/>
  <c r="D5944" i="13"/>
  <c r="C5944" i="13"/>
  <c r="B5944" i="13"/>
  <c r="A5944" i="13"/>
  <c r="E5943" i="13"/>
  <c r="D5943" i="13"/>
  <c r="C5943" i="13"/>
  <c r="B5943" i="13"/>
  <c r="A5943" i="13"/>
  <c r="E5942" i="13"/>
  <c r="D5942" i="13"/>
  <c r="C5942" i="13"/>
  <c r="B5942" i="13"/>
  <c r="A5942" i="13"/>
  <c r="E5941" i="13"/>
  <c r="D5941" i="13"/>
  <c r="C5941" i="13"/>
  <c r="B5941" i="13"/>
  <c r="A5941" i="13"/>
  <c r="E5940" i="13"/>
  <c r="D5940" i="13"/>
  <c r="C5940" i="13"/>
  <c r="B5940" i="13"/>
  <c r="A5940" i="13"/>
  <c r="E5939" i="13"/>
  <c r="D5939" i="13"/>
  <c r="C5939" i="13"/>
  <c r="B5939" i="13"/>
  <c r="A5939" i="13"/>
  <c r="E5938" i="13"/>
  <c r="D5938" i="13"/>
  <c r="C5938" i="13"/>
  <c r="B5938" i="13"/>
  <c r="A5938" i="13"/>
  <c r="E5937" i="13"/>
  <c r="D5937" i="13"/>
  <c r="C5937" i="13"/>
  <c r="B5937" i="13"/>
  <c r="A5937" i="13"/>
  <c r="E5936" i="13"/>
  <c r="D5936" i="13"/>
  <c r="C5936" i="13"/>
  <c r="B5936" i="13"/>
  <c r="A5936" i="13"/>
  <c r="E5935" i="13"/>
  <c r="D5935" i="13"/>
  <c r="C5935" i="13"/>
  <c r="B5935" i="13"/>
  <c r="A5935" i="13"/>
  <c r="E5934" i="13"/>
  <c r="D5934" i="13"/>
  <c r="C5934" i="13"/>
  <c r="B5934" i="13"/>
  <c r="A5934" i="13"/>
  <c r="E5933" i="13"/>
  <c r="D5933" i="13"/>
  <c r="C5933" i="13"/>
  <c r="B5933" i="13"/>
  <c r="A5933" i="13"/>
  <c r="E5932" i="13"/>
  <c r="D5932" i="13"/>
  <c r="C5932" i="13"/>
  <c r="B5932" i="13"/>
  <c r="A5932" i="13"/>
  <c r="E5931" i="13"/>
  <c r="D5931" i="13"/>
  <c r="C5931" i="13"/>
  <c r="B5931" i="13"/>
  <c r="A5931" i="13"/>
  <c r="E5930" i="13"/>
  <c r="D5930" i="13"/>
  <c r="C5930" i="13"/>
  <c r="B5930" i="13"/>
  <c r="A5930" i="13"/>
  <c r="E5929" i="13"/>
  <c r="D5929" i="13"/>
  <c r="C5929" i="13"/>
  <c r="B5929" i="13"/>
  <c r="A5929" i="13"/>
  <c r="E5928" i="13"/>
  <c r="D5928" i="13"/>
  <c r="C5928" i="13"/>
  <c r="B5928" i="13"/>
  <c r="A5928" i="13"/>
  <c r="E5927" i="13"/>
  <c r="D5927" i="13"/>
  <c r="C5927" i="13"/>
  <c r="B5927" i="13"/>
  <c r="A5927" i="13"/>
  <c r="E5926" i="13"/>
  <c r="D5926" i="13"/>
  <c r="C5926" i="13"/>
  <c r="B5926" i="13"/>
  <c r="A5926" i="13"/>
  <c r="E5925" i="13"/>
  <c r="D5925" i="13"/>
  <c r="C5925" i="13"/>
  <c r="B5925" i="13"/>
  <c r="A5925" i="13"/>
  <c r="E5924" i="13"/>
  <c r="D5924" i="13"/>
  <c r="C5924" i="13"/>
  <c r="B5924" i="13"/>
  <c r="A5924" i="13"/>
  <c r="E5923" i="13"/>
  <c r="D5923" i="13"/>
  <c r="C5923" i="13"/>
  <c r="B5923" i="13"/>
  <c r="A5923" i="13"/>
  <c r="E5922" i="13"/>
  <c r="D5922" i="13"/>
  <c r="C5922" i="13"/>
  <c r="B5922" i="13"/>
  <c r="A5922" i="13"/>
  <c r="E5921" i="13"/>
  <c r="D5921" i="13"/>
  <c r="C5921" i="13"/>
  <c r="B5921" i="13"/>
  <c r="A5921" i="13"/>
  <c r="E5920" i="13"/>
  <c r="D5920" i="13"/>
  <c r="C5920" i="13"/>
  <c r="B5920" i="13"/>
  <c r="A5920" i="13"/>
  <c r="E5919" i="13"/>
  <c r="D5919" i="13"/>
  <c r="C5919" i="13"/>
  <c r="B5919" i="13"/>
  <c r="A5919" i="13"/>
  <c r="E5918" i="13"/>
  <c r="D5918" i="13"/>
  <c r="C5918" i="13"/>
  <c r="B5918" i="13"/>
  <c r="A5918" i="13"/>
  <c r="E5917" i="13"/>
  <c r="D5917" i="13"/>
  <c r="C5917" i="13"/>
  <c r="B5917" i="13"/>
  <c r="A5917" i="13"/>
  <c r="E5916" i="13"/>
  <c r="D5916" i="13"/>
  <c r="C5916" i="13"/>
  <c r="B5916" i="13"/>
  <c r="A5916" i="13"/>
  <c r="E5915" i="13"/>
  <c r="D5915" i="13"/>
  <c r="C5915" i="13"/>
  <c r="B5915" i="13"/>
  <c r="A5915" i="13"/>
  <c r="E5914" i="13"/>
  <c r="D5914" i="13"/>
  <c r="C5914" i="13"/>
  <c r="B5914" i="13"/>
  <c r="A5914" i="13"/>
  <c r="E5913" i="13"/>
  <c r="D5913" i="13"/>
  <c r="C5913" i="13"/>
  <c r="B5913" i="13"/>
  <c r="A5913" i="13"/>
  <c r="E5912" i="13"/>
  <c r="D5912" i="13"/>
  <c r="C5912" i="13"/>
  <c r="B5912" i="13"/>
  <c r="A5912" i="13"/>
  <c r="E5911" i="13"/>
  <c r="D5911" i="13"/>
  <c r="C5911" i="13"/>
  <c r="B5911" i="13"/>
  <c r="A5911" i="13"/>
  <c r="E5910" i="13"/>
  <c r="D5910" i="13"/>
  <c r="C5910" i="13"/>
  <c r="B5910" i="13"/>
  <c r="A5910" i="13"/>
  <c r="E5909" i="13"/>
  <c r="D5909" i="13"/>
  <c r="C5909" i="13"/>
  <c r="B5909" i="13"/>
  <c r="A5909" i="13"/>
  <c r="E5908" i="13"/>
  <c r="D5908" i="13"/>
  <c r="C5908" i="13"/>
  <c r="B5908" i="13"/>
  <c r="A5908" i="13"/>
  <c r="E5907" i="13"/>
  <c r="D5907" i="13"/>
  <c r="C5907" i="13"/>
  <c r="B5907" i="13"/>
  <c r="A5907" i="13"/>
  <c r="E5906" i="13"/>
  <c r="D5906" i="13"/>
  <c r="C5906" i="13"/>
  <c r="B5906" i="13"/>
  <c r="A5906" i="13"/>
  <c r="E5905" i="13"/>
  <c r="D5905" i="13"/>
  <c r="C5905" i="13"/>
  <c r="B5905" i="13"/>
  <c r="A5905" i="13"/>
  <c r="E5904" i="13"/>
  <c r="D5904" i="13"/>
  <c r="C5904" i="13"/>
  <c r="B5904" i="13"/>
  <c r="A5904" i="13"/>
  <c r="E5903" i="13"/>
  <c r="D5903" i="13"/>
  <c r="C5903" i="13"/>
  <c r="B5903" i="13"/>
  <c r="A5903" i="13"/>
  <c r="E5902" i="13"/>
  <c r="D5902" i="13"/>
  <c r="C5902" i="13"/>
  <c r="B5902" i="13"/>
  <c r="A5902" i="13"/>
  <c r="E5901" i="13"/>
  <c r="D5901" i="13"/>
  <c r="C5901" i="13"/>
  <c r="B5901" i="13"/>
  <c r="A5901" i="13"/>
  <c r="E5900" i="13"/>
  <c r="D5900" i="13"/>
  <c r="C5900" i="13"/>
  <c r="B5900" i="13"/>
  <c r="A5900" i="13"/>
  <c r="E5899" i="13"/>
  <c r="D5899" i="13"/>
  <c r="C5899" i="13"/>
  <c r="B5899" i="13"/>
  <c r="A5899" i="13"/>
  <c r="E5898" i="13"/>
  <c r="D5898" i="13"/>
  <c r="C5898" i="13"/>
  <c r="B5898" i="13"/>
  <c r="A5898" i="13"/>
  <c r="E5897" i="13"/>
  <c r="D5897" i="13"/>
  <c r="C5897" i="13"/>
  <c r="B5897" i="13"/>
  <c r="A5897" i="13"/>
  <c r="E5896" i="13"/>
  <c r="D5896" i="13"/>
  <c r="C5896" i="13"/>
  <c r="B5896" i="13"/>
  <c r="A5896" i="13"/>
  <c r="E5895" i="13"/>
  <c r="D5895" i="13"/>
  <c r="C5895" i="13"/>
  <c r="B5895" i="13"/>
  <c r="A5895" i="13"/>
  <c r="E5894" i="13"/>
  <c r="D5894" i="13"/>
  <c r="C5894" i="13"/>
  <c r="B5894" i="13"/>
  <c r="A5894" i="13"/>
  <c r="E5893" i="13"/>
  <c r="D5893" i="13"/>
  <c r="C5893" i="13"/>
  <c r="B5893" i="13"/>
  <c r="A5893" i="13"/>
  <c r="E5892" i="13"/>
  <c r="D5892" i="13"/>
  <c r="C5892" i="13"/>
  <c r="B5892" i="13"/>
  <c r="A5892" i="13"/>
  <c r="E5891" i="13"/>
  <c r="D5891" i="13"/>
  <c r="C5891" i="13"/>
  <c r="B5891" i="13"/>
  <c r="A5891" i="13"/>
  <c r="E5890" i="13"/>
  <c r="D5890" i="13"/>
  <c r="C5890" i="13"/>
  <c r="B5890" i="13"/>
  <c r="A5890" i="13"/>
  <c r="E5889" i="13"/>
  <c r="D5889" i="13"/>
  <c r="C5889" i="13"/>
  <c r="B5889" i="13"/>
  <c r="A5889" i="13"/>
  <c r="E5888" i="13"/>
  <c r="D5888" i="13"/>
  <c r="C5888" i="13"/>
  <c r="B5888" i="13"/>
  <c r="A5888" i="13"/>
  <c r="E5887" i="13"/>
  <c r="D5887" i="13"/>
  <c r="C5887" i="13"/>
  <c r="B5887" i="13"/>
  <c r="A5887" i="13"/>
  <c r="E5886" i="13"/>
  <c r="D5886" i="13"/>
  <c r="C5886" i="13"/>
  <c r="B5886" i="13"/>
  <c r="A5886" i="13"/>
  <c r="E5885" i="13"/>
  <c r="D5885" i="13"/>
  <c r="C5885" i="13"/>
  <c r="B5885" i="13"/>
  <c r="A5885" i="13"/>
  <c r="E5884" i="13"/>
  <c r="D5884" i="13"/>
  <c r="C5884" i="13"/>
  <c r="B5884" i="13"/>
  <c r="A5884" i="13"/>
  <c r="E5883" i="13"/>
  <c r="D5883" i="13"/>
  <c r="C5883" i="13"/>
  <c r="B5883" i="13"/>
  <c r="A5883" i="13"/>
  <c r="E5882" i="13"/>
  <c r="D5882" i="13"/>
  <c r="C5882" i="13"/>
  <c r="B5882" i="13"/>
  <c r="A5882" i="13"/>
  <c r="E5881" i="13"/>
  <c r="D5881" i="13"/>
  <c r="C5881" i="13"/>
  <c r="B5881" i="13"/>
  <c r="A5881" i="13"/>
  <c r="E5880" i="13"/>
  <c r="D5880" i="13"/>
  <c r="C5880" i="13"/>
  <c r="B5880" i="13"/>
  <c r="A5880" i="13"/>
  <c r="E5879" i="13"/>
  <c r="D5879" i="13"/>
  <c r="C5879" i="13"/>
  <c r="B5879" i="13"/>
  <c r="A5879" i="13"/>
  <c r="E5878" i="13"/>
  <c r="D5878" i="13"/>
  <c r="C5878" i="13"/>
  <c r="B5878" i="13"/>
  <c r="A5878" i="13"/>
  <c r="E5877" i="13"/>
  <c r="D5877" i="13"/>
  <c r="C5877" i="13"/>
  <c r="B5877" i="13"/>
  <c r="A5877" i="13"/>
  <c r="E5876" i="13"/>
  <c r="D5876" i="13"/>
  <c r="C5876" i="13"/>
  <c r="B5876" i="13"/>
  <c r="A5876" i="13"/>
  <c r="E5875" i="13"/>
  <c r="D5875" i="13"/>
  <c r="C5875" i="13"/>
  <c r="B5875" i="13"/>
  <c r="A5875" i="13"/>
  <c r="E5874" i="13"/>
  <c r="D5874" i="13"/>
  <c r="C5874" i="13"/>
  <c r="B5874" i="13"/>
  <c r="A5874" i="13"/>
  <c r="E5873" i="13"/>
  <c r="D5873" i="13"/>
  <c r="C5873" i="13"/>
  <c r="B5873" i="13"/>
  <c r="A5873" i="13"/>
  <c r="E5872" i="13"/>
  <c r="D5872" i="13"/>
  <c r="C5872" i="13"/>
  <c r="B5872" i="13"/>
  <c r="A5872" i="13"/>
  <c r="E5871" i="13"/>
  <c r="D5871" i="13"/>
  <c r="C5871" i="13"/>
  <c r="B5871" i="13"/>
  <c r="A5871" i="13"/>
  <c r="E5870" i="13"/>
  <c r="D5870" i="13"/>
  <c r="C5870" i="13"/>
  <c r="B5870" i="13"/>
  <c r="A5870" i="13"/>
  <c r="E5869" i="13"/>
  <c r="D5869" i="13"/>
  <c r="C5869" i="13"/>
  <c r="B5869" i="13"/>
  <c r="A5869" i="13"/>
  <c r="E5868" i="13"/>
  <c r="D5868" i="13"/>
  <c r="C5868" i="13"/>
  <c r="B5868" i="13"/>
  <c r="A5868" i="13"/>
  <c r="E5867" i="13"/>
  <c r="D5867" i="13"/>
  <c r="C5867" i="13"/>
  <c r="B5867" i="13"/>
  <c r="A5867" i="13"/>
  <c r="E5866" i="13"/>
  <c r="D5866" i="13"/>
  <c r="C5866" i="13"/>
  <c r="B5866" i="13"/>
  <c r="A5866" i="13"/>
  <c r="E5865" i="13"/>
  <c r="D5865" i="13"/>
  <c r="C5865" i="13"/>
  <c r="B5865" i="13"/>
  <c r="A5865" i="13"/>
  <c r="E5864" i="13"/>
  <c r="D5864" i="13"/>
  <c r="C5864" i="13"/>
  <c r="B5864" i="13"/>
  <c r="A5864" i="13"/>
  <c r="E5863" i="13"/>
  <c r="D5863" i="13"/>
  <c r="C5863" i="13"/>
  <c r="B5863" i="13"/>
  <c r="A5863" i="13"/>
  <c r="E5862" i="13"/>
  <c r="D5862" i="13"/>
  <c r="C5862" i="13"/>
  <c r="B5862" i="13"/>
  <c r="A5862" i="13"/>
  <c r="E5861" i="13"/>
  <c r="D5861" i="13"/>
  <c r="C5861" i="13"/>
  <c r="B5861" i="13"/>
  <c r="A5861" i="13"/>
  <c r="E5860" i="13"/>
  <c r="D5860" i="13"/>
  <c r="C5860" i="13"/>
  <c r="B5860" i="13"/>
  <c r="A5860" i="13"/>
  <c r="E5859" i="13"/>
  <c r="D5859" i="13"/>
  <c r="C5859" i="13"/>
  <c r="B5859" i="13"/>
  <c r="A5859" i="13"/>
  <c r="E5858" i="13"/>
  <c r="D5858" i="13"/>
  <c r="C5858" i="13"/>
  <c r="B5858" i="13"/>
  <c r="A5858" i="13"/>
  <c r="E5857" i="13"/>
  <c r="D5857" i="13"/>
  <c r="C5857" i="13"/>
  <c r="B5857" i="13"/>
  <c r="A5857" i="13"/>
  <c r="E5856" i="13"/>
  <c r="D5856" i="13"/>
  <c r="C5856" i="13"/>
  <c r="B5856" i="13"/>
  <c r="A5856" i="13"/>
  <c r="E5855" i="13"/>
  <c r="D5855" i="13"/>
  <c r="C5855" i="13"/>
  <c r="B5855" i="13"/>
  <c r="A5855" i="13"/>
  <c r="E5854" i="13"/>
  <c r="D5854" i="13"/>
  <c r="C5854" i="13"/>
  <c r="B5854" i="13"/>
  <c r="A5854" i="13"/>
  <c r="E5853" i="13"/>
  <c r="D5853" i="13"/>
  <c r="C5853" i="13"/>
  <c r="B5853" i="13"/>
  <c r="A5853" i="13"/>
  <c r="E5852" i="13"/>
  <c r="D5852" i="13"/>
  <c r="C5852" i="13"/>
  <c r="B5852" i="13"/>
  <c r="A5852" i="13"/>
  <c r="E5851" i="13"/>
  <c r="D5851" i="13"/>
  <c r="C5851" i="13"/>
  <c r="B5851" i="13"/>
  <c r="A5851" i="13"/>
  <c r="E5850" i="13"/>
  <c r="D5850" i="13"/>
  <c r="C5850" i="13"/>
  <c r="B5850" i="13"/>
  <c r="A5850" i="13"/>
  <c r="E5849" i="13"/>
  <c r="D5849" i="13"/>
  <c r="C5849" i="13"/>
  <c r="B5849" i="13"/>
  <c r="A5849" i="13"/>
  <c r="E5848" i="13"/>
  <c r="D5848" i="13"/>
  <c r="C5848" i="13"/>
  <c r="B5848" i="13"/>
  <c r="A5848" i="13"/>
  <c r="E5847" i="13"/>
  <c r="D5847" i="13"/>
  <c r="C5847" i="13"/>
  <c r="B5847" i="13"/>
  <c r="A5847" i="13"/>
  <c r="E5846" i="13"/>
  <c r="D5846" i="13"/>
  <c r="C5846" i="13"/>
  <c r="B5846" i="13"/>
  <c r="A5846" i="13"/>
  <c r="E5845" i="13"/>
  <c r="D5845" i="13"/>
  <c r="C5845" i="13"/>
  <c r="B5845" i="13"/>
  <c r="A5845" i="13"/>
  <c r="E5844" i="13"/>
  <c r="D5844" i="13"/>
  <c r="C5844" i="13"/>
  <c r="B5844" i="13"/>
  <c r="A5844" i="13"/>
  <c r="E5843" i="13"/>
  <c r="D5843" i="13"/>
  <c r="C5843" i="13"/>
  <c r="B5843" i="13"/>
  <c r="A5843" i="13"/>
  <c r="E5842" i="13"/>
  <c r="D5842" i="13"/>
  <c r="C5842" i="13"/>
  <c r="B5842" i="13"/>
  <c r="A5842" i="13"/>
  <c r="E5841" i="13"/>
  <c r="D5841" i="13"/>
  <c r="C5841" i="13"/>
  <c r="B5841" i="13"/>
  <c r="A5841" i="13"/>
  <c r="E5840" i="13"/>
  <c r="D5840" i="13"/>
  <c r="C5840" i="13"/>
  <c r="B5840" i="13"/>
  <c r="A5840" i="13"/>
  <c r="E5839" i="13"/>
  <c r="D5839" i="13"/>
  <c r="C5839" i="13"/>
  <c r="B5839" i="13"/>
  <c r="A5839" i="13"/>
  <c r="E5838" i="13"/>
  <c r="D5838" i="13"/>
  <c r="C5838" i="13"/>
  <c r="B5838" i="13"/>
  <c r="A5838" i="13"/>
  <c r="E5837" i="13"/>
  <c r="D5837" i="13"/>
  <c r="C5837" i="13"/>
  <c r="B5837" i="13"/>
  <c r="A5837" i="13"/>
  <c r="E5836" i="13"/>
  <c r="D5836" i="13"/>
  <c r="C5836" i="13"/>
  <c r="B5836" i="13"/>
  <c r="A5836" i="13"/>
  <c r="E5835" i="13"/>
  <c r="D5835" i="13"/>
  <c r="C5835" i="13"/>
  <c r="B5835" i="13"/>
  <c r="A5835" i="13"/>
  <c r="E5834" i="13"/>
  <c r="D5834" i="13"/>
  <c r="C5834" i="13"/>
  <c r="B5834" i="13"/>
  <c r="A5834" i="13"/>
  <c r="E5833" i="13"/>
  <c r="D5833" i="13"/>
  <c r="C5833" i="13"/>
  <c r="B5833" i="13"/>
  <c r="A5833" i="13"/>
  <c r="E5832" i="13"/>
  <c r="D5832" i="13"/>
  <c r="C5832" i="13"/>
  <c r="B5832" i="13"/>
  <c r="A5832" i="13"/>
  <c r="E5831" i="13"/>
  <c r="D5831" i="13"/>
  <c r="C5831" i="13"/>
  <c r="B5831" i="13"/>
  <c r="A5831" i="13"/>
  <c r="E5830" i="13"/>
  <c r="D5830" i="13"/>
  <c r="C5830" i="13"/>
  <c r="B5830" i="13"/>
  <c r="A5830" i="13"/>
  <c r="E5829" i="13"/>
  <c r="D5829" i="13"/>
  <c r="C5829" i="13"/>
  <c r="B5829" i="13"/>
  <c r="A5829" i="13"/>
  <c r="E5828" i="13"/>
  <c r="D5828" i="13"/>
  <c r="C5828" i="13"/>
  <c r="B5828" i="13"/>
  <c r="A5828" i="13"/>
  <c r="E5827" i="13"/>
  <c r="D5827" i="13"/>
  <c r="C5827" i="13"/>
  <c r="B5827" i="13"/>
  <c r="A5827" i="13"/>
  <c r="E5826" i="13"/>
  <c r="D5826" i="13"/>
  <c r="C5826" i="13"/>
  <c r="B5826" i="13"/>
  <c r="A5826" i="13"/>
  <c r="E5825" i="13"/>
  <c r="D5825" i="13"/>
  <c r="C5825" i="13"/>
  <c r="B5825" i="13"/>
  <c r="A5825" i="13"/>
  <c r="E5824" i="13"/>
  <c r="D5824" i="13"/>
  <c r="C5824" i="13"/>
  <c r="B5824" i="13"/>
  <c r="A5824" i="13"/>
  <c r="E5823" i="13"/>
  <c r="D5823" i="13"/>
  <c r="C5823" i="13"/>
  <c r="B5823" i="13"/>
  <c r="A5823" i="13"/>
  <c r="E5822" i="13"/>
  <c r="D5822" i="13"/>
  <c r="C5822" i="13"/>
  <c r="B5822" i="13"/>
  <c r="A5822" i="13"/>
  <c r="E5821" i="13"/>
  <c r="D5821" i="13"/>
  <c r="C5821" i="13"/>
  <c r="B5821" i="13"/>
  <c r="A5821" i="13"/>
  <c r="E5820" i="13"/>
  <c r="D5820" i="13"/>
  <c r="C5820" i="13"/>
  <c r="B5820" i="13"/>
  <c r="A5820" i="13"/>
  <c r="E5819" i="13"/>
  <c r="D5819" i="13"/>
  <c r="C5819" i="13"/>
  <c r="B5819" i="13"/>
  <c r="A5819" i="13"/>
  <c r="E5818" i="13"/>
  <c r="D5818" i="13"/>
  <c r="C5818" i="13"/>
  <c r="B5818" i="13"/>
  <c r="A5818" i="13"/>
  <c r="E5817" i="13"/>
  <c r="D5817" i="13"/>
  <c r="C5817" i="13"/>
  <c r="B5817" i="13"/>
  <c r="A5817" i="13"/>
  <c r="E5816" i="13"/>
  <c r="D5816" i="13"/>
  <c r="C5816" i="13"/>
  <c r="B5816" i="13"/>
  <c r="A5816" i="13"/>
  <c r="E5815" i="13"/>
  <c r="D5815" i="13"/>
  <c r="C5815" i="13"/>
  <c r="B5815" i="13"/>
  <c r="A5815" i="13"/>
  <c r="E5814" i="13"/>
  <c r="D5814" i="13"/>
  <c r="C5814" i="13"/>
  <c r="B5814" i="13"/>
  <c r="A5814" i="13"/>
  <c r="E5813" i="13"/>
  <c r="D5813" i="13"/>
  <c r="C5813" i="13"/>
  <c r="B5813" i="13"/>
  <c r="A5813" i="13"/>
  <c r="E5812" i="13"/>
  <c r="D5812" i="13"/>
  <c r="C5812" i="13"/>
  <c r="B5812" i="13"/>
  <c r="A5812" i="13"/>
  <c r="E5811" i="13"/>
  <c r="D5811" i="13"/>
  <c r="C5811" i="13"/>
  <c r="B5811" i="13"/>
  <c r="A5811" i="13"/>
  <c r="E5810" i="13"/>
  <c r="D5810" i="13"/>
  <c r="C5810" i="13"/>
  <c r="B5810" i="13"/>
  <c r="A5810" i="13"/>
  <c r="E5809" i="13"/>
  <c r="D5809" i="13"/>
  <c r="C5809" i="13"/>
  <c r="B5809" i="13"/>
  <c r="A5809" i="13"/>
  <c r="E5808" i="13"/>
  <c r="D5808" i="13"/>
  <c r="C5808" i="13"/>
  <c r="B5808" i="13"/>
  <c r="A5808" i="13"/>
  <c r="E5807" i="13"/>
  <c r="D5807" i="13"/>
  <c r="C5807" i="13"/>
  <c r="B5807" i="13"/>
  <c r="A5807" i="13"/>
  <c r="E5806" i="13"/>
  <c r="D5806" i="13"/>
  <c r="C5806" i="13"/>
  <c r="B5806" i="13"/>
  <c r="A5806" i="13"/>
  <c r="E5805" i="13"/>
  <c r="D5805" i="13"/>
  <c r="C5805" i="13"/>
  <c r="B5805" i="13"/>
  <c r="A5805" i="13"/>
  <c r="E5804" i="13"/>
  <c r="D5804" i="13"/>
  <c r="C5804" i="13"/>
  <c r="B5804" i="13"/>
  <c r="A5804" i="13"/>
  <c r="E5803" i="13"/>
  <c r="D5803" i="13"/>
  <c r="C5803" i="13"/>
  <c r="B5803" i="13"/>
  <c r="A5803" i="13"/>
  <c r="E5802" i="13"/>
  <c r="D5802" i="13"/>
  <c r="C5802" i="13"/>
  <c r="B5802" i="13"/>
  <c r="A5802" i="13"/>
  <c r="E5801" i="13"/>
  <c r="D5801" i="13"/>
  <c r="C5801" i="13"/>
  <c r="B5801" i="13"/>
  <c r="A5801" i="13"/>
  <c r="E5800" i="13"/>
  <c r="D5800" i="13"/>
  <c r="C5800" i="13"/>
  <c r="B5800" i="13"/>
  <c r="A5800" i="13"/>
  <c r="E5799" i="13"/>
  <c r="D5799" i="13"/>
  <c r="C5799" i="13"/>
  <c r="B5799" i="13"/>
  <c r="A5799" i="13"/>
  <c r="E5798" i="13"/>
  <c r="D5798" i="13"/>
  <c r="C5798" i="13"/>
  <c r="B5798" i="13"/>
  <c r="A5798" i="13"/>
  <c r="E5797" i="13"/>
  <c r="D5797" i="13"/>
  <c r="C5797" i="13"/>
  <c r="B5797" i="13"/>
  <c r="A5797" i="13"/>
  <c r="E5796" i="13"/>
  <c r="D5796" i="13"/>
  <c r="C5796" i="13"/>
  <c r="B5796" i="13"/>
  <c r="A5796" i="13"/>
  <c r="E5795" i="13"/>
  <c r="D5795" i="13"/>
  <c r="C5795" i="13"/>
  <c r="B5795" i="13"/>
  <c r="A5795" i="13"/>
  <c r="E5794" i="13"/>
  <c r="D5794" i="13"/>
  <c r="C5794" i="13"/>
  <c r="B5794" i="13"/>
  <c r="A5794" i="13"/>
  <c r="E5793" i="13"/>
  <c r="D5793" i="13"/>
  <c r="C5793" i="13"/>
  <c r="B5793" i="13"/>
  <c r="A5793" i="13"/>
  <c r="E5792" i="13"/>
  <c r="D5792" i="13"/>
  <c r="C5792" i="13"/>
  <c r="B5792" i="13"/>
  <c r="A5792" i="13"/>
  <c r="E5791" i="13"/>
  <c r="D5791" i="13"/>
  <c r="C5791" i="13"/>
  <c r="B5791" i="13"/>
  <c r="A5791" i="13"/>
  <c r="E5790" i="13"/>
  <c r="D5790" i="13"/>
  <c r="C5790" i="13"/>
  <c r="B5790" i="13"/>
  <c r="A5790" i="13"/>
  <c r="E5789" i="13"/>
  <c r="D5789" i="13"/>
  <c r="C5789" i="13"/>
  <c r="B5789" i="13"/>
  <c r="A5789" i="13"/>
  <c r="E5788" i="13"/>
  <c r="D5788" i="13"/>
  <c r="C5788" i="13"/>
  <c r="B5788" i="13"/>
  <c r="A5788" i="13"/>
  <c r="E5787" i="13"/>
  <c r="D5787" i="13"/>
  <c r="C5787" i="13"/>
  <c r="B5787" i="13"/>
  <c r="A5787" i="13"/>
  <c r="E5786" i="13"/>
  <c r="D5786" i="13"/>
  <c r="C5786" i="13"/>
  <c r="B5786" i="13"/>
  <c r="A5786" i="13"/>
  <c r="E5785" i="13"/>
  <c r="D5785" i="13"/>
  <c r="C5785" i="13"/>
  <c r="B5785" i="13"/>
  <c r="A5785" i="13"/>
  <c r="E5784" i="13"/>
  <c r="D5784" i="13"/>
  <c r="C5784" i="13"/>
  <c r="B5784" i="13"/>
  <c r="A5784" i="13"/>
  <c r="E5783" i="13"/>
  <c r="D5783" i="13"/>
  <c r="C5783" i="13"/>
  <c r="B5783" i="13"/>
  <c r="A5783" i="13"/>
  <c r="E5782" i="13"/>
  <c r="D5782" i="13"/>
  <c r="C5782" i="13"/>
  <c r="B5782" i="13"/>
  <c r="A5782" i="13"/>
  <c r="E5781" i="13"/>
  <c r="D5781" i="13"/>
  <c r="C5781" i="13"/>
  <c r="B5781" i="13"/>
  <c r="A5781" i="13"/>
  <c r="E5780" i="13"/>
  <c r="D5780" i="13"/>
  <c r="C5780" i="13"/>
  <c r="B5780" i="13"/>
  <c r="A5780" i="13"/>
  <c r="E5779" i="13"/>
  <c r="D5779" i="13"/>
  <c r="C5779" i="13"/>
  <c r="B5779" i="13"/>
  <c r="A5779" i="13"/>
  <c r="E5778" i="13"/>
  <c r="D5778" i="13"/>
  <c r="C5778" i="13"/>
  <c r="B5778" i="13"/>
  <c r="A5778" i="13"/>
  <c r="E5777" i="13"/>
  <c r="D5777" i="13"/>
  <c r="C5777" i="13"/>
  <c r="B5777" i="13"/>
  <c r="A5777" i="13"/>
  <c r="E5776" i="13"/>
  <c r="D5776" i="13"/>
  <c r="C5776" i="13"/>
  <c r="B5776" i="13"/>
  <c r="A5776" i="13"/>
  <c r="E5775" i="13"/>
  <c r="D5775" i="13"/>
  <c r="C5775" i="13"/>
  <c r="B5775" i="13"/>
  <c r="A5775" i="13"/>
  <c r="E5774" i="13"/>
  <c r="D5774" i="13"/>
  <c r="C5774" i="13"/>
  <c r="B5774" i="13"/>
  <c r="A5774" i="13"/>
  <c r="E5773" i="13"/>
  <c r="D5773" i="13"/>
  <c r="C5773" i="13"/>
  <c r="B5773" i="13"/>
  <c r="A5773" i="13"/>
  <c r="E5772" i="13"/>
  <c r="D5772" i="13"/>
  <c r="C5772" i="13"/>
  <c r="B5772" i="13"/>
  <c r="A5772" i="13"/>
  <c r="E5771" i="13"/>
  <c r="D5771" i="13"/>
  <c r="C5771" i="13"/>
  <c r="B5771" i="13"/>
  <c r="A5771" i="13"/>
  <c r="E5770" i="13"/>
  <c r="D5770" i="13"/>
  <c r="C5770" i="13"/>
  <c r="B5770" i="13"/>
  <c r="A5770" i="13"/>
  <c r="E5769" i="13"/>
  <c r="D5769" i="13"/>
  <c r="C5769" i="13"/>
  <c r="B5769" i="13"/>
  <c r="A5769" i="13"/>
  <c r="E5768" i="13"/>
  <c r="D5768" i="13"/>
  <c r="C5768" i="13"/>
  <c r="B5768" i="13"/>
  <c r="A5768" i="13"/>
  <c r="E5767" i="13"/>
  <c r="D5767" i="13"/>
  <c r="C5767" i="13"/>
  <c r="B5767" i="13"/>
  <c r="A5767" i="13"/>
  <c r="E5766" i="13"/>
  <c r="D5766" i="13"/>
  <c r="C5766" i="13"/>
  <c r="B5766" i="13"/>
  <c r="A5766" i="13"/>
  <c r="E5765" i="13"/>
  <c r="D5765" i="13"/>
  <c r="C5765" i="13"/>
  <c r="B5765" i="13"/>
  <c r="A5765" i="13"/>
  <c r="E5764" i="13"/>
  <c r="D5764" i="13"/>
  <c r="C5764" i="13"/>
  <c r="B5764" i="13"/>
  <c r="A5764" i="13"/>
  <c r="E5763" i="13"/>
  <c r="D5763" i="13"/>
  <c r="C5763" i="13"/>
  <c r="B5763" i="13"/>
  <c r="A5763" i="13"/>
  <c r="E5762" i="13"/>
  <c r="D5762" i="13"/>
  <c r="C5762" i="13"/>
  <c r="B5762" i="13"/>
  <c r="A5762" i="13"/>
  <c r="E5761" i="13"/>
  <c r="D5761" i="13"/>
  <c r="C5761" i="13"/>
  <c r="B5761" i="13"/>
  <c r="A5761" i="13"/>
  <c r="E5760" i="13"/>
  <c r="D5760" i="13"/>
  <c r="C5760" i="13"/>
  <c r="B5760" i="13"/>
  <c r="A5760" i="13"/>
  <c r="E5759" i="13"/>
  <c r="D5759" i="13"/>
  <c r="C5759" i="13"/>
  <c r="B5759" i="13"/>
  <c r="A5759" i="13"/>
  <c r="E5758" i="13"/>
  <c r="D5758" i="13"/>
  <c r="C5758" i="13"/>
  <c r="B5758" i="13"/>
  <c r="A5758" i="13"/>
  <c r="E5757" i="13"/>
  <c r="D5757" i="13"/>
  <c r="C5757" i="13"/>
  <c r="B5757" i="13"/>
  <c r="A5757" i="13"/>
  <c r="E5756" i="13"/>
  <c r="D5756" i="13"/>
  <c r="C5756" i="13"/>
  <c r="B5756" i="13"/>
  <c r="A5756" i="13"/>
  <c r="E5755" i="13"/>
  <c r="D5755" i="13"/>
  <c r="C5755" i="13"/>
  <c r="B5755" i="13"/>
  <c r="A5755" i="13"/>
  <c r="E5754" i="13"/>
  <c r="D5754" i="13"/>
  <c r="C5754" i="13"/>
  <c r="B5754" i="13"/>
  <c r="A5754" i="13"/>
  <c r="E5753" i="13"/>
  <c r="D5753" i="13"/>
  <c r="C5753" i="13"/>
  <c r="B5753" i="13"/>
  <c r="A5753" i="13"/>
  <c r="E5752" i="13"/>
  <c r="D5752" i="13"/>
  <c r="C5752" i="13"/>
  <c r="B5752" i="13"/>
  <c r="A5752" i="13"/>
  <c r="E5751" i="13"/>
  <c r="D5751" i="13"/>
  <c r="C5751" i="13"/>
  <c r="B5751" i="13"/>
  <c r="A5751" i="13"/>
  <c r="E5750" i="13"/>
  <c r="D5750" i="13"/>
  <c r="C5750" i="13"/>
  <c r="B5750" i="13"/>
  <c r="A5750" i="13"/>
  <c r="E5749" i="13"/>
  <c r="D5749" i="13"/>
  <c r="C5749" i="13"/>
  <c r="B5749" i="13"/>
  <c r="A5749" i="13"/>
  <c r="E5748" i="13"/>
  <c r="D5748" i="13"/>
  <c r="C5748" i="13"/>
  <c r="B5748" i="13"/>
  <c r="A5748" i="13"/>
  <c r="E5747" i="13"/>
  <c r="D5747" i="13"/>
  <c r="C5747" i="13"/>
  <c r="B5747" i="13"/>
  <c r="A5747" i="13"/>
  <c r="E5746" i="13"/>
  <c r="D5746" i="13"/>
  <c r="C5746" i="13"/>
  <c r="B5746" i="13"/>
  <c r="A5746" i="13"/>
  <c r="E5745" i="13"/>
  <c r="D5745" i="13"/>
  <c r="C5745" i="13"/>
  <c r="B5745" i="13"/>
  <c r="A5745" i="13"/>
  <c r="E5744" i="13"/>
  <c r="D5744" i="13"/>
  <c r="C5744" i="13"/>
  <c r="B5744" i="13"/>
  <c r="A5744" i="13"/>
  <c r="E5743" i="13"/>
  <c r="D5743" i="13"/>
  <c r="C5743" i="13"/>
  <c r="B5743" i="13"/>
  <c r="A5743" i="13"/>
  <c r="E5742" i="13"/>
  <c r="D5742" i="13"/>
  <c r="C5742" i="13"/>
  <c r="B5742" i="13"/>
  <c r="A5742" i="13"/>
  <c r="E5741" i="13"/>
  <c r="D5741" i="13"/>
  <c r="C5741" i="13"/>
  <c r="B5741" i="13"/>
  <c r="A5741" i="13"/>
  <c r="E5740" i="13"/>
  <c r="D5740" i="13"/>
  <c r="C5740" i="13"/>
  <c r="B5740" i="13"/>
  <c r="A5740" i="13"/>
  <c r="E5739" i="13"/>
  <c r="D5739" i="13"/>
  <c r="C5739" i="13"/>
  <c r="B5739" i="13"/>
  <c r="A5739" i="13"/>
  <c r="E5738" i="13"/>
  <c r="D5738" i="13"/>
  <c r="C5738" i="13"/>
  <c r="B5738" i="13"/>
  <c r="A5738" i="13"/>
  <c r="E5737" i="13"/>
  <c r="D5737" i="13"/>
  <c r="C5737" i="13"/>
  <c r="B5737" i="13"/>
  <c r="A5737" i="13"/>
  <c r="E5736" i="13"/>
  <c r="D5736" i="13"/>
  <c r="C5736" i="13"/>
  <c r="B5736" i="13"/>
  <c r="A5736" i="13"/>
  <c r="E5735" i="13"/>
  <c r="D5735" i="13"/>
  <c r="C5735" i="13"/>
  <c r="B5735" i="13"/>
  <c r="A5735" i="13"/>
  <c r="E5734" i="13"/>
  <c r="D5734" i="13"/>
  <c r="C5734" i="13"/>
  <c r="B5734" i="13"/>
  <c r="A5734" i="13"/>
  <c r="E5733" i="13"/>
  <c r="D5733" i="13"/>
  <c r="C5733" i="13"/>
  <c r="B5733" i="13"/>
  <c r="A5733" i="13"/>
  <c r="E5732" i="13"/>
  <c r="D5732" i="13"/>
  <c r="C5732" i="13"/>
  <c r="B5732" i="13"/>
  <c r="A5732" i="13"/>
  <c r="E5731" i="13"/>
  <c r="D5731" i="13"/>
  <c r="C5731" i="13"/>
  <c r="B5731" i="13"/>
  <c r="A5731" i="13"/>
  <c r="E5730" i="13"/>
  <c r="D5730" i="13"/>
  <c r="C5730" i="13"/>
  <c r="B5730" i="13"/>
  <c r="A5730" i="13"/>
  <c r="E5729" i="13"/>
  <c r="D5729" i="13"/>
  <c r="C5729" i="13"/>
  <c r="B5729" i="13"/>
  <c r="A5729" i="13"/>
  <c r="E5728" i="13"/>
  <c r="D5728" i="13"/>
  <c r="C5728" i="13"/>
  <c r="B5728" i="13"/>
  <c r="A5728" i="13"/>
  <c r="E5727" i="13"/>
  <c r="D5727" i="13"/>
  <c r="C5727" i="13"/>
  <c r="B5727" i="13"/>
  <c r="A5727" i="13"/>
  <c r="E5726" i="13"/>
  <c r="D5726" i="13"/>
  <c r="C5726" i="13"/>
  <c r="B5726" i="13"/>
  <c r="A5726" i="13"/>
  <c r="E5725" i="13"/>
  <c r="D5725" i="13"/>
  <c r="C5725" i="13"/>
  <c r="B5725" i="13"/>
  <c r="A5725" i="13"/>
  <c r="E5724" i="13"/>
  <c r="D5724" i="13"/>
  <c r="C5724" i="13"/>
  <c r="B5724" i="13"/>
  <c r="A5724" i="13"/>
  <c r="E5723" i="13"/>
  <c r="D5723" i="13"/>
  <c r="C5723" i="13"/>
  <c r="B5723" i="13"/>
  <c r="A5723" i="13"/>
  <c r="E5722" i="13"/>
  <c r="D5722" i="13"/>
  <c r="C5722" i="13"/>
  <c r="B5722" i="13"/>
  <c r="A5722" i="13"/>
  <c r="E5721" i="13"/>
  <c r="D5721" i="13"/>
  <c r="C5721" i="13"/>
  <c r="B5721" i="13"/>
  <c r="A5721" i="13"/>
  <c r="E5720" i="13"/>
  <c r="D5720" i="13"/>
  <c r="C5720" i="13"/>
  <c r="B5720" i="13"/>
  <c r="A5720" i="13"/>
  <c r="E5719" i="13"/>
  <c r="D5719" i="13"/>
  <c r="C5719" i="13"/>
  <c r="B5719" i="13"/>
  <c r="A5719" i="13"/>
  <c r="E5718" i="13"/>
  <c r="D5718" i="13"/>
  <c r="C5718" i="13"/>
  <c r="B5718" i="13"/>
  <c r="A5718" i="13"/>
  <c r="E5717" i="13"/>
  <c r="D5717" i="13"/>
  <c r="C5717" i="13"/>
  <c r="B5717" i="13"/>
  <c r="A5717" i="13"/>
  <c r="E5716" i="13"/>
  <c r="D5716" i="13"/>
  <c r="C5716" i="13"/>
  <c r="B5716" i="13"/>
  <c r="A5716" i="13"/>
  <c r="E5715" i="13"/>
  <c r="D5715" i="13"/>
  <c r="C5715" i="13"/>
  <c r="B5715" i="13"/>
  <c r="A5715" i="13"/>
  <c r="E5714" i="13"/>
  <c r="D5714" i="13"/>
  <c r="C5714" i="13"/>
  <c r="B5714" i="13"/>
  <c r="A5714" i="13"/>
  <c r="E5713" i="13"/>
  <c r="D5713" i="13"/>
  <c r="C5713" i="13"/>
  <c r="B5713" i="13"/>
  <c r="A5713" i="13"/>
  <c r="E5712" i="13"/>
  <c r="D5712" i="13"/>
  <c r="C5712" i="13"/>
  <c r="B5712" i="13"/>
  <c r="A5712" i="13"/>
  <c r="E5711" i="13"/>
  <c r="D5711" i="13"/>
  <c r="C5711" i="13"/>
  <c r="B5711" i="13"/>
  <c r="A5711" i="13"/>
  <c r="E5710" i="13"/>
  <c r="D5710" i="13"/>
  <c r="C5710" i="13"/>
  <c r="B5710" i="13"/>
  <c r="A5710" i="13"/>
  <c r="E5709" i="13"/>
  <c r="D5709" i="13"/>
  <c r="C5709" i="13"/>
  <c r="B5709" i="13"/>
  <c r="A5709" i="13"/>
  <c r="E5708" i="13"/>
  <c r="D5708" i="13"/>
  <c r="C5708" i="13"/>
  <c r="B5708" i="13"/>
  <c r="A5708" i="13"/>
  <c r="E5707" i="13"/>
  <c r="D5707" i="13"/>
  <c r="C5707" i="13"/>
  <c r="B5707" i="13"/>
  <c r="A5707" i="13"/>
  <c r="E5706" i="13"/>
  <c r="D5706" i="13"/>
  <c r="C5706" i="13"/>
  <c r="B5706" i="13"/>
  <c r="A5706" i="13"/>
  <c r="E5705" i="13"/>
  <c r="D5705" i="13"/>
  <c r="C5705" i="13"/>
  <c r="B5705" i="13"/>
  <c r="A5705" i="13"/>
  <c r="E5704" i="13"/>
  <c r="D5704" i="13"/>
  <c r="C5704" i="13"/>
  <c r="B5704" i="13"/>
  <c r="A5704" i="13"/>
  <c r="E5703" i="13"/>
  <c r="D5703" i="13"/>
  <c r="C5703" i="13"/>
  <c r="B5703" i="13"/>
  <c r="A5703" i="13"/>
  <c r="E5702" i="13"/>
  <c r="D5702" i="13"/>
  <c r="C5702" i="13"/>
  <c r="B5702" i="13"/>
  <c r="A5702" i="13"/>
  <c r="E5701" i="13"/>
  <c r="D5701" i="13"/>
  <c r="C5701" i="13"/>
  <c r="B5701" i="13"/>
  <c r="A5701" i="13"/>
  <c r="E5700" i="13"/>
  <c r="D5700" i="13"/>
  <c r="C5700" i="13"/>
  <c r="B5700" i="13"/>
  <c r="A5700" i="13"/>
  <c r="E5699" i="13"/>
  <c r="D5699" i="13"/>
  <c r="C5699" i="13"/>
  <c r="B5699" i="13"/>
  <c r="A5699" i="13"/>
  <c r="E5698" i="13"/>
  <c r="D5698" i="13"/>
  <c r="C5698" i="13"/>
  <c r="B5698" i="13"/>
  <c r="A5698" i="13"/>
  <c r="E5697" i="13"/>
  <c r="D5697" i="13"/>
  <c r="C5697" i="13"/>
  <c r="B5697" i="13"/>
  <c r="A5697" i="13"/>
  <c r="E5696" i="13"/>
  <c r="D5696" i="13"/>
  <c r="C5696" i="13"/>
  <c r="B5696" i="13"/>
  <c r="A5696" i="13"/>
  <c r="E5695" i="13"/>
  <c r="D5695" i="13"/>
  <c r="C5695" i="13"/>
  <c r="B5695" i="13"/>
  <c r="A5695" i="13"/>
  <c r="E5694" i="13"/>
  <c r="D5694" i="13"/>
  <c r="C5694" i="13"/>
  <c r="B5694" i="13"/>
  <c r="A5694" i="13"/>
  <c r="E5693" i="13"/>
  <c r="D5693" i="13"/>
  <c r="C5693" i="13"/>
  <c r="B5693" i="13"/>
  <c r="A5693" i="13"/>
  <c r="E5692" i="13"/>
  <c r="D5692" i="13"/>
  <c r="C5692" i="13"/>
  <c r="B5692" i="13"/>
  <c r="A5692" i="13"/>
  <c r="E5691" i="13"/>
  <c r="D5691" i="13"/>
  <c r="C5691" i="13"/>
  <c r="B5691" i="13"/>
  <c r="A5691" i="13"/>
  <c r="E5690" i="13"/>
  <c r="D5690" i="13"/>
  <c r="C5690" i="13"/>
  <c r="B5690" i="13"/>
  <c r="A5690" i="13"/>
  <c r="E5689" i="13"/>
  <c r="D5689" i="13"/>
  <c r="C5689" i="13"/>
  <c r="B5689" i="13"/>
  <c r="A5689" i="13"/>
  <c r="E5688" i="13"/>
  <c r="D5688" i="13"/>
  <c r="C5688" i="13"/>
  <c r="B5688" i="13"/>
  <c r="A5688" i="13"/>
  <c r="E5687" i="13"/>
  <c r="D5687" i="13"/>
  <c r="C5687" i="13"/>
  <c r="B5687" i="13"/>
  <c r="A5687" i="13"/>
  <c r="E5686" i="13"/>
  <c r="D5686" i="13"/>
  <c r="C5686" i="13"/>
  <c r="B5686" i="13"/>
  <c r="A5686" i="13"/>
  <c r="E5685" i="13"/>
  <c r="D5685" i="13"/>
  <c r="C5685" i="13"/>
  <c r="B5685" i="13"/>
  <c r="A5685" i="13"/>
  <c r="E5684" i="13"/>
  <c r="D5684" i="13"/>
  <c r="C5684" i="13"/>
  <c r="B5684" i="13"/>
  <c r="A5684" i="13"/>
  <c r="E5683" i="13"/>
  <c r="D5683" i="13"/>
  <c r="C5683" i="13"/>
  <c r="B5683" i="13"/>
  <c r="A5683" i="13"/>
  <c r="E5682" i="13"/>
  <c r="D5682" i="13"/>
  <c r="C5682" i="13"/>
  <c r="B5682" i="13"/>
  <c r="A5682" i="13"/>
  <c r="E5681" i="13"/>
  <c r="D5681" i="13"/>
  <c r="C5681" i="13"/>
  <c r="B5681" i="13"/>
  <c r="A5681" i="13"/>
  <c r="E5680" i="13"/>
  <c r="D5680" i="13"/>
  <c r="C5680" i="13"/>
  <c r="B5680" i="13"/>
  <c r="A5680" i="13"/>
  <c r="E5679" i="13"/>
  <c r="D5679" i="13"/>
  <c r="C5679" i="13"/>
  <c r="B5679" i="13"/>
  <c r="A5679" i="13"/>
  <c r="E5678" i="13"/>
  <c r="D5678" i="13"/>
  <c r="C5678" i="13"/>
  <c r="B5678" i="13"/>
  <c r="A5678" i="13"/>
  <c r="E5677" i="13"/>
  <c r="D5677" i="13"/>
  <c r="C5677" i="13"/>
  <c r="B5677" i="13"/>
  <c r="A5677" i="13"/>
  <c r="E5676" i="13"/>
  <c r="D5676" i="13"/>
  <c r="C5676" i="13"/>
  <c r="B5676" i="13"/>
  <c r="A5676" i="13"/>
  <c r="E5675" i="13"/>
  <c r="D5675" i="13"/>
  <c r="C5675" i="13"/>
  <c r="B5675" i="13"/>
  <c r="A5675" i="13"/>
  <c r="E5674" i="13"/>
  <c r="D5674" i="13"/>
  <c r="C5674" i="13"/>
  <c r="B5674" i="13"/>
  <c r="A5674" i="13"/>
  <c r="E5673" i="13"/>
  <c r="D5673" i="13"/>
  <c r="C5673" i="13"/>
  <c r="B5673" i="13"/>
  <c r="A5673" i="13"/>
  <c r="E5672" i="13"/>
  <c r="D5672" i="13"/>
  <c r="C5672" i="13"/>
  <c r="B5672" i="13"/>
  <c r="A5672" i="13"/>
  <c r="E5671" i="13"/>
  <c r="D5671" i="13"/>
  <c r="C5671" i="13"/>
  <c r="B5671" i="13"/>
  <c r="A5671" i="13"/>
  <c r="E5670" i="13"/>
  <c r="D5670" i="13"/>
  <c r="C5670" i="13"/>
  <c r="B5670" i="13"/>
  <c r="A5670" i="13"/>
  <c r="E5669" i="13"/>
  <c r="D5669" i="13"/>
  <c r="C5669" i="13"/>
  <c r="B5669" i="13"/>
  <c r="A5669" i="13"/>
  <c r="E5668" i="13"/>
  <c r="D5668" i="13"/>
  <c r="C5668" i="13"/>
  <c r="B5668" i="13"/>
  <c r="A5668" i="13"/>
  <c r="E5667" i="13"/>
  <c r="D5667" i="13"/>
  <c r="C5667" i="13"/>
  <c r="B5667" i="13"/>
  <c r="A5667" i="13"/>
  <c r="E5666" i="13"/>
  <c r="D5666" i="13"/>
  <c r="C5666" i="13"/>
  <c r="B5666" i="13"/>
  <c r="A5666" i="13"/>
  <c r="E5665" i="13"/>
  <c r="D5665" i="13"/>
  <c r="C5665" i="13"/>
  <c r="B5665" i="13"/>
  <c r="A5665" i="13"/>
  <c r="E5664" i="13"/>
  <c r="D5664" i="13"/>
  <c r="C5664" i="13"/>
  <c r="B5664" i="13"/>
  <c r="A5664" i="13"/>
  <c r="E5663" i="13"/>
  <c r="D5663" i="13"/>
  <c r="C5663" i="13"/>
  <c r="B5663" i="13"/>
  <c r="A5663" i="13"/>
  <c r="E5662" i="13"/>
  <c r="D5662" i="13"/>
  <c r="C5662" i="13"/>
  <c r="B5662" i="13"/>
  <c r="A5662" i="13"/>
  <c r="E5661" i="13"/>
  <c r="D5661" i="13"/>
  <c r="C5661" i="13"/>
  <c r="B5661" i="13"/>
  <c r="A5661" i="13"/>
  <c r="E5660" i="13"/>
  <c r="D5660" i="13"/>
  <c r="C5660" i="13"/>
  <c r="B5660" i="13"/>
  <c r="A5660" i="13"/>
  <c r="E5659" i="13"/>
  <c r="D5659" i="13"/>
  <c r="C5659" i="13"/>
  <c r="B5659" i="13"/>
  <c r="A5659" i="13"/>
  <c r="E5658" i="13"/>
  <c r="D5658" i="13"/>
  <c r="C5658" i="13"/>
  <c r="B5658" i="13"/>
  <c r="A5658" i="13"/>
  <c r="E5657" i="13"/>
  <c r="D5657" i="13"/>
  <c r="C5657" i="13"/>
  <c r="B5657" i="13"/>
  <c r="A5657" i="13"/>
  <c r="E5656" i="13"/>
  <c r="D5656" i="13"/>
  <c r="C5656" i="13"/>
  <c r="B5656" i="13"/>
  <c r="A5656" i="13"/>
  <c r="E5655" i="13"/>
  <c r="D5655" i="13"/>
  <c r="C5655" i="13"/>
  <c r="B5655" i="13"/>
  <c r="A5655" i="13"/>
  <c r="E5654" i="13"/>
  <c r="D5654" i="13"/>
  <c r="C5654" i="13"/>
  <c r="B5654" i="13"/>
  <c r="A5654" i="13"/>
  <c r="E5653" i="13"/>
  <c r="D5653" i="13"/>
  <c r="C5653" i="13"/>
  <c r="B5653" i="13"/>
  <c r="A5653" i="13"/>
  <c r="E5652" i="13"/>
  <c r="D5652" i="13"/>
  <c r="C5652" i="13"/>
  <c r="B5652" i="13"/>
  <c r="A5652" i="13"/>
  <c r="E5651" i="13"/>
  <c r="D5651" i="13"/>
  <c r="C5651" i="13"/>
  <c r="B5651" i="13"/>
  <c r="A5651" i="13"/>
  <c r="E5650" i="13"/>
  <c r="D5650" i="13"/>
  <c r="C5650" i="13"/>
  <c r="B5650" i="13"/>
  <c r="A5650" i="13"/>
  <c r="E5649" i="13"/>
  <c r="D5649" i="13"/>
  <c r="C5649" i="13"/>
  <c r="B5649" i="13"/>
  <c r="A5649" i="13"/>
  <c r="E5648" i="13"/>
  <c r="D5648" i="13"/>
  <c r="C5648" i="13"/>
  <c r="B5648" i="13"/>
  <c r="A5648" i="13"/>
  <c r="E5647" i="13"/>
  <c r="D5647" i="13"/>
  <c r="C5647" i="13"/>
  <c r="B5647" i="13"/>
  <c r="A5647" i="13"/>
  <c r="E5646" i="13"/>
  <c r="D5646" i="13"/>
  <c r="C5646" i="13"/>
  <c r="B5646" i="13"/>
  <c r="A5646" i="13"/>
  <c r="E5645" i="13"/>
  <c r="D5645" i="13"/>
  <c r="C5645" i="13"/>
  <c r="B5645" i="13"/>
  <c r="A5645" i="13"/>
  <c r="E5644" i="13"/>
  <c r="D5644" i="13"/>
  <c r="C5644" i="13"/>
  <c r="B5644" i="13"/>
  <c r="A5644" i="13"/>
  <c r="E5643" i="13"/>
  <c r="D5643" i="13"/>
  <c r="C5643" i="13"/>
  <c r="B5643" i="13"/>
  <c r="A5643" i="13"/>
  <c r="E5642" i="13"/>
  <c r="D5642" i="13"/>
  <c r="C5642" i="13"/>
  <c r="B5642" i="13"/>
  <c r="A5642" i="13"/>
  <c r="E5641" i="13"/>
  <c r="D5641" i="13"/>
  <c r="C5641" i="13"/>
  <c r="B5641" i="13"/>
  <c r="A5641" i="13"/>
  <c r="E5640" i="13"/>
  <c r="D5640" i="13"/>
  <c r="C5640" i="13"/>
  <c r="B5640" i="13"/>
  <c r="A5640" i="13"/>
  <c r="E5639" i="13"/>
  <c r="D5639" i="13"/>
  <c r="C5639" i="13"/>
  <c r="B5639" i="13"/>
  <c r="A5639" i="13"/>
  <c r="E5638" i="13"/>
  <c r="D5638" i="13"/>
  <c r="C5638" i="13"/>
  <c r="B5638" i="13"/>
  <c r="A5638" i="13"/>
  <c r="E5637" i="13"/>
  <c r="D5637" i="13"/>
  <c r="C5637" i="13"/>
  <c r="B5637" i="13"/>
  <c r="A5637" i="13"/>
  <c r="E5636" i="13"/>
  <c r="D5636" i="13"/>
  <c r="C5636" i="13"/>
  <c r="B5636" i="13"/>
  <c r="A5636" i="13"/>
  <c r="E5635" i="13"/>
  <c r="D5635" i="13"/>
  <c r="C5635" i="13"/>
  <c r="B5635" i="13"/>
  <c r="A5635" i="13"/>
  <c r="E5634" i="13"/>
  <c r="D5634" i="13"/>
  <c r="C5634" i="13"/>
  <c r="B5634" i="13"/>
  <c r="A5634" i="13"/>
  <c r="E5633" i="13"/>
  <c r="D5633" i="13"/>
  <c r="C5633" i="13"/>
  <c r="B5633" i="13"/>
  <c r="A5633" i="13"/>
  <c r="E5632" i="13"/>
  <c r="D5632" i="13"/>
  <c r="C5632" i="13"/>
  <c r="B5632" i="13"/>
  <c r="A5632" i="13"/>
  <c r="E5631" i="13"/>
  <c r="D5631" i="13"/>
  <c r="C5631" i="13"/>
  <c r="B5631" i="13"/>
  <c r="A5631" i="13"/>
  <c r="E5630" i="13"/>
  <c r="D5630" i="13"/>
  <c r="C5630" i="13"/>
  <c r="B5630" i="13"/>
  <c r="A5630" i="13"/>
  <c r="E5629" i="13"/>
  <c r="D5629" i="13"/>
  <c r="C5629" i="13"/>
  <c r="B5629" i="13"/>
  <c r="A5629" i="13"/>
  <c r="E5628" i="13"/>
  <c r="D5628" i="13"/>
  <c r="C5628" i="13"/>
  <c r="B5628" i="13"/>
  <c r="A5628" i="13"/>
  <c r="E5627" i="13"/>
  <c r="D5627" i="13"/>
  <c r="C5627" i="13"/>
  <c r="B5627" i="13"/>
  <c r="A5627" i="13"/>
  <c r="E5626" i="13"/>
  <c r="D5626" i="13"/>
  <c r="C5626" i="13"/>
  <c r="B5626" i="13"/>
  <c r="A5626" i="13"/>
  <c r="E5625" i="13"/>
  <c r="D5625" i="13"/>
  <c r="C5625" i="13"/>
  <c r="B5625" i="13"/>
  <c r="A5625" i="13"/>
  <c r="E5624" i="13"/>
  <c r="D5624" i="13"/>
  <c r="C5624" i="13"/>
  <c r="B5624" i="13"/>
  <c r="A5624" i="13"/>
  <c r="E5623" i="13"/>
  <c r="D5623" i="13"/>
  <c r="C5623" i="13"/>
  <c r="B5623" i="13"/>
  <c r="A5623" i="13"/>
  <c r="E5622" i="13"/>
  <c r="D5622" i="13"/>
  <c r="C5622" i="13"/>
  <c r="B5622" i="13"/>
  <c r="A5622" i="13"/>
  <c r="E5621" i="13"/>
  <c r="D5621" i="13"/>
  <c r="C5621" i="13"/>
  <c r="B5621" i="13"/>
  <c r="A5621" i="13"/>
  <c r="E5620" i="13"/>
  <c r="D5620" i="13"/>
  <c r="C5620" i="13"/>
  <c r="B5620" i="13"/>
  <c r="A5620" i="13"/>
  <c r="E5619" i="13"/>
  <c r="D5619" i="13"/>
  <c r="C5619" i="13"/>
  <c r="B5619" i="13"/>
  <c r="A5619" i="13"/>
  <c r="E5618" i="13"/>
  <c r="D5618" i="13"/>
  <c r="C5618" i="13"/>
  <c r="B5618" i="13"/>
  <c r="A5618" i="13"/>
  <c r="E5617" i="13"/>
  <c r="D5617" i="13"/>
  <c r="C5617" i="13"/>
  <c r="B5617" i="13"/>
  <c r="A5617" i="13"/>
  <c r="E5616" i="13"/>
  <c r="D5616" i="13"/>
  <c r="C5616" i="13"/>
  <c r="B5616" i="13"/>
  <c r="A5616" i="13"/>
  <c r="E5615" i="13"/>
  <c r="D5615" i="13"/>
  <c r="C5615" i="13"/>
  <c r="B5615" i="13"/>
  <c r="A5615" i="13"/>
  <c r="E5614" i="13"/>
  <c r="D5614" i="13"/>
  <c r="C5614" i="13"/>
  <c r="B5614" i="13"/>
  <c r="A5614" i="13"/>
  <c r="E5613" i="13"/>
  <c r="D5613" i="13"/>
  <c r="C5613" i="13"/>
  <c r="B5613" i="13"/>
  <c r="A5613" i="13"/>
  <c r="E5612" i="13"/>
  <c r="D5612" i="13"/>
  <c r="C5612" i="13"/>
  <c r="B5612" i="13"/>
  <c r="A5612" i="13"/>
  <c r="E5611" i="13"/>
  <c r="D5611" i="13"/>
  <c r="C5611" i="13"/>
  <c r="B5611" i="13"/>
  <c r="A5611" i="13"/>
  <c r="E5610" i="13"/>
  <c r="D5610" i="13"/>
  <c r="C5610" i="13"/>
  <c r="B5610" i="13"/>
  <c r="A5610" i="13"/>
  <c r="E5609" i="13"/>
  <c r="D5609" i="13"/>
  <c r="C5609" i="13"/>
  <c r="B5609" i="13"/>
  <c r="A5609" i="13"/>
  <c r="E5608" i="13"/>
  <c r="D5608" i="13"/>
  <c r="C5608" i="13"/>
  <c r="B5608" i="13"/>
  <c r="A5608" i="13"/>
  <c r="E5607" i="13"/>
  <c r="D5607" i="13"/>
  <c r="C5607" i="13"/>
  <c r="B5607" i="13"/>
  <c r="A5607" i="13"/>
  <c r="E5606" i="13"/>
  <c r="D5606" i="13"/>
  <c r="C5606" i="13"/>
  <c r="B5606" i="13"/>
  <c r="A5606" i="13"/>
  <c r="E5605" i="13"/>
  <c r="D5605" i="13"/>
  <c r="C5605" i="13"/>
  <c r="B5605" i="13"/>
  <c r="A5605" i="13"/>
  <c r="E5604" i="13"/>
  <c r="D5604" i="13"/>
  <c r="C5604" i="13"/>
  <c r="B5604" i="13"/>
  <c r="A5604" i="13"/>
  <c r="E5603" i="13"/>
  <c r="D5603" i="13"/>
  <c r="C5603" i="13"/>
  <c r="B5603" i="13"/>
  <c r="A5603" i="13"/>
  <c r="E5602" i="13"/>
  <c r="D5602" i="13"/>
  <c r="C5602" i="13"/>
  <c r="B5602" i="13"/>
  <c r="A5602" i="13"/>
  <c r="E5601" i="13"/>
  <c r="D5601" i="13"/>
  <c r="C5601" i="13"/>
  <c r="B5601" i="13"/>
  <c r="A5601" i="13"/>
  <c r="E5600" i="13"/>
  <c r="D5600" i="13"/>
  <c r="C5600" i="13"/>
  <c r="B5600" i="13"/>
  <c r="A5600" i="13"/>
  <c r="E5599" i="13"/>
  <c r="D5599" i="13"/>
  <c r="C5599" i="13"/>
  <c r="B5599" i="13"/>
  <c r="A5599" i="13"/>
  <c r="E5598" i="13"/>
  <c r="D5598" i="13"/>
  <c r="C5598" i="13"/>
  <c r="B5598" i="13"/>
  <c r="A5598" i="13"/>
  <c r="E5597" i="13"/>
  <c r="D5597" i="13"/>
  <c r="C5597" i="13"/>
  <c r="B5597" i="13"/>
  <c r="A5597" i="13"/>
  <c r="E5596" i="13"/>
  <c r="D5596" i="13"/>
  <c r="C5596" i="13"/>
  <c r="B5596" i="13"/>
  <c r="A5596" i="13"/>
  <c r="E5595" i="13"/>
  <c r="D5595" i="13"/>
  <c r="C5595" i="13"/>
  <c r="B5595" i="13"/>
  <c r="A5595" i="13"/>
  <c r="E5594" i="13"/>
  <c r="D5594" i="13"/>
  <c r="C5594" i="13"/>
  <c r="B5594" i="13"/>
  <c r="A5594" i="13"/>
  <c r="E5593" i="13"/>
  <c r="D5593" i="13"/>
  <c r="C5593" i="13"/>
  <c r="B5593" i="13"/>
  <c r="A5593" i="13"/>
  <c r="E5592" i="13"/>
  <c r="D5592" i="13"/>
  <c r="C5592" i="13"/>
  <c r="B5592" i="13"/>
  <c r="A5592" i="13"/>
  <c r="E5591" i="13"/>
  <c r="D5591" i="13"/>
  <c r="C5591" i="13"/>
  <c r="B5591" i="13"/>
  <c r="A5591" i="13"/>
  <c r="E5590" i="13"/>
  <c r="D5590" i="13"/>
  <c r="C5590" i="13"/>
  <c r="B5590" i="13"/>
  <c r="A5590" i="13"/>
  <c r="E5589" i="13"/>
  <c r="D5589" i="13"/>
  <c r="C5589" i="13"/>
  <c r="B5589" i="13"/>
  <c r="A5589" i="13"/>
  <c r="E5588" i="13"/>
  <c r="D5588" i="13"/>
  <c r="C5588" i="13"/>
  <c r="B5588" i="13"/>
  <c r="A5588" i="13"/>
  <c r="E5587" i="13"/>
  <c r="D5587" i="13"/>
  <c r="C5587" i="13"/>
  <c r="B5587" i="13"/>
  <c r="A5587" i="13"/>
  <c r="E5586" i="13"/>
  <c r="D5586" i="13"/>
  <c r="C5586" i="13"/>
  <c r="B5586" i="13"/>
  <c r="A5586" i="13"/>
  <c r="E5585" i="13"/>
  <c r="D5585" i="13"/>
  <c r="C5585" i="13"/>
  <c r="B5585" i="13"/>
  <c r="A5585" i="13"/>
  <c r="E5584" i="13"/>
  <c r="D5584" i="13"/>
  <c r="C5584" i="13"/>
  <c r="B5584" i="13"/>
  <c r="A5584" i="13"/>
  <c r="E5583" i="13"/>
  <c r="D5583" i="13"/>
  <c r="C5583" i="13"/>
  <c r="B5583" i="13"/>
  <c r="A5583" i="13"/>
  <c r="E5582" i="13"/>
  <c r="D5582" i="13"/>
  <c r="C5582" i="13"/>
  <c r="B5582" i="13"/>
  <c r="A5582" i="13"/>
  <c r="E5581" i="13"/>
  <c r="D5581" i="13"/>
  <c r="C5581" i="13"/>
  <c r="B5581" i="13"/>
  <c r="A5581" i="13"/>
  <c r="E5580" i="13"/>
  <c r="D5580" i="13"/>
  <c r="C5580" i="13"/>
  <c r="B5580" i="13"/>
  <c r="A5580" i="13"/>
  <c r="E5579" i="13"/>
  <c r="D5579" i="13"/>
  <c r="C5579" i="13"/>
  <c r="B5579" i="13"/>
  <c r="A5579" i="13"/>
  <c r="E5578" i="13"/>
  <c r="D5578" i="13"/>
  <c r="C5578" i="13"/>
  <c r="B5578" i="13"/>
  <c r="A5578" i="13"/>
  <c r="E5577" i="13"/>
  <c r="D5577" i="13"/>
  <c r="C5577" i="13"/>
  <c r="B5577" i="13"/>
  <c r="A5577" i="13"/>
  <c r="E5576" i="13"/>
  <c r="D5576" i="13"/>
  <c r="C5576" i="13"/>
  <c r="B5576" i="13"/>
  <c r="A5576" i="13"/>
  <c r="E5575" i="13"/>
  <c r="D5575" i="13"/>
  <c r="C5575" i="13"/>
  <c r="B5575" i="13"/>
  <c r="A5575" i="13"/>
  <c r="E5574" i="13"/>
  <c r="D5574" i="13"/>
  <c r="C5574" i="13"/>
  <c r="B5574" i="13"/>
  <c r="A5574" i="13"/>
  <c r="E5573" i="13"/>
  <c r="D5573" i="13"/>
  <c r="C5573" i="13"/>
  <c r="B5573" i="13"/>
  <c r="A5573" i="13"/>
  <c r="E5572" i="13"/>
  <c r="D5572" i="13"/>
  <c r="C5572" i="13"/>
  <c r="B5572" i="13"/>
  <c r="A5572" i="13"/>
  <c r="E5571" i="13"/>
  <c r="D5571" i="13"/>
  <c r="C5571" i="13"/>
  <c r="B5571" i="13"/>
  <c r="A5571" i="13"/>
  <c r="E5570" i="13"/>
  <c r="D5570" i="13"/>
  <c r="C5570" i="13"/>
  <c r="B5570" i="13"/>
  <c r="A5570" i="13"/>
  <c r="E5569" i="13"/>
  <c r="D5569" i="13"/>
  <c r="C5569" i="13"/>
  <c r="B5569" i="13"/>
  <c r="A5569" i="13"/>
  <c r="E5568" i="13"/>
  <c r="D5568" i="13"/>
  <c r="C5568" i="13"/>
  <c r="B5568" i="13"/>
  <c r="A5568" i="13"/>
  <c r="E5567" i="13"/>
  <c r="D5567" i="13"/>
  <c r="C5567" i="13"/>
  <c r="B5567" i="13"/>
  <c r="A5567" i="13"/>
  <c r="E5566" i="13"/>
  <c r="D5566" i="13"/>
  <c r="C5566" i="13"/>
  <c r="B5566" i="13"/>
  <c r="A5566" i="13"/>
  <c r="E5565" i="13"/>
  <c r="D5565" i="13"/>
  <c r="C5565" i="13"/>
  <c r="B5565" i="13"/>
  <c r="A5565" i="13"/>
  <c r="E5564" i="13"/>
  <c r="D5564" i="13"/>
  <c r="C5564" i="13"/>
  <c r="B5564" i="13"/>
  <c r="A5564" i="13"/>
  <c r="E5563" i="13"/>
  <c r="D5563" i="13"/>
  <c r="C5563" i="13"/>
  <c r="B5563" i="13"/>
  <c r="A5563" i="13"/>
  <c r="E5562" i="13"/>
  <c r="D5562" i="13"/>
  <c r="C5562" i="13"/>
  <c r="B5562" i="13"/>
  <c r="A5562" i="13"/>
  <c r="E5561" i="13"/>
  <c r="D5561" i="13"/>
  <c r="C5561" i="13"/>
  <c r="B5561" i="13"/>
  <c r="A5561" i="13"/>
  <c r="E5560" i="13"/>
  <c r="D5560" i="13"/>
  <c r="C5560" i="13"/>
  <c r="B5560" i="13"/>
  <c r="A5560" i="13"/>
  <c r="E5559" i="13"/>
  <c r="D5559" i="13"/>
  <c r="C5559" i="13"/>
  <c r="B5559" i="13"/>
  <c r="A5559" i="13"/>
  <c r="E5558" i="13"/>
  <c r="D5558" i="13"/>
  <c r="C5558" i="13"/>
  <c r="B5558" i="13"/>
  <c r="A5558" i="13"/>
  <c r="E5557" i="13"/>
  <c r="D5557" i="13"/>
  <c r="C5557" i="13"/>
  <c r="B5557" i="13"/>
  <c r="A5557" i="13"/>
  <c r="E5556" i="13"/>
  <c r="D5556" i="13"/>
  <c r="C5556" i="13"/>
  <c r="B5556" i="13"/>
  <c r="A5556" i="13"/>
  <c r="E5555" i="13"/>
  <c r="D5555" i="13"/>
  <c r="C5555" i="13"/>
  <c r="B5555" i="13"/>
  <c r="A5555" i="13"/>
  <c r="E5554" i="13"/>
  <c r="D5554" i="13"/>
  <c r="C5554" i="13"/>
  <c r="B5554" i="13"/>
  <c r="A5554" i="13"/>
  <c r="E5553" i="13"/>
  <c r="D5553" i="13"/>
  <c r="C5553" i="13"/>
  <c r="B5553" i="13"/>
  <c r="A5553" i="13"/>
  <c r="E5552" i="13"/>
  <c r="D5552" i="13"/>
  <c r="C5552" i="13"/>
  <c r="B5552" i="13"/>
  <c r="A5552" i="13"/>
  <c r="E5551" i="13"/>
  <c r="D5551" i="13"/>
  <c r="C5551" i="13"/>
  <c r="B5551" i="13"/>
  <c r="A5551" i="13"/>
  <c r="E5550" i="13"/>
  <c r="D5550" i="13"/>
  <c r="C5550" i="13"/>
  <c r="B5550" i="13"/>
  <c r="A5550" i="13"/>
  <c r="E5549" i="13"/>
  <c r="D5549" i="13"/>
  <c r="C5549" i="13"/>
  <c r="B5549" i="13"/>
  <c r="A5549" i="13"/>
  <c r="E5548" i="13"/>
  <c r="D5548" i="13"/>
  <c r="C5548" i="13"/>
  <c r="B5548" i="13"/>
  <c r="A5548" i="13"/>
  <c r="E5547" i="13"/>
  <c r="D5547" i="13"/>
  <c r="C5547" i="13"/>
  <c r="B5547" i="13"/>
  <c r="A5547" i="13"/>
  <c r="E5546" i="13"/>
  <c r="D5546" i="13"/>
  <c r="C5546" i="13"/>
  <c r="B5546" i="13"/>
  <c r="A5546" i="13"/>
  <c r="E5545" i="13"/>
  <c r="D5545" i="13"/>
  <c r="C5545" i="13"/>
  <c r="B5545" i="13"/>
  <c r="A5545" i="13"/>
  <c r="E5544" i="13"/>
  <c r="D5544" i="13"/>
  <c r="C5544" i="13"/>
  <c r="B5544" i="13"/>
  <c r="A5544" i="13"/>
  <c r="E5543" i="13"/>
  <c r="D5543" i="13"/>
  <c r="C5543" i="13"/>
  <c r="B5543" i="13"/>
  <c r="A5543" i="13"/>
  <c r="E5542" i="13"/>
  <c r="D5542" i="13"/>
  <c r="C5542" i="13"/>
  <c r="B5542" i="13"/>
  <c r="A5542" i="13"/>
  <c r="E5541" i="13"/>
  <c r="D5541" i="13"/>
  <c r="C5541" i="13"/>
  <c r="B5541" i="13"/>
  <c r="A5541" i="13"/>
  <c r="E5540" i="13"/>
  <c r="D5540" i="13"/>
  <c r="C5540" i="13"/>
  <c r="B5540" i="13"/>
  <c r="A5540" i="13"/>
  <c r="E5539" i="13"/>
  <c r="D5539" i="13"/>
  <c r="C5539" i="13"/>
  <c r="B5539" i="13"/>
  <c r="A5539" i="13"/>
  <c r="E5538" i="13"/>
  <c r="D5538" i="13"/>
  <c r="C5538" i="13"/>
  <c r="B5538" i="13"/>
  <c r="A5538" i="13"/>
  <c r="E5537" i="13"/>
  <c r="D5537" i="13"/>
  <c r="C5537" i="13"/>
  <c r="B5537" i="13"/>
  <c r="A5537" i="13"/>
  <c r="E5536" i="13"/>
  <c r="D5536" i="13"/>
  <c r="C5536" i="13"/>
  <c r="B5536" i="13"/>
  <c r="A5536" i="13"/>
  <c r="E5535" i="13"/>
  <c r="D5535" i="13"/>
  <c r="C5535" i="13"/>
  <c r="B5535" i="13"/>
  <c r="A5535" i="13"/>
  <c r="E5534" i="13"/>
  <c r="D5534" i="13"/>
  <c r="C5534" i="13"/>
  <c r="B5534" i="13"/>
  <c r="A5534" i="13"/>
  <c r="E5533" i="13"/>
  <c r="D5533" i="13"/>
  <c r="C5533" i="13"/>
  <c r="B5533" i="13"/>
  <c r="A5533" i="13"/>
  <c r="E5532" i="13"/>
  <c r="D5532" i="13"/>
  <c r="C5532" i="13"/>
  <c r="B5532" i="13"/>
  <c r="A5532" i="13"/>
  <c r="E5531" i="13"/>
  <c r="D5531" i="13"/>
  <c r="C5531" i="13"/>
  <c r="B5531" i="13"/>
  <c r="A5531" i="13"/>
  <c r="E5530" i="13"/>
  <c r="D5530" i="13"/>
  <c r="C5530" i="13"/>
  <c r="B5530" i="13"/>
  <c r="A5530" i="13"/>
  <c r="E5529" i="13"/>
  <c r="D5529" i="13"/>
  <c r="C5529" i="13"/>
  <c r="B5529" i="13"/>
  <c r="A5529" i="13"/>
  <c r="E5528" i="13"/>
  <c r="D5528" i="13"/>
  <c r="C5528" i="13"/>
  <c r="B5528" i="13"/>
  <c r="A5528" i="13"/>
  <c r="E5527" i="13"/>
  <c r="D5527" i="13"/>
  <c r="C5527" i="13"/>
  <c r="B5527" i="13"/>
  <c r="A5527" i="13"/>
  <c r="E5526" i="13"/>
  <c r="D5526" i="13"/>
  <c r="C5526" i="13"/>
  <c r="B5526" i="13"/>
  <c r="A5526" i="13"/>
  <c r="E5525" i="13"/>
  <c r="D5525" i="13"/>
  <c r="C5525" i="13"/>
  <c r="B5525" i="13"/>
  <c r="A5525" i="13"/>
  <c r="E5524" i="13"/>
  <c r="D5524" i="13"/>
  <c r="C5524" i="13"/>
  <c r="B5524" i="13"/>
  <c r="A5524" i="13"/>
  <c r="E5523" i="13"/>
  <c r="D5523" i="13"/>
  <c r="C5523" i="13"/>
  <c r="B5523" i="13"/>
  <c r="A5523" i="13"/>
  <c r="E5522" i="13"/>
  <c r="D5522" i="13"/>
  <c r="C5522" i="13"/>
  <c r="B5522" i="13"/>
  <c r="A5522" i="13"/>
  <c r="E5521" i="13"/>
  <c r="D5521" i="13"/>
  <c r="C5521" i="13"/>
  <c r="B5521" i="13"/>
  <c r="A5521" i="13"/>
  <c r="E5520" i="13"/>
  <c r="D5520" i="13"/>
  <c r="C5520" i="13"/>
  <c r="B5520" i="13"/>
  <c r="A5520" i="13"/>
  <c r="E5519" i="13"/>
  <c r="D5519" i="13"/>
  <c r="C5519" i="13"/>
  <c r="B5519" i="13"/>
  <c r="A5519" i="13"/>
  <c r="E5518" i="13"/>
  <c r="D5518" i="13"/>
  <c r="C5518" i="13"/>
  <c r="B5518" i="13"/>
  <c r="A5518" i="13"/>
  <c r="E5517" i="13"/>
  <c r="D5517" i="13"/>
  <c r="C5517" i="13"/>
  <c r="B5517" i="13"/>
  <c r="A5517" i="13"/>
  <c r="E5516" i="13"/>
  <c r="D5516" i="13"/>
  <c r="C5516" i="13"/>
  <c r="B5516" i="13"/>
  <c r="A5516" i="13"/>
  <c r="E5515" i="13"/>
  <c r="D5515" i="13"/>
  <c r="C5515" i="13"/>
  <c r="B5515" i="13"/>
  <c r="A5515" i="13"/>
  <c r="E5514" i="13"/>
  <c r="D5514" i="13"/>
  <c r="C5514" i="13"/>
  <c r="B5514" i="13"/>
  <c r="A5514" i="13"/>
  <c r="E5513" i="13"/>
  <c r="D5513" i="13"/>
  <c r="C5513" i="13"/>
  <c r="B5513" i="13"/>
  <c r="A5513" i="13"/>
  <c r="E5512" i="13"/>
  <c r="D5512" i="13"/>
  <c r="C5512" i="13"/>
  <c r="B5512" i="13"/>
  <c r="A5512" i="13"/>
  <c r="E5511" i="13"/>
  <c r="D5511" i="13"/>
  <c r="C5511" i="13"/>
  <c r="B5511" i="13"/>
  <c r="A5511" i="13"/>
  <c r="E5510" i="13"/>
  <c r="D5510" i="13"/>
  <c r="C5510" i="13"/>
  <c r="B5510" i="13"/>
  <c r="A5510" i="13"/>
  <c r="E5509" i="13"/>
  <c r="D5509" i="13"/>
  <c r="C5509" i="13"/>
  <c r="B5509" i="13"/>
  <c r="A5509" i="13"/>
  <c r="E5508" i="13"/>
  <c r="D5508" i="13"/>
  <c r="C5508" i="13"/>
  <c r="B5508" i="13"/>
  <c r="A5508" i="13"/>
  <c r="E5507" i="13"/>
  <c r="D5507" i="13"/>
  <c r="C5507" i="13"/>
  <c r="B5507" i="13"/>
  <c r="A5507" i="13"/>
  <c r="E5506" i="13"/>
  <c r="D5506" i="13"/>
  <c r="C5506" i="13"/>
  <c r="B5506" i="13"/>
  <c r="A5506" i="13"/>
  <c r="E5505" i="13"/>
  <c r="D5505" i="13"/>
  <c r="C5505" i="13"/>
  <c r="B5505" i="13"/>
  <c r="A5505" i="13"/>
  <c r="E5504" i="13"/>
  <c r="D5504" i="13"/>
  <c r="C5504" i="13"/>
  <c r="B5504" i="13"/>
  <c r="A5504" i="13"/>
  <c r="E5503" i="13"/>
  <c r="D5503" i="13"/>
  <c r="C5503" i="13"/>
  <c r="B5503" i="13"/>
  <c r="A5503" i="13"/>
  <c r="E5502" i="13"/>
  <c r="D5502" i="13"/>
  <c r="C5502" i="13"/>
  <c r="B5502" i="13"/>
  <c r="A5502" i="13"/>
  <c r="E5501" i="13"/>
  <c r="D5501" i="13"/>
  <c r="C5501" i="13"/>
  <c r="B5501" i="13"/>
  <c r="A5501" i="13"/>
  <c r="E5500" i="13"/>
  <c r="D5500" i="13"/>
  <c r="C5500" i="13"/>
  <c r="B5500" i="13"/>
  <c r="A5500" i="13"/>
  <c r="E5499" i="13"/>
  <c r="D5499" i="13"/>
  <c r="C5499" i="13"/>
  <c r="B5499" i="13"/>
  <c r="A5499" i="13"/>
  <c r="E5498" i="13"/>
  <c r="D5498" i="13"/>
  <c r="C5498" i="13"/>
  <c r="B5498" i="13"/>
  <c r="A5498" i="13"/>
  <c r="E5497" i="13"/>
  <c r="D5497" i="13"/>
  <c r="C5497" i="13"/>
  <c r="B5497" i="13"/>
  <c r="A5497" i="13"/>
  <c r="E5496" i="13"/>
  <c r="D5496" i="13"/>
  <c r="C5496" i="13"/>
  <c r="B5496" i="13"/>
  <c r="A5496" i="13"/>
  <c r="E5495" i="13"/>
  <c r="D5495" i="13"/>
  <c r="C5495" i="13"/>
  <c r="B5495" i="13"/>
  <c r="A5495" i="13"/>
  <c r="E5494" i="13"/>
  <c r="D5494" i="13"/>
  <c r="C5494" i="13"/>
  <c r="B5494" i="13"/>
  <c r="A5494" i="13"/>
  <c r="E5493" i="13"/>
  <c r="D5493" i="13"/>
  <c r="C5493" i="13"/>
  <c r="B5493" i="13"/>
  <c r="A5493" i="13"/>
  <c r="E5492" i="13"/>
  <c r="D5492" i="13"/>
  <c r="C5492" i="13"/>
  <c r="B5492" i="13"/>
  <c r="A5492" i="13"/>
  <c r="E5491" i="13"/>
  <c r="D5491" i="13"/>
  <c r="C5491" i="13"/>
  <c r="B5491" i="13"/>
  <c r="A5491" i="13"/>
  <c r="E5490" i="13"/>
  <c r="D5490" i="13"/>
  <c r="C5490" i="13"/>
  <c r="B5490" i="13"/>
  <c r="A5490" i="13"/>
  <c r="E5489" i="13"/>
  <c r="D5489" i="13"/>
  <c r="C5489" i="13"/>
  <c r="B5489" i="13"/>
  <c r="A5489" i="13"/>
  <c r="E5488" i="13"/>
  <c r="D5488" i="13"/>
  <c r="C5488" i="13"/>
  <c r="B5488" i="13"/>
  <c r="A5488" i="13"/>
  <c r="E5487" i="13"/>
  <c r="D5487" i="13"/>
  <c r="C5487" i="13"/>
  <c r="B5487" i="13"/>
  <c r="A5487" i="13"/>
  <c r="E5486" i="13"/>
  <c r="D5486" i="13"/>
  <c r="C5486" i="13"/>
  <c r="B5486" i="13"/>
  <c r="A5486" i="13"/>
  <c r="E5485" i="13"/>
  <c r="D5485" i="13"/>
  <c r="C5485" i="13"/>
  <c r="B5485" i="13"/>
  <c r="A5485" i="13"/>
  <c r="E5484" i="13"/>
  <c r="D5484" i="13"/>
  <c r="C5484" i="13"/>
  <c r="B5484" i="13"/>
  <c r="A5484" i="13"/>
  <c r="E5483" i="13"/>
  <c r="D5483" i="13"/>
  <c r="C5483" i="13"/>
  <c r="B5483" i="13"/>
  <c r="A5483" i="13"/>
  <c r="E5482" i="13"/>
  <c r="D5482" i="13"/>
  <c r="C5482" i="13"/>
  <c r="B5482" i="13"/>
  <c r="A5482" i="13"/>
  <c r="E5481" i="13"/>
  <c r="D5481" i="13"/>
  <c r="C5481" i="13"/>
  <c r="B5481" i="13"/>
  <c r="A5481" i="13"/>
  <c r="E5480" i="13"/>
  <c r="D5480" i="13"/>
  <c r="C5480" i="13"/>
  <c r="B5480" i="13"/>
  <c r="A5480" i="13"/>
  <c r="E5479" i="13"/>
  <c r="D5479" i="13"/>
  <c r="C5479" i="13"/>
  <c r="B5479" i="13"/>
  <c r="A5479" i="13"/>
  <c r="E5478" i="13"/>
  <c r="D5478" i="13"/>
  <c r="C5478" i="13"/>
  <c r="B5478" i="13"/>
  <c r="A5478" i="13"/>
  <c r="E5477" i="13"/>
  <c r="D5477" i="13"/>
  <c r="C5477" i="13"/>
  <c r="B5477" i="13"/>
  <c r="A5477" i="13"/>
  <c r="E5476" i="13"/>
  <c r="D5476" i="13"/>
  <c r="C5476" i="13"/>
  <c r="B5476" i="13"/>
  <c r="A5476" i="13"/>
  <c r="E5475" i="13"/>
  <c r="D5475" i="13"/>
  <c r="C5475" i="13"/>
  <c r="B5475" i="13"/>
  <c r="A5475" i="13"/>
  <c r="E5474" i="13"/>
  <c r="D5474" i="13"/>
  <c r="C5474" i="13"/>
  <c r="B5474" i="13"/>
  <c r="A5474" i="13"/>
  <c r="E5473" i="13"/>
  <c r="D5473" i="13"/>
  <c r="C5473" i="13"/>
  <c r="B5473" i="13"/>
  <c r="A5473" i="13"/>
  <c r="E5472" i="13"/>
  <c r="D5472" i="13"/>
  <c r="C5472" i="13"/>
  <c r="B5472" i="13"/>
  <c r="A5472" i="13"/>
  <c r="E5471" i="13"/>
  <c r="D5471" i="13"/>
  <c r="C5471" i="13"/>
  <c r="B5471" i="13"/>
  <c r="A5471" i="13"/>
  <c r="E5470" i="13"/>
  <c r="D5470" i="13"/>
  <c r="C5470" i="13"/>
  <c r="B5470" i="13"/>
  <c r="A5470" i="13"/>
  <c r="E5469" i="13"/>
  <c r="D5469" i="13"/>
  <c r="C5469" i="13"/>
  <c r="B5469" i="13"/>
  <c r="A5469" i="13"/>
  <c r="E5468" i="13"/>
  <c r="D5468" i="13"/>
  <c r="C5468" i="13"/>
  <c r="B5468" i="13"/>
  <c r="A5468" i="13"/>
  <c r="E5467" i="13"/>
  <c r="D5467" i="13"/>
  <c r="C5467" i="13"/>
  <c r="B5467" i="13"/>
  <c r="A5467" i="13"/>
  <c r="E5466" i="13"/>
  <c r="D5466" i="13"/>
  <c r="C5466" i="13"/>
  <c r="B5466" i="13"/>
  <c r="A5466" i="13"/>
  <c r="E5465" i="13"/>
  <c r="D5465" i="13"/>
  <c r="C5465" i="13"/>
  <c r="B5465" i="13"/>
  <c r="A5465" i="13"/>
  <c r="E5464" i="13"/>
  <c r="D5464" i="13"/>
  <c r="C5464" i="13"/>
  <c r="B5464" i="13"/>
  <c r="A5464" i="13"/>
  <c r="E5463" i="13"/>
  <c r="D5463" i="13"/>
  <c r="C5463" i="13"/>
  <c r="B5463" i="13"/>
  <c r="A5463" i="13"/>
  <c r="E5462" i="13"/>
  <c r="D5462" i="13"/>
  <c r="C5462" i="13"/>
  <c r="B5462" i="13"/>
  <c r="A5462" i="13"/>
  <c r="E5461" i="13"/>
  <c r="D5461" i="13"/>
  <c r="C5461" i="13"/>
  <c r="B5461" i="13"/>
  <c r="A5461" i="13"/>
  <c r="E5460" i="13"/>
  <c r="D5460" i="13"/>
  <c r="C5460" i="13"/>
  <c r="B5460" i="13"/>
  <c r="A5460" i="13"/>
  <c r="E5459" i="13"/>
  <c r="D5459" i="13"/>
  <c r="C5459" i="13"/>
  <c r="B5459" i="13"/>
  <c r="A5459" i="13"/>
  <c r="E5458" i="13"/>
  <c r="D5458" i="13"/>
  <c r="C5458" i="13"/>
  <c r="B5458" i="13"/>
  <c r="A5458" i="13"/>
  <c r="E5457" i="13"/>
  <c r="D5457" i="13"/>
  <c r="C5457" i="13"/>
  <c r="B5457" i="13"/>
  <c r="A5457" i="13"/>
  <c r="E5456" i="13"/>
  <c r="D5456" i="13"/>
  <c r="C5456" i="13"/>
  <c r="B5456" i="13"/>
  <c r="A5456" i="13"/>
  <c r="E5455" i="13"/>
  <c r="D5455" i="13"/>
  <c r="C5455" i="13"/>
  <c r="B5455" i="13"/>
  <c r="A5455" i="13"/>
  <c r="E5454" i="13"/>
  <c r="D5454" i="13"/>
  <c r="C5454" i="13"/>
  <c r="B5454" i="13"/>
  <c r="A5454" i="13"/>
  <c r="E5453" i="13"/>
  <c r="D5453" i="13"/>
  <c r="C5453" i="13"/>
  <c r="B5453" i="13"/>
  <c r="A5453" i="13"/>
  <c r="E5452" i="13"/>
  <c r="D5452" i="13"/>
  <c r="C5452" i="13"/>
  <c r="B5452" i="13"/>
  <c r="A5452" i="13"/>
  <c r="E5451" i="13"/>
  <c r="D5451" i="13"/>
  <c r="C5451" i="13"/>
  <c r="B5451" i="13"/>
  <c r="A5451" i="13"/>
  <c r="E5450" i="13"/>
  <c r="D5450" i="13"/>
  <c r="C5450" i="13"/>
  <c r="B5450" i="13"/>
  <c r="A5450" i="13"/>
  <c r="E5449" i="13"/>
  <c r="D5449" i="13"/>
  <c r="C5449" i="13"/>
  <c r="B5449" i="13"/>
  <c r="A5449" i="13"/>
  <c r="E5448" i="13"/>
  <c r="D5448" i="13"/>
  <c r="C5448" i="13"/>
  <c r="B5448" i="13"/>
  <c r="A5448" i="13"/>
  <c r="E5447" i="13"/>
  <c r="D5447" i="13"/>
  <c r="C5447" i="13"/>
  <c r="B5447" i="13"/>
  <c r="A5447" i="13"/>
  <c r="E5446" i="13"/>
  <c r="D5446" i="13"/>
  <c r="C5446" i="13"/>
  <c r="B5446" i="13"/>
  <c r="A5446" i="13"/>
  <c r="E5445" i="13"/>
  <c r="D5445" i="13"/>
  <c r="C5445" i="13"/>
  <c r="B5445" i="13"/>
  <c r="A5445" i="13"/>
  <c r="E5444" i="13"/>
  <c r="D5444" i="13"/>
  <c r="C5444" i="13"/>
  <c r="B5444" i="13"/>
  <c r="A5444" i="13"/>
  <c r="E5443" i="13"/>
  <c r="D5443" i="13"/>
  <c r="C5443" i="13"/>
  <c r="B5443" i="13"/>
  <c r="A5443" i="13"/>
  <c r="E5442" i="13"/>
  <c r="D5442" i="13"/>
  <c r="C5442" i="13"/>
  <c r="B5442" i="13"/>
  <c r="A5442" i="13"/>
  <c r="E5441" i="13"/>
  <c r="D5441" i="13"/>
  <c r="C5441" i="13"/>
  <c r="B5441" i="13"/>
  <c r="A5441" i="13"/>
  <c r="E5440" i="13"/>
  <c r="D5440" i="13"/>
  <c r="C5440" i="13"/>
  <c r="B5440" i="13"/>
  <c r="A5440" i="13"/>
  <c r="E5439" i="13"/>
  <c r="D5439" i="13"/>
  <c r="C5439" i="13"/>
  <c r="B5439" i="13"/>
  <c r="A5439" i="13"/>
  <c r="E5438" i="13"/>
  <c r="D5438" i="13"/>
  <c r="C5438" i="13"/>
  <c r="B5438" i="13"/>
  <c r="A5438" i="13"/>
  <c r="E5437" i="13"/>
  <c r="D5437" i="13"/>
  <c r="C5437" i="13"/>
  <c r="B5437" i="13"/>
  <c r="A5437" i="13"/>
  <c r="E5436" i="13"/>
  <c r="D5436" i="13"/>
  <c r="C5436" i="13"/>
  <c r="B5436" i="13"/>
  <c r="A5436" i="13"/>
  <c r="E5435" i="13"/>
  <c r="D5435" i="13"/>
  <c r="C5435" i="13"/>
  <c r="B5435" i="13"/>
  <c r="A5435" i="13"/>
  <c r="E5434" i="13"/>
  <c r="D5434" i="13"/>
  <c r="C5434" i="13"/>
  <c r="B5434" i="13"/>
  <c r="A5434" i="13"/>
  <c r="E5433" i="13"/>
  <c r="D5433" i="13"/>
  <c r="C5433" i="13"/>
  <c r="B5433" i="13"/>
  <c r="A5433" i="13"/>
  <c r="E5432" i="13"/>
  <c r="D5432" i="13"/>
  <c r="C5432" i="13"/>
  <c r="B5432" i="13"/>
  <c r="A5432" i="13"/>
  <c r="E5431" i="13"/>
  <c r="D5431" i="13"/>
  <c r="C5431" i="13"/>
  <c r="B5431" i="13"/>
  <c r="A5431" i="13"/>
  <c r="E5430" i="13"/>
  <c r="D5430" i="13"/>
  <c r="C5430" i="13"/>
  <c r="B5430" i="13"/>
  <c r="A5430" i="13"/>
  <c r="E5429" i="13"/>
  <c r="D5429" i="13"/>
  <c r="C5429" i="13"/>
  <c r="B5429" i="13"/>
  <c r="A5429" i="13"/>
  <c r="E5428" i="13"/>
  <c r="D5428" i="13"/>
  <c r="C5428" i="13"/>
  <c r="B5428" i="13"/>
  <c r="A5428" i="13"/>
  <c r="E5427" i="13"/>
  <c r="D5427" i="13"/>
  <c r="C5427" i="13"/>
  <c r="B5427" i="13"/>
  <c r="A5427" i="13"/>
  <c r="E5426" i="13"/>
  <c r="D5426" i="13"/>
  <c r="C5426" i="13"/>
  <c r="B5426" i="13"/>
  <c r="A5426" i="13"/>
  <c r="E5425" i="13"/>
  <c r="D5425" i="13"/>
  <c r="C5425" i="13"/>
  <c r="B5425" i="13"/>
  <c r="A5425" i="13"/>
  <c r="E5424" i="13"/>
  <c r="D5424" i="13"/>
  <c r="C5424" i="13"/>
  <c r="B5424" i="13"/>
  <c r="A5424" i="13"/>
  <c r="E5423" i="13"/>
  <c r="D5423" i="13"/>
  <c r="C5423" i="13"/>
  <c r="B5423" i="13"/>
  <c r="A5423" i="13"/>
  <c r="E5422" i="13"/>
  <c r="D5422" i="13"/>
  <c r="C5422" i="13"/>
  <c r="B5422" i="13"/>
  <c r="A5422" i="13"/>
  <c r="E5421" i="13"/>
  <c r="D5421" i="13"/>
  <c r="C5421" i="13"/>
  <c r="B5421" i="13"/>
  <c r="A5421" i="13"/>
  <c r="E5420" i="13"/>
  <c r="D5420" i="13"/>
  <c r="C5420" i="13"/>
  <c r="B5420" i="13"/>
  <c r="A5420" i="13"/>
  <c r="E5419" i="13"/>
  <c r="D5419" i="13"/>
  <c r="C5419" i="13"/>
  <c r="B5419" i="13"/>
  <c r="A5419" i="13"/>
  <c r="E5418" i="13"/>
  <c r="D5418" i="13"/>
  <c r="C5418" i="13"/>
  <c r="B5418" i="13"/>
  <c r="A5418" i="13"/>
  <c r="E5417" i="13"/>
  <c r="D5417" i="13"/>
  <c r="C5417" i="13"/>
  <c r="B5417" i="13"/>
  <c r="A5417" i="13"/>
  <c r="E5416" i="13"/>
  <c r="D5416" i="13"/>
  <c r="C5416" i="13"/>
  <c r="B5416" i="13"/>
  <c r="A5416" i="13"/>
  <c r="E5415" i="13"/>
  <c r="D5415" i="13"/>
  <c r="C5415" i="13"/>
  <c r="B5415" i="13"/>
  <c r="A5415" i="13"/>
  <c r="E5414" i="13"/>
  <c r="D5414" i="13"/>
  <c r="C5414" i="13"/>
  <c r="B5414" i="13"/>
  <c r="A5414" i="13"/>
  <c r="E5413" i="13"/>
  <c r="D5413" i="13"/>
  <c r="C5413" i="13"/>
  <c r="B5413" i="13"/>
  <c r="A5413" i="13"/>
  <c r="E5412" i="13"/>
  <c r="D5412" i="13"/>
  <c r="C5412" i="13"/>
  <c r="B5412" i="13"/>
  <c r="A5412" i="13"/>
  <c r="E5411" i="13"/>
  <c r="D5411" i="13"/>
  <c r="C5411" i="13"/>
  <c r="B5411" i="13"/>
  <c r="A5411" i="13"/>
  <c r="E5410" i="13"/>
  <c r="D5410" i="13"/>
  <c r="C5410" i="13"/>
  <c r="B5410" i="13"/>
  <c r="A5410" i="13"/>
  <c r="E5409" i="13"/>
  <c r="D5409" i="13"/>
  <c r="C5409" i="13"/>
  <c r="B5409" i="13"/>
  <c r="A5409" i="13"/>
  <c r="E5408" i="13"/>
  <c r="D5408" i="13"/>
  <c r="C5408" i="13"/>
  <c r="B5408" i="13"/>
  <c r="A5408" i="13"/>
  <c r="E5407" i="13"/>
  <c r="D5407" i="13"/>
  <c r="C5407" i="13"/>
  <c r="B5407" i="13"/>
  <c r="A5407" i="13"/>
  <c r="E5406" i="13"/>
  <c r="D5406" i="13"/>
  <c r="C5406" i="13"/>
  <c r="B5406" i="13"/>
  <c r="A5406" i="13"/>
  <c r="E5405" i="13"/>
  <c r="D5405" i="13"/>
  <c r="C5405" i="13"/>
  <c r="B5405" i="13"/>
  <c r="A5405" i="13"/>
  <c r="E5404" i="13"/>
  <c r="D5404" i="13"/>
  <c r="C5404" i="13"/>
  <c r="B5404" i="13"/>
  <c r="A5404" i="13"/>
  <c r="E5403" i="13"/>
  <c r="D5403" i="13"/>
  <c r="C5403" i="13"/>
  <c r="B5403" i="13"/>
  <c r="A5403" i="13"/>
  <c r="E5402" i="13"/>
  <c r="D5402" i="13"/>
  <c r="C5402" i="13"/>
  <c r="B5402" i="13"/>
  <c r="A5402" i="13"/>
  <c r="E5401" i="13"/>
  <c r="D5401" i="13"/>
  <c r="C5401" i="13"/>
  <c r="B5401" i="13"/>
  <c r="A5401" i="13"/>
  <c r="E5400" i="13"/>
  <c r="D5400" i="13"/>
  <c r="C5400" i="13"/>
  <c r="B5400" i="13"/>
  <c r="A5400" i="13"/>
  <c r="E5399" i="13"/>
  <c r="D5399" i="13"/>
  <c r="C5399" i="13"/>
  <c r="B5399" i="13"/>
  <c r="A5399" i="13"/>
  <c r="E5398" i="13"/>
  <c r="D5398" i="13"/>
  <c r="C5398" i="13"/>
  <c r="B5398" i="13"/>
  <c r="A5398" i="13"/>
  <c r="E5397" i="13"/>
  <c r="D5397" i="13"/>
  <c r="C5397" i="13"/>
  <c r="B5397" i="13"/>
  <c r="A5397" i="13"/>
  <c r="E5396" i="13"/>
  <c r="D5396" i="13"/>
  <c r="C5396" i="13"/>
  <c r="B5396" i="13"/>
  <c r="A5396" i="13"/>
  <c r="E5395" i="13"/>
  <c r="D5395" i="13"/>
  <c r="C5395" i="13"/>
  <c r="B5395" i="13"/>
  <c r="A5395" i="13"/>
  <c r="E5394" i="13"/>
  <c r="D5394" i="13"/>
  <c r="C5394" i="13"/>
  <c r="B5394" i="13"/>
  <c r="A5394" i="13"/>
  <c r="E5393" i="13"/>
  <c r="D5393" i="13"/>
  <c r="C5393" i="13"/>
  <c r="B5393" i="13"/>
  <c r="A5393" i="13"/>
  <c r="E5392" i="13"/>
  <c r="D5392" i="13"/>
  <c r="C5392" i="13"/>
  <c r="B5392" i="13"/>
  <c r="A5392" i="13"/>
  <c r="E5391" i="13"/>
  <c r="D5391" i="13"/>
  <c r="C5391" i="13"/>
  <c r="B5391" i="13"/>
  <c r="A5391" i="13"/>
  <c r="E5390" i="13"/>
  <c r="D5390" i="13"/>
  <c r="C5390" i="13"/>
  <c r="B5390" i="13"/>
  <c r="A5390" i="13"/>
  <c r="E5389" i="13"/>
  <c r="D5389" i="13"/>
  <c r="C5389" i="13"/>
  <c r="B5389" i="13"/>
  <c r="A5389" i="13"/>
  <c r="E5388" i="13"/>
  <c r="D5388" i="13"/>
  <c r="C5388" i="13"/>
  <c r="B5388" i="13"/>
  <c r="A5388" i="13"/>
  <c r="E5387" i="13"/>
  <c r="D5387" i="13"/>
  <c r="C5387" i="13"/>
  <c r="B5387" i="13"/>
  <c r="A5387" i="13"/>
  <c r="E5386" i="13"/>
  <c r="D5386" i="13"/>
  <c r="C5386" i="13"/>
  <c r="B5386" i="13"/>
  <c r="A5386" i="13"/>
  <c r="E5385" i="13"/>
  <c r="D5385" i="13"/>
  <c r="C5385" i="13"/>
  <c r="B5385" i="13"/>
  <c r="A5385" i="13"/>
  <c r="E5384" i="13"/>
  <c r="D5384" i="13"/>
  <c r="C5384" i="13"/>
  <c r="B5384" i="13"/>
  <c r="A5384" i="13"/>
  <c r="E5383" i="13"/>
  <c r="D5383" i="13"/>
  <c r="C5383" i="13"/>
  <c r="B5383" i="13"/>
  <c r="A5383" i="13"/>
  <c r="E5382" i="13"/>
  <c r="D5382" i="13"/>
  <c r="C5382" i="13"/>
  <c r="B5382" i="13"/>
  <c r="A5382" i="13"/>
  <c r="E5381" i="13"/>
  <c r="D5381" i="13"/>
  <c r="C5381" i="13"/>
  <c r="B5381" i="13"/>
  <c r="A5381" i="13"/>
  <c r="E5380" i="13"/>
  <c r="D5380" i="13"/>
  <c r="C5380" i="13"/>
  <c r="B5380" i="13"/>
  <c r="A5380" i="13"/>
  <c r="E5379" i="13"/>
  <c r="D5379" i="13"/>
  <c r="C5379" i="13"/>
  <c r="B5379" i="13"/>
  <c r="A5379" i="13"/>
  <c r="E5378" i="13"/>
  <c r="D5378" i="13"/>
  <c r="C5378" i="13"/>
  <c r="B5378" i="13"/>
  <c r="A5378" i="13"/>
  <c r="E5377" i="13"/>
  <c r="D5377" i="13"/>
  <c r="C5377" i="13"/>
  <c r="B5377" i="13"/>
  <c r="A5377" i="13"/>
  <c r="E5376" i="13"/>
  <c r="D5376" i="13"/>
  <c r="C5376" i="13"/>
  <c r="B5376" i="13"/>
  <c r="A5376" i="13"/>
  <c r="E5375" i="13"/>
  <c r="D5375" i="13"/>
  <c r="C5375" i="13"/>
  <c r="B5375" i="13"/>
  <c r="A5375" i="13"/>
  <c r="E5374" i="13"/>
  <c r="D5374" i="13"/>
  <c r="C5374" i="13"/>
  <c r="B5374" i="13"/>
  <c r="A5374" i="13"/>
  <c r="E5373" i="13"/>
  <c r="D5373" i="13"/>
  <c r="C5373" i="13"/>
  <c r="B5373" i="13"/>
  <c r="A5373" i="13"/>
  <c r="E5372" i="13"/>
  <c r="D5372" i="13"/>
  <c r="C5372" i="13"/>
  <c r="B5372" i="13"/>
  <c r="A5372" i="13"/>
  <c r="E5371" i="13"/>
  <c r="D5371" i="13"/>
  <c r="C5371" i="13"/>
  <c r="B5371" i="13"/>
  <c r="A5371" i="13"/>
  <c r="E5370" i="13"/>
  <c r="D5370" i="13"/>
  <c r="C5370" i="13"/>
  <c r="B5370" i="13"/>
  <c r="A5370" i="13"/>
  <c r="E5369" i="13"/>
  <c r="D5369" i="13"/>
  <c r="C5369" i="13"/>
  <c r="B5369" i="13"/>
  <c r="A5369" i="13"/>
  <c r="E5368" i="13"/>
  <c r="D5368" i="13"/>
  <c r="C5368" i="13"/>
  <c r="B5368" i="13"/>
  <c r="A5368" i="13"/>
  <c r="E5367" i="13"/>
  <c r="D5367" i="13"/>
  <c r="C5367" i="13"/>
  <c r="B5367" i="13"/>
  <c r="A5367" i="13"/>
  <c r="E5366" i="13"/>
  <c r="D5366" i="13"/>
  <c r="C5366" i="13"/>
  <c r="B5366" i="13"/>
  <c r="A5366" i="13"/>
  <c r="E5365" i="13"/>
  <c r="D5365" i="13"/>
  <c r="C5365" i="13"/>
  <c r="B5365" i="13"/>
  <c r="A5365" i="13"/>
  <c r="E5364" i="13"/>
  <c r="D5364" i="13"/>
  <c r="C5364" i="13"/>
  <c r="B5364" i="13"/>
  <c r="A5364" i="13"/>
  <c r="E5363" i="13"/>
  <c r="D5363" i="13"/>
  <c r="C5363" i="13"/>
  <c r="B5363" i="13"/>
  <c r="A5363" i="13"/>
  <c r="E5362" i="13"/>
  <c r="D5362" i="13"/>
  <c r="C5362" i="13"/>
  <c r="B5362" i="13"/>
  <c r="A5362" i="13"/>
  <c r="E5361" i="13"/>
  <c r="D5361" i="13"/>
  <c r="C5361" i="13"/>
  <c r="B5361" i="13"/>
  <c r="A5361" i="13"/>
  <c r="E5360" i="13"/>
  <c r="D5360" i="13"/>
  <c r="C5360" i="13"/>
  <c r="B5360" i="13"/>
  <c r="A5360" i="13"/>
  <c r="E5359" i="13"/>
  <c r="D5359" i="13"/>
  <c r="C5359" i="13"/>
  <c r="B5359" i="13"/>
  <c r="A5359" i="13"/>
  <c r="E5358" i="13"/>
  <c r="D5358" i="13"/>
  <c r="C5358" i="13"/>
  <c r="B5358" i="13"/>
  <c r="A5358" i="13"/>
  <c r="E5357" i="13"/>
  <c r="D5357" i="13"/>
  <c r="C5357" i="13"/>
  <c r="B5357" i="13"/>
  <c r="A5357" i="13"/>
  <c r="E5356" i="13"/>
  <c r="D5356" i="13"/>
  <c r="C5356" i="13"/>
  <c r="B5356" i="13"/>
  <c r="A5356" i="13"/>
  <c r="E5355" i="13"/>
  <c r="D5355" i="13"/>
  <c r="C5355" i="13"/>
  <c r="B5355" i="13"/>
  <c r="A5355" i="13"/>
  <c r="E5354" i="13"/>
  <c r="D5354" i="13"/>
  <c r="C5354" i="13"/>
  <c r="B5354" i="13"/>
  <c r="A5354" i="13"/>
  <c r="E5353" i="13"/>
  <c r="D5353" i="13"/>
  <c r="C5353" i="13"/>
  <c r="B5353" i="13"/>
  <c r="A5353" i="13"/>
  <c r="E5352" i="13"/>
  <c r="D5352" i="13"/>
  <c r="C5352" i="13"/>
  <c r="B5352" i="13"/>
  <c r="A5352" i="13"/>
  <c r="E5351" i="13"/>
  <c r="D5351" i="13"/>
  <c r="C5351" i="13"/>
  <c r="B5351" i="13"/>
  <c r="A5351" i="13"/>
  <c r="E5350" i="13"/>
  <c r="D5350" i="13"/>
  <c r="C5350" i="13"/>
  <c r="B5350" i="13"/>
  <c r="A5350" i="13"/>
  <c r="E5349" i="13"/>
  <c r="D5349" i="13"/>
  <c r="C5349" i="13"/>
  <c r="B5349" i="13"/>
  <c r="A5349" i="13"/>
  <c r="E5348" i="13"/>
  <c r="D5348" i="13"/>
  <c r="C5348" i="13"/>
  <c r="B5348" i="13"/>
  <c r="A5348" i="13"/>
  <c r="E5347" i="13"/>
  <c r="D5347" i="13"/>
  <c r="C5347" i="13"/>
  <c r="B5347" i="13"/>
  <c r="A5347" i="13"/>
  <c r="E5346" i="13"/>
  <c r="D5346" i="13"/>
  <c r="C5346" i="13"/>
  <c r="B5346" i="13"/>
  <c r="A5346" i="13"/>
  <c r="E5345" i="13"/>
  <c r="D5345" i="13"/>
  <c r="C5345" i="13"/>
  <c r="B5345" i="13"/>
  <c r="A5345" i="13"/>
  <c r="E5344" i="13"/>
  <c r="D5344" i="13"/>
  <c r="C5344" i="13"/>
  <c r="B5344" i="13"/>
  <c r="A5344" i="13"/>
  <c r="E5343" i="13"/>
  <c r="D5343" i="13"/>
  <c r="C5343" i="13"/>
  <c r="B5343" i="13"/>
  <c r="A5343" i="13"/>
  <c r="E5342" i="13"/>
  <c r="D5342" i="13"/>
  <c r="C5342" i="13"/>
  <c r="B5342" i="13"/>
  <c r="A5342" i="13"/>
  <c r="E5341" i="13"/>
  <c r="D5341" i="13"/>
  <c r="C5341" i="13"/>
  <c r="B5341" i="13"/>
  <c r="A5341" i="13"/>
  <c r="E5340" i="13"/>
  <c r="D5340" i="13"/>
  <c r="C5340" i="13"/>
  <c r="B5340" i="13"/>
  <c r="A5340" i="13"/>
  <c r="E5339" i="13"/>
  <c r="D5339" i="13"/>
  <c r="C5339" i="13"/>
  <c r="B5339" i="13"/>
  <c r="A5339" i="13"/>
  <c r="E5338" i="13"/>
  <c r="D5338" i="13"/>
  <c r="C5338" i="13"/>
  <c r="B5338" i="13"/>
  <c r="A5338" i="13"/>
  <c r="E5337" i="13"/>
  <c r="D5337" i="13"/>
  <c r="C5337" i="13"/>
  <c r="B5337" i="13"/>
  <c r="A5337" i="13"/>
  <c r="E5336" i="13"/>
  <c r="D5336" i="13"/>
  <c r="C5336" i="13"/>
  <c r="B5336" i="13"/>
  <c r="A5336" i="13"/>
  <c r="E5335" i="13"/>
  <c r="D5335" i="13"/>
  <c r="C5335" i="13"/>
  <c r="B5335" i="13"/>
  <c r="A5335" i="13"/>
  <c r="E5334" i="13"/>
  <c r="D5334" i="13"/>
  <c r="C5334" i="13"/>
  <c r="B5334" i="13"/>
  <c r="A5334" i="13"/>
  <c r="E5333" i="13"/>
  <c r="D5333" i="13"/>
  <c r="C5333" i="13"/>
  <c r="B5333" i="13"/>
  <c r="A5333" i="13"/>
  <c r="E5332" i="13"/>
  <c r="D5332" i="13"/>
  <c r="C5332" i="13"/>
  <c r="B5332" i="13"/>
  <c r="A5332" i="13"/>
  <c r="E5331" i="13"/>
  <c r="D5331" i="13"/>
  <c r="C5331" i="13"/>
  <c r="B5331" i="13"/>
  <c r="A5331" i="13"/>
  <c r="E5330" i="13"/>
  <c r="D5330" i="13"/>
  <c r="C5330" i="13"/>
  <c r="B5330" i="13"/>
  <c r="A5330" i="13"/>
  <c r="E5329" i="13"/>
  <c r="D5329" i="13"/>
  <c r="C5329" i="13"/>
  <c r="B5329" i="13"/>
  <c r="A5329" i="13"/>
  <c r="E5328" i="13"/>
  <c r="D5328" i="13"/>
  <c r="C5328" i="13"/>
  <c r="B5328" i="13"/>
  <c r="A5328" i="13"/>
  <c r="E5327" i="13"/>
  <c r="D5327" i="13"/>
  <c r="C5327" i="13"/>
  <c r="B5327" i="13"/>
  <c r="A5327" i="13"/>
  <c r="E5326" i="13"/>
  <c r="D5326" i="13"/>
  <c r="C5326" i="13"/>
  <c r="B5326" i="13"/>
  <c r="A5326" i="13"/>
  <c r="E5325" i="13"/>
  <c r="D5325" i="13"/>
  <c r="C5325" i="13"/>
  <c r="B5325" i="13"/>
  <c r="A5325" i="13"/>
  <c r="E5324" i="13"/>
  <c r="D5324" i="13"/>
  <c r="C5324" i="13"/>
  <c r="B5324" i="13"/>
  <c r="A5324" i="13"/>
  <c r="E5323" i="13"/>
  <c r="D5323" i="13"/>
  <c r="C5323" i="13"/>
  <c r="B5323" i="13"/>
  <c r="A5323" i="13"/>
  <c r="E5322" i="13"/>
  <c r="D5322" i="13"/>
  <c r="C5322" i="13"/>
  <c r="B5322" i="13"/>
  <c r="A5322" i="13"/>
  <c r="E5321" i="13"/>
  <c r="D5321" i="13"/>
  <c r="C5321" i="13"/>
  <c r="B5321" i="13"/>
  <c r="A5321" i="13"/>
  <c r="E5320" i="13"/>
  <c r="D5320" i="13"/>
  <c r="C5320" i="13"/>
  <c r="B5320" i="13"/>
  <c r="A5320" i="13"/>
  <c r="E5319" i="13"/>
  <c r="D5319" i="13"/>
  <c r="C5319" i="13"/>
  <c r="B5319" i="13"/>
  <c r="A5319" i="13"/>
  <c r="E5318" i="13"/>
  <c r="D5318" i="13"/>
  <c r="C5318" i="13"/>
  <c r="B5318" i="13"/>
  <c r="A5318" i="13"/>
  <c r="E5317" i="13"/>
  <c r="D5317" i="13"/>
  <c r="C5317" i="13"/>
  <c r="B5317" i="13"/>
  <c r="A5317" i="13"/>
  <c r="E5316" i="13"/>
  <c r="D5316" i="13"/>
  <c r="C5316" i="13"/>
  <c r="B5316" i="13"/>
  <c r="A5316" i="13"/>
  <c r="E5315" i="13"/>
  <c r="D5315" i="13"/>
  <c r="C5315" i="13"/>
  <c r="B5315" i="13"/>
  <c r="A5315" i="13"/>
  <c r="E5314" i="13"/>
  <c r="D5314" i="13"/>
  <c r="C5314" i="13"/>
  <c r="B5314" i="13"/>
  <c r="A5314" i="13"/>
  <c r="E5313" i="13"/>
  <c r="D5313" i="13"/>
  <c r="C5313" i="13"/>
  <c r="B5313" i="13"/>
  <c r="A5313" i="13"/>
  <c r="E5312" i="13"/>
  <c r="D5312" i="13"/>
  <c r="C5312" i="13"/>
  <c r="B5312" i="13"/>
  <c r="A5312" i="13"/>
  <c r="E5311" i="13"/>
  <c r="D5311" i="13"/>
  <c r="C5311" i="13"/>
  <c r="B5311" i="13"/>
  <c r="A5311" i="13"/>
  <c r="E5310" i="13"/>
  <c r="D5310" i="13"/>
  <c r="C5310" i="13"/>
  <c r="B5310" i="13"/>
  <c r="A5310" i="13"/>
  <c r="E5309" i="13"/>
  <c r="D5309" i="13"/>
  <c r="C5309" i="13"/>
  <c r="B5309" i="13"/>
  <c r="A5309" i="13"/>
  <c r="E5308" i="13"/>
  <c r="D5308" i="13"/>
  <c r="C5308" i="13"/>
  <c r="B5308" i="13"/>
  <c r="A5308" i="13"/>
  <c r="E5307" i="13"/>
  <c r="D5307" i="13"/>
  <c r="C5307" i="13"/>
  <c r="B5307" i="13"/>
  <c r="A5307" i="13"/>
  <c r="E5306" i="13"/>
  <c r="D5306" i="13"/>
  <c r="C5306" i="13"/>
  <c r="B5306" i="13"/>
  <c r="A5306" i="13"/>
  <c r="E5305" i="13"/>
  <c r="D5305" i="13"/>
  <c r="C5305" i="13"/>
  <c r="B5305" i="13"/>
  <c r="A5305" i="13"/>
  <c r="E5304" i="13"/>
  <c r="D5304" i="13"/>
  <c r="C5304" i="13"/>
  <c r="B5304" i="13"/>
  <c r="A5304" i="13"/>
  <c r="E5303" i="13"/>
  <c r="D5303" i="13"/>
  <c r="C5303" i="13"/>
  <c r="B5303" i="13"/>
  <c r="A5303" i="13"/>
  <c r="E5302" i="13"/>
  <c r="D5302" i="13"/>
  <c r="C5302" i="13"/>
  <c r="B5302" i="13"/>
  <c r="A5302" i="13"/>
  <c r="E5301" i="13"/>
  <c r="D5301" i="13"/>
  <c r="C5301" i="13"/>
  <c r="B5301" i="13"/>
  <c r="A5301" i="13"/>
  <c r="E5300" i="13"/>
  <c r="D5300" i="13"/>
  <c r="C5300" i="13"/>
  <c r="B5300" i="13"/>
  <c r="A5300" i="13"/>
  <c r="E5299" i="13"/>
  <c r="D5299" i="13"/>
  <c r="C5299" i="13"/>
  <c r="B5299" i="13"/>
  <c r="A5299" i="13"/>
  <c r="E5298" i="13"/>
  <c r="D5298" i="13"/>
  <c r="C5298" i="13"/>
  <c r="B5298" i="13"/>
  <c r="A5298" i="13"/>
  <c r="E5297" i="13"/>
  <c r="D5297" i="13"/>
  <c r="C5297" i="13"/>
  <c r="B5297" i="13"/>
  <c r="A5297" i="13"/>
  <c r="E5296" i="13"/>
  <c r="D5296" i="13"/>
  <c r="C5296" i="13"/>
  <c r="B5296" i="13"/>
  <c r="A5296" i="13"/>
  <c r="E5295" i="13"/>
  <c r="D5295" i="13"/>
  <c r="C5295" i="13"/>
  <c r="B5295" i="13"/>
  <c r="A5295" i="13"/>
  <c r="E5294" i="13"/>
  <c r="D5294" i="13"/>
  <c r="C5294" i="13"/>
  <c r="B5294" i="13"/>
  <c r="A5294" i="13"/>
  <c r="E5293" i="13"/>
  <c r="D5293" i="13"/>
  <c r="C5293" i="13"/>
  <c r="B5293" i="13"/>
  <c r="A5293" i="13"/>
  <c r="E5292" i="13"/>
  <c r="D5292" i="13"/>
  <c r="C5292" i="13"/>
  <c r="B5292" i="13"/>
  <c r="A5292" i="13"/>
  <c r="E5291" i="13"/>
  <c r="D5291" i="13"/>
  <c r="C5291" i="13"/>
  <c r="B5291" i="13"/>
  <c r="A5291" i="13"/>
  <c r="E5290" i="13"/>
  <c r="D5290" i="13"/>
  <c r="C5290" i="13"/>
  <c r="B5290" i="13"/>
  <c r="A5290" i="13"/>
  <c r="E5289" i="13"/>
  <c r="D5289" i="13"/>
  <c r="C5289" i="13"/>
  <c r="B5289" i="13"/>
  <c r="A5289" i="13"/>
  <c r="E5288" i="13"/>
  <c r="D5288" i="13"/>
  <c r="C5288" i="13"/>
  <c r="B5288" i="13"/>
  <c r="A5288" i="13"/>
  <c r="E5287" i="13"/>
  <c r="D5287" i="13"/>
  <c r="C5287" i="13"/>
  <c r="B5287" i="13"/>
  <c r="A5287" i="13"/>
  <c r="E5286" i="13"/>
  <c r="D5286" i="13"/>
  <c r="C5286" i="13"/>
  <c r="B5286" i="13"/>
  <c r="A5286" i="13"/>
  <c r="E5285" i="13"/>
  <c r="D5285" i="13"/>
  <c r="C5285" i="13"/>
  <c r="B5285" i="13"/>
  <c r="A5285" i="13"/>
  <c r="E5284" i="13"/>
  <c r="D5284" i="13"/>
  <c r="C5284" i="13"/>
  <c r="B5284" i="13"/>
  <c r="A5284" i="13"/>
  <c r="E5283" i="13"/>
  <c r="D5283" i="13"/>
  <c r="C5283" i="13"/>
  <c r="B5283" i="13"/>
  <c r="A5283" i="13"/>
  <c r="E5282" i="13"/>
  <c r="D5282" i="13"/>
  <c r="C5282" i="13"/>
  <c r="B5282" i="13"/>
  <c r="A5282" i="13"/>
  <c r="E5281" i="13"/>
  <c r="D5281" i="13"/>
  <c r="C5281" i="13"/>
  <c r="B5281" i="13"/>
  <c r="A5281" i="13"/>
  <c r="E5280" i="13"/>
  <c r="D5280" i="13"/>
  <c r="C5280" i="13"/>
  <c r="B5280" i="13"/>
  <c r="A5280" i="13"/>
  <c r="E5279" i="13"/>
  <c r="D5279" i="13"/>
  <c r="C5279" i="13"/>
  <c r="B5279" i="13"/>
  <c r="A5279" i="13"/>
  <c r="E5278" i="13"/>
  <c r="D5278" i="13"/>
  <c r="C5278" i="13"/>
  <c r="B5278" i="13"/>
  <c r="A5278" i="13"/>
  <c r="E5277" i="13"/>
  <c r="D5277" i="13"/>
  <c r="C5277" i="13"/>
  <c r="B5277" i="13"/>
  <c r="A5277" i="13"/>
  <c r="E5276" i="13"/>
  <c r="D5276" i="13"/>
  <c r="C5276" i="13"/>
  <c r="B5276" i="13"/>
  <c r="A5276" i="13"/>
  <c r="E5275" i="13"/>
  <c r="D5275" i="13"/>
  <c r="C5275" i="13"/>
  <c r="B5275" i="13"/>
  <c r="A5275" i="13"/>
  <c r="E5274" i="13"/>
  <c r="D5274" i="13"/>
  <c r="C5274" i="13"/>
  <c r="B5274" i="13"/>
  <c r="A5274" i="13"/>
  <c r="E5273" i="13"/>
  <c r="D5273" i="13"/>
  <c r="C5273" i="13"/>
  <c r="B5273" i="13"/>
  <c r="A5273" i="13"/>
  <c r="E5272" i="13"/>
  <c r="D5272" i="13"/>
  <c r="C5272" i="13"/>
  <c r="B5272" i="13"/>
  <c r="A5272" i="13"/>
  <c r="E5271" i="13"/>
  <c r="D5271" i="13"/>
  <c r="C5271" i="13"/>
  <c r="B5271" i="13"/>
  <c r="A5271" i="13"/>
  <c r="E5270" i="13"/>
  <c r="D5270" i="13"/>
  <c r="C5270" i="13"/>
  <c r="B5270" i="13"/>
  <c r="A5270" i="13"/>
  <c r="E5269" i="13"/>
  <c r="D5269" i="13"/>
  <c r="C5269" i="13"/>
  <c r="B5269" i="13"/>
  <c r="A5269" i="13"/>
  <c r="E5268" i="13"/>
  <c r="D5268" i="13"/>
  <c r="C5268" i="13"/>
  <c r="B5268" i="13"/>
  <c r="A5268" i="13"/>
  <c r="E5267" i="13"/>
  <c r="D5267" i="13"/>
  <c r="C5267" i="13"/>
  <c r="B5267" i="13"/>
  <c r="A5267" i="13"/>
  <c r="E5266" i="13"/>
  <c r="D5266" i="13"/>
  <c r="C5266" i="13"/>
  <c r="B5266" i="13"/>
  <c r="A5266" i="13"/>
  <c r="E5265" i="13"/>
  <c r="D5265" i="13"/>
  <c r="C5265" i="13"/>
  <c r="B5265" i="13"/>
  <c r="A5265" i="13"/>
  <c r="E5264" i="13"/>
  <c r="D5264" i="13"/>
  <c r="C5264" i="13"/>
  <c r="B5264" i="13"/>
  <c r="A5264" i="13"/>
  <c r="E5263" i="13"/>
  <c r="D5263" i="13"/>
  <c r="C5263" i="13"/>
  <c r="B5263" i="13"/>
  <c r="A5263" i="13"/>
  <c r="E5262" i="13"/>
  <c r="D5262" i="13"/>
  <c r="C5262" i="13"/>
  <c r="B5262" i="13"/>
  <c r="A5262" i="13"/>
  <c r="E5261" i="13"/>
  <c r="D5261" i="13"/>
  <c r="C5261" i="13"/>
  <c r="B5261" i="13"/>
  <c r="A5261" i="13"/>
  <c r="E5260" i="13"/>
  <c r="D5260" i="13"/>
  <c r="C5260" i="13"/>
  <c r="B5260" i="13"/>
  <c r="A5260" i="13"/>
  <c r="E5259" i="13"/>
  <c r="D5259" i="13"/>
  <c r="C5259" i="13"/>
  <c r="B5259" i="13"/>
  <c r="A5259" i="13"/>
  <c r="E5258" i="13"/>
  <c r="D5258" i="13"/>
  <c r="C5258" i="13"/>
  <c r="B5258" i="13"/>
  <c r="A5258" i="13"/>
  <c r="E5257" i="13"/>
  <c r="D5257" i="13"/>
  <c r="C5257" i="13"/>
  <c r="B5257" i="13"/>
  <c r="A5257" i="13"/>
  <c r="E5256" i="13"/>
  <c r="D5256" i="13"/>
  <c r="C5256" i="13"/>
  <c r="B5256" i="13"/>
  <c r="A5256" i="13"/>
  <c r="E5255" i="13"/>
  <c r="D5255" i="13"/>
  <c r="C5255" i="13"/>
  <c r="B5255" i="13"/>
  <c r="A5255" i="13"/>
  <c r="E5254" i="13"/>
  <c r="D5254" i="13"/>
  <c r="C5254" i="13"/>
  <c r="B5254" i="13"/>
  <c r="A5254" i="13"/>
  <c r="E5253" i="13"/>
  <c r="D5253" i="13"/>
  <c r="C5253" i="13"/>
  <c r="B5253" i="13"/>
  <c r="A5253" i="13"/>
  <c r="E5252" i="13"/>
  <c r="D5252" i="13"/>
  <c r="C5252" i="13"/>
  <c r="B5252" i="13"/>
  <c r="A5252" i="13"/>
  <c r="E5251" i="13"/>
  <c r="D5251" i="13"/>
  <c r="C5251" i="13"/>
  <c r="B5251" i="13"/>
  <c r="A5251" i="13"/>
  <c r="E5250" i="13"/>
  <c r="D5250" i="13"/>
  <c r="C5250" i="13"/>
  <c r="B5250" i="13"/>
  <c r="A5250" i="13"/>
  <c r="E5249" i="13"/>
  <c r="D5249" i="13"/>
  <c r="C5249" i="13"/>
  <c r="B5249" i="13"/>
  <c r="A5249" i="13"/>
  <c r="E5248" i="13"/>
  <c r="D5248" i="13"/>
  <c r="C5248" i="13"/>
  <c r="B5248" i="13"/>
  <c r="A5248" i="13"/>
  <c r="E5247" i="13"/>
  <c r="D5247" i="13"/>
  <c r="C5247" i="13"/>
  <c r="B5247" i="13"/>
  <c r="A5247" i="13"/>
  <c r="E5246" i="13"/>
  <c r="D5246" i="13"/>
  <c r="C5246" i="13"/>
  <c r="B5246" i="13"/>
  <c r="A5246" i="13"/>
  <c r="E5245" i="13"/>
  <c r="D5245" i="13"/>
  <c r="C5245" i="13"/>
  <c r="B5245" i="13"/>
  <c r="A5245" i="13"/>
  <c r="E5244" i="13"/>
  <c r="D5244" i="13"/>
  <c r="C5244" i="13"/>
  <c r="B5244" i="13"/>
  <c r="A5244" i="13"/>
  <c r="E5243" i="13"/>
  <c r="D5243" i="13"/>
  <c r="C5243" i="13"/>
  <c r="B5243" i="13"/>
  <c r="A5243" i="13"/>
  <c r="E5242" i="13"/>
  <c r="D5242" i="13"/>
  <c r="C5242" i="13"/>
  <c r="B5242" i="13"/>
  <c r="A5242" i="13"/>
  <c r="E5241" i="13"/>
  <c r="D5241" i="13"/>
  <c r="C5241" i="13"/>
  <c r="B5241" i="13"/>
  <c r="A5241" i="13"/>
  <c r="E5240" i="13"/>
  <c r="D5240" i="13"/>
  <c r="C5240" i="13"/>
  <c r="B5240" i="13"/>
  <c r="A5240" i="13"/>
  <c r="E5239" i="13"/>
  <c r="D5239" i="13"/>
  <c r="C5239" i="13"/>
  <c r="B5239" i="13"/>
  <c r="A5239" i="13"/>
  <c r="E5238" i="13"/>
  <c r="D5238" i="13"/>
  <c r="C5238" i="13"/>
  <c r="B5238" i="13"/>
  <c r="A5238" i="13"/>
  <c r="E5237" i="13"/>
  <c r="D5237" i="13"/>
  <c r="C5237" i="13"/>
  <c r="B5237" i="13"/>
  <c r="A5237" i="13"/>
  <c r="E5236" i="13"/>
  <c r="D5236" i="13"/>
  <c r="C5236" i="13"/>
  <c r="B5236" i="13"/>
  <c r="A5236" i="13"/>
  <c r="E5235" i="13"/>
  <c r="D5235" i="13"/>
  <c r="C5235" i="13"/>
  <c r="B5235" i="13"/>
  <c r="A5235" i="13"/>
  <c r="E5234" i="13"/>
  <c r="D5234" i="13"/>
  <c r="C5234" i="13"/>
  <c r="B5234" i="13"/>
  <c r="A5234" i="13"/>
  <c r="E5233" i="13"/>
  <c r="D5233" i="13"/>
  <c r="C5233" i="13"/>
  <c r="B5233" i="13"/>
  <c r="A5233" i="13"/>
  <c r="E5232" i="13"/>
  <c r="D5232" i="13"/>
  <c r="C5232" i="13"/>
  <c r="B5232" i="13"/>
  <c r="A5232" i="13"/>
  <c r="E5231" i="13"/>
  <c r="D5231" i="13"/>
  <c r="C5231" i="13"/>
  <c r="B5231" i="13"/>
  <c r="A5231" i="13"/>
  <c r="E5230" i="13"/>
  <c r="D5230" i="13"/>
  <c r="C5230" i="13"/>
  <c r="B5230" i="13"/>
  <c r="A5230" i="13"/>
  <c r="E5229" i="13"/>
  <c r="D5229" i="13"/>
  <c r="C5229" i="13"/>
  <c r="B5229" i="13"/>
  <c r="A5229" i="13"/>
  <c r="E5228" i="13"/>
  <c r="D5228" i="13"/>
  <c r="C5228" i="13"/>
  <c r="B5228" i="13"/>
  <c r="A5228" i="13"/>
  <c r="E5227" i="13"/>
  <c r="D5227" i="13"/>
  <c r="C5227" i="13"/>
  <c r="B5227" i="13"/>
  <c r="A5227" i="13"/>
  <c r="E5226" i="13"/>
  <c r="D5226" i="13"/>
  <c r="C5226" i="13"/>
  <c r="B5226" i="13"/>
  <c r="A5226" i="13"/>
  <c r="E5225" i="13"/>
  <c r="D5225" i="13"/>
  <c r="C5225" i="13"/>
  <c r="B5225" i="13"/>
  <c r="A5225" i="13"/>
  <c r="E5224" i="13"/>
  <c r="D5224" i="13"/>
  <c r="C5224" i="13"/>
  <c r="B5224" i="13"/>
  <c r="A5224" i="13"/>
  <c r="E5223" i="13"/>
  <c r="D5223" i="13"/>
  <c r="C5223" i="13"/>
  <c r="B5223" i="13"/>
  <c r="A5223" i="13"/>
  <c r="E5222" i="13"/>
  <c r="D5222" i="13"/>
  <c r="C5222" i="13"/>
  <c r="B5222" i="13"/>
  <c r="A5222" i="13"/>
  <c r="E5221" i="13"/>
  <c r="D5221" i="13"/>
  <c r="C5221" i="13"/>
  <c r="B5221" i="13"/>
  <c r="A5221" i="13"/>
  <c r="E5220" i="13"/>
  <c r="D5220" i="13"/>
  <c r="C5220" i="13"/>
  <c r="B5220" i="13"/>
  <c r="A5220" i="13"/>
  <c r="E5219" i="13"/>
  <c r="D5219" i="13"/>
  <c r="C5219" i="13"/>
  <c r="B5219" i="13"/>
  <c r="A5219" i="13"/>
  <c r="E5218" i="13"/>
  <c r="D5218" i="13"/>
  <c r="C5218" i="13"/>
  <c r="B5218" i="13"/>
  <c r="A5218" i="13"/>
  <c r="E5217" i="13"/>
  <c r="D5217" i="13"/>
  <c r="C5217" i="13"/>
  <c r="B5217" i="13"/>
  <c r="A5217" i="13"/>
  <c r="E5216" i="13"/>
  <c r="D5216" i="13"/>
  <c r="C5216" i="13"/>
  <c r="B5216" i="13"/>
  <c r="A5216" i="13"/>
  <c r="E5215" i="13"/>
  <c r="D5215" i="13"/>
  <c r="C5215" i="13"/>
  <c r="B5215" i="13"/>
  <c r="A5215" i="13"/>
  <c r="E5214" i="13"/>
  <c r="D5214" i="13"/>
  <c r="C5214" i="13"/>
  <c r="B5214" i="13"/>
  <c r="A5214" i="13"/>
  <c r="E5213" i="13"/>
  <c r="D5213" i="13"/>
  <c r="C5213" i="13"/>
  <c r="B5213" i="13"/>
  <c r="A5213" i="13"/>
  <c r="E5212" i="13"/>
  <c r="D5212" i="13"/>
  <c r="C5212" i="13"/>
  <c r="B5212" i="13"/>
  <c r="A5212" i="13"/>
  <c r="E5211" i="13"/>
  <c r="D5211" i="13"/>
  <c r="C5211" i="13"/>
  <c r="B5211" i="13"/>
  <c r="A5211" i="13"/>
  <c r="E5210" i="13"/>
  <c r="D5210" i="13"/>
  <c r="C5210" i="13"/>
  <c r="B5210" i="13"/>
  <c r="A5210" i="13"/>
  <c r="E5209" i="13"/>
  <c r="D5209" i="13"/>
  <c r="C5209" i="13"/>
  <c r="B5209" i="13"/>
  <c r="A5209" i="13"/>
  <c r="E5208" i="13"/>
  <c r="D5208" i="13"/>
  <c r="C5208" i="13"/>
  <c r="B5208" i="13"/>
  <c r="A5208" i="13"/>
  <c r="E5207" i="13"/>
  <c r="D5207" i="13"/>
  <c r="C5207" i="13"/>
  <c r="B5207" i="13"/>
  <c r="A5207" i="13"/>
  <c r="E5206" i="13"/>
  <c r="D5206" i="13"/>
  <c r="C5206" i="13"/>
  <c r="B5206" i="13"/>
  <c r="A5206" i="13"/>
  <c r="E5205" i="13"/>
  <c r="D5205" i="13"/>
  <c r="C5205" i="13"/>
  <c r="B5205" i="13"/>
  <c r="A5205" i="13"/>
  <c r="E5204" i="13"/>
  <c r="D5204" i="13"/>
  <c r="C5204" i="13"/>
  <c r="B5204" i="13"/>
  <c r="A5204" i="13"/>
  <c r="E5203" i="13"/>
  <c r="D5203" i="13"/>
  <c r="C5203" i="13"/>
  <c r="B5203" i="13"/>
  <c r="A5203" i="13"/>
  <c r="E5202" i="13"/>
  <c r="D5202" i="13"/>
  <c r="C5202" i="13"/>
  <c r="B5202" i="13"/>
  <c r="A5202" i="13"/>
  <c r="E5201" i="13"/>
  <c r="D5201" i="13"/>
  <c r="C5201" i="13"/>
  <c r="B5201" i="13"/>
  <c r="A5201" i="13"/>
  <c r="E5200" i="13"/>
  <c r="D5200" i="13"/>
  <c r="C5200" i="13"/>
  <c r="B5200" i="13"/>
  <c r="A5200" i="13"/>
  <c r="E5199" i="13"/>
  <c r="D5199" i="13"/>
  <c r="C5199" i="13"/>
  <c r="B5199" i="13"/>
  <c r="A5199" i="13"/>
  <c r="E5198" i="13"/>
  <c r="D5198" i="13"/>
  <c r="C5198" i="13"/>
  <c r="B5198" i="13"/>
  <c r="A5198" i="13"/>
  <c r="E5197" i="13"/>
  <c r="D5197" i="13"/>
  <c r="C5197" i="13"/>
  <c r="B5197" i="13"/>
  <c r="A5197" i="13"/>
  <c r="E5196" i="13"/>
  <c r="D5196" i="13"/>
  <c r="C5196" i="13"/>
  <c r="B5196" i="13"/>
  <c r="A5196" i="13"/>
  <c r="E5195" i="13"/>
  <c r="D5195" i="13"/>
  <c r="C5195" i="13"/>
  <c r="B5195" i="13"/>
  <c r="A5195" i="13"/>
  <c r="E5194" i="13"/>
  <c r="D5194" i="13"/>
  <c r="C5194" i="13"/>
  <c r="B5194" i="13"/>
  <c r="A5194" i="13"/>
  <c r="E5193" i="13"/>
  <c r="D5193" i="13"/>
  <c r="C5193" i="13"/>
  <c r="B5193" i="13"/>
  <c r="A5193" i="13"/>
  <c r="E5192" i="13"/>
  <c r="D5192" i="13"/>
  <c r="C5192" i="13"/>
  <c r="B5192" i="13"/>
  <c r="A5192" i="13"/>
  <c r="E5191" i="13"/>
  <c r="D5191" i="13"/>
  <c r="C5191" i="13"/>
  <c r="B5191" i="13"/>
  <c r="A5191" i="13"/>
  <c r="E5190" i="13"/>
  <c r="D5190" i="13"/>
  <c r="C5190" i="13"/>
  <c r="B5190" i="13"/>
  <c r="A5190" i="13"/>
  <c r="E5189" i="13"/>
  <c r="D5189" i="13"/>
  <c r="C5189" i="13"/>
  <c r="B5189" i="13"/>
  <c r="A5189" i="13"/>
  <c r="E5188" i="13"/>
  <c r="D5188" i="13"/>
  <c r="C5188" i="13"/>
  <c r="B5188" i="13"/>
  <c r="A5188" i="13"/>
  <c r="E5187" i="13"/>
  <c r="D5187" i="13"/>
  <c r="C5187" i="13"/>
  <c r="B5187" i="13"/>
  <c r="A5187" i="13"/>
  <c r="E5186" i="13"/>
  <c r="D5186" i="13"/>
  <c r="C5186" i="13"/>
  <c r="B5186" i="13"/>
  <c r="A5186" i="13"/>
  <c r="E5185" i="13"/>
  <c r="D5185" i="13"/>
  <c r="C5185" i="13"/>
  <c r="B5185" i="13"/>
  <c r="A5185" i="13"/>
  <c r="E5184" i="13"/>
  <c r="D5184" i="13"/>
  <c r="C5184" i="13"/>
  <c r="B5184" i="13"/>
  <c r="A5184" i="13"/>
  <c r="E5183" i="13"/>
  <c r="D5183" i="13"/>
  <c r="C5183" i="13"/>
  <c r="B5183" i="13"/>
  <c r="A5183" i="13"/>
  <c r="E5182" i="13"/>
  <c r="D5182" i="13"/>
  <c r="C5182" i="13"/>
  <c r="B5182" i="13"/>
  <c r="A5182" i="13"/>
  <c r="E5181" i="13"/>
  <c r="D5181" i="13"/>
  <c r="C5181" i="13"/>
  <c r="B5181" i="13"/>
  <c r="A5181" i="13"/>
  <c r="E5180" i="13"/>
  <c r="D5180" i="13"/>
  <c r="C5180" i="13"/>
  <c r="B5180" i="13"/>
  <c r="A5180" i="13"/>
  <c r="E5179" i="13"/>
  <c r="D5179" i="13"/>
  <c r="C5179" i="13"/>
  <c r="B5179" i="13"/>
  <c r="A5179" i="13"/>
  <c r="E5178" i="13"/>
  <c r="D5178" i="13"/>
  <c r="C5178" i="13"/>
  <c r="B5178" i="13"/>
  <c r="A5178" i="13"/>
  <c r="E5177" i="13"/>
  <c r="D5177" i="13"/>
  <c r="C5177" i="13"/>
  <c r="B5177" i="13"/>
  <c r="A5177" i="13"/>
  <c r="E5176" i="13"/>
  <c r="D5176" i="13"/>
  <c r="C5176" i="13"/>
  <c r="B5176" i="13"/>
  <c r="A5176" i="13"/>
  <c r="E5175" i="13"/>
  <c r="D5175" i="13"/>
  <c r="C5175" i="13"/>
  <c r="B5175" i="13"/>
  <c r="A5175" i="13"/>
  <c r="E5174" i="13"/>
  <c r="D5174" i="13"/>
  <c r="C5174" i="13"/>
  <c r="B5174" i="13"/>
  <c r="A5174" i="13"/>
  <c r="E5173" i="13"/>
  <c r="D5173" i="13"/>
  <c r="C5173" i="13"/>
  <c r="B5173" i="13"/>
  <c r="A5173" i="13"/>
  <c r="E5172" i="13"/>
  <c r="D5172" i="13"/>
  <c r="C5172" i="13"/>
  <c r="B5172" i="13"/>
  <c r="A5172" i="13"/>
  <c r="E5171" i="13"/>
  <c r="D5171" i="13"/>
  <c r="C5171" i="13"/>
  <c r="B5171" i="13"/>
  <c r="A5171" i="13"/>
  <c r="E5170" i="13"/>
  <c r="D5170" i="13"/>
  <c r="C5170" i="13"/>
  <c r="B5170" i="13"/>
  <c r="A5170" i="13"/>
  <c r="E5169" i="13"/>
  <c r="D5169" i="13"/>
  <c r="C5169" i="13"/>
  <c r="B5169" i="13"/>
  <c r="A5169" i="13"/>
  <c r="E5168" i="13"/>
  <c r="D5168" i="13"/>
  <c r="C5168" i="13"/>
  <c r="B5168" i="13"/>
  <c r="A5168" i="13"/>
  <c r="E5167" i="13"/>
  <c r="D5167" i="13"/>
  <c r="C5167" i="13"/>
  <c r="B5167" i="13"/>
  <c r="A5167" i="13"/>
  <c r="E5166" i="13"/>
  <c r="D5166" i="13"/>
  <c r="C5166" i="13"/>
  <c r="B5166" i="13"/>
  <c r="A5166" i="13"/>
  <c r="E5165" i="13"/>
  <c r="D5165" i="13"/>
  <c r="C5165" i="13"/>
  <c r="B5165" i="13"/>
  <c r="A5165" i="13"/>
  <c r="E5164" i="13"/>
  <c r="D5164" i="13"/>
  <c r="C5164" i="13"/>
  <c r="B5164" i="13"/>
  <c r="A5164" i="13"/>
  <c r="E5163" i="13"/>
  <c r="D5163" i="13"/>
  <c r="C5163" i="13"/>
  <c r="B5163" i="13"/>
  <c r="A5163" i="13"/>
  <c r="E5162" i="13"/>
  <c r="D5162" i="13"/>
  <c r="C5162" i="13"/>
  <c r="B5162" i="13"/>
  <c r="A5162" i="13"/>
  <c r="E5161" i="13"/>
  <c r="D5161" i="13"/>
  <c r="C5161" i="13"/>
  <c r="B5161" i="13"/>
  <c r="A5161" i="13"/>
  <c r="E5160" i="13"/>
  <c r="D5160" i="13"/>
  <c r="C5160" i="13"/>
  <c r="B5160" i="13"/>
  <c r="A5160" i="13"/>
  <c r="E5159" i="13"/>
  <c r="D5159" i="13"/>
  <c r="C5159" i="13"/>
  <c r="B5159" i="13"/>
  <c r="A5159" i="13"/>
  <c r="E5158" i="13"/>
  <c r="D5158" i="13"/>
  <c r="C5158" i="13"/>
  <c r="B5158" i="13"/>
  <c r="A5158" i="13"/>
  <c r="E5157" i="13"/>
  <c r="D5157" i="13"/>
  <c r="C5157" i="13"/>
  <c r="B5157" i="13"/>
  <c r="A5157" i="13"/>
  <c r="E5156" i="13"/>
  <c r="D5156" i="13"/>
  <c r="C5156" i="13"/>
  <c r="B5156" i="13"/>
  <c r="A5156" i="13"/>
  <c r="E5155" i="13"/>
  <c r="D5155" i="13"/>
  <c r="C5155" i="13"/>
  <c r="B5155" i="13"/>
  <c r="A5155" i="13"/>
  <c r="E5154" i="13"/>
  <c r="D5154" i="13"/>
  <c r="C5154" i="13"/>
  <c r="B5154" i="13"/>
  <c r="A5154" i="13"/>
  <c r="E5153" i="13"/>
  <c r="D5153" i="13"/>
  <c r="C5153" i="13"/>
  <c r="B5153" i="13"/>
  <c r="A5153" i="13"/>
  <c r="E5152" i="13"/>
  <c r="D5152" i="13"/>
  <c r="C5152" i="13"/>
  <c r="B5152" i="13"/>
  <c r="A5152" i="13"/>
  <c r="E5151" i="13"/>
  <c r="D5151" i="13"/>
  <c r="C5151" i="13"/>
  <c r="B5151" i="13"/>
  <c r="A5151" i="13"/>
  <c r="E5150" i="13"/>
  <c r="D5150" i="13"/>
  <c r="C5150" i="13"/>
  <c r="B5150" i="13"/>
  <c r="A5150" i="13"/>
  <c r="E5149" i="13"/>
  <c r="D5149" i="13"/>
  <c r="C5149" i="13"/>
  <c r="B5149" i="13"/>
  <c r="A5149" i="13"/>
  <c r="E5148" i="13"/>
  <c r="D5148" i="13"/>
  <c r="C5148" i="13"/>
  <c r="B5148" i="13"/>
  <c r="A5148" i="13"/>
  <c r="E5147" i="13"/>
  <c r="D5147" i="13"/>
  <c r="C5147" i="13"/>
  <c r="B5147" i="13"/>
  <c r="A5147" i="13"/>
  <c r="E5146" i="13"/>
  <c r="D5146" i="13"/>
  <c r="C5146" i="13"/>
  <c r="B5146" i="13"/>
  <c r="A5146" i="13"/>
  <c r="E5145" i="13"/>
  <c r="D5145" i="13"/>
  <c r="C5145" i="13"/>
  <c r="B5145" i="13"/>
  <c r="A5145" i="13"/>
  <c r="E5144" i="13"/>
  <c r="D5144" i="13"/>
  <c r="C5144" i="13"/>
  <c r="B5144" i="13"/>
  <c r="A5144" i="13"/>
  <c r="E5143" i="13"/>
  <c r="D5143" i="13"/>
  <c r="C5143" i="13"/>
  <c r="B5143" i="13"/>
  <c r="A5143" i="13"/>
  <c r="E5142" i="13"/>
  <c r="D5142" i="13"/>
  <c r="C5142" i="13"/>
  <c r="B5142" i="13"/>
  <c r="A5142" i="13"/>
  <c r="E5141" i="13"/>
  <c r="D5141" i="13"/>
  <c r="C5141" i="13"/>
  <c r="B5141" i="13"/>
  <c r="A5141" i="13"/>
  <c r="E5140" i="13"/>
  <c r="D5140" i="13"/>
  <c r="C5140" i="13"/>
  <c r="B5140" i="13"/>
  <c r="A5140" i="13"/>
  <c r="E5139" i="13"/>
  <c r="D5139" i="13"/>
  <c r="C5139" i="13"/>
  <c r="B5139" i="13"/>
  <c r="A5139" i="13"/>
  <c r="E5138" i="13"/>
  <c r="D5138" i="13"/>
  <c r="C5138" i="13"/>
  <c r="B5138" i="13"/>
  <c r="A5138" i="13"/>
  <c r="E5137" i="13"/>
  <c r="D5137" i="13"/>
  <c r="C5137" i="13"/>
  <c r="B5137" i="13"/>
  <c r="A5137" i="13"/>
  <c r="E5136" i="13"/>
  <c r="D5136" i="13"/>
  <c r="C5136" i="13"/>
  <c r="B5136" i="13"/>
  <c r="A5136" i="13"/>
  <c r="E5135" i="13"/>
  <c r="D5135" i="13"/>
  <c r="C5135" i="13"/>
  <c r="B5135" i="13"/>
  <c r="A5135" i="13"/>
  <c r="E5134" i="13"/>
  <c r="D5134" i="13"/>
  <c r="C5134" i="13"/>
  <c r="B5134" i="13"/>
  <c r="A5134" i="13"/>
  <c r="E5133" i="13"/>
  <c r="D5133" i="13"/>
  <c r="C5133" i="13"/>
  <c r="B5133" i="13"/>
  <c r="A5133" i="13"/>
  <c r="E5132" i="13"/>
  <c r="D5132" i="13"/>
  <c r="C5132" i="13"/>
  <c r="B5132" i="13"/>
  <c r="A5132" i="13"/>
  <c r="E5131" i="13"/>
  <c r="D5131" i="13"/>
  <c r="C5131" i="13"/>
  <c r="B5131" i="13"/>
  <c r="A5131" i="13"/>
  <c r="E5130" i="13"/>
  <c r="D5130" i="13"/>
  <c r="C5130" i="13"/>
  <c r="B5130" i="13"/>
  <c r="A5130" i="13"/>
  <c r="E5129" i="13"/>
  <c r="D5129" i="13"/>
  <c r="C5129" i="13"/>
  <c r="B5129" i="13"/>
  <c r="A5129" i="13"/>
  <c r="E5128" i="13"/>
  <c r="D5128" i="13"/>
  <c r="C5128" i="13"/>
  <c r="B5128" i="13"/>
  <c r="A5128" i="13"/>
  <c r="E5127" i="13"/>
  <c r="D5127" i="13"/>
  <c r="C5127" i="13"/>
  <c r="B5127" i="13"/>
  <c r="A5127" i="13"/>
  <c r="E5126" i="13"/>
  <c r="D5126" i="13"/>
  <c r="C5126" i="13"/>
  <c r="B5126" i="13"/>
  <c r="A5126" i="13"/>
  <c r="E5125" i="13"/>
  <c r="D5125" i="13"/>
  <c r="C5125" i="13"/>
  <c r="B5125" i="13"/>
  <c r="A5125" i="13"/>
  <c r="E5124" i="13"/>
  <c r="D5124" i="13"/>
  <c r="C5124" i="13"/>
  <c r="B5124" i="13"/>
  <c r="A5124" i="13"/>
  <c r="E5123" i="13"/>
  <c r="D5123" i="13"/>
  <c r="C5123" i="13"/>
  <c r="B5123" i="13"/>
  <c r="A5123" i="13"/>
  <c r="E5122" i="13"/>
  <c r="D5122" i="13"/>
  <c r="C5122" i="13"/>
  <c r="B5122" i="13"/>
  <c r="A5122" i="13"/>
  <c r="E5121" i="13"/>
  <c r="D5121" i="13"/>
  <c r="C5121" i="13"/>
  <c r="B5121" i="13"/>
  <c r="A5121" i="13"/>
  <c r="E5120" i="13"/>
  <c r="D5120" i="13"/>
  <c r="C5120" i="13"/>
  <c r="B5120" i="13"/>
  <c r="A5120" i="13"/>
  <c r="E5119" i="13"/>
  <c r="D5119" i="13"/>
  <c r="C5119" i="13"/>
  <c r="B5119" i="13"/>
  <c r="A5119" i="13"/>
  <c r="E5118" i="13"/>
  <c r="D5118" i="13"/>
  <c r="C5118" i="13"/>
  <c r="B5118" i="13"/>
  <c r="A5118" i="13"/>
  <c r="E5117" i="13"/>
  <c r="D5117" i="13"/>
  <c r="C5117" i="13"/>
  <c r="B5117" i="13"/>
  <c r="A5117" i="13"/>
  <c r="E5116" i="13"/>
  <c r="D5116" i="13"/>
  <c r="C5116" i="13"/>
  <c r="B5116" i="13"/>
  <c r="A5116" i="13"/>
  <c r="E5115" i="13"/>
  <c r="D5115" i="13"/>
  <c r="C5115" i="13"/>
  <c r="B5115" i="13"/>
  <c r="A5115" i="13"/>
  <c r="E5114" i="13"/>
  <c r="D5114" i="13"/>
  <c r="C5114" i="13"/>
  <c r="B5114" i="13"/>
  <c r="A5114" i="13"/>
  <c r="E5113" i="13"/>
  <c r="D5113" i="13"/>
  <c r="C5113" i="13"/>
  <c r="B5113" i="13"/>
  <c r="A5113" i="13"/>
  <c r="E5112" i="13"/>
  <c r="D5112" i="13"/>
  <c r="C5112" i="13"/>
  <c r="B5112" i="13"/>
  <c r="A5112" i="13"/>
  <c r="E5111" i="13"/>
  <c r="D5111" i="13"/>
  <c r="C5111" i="13"/>
  <c r="B5111" i="13"/>
  <c r="A5111" i="13"/>
  <c r="E5110" i="13"/>
  <c r="D5110" i="13"/>
  <c r="C5110" i="13"/>
  <c r="B5110" i="13"/>
  <c r="A5110" i="13"/>
  <c r="E5109" i="13"/>
  <c r="D5109" i="13"/>
  <c r="C5109" i="13"/>
  <c r="B5109" i="13"/>
  <c r="A5109" i="13"/>
  <c r="E5108" i="13"/>
  <c r="D5108" i="13"/>
  <c r="C5108" i="13"/>
  <c r="B5108" i="13"/>
  <c r="A5108" i="13"/>
  <c r="E5107" i="13"/>
  <c r="D5107" i="13"/>
  <c r="C5107" i="13"/>
  <c r="B5107" i="13"/>
  <c r="A5107" i="13"/>
  <c r="E5106" i="13"/>
  <c r="D5106" i="13"/>
  <c r="C5106" i="13"/>
  <c r="B5106" i="13"/>
  <c r="A5106" i="13"/>
  <c r="E5105" i="13"/>
  <c r="D5105" i="13"/>
  <c r="C5105" i="13"/>
  <c r="B5105" i="13"/>
  <c r="A5105" i="13"/>
  <c r="E5104" i="13"/>
  <c r="D5104" i="13"/>
  <c r="C5104" i="13"/>
  <c r="B5104" i="13"/>
  <c r="A5104" i="13"/>
  <c r="E5103" i="13"/>
  <c r="D5103" i="13"/>
  <c r="C5103" i="13"/>
  <c r="B5103" i="13"/>
  <c r="A5103" i="13"/>
  <c r="E5102" i="13"/>
  <c r="D5102" i="13"/>
  <c r="C5102" i="13"/>
  <c r="B5102" i="13"/>
  <c r="A5102" i="13"/>
  <c r="E5101" i="13"/>
  <c r="D5101" i="13"/>
  <c r="C5101" i="13"/>
  <c r="B5101" i="13"/>
  <c r="A5101" i="13"/>
  <c r="E5100" i="13"/>
  <c r="D5100" i="13"/>
  <c r="C5100" i="13"/>
  <c r="B5100" i="13"/>
  <c r="A5100" i="13"/>
  <c r="E5099" i="13"/>
  <c r="D5099" i="13"/>
  <c r="C5099" i="13"/>
  <c r="B5099" i="13"/>
  <c r="A5099" i="13"/>
  <c r="E5098" i="13"/>
  <c r="D5098" i="13"/>
  <c r="C5098" i="13"/>
  <c r="B5098" i="13"/>
  <c r="A5098" i="13"/>
  <c r="E5097" i="13"/>
  <c r="D5097" i="13"/>
  <c r="C5097" i="13"/>
  <c r="B5097" i="13"/>
  <c r="A5097" i="13"/>
  <c r="E5096" i="13"/>
  <c r="D5096" i="13"/>
  <c r="C5096" i="13"/>
  <c r="B5096" i="13"/>
  <c r="A5096" i="13"/>
  <c r="E5095" i="13"/>
  <c r="D5095" i="13"/>
  <c r="C5095" i="13"/>
  <c r="B5095" i="13"/>
  <c r="A5095" i="13"/>
  <c r="E5094" i="13"/>
  <c r="D5094" i="13"/>
  <c r="C5094" i="13"/>
  <c r="B5094" i="13"/>
  <c r="A5094" i="13"/>
  <c r="E5093" i="13"/>
  <c r="D5093" i="13"/>
  <c r="C5093" i="13"/>
  <c r="B5093" i="13"/>
  <c r="A5093" i="13"/>
  <c r="E5092" i="13"/>
  <c r="D5092" i="13"/>
  <c r="C5092" i="13"/>
  <c r="B5092" i="13"/>
  <c r="A5092" i="13"/>
  <c r="E5091" i="13"/>
  <c r="D5091" i="13"/>
  <c r="C5091" i="13"/>
  <c r="B5091" i="13"/>
  <c r="A5091" i="13"/>
  <c r="E5090" i="13"/>
  <c r="D5090" i="13"/>
  <c r="C5090" i="13"/>
  <c r="B5090" i="13"/>
  <c r="A5090" i="13"/>
  <c r="E5089" i="13"/>
  <c r="D5089" i="13"/>
  <c r="C5089" i="13"/>
  <c r="B5089" i="13"/>
  <c r="A5089" i="13"/>
  <c r="E5088" i="13"/>
  <c r="D5088" i="13"/>
  <c r="C5088" i="13"/>
  <c r="B5088" i="13"/>
  <c r="A5088" i="13"/>
  <c r="E5087" i="13"/>
  <c r="D5087" i="13"/>
  <c r="C5087" i="13"/>
  <c r="B5087" i="13"/>
  <c r="A5087" i="13"/>
  <c r="E5086" i="13"/>
  <c r="D5086" i="13"/>
  <c r="C5086" i="13"/>
  <c r="B5086" i="13"/>
  <c r="A5086" i="13"/>
  <c r="E5085" i="13"/>
  <c r="D5085" i="13"/>
  <c r="C5085" i="13"/>
  <c r="B5085" i="13"/>
  <c r="A5085" i="13"/>
  <c r="E5084" i="13"/>
  <c r="D5084" i="13"/>
  <c r="C5084" i="13"/>
  <c r="B5084" i="13"/>
  <c r="A5084" i="13"/>
  <c r="E5083" i="13"/>
  <c r="D5083" i="13"/>
  <c r="C5083" i="13"/>
  <c r="B5083" i="13"/>
  <c r="A5083" i="13"/>
  <c r="E5082" i="13"/>
  <c r="D5082" i="13"/>
  <c r="C5082" i="13"/>
  <c r="B5082" i="13"/>
  <c r="A5082" i="13"/>
  <c r="E5081" i="13"/>
  <c r="D5081" i="13"/>
  <c r="C5081" i="13"/>
  <c r="B5081" i="13"/>
  <c r="A5081" i="13"/>
  <c r="E5080" i="13"/>
  <c r="D5080" i="13"/>
  <c r="C5080" i="13"/>
  <c r="B5080" i="13"/>
  <c r="A5080" i="13"/>
  <c r="E5079" i="13"/>
  <c r="D5079" i="13"/>
  <c r="C5079" i="13"/>
  <c r="B5079" i="13"/>
  <c r="A5079" i="13"/>
  <c r="E5078" i="13"/>
  <c r="D5078" i="13"/>
  <c r="C5078" i="13"/>
  <c r="B5078" i="13"/>
  <c r="A5078" i="13"/>
  <c r="E5077" i="13"/>
  <c r="D5077" i="13"/>
  <c r="C5077" i="13"/>
  <c r="B5077" i="13"/>
  <c r="A5077" i="13"/>
  <c r="E5076" i="13"/>
  <c r="D5076" i="13"/>
  <c r="C5076" i="13"/>
  <c r="B5076" i="13"/>
  <c r="A5076" i="13"/>
  <c r="E5075" i="13"/>
  <c r="D5075" i="13"/>
  <c r="C5075" i="13"/>
  <c r="B5075" i="13"/>
  <c r="A5075" i="13"/>
  <c r="E5074" i="13"/>
  <c r="D5074" i="13"/>
  <c r="C5074" i="13"/>
  <c r="B5074" i="13"/>
  <c r="A5074" i="13"/>
  <c r="E5073" i="13"/>
  <c r="D5073" i="13"/>
  <c r="C5073" i="13"/>
  <c r="B5073" i="13"/>
  <c r="A5073" i="13"/>
  <c r="E5072" i="13"/>
  <c r="D5072" i="13"/>
  <c r="C5072" i="13"/>
  <c r="B5072" i="13"/>
  <c r="A5072" i="13"/>
  <c r="E5071" i="13"/>
  <c r="D5071" i="13"/>
  <c r="C5071" i="13"/>
  <c r="B5071" i="13"/>
  <c r="A5071" i="13"/>
  <c r="E5070" i="13"/>
  <c r="D5070" i="13"/>
  <c r="C5070" i="13"/>
  <c r="B5070" i="13"/>
  <c r="A5070" i="13"/>
  <c r="E5069" i="13"/>
  <c r="D5069" i="13"/>
  <c r="C5069" i="13"/>
  <c r="B5069" i="13"/>
  <c r="A5069" i="13"/>
  <c r="E5068" i="13"/>
  <c r="D5068" i="13"/>
  <c r="C5068" i="13"/>
  <c r="B5068" i="13"/>
  <c r="A5068" i="13"/>
  <c r="E5067" i="13"/>
  <c r="D5067" i="13"/>
  <c r="C5067" i="13"/>
  <c r="B5067" i="13"/>
  <c r="A5067" i="13"/>
  <c r="E5066" i="13"/>
  <c r="D5066" i="13"/>
  <c r="C5066" i="13"/>
  <c r="B5066" i="13"/>
  <c r="A5066" i="13"/>
  <c r="E5065" i="13"/>
  <c r="D5065" i="13"/>
  <c r="C5065" i="13"/>
  <c r="B5065" i="13"/>
  <c r="A5065" i="13"/>
  <c r="E5064" i="13"/>
  <c r="D5064" i="13"/>
  <c r="C5064" i="13"/>
  <c r="B5064" i="13"/>
  <c r="A5064" i="13"/>
  <c r="E5063" i="13"/>
  <c r="D5063" i="13"/>
  <c r="C5063" i="13"/>
  <c r="B5063" i="13"/>
  <c r="A5063" i="13"/>
  <c r="E5062" i="13"/>
  <c r="D5062" i="13"/>
  <c r="C5062" i="13"/>
  <c r="B5062" i="13"/>
  <c r="A5062" i="13"/>
  <c r="E5061" i="13"/>
  <c r="D5061" i="13"/>
  <c r="C5061" i="13"/>
  <c r="B5061" i="13"/>
  <c r="A5061" i="13"/>
  <c r="E5060" i="13"/>
  <c r="D5060" i="13"/>
  <c r="C5060" i="13"/>
  <c r="B5060" i="13"/>
  <c r="A5060" i="13"/>
  <c r="E5059" i="13"/>
  <c r="D5059" i="13"/>
  <c r="C5059" i="13"/>
  <c r="B5059" i="13"/>
  <c r="A5059" i="13"/>
  <c r="E5058" i="13"/>
  <c r="D5058" i="13"/>
  <c r="C5058" i="13"/>
  <c r="B5058" i="13"/>
  <c r="A5058" i="13"/>
  <c r="E5057" i="13"/>
  <c r="D5057" i="13"/>
  <c r="C5057" i="13"/>
  <c r="B5057" i="13"/>
  <c r="A5057" i="13"/>
  <c r="E5056" i="13"/>
  <c r="D5056" i="13"/>
  <c r="C5056" i="13"/>
  <c r="B5056" i="13"/>
  <c r="A5056" i="13"/>
  <c r="E5055" i="13"/>
  <c r="D5055" i="13"/>
  <c r="C5055" i="13"/>
  <c r="B5055" i="13"/>
  <c r="A5055" i="13"/>
  <c r="E5054" i="13"/>
  <c r="D5054" i="13"/>
  <c r="C5054" i="13"/>
  <c r="B5054" i="13"/>
  <c r="A5054" i="13"/>
  <c r="E5053" i="13"/>
  <c r="D5053" i="13"/>
  <c r="C5053" i="13"/>
  <c r="B5053" i="13"/>
  <c r="A5053" i="13"/>
  <c r="E5052" i="13"/>
  <c r="D5052" i="13"/>
  <c r="C5052" i="13"/>
  <c r="B5052" i="13"/>
  <c r="A5052" i="13"/>
  <c r="E5051" i="13"/>
  <c r="D5051" i="13"/>
  <c r="C5051" i="13"/>
  <c r="B5051" i="13"/>
  <c r="A5051" i="13"/>
  <c r="E5050" i="13"/>
  <c r="D5050" i="13"/>
  <c r="C5050" i="13"/>
  <c r="B5050" i="13"/>
  <c r="A5050" i="13"/>
  <c r="E5049" i="13"/>
  <c r="D5049" i="13"/>
  <c r="C5049" i="13"/>
  <c r="B5049" i="13"/>
  <c r="A5049" i="13"/>
  <c r="E5048" i="13"/>
  <c r="D5048" i="13"/>
  <c r="C5048" i="13"/>
  <c r="B5048" i="13"/>
  <c r="A5048" i="13"/>
  <c r="E5047" i="13"/>
  <c r="D5047" i="13"/>
  <c r="C5047" i="13"/>
  <c r="B5047" i="13"/>
  <c r="A5047" i="13"/>
  <c r="E5046" i="13"/>
  <c r="D5046" i="13"/>
  <c r="C5046" i="13"/>
  <c r="B5046" i="13"/>
  <c r="A5046" i="13"/>
  <c r="E5045" i="13"/>
  <c r="D5045" i="13"/>
  <c r="C5045" i="13"/>
  <c r="B5045" i="13"/>
  <c r="A5045" i="13"/>
  <c r="E5044" i="13"/>
  <c r="D5044" i="13"/>
  <c r="C5044" i="13"/>
  <c r="B5044" i="13"/>
  <c r="A5044" i="13"/>
  <c r="E5043" i="13"/>
  <c r="D5043" i="13"/>
  <c r="C5043" i="13"/>
  <c r="B5043" i="13"/>
  <c r="A5043" i="13"/>
  <c r="E5042" i="13"/>
  <c r="D5042" i="13"/>
  <c r="C5042" i="13"/>
  <c r="B5042" i="13"/>
  <c r="A5042" i="13"/>
  <c r="E5041" i="13"/>
  <c r="D5041" i="13"/>
  <c r="C5041" i="13"/>
  <c r="B5041" i="13"/>
  <c r="A5041" i="13"/>
  <c r="E5040" i="13"/>
  <c r="D5040" i="13"/>
  <c r="C5040" i="13"/>
  <c r="B5040" i="13"/>
  <c r="A5040" i="13"/>
  <c r="E5039" i="13"/>
  <c r="D5039" i="13"/>
  <c r="C5039" i="13"/>
  <c r="B5039" i="13"/>
  <c r="A5039" i="13"/>
  <c r="E5038" i="13"/>
  <c r="D5038" i="13"/>
  <c r="C5038" i="13"/>
  <c r="B5038" i="13"/>
  <c r="A5038" i="13"/>
  <c r="E5037" i="13"/>
  <c r="D5037" i="13"/>
  <c r="C5037" i="13"/>
  <c r="B5037" i="13"/>
  <c r="A5037" i="13"/>
  <c r="E5036" i="13"/>
  <c r="D5036" i="13"/>
  <c r="C5036" i="13"/>
  <c r="B5036" i="13"/>
  <c r="A5036" i="13"/>
  <c r="E5035" i="13"/>
  <c r="D5035" i="13"/>
  <c r="C5035" i="13"/>
  <c r="B5035" i="13"/>
  <c r="A5035" i="13"/>
  <c r="E5034" i="13"/>
  <c r="D5034" i="13"/>
  <c r="C5034" i="13"/>
  <c r="B5034" i="13"/>
  <c r="A5034" i="13"/>
  <c r="E5033" i="13"/>
  <c r="D5033" i="13"/>
  <c r="C5033" i="13"/>
  <c r="B5033" i="13"/>
  <c r="A5033" i="13"/>
  <c r="E5032" i="13"/>
  <c r="D5032" i="13"/>
  <c r="C5032" i="13"/>
  <c r="B5032" i="13"/>
  <c r="A5032" i="13"/>
  <c r="E5031" i="13"/>
  <c r="D5031" i="13"/>
  <c r="C5031" i="13"/>
  <c r="B5031" i="13"/>
  <c r="A5031" i="13"/>
  <c r="E5030" i="13"/>
  <c r="D5030" i="13"/>
  <c r="C5030" i="13"/>
  <c r="B5030" i="13"/>
  <c r="A5030" i="13"/>
  <c r="E5029" i="13"/>
  <c r="D5029" i="13"/>
  <c r="C5029" i="13"/>
  <c r="B5029" i="13"/>
  <c r="A5029" i="13"/>
  <c r="E5028" i="13"/>
  <c r="D5028" i="13"/>
  <c r="C5028" i="13"/>
  <c r="B5028" i="13"/>
  <c r="A5028" i="13"/>
  <c r="E5027" i="13"/>
  <c r="D5027" i="13"/>
  <c r="C5027" i="13"/>
  <c r="B5027" i="13"/>
  <c r="A5027" i="13"/>
  <c r="E5026" i="13"/>
  <c r="D5026" i="13"/>
  <c r="C5026" i="13"/>
  <c r="B5026" i="13"/>
  <c r="A5026" i="13"/>
  <c r="E5025" i="13"/>
  <c r="D5025" i="13"/>
  <c r="C5025" i="13"/>
  <c r="B5025" i="13"/>
  <c r="A5025" i="13"/>
  <c r="E5024" i="13"/>
  <c r="D5024" i="13"/>
  <c r="C5024" i="13"/>
  <c r="B5024" i="13"/>
  <c r="A5024" i="13"/>
  <c r="E5023" i="13"/>
  <c r="D5023" i="13"/>
  <c r="C5023" i="13"/>
  <c r="B5023" i="13"/>
  <c r="A5023" i="13"/>
  <c r="E5022" i="13"/>
  <c r="D5022" i="13"/>
  <c r="C5022" i="13"/>
  <c r="B5022" i="13"/>
  <c r="A5022" i="13"/>
  <c r="E5021" i="13"/>
  <c r="D5021" i="13"/>
  <c r="C5021" i="13"/>
  <c r="B5021" i="13"/>
  <c r="A5021" i="13"/>
  <c r="E5020" i="13"/>
  <c r="D5020" i="13"/>
  <c r="C5020" i="13"/>
  <c r="B5020" i="13"/>
  <c r="A5020" i="13"/>
  <c r="E5019" i="13"/>
  <c r="D5019" i="13"/>
  <c r="C5019" i="13"/>
  <c r="B5019" i="13"/>
  <c r="A5019" i="13"/>
  <c r="E5018" i="13"/>
  <c r="D5018" i="13"/>
  <c r="C5018" i="13"/>
  <c r="B5018" i="13"/>
  <c r="A5018" i="13"/>
  <c r="E5017" i="13"/>
  <c r="D5017" i="13"/>
  <c r="C5017" i="13"/>
  <c r="B5017" i="13"/>
  <c r="A5017" i="13"/>
  <c r="E5016" i="13"/>
  <c r="D5016" i="13"/>
  <c r="C5016" i="13"/>
  <c r="B5016" i="13"/>
  <c r="A5016" i="13"/>
  <c r="E5015" i="13"/>
  <c r="D5015" i="13"/>
  <c r="C5015" i="13"/>
  <c r="B5015" i="13"/>
  <c r="A5015" i="13"/>
  <c r="E5014" i="13"/>
  <c r="D5014" i="13"/>
  <c r="C5014" i="13"/>
  <c r="B5014" i="13"/>
  <c r="A5014" i="13"/>
  <c r="E5013" i="13"/>
  <c r="D5013" i="13"/>
  <c r="C5013" i="13"/>
  <c r="B5013" i="13"/>
  <c r="A5013" i="13"/>
  <c r="E5012" i="13"/>
  <c r="D5012" i="13"/>
  <c r="C5012" i="13"/>
  <c r="B5012" i="13"/>
  <c r="A5012" i="13"/>
  <c r="E5011" i="13"/>
  <c r="D5011" i="13"/>
  <c r="C5011" i="13"/>
  <c r="B5011" i="13"/>
  <c r="A5011" i="13"/>
  <c r="E5010" i="13"/>
  <c r="D5010" i="13"/>
  <c r="C5010" i="13"/>
  <c r="B5010" i="13"/>
  <c r="A5010" i="13"/>
  <c r="E5009" i="13"/>
  <c r="D5009" i="13"/>
  <c r="C5009" i="13"/>
  <c r="B5009" i="13"/>
  <c r="A5009" i="13"/>
  <c r="E5008" i="13"/>
  <c r="D5008" i="13"/>
  <c r="C5008" i="13"/>
  <c r="B5008" i="13"/>
  <c r="A5008" i="13"/>
  <c r="E5007" i="13"/>
  <c r="D5007" i="13"/>
  <c r="C5007" i="13"/>
  <c r="B5007" i="13"/>
  <c r="A5007" i="13"/>
  <c r="E5006" i="13"/>
  <c r="D5006" i="13"/>
  <c r="C5006" i="13"/>
  <c r="B5006" i="13"/>
  <c r="A5006" i="13"/>
  <c r="E5005" i="13"/>
  <c r="D5005" i="13"/>
  <c r="C5005" i="13"/>
  <c r="B5005" i="13"/>
  <c r="A5005" i="13"/>
  <c r="E5004" i="13"/>
  <c r="D5004" i="13"/>
  <c r="C5004" i="13"/>
  <c r="B5004" i="13"/>
  <c r="A5004" i="13"/>
  <c r="E5003" i="13"/>
  <c r="D5003" i="13"/>
  <c r="C5003" i="13"/>
  <c r="B5003" i="13"/>
  <c r="A5003" i="13"/>
  <c r="E5002" i="13"/>
  <c r="D5002" i="13"/>
  <c r="C5002" i="13"/>
  <c r="B5002" i="13"/>
  <c r="A5002" i="13"/>
  <c r="E5001" i="13"/>
  <c r="D5001" i="13"/>
  <c r="C5001" i="13"/>
  <c r="B5001" i="13"/>
  <c r="A5001" i="13"/>
  <c r="E5000" i="13"/>
  <c r="D5000" i="13"/>
  <c r="C5000" i="13"/>
  <c r="B5000" i="13"/>
  <c r="A5000" i="13"/>
  <c r="E4999" i="13"/>
  <c r="D4999" i="13"/>
  <c r="C4999" i="13"/>
  <c r="B4999" i="13"/>
  <c r="A4999" i="13"/>
  <c r="E4998" i="13"/>
  <c r="D4998" i="13"/>
  <c r="C4998" i="13"/>
  <c r="B4998" i="13"/>
  <c r="A4998" i="13"/>
  <c r="E4997" i="13"/>
  <c r="D4997" i="13"/>
  <c r="C4997" i="13"/>
  <c r="B4997" i="13"/>
  <c r="A4997" i="13"/>
  <c r="E4996" i="13"/>
  <c r="D4996" i="13"/>
  <c r="C4996" i="13"/>
  <c r="B4996" i="13"/>
  <c r="A4996" i="13"/>
  <c r="E4995" i="13"/>
  <c r="D4995" i="13"/>
  <c r="C4995" i="13"/>
  <c r="B4995" i="13"/>
  <c r="A4995" i="13"/>
  <c r="E4994" i="13"/>
  <c r="D4994" i="13"/>
  <c r="C4994" i="13"/>
  <c r="B4994" i="13"/>
  <c r="A4994" i="13"/>
  <c r="E4993" i="13"/>
  <c r="D4993" i="13"/>
  <c r="C4993" i="13"/>
  <c r="B4993" i="13"/>
  <c r="A4993" i="13"/>
  <c r="E4992" i="13"/>
  <c r="D4992" i="13"/>
  <c r="C4992" i="13"/>
  <c r="B4992" i="13"/>
  <c r="A4992" i="13"/>
  <c r="E4991" i="13"/>
  <c r="D4991" i="13"/>
  <c r="C4991" i="13"/>
  <c r="B4991" i="13"/>
  <c r="A4991" i="13"/>
  <c r="E4990" i="13"/>
  <c r="D4990" i="13"/>
  <c r="C4990" i="13"/>
  <c r="B4990" i="13"/>
  <c r="A4990" i="13"/>
  <c r="E4989" i="13"/>
  <c r="D4989" i="13"/>
  <c r="C4989" i="13"/>
  <c r="B4989" i="13"/>
  <c r="A4989" i="13"/>
  <c r="E4988" i="13"/>
  <c r="D4988" i="13"/>
  <c r="C4988" i="13"/>
  <c r="B4988" i="13"/>
  <c r="A4988" i="13"/>
  <c r="E4987" i="13"/>
  <c r="D4987" i="13"/>
  <c r="C4987" i="13"/>
  <c r="B4987" i="13"/>
  <c r="A4987" i="13"/>
  <c r="E4986" i="13"/>
  <c r="D4986" i="13"/>
  <c r="C4986" i="13"/>
  <c r="B4986" i="13"/>
  <c r="A4986" i="13"/>
  <c r="E4985" i="13"/>
  <c r="D4985" i="13"/>
  <c r="C4985" i="13"/>
  <c r="B4985" i="13"/>
  <c r="A4985" i="13"/>
  <c r="E4984" i="13"/>
  <c r="D4984" i="13"/>
  <c r="C4984" i="13"/>
  <c r="B4984" i="13"/>
  <c r="A4984" i="13"/>
  <c r="E4983" i="13"/>
  <c r="D4983" i="13"/>
  <c r="C4983" i="13"/>
  <c r="B4983" i="13"/>
  <c r="A4983" i="13"/>
  <c r="E4982" i="13"/>
  <c r="D4982" i="13"/>
  <c r="C4982" i="13"/>
  <c r="B4982" i="13"/>
  <c r="A4982" i="13"/>
  <c r="E4981" i="13"/>
  <c r="D4981" i="13"/>
  <c r="C4981" i="13"/>
  <c r="B4981" i="13"/>
  <c r="A4981" i="13"/>
  <c r="E4980" i="13"/>
  <c r="D4980" i="13"/>
  <c r="C4980" i="13"/>
  <c r="B4980" i="13"/>
  <c r="A4980" i="13"/>
  <c r="E4979" i="13"/>
  <c r="D4979" i="13"/>
  <c r="C4979" i="13"/>
  <c r="B4979" i="13"/>
  <c r="A4979" i="13"/>
  <c r="E4978" i="13"/>
  <c r="D4978" i="13"/>
  <c r="C4978" i="13"/>
  <c r="B4978" i="13"/>
  <c r="A4978" i="13"/>
  <c r="E4977" i="13"/>
  <c r="D4977" i="13"/>
  <c r="C4977" i="13"/>
  <c r="B4977" i="13"/>
  <c r="A4977" i="13"/>
  <c r="E4976" i="13"/>
  <c r="D4976" i="13"/>
  <c r="C4976" i="13"/>
  <c r="B4976" i="13"/>
  <c r="A4976" i="13"/>
  <c r="E4975" i="13"/>
  <c r="D4975" i="13"/>
  <c r="C4975" i="13"/>
  <c r="B4975" i="13"/>
  <c r="A4975" i="13"/>
  <c r="E4974" i="13"/>
  <c r="D4974" i="13"/>
  <c r="C4974" i="13"/>
  <c r="B4974" i="13"/>
  <c r="A4974" i="13"/>
  <c r="E4973" i="13"/>
  <c r="D4973" i="13"/>
  <c r="C4973" i="13"/>
  <c r="B4973" i="13"/>
  <c r="A4973" i="13"/>
  <c r="E4972" i="13"/>
  <c r="D4972" i="13"/>
  <c r="C4972" i="13"/>
  <c r="B4972" i="13"/>
  <c r="A4972" i="13"/>
  <c r="E4971" i="13"/>
  <c r="D4971" i="13"/>
  <c r="C4971" i="13"/>
  <c r="B4971" i="13"/>
  <c r="A4971" i="13"/>
  <c r="E4970" i="13"/>
  <c r="D4970" i="13"/>
  <c r="C4970" i="13"/>
  <c r="B4970" i="13"/>
  <c r="A4970" i="13"/>
  <c r="E4969" i="13"/>
  <c r="D4969" i="13"/>
  <c r="C4969" i="13"/>
  <c r="B4969" i="13"/>
  <c r="A4969" i="13"/>
  <c r="E4968" i="13"/>
  <c r="D4968" i="13"/>
  <c r="C4968" i="13"/>
  <c r="B4968" i="13"/>
  <c r="A4968" i="13"/>
  <c r="E4967" i="13"/>
  <c r="D4967" i="13"/>
  <c r="C4967" i="13"/>
  <c r="B4967" i="13"/>
  <c r="A4967" i="13"/>
  <c r="E4966" i="13"/>
  <c r="D4966" i="13"/>
  <c r="C4966" i="13"/>
  <c r="B4966" i="13"/>
  <c r="A4966" i="13"/>
  <c r="E4965" i="13"/>
  <c r="D4965" i="13"/>
  <c r="C4965" i="13"/>
  <c r="B4965" i="13"/>
  <c r="A4965" i="13"/>
  <c r="E4964" i="13"/>
  <c r="D4964" i="13"/>
  <c r="C4964" i="13"/>
  <c r="B4964" i="13"/>
  <c r="A4964" i="13"/>
  <c r="E4963" i="13"/>
  <c r="D4963" i="13"/>
  <c r="C4963" i="13"/>
  <c r="B4963" i="13"/>
  <c r="A4963" i="13"/>
  <c r="E4962" i="13"/>
  <c r="D4962" i="13"/>
  <c r="C4962" i="13"/>
  <c r="B4962" i="13"/>
  <c r="A4962" i="13"/>
  <c r="E4961" i="13"/>
  <c r="D4961" i="13"/>
  <c r="C4961" i="13"/>
  <c r="B4961" i="13"/>
  <c r="A4961" i="13"/>
  <c r="E4960" i="13"/>
  <c r="D4960" i="13"/>
  <c r="C4960" i="13"/>
  <c r="B4960" i="13"/>
  <c r="A4960" i="13"/>
  <c r="E4959" i="13"/>
  <c r="D4959" i="13"/>
  <c r="C4959" i="13"/>
  <c r="B4959" i="13"/>
  <c r="A4959" i="13"/>
  <c r="E4958" i="13"/>
  <c r="D4958" i="13"/>
  <c r="C4958" i="13"/>
  <c r="B4958" i="13"/>
  <c r="A4958" i="13"/>
  <c r="E4957" i="13"/>
  <c r="D4957" i="13"/>
  <c r="C4957" i="13"/>
  <c r="B4957" i="13"/>
  <c r="A4957" i="13"/>
  <c r="E4956" i="13"/>
  <c r="D4956" i="13"/>
  <c r="C4956" i="13"/>
  <c r="B4956" i="13"/>
  <c r="A4956" i="13"/>
  <c r="E4955" i="13"/>
  <c r="D4955" i="13"/>
  <c r="C4955" i="13"/>
  <c r="B4955" i="13"/>
  <c r="A4955" i="13"/>
  <c r="E4954" i="13"/>
  <c r="D4954" i="13"/>
  <c r="C4954" i="13"/>
  <c r="B4954" i="13"/>
  <c r="A4954" i="13"/>
  <c r="E4953" i="13"/>
  <c r="D4953" i="13"/>
  <c r="C4953" i="13"/>
  <c r="B4953" i="13"/>
  <c r="A4953" i="13"/>
  <c r="E4952" i="13"/>
  <c r="D4952" i="13"/>
  <c r="C4952" i="13"/>
  <c r="B4952" i="13"/>
  <c r="A4952" i="13"/>
  <c r="E4951" i="13"/>
  <c r="D4951" i="13"/>
  <c r="C4951" i="13"/>
  <c r="B4951" i="13"/>
  <c r="A4951" i="13"/>
  <c r="E4950" i="13"/>
  <c r="D4950" i="13"/>
  <c r="C4950" i="13"/>
  <c r="B4950" i="13"/>
  <c r="A4950" i="13"/>
  <c r="E4949" i="13"/>
  <c r="D4949" i="13"/>
  <c r="C4949" i="13"/>
  <c r="B4949" i="13"/>
  <c r="A4949" i="13"/>
  <c r="E4948" i="13"/>
  <c r="D4948" i="13"/>
  <c r="C4948" i="13"/>
  <c r="B4948" i="13"/>
  <c r="A4948" i="13"/>
  <c r="E4947" i="13"/>
  <c r="D4947" i="13"/>
  <c r="C4947" i="13"/>
  <c r="B4947" i="13"/>
  <c r="A4947" i="13"/>
  <c r="E4946" i="13"/>
  <c r="D4946" i="13"/>
  <c r="C4946" i="13"/>
  <c r="B4946" i="13"/>
  <c r="A4946" i="13"/>
  <c r="E4945" i="13"/>
  <c r="D4945" i="13"/>
  <c r="C4945" i="13"/>
  <c r="B4945" i="13"/>
  <c r="A4945" i="13"/>
  <c r="E4944" i="13"/>
  <c r="D4944" i="13"/>
  <c r="C4944" i="13"/>
  <c r="B4944" i="13"/>
  <c r="A4944" i="13"/>
  <c r="E4943" i="13"/>
  <c r="D4943" i="13"/>
  <c r="C4943" i="13"/>
  <c r="B4943" i="13"/>
  <c r="A4943" i="13"/>
  <c r="E4942" i="13"/>
  <c r="D4942" i="13"/>
  <c r="C4942" i="13"/>
  <c r="B4942" i="13"/>
  <c r="A4942" i="13"/>
  <c r="E4941" i="13"/>
  <c r="D4941" i="13"/>
  <c r="C4941" i="13"/>
  <c r="B4941" i="13"/>
  <c r="A4941" i="13"/>
  <c r="E4940" i="13"/>
  <c r="D4940" i="13"/>
  <c r="C4940" i="13"/>
  <c r="B4940" i="13"/>
  <c r="A4940" i="13"/>
  <c r="E4939" i="13"/>
  <c r="D4939" i="13"/>
  <c r="C4939" i="13"/>
  <c r="B4939" i="13"/>
  <c r="A4939" i="13"/>
  <c r="E4938" i="13"/>
  <c r="D4938" i="13"/>
  <c r="C4938" i="13"/>
  <c r="B4938" i="13"/>
  <c r="A4938" i="13"/>
  <c r="E4937" i="13"/>
  <c r="D4937" i="13"/>
  <c r="C4937" i="13"/>
  <c r="B4937" i="13"/>
  <c r="A4937" i="13"/>
  <c r="E4936" i="13"/>
  <c r="D4936" i="13"/>
  <c r="C4936" i="13"/>
  <c r="B4936" i="13"/>
  <c r="A4936" i="13"/>
  <c r="E4935" i="13"/>
  <c r="D4935" i="13"/>
  <c r="C4935" i="13"/>
  <c r="B4935" i="13"/>
  <c r="A4935" i="13"/>
  <c r="E4934" i="13"/>
  <c r="D4934" i="13"/>
  <c r="C4934" i="13"/>
  <c r="B4934" i="13"/>
  <c r="A4934" i="13"/>
  <c r="E4933" i="13"/>
  <c r="D4933" i="13"/>
  <c r="C4933" i="13"/>
  <c r="B4933" i="13"/>
  <c r="A4933" i="13"/>
  <c r="E4932" i="13"/>
  <c r="D4932" i="13"/>
  <c r="C4932" i="13"/>
  <c r="B4932" i="13"/>
  <c r="A4932" i="13"/>
  <c r="E4931" i="13"/>
  <c r="D4931" i="13"/>
  <c r="C4931" i="13"/>
  <c r="B4931" i="13"/>
  <c r="A4931" i="13"/>
  <c r="E4930" i="13"/>
  <c r="D4930" i="13"/>
  <c r="C4930" i="13"/>
  <c r="B4930" i="13"/>
  <c r="A4930" i="13"/>
  <c r="E4929" i="13"/>
  <c r="D4929" i="13"/>
  <c r="C4929" i="13"/>
  <c r="B4929" i="13"/>
  <c r="A4929" i="13"/>
  <c r="E4928" i="13"/>
  <c r="D4928" i="13"/>
  <c r="C4928" i="13"/>
  <c r="B4928" i="13"/>
  <c r="A4928" i="13"/>
  <c r="E4927" i="13"/>
  <c r="D4927" i="13"/>
  <c r="C4927" i="13"/>
  <c r="B4927" i="13"/>
  <c r="A4927" i="13"/>
  <c r="E4926" i="13"/>
  <c r="D4926" i="13"/>
  <c r="C4926" i="13"/>
  <c r="B4926" i="13"/>
  <c r="A4926" i="13"/>
  <c r="E4925" i="13"/>
  <c r="D4925" i="13"/>
  <c r="C4925" i="13"/>
  <c r="B4925" i="13"/>
  <c r="A4925" i="13"/>
  <c r="E4924" i="13"/>
  <c r="D4924" i="13"/>
  <c r="C4924" i="13"/>
  <c r="B4924" i="13"/>
  <c r="A4924" i="13"/>
  <c r="E4923" i="13"/>
  <c r="D4923" i="13"/>
  <c r="C4923" i="13"/>
  <c r="B4923" i="13"/>
  <c r="A4923" i="13"/>
  <c r="E4922" i="13"/>
  <c r="D4922" i="13"/>
  <c r="C4922" i="13"/>
  <c r="B4922" i="13"/>
  <c r="A4922" i="13"/>
  <c r="E4921" i="13"/>
  <c r="D4921" i="13"/>
  <c r="C4921" i="13"/>
  <c r="B4921" i="13"/>
  <c r="A4921" i="13"/>
  <c r="E4920" i="13"/>
  <c r="D4920" i="13"/>
  <c r="C4920" i="13"/>
  <c r="B4920" i="13"/>
  <c r="A4920" i="13"/>
  <c r="E4919" i="13"/>
  <c r="D4919" i="13"/>
  <c r="C4919" i="13"/>
  <c r="B4919" i="13"/>
  <c r="A4919" i="13"/>
  <c r="E4918" i="13"/>
  <c r="D4918" i="13"/>
  <c r="C4918" i="13"/>
  <c r="B4918" i="13"/>
  <c r="A4918" i="13"/>
  <c r="E4917" i="13"/>
  <c r="D4917" i="13"/>
  <c r="C4917" i="13"/>
  <c r="B4917" i="13"/>
  <c r="A4917" i="13"/>
  <c r="E4916" i="13"/>
  <c r="D4916" i="13"/>
  <c r="C4916" i="13"/>
  <c r="B4916" i="13"/>
  <c r="A4916" i="13"/>
  <c r="E4915" i="13"/>
  <c r="D4915" i="13"/>
  <c r="C4915" i="13"/>
  <c r="B4915" i="13"/>
  <c r="A4915" i="13"/>
  <c r="E4914" i="13"/>
  <c r="D4914" i="13"/>
  <c r="C4914" i="13"/>
  <c r="B4914" i="13"/>
  <c r="A4914" i="13"/>
  <c r="E4913" i="13"/>
  <c r="D4913" i="13"/>
  <c r="C4913" i="13"/>
  <c r="B4913" i="13"/>
  <c r="A4913" i="13"/>
  <c r="E4912" i="13"/>
  <c r="D4912" i="13"/>
  <c r="C4912" i="13"/>
  <c r="B4912" i="13"/>
  <c r="A4912" i="13"/>
  <c r="E4911" i="13"/>
  <c r="D4911" i="13"/>
  <c r="C4911" i="13"/>
  <c r="B4911" i="13"/>
  <c r="A4911" i="13"/>
  <c r="E4910" i="13"/>
  <c r="D4910" i="13"/>
  <c r="C4910" i="13"/>
  <c r="B4910" i="13"/>
  <c r="A4910" i="13"/>
  <c r="E4909" i="13"/>
  <c r="D4909" i="13"/>
  <c r="C4909" i="13"/>
  <c r="B4909" i="13"/>
  <c r="A4909" i="13"/>
  <c r="E4908" i="13"/>
  <c r="D4908" i="13"/>
  <c r="C4908" i="13"/>
  <c r="B4908" i="13"/>
  <c r="A4908" i="13"/>
  <c r="E4907" i="13"/>
  <c r="D4907" i="13"/>
  <c r="C4907" i="13"/>
  <c r="B4907" i="13"/>
  <c r="A4907" i="13"/>
  <c r="E4906" i="13"/>
  <c r="D4906" i="13"/>
  <c r="C4906" i="13"/>
  <c r="B4906" i="13"/>
  <c r="A4906" i="13"/>
  <c r="E4905" i="13"/>
  <c r="D4905" i="13"/>
  <c r="C4905" i="13"/>
  <c r="B4905" i="13"/>
  <c r="A4905" i="13"/>
  <c r="E4904" i="13"/>
  <c r="D4904" i="13"/>
  <c r="C4904" i="13"/>
  <c r="B4904" i="13"/>
  <c r="A4904" i="13"/>
  <c r="E4903" i="13"/>
  <c r="D4903" i="13"/>
  <c r="C4903" i="13"/>
  <c r="B4903" i="13"/>
  <c r="A4903" i="13"/>
  <c r="E4902" i="13"/>
  <c r="D4902" i="13"/>
  <c r="C4902" i="13"/>
  <c r="B4902" i="13"/>
  <c r="A4902" i="13"/>
  <c r="E4901" i="13"/>
  <c r="D4901" i="13"/>
  <c r="C4901" i="13"/>
  <c r="B4901" i="13"/>
  <c r="A4901" i="13"/>
  <c r="E4900" i="13"/>
  <c r="D4900" i="13"/>
  <c r="C4900" i="13"/>
  <c r="B4900" i="13"/>
  <c r="A4900" i="13"/>
  <c r="E4899" i="13"/>
  <c r="D4899" i="13"/>
  <c r="C4899" i="13"/>
  <c r="B4899" i="13"/>
  <c r="A4899" i="13"/>
  <c r="E4898" i="13"/>
  <c r="D4898" i="13"/>
  <c r="C4898" i="13"/>
  <c r="B4898" i="13"/>
  <c r="A4898" i="13"/>
  <c r="E4897" i="13"/>
  <c r="D4897" i="13"/>
  <c r="C4897" i="13"/>
  <c r="B4897" i="13"/>
  <c r="A4897" i="13"/>
  <c r="E4896" i="13"/>
  <c r="D4896" i="13"/>
  <c r="C4896" i="13"/>
  <c r="B4896" i="13"/>
  <c r="A4896" i="13"/>
  <c r="E4895" i="13"/>
  <c r="D4895" i="13"/>
  <c r="C4895" i="13"/>
  <c r="B4895" i="13"/>
  <c r="A4895" i="13"/>
  <c r="E4894" i="13"/>
  <c r="D4894" i="13"/>
  <c r="C4894" i="13"/>
  <c r="B4894" i="13"/>
  <c r="A4894" i="13"/>
  <c r="E4893" i="13"/>
  <c r="D4893" i="13"/>
  <c r="C4893" i="13"/>
  <c r="B4893" i="13"/>
  <c r="A4893" i="13"/>
  <c r="E4892" i="13"/>
  <c r="D4892" i="13"/>
  <c r="C4892" i="13"/>
  <c r="B4892" i="13"/>
  <c r="A4892" i="13"/>
  <c r="E4891" i="13"/>
  <c r="D4891" i="13"/>
  <c r="C4891" i="13"/>
  <c r="B4891" i="13"/>
  <c r="A4891" i="13"/>
  <c r="E4890" i="13"/>
  <c r="D4890" i="13"/>
  <c r="C4890" i="13"/>
  <c r="B4890" i="13"/>
  <c r="A4890" i="13"/>
  <c r="E4889" i="13"/>
  <c r="D4889" i="13"/>
  <c r="C4889" i="13"/>
  <c r="B4889" i="13"/>
  <c r="A4889" i="13"/>
  <c r="E4888" i="13"/>
  <c r="D4888" i="13"/>
  <c r="C4888" i="13"/>
  <c r="B4888" i="13"/>
  <c r="A4888" i="13"/>
  <c r="E4887" i="13"/>
  <c r="D4887" i="13"/>
  <c r="C4887" i="13"/>
  <c r="B4887" i="13"/>
  <c r="A4887" i="13"/>
  <c r="E4886" i="13"/>
  <c r="D4886" i="13"/>
  <c r="C4886" i="13"/>
  <c r="B4886" i="13"/>
  <c r="A4886" i="13"/>
  <c r="E4885" i="13"/>
  <c r="D4885" i="13"/>
  <c r="C4885" i="13"/>
  <c r="B4885" i="13"/>
  <c r="A4885" i="13"/>
  <c r="E4884" i="13"/>
  <c r="D4884" i="13"/>
  <c r="C4884" i="13"/>
  <c r="B4884" i="13"/>
  <c r="A4884" i="13"/>
  <c r="E4883" i="13"/>
  <c r="D4883" i="13"/>
  <c r="C4883" i="13"/>
  <c r="B4883" i="13"/>
  <c r="A4883" i="13"/>
  <c r="E4882" i="13"/>
  <c r="D4882" i="13"/>
  <c r="C4882" i="13"/>
  <c r="B4882" i="13"/>
  <c r="A4882" i="13"/>
  <c r="E4881" i="13"/>
  <c r="D4881" i="13"/>
  <c r="C4881" i="13"/>
  <c r="B4881" i="13"/>
  <c r="A4881" i="13"/>
  <c r="E4880" i="13"/>
  <c r="D4880" i="13"/>
  <c r="C4880" i="13"/>
  <c r="B4880" i="13"/>
  <c r="A4880" i="13"/>
  <c r="E4879" i="13"/>
  <c r="D4879" i="13"/>
  <c r="C4879" i="13"/>
  <c r="B4879" i="13"/>
  <c r="A4879" i="13"/>
  <c r="E4878" i="13"/>
  <c r="D4878" i="13"/>
  <c r="C4878" i="13"/>
  <c r="B4878" i="13"/>
  <c r="A4878" i="13"/>
  <c r="E4877" i="13"/>
  <c r="D4877" i="13"/>
  <c r="C4877" i="13"/>
  <c r="B4877" i="13"/>
  <c r="A4877" i="13"/>
  <c r="E4876" i="13"/>
  <c r="D4876" i="13"/>
  <c r="C4876" i="13"/>
  <c r="B4876" i="13"/>
  <c r="A4876" i="13"/>
  <c r="E4875" i="13"/>
  <c r="D4875" i="13"/>
  <c r="C4875" i="13"/>
  <c r="B4875" i="13"/>
  <c r="A4875" i="13"/>
  <c r="E4874" i="13"/>
  <c r="D4874" i="13"/>
  <c r="C4874" i="13"/>
  <c r="B4874" i="13"/>
  <c r="A4874" i="13"/>
  <c r="E4873" i="13"/>
  <c r="D4873" i="13"/>
  <c r="C4873" i="13"/>
  <c r="B4873" i="13"/>
  <c r="A4873" i="13"/>
  <c r="E4872" i="13"/>
  <c r="D4872" i="13"/>
  <c r="C4872" i="13"/>
  <c r="B4872" i="13"/>
  <c r="A4872" i="13"/>
  <c r="E4871" i="13"/>
  <c r="D4871" i="13"/>
  <c r="C4871" i="13"/>
  <c r="B4871" i="13"/>
  <c r="A4871" i="13"/>
  <c r="E4870" i="13"/>
  <c r="D4870" i="13"/>
  <c r="C4870" i="13"/>
  <c r="B4870" i="13"/>
  <c r="A4870" i="13"/>
  <c r="E4869" i="13"/>
  <c r="D4869" i="13"/>
  <c r="C4869" i="13"/>
  <c r="B4869" i="13"/>
  <c r="A4869" i="13"/>
  <c r="E4868" i="13"/>
  <c r="D4868" i="13"/>
  <c r="C4868" i="13"/>
  <c r="B4868" i="13"/>
  <c r="A4868" i="13"/>
  <c r="E4867" i="13"/>
  <c r="D4867" i="13"/>
  <c r="C4867" i="13"/>
  <c r="B4867" i="13"/>
  <c r="A4867" i="13"/>
  <c r="E4866" i="13"/>
  <c r="D4866" i="13"/>
  <c r="C4866" i="13"/>
  <c r="B4866" i="13"/>
  <c r="A4866" i="13"/>
  <c r="E4865" i="13"/>
  <c r="D4865" i="13"/>
  <c r="C4865" i="13"/>
  <c r="B4865" i="13"/>
  <c r="A4865" i="13"/>
  <c r="E4864" i="13"/>
  <c r="D4864" i="13"/>
  <c r="C4864" i="13"/>
  <c r="B4864" i="13"/>
  <c r="A4864" i="13"/>
  <c r="E4863" i="13"/>
  <c r="D4863" i="13"/>
  <c r="C4863" i="13"/>
  <c r="B4863" i="13"/>
  <c r="A4863" i="13"/>
  <c r="E4862" i="13"/>
  <c r="D4862" i="13"/>
  <c r="C4862" i="13"/>
  <c r="B4862" i="13"/>
  <c r="A4862" i="13"/>
  <c r="E4861" i="13"/>
  <c r="D4861" i="13"/>
  <c r="C4861" i="13"/>
  <c r="B4861" i="13"/>
  <c r="A4861" i="13"/>
  <c r="E4860" i="13"/>
  <c r="D4860" i="13"/>
  <c r="C4860" i="13"/>
  <c r="B4860" i="13"/>
  <c r="A4860" i="13"/>
  <c r="E4859" i="13"/>
  <c r="D4859" i="13"/>
  <c r="C4859" i="13"/>
  <c r="B4859" i="13"/>
  <c r="A4859" i="13"/>
  <c r="E4858" i="13"/>
  <c r="D4858" i="13"/>
  <c r="C4858" i="13"/>
  <c r="B4858" i="13"/>
  <c r="A4858" i="13"/>
  <c r="E4857" i="13"/>
  <c r="D4857" i="13"/>
  <c r="C4857" i="13"/>
  <c r="B4857" i="13"/>
  <c r="A4857" i="13"/>
  <c r="E4856" i="13"/>
  <c r="D4856" i="13"/>
  <c r="C4856" i="13"/>
  <c r="B4856" i="13"/>
  <c r="A4856" i="13"/>
  <c r="E4855" i="13"/>
  <c r="D4855" i="13"/>
  <c r="C4855" i="13"/>
  <c r="B4855" i="13"/>
  <c r="A4855" i="13"/>
  <c r="E4854" i="13"/>
  <c r="D4854" i="13"/>
  <c r="C4854" i="13"/>
  <c r="B4854" i="13"/>
  <c r="A4854" i="13"/>
  <c r="E4853" i="13"/>
  <c r="D4853" i="13"/>
  <c r="C4853" i="13"/>
  <c r="B4853" i="13"/>
  <c r="A4853" i="13"/>
  <c r="E4852" i="13"/>
  <c r="D4852" i="13"/>
  <c r="C4852" i="13"/>
  <c r="B4852" i="13"/>
  <c r="A4852" i="13"/>
  <c r="E4851" i="13"/>
  <c r="D4851" i="13"/>
  <c r="C4851" i="13"/>
  <c r="B4851" i="13"/>
  <c r="A4851" i="13"/>
  <c r="E4850" i="13"/>
  <c r="D4850" i="13"/>
  <c r="C4850" i="13"/>
  <c r="B4850" i="13"/>
  <c r="A4850" i="13"/>
  <c r="E4849" i="13"/>
  <c r="D4849" i="13"/>
  <c r="C4849" i="13"/>
  <c r="B4849" i="13"/>
  <c r="A4849" i="13"/>
  <c r="E4848" i="13"/>
  <c r="D4848" i="13"/>
  <c r="C4848" i="13"/>
  <c r="B4848" i="13"/>
  <c r="A4848" i="13"/>
  <c r="E4847" i="13"/>
  <c r="D4847" i="13"/>
  <c r="C4847" i="13"/>
  <c r="B4847" i="13"/>
  <c r="A4847" i="13"/>
  <c r="E4846" i="13"/>
  <c r="D4846" i="13"/>
  <c r="C4846" i="13"/>
  <c r="B4846" i="13"/>
  <c r="A4846" i="13"/>
  <c r="E4845" i="13"/>
  <c r="D4845" i="13"/>
  <c r="C4845" i="13"/>
  <c r="B4845" i="13"/>
  <c r="A4845" i="13"/>
  <c r="E4844" i="13"/>
  <c r="D4844" i="13"/>
  <c r="C4844" i="13"/>
  <c r="B4844" i="13"/>
  <c r="A4844" i="13"/>
  <c r="E4843" i="13"/>
  <c r="D4843" i="13"/>
  <c r="C4843" i="13"/>
  <c r="B4843" i="13"/>
  <c r="A4843" i="13"/>
  <c r="E4842" i="13"/>
  <c r="D4842" i="13"/>
  <c r="C4842" i="13"/>
  <c r="B4842" i="13"/>
  <c r="A4842" i="13"/>
  <c r="E4841" i="13"/>
  <c r="D4841" i="13"/>
  <c r="C4841" i="13"/>
  <c r="B4841" i="13"/>
  <c r="A4841" i="13"/>
  <c r="E4840" i="13"/>
  <c r="D4840" i="13"/>
  <c r="C4840" i="13"/>
  <c r="B4840" i="13"/>
  <c r="A4840" i="13"/>
  <c r="E4839" i="13"/>
  <c r="D4839" i="13"/>
  <c r="C4839" i="13"/>
  <c r="B4839" i="13"/>
  <c r="A4839" i="13"/>
  <c r="E4838" i="13"/>
  <c r="D4838" i="13"/>
  <c r="C4838" i="13"/>
  <c r="B4838" i="13"/>
  <c r="A4838" i="13"/>
  <c r="E4837" i="13"/>
  <c r="D4837" i="13"/>
  <c r="C4837" i="13"/>
  <c r="B4837" i="13"/>
  <c r="A4837" i="13"/>
  <c r="E4836" i="13"/>
  <c r="D4836" i="13"/>
  <c r="C4836" i="13"/>
  <c r="B4836" i="13"/>
  <c r="A4836" i="13"/>
  <c r="E4835" i="13"/>
  <c r="D4835" i="13"/>
  <c r="C4835" i="13"/>
  <c r="B4835" i="13"/>
  <c r="A4835" i="13"/>
  <c r="E4834" i="13"/>
  <c r="D4834" i="13"/>
  <c r="C4834" i="13"/>
  <c r="B4834" i="13"/>
  <c r="A4834" i="13"/>
  <c r="E4833" i="13"/>
  <c r="D4833" i="13"/>
  <c r="C4833" i="13"/>
  <c r="B4833" i="13"/>
  <c r="A4833" i="13"/>
  <c r="E4832" i="13"/>
  <c r="D4832" i="13"/>
  <c r="C4832" i="13"/>
  <c r="B4832" i="13"/>
  <c r="A4832" i="13"/>
  <c r="E4831" i="13"/>
  <c r="D4831" i="13"/>
  <c r="C4831" i="13"/>
  <c r="B4831" i="13"/>
  <c r="A4831" i="13"/>
  <c r="E4830" i="13"/>
  <c r="D4830" i="13"/>
  <c r="C4830" i="13"/>
  <c r="B4830" i="13"/>
  <c r="A4830" i="13"/>
  <c r="E4829" i="13"/>
  <c r="D4829" i="13"/>
  <c r="C4829" i="13"/>
  <c r="B4829" i="13"/>
  <c r="A4829" i="13"/>
  <c r="E4828" i="13"/>
  <c r="D4828" i="13"/>
  <c r="C4828" i="13"/>
  <c r="B4828" i="13"/>
  <c r="A4828" i="13"/>
  <c r="E4827" i="13"/>
  <c r="D4827" i="13"/>
  <c r="C4827" i="13"/>
  <c r="B4827" i="13"/>
  <c r="A4827" i="13"/>
  <c r="E4826" i="13"/>
  <c r="D4826" i="13"/>
  <c r="C4826" i="13"/>
  <c r="B4826" i="13"/>
  <c r="A4826" i="13"/>
  <c r="E4825" i="13"/>
  <c r="D4825" i="13"/>
  <c r="C4825" i="13"/>
  <c r="B4825" i="13"/>
  <c r="A4825" i="13"/>
  <c r="E4824" i="13"/>
  <c r="D4824" i="13"/>
  <c r="C4824" i="13"/>
  <c r="B4824" i="13"/>
  <c r="A4824" i="13"/>
  <c r="E4823" i="13"/>
  <c r="D4823" i="13"/>
  <c r="C4823" i="13"/>
  <c r="B4823" i="13"/>
  <c r="A4823" i="13"/>
  <c r="E4822" i="13"/>
  <c r="D4822" i="13"/>
  <c r="C4822" i="13"/>
  <c r="B4822" i="13"/>
  <c r="A4822" i="13"/>
  <c r="E4821" i="13"/>
  <c r="D4821" i="13"/>
  <c r="C4821" i="13"/>
  <c r="B4821" i="13"/>
  <c r="A4821" i="13"/>
  <c r="E4820" i="13"/>
  <c r="D4820" i="13"/>
  <c r="C4820" i="13"/>
  <c r="B4820" i="13"/>
  <c r="A4820" i="13"/>
  <c r="E4819" i="13"/>
  <c r="D4819" i="13"/>
  <c r="C4819" i="13"/>
  <c r="B4819" i="13"/>
  <c r="A4819" i="13"/>
  <c r="E4818" i="13"/>
  <c r="D4818" i="13"/>
  <c r="C4818" i="13"/>
  <c r="B4818" i="13"/>
  <c r="A4818" i="13"/>
  <c r="E4817" i="13"/>
  <c r="D4817" i="13"/>
  <c r="C4817" i="13"/>
  <c r="B4817" i="13"/>
  <c r="A4817" i="13"/>
  <c r="E4816" i="13"/>
  <c r="D4816" i="13"/>
  <c r="C4816" i="13"/>
  <c r="B4816" i="13"/>
  <c r="A4816" i="13"/>
  <c r="E4815" i="13"/>
  <c r="D4815" i="13"/>
  <c r="C4815" i="13"/>
  <c r="B4815" i="13"/>
  <c r="A4815" i="13"/>
  <c r="E4814" i="13"/>
  <c r="D4814" i="13"/>
  <c r="C4814" i="13"/>
  <c r="B4814" i="13"/>
  <c r="A4814" i="13"/>
  <c r="E4813" i="13"/>
  <c r="D4813" i="13"/>
  <c r="C4813" i="13"/>
  <c r="B4813" i="13"/>
  <c r="A4813" i="13"/>
  <c r="E4812" i="13"/>
  <c r="D4812" i="13"/>
  <c r="C4812" i="13"/>
  <c r="B4812" i="13"/>
  <c r="A4812" i="13"/>
  <c r="E4811" i="13"/>
  <c r="D4811" i="13"/>
  <c r="C4811" i="13"/>
  <c r="B4811" i="13"/>
  <c r="A4811" i="13"/>
  <c r="E4810" i="13"/>
  <c r="D4810" i="13"/>
  <c r="C4810" i="13"/>
  <c r="B4810" i="13"/>
  <c r="A4810" i="13"/>
  <c r="E4809" i="13"/>
  <c r="D4809" i="13"/>
  <c r="C4809" i="13"/>
  <c r="B4809" i="13"/>
  <c r="A4809" i="13"/>
  <c r="E4808" i="13"/>
  <c r="D4808" i="13"/>
  <c r="C4808" i="13"/>
  <c r="B4808" i="13"/>
  <c r="A4808" i="13"/>
  <c r="E4807" i="13"/>
  <c r="D4807" i="13"/>
  <c r="C4807" i="13"/>
  <c r="B4807" i="13"/>
  <c r="A4807" i="13"/>
  <c r="E4806" i="13"/>
  <c r="D4806" i="13"/>
  <c r="C4806" i="13"/>
  <c r="B4806" i="13"/>
  <c r="A4806" i="13"/>
  <c r="E4805" i="13"/>
  <c r="D4805" i="13"/>
  <c r="C4805" i="13"/>
  <c r="B4805" i="13"/>
  <c r="A4805" i="13"/>
  <c r="E4804" i="13"/>
  <c r="D4804" i="13"/>
  <c r="C4804" i="13"/>
  <c r="B4804" i="13"/>
  <c r="A4804" i="13"/>
  <c r="E4803" i="13"/>
  <c r="D4803" i="13"/>
  <c r="C4803" i="13"/>
  <c r="B4803" i="13"/>
  <c r="A4803" i="13"/>
  <c r="E4802" i="13"/>
  <c r="D4802" i="13"/>
  <c r="C4802" i="13"/>
  <c r="B4802" i="13"/>
  <c r="A4802" i="13"/>
  <c r="E4801" i="13"/>
  <c r="D4801" i="13"/>
  <c r="C4801" i="13"/>
  <c r="B4801" i="13"/>
  <c r="A4801" i="13"/>
  <c r="E4800" i="13"/>
  <c r="D4800" i="13"/>
  <c r="C4800" i="13"/>
  <c r="B4800" i="13"/>
  <c r="A4800" i="13"/>
  <c r="E4799" i="13"/>
  <c r="D4799" i="13"/>
  <c r="C4799" i="13"/>
  <c r="B4799" i="13"/>
  <c r="A4799" i="13"/>
  <c r="E4798" i="13"/>
  <c r="D4798" i="13"/>
  <c r="C4798" i="13"/>
  <c r="B4798" i="13"/>
  <c r="A4798" i="13"/>
  <c r="E4797" i="13"/>
  <c r="D4797" i="13"/>
  <c r="C4797" i="13"/>
  <c r="B4797" i="13"/>
  <c r="A4797" i="13"/>
  <c r="E4796" i="13"/>
  <c r="D4796" i="13"/>
  <c r="C4796" i="13"/>
  <c r="B4796" i="13"/>
  <c r="A4796" i="13"/>
  <c r="E4795" i="13"/>
  <c r="D4795" i="13"/>
  <c r="C4795" i="13"/>
  <c r="B4795" i="13"/>
  <c r="A4795" i="13"/>
  <c r="E4794" i="13"/>
  <c r="D4794" i="13"/>
  <c r="C4794" i="13"/>
  <c r="B4794" i="13"/>
  <c r="A4794" i="13"/>
  <c r="E4793" i="13"/>
  <c r="D4793" i="13"/>
  <c r="C4793" i="13"/>
  <c r="B4793" i="13"/>
  <c r="A4793" i="13"/>
  <c r="E4792" i="13"/>
  <c r="D4792" i="13"/>
  <c r="C4792" i="13"/>
  <c r="B4792" i="13"/>
  <c r="A4792" i="13"/>
  <c r="E4791" i="13"/>
  <c r="D4791" i="13"/>
  <c r="C4791" i="13"/>
  <c r="B4791" i="13"/>
  <c r="A4791" i="13"/>
  <c r="E4790" i="13"/>
  <c r="D4790" i="13"/>
  <c r="C4790" i="13"/>
  <c r="B4790" i="13"/>
  <c r="A4790" i="13"/>
  <c r="E4789" i="13"/>
  <c r="D4789" i="13"/>
  <c r="C4789" i="13"/>
  <c r="B4789" i="13"/>
  <c r="A4789" i="13"/>
  <c r="E4788" i="13"/>
  <c r="D4788" i="13"/>
  <c r="C4788" i="13"/>
  <c r="B4788" i="13"/>
  <c r="A4788" i="13"/>
  <c r="E4787" i="13"/>
  <c r="D4787" i="13"/>
  <c r="C4787" i="13"/>
  <c r="B4787" i="13"/>
  <c r="A4787" i="13"/>
  <c r="E4786" i="13"/>
  <c r="D4786" i="13"/>
  <c r="C4786" i="13"/>
  <c r="B4786" i="13"/>
  <c r="A4786" i="13"/>
  <c r="E4785" i="13"/>
  <c r="D4785" i="13"/>
  <c r="C4785" i="13"/>
  <c r="B4785" i="13"/>
  <c r="A4785" i="13"/>
  <c r="E4784" i="13"/>
  <c r="D4784" i="13"/>
  <c r="C4784" i="13"/>
  <c r="B4784" i="13"/>
  <c r="A4784" i="13"/>
  <c r="E4783" i="13"/>
  <c r="D4783" i="13"/>
  <c r="C4783" i="13"/>
  <c r="B4783" i="13"/>
  <c r="A4783" i="13"/>
  <c r="E4782" i="13"/>
  <c r="D4782" i="13"/>
  <c r="C4782" i="13"/>
  <c r="B4782" i="13"/>
  <c r="A4782" i="13"/>
  <c r="E4781" i="13"/>
  <c r="D4781" i="13"/>
  <c r="C4781" i="13"/>
  <c r="B4781" i="13"/>
  <c r="A4781" i="13"/>
  <c r="E4780" i="13"/>
  <c r="D4780" i="13"/>
  <c r="C4780" i="13"/>
  <c r="B4780" i="13"/>
  <c r="A4780" i="13"/>
  <c r="E4779" i="13"/>
  <c r="D4779" i="13"/>
  <c r="C4779" i="13"/>
  <c r="B4779" i="13"/>
  <c r="A4779" i="13"/>
  <c r="E4778" i="13"/>
  <c r="D4778" i="13"/>
  <c r="C4778" i="13"/>
  <c r="B4778" i="13"/>
  <c r="A4778" i="13"/>
  <c r="E4777" i="13"/>
  <c r="D4777" i="13"/>
  <c r="C4777" i="13"/>
  <c r="B4777" i="13"/>
  <c r="A4777" i="13"/>
  <c r="E4776" i="13"/>
  <c r="D4776" i="13"/>
  <c r="C4776" i="13"/>
  <c r="B4776" i="13"/>
  <c r="A4776" i="13"/>
  <c r="E4775" i="13"/>
  <c r="D4775" i="13"/>
  <c r="C4775" i="13"/>
  <c r="B4775" i="13"/>
  <c r="A4775" i="13"/>
  <c r="E4774" i="13"/>
  <c r="D4774" i="13"/>
  <c r="C4774" i="13"/>
  <c r="B4774" i="13"/>
  <c r="A4774" i="13"/>
  <c r="E4773" i="13"/>
  <c r="D4773" i="13"/>
  <c r="C4773" i="13"/>
  <c r="B4773" i="13"/>
  <c r="A4773" i="13"/>
  <c r="E4772" i="13"/>
  <c r="D4772" i="13"/>
  <c r="C4772" i="13"/>
  <c r="B4772" i="13"/>
  <c r="A4772" i="13"/>
  <c r="E4771" i="13"/>
  <c r="D4771" i="13"/>
  <c r="C4771" i="13"/>
  <c r="B4771" i="13"/>
  <c r="A4771" i="13"/>
  <c r="E4770" i="13"/>
  <c r="D4770" i="13"/>
  <c r="C4770" i="13"/>
  <c r="B4770" i="13"/>
  <c r="A4770" i="13"/>
  <c r="E4769" i="13"/>
  <c r="D4769" i="13"/>
  <c r="C4769" i="13"/>
  <c r="B4769" i="13"/>
  <c r="A4769" i="13"/>
  <c r="E4768" i="13"/>
  <c r="D4768" i="13"/>
  <c r="C4768" i="13"/>
  <c r="B4768" i="13"/>
  <c r="A4768" i="13"/>
  <c r="E4767" i="13"/>
  <c r="D4767" i="13"/>
  <c r="C4767" i="13"/>
  <c r="B4767" i="13"/>
  <c r="A4767" i="13"/>
  <c r="E4766" i="13"/>
  <c r="D4766" i="13"/>
  <c r="C4766" i="13"/>
  <c r="B4766" i="13"/>
  <c r="A4766" i="13"/>
  <c r="E4765" i="13"/>
  <c r="D4765" i="13"/>
  <c r="C4765" i="13"/>
  <c r="B4765" i="13"/>
  <c r="A4765" i="13"/>
  <c r="E4764" i="13"/>
  <c r="D4764" i="13"/>
  <c r="C4764" i="13"/>
  <c r="B4764" i="13"/>
  <c r="A4764" i="13"/>
  <c r="E4763" i="13"/>
  <c r="D4763" i="13"/>
  <c r="C4763" i="13"/>
  <c r="B4763" i="13"/>
  <c r="A4763" i="13"/>
  <c r="E4762" i="13"/>
  <c r="D4762" i="13"/>
  <c r="C4762" i="13"/>
  <c r="B4762" i="13"/>
  <c r="A4762" i="13"/>
  <c r="E4761" i="13"/>
  <c r="D4761" i="13"/>
  <c r="C4761" i="13"/>
  <c r="B4761" i="13"/>
  <c r="A4761" i="13"/>
  <c r="E4760" i="13"/>
  <c r="D4760" i="13"/>
  <c r="C4760" i="13"/>
  <c r="B4760" i="13"/>
  <c r="A4760" i="13"/>
  <c r="E4759" i="13"/>
  <c r="D4759" i="13"/>
  <c r="C4759" i="13"/>
  <c r="B4759" i="13"/>
  <c r="A4759" i="13"/>
  <c r="E4758" i="13"/>
  <c r="D4758" i="13"/>
  <c r="C4758" i="13"/>
  <c r="B4758" i="13"/>
  <c r="A4758" i="13"/>
  <c r="E4757" i="13"/>
  <c r="D4757" i="13"/>
  <c r="C4757" i="13"/>
  <c r="B4757" i="13"/>
  <c r="A4757" i="13"/>
  <c r="E4756" i="13"/>
  <c r="D4756" i="13"/>
  <c r="C4756" i="13"/>
  <c r="B4756" i="13"/>
  <c r="A4756" i="13"/>
  <c r="E4755" i="13"/>
  <c r="D4755" i="13"/>
  <c r="C4755" i="13"/>
  <c r="B4755" i="13"/>
  <c r="A4755" i="13"/>
  <c r="E4754" i="13"/>
  <c r="D4754" i="13"/>
  <c r="C4754" i="13"/>
  <c r="B4754" i="13"/>
  <c r="A4754" i="13"/>
  <c r="E4753" i="13"/>
  <c r="D4753" i="13"/>
  <c r="C4753" i="13"/>
  <c r="B4753" i="13"/>
  <c r="A4753" i="13"/>
  <c r="E4752" i="13"/>
  <c r="D4752" i="13"/>
  <c r="C4752" i="13"/>
  <c r="B4752" i="13"/>
  <c r="A4752" i="13"/>
  <c r="E4751" i="13"/>
  <c r="D4751" i="13"/>
  <c r="C4751" i="13"/>
  <c r="B4751" i="13"/>
  <c r="A4751" i="13"/>
  <c r="E4750" i="13"/>
  <c r="D4750" i="13"/>
  <c r="C4750" i="13"/>
  <c r="B4750" i="13"/>
  <c r="A4750" i="13"/>
  <c r="E4749" i="13"/>
  <c r="D4749" i="13"/>
  <c r="C4749" i="13"/>
  <c r="B4749" i="13"/>
  <c r="A4749" i="13"/>
  <c r="E4748" i="13"/>
  <c r="D4748" i="13"/>
  <c r="C4748" i="13"/>
  <c r="B4748" i="13"/>
  <c r="A4748" i="13"/>
  <c r="E4747" i="13"/>
  <c r="D4747" i="13"/>
  <c r="C4747" i="13"/>
  <c r="B4747" i="13"/>
  <c r="A4747" i="13"/>
  <c r="E4746" i="13"/>
  <c r="D4746" i="13"/>
  <c r="C4746" i="13"/>
  <c r="B4746" i="13"/>
  <c r="A4746" i="13"/>
  <c r="E4745" i="13"/>
  <c r="D4745" i="13"/>
  <c r="C4745" i="13"/>
  <c r="B4745" i="13"/>
  <c r="A4745" i="13"/>
  <c r="E4744" i="13"/>
  <c r="D4744" i="13"/>
  <c r="C4744" i="13"/>
  <c r="B4744" i="13"/>
  <c r="A4744" i="13"/>
  <c r="E4743" i="13"/>
  <c r="D4743" i="13"/>
  <c r="C4743" i="13"/>
  <c r="B4743" i="13"/>
  <c r="A4743" i="13"/>
  <c r="E4742" i="13"/>
  <c r="D4742" i="13"/>
  <c r="C4742" i="13"/>
  <c r="B4742" i="13"/>
  <c r="A4742" i="13"/>
  <c r="E4741" i="13"/>
  <c r="D4741" i="13"/>
  <c r="C4741" i="13"/>
  <c r="B4741" i="13"/>
  <c r="A4741" i="13"/>
  <c r="E4740" i="13"/>
  <c r="D4740" i="13"/>
  <c r="C4740" i="13"/>
  <c r="B4740" i="13"/>
  <c r="A4740" i="13"/>
  <c r="E4739" i="13"/>
  <c r="D4739" i="13"/>
  <c r="C4739" i="13"/>
  <c r="B4739" i="13"/>
  <c r="A4739" i="13"/>
  <c r="E4738" i="13"/>
  <c r="D4738" i="13"/>
  <c r="C4738" i="13"/>
  <c r="B4738" i="13"/>
  <c r="A4738" i="13"/>
  <c r="E4737" i="13"/>
  <c r="D4737" i="13"/>
  <c r="C4737" i="13"/>
  <c r="B4737" i="13"/>
  <c r="A4737" i="13"/>
  <c r="E4736" i="13"/>
  <c r="D4736" i="13"/>
  <c r="C4736" i="13"/>
  <c r="B4736" i="13"/>
  <c r="A4736" i="13"/>
  <c r="E4735" i="13"/>
  <c r="D4735" i="13"/>
  <c r="C4735" i="13"/>
  <c r="B4735" i="13"/>
  <c r="A4735" i="13"/>
  <c r="E4734" i="13"/>
  <c r="D4734" i="13"/>
  <c r="C4734" i="13"/>
  <c r="B4734" i="13"/>
  <c r="A4734" i="13"/>
  <c r="E4733" i="13"/>
  <c r="D4733" i="13"/>
  <c r="C4733" i="13"/>
  <c r="B4733" i="13"/>
  <c r="A4733" i="13"/>
  <c r="E4732" i="13"/>
  <c r="D4732" i="13"/>
  <c r="C4732" i="13"/>
  <c r="B4732" i="13"/>
  <c r="A4732" i="13"/>
  <c r="E4731" i="13"/>
  <c r="D4731" i="13"/>
  <c r="C4731" i="13"/>
  <c r="B4731" i="13"/>
  <c r="A4731" i="13"/>
  <c r="E4730" i="13"/>
  <c r="D4730" i="13"/>
  <c r="C4730" i="13"/>
  <c r="B4730" i="13"/>
  <c r="A4730" i="13"/>
  <c r="E4729" i="13"/>
  <c r="D4729" i="13"/>
  <c r="C4729" i="13"/>
  <c r="B4729" i="13"/>
  <c r="A4729" i="13"/>
  <c r="E4728" i="13"/>
  <c r="D4728" i="13"/>
  <c r="C4728" i="13"/>
  <c r="B4728" i="13"/>
  <c r="A4728" i="13"/>
  <c r="E4727" i="13"/>
  <c r="D4727" i="13"/>
  <c r="C4727" i="13"/>
  <c r="B4727" i="13"/>
  <c r="A4727" i="13"/>
  <c r="E4726" i="13"/>
  <c r="D4726" i="13"/>
  <c r="C4726" i="13"/>
  <c r="B4726" i="13"/>
  <c r="A4726" i="13"/>
  <c r="E4725" i="13"/>
  <c r="D4725" i="13"/>
  <c r="C4725" i="13"/>
  <c r="B4725" i="13"/>
  <c r="A4725" i="13"/>
  <c r="E4724" i="13"/>
  <c r="D4724" i="13"/>
  <c r="C4724" i="13"/>
  <c r="B4724" i="13"/>
  <c r="A4724" i="13"/>
  <c r="E4723" i="13"/>
  <c r="D4723" i="13"/>
  <c r="C4723" i="13"/>
  <c r="B4723" i="13"/>
  <c r="A4723" i="13"/>
  <c r="E4722" i="13"/>
  <c r="D4722" i="13"/>
  <c r="C4722" i="13"/>
  <c r="B4722" i="13"/>
  <c r="A4722" i="13"/>
  <c r="E4721" i="13"/>
  <c r="D4721" i="13"/>
  <c r="C4721" i="13"/>
  <c r="B4721" i="13"/>
  <c r="A4721" i="13"/>
  <c r="E4720" i="13"/>
  <c r="D4720" i="13"/>
  <c r="C4720" i="13"/>
  <c r="B4720" i="13"/>
  <c r="A4720" i="13"/>
  <c r="E4719" i="13"/>
  <c r="D4719" i="13"/>
  <c r="C4719" i="13"/>
  <c r="B4719" i="13"/>
  <c r="A4719" i="13"/>
  <c r="E4718" i="13"/>
  <c r="D4718" i="13"/>
  <c r="C4718" i="13"/>
  <c r="B4718" i="13"/>
  <c r="A4718" i="13"/>
  <c r="E4717" i="13"/>
  <c r="D4717" i="13"/>
  <c r="C4717" i="13"/>
  <c r="B4717" i="13"/>
  <c r="A4717" i="13"/>
  <c r="E4716" i="13"/>
  <c r="D4716" i="13"/>
  <c r="C4716" i="13"/>
  <c r="B4716" i="13"/>
  <c r="A4716" i="13"/>
  <c r="E4715" i="13"/>
  <c r="D4715" i="13"/>
  <c r="C4715" i="13"/>
  <c r="B4715" i="13"/>
  <c r="A4715" i="13"/>
  <c r="E4714" i="13"/>
  <c r="D4714" i="13"/>
  <c r="C4714" i="13"/>
  <c r="B4714" i="13"/>
  <c r="A4714" i="13"/>
  <c r="E4713" i="13"/>
  <c r="D4713" i="13"/>
  <c r="C4713" i="13"/>
  <c r="B4713" i="13"/>
  <c r="A4713" i="13"/>
  <c r="E4712" i="13"/>
  <c r="D4712" i="13"/>
  <c r="C4712" i="13"/>
  <c r="B4712" i="13"/>
  <c r="A4712" i="13"/>
  <c r="E4711" i="13"/>
  <c r="D4711" i="13"/>
  <c r="C4711" i="13"/>
  <c r="B4711" i="13"/>
  <c r="A4711" i="13"/>
  <c r="E4710" i="13"/>
  <c r="D4710" i="13"/>
  <c r="C4710" i="13"/>
  <c r="B4710" i="13"/>
  <c r="A4710" i="13"/>
  <c r="E4709" i="13"/>
  <c r="D4709" i="13"/>
  <c r="C4709" i="13"/>
  <c r="B4709" i="13"/>
  <c r="A4709" i="13"/>
  <c r="E4708" i="13"/>
  <c r="D4708" i="13"/>
  <c r="C4708" i="13"/>
  <c r="B4708" i="13"/>
  <c r="A4708" i="13"/>
  <c r="E4707" i="13"/>
  <c r="D4707" i="13"/>
  <c r="C4707" i="13"/>
  <c r="B4707" i="13"/>
  <c r="A4707" i="13"/>
  <c r="E4706" i="13"/>
  <c r="D4706" i="13"/>
  <c r="C4706" i="13"/>
  <c r="B4706" i="13"/>
  <c r="A4706" i="13"/>
  <c r="E4705" i="13"/>
  <c r="D4705" i="13"/>
  <c r="C4705" i="13"/>
  <c r="B4705" i="13"/>
  <c r="A4705" i="13"/>
  <c r="E4704" i="13"/>
  <c r="D4704" i="13"/>
  <c r="C4704" i="13"/>
  <c r="B4704" i="13"/>
  <c r="A4704" i="13"/>
  <c r="E4703" i="13"/>
  <c r="D4703" i="13"/>
  <c r="C4703" i="13"/>
  <c r="B4703" i="13"/>
  <c r="A4703" i="13"/>
  <c r="E4702" i="13"/>
  <c r="D4702" i="13"/>
  <c r="C4702" i="13"/>
  <c r="B4702" i="13"/>
  <c r="A4702" i="13"/>
  <c r="E4701" i="13"/>
  <c r="D4701" i="13"/>
  <c r="C4701" i="13"/>
  <c r="B4701" i="13"/>
  <c r="A4701" i="13"/>
  <c r="E4700" i="13"/>
  <c r="D4700" i="13"/>
  <c r="C4700" i="13"/>
  <c r="B4700" i="13"/>
  <c r="A4700" i="13"/>
  <c r="E4699" i="13"/>
  <c r="D4699" i="13"/>
  <c r="C4699" i="13"/>
  <c r="B4699" i="13"/>
  <c r="A4699" i="13"/>
  <c r="E4698" i="13"/>
  <c r="D4698" i="13"/>
  <c r="C4698" i="13"/>
  <c r="B4698" i="13"/>
  <c r="A4698" i="13"/>
  <c r="E4697" i="13"/>
  <c r="D4697" i="13"/>
  <c r="C4697" i="13"/>
  <c r="B4697" i="13"/>
  <c r="A4697" i="13"/>
  <c r="E4696" i="13"/>
  <c r="D4696" i="13"/>
  <c r="C4696" i="13"/>
  <c r="B4696" i="13"/>
  <c r="A4696" i="13"/>
  <c r="E4695" i="13"/>
  <c r="D4695" i="13"/>
  <c r="C4695" i="13"/>
  <c r="B4695" i="13"/>
  <c r="A4695" i="13"/>
  <c r="E4694" i="13"/>
  <c r="D4694" i="13"/>
  <c r="C4694" i="13"/>
  <c r="B4694" i="13"/>
  <c r="A4694" i="13"/>
  <c r="E4693" i="13"/>
  <c r="D4693" i="13"/>
  <c r="C4693" i="13"/>
  <c r="B4693" i="13"/>
  <c r="A4693" i="13"/>
  <c r="E4692" i="13"/>
  <c r="D4692" i="13"/>
  <c r="C4692" i="13"/>
  <c r="B4692" i="13"/>
  <c r="A4692" i="13"/>
  <c r="E4691" i="13"/>
  <c r="D4691" i="13"/>
  <c r="C4691" i="13"/>
  <c r="B4691" i="13"/>
  <c r="A4691" i="13"/>
  <c r="E4690" i="13"/>
  <c r="D4690" i="13"/>
  <c r="C4690" i="13"/>
  <c r="B4690" i="13"/>
  <c r="A4690" i="13"/>
  <c r="E4689" i="13"/>
  <c r="D4689" i="13"/>
  <c r="C4689" i="13"/>
  <c r="B4689" i="13"/>
  <c r="A4689" i="13"/>
  <c r="E4688" i="13"/>
  <c r="D4688" i="13"/>
  <c r="C4688" i="13"/>
  <c r="B4688" i="13"/>
  <c r="A4688" i="13"/>
  <c r="E4687" i="13"/>
  <c r="D4687" i="13"/>
  <c r="C4687" i="13"/>
  <c r="B4687" i="13"/>
  <c r="A4687" i="13"/>
  <c r="E4686" i="13"/>
  <c r="D4686" i="13"/>
  <c r="C4686" i="13"/>
  <c r="B4686" i="13"/>
  <c r="A4686" i="13"/>
  <c r="E4685" i="13"/>
  <c r="D4685" i="13"/>
  <c r="C4685" i="13"/>
  <c r="B4685" i="13"/>
  <c r="A4685" i="13"/>
  <c r="E4684" i="13"/>
  <c r="D4684" i="13"/>
  <c r="C4684" i="13"/>
  <c r="B4684" i="13"/>
  <c r="A4684" i="13"/>
  <c r="E4683" i="13"/>
  <c r="D4683" i="13"/>
  <c r="C4683" i="13"/>
  <c r="B4683" i="13"/>
  <c r="A4683" i="13"/>
  <c r="E4682" i="13"/>
  <c r="D4682" i="13"/>
  <c r="C4682" i="13"/>
  <c r="B4682" i="13"/>
  <c r="A4682" i="13"/>
  <c r="E4681" i="13"/>
  <c r="D4681" i="13"/>
  <c r="C4681" i="13"/>
  <c r="B4681" i="13"/>
  <c r="A4681" i="13"/>
  <c r="E4680" i="13"/>
  <c r="D4680" i="13"/>
  <c r="C4680" i="13"/>
  <c r="B4680" i="13"/>
  <c r="A4680" i="13"/>
  <c r="E4679" i="13"/>
  <c r="D4679" i="13"/>
  <c r="C4679" i="13"/>
  <c r="B4679" i="13"/>
  <c r="A4679" i="13"/>
  <c r="E4678" i="13"/>
  <c r="D4678" i="13"/>
  <c r="C4678" i="13"/>
  <c r="B4678" i="13"/>
  <c r="A4678" i="13"/>
  <c r="E4677" i="13"/>
  <c r="D4677" i="13"/>
  <c r="C4677" i="13"/>
  <c r="B4677" i="13"/>
  <c r="A4677" i="13"/>
  <c r="E4676" i="13"/>
  <c r="D4676" i="13"/>
  <c r="C4676" i="13"/>
  <c r="B4676" i="13"/>
  <c r="A4676" i="13"/>
  <c r="E4675" i="13"/>
  <c r="D4675" i="13"/>
  <c r="C4675" i="13"/>
  <c r="B4675" i="13"/>
  <c r="A4675" i="13"/>
  <c r="E4674" i="13"/>
  <c r="D4674" i="13"/>
  <c r="C4674" i="13"/>
  <c r="B4674" i="13"/>
  <c r="A4674" i="13"/>
  <c r="E4673" i="13"/>
  <c r="D4673" i="13"/>
  <c r="C4673" i="13"/>
  <c r="B4673" i="13"/>
  <c r="A4673" i="13"/>
  <c r="E4672" i="13"/>
  <c r="D4672" i="13"/>
  <c r="C4672" i="13"/>
  <c r="B4672" i="13"/>
  <c r="A4672" i="13"/>
  <c r="E4671" i="13"/>
  <c r="D4671" i="13"/>
  <c r="C4671" i="13"/>
  <c r="B4671" i="13"/>
  <c r="A4671" i="13"/>
  <c r="E4670" i="13"/>
  <c r="D4670" i="13"/>
  <c r="C4670" i="13"/>
  <c r="B4670" i="13"/>
  <c r="A4670" i="13"/>
  <c r="E4669" i="13"/>
  <c r="D4669" i="13"/>
  <c r="C4669" i="13"/>
  <c r="B4669" i="13"/>
  <c r="A4669" i="13"/>
  <c r="E4668" i="13"/>
  <c r="D4668" i="13"/>
  <c r="C4668" i="13"/>
  <c r="B4668" i="13"/>
  <c r="A4668" i="13"/>
  <c r="E4667" i="13"/>
  <c r="D4667" i="13"/>
  <c r="C4667" i="13"/>
  <c r="B4667" i="13"/>
  <c r="A4667" i="13"/>
  <c r="E4666" i="13"/>
  <c r="D4666" i="13"/>
  <c r="C4666" i="13"/>
  <c r="B4666" i="13"/>
  <c r="A4666" i="13"/>
  <c r="E4665" i="13"/>
  <c r="D4665" i="13"/>
  <c r="C4665" i="13"/>
  <c r="B4665" i="13"/>
  <c r="A4665" i="13"/>
  <c r="E4664" i="13"/>
  <c r="D4664" i="13"/>
  <c r="C4664" i="13"/>
  <c r="B4664" i="13"/>
  <c r="A4664" i="13"/>
  <c r="E4663" i="13"/>
  <c r="D4663" i="13"/>
  <c r="C4663" i="13"/>
  <c r="B4663" i="13"/>
  <c r="A4663" i="13"/>
  <c r="E4662" i="13"/>
  <c r="D4662" i="13"/>
  <c r="C4662" i="13"/>
  <c r="B4662" i="13"/>
  <c r="A4662" i="13"/>
  <c r="E4661" i="13"/>
  <c r="D4661" i="13"/>
  <c r="C4661" i="13"/>
  <c r="B4661" i="13"/>
  <c r="A4661" i="13"/>
  <c r="E4660" i="13"/>
  <c r="D4660" i="13"/>
  <c r="C4660" i="13"/>
  <c r="B4660" i="13"/>
  <c r="A4660" i="13"/>
  <c r="E4659" i="13"/>
  <c r="D4659" i="13"/>
  <c r="C4659" i="13"/>
  <c r="B4659" i="13"/>
  <c r="A4659" i="13"/>
  <c r="E4658" i="13"/>
  <c r="D4658" i="13"/>
  <c r="C4658" i="13"/>
  <c r="B4658" i="13"/>
  <c r="A4658" i="13"/>
  <c r="E4657" i="13"/>
  <c r="D4657" i="13"/>
  <c r="C4657" i="13"/>
  <c r="B4657" i="13"/>
  <c r="A4657" i="13"/>
  <c r="E4656" i="13"/>
  <c r="D4656" i="13"/>
  <c r="C4656" i="13"/>
  <c r="B4656" i="13"/>
  <c r="A4656" i="13"/>
  <c r="E4655" i="13"/>
  <c r="D4655" i="13"/>
  <c r="C4655" i="13"/>
  <c r="B4655" i="13"/>
  <c r="A4655" i="13"/>
  <c r="E4654" i="13"/>
  <c r="D4654" i="13"/>
  <c r="C4654" i="13"/>
  <c r="B4654" i="13"/>
  <c r="A4654" i="13"/>
  <c r="E4653" i="13"/>
  <c r="D4653" i="13"/>
  <c r="C4653" i="13"/>
  <c r="B4653" i="13"/>
  <c r="A4653" i="13"/>
  <c r="E4652" i="13"/>
  <c r="D4652" i="13"/>
  <c r="C4652" i="13"/>
  <c r="B4652" i="13"/>
  <c r="A4652" i="13"/>
  <c r="E4651" i="13"/>
  <c r="D4651" i="13"/>
  <c r="C4651" i="13"/>
  <c r="B4651" i="13"/>
  <c r="A4651" i="13"/>
  <c r="E4650" i="13"/>
  <c r="D4650" i="13"/>
  <c r="C4650" i="13"/>
  <c r="B4650" i="13"/>
  <c r="A4650" i="13"/>
  <c r="E4649" i="13"/>
  <c r="D4649" i="13"/>
  <c r="C4649" i="13"/>
  <c r="B4649" i="13"/>
  <c r="A4649" i="13"/>
  <c r="E4648" i="13"/>
  <c r="D4648" i="13"/>
  <c r="C4648" i="13"/>
  <c r="B4648" i="13"/>
  <c r="A4648" i="13"/>
  <c r="E4647" i="13"/>
  <c r="D4647" i="13"/>
  <c r="C4647" i="13"/>
  <c r="B4647" i="13"/>
  <c r="A4647" i="13"/>
  <c r="E4646" i="13"/>
  <c r="D4646" i="13"/>
  <c r="C4646" i="13"/>
  <c r="B4646" i="13"/>
  <c r="A4646" i="13"/>
  <c r="E4645" i="13"/>
  <c r="D4645" i="13"/>
  <c r="C4645" i="13"/>
  <c r="B4645" i="13"/>
  <c r="A4645" i="13"/>
  <c r="E4644" i="13"/>
  <c r="D4644" i="13"/>
  <c r="C4644" i="13"/>
  <c r="B4644" i="13"/>
  <c r="A4644" i="13"/>
  <c r="E4643" i="13"/>
  <c r="D4643" i="13"/>
  <c r="C4643" i="13"/>
  <c r="B4643" i="13"/>
  <c r="A4643" i="13"/>
  <c r="E4642" i="13"/>
  <c r="D4642" i="13"/>
  <c r="C4642" i="13"/>
  <c r="B4642" i="13"/>
  <c r="A4642" i="13"/>
  <c r="E4641" i="13"/>
  <c r="D4641" i="13"/>
  <c r="C4641" i="13"/>
  <c r="B4641" i="13"/>
  <c r="A4641" i="13"/>
  <c r="E4640" i="13"/>
  <c r="D4640" i="13"/>
  <c r="C4640" i="13"/>
  <c r="B4640" i="13"/>
  <c r="A4640" i="13"/>
  <c r="E4639" i="13"/>
  <c r="D4639" i="13"/>
  <c r="C4639" i="13"/>
  <c r="B4639" i="13"/>
  <c r="A4639" i="13"/>
  <c r="E4638" i="13"/>
  <c r="D4638" i="13"/>
  <c r="C4638" i="13"/>
  <c r="B4638" i="13"/>
  <c r="A4638" i="13"/>
  <c r="E4637" i="13"/>
  <c r="D4637" i="13"/>
  <c r="C4637" i="13"/>
  <c r="B4637" i="13"/>
  <c r="A4637" i="13"/>
  <c r="E4636" i="13"/>
  <c r="D4636" i="13"/>
  <c r="C4636" i="13"/>
  <c r="B4636" i="13"/>
  <c r="A4636" i="13"/>
  <c r="E4635" i="13"/>
  <c r="D4635" i="13"/>
  <c r="C4635" i="13"/>
  <c r="B4635" i="13"/>
  <c r="A4635" i="13"/>
  <c r="E4634" i="13"/>
  <c r="D4634" i="13"/>
  <c r="C4634" i="13"/>
  <c r="B4634" i="13"/>
  <c r="A4634" i="13"/>
  <c r="E4633" i="13"/>
  <c r="D4633" i="13"/>
  <c r="C4633" i="13"/>
  <c r="B4633" i="13"/>
  <c r="A4633" i="13"/>
  <c r="E4632" i="13"/>
  <c r="D4632" i="13"/>
  <c r="C4632" i="13"/>
  <c r="B4632" i="13"/>
  <c r="A4632" i="13"/>
  <c r="E4631" i="13"/>
  <c r="D4631" i="13"/>
  <c r="C4631" i="13"/>
  <c r="B4631" i="13"/>
  <c r="A4631" i="13"/>
  <c r="E4630" i="13"/>
  <c r="D4630" i="13"/>
  <c r="C4630" i="13"/>
  <c r="B4630" i="13"/>
  <c r="A4630" i="13"/>
  <c r="E4629" i="13"/>
  <c r="D4629" i="13"/>
  <c r="C4629" i="13"/>
  <c r="B4629" i="13"/>
  <c r="A4629" i="13"/>
  <c r="E4628" i="13"/>
  <c r="D4628" i="13"/>
  <c r="C4628" i="13"/>
  <c r="B4628" i="13"/>
  <c r="A4628" i="13"/>
  <c r="E4627" i="13"/>
  <c r="D4627" i="13"/>
  <c r="C4627" i="13"/>
  <c r="B4627" i="13"/>
  <c r="A4627" i="13"/>
  <c r="E4626" i="13"/>
  <c r="D4626" i="13"/>
  <c r="C4626" i="13"/>
  <c r="B4626" i="13"/>
  <c r="A4626" i="13"/>
  <c r="E4625" i="13"/>
  <c r="D4625" i="13"/>
  <c r="C4625" i="13"/>
  <c r="B4625" i="13"/>
  <c r="A4625" i="13"/>
  <c r="E4624" i="13"/>
  <c r="D4624" i="13"/>
  <c r="C4624" i="13"/>
  <c r="B4624" i="13"/>
  <c r="A4624" i="13"/>
  <c r="E4623" i="13"/>
  <c r="D4623" i="13"/>
  <c r="C4623" i="13"/>
  <c r="B4623" i="13"/>
  <c r="A4623" i="13"/>
  <c r="E4622" i="13"/>
  <c r="D4622" i="13"/>
  <c r="C4622" i="13"/>
  <c r="B4622" i="13"/>
  <c r="A4622" i="13"/>
  <c r="E4621" i="13"/>
  <c r="D4621" i="13"/>
  <c r="C4621" i="13"/>
  <c r="B4621" i="13"/>
  <c r="A4621" i="13"/>
  <c r="E4620" i="13"/>
  <c r="D4620" i="13"/>
  <c r="C4620" i="13"/>
  <c r="B4620" i="13"/>
  <c r="A4620" i="13"/>
  <c r="E4619" i="13"/>
  <c r="D4619" i="13"/>
  <c r="C4619" i="13"/>
  <c r="B4619" i="13"/>
  <c r="A4619" i="13"/>
  <c r="E4618" i="13"/>
  <c r="D4618" i="13"/>
  <c r="C4618" i="13"/>
  <c r="B4618" i="13"/>
  <c r="A4618" i="13"/>
  <c r="E4617" i="13"/>
  <c r="D4617" i="13"/>
  <c r="C4617" i="13"/>
  <c r="B4617" i="13"/>
  <c r="A4617" i="13"/>
  <c r="E4616" i="13"/>
  <c r="D4616" i="13"/>
  <c r="C4616" i="13"/>
  <c r="B4616" i="13"/>
  <c r="A4616" i="13"/>
  <c r="E4615" i="13"/>
  <c r="D4615" i="13"/>
  <c r="C4615" i="13"/>
  <c r="B4615" i="13"/>
  <c r="A4615" i="13"/>
  <c r="E4614" i="13"/>
  <c r="D4614" i="13"/>
  <c r="C4614" i="13"/>
  <c r="B4614" i="13"/>
  <c r="A4614" i="13"/>
  <c r="E4613" i="13"/>
  <c r="D4613" i="13"/>
  <c r="C4613" i="13"/>
  <c r="B4613" i="13"/>
  <c r="A4613" i="13"/>
  <c r="E4612" i="13"/>
  <c r="D4612" i="13"/>
  <c r="C4612" i="13"/>
  <c r="B4612" i="13"/>
  <c r="A4612" i="13"/>
  <c r="E4611" i="13"/>
  <c r="D4611" i="13"/>
  <c r="C4611" i="13"/>
  <c r="B4611" i="13"/>
  <c r="A4611" i="13"/>
  <c r="E4610" i="13"/>
  <c r="D4610" i="13"/>
  <c r="C4610" i="13"/>
  <c r="B4610" i="13"/>
  <c r="A4610" i="13"/>
  <c r="E4609" i="13"/>
  <c r="D4609" i="13"/>
  <c r="C4609" i="13"/>
  <c r="B4609" i="13"/>
  <c r="A4609" i="13"/>
  <c r="E4608" i="13"/>
  <c r="D4608" i="13"/>
  <c r="C4608" i="13"/>
  <c r="B4608" i="13"/>
  <c r="A4608" i="13"/>
  <c r="E4607" i="13"/>
  <c r="D4607" i="13"/>
  <c r="C4607" i="13"/>
  <c r="B4607" i="13"/>
  <c r="A4607" i="13"/>
  <c r="E4606" i="13"/>
  <c r="D4606" i="13"/>
  <c r="C4606" i="13"/>
  <c r="B4606" i="13"/>
  <c r="A4606" i="13"/>
  <c r="E4605" i="13"/>
  <c r="D4605" i="13"/>
  <c r="C4605" i="13"/>
  <c r="B4605" i="13"/>
  <c r="A4605" i="13"/>
  <c r="E4604" i="13"/>
  <c r="D4604" i="13"/>
  <c r="C4604" i="13"/>
  <c r="B4604" i="13"/>
  <c r="A4604" i="13"/>
  <c r="E4603" i="13"/>
  <c r="D4603" i="13"/>
  <c r="C4603" i="13"/>
  <c r="B4603" i="13"/>
  <c r="A4603" i="13"/>
  <c r="E4602" i="13"/>
  <c r="D4602" i="13"/>
  <c r="C4602" i="13"/>
  <c r="B4602" i="13"/>
  <c r="A4602" i="13"/>
  <c r="E4601" i="13"/>
  <c r="D4601" i="13"/>
  <c r="C4601" i="13"/>
  <c r="B4601" i="13"/>
  <c r="A4601" i="13"/>
  <c r="E4600" i="13"/>
  <c r="D4600" i="13"/>
  <c r="C4600" i="13"/>
  <c r="B4600" i="13"/>
  <c r="A4600" i="13"/>
  <c r="E4599" i="13"/>
  <c r="D4599" i="13"/>
  <c r="C4599" i="13"/>
  <c r="B4599" i="13"/>
  <c r="A4599" i="13"/>
  <c r="E4598" i="13"/>
  <c r="D4598" i="13"/>
  <c r="C4598" i="13"/>
  <c r="B4598" i="13"/>
  <c r="A4598" i="13"/>
  <c r="E4597" i="13"/>
  <c r="D4597" i="13"/>
  <c r="C4597" i="13"/>
  <c r="B4597" i="13"/>
  <c r="A4597" i="13"/>
  <c r="E4596" i="13"/>
  <c r="D4596" i="13"/>
  <c r="C4596" i="13"/>
  <c r="B4596" i="13"/>
  <c r="A4596" i="13"/>
  <c r="E4595" i="13"/>
  <c r="D4595" i="13"/>
  <c r="C4595" i="13"/>
  <c r="B4595" i="13"/>
  <c r="A4595" i="13"/>
  <c r="E4594" i="13"/>
  <c r="D4594" i="13"/>
  <c r="C4594" i="13"/>
  <c r="B4594" i="13"/>
  <c r="A4594" i="13"/>
  <c r="E4593" i="13"/>
  <c r="D4593" i="13"/>
  <c r="C4593" i="13"/>
  <c r="B4593" i="13"/>
  <c r="A4593" i="13"/>
  <c r="E4592" i="13"/>
  <c r="D4592" i="13"/>
  <c r="C4592" i="13"/>
  <c r="B4592" i="13"/>
  <c r="A4592" i="13"/>
  <c r="E4591" i="13"/>
  <c r="D4591" i="13"/>
  <c r="C4591" i="13"/>
  <c r="B4591" i="13"/>
  <c r="A4591" i="13"/>
  <c r="E4590" i="13"/>
  <c r="D4590" i="13"/>
  <c r="C4590" i="13"/>
  <c r="B4590" i="13"/>
  <c r="A4590" i="13"/>
  <c r="E4589" i="13"/>
  <c r="D4589" i="13"/>
  <c r="C4589" i="13"/>
  <c r="B4589" i="13"/>
  <c r="A4589" i="13"/>
  <c r="E4588" i="13"/>
  <c r="D4588" i="13"/>
  <c r="C4588" i="13"/>
  <c r="B4588" i="13"/>
  <c r="A4588" i="13"/>
  <c r="E4587" i="13"/>
  <c r="D4587" i="13"/>
  <c r="C4587" i="13"/>
  <c r="B4587" i="13"/>
  <c r="A4587" i="13"/>
  <c r="E4586" i="13"/>
  <c r="D4586" i="13"/>
  <c r="C4586" i="13"/>
  <c r="B4586" i="13"/>
  <c r="A4586" i="13"/>
  <c r="E4585" i="13"/>
  <c r="D4585" i="13"/>
  <c r="C4585" i="13"/>
  <c r="B4585" i="13"/>
  <c r="A4585" i="13"/>
  <c r="E4584" i="13"/>
  <c r="D4584" i="13"/>
  <c r="C4584" i="13"/>
  <c r="B4584" i="13"/>
  <c r="A4584" i="13"/>
  <c r="E4583" i="13"/>
  <c r="D4583" i="13"/>
  <c r="C4583" i="13"/>
  <c r="B4583" i="13"/>
  <c r="A4583" i="13"/>
  <c r="E4582" i="13"/>
  <c r="D4582" i="13"/>
  <c r="C4582" i="13"/>
  <c r="B4582" i="13"/>
  <c r="A4582" i="13"/>
  <c r="E4581" i="13"/>
  <c r="D4581" i="13"/>
  <c r="C4581" i="13"/>
  <c r="B4581" i="13"/>
  <c r="A4581" i="13"/>
  <c r="E4580" i="13"/>
  <c r="D4580" i="13"/>
  <c r="C4580" i="13"/>
  <c r="B4580" i="13"/>
  <c r="A4580" i="13"/>
  <c r="E4579" i="13"/>
  <c r="D4579" i="13"/>
  <c r="C4579" i="13"/>
  <c r="B4579" i="13"/>
  <c r="A4579" i="13"/>
  <c r="E4578" i="13"/>
  <c r="D4578" i="13"/>
  <c r="C4578" i="13"/>
  <c r="B4578" i="13"/>
  <c r="A4578" i="13"/>
  <c r="E4577" i="13"/>
  <c r="D4577" i="13"/>
  <c r="C4577" i="13"/>
  <c r="B4577" i="13"/>
  <c r="A4577" i="13"/>
  <c r="E4576" i="13"/>
  <c r="D4576" i="13"/>
  <c r="C4576" i="13"/>
  <c r="B4576" i="13"/>
  <c r="A4576" i="13"/>
  <c r="E4575" i="13"/>
  <c r="D4575" i="13"/>
  <c r="C4575" i="13"/>
  <c r="B4575" i="13"/>
  <c r="A4575" i="13"/>
  <c r="E4574" i="13"/>
  <c r="D4574" i="13"/>
  <c r="C4574" i="13"/>
  <c r="B4574" i="13"/>
  <c r="A4574" i="13"/>
  <c r="E4573" i="13"/>
  <c r="D4573" i="13"/>
  <c r="C4573" i="13"/>
  <c r="B4573" i="13"/>
  <c r="A4573" i="13"/>
  <c r="E4572" i="13"/>
  <c r="D4572" i="13"/>
  <c r="C4572" i="13"/>
  <c r="B4572" i="13"/>
  <c r="A4572" i="13"/>
  <c r="E4571" i="13"/>
  <c r="D4571" i="13"/>
  <c r="C4571" i="13"/>
  <c r="B4571" i="13"/>
  <c r="A4571" i="13"/>
  <c r="E4570" i="13"/>
  <c r="D4570" i="13"/>
  <c r="C4570" i="13"/>
  <c r="B4570" i="13"/>
  <c r="A4570" i="13"/>
  <c r="E4569" i="13"/>
  <c r="D4569" i="13"/>
  <c r="C4569" i="13"/>
  <c r="B4569" i="13"/>
  <c r="A4569" i="13"/>
  <c r="E4568" i="13"/>
  <c r="D4568" i="13"/>
  <c r="C4568" i="13"/>
  <c r="B4568" i="13"/>
  <c r="A4568" i="13"/>
  <c r="E4567" i="13"/>
  <c r="D4567" i="13"/>
  <c r="C4567" i="13"/>
  <c r="B4567" i="13"/>
  <c r="A4567" i="13"/>
  <c r="E4566" i="13"/>
  <c r="D4566" i="13"/>
  <c r="C4566" i="13"/>
  <c r="B4566" i="13"/>
  <c r="A4566" i="13"/>
  <c r="E4565" i="13"/>
  <c r="D4565" i="13"/>
  <c r="C4565" i="13"/>
  <c r="B4565" i="13"/>
  <c r="A4565" i="13"/>
  <c r="E4564" i="13"/>
  <c r="D4564" i="13"/>
  <c r="C4564" i="13"/>
  <c r="B4564" i="13"/>
  <c r="A4564" i="13"/>
  <c r="E4563" i="13"/>
  <c r="D4563" i="13"/>
  <c r="C4563" i="13"/>
  <c r="B4563" i="13"/>
  <c r="A4563" i="13"/>
  <c r="E4562" i="13"/>
  <c r="D4562" i="13"/>
  <c r="C4562" i="13"/>
  <c r="B4562" i="13"/>
  <c r="A4562" i="13"/>
  <c r="E4561" i="13"/>
  <c r="D4561" i="13"/>
  <c r="C4561" i="13"/>
  <c r="B4561" i="13"/>
  <c r="A4561" i="13"/>
  <c r="E4560" i="13"/>
  <c r="D4560" i="13"/>
  <c r="C4560" i="13"/>
  <c r="B4560" i="13"/>
  <c r="A4560" i="13"/>
  <c r="E4559" i="13"/>
  <c r="D4559" i="13"/>
  <c r="C4559" i="13"/>
  <c r="B4559" i="13"/>
  <c r="A4559" i="13"/>
  <c r="E4558" i="13"/>
  <c r="D4558" i="13"/>
  <c r="C4558" i="13"/>
  <c r="B4558" i="13"/>
  <c r="A4558" i="13"/>
  <c r="E4557" i="13"/>
  <c r="D4557" i="13"/>
  <c r="C4557" i="13"/>
  <c r="B4557" i="13"/>
  <c r="A4557" i="13"/>
  <c r="E4556" i="13"/>
  <c r="D4556" i="13"/>
  <c r="C4556" i="13"/>
  <c r="B4556" i="13"/>
  <c r="A4556" i="13"/>
  <c r="E4555" i="13"/>
  <c r="D4555" i="13"/>
  <c r="C4555" i="13"/>
  <c r="B4555" i="13"/>
  <c r="A4555" i="13"/>
  <c r="E4554" i="13"/>
  <c r="D4554" i="13"/>
  <c r="C4554" i="13"/>
  <c r="B4554" i="13"/>
  <c r="A4554" i="13"/>
  <c r="E4553" i="13"/>
  <c r="D4553" i="13"/>
  <c r="C4553" i="13"/>
  <c r="B4553" i="13"/>
  <c r="A4553" i="13"/>
  <c r="E4552" i="13"/>
  <c r="D4552" i="13"/>
  <c r="C4552" i="13"/>
  <c r="B4552" i="13"/>
  <c r="A4552" i="13"/>
  <c r="E4551" i="13"/>
  <c r="D4551" i="13"/>
  <c r="C4551" i="13"/>
  <c r="B4551" i="13"/>
  <c r="A4551" i="13"/>
  <c r="E4550" i="13"/>
  <c r="D4550" i="13"/>
  <c r="C4550" i="13"/>
  <c r="B4550" i="13"/>
  <c r="A4550" i="13"/>
  <c r="E4549" i="13"/>
  <c r="D4549" i="13"/>
  <c r="C4549" i="13"/>
  <c r="B4549" i="13"/>
  <c r="A4549" i="13"/>
  <c r="E4548" i="13"/>
  <c r="D4548" i="13"/>
  <c r="C4548" i="13"/>
  <c r="B4548" i="13"/>
  <c r="A4548" i="13"/>
  <c r="E4547" i="13"/>
  <c r="D4547" i="13"/>
  <c r="C4547" i="13"/>
  <c r="B4547" i="13"/>
  <c r="A4547" i="13"/>
  <c r="E4546" i="13"/>
  <c r="D4546" i="13"/>
  <c r="C4546" i="13"/>
  <c r="B4546" i="13"/>
  <c r="A4546" i="13"/>
  <c r="E4545" i="13"/>
  <c r="D4545" i="13"/>
  <c r="C4545" i="13"/>
  <c r="B4545" i="13"/>
  <c r="A4545" i="13"/>
  <c r="E4544" i="13"/>
  <c r="D4544" i="13"/>
  <c r="C4544" i="13"/>
  <c r="B4544" i="13"/>
  <c r="A4544" i="13"/>
  <c r="E4543" i="13"/>
  <c r="D4543" i="13"/>
  <c r="C4543" i="13"/>
  <c r="B4543" i="13"/>
  <c r="A4543" i="13"/>
  <c r="E4542" i="13"/>
  <c r="D4542" i="13"/>
  <c r="C4542" i="13"/>
  <c r="B4542" i="13"/>
  <c r="A4542" i="13"/>
  <c r="E4541" i="13"/>
  <c r="D4541" i="13"/>
  <c r="C4541" i="13"/>
  <c r="B4541" i="13"/>
  <c r="A4541" i="13"/>
  <c r="E4540" i="13"/>
  <c r="D4540" i="13"/>
  <c r="C4540" i="13"/>
  <c r="B4540" i="13"/>
  <c r="A4540" i="13"/>
  <c r="E4539" i="13"/>
  <c r="D4539" i="13"/>
  <c r="C4539" i="13"/>
  <c r="B4539" i="13"/>
  <c r="A4539" i="13"/>
  <c r="E4538" i="13"/>
  <c r="D4538" i="13"/>
  <c r="C4538" i="13"/>
  <c r="B4538" i="13"/>
  <c r="A4538" i="13"/>
  <c r="E4537" i="13"/>
  <c r="D4537" i="13"/>
  <c r="C4537" i="13"/>
  <c r="B4537" i="13"/>
  <c r="A4537" i="13"/>
  <c r="E4536" i="13"/>
  <c r="D4536" i="13"/>
  <c r="C4536" i="13"/>
  <c r="B4536" i="13"/>
  <c r="A4536" i="13"/>
  <c r="E4535" i="13"/>
  <c r="D4535" i="13"/>
  <c r="C4535" i="13"/>
  <c r="B4535" i="13"/>
  <c r="A4535" i="13"/>
  <c r="E4534" i="13"/>
  <c r="D4534" i="13"/>
  <c r="C4534" i="13"/>
  <c r="B4534" i="13"/>
  <c r="A4534" i="13"/>
  <c r="E4533" i="13"/>
  <c r="D4533" i="13"/>
  <c r="C4533" i="13"/>
  <c r="B4533" i="13"/>
  <c r="A4533" i="13"/>
  <c r="E4532" i="13"/>
  <c r="D4532" i="13"/>
  <c r="C4532" i="13"/>
  <c r="B4532" i="13"/>
  <c r="A4532" i="13"/>
  <c r="E4531" i="13"/>
  <c r="D4531" i="13"/>
  <c r="C4531" i="13"/>
  <c r="B4531" i="13"/>
  <c r="A4531" i="13"/>
  <c r="E4530" i="13"/>
  <c r="D4530" i="13"/>
  <c r="C4530" i="13"/>
  <c r="B4530" i="13"/>
  <c r="A4530" i="13"/>
  <c r="E4529" i="13"/>
  <c r="D4529" i="13"/>
  <c r="C4529" i="13"/>
  <c r="B4529" i="13"/>
  <c r="A4529" i="13"/>
  <c r="E4528" i="13"/>
  <c r="D4528" i="13"/>
  <c r="C4528" i="13"/>
  <c r="B4528" i="13"/>
  <c r="A4528" i="13"/>
  <c r="E4527" i="13"/>
  <c r="D4527" i="13"/>
  <c r="C4527" i="13"/>
  <c r="B4527" i="13"/>
  <c r="A4527" i="13"/>
  <c r="E4526" i="13"/>
  <c r="D4526" i="13"/>
  <c r="C4526" i="13"/>
  <c r="B4526" i="13"/>
  <c r="A4526" i="13"/>
  <c r="E4525" i="13"/>
  <c r="D4525" i="13"/>
  <c r="C4525" i="13"/>
  <c r="B4525" i="13"/>
  <c r="A4525" i="13"/>
  <c r="E4524" i="13"/>
  <c r="D4524" i="13"/>
  <c r="C4524" i="13"/>
  <c r="B4524" i="13"/>
  <c r="A4524" i="13"/>
  <c r="E4523" i="13"/>
  <c r="D4523" i="13"/>
  <c r="C4523" i="13"/>
  <c r="B4523" i="13"/>
  <c r="A4523" i="13"/>
  <c r="E4522" i="13"/>
  <c r="D4522" i="13"/>
  <c r="C4522" i="13"/>
  <c r="B4522" i="13"/>
  <c r="A4522" i="13"/>
  <c r="E4521" i="13"/>
  <c r="D4521" i="13"/>
  <c r="C4521" i="13"/>
  <c r="B4521" i="13"/>
  <c r="A4521" i="13"/>
  <c r="E4520" i="13"/>
  <c r="D4520" i="13"/>
  <c r="C4520" i="13"/>
  <c r="B4520" i="13"/>
  <c r="A4520" i="13"/>
  <c r="E4519" i="13"/>
  <c r="D4519" i="13"/>
  <c r="C4519" i="13"/>
  <c r="B4519" i="13"/>
  <c r="A4519" i="13"/>
  <c r="E4518" i="13"/>
  <c r="D4518" i="13"/>
  <c r="C4518" i="13"/>
  <c r="B4518" i="13"/>
  <c r="A4518" i="13"/>
  <c r="E4517" i="13"/>
  <c r="D4517" i="13"/>
  <c r="C4517" i="13"/>
  <c r="B4517" i="13"/>
  <c r="A4517" i="13"/>
  <c r="E4516" i="13"/>
  <c r="D4516" i="13"/>
  <c r="C4516" i="13"/>
  <c r="B4516" i="13"/>
  <c r="A4516" i="13"/>
  <c r="E4515" i="13"/>
  <c r="D4515" i="13"/>
  <c r="C4515" i="13"/>
  <c r="B4515" i="13"/>
  <c r="A4515" i="13"/>
  <c r="E4514" i="13"/>
  <c r="D4514" i="13"/>
  <c r="C4514" i="13"/>
  <c r="B4514" i="13"/>
  <c r="A4514" i="13"/>
  <c r="E4513" i="13"/>
  <c r="D4513" i="13"/>
  <c r="C4513" i="13"/>
  <c r="B4513" i="13"/>
  <c r="A4513" i="13"/>
  <c r="E4512" i="13"/>
  <c r="D4512" i="13"/>
  <c r="C4512" i="13"/>
  <c r="B4512" i="13"/>
  <c r="A4512" i="13"/>
  <c r="E4511" i="13"/>
  <c r="D4511" i="13"/>
  <c r="C4511" i="13"/>
  <c r="B4511" i="13"/>
  <c r="A4511" i="13"/>
  <c r="E4510" i="13"/>
  <c r="D4510" i="13"/>
  <c r="C4510" i="13"/>
  <c r="B4510" i="13"/>
  <c r="A4510" i="13"/>
  <c r="E4509" i="13"/>
  <c r="D4509" i="13"/>
  <c r="C4509" i="13"/>
  <c r="B4509" i="13"/>
  <c r="A4509" i="13"/>
  <c r="E4508" i="13"/>
  <c r="D4508" i="13"/>
  <c r="C4508" i="13"/>
  <c r="B4508" i="13"/>
  <c r="A4508" i="13"/>
  <c r="E4507" i="13"/>
  <c r="D4507" i="13"/>
  <c r="C4507" i="13"/>
  <c r="B4507" i="13"/>
  <c r="A4507" i="13"/>
  <c r="E4506" i="13"/>
  <c r="D4506" i="13"/>
  <c r="C4506" i="13"/>
  <c r="B4506" i="13"/>
  <c r="A4506" i="13"/>
  <c r="E4505" i="13"/>
  <c r="D4505" i="13"/>
  <c r="C4505" i="13"/>
  <c r="B4505" i="13"/>
  <c r="A4505" i="13"/>
  <c r="E4504" i="13"/>
  <c r="D4504" i="13"/>
  <c r="C4504" i="13"/>
  <c r="B4504" i="13"/>
  <c r="A4504" i="13"/>
  <c r="E4503" i="13"/>
  <c r="D4503" i="13"/>
  <c r="C4503" i="13"/>
  <c r="B4503" i="13"/>
  <c r="A4503" i="13"/>
  <c r="E4502" i="13"/>
  <c r="D4502" i="13"/>
  <c r="C4502" i="13"/>
  <c r="B4502" i="13"/>
  <c r="A4502" i="13"/>
  <c r="E4501" i="13"/>
  <c r="D4501" i="13"/>
  <c r="C4501" i="13"/>
  <c r="B4501" i="13"/>
  <c r="A4501" i="13"/>
  <c r="E4500" i="13"/>
  <c r="D4500" i="13"/>
  <c r="C4500" i="13"/>
  <c r="B4500" i="13"/>
  <c r="A4500" i="13"/>
  <c r="E4499" i="13"/>
  <c r="D4499" i="13"/>
  <c r="C4499" i="13"/>
  <c r="B4499" i="13"/>
  <c r="A4499" i="13"/>
  <c r="E4498" i="13"/>
  <c r="D4498" i="13"/>
  <c r="C4498" i="13"/>
  <c r="B4498" i="13"/>
  <c r="A4498" i="13"/>
  <c r="E4497" i="13"/>
  <c r="D4497" i="13"/>
  <c r="C4497" i="13"/>
  <c r="B4497" i="13"/>
  <c r="A4497" i="13"/>
  <c r="E4496" i="13"/>
  <c r="D4496" i="13"/>
  <c r="C4496" i="13"/>
  <c r="B4496" i="13"/>
  <c r="A4496" i="13"/>
  <c r="E4495" i="13"/>
  <c r="D4495" i="13"/>
  <c r="C4495" i="13"/>
  <c r="B4495" i="13"/>
  <c r="A4495" i="13"/>
  <c r="E4494" i="13"/>
  <c r="D4494" i="13"/>
  <c r="C4494" i="13"/>
  <c r="B4494" i="13"/>
  <c r="A4494" i="13"/>
  <c r="E4493" i="13"/>
  <c r="D4493" i="13"/>
  <c r="C4493" i="13"/>
  <c r="B4493" i="13"/>
  <c r="A4493" i="13"/>
  <c r="E4492" i="13"/>
  <c r="D4492" i="13"/>
  <c r="C4492" i="13"/>
  <c r="B4492" i="13"/>
  <c r="A4492" i="13"/>
  <c r="E4491" i="13"/>
  <c r="D4491" i="13"/>
  <c r="C4491" i="13"/>
  <c r="B4491" i="13"/>
  <c r="A4491" i="13"/>
  <c r="E4490" i="13"/>
  <c r="D4490" i="13"/>
  <c r="C4490" i="13"/>
  <c r="B4490" i="13"/>
  <c r="A4490" i="13"/>
  <c r="E4489" i="13"/>
  <c r="D4489" i="13"/>
  <c r="C4489" i="13"/>
  <c r="B4489" i="13"/>
  <c r="A4489" i="13"/>
  <c r="E4488" i="13"/>
  <c r="D4488" i="13"/>
  <c r="C4488" i="13"/>
  <c r="B4488" i="13"/>
  <c r="A4488" i="13"/>
  <c r="E4487" i="13"/>
  <c r="D4487" i="13"/>
  <c r="C4487" i="13"/>
  <c r="B4487" i="13"/>
  <c r="A4487" i="13"/>
  <c r="E4486" i="13"/>
  <c r="D4486" i="13"/>
  <c r="C4486" i="13"/>
  <c r="B4486" i="13"/>
  <c r="A4486" i="13"/>
  <c r="E4485" i="13"/>
  <c r="D4485" i="13"/>
  <c r="C4485" i="13"/>
  <c r="B4485" i="13"/>
  <c r="A4485" i="13"/>
  <c r="E4484" i="13"/>
  <c r="D4484" i="13"/>
  <c r="C4484" i="13"/>
  <c r="B4484" i="13"/>
  <c r="A4484" i="13"/>
  <c r="E4483" i="13"/>
  <c r="D4483" i="13"/>
  <c r="C4483" i="13"/>
  <c r="B4483" i="13"/>
  <c r="A4483" i="13"/>
  <c r="E4482" i="13"/>
  <c r="D4482" i="13"/>
  <c r="C4482" i="13"/>
  <c r="B4482" i="13"/>
  <c r="A4482" i="13"/>
  <c r="E4481" i="13"/>
  <c r="D4481" i="13"/>
  <c r="C4481" i="13"/>
  <c r="B4481" i="13"/>
  <c r="A4481" i="13"/>
  <c r="E4480" i="13"/>
  <c r="D4480" i="13"/>
  <c r="C4480" i="13"/>
  <c r="B4480" i="13"/>
  <c r="A4480" i="13"/>
  <c r="E4479" i="13"/>
  <c r="D4479" i="13"/>
  <c r="C4479" i="13"/>
  <c r="B4479" i="13"/>
  <c r="A4479" i="13"/>
  <c r="E4478" i="13"/>
  <c r="D4478" i="13"/>
  <c r="C4478" i="13"/>
  <c r="B4478" i="13"/>
  <c r="A4478" i="13"/>
  <c r="E4477" i="13"/>
  <c r="D4477" i="13"/>
  <c r="C4477" i="13"/>
  <c r="B4477" i="13"/>
  <c r="A4477" i="13"/>
  <c r="E4476" i="13"/>
  <c r="D4476" i="13"/>
  <c r="C4476" i="13"/>
  <c r="B4476" i="13"/>
  <c r="A4476" i="13"/>
  <c r="E4475" i="13"/>
  <c r="D4475" i="13"/>
  <c r="C4475" i="13"/>
  <c r="B4475" i="13"/>
  <c r="A4475" i="13"/>
  <c r="E4474" i="13"/>
  <c r="D4474" i="13"/>
  <c r="C4474" i="13"/>
  <c r="B4474" i="13"/>
  <c r="A4474" i="13"/>
  <c r="E4473" i="13"/>
  <c r="D4473" i="13"/>
  <c r="C4473" i="13"/>
  <c r="B4473" i="13"/>
  <c r="A4473" i="13"/>
  <c r="E4472" i="13"/>
  <c r="D4472" i="13"/>
  <c r="C4472" i="13"/>
  <c r="B4472" i="13"/>
  <c r="A4472" i="13"/>
  <c r="E4471" i="13"/>
  <c r="D4471" i="13"/>
  <c r="C4471" i="13"/>
  <c r="B4471" i="13"/>
  <c r="A4471" i="13"/>
  <c r="E4470" i="13"/>
  <c r="D4470" i="13"/>
  <c r="C4470" i="13"/>
  <c r="B4470" i="13"/>
  <c r="A4470" i="13"/>
  <c r="E4469" i="13"/>
  <c r="D4469" i="13"/>
  <c r="C4469" i="13"/>
  <c r="B4469" i="13"/>
  <c r="A4469" i="13"/>
  <c r="E4468" i="13"/>
  <c r="D4468" i="13"/>
  <c r="C4468" i="13"/>
  <c r="B4468" i="13"/>
  <c r="A4468" i="13"/>
  <c r="E4467" i="13"/>
  <c r="D4467" i="13"/>
  <c r="C4467" i="13"/>
  <c r="B4467" i="13"/>
  <c r="A4467" i="13"/>
  <c r="E4466" i="13"/>
  <c r="D4466" i="13"/>
  <c r="C4466" i="13"/>
  <c r="B4466" i="13"/>
  <c r="A4466" i="13"/>
  <c r="E4465" i="13"/>
  <c r="D4465" i="13"/>
  <c r="C4465" i="13"/>
  <c r="B4465" i="13"/>
  <c r="A4465" i="13"/>
  <c r="E4464" i="13"/>
  <c r="D4464" i="13"/>
  <c r="C4464" i="13"/>
  <c r="B4464" i="13"/>
  <c r="A4464" i="13"/>
  <c r="E4463" i="13"/>
  <c r="D4463" i="13"/>
  <c r="C4463" i="13"/>
  <c r="B4463" i="13"/>
  <c r="A4463" i="13"/>
  <c r="E4462" i="13"/>
  <c r="D4462" i="13"/>
  <c r="C4462" i="13"/>
  <c r="B4462" i="13"/>
  <c r="A4462" i="13"/>
  <c r="E4461" i="13"/>
  <c r="D4461" i="13"/>
  <c r="C4461" i="13"/>
  <c r="B4461" i="13"/>
  <c r="A4461" i="13"/>
  <c r="E4460" i="13"/>
  <c r="D4460" i="13"/>
  <c r="C4460" i="13"/>
  <c r="B4460" i="13"/>
  <c r="A4460" i="13"/>
  <c r="E4459" i="13"/>
  <c r="D4459" i="13"/>
  <c r="C4459" i="13"/>
  <c r="B4459" i="13"/>
  <c r="A4459" i="13"/>
  <c r="E4458" i="13"/>
  <c r="D4458" i="13"/>
  <c r="C4458" i="13"/>
  <c r="B4458" i="13"/>
  <c r="A4458" i="13"/>
  <c r="E4457" i="13"/>
  <c r="D4457" i="13"/>
  <c r="C4457" i="13"/>
  <c r="B4457" i="13"/>
  <c r="A4457" i="13"/>
  <c r="E4456" i="13"/>
  <c r="D4456" i="13"/>
  <c r="C4456" i="13"/>
  <c r="B4456" i="13"/>
  <c r="A4456" i="13"/>
  <c r="E4455" i="13"/>
  <c r="D4455" i="13"/>
  <c r="C4455" i="13"/>
  <c r="B4455" i="13"/>
  <c r="A4455" i="13"/>
  <c r="E4454" i="13"/>
  <c r="D4454" i="13"/>
  <c r="C4454" i="13"/>
  <c r="B4454" i="13"/>
  <c r="A4454" i="13"/>
  <c r="E4453" i="13"/>
  <c r="D4453" i="13"/>
  <c r="C4453" i="13"/>
  <c r="B4453" i="13"/>
  <c r="A4453" i="13"/>
  <c r="E4452" i="13"/>
  <c r="D4452" i="13"/>
  <c r="C4452" i="13"/>
  <c r="B4452" i="13"/>
  <c r="A4452" i="13"/>
  <c r="E4451" i="13"/>
  <c r="D4451" i="13"/>
  <c r="C4451" i="13"/>
  <c r="B4451" i="13"/>
  <c r="A4451" i="13"/>
  <c r="E4450" i="13"/>
  <c r="D4450" i="13"/>
  <c r="C4450" i="13"/>
  <c r="B4450" i="13"/>
  <c r="A4450" i="13"/>
  <c r="E4449" i="13"/>
  <c r="D4449" i="13"/>
  <c r="C4449" i="13"/>
  <c r="B4449" i="13"/>
  <c r="A4449" i="13"/>
  <c r="E4448" i="13"/>
  <c r="D4448" i="13"/>
  <c r="C4448" i="13"/>
  <c r="B4448" i="13"/>
  <c r="A4448" i="13"/>
  <c r="E4447" i="13"/>
  <c r="D4447" i="13"/>
  <c r="C4447" i="13"/>
  <c r="B4447" i="13"/>
  <c r="A4447" i="13"/>
  <c r="E4446" i="13"/>
  <c r="D4446" i="13"/>
  <c r="C4446" i="13"/>
  <c r="B4446" i="13"/>
  <c r="A4446" i="13"/>
  <c r="E4445" i="13"/>
  <c r="D4445" i="13"/>
  <c r="C4445" i="13"/>
  <c r="B4445" i="13"/>
  <c r="A4445" i="13"/>
  <c r="E4444" i="13"/>
  <c r="D4444" i="13"/>
  <c r="C4444" i="13"/>
  <c r="B4444" i="13"/>
  <c r="A4444" i="13"/>
  <c r="E4443" i="13"/>
  <c r="D4443" i="13"/>
  <c r="C4443" i="13"/>
  <c r="B4443" i="13"/>
  <c r="A4443" i="13"/>
  <c r="E4442" i="13"/>
  <c r="D4442" i="13"/>
  <c r="C4442" i="13"/>
  <c r="B4442" i="13"/>
  <c r="A4442" i="13"/>
  <c r="E4441" i="13"/>
  <c r="D4441" i="13"/>
  <c r="C4441" i="13"/>
  <c r="B4441" i="13"/>
  <c r="A4441" i="13"/>
  <c r="E4440" i="13"/>
  <c r="D4440" i="13"/>
  <c r="C4440" i="13"/>
  <c r="B4440" i="13"/>
  <c r="A4440" i="13"/>
  <c r="E4439" i="13"/>
  <c r="D4439" i="13"/>
  <c r="C4439" i="13"/>
  <c r="B4439" i="13"/>
  <c r="A4439" i="13"/>
  <c r="E4438" i="13"/>
  <c r="D4438" i="13"/>
  <c r="C4438" i="13"/>
  <c r="B4438" i="13"/>
  <c r="A4438" i="13"/>
  <c r="E4437" i="13"/>
  <c r="D4437" i="13"/>
  <c r="C4437" i="13"/>
  <c r="B4437" i="13"/>
  <c r="A4437" i="13"/>
  <c r="E4436" i="13"/>
  <c r="D4436" i="13"/>
  <c r="C4436" i="13"/>
  <c r="B4436" i="13"/>
  <c r="A4436" i="13"/>
  <c r="E4435" i="13"/>
  <c r="D4435" i="13"/>
  <c r="C4435" i="13"/>
  <c r="B4435" i="13"/>
  <c r="A4435" i="13"/>
  <c r="E4434" i="13"/>
  <c r="D4434" i="13"/>
  <c r="C4434" i="13"/>
  <c r="B4434" i="13"/>
  <c r="A4434" i="13"/>
  <c r="E4433" i="13"/>
  <c r="D4433" i="13"/>
  <c r="C4433" i="13"/>
  <c r="B4433" i="13"/>
  <c r="A4433" i="13"/>
  <c r="E4432" i="13"/>
  <c r="D4432" i="13"/>
  <c r="C4432" i="13"/>
  <c r="B4432" i="13"/>
  <c r="A4432" i="13"/>
  <c r="E4431" i="13"/>
  <c r="D4431" i="13"/>
  <c r="C4431" i="13"/>
  <c r="B4431" i="13"/>
  <c r="A4431" i="13"/>
  <c r="E4430" i="13"/>
  <c r="D4430" i="13"/>
  <c r="C4430" i="13"/>
  <c r="B4430" i="13"/>
  <c r="A4430" i="13"/>
  <c r="E4429" i="13"/>
  <c r="D4429" i="13"/>
  <c r="C4429" i="13"/>
  <c r="B4429" i="13"/>
  <c r="A4429" i="13"/>
  <c r="E4428" i="13"/>
  <c r="D4428" i="13"/>
  <c r="C4428" i="13"/>
  <c r="B4428" i="13"/>
  <c r="A4428" i="13"/>
  <c r="E4427" i="13"/>
  <c r="D4427" i="13"/>
  <c r="C4427" i="13"/>
  <c r="B4427" i="13"/>
  <c r="A4427" i="13"/>
  <c r="E4426" i="13"/>
  <c r="D4426" i="13"/>
  <c r="C4426" i="13"/>
  <c r="B4426" i="13"/>
  <c r="A4426" i="13"/>
  <c r="E4425" i="13"/>
  <c r="D4425" i="13"/>
  <c r="C4425" i="13"/>
  <c r="B4425" i="13"/>
  <c r="A4425" i="13"/>
  <c r="E4424" i="13"/>
  <c r="D4424" i="13"/>
  <c r="C4424" i="13"/>
  <c r="B4424" i="13"/>
  <c r="A4424" i="13"/>
  <c r="E4423" i="13"/>
  <c r="D4423" i="13"/>
  <c r="C4423" i="13"/>
  <c r="B4423" i="13"/>
  <c r="A4423" i="13"/>
  <c r="E4422" i="13"/>
  <c r="D4422" i="13"/>
  <c r="C4422" i="13"/>
  <c r="B4422" i="13"/>
  <c r="A4422" i="13"/>
  <c r="E4421" i="13"/>
  <c r="D4421" i="13"/>
  <c r="C4421" i="13"/>
  <c r="B4421" i="13"/>
  <c r="A4421" i="13"/>
  <c r="E4420" i="13"/>
  <c r="D4420" i="13"/>
  <c r="C4420" i="13"/>
  <c r="B4420" i="13"/>
  <c r="A4420" i="13"/>
  <c r="E4419" i="13"/>
  <c r="D4419" i="13"/>
  <c r="C4419" i="13"/>
  <c r="B4419" i="13"/>
  <c r="A4419" i="13"/>
  <c r="E4418" i="13"/>
  <c r="D4418" i="13"/>
  <c r="C4418" i="13"/>
  <c r="B4418" i="13"/>
  <c r="A4418" i="13"/>
  <c r="E4417" i="13"/>
  <c r="D4417" i="13"/>
  <c r="C4417" i="13"/>
  <c r="B4417" i="13"/>
  <c r="A4417" i="13"/>
  <c r="E4416" i="13"/>
  <c r="D4416" i="13"/>
  <c r="C4416" i="13"/>
  <c r="B4416" i="13"/>
  <c r="A4416" i="13"/>
  <c r="E4415" i="13"/>
  <c r="D4415" i="13"/>
  <c r="C4415" i="13"/>
  <c r="B4415" i="13"/>
  <c r="A4415" i="13"/>
  <c r="E4414" i="13"/>
  <c r="D4414" i="13"/>
  <c r="C4414" i="13"/>
  <c r="B4414" i="13"/>
  <c r="A4414" i="13"/>
  <c r="E4413" i="13"/>
  <c r="D4413" i="13"/>
  <c r="C4413" i="13"/>
  <c r="B4413" i="13"/>
  <c r="A4413" i="13"/>
  <c r="E4412" i="13"/>
  <c r="D4412" i="13"/>
  <c r="C4412" i="13"/>
  <c r="B4412" i="13"/>
  <c r="A4412" i="13"/>
  <c r="E4411" i="13"/>
  <c r="D4411" i="13"/>
  <c r="C4411" i="13"/>
  <c r="B4411" i="13"/>
  <c r="A4411" i="13"/>
  <c r="E4410" i="13"/>
  <c r="D4410" i="13"/>
  <c r="C4410" i="13"/>
  <c r="B4410" i="13"/>
  <c r="A4410" i="13"/>
  <c r="E4409" i="13"/>
  <c r="D4409" i="13"/>
  <c r="C4409" i="13"/>
  <c r="B4409" i="13"/>
  <c r="A4409" i="13"/>
  <c r="E4408" i="13"/>
  <c r="D4408" i="13"/>
  <c r="C4408" i="13"/>
  <c r="B4408" i="13"/>
  <c r="A4408" i="13"/>
  <c r="E4407" i="13"/>
  <c r="D4407" i="13"/>
  <c r="C4407" i="13"/>
  <c r="B4407" i="13"/>
  <c r="A4407" i="13"/>
  <c r="E4406" i="13"/>
  <c r="D4406" i="13"/>
  <c r="C4406" i="13"/>
  <c r="B4406" i="13"/>
  <c r="A4406" i="13"/>
  <c r="E4405" i="13"/>
  <c r="D4405" i="13"/>
  <c r="C4405" i="13"/>
  <c r="B4405" i="13"/>
  <c r="A4405" i="13"/>
  <c r="E4404" i="13"/>
  <c r="D4404" i="13"/>
  <c r="C4404" i="13"/>
  <c r="B4404" i="13"/>
  <c r="A4404" i="13"/>
  <c r="E4403" i="13"/>
  <c r="D4403" i="13"/>
  <c r="C4403" i="13"/>
  <c r="B4403" i="13"/>
  <c r="A4403" i="13"/>
  <c r="E4402" i="13"/>
  <c r="D4402" i="13"/>
  <c r="C4402" i="13"/>
  <c r="B4402" i="13"/>
  <c r="A4402" i="13"/>
  <c r="E4401" i="13"/>
  <c r="D4401" i="13"/>
  <c r="C4401" i="13"/>
  <c r="B4401" i="13"/>
  <c r="A4401" i="13"/>
  <c r="E4400" i="13"/>
  <c r="D4400" i="13"/>
  <c r="C4400" i="13"/>
  <c r="B4400" i="13"/>
  <c r="A4400" i="13"/>
  <c r="E4399" i="13"/>
  <c r="D4399" i="13"/>
  <c r="C4399" i="13"/>
  <c r="B4399" i="13"/>
  <c r="A4399" i="13"/>
  <c r="E4398" i="13"/>
  <c r="D4398" i="13"/>
  <c r="C4398" i="13"/>
  <c r="B4398" i="13"/>
  <c r="A4398" i="13"/>
  <c r="E4397" i="13"/>
  <c r="D4397" i="13"/>
  <c r="C4397" i="13"/>
  <c r="B4397" i="13"/>
  <c r="A4397" i="13"/>
  <c r="E4396" i="13"/>
  <c r="D4396" i="13"/>
  <c r="C4396" i="13"/>
  <c r="B4396" i="13"/>
  <c r="A4396" i="13"/>
  <c r="E4395" i="13"/>
  <c r="D4395" i="13"/>
  <c r="C4395" i="13"/>
  <c r="B4395" i="13"/>
  <c r="A4395" i="13"/>
  <c r="E4394" i="13"/>
  <c r="D4394" i="13"/>
  <c r="C4394" i="13"/>
  <c r="B4394" i="13"/>
  <c r="A4394" i="13"/>
  <c r="E4393" i="13"/>
  <c r="D4393" i="13"/>
  <c r="C4393" i="13"/>
  <c r="B4393" i="13"/>
  <c r="A4393" i="13"/>
  <c r="E4392" i="13"/>
  <c r="D4392" i="13"/>
  <c r="C4392" i="13"/>
  <c r="B4392" i="13"/>
  <c r="A4392" i="13"/>
  <c r="E4391" i="13"/>
  <c r="D4391" i="13"/>
  <c r="C4391" i="13"/>
  <c r="B4391" i="13"/>
  <c r="A4391" i="13"/>
  <c r="E4390" i="13"/>
  <c r="D4390" i="13"/>
  <c r="C4390" i="13"/>
  <c r="B4390" i="13"/>
  <c r="A4390" i="13"/>
  <c r="E4389" i="13"/>
  <c r="D4389" i="13"/>
  <c r="C4389" i="13"/>
  <c r="B4389" i="13"/>
  <c r="A4389" i="13"/>
  <c r="E4388" i="13"/>
  <c r="D4388" i="13"/>
  <c r="C4388" i="13"/>
  <c r="B4388" i="13"/>
  <c r="A4388" i="13"/>
  <c r="E4387" i="13"/>
  <c r="D4387" i="13"/>
  <c r="C4387" i="13"/>
  <c r="B4387" i="13"/>
  <c r="A4387" i="13"/>
  <c r="E4386" i="13"/>
  <c r="D4386" i="13"/>
  <c r="C4386" i="13"/>
  <c r="B4386" i="13"/>
  <c r="A4386" i="13"/>
  <c r="E4385" i="13"/>
  <c r="D4385" i="13"/>
  <c r="C4385" i="13"/>
  <c r="B4385" i="13"/>
  <c r="A4385" i="13"/>
  <c r="E4384" i="13"/>
  <c r="D4384" i="13"/>
  <c r="C4384" i="13"/>
  <c r="B4384" i="13"/>
  <c r="A4384" i="13"/>
  <c r="E4383" i="13"/>
  <c r="D4383" i="13"/>
  <c r="C4383" i="13"/>
  <c r="B4383" i="13"/>
  <c r="A4383" i="13"/>
  <c r="E4382" i="13"/>
  <c r="D4382" i="13"/>
  <c r="C4382" i="13"/>
  <c r="B4382" i="13"/>
  <c r="A4382" i="13"/>
  <c r="E4381" i="13"/>
  <c r="D4381" i="13"/>
  <c r="C4381" i="13"/>
  <c r="B4381" i="13"/>
  <c r="A4381" i="13"/>
  <c r="E4380" i="13"/>
  <c r="D4380" i="13"/>
  <c r="C4380" i="13"/>
  <c r="B4380" i="13"/>
  <c r="A4380" i="13"/>
  <c r="E4379" i="13"/>
  <c r="D4379" i="13"/>
  <c r="C4379" i="13"/>
  <c r="B4379" i="13"/>
  <c r="A4379" i="13"/>
  <c r="E4378" i="13"/>
  <c r="D4378" i="13"/>
  <c r="C4378" i="13"/>
  <c r="B4378" i="13"/>
  <c r="A4378" i="13"/>
  <c r="E4377" i="13"/>
  <c r="D4377" i="13"/>
  <c r="C4377" i="13"/>
  <c r="B4377" i="13"/>
  <c r="A4377" i="13"/>
  <c r="E4376" i="13"/>
  <c r="D4376" i="13"/>
  <c r="C4376" i="13"/>
  <c r="B4376" i="13"/>
  <c r="A4376" i="13"/>
  <c r="E4375" i="13"/>
  <c r="D4375" i="13"/>
  <c r="C4375" i="13"/>
  <c r="B4375" i="13"/>
  <c r="A4375" i="13"/>
  <c r="E4374" i="13"/>
  <c r="D4374" i="13"/>
  <c r="C4374" i="13"/>
  <c r="B4374" i="13"/>
  <c r="A4374" i="13"/>
  <c r="E4373" i="13"/>
  <c r="D4373" i="13"/>
  <c r="C4373" i="13"/>
  <c r="B4373" i="13"/>
  <c r="A4373" i="13"/>
  <c r="E4372" i="13"/>
  <c r="D4372" i="13"/>
  <c r="C4372" i="13"/>
  <c r="B4372" i="13"/>
  <c r="A4372" i="13"/>
  <c r="E4371" i="13"/>
  <c r="D4371" i="13"/>
  <c r="C4371" i="13"/>
  <c r="B4371" i="13"/>
  <c r="A4371" i="13"/>
  <c r="E4370" i="13"/>
  <c r="D4370" i="13"/>
  <c r="C4370" i="13"/>
  <c r="B4370" i="13"/>
  <c r="A4370" i="13"/>
  <c r="E4369" i="13"/>
  <c r="D4369" i="13"/>
  <c r="C4369" i="13"/>
  <c r="B4369" i="13"/>
  <c r="A4369" i="13"/>
  <c r="E4368" i="13"/>
  <c r="D4368" i="13"/>
  <c r="C4368" i="13"/>
  <c r="B4368" i="13"/>
  <c r="A4368" i="13"/>
  <c r="E4367" i="13"/>
  <c r="D4367" i="13"/>
  <c r="C4367" i="13"/>
  <c r="B4367" i="13"/>
  <c r="A4367" i="13"/>
  <c r="E4366" i="13"/>
  <c r="D4366" i="13"/>
  <c r="C4366" i="13"/>
  <c r="B4366" i="13"/>
  <c r="A4366" i="13"/>
  <c r="E4365" i="13"/>
  <c r="D4365" i="13"/>
  <c r="C4365" i="13"/>
  <c r="B4365" i="13"/>
  <c r="A4365" i="13"/>
  <c r="E4364" i="13"/>
  <c r="D4364" i="13"/>
  <c r="C4364" i="13"/>
  <c r="B4364" i="13"/>
  <c r="A4364" i="13"/>
  <c r="E4363" i="13"/>
  <c r="D4363" i="13"/>
  <c r="C4363" i="13"/>
  <c r="B4363" i="13"/>
  <c r="A4363" i="13"/>
  <c r="E4362" i="13"/>
  <c r="D4362" i="13"/>
  <c r="C4362" i="13"/>
  <c r="B4362" i="13"/>
  <c r="A4362" i="13"/>
  <c r="E4361" i="13"/>
  <c r="D4361" i="13"/>
  <c r="C4361" i="13"/>
  <c r="B4361" i="13"/>
  <c r="A4361" i="13"/>
  <c r="E4360" i="13"/>
  <c r="D4360" i="13"/>
  <c r="C4360" i="13"/>
  <c r="B4360" i="13"/>
  <c r="A4360" i="13"/>
  <c r="E4359" i="13"/>
  <c r="D4359" i="13"/>
  <c r="C4359" i="13"/>
  <c r="B4359" i="13"/>
  <c r="A4359" i="13"/>
  <c r="E4358" i="13"/>
  <c r="D4358" i="13"/>
  <c r="C4358" i="13"/>
  <c r="B4358" i="13"/>
  <c r="A4358" i="13"/>
  <c r="E4357" i="13"/>
  <c r="D4357" i="13"/>
  <c r="C4357" i="13"/>
  <c r="B4357" i="13"/>
  <c r="A4357" i="13"/>
  <c r="E4356" i="13"/>
  <c r="D4356" i="13"/>
  <c r="C4356" i="13"/>
  <c r="B4356" i="13"/>
  <c r="A4356" i="13"/>
  <c r="E4355" i="13"/>
  <c r="D4355" i="13"/>
  <c r="C4355" i="13"/>
  <c r="B4355" i="13"/>
  <c r="A4355" i="13"/>
  <c r="E4354" i="13"/>
  <c r="D4354" i="13"/>
  <c r="C4354" i="13"/>
  <c r="B4354" i="13"/>
  <c r="A4354" i="13"/>
  <c r="E4353" i="13"/>
  <c r="D4353" i="13"/>
  <c r="C4353" i="13"/>
  <c r="B4353" i="13"/>
  <c r="A4353" i="13"/>
  <c r="E4352" i="13"/>
  <c r="D4352" i="13"/>
  <c r="C4352" i="13"/>
  <c r="B4352" i="13"/>
  <c r="A4352" i="13"/>
  <c r="E4351" i="13"/>
  <c r="D4351" i="13"/>
  <c r="C4351" i="13"/>
  <c r="B4351" i="13"/>
  <c r="A4351" i="13"/>
  <c r="E4350" i="13"/>
  <c r="D4350" i="13"/>
  <c r="C4350" i="13"/>
  <c r="B4350" i="13"/>
  <c r="A4350" i="13"/>
  <c r="E4349" i="13"/>
  <c r="D4349" i="13"/>
  <c r="C4349" i="13"/>
  <c r="B4349" i="13"/>
  <c r="A4349" i="13"/>
  <c r="E4348" i="13"/>
  <c r="D4348" i="13"/>
  <c r="C4348" i="13"/>
  <c r="B4348" i="13"/>
  <c r="A4348" i="13"/>
  <c r="E4347" i="13"/>
  <c r="D4347" i="13"/>
  <c r="C4347" i="13"/>
  <c r="B4347" i="13"/>
  <c r="A4347" i="13"/>
  <c r="E4346" i="13"/>
  <c r="D4346" i="13"/>
  <c r="C4346" i="13"/>
  <c r="B4346" i="13"/>
  <c r="A4346" i="13"/>
  <c r="E4345" i="13"/>
  <c r="D4345" i="13"/>
  <c r="C4345" i="13"/>
  <c r="B4345" i="13"/>
  <c r="A4345" i="13"/>
  <c r="E4344" i="13"/>
  <c r="D4344" i="13"/>
  <c r="C4344" i="13"/>
  <c r="B4344" i="13"/>
  <c r="A4344" i="13"/>
  <c r="E4343" i="13"/>
  <c r="D4343" i="13"/>
  <c r="C4343" i="13"/>
  <c r="B4343" i="13"/>
  <c r="A4343" i="13"/>
  <c r="E4342" i="13"/>
  <c r="D4342" i="13"/>
  <c r="C4342" i="13"/>
  <c r="B4342" i="13"/>
  <c r="A4342" i="13"/>
  <c r="E4341" i="13"/>
  <c r="D4341" i="13"/>
  <c r="C4341" i="13"/>
  <c r="B4341" i="13"/>
  <c r="A4341" i="13"/>
  <c r="E4340" i="13"/>
  <c r="D4340" i="13"/>
  <c r="C4340" i="13"/>
  <c r="B4340" i="13"/>
  <c r="A4340" i="13"/>
  <c r="E4339" i="13"/>
  <c r="D4339" i="13"/>
  <c r="C4339" i="13"/>
  <c r="B4339" i="13"/>
  <c r="A4339" i="13"/>
  <c r="E4338" i="13"/>
  <c r="D4338" i="13"/>
  <c r="C4338" i="13"/>
  <c r="B4338" i="13"/>
  <c r="A4338" i="13"/>
  <c r="E4337" i="13"/>
  <c r="D4337" i="13"/>
  <c r="C4337" i="13"/>
  <c r="B4337" i="13"/>
  <c r="A4337" i="13"/>
  <c r="E4336" i="13"/>
  <c r="D4336" i="13"/>
  <c r="C4336" i="13"/>
  <c r="B4336" i="13"/>
  <c r="A4336" i="13"/>
  <c r="E4335" i="13"/>
  <c r="D4335" i="13"/>
  <c r="C4335" i="13"/>
  <c r="B4335" i="13"/>
  <c r="A4335" i="13"/>
  <c r="E4334" i="13"/>
  <c r="D4334" i="13"/>
  <c r="C4334" i="13"/>
  <c r="B4334" i="13"/>
  <c r="A4334" i="13"/>
  <c r="E4333" i="13"/>
  <c r="D4333" i="13"/>
  <c r="C4333" i="13"/>
  <c r="B4333" i="13"/>
  <c r="A4333" i="13"/>
  <c r="E4332" i="13"/>
  <c r="D4332" i="13"/>
  <c r="C4332" i="13"/>
  <c r="B4332" i="13"/>
  <c r="A4332" i="13"/>
  <c r="E4331" i="13"/>
  <c r="D4331" i="13"/>
  <c r="C4331" i="13"/>
  <c r="B4331" i="13"/>
  <c r="A4331" i="13"/>
  <c r="E4330" i="13"/>
  <c r="D4330" i="13"/>
  <c r="C4330" i="13"/>
  <c r="B4330" i="13"/>
  <c r="A4330" i="13"/>
  <c r="E4329" i="13"/>
  <c r="D4329" i="13"/>
  <c r="C4329" i="13"/>
  <c r="B4329" i="13"/>
  <c r="A4329" i="13"/>
  <c r="E4328" i="13"/>
  <c r="D4328" i="13"/>
  <c r="C4328" i="13"/>
  <c r="B4328" i="13"/>
  <c r="A4328" i="13"/>
  <c r="E4327" i="13"/>
  <c r="D4327" i="13"/>
  <c r="C4327" i="13"/>
  <c r="B4327" i="13"/>
  <c r="A4327" i="13"/>
  <c r="E4326" i="13"/>
  <c r="D4326" i="13"/>
  <c r="C4326" i="13"/>
  <c r="B4326" i="13"/>
  <c r="A4326" i="13"/>
  <c r="E4325" i="13"/>
  <c r="D4325" i="13"/>
  <c r="C4325" i="13"/>
  <c r="B4325" i="13"/>
  <c r="A4325" i="13"/>
  <c r="E4324" i="13"/>
  <c r="D4324" i="13"/>
  <c r="C4324" i="13"/>
  <c r="B4324" i="13"/>
  <c r="A4324" i="13"/>
  <c r="E4323" i="13"/>
  <c r="D4323" i="13"/>
  <c r="C4323" i="13"/>
  <c r="B4323" i="13"/>
  <c r="A4323" i="13"/>
  <c r="E4322" i="13"/>
  <c r="D4322" i="13"/>
  <c r="C4322" i="13"/>
  <c r="B4322" i="13"/>
  <c r="A4322" i="13"/>
  <c r="E4321" i="13"/>
  <c r="D4321" i="13"/>
  <c r="C4321" i="13"/>
  <c r="B4321" i="13"/>
  <c r="A4321" i="13"/>
  <c r="E4320" i="13"/>
  <c r="D4320" i="13"/>
  <c r="C4320" i="13"/>
  <c r="B4320" i="13"/>
  <c r="A4320" i="13"/>
  <c r="E4319" i="13"/>
  <c r="D4319" i="13"/>
  <c r="C4319" i="13"/>
  <c r="B4319" i="13"/>
  <c r="A4319" i="13"/>
  <c r="E4318" i="13"/>
  <c r="D4318" i="13"/>
  <c r="C4318" i="13"/>
  <c r="B4318" i="13"/>
  <c r="A4318" i="13"/>
  <c r="E4317" i="13"/>
  <c r="D4317" i="13"/>
  <c r="C4317" i="13"/>
  <c r="B4317" i="13"/>
  <c r="A4317" i="13"/>
  <c r="E4316" i="13"/>
  <c r="D4316" i="13"/>
  <c r="C4316" i="13"/>
  <c r="B4316" i="13"/>
  <c r="A4316" i="13"/>
  <c r="E4315" i="13"/>
  <c r="D4315" i="13"/>
  <c r="C4315" i="13"/>
  <c r="B4315" i="13"/>
  <c r="A4315" i="13"/>
  <c r="E4314" i="13"/>
  <c r="D4314" i="13"/>
  <c r="C4314" i="13"/>
  <c r="B4314" i="13"/>
  <c r="A4314" i="13"/>
  <c r="E4313" i="13"/>
  <c r="D4313" i="13"/>
  <c r="C4313" i="13"/>
  <c r="B4313" i="13"/>
  <c r="A4313" i="13"/>
  <c r="E4312" i="13"/>
  <c r="D4312" i="13"/>
  <c r="C4312" i="13"/>
  <c r="B4312" i="13"/>
  <c r="A4312" i="13"/>
  <c r="E4311" i="13"/>
  <c r="D4311" i="13"/>
  <c r="C4311" i="13"/>
  <c r="B4311" i="13"/>
  <c r="A4311" i="13"/>
  <c r="E4310" i="13"/>
  <c r="D4310" i="13"/>
  <c r="C4310" i="13"/>
  <c r="B4310" i="13"/>
  <c r="A4310" i="13"/>
  <c r="E4309" i="13"/>
  <c r="D4309" i="13"/>
  <c r="C4309" i="13"/>
  <c r="B4309" i="13"/>
  <c r="A4309" i="13"/>
  <c r="E4308" i="13"/>
  <c r="D4308" i="13"/>
  <c r="C4308" i="13"/>
  <c r="B4308" i="13"/>
  <c r="A4308" i="13"/>
  <c r="E4307" i="13"/>
  <c r="D4307" i="13"/>
  <c r="C4307" i="13"/>
  <c r="B4307" i="13"/>
  <c r="A4307" i="13"/>
  <c r="E4306" i="13"/>
  <c r="D4306" i="13"/>
  <c r="C4306" i="13"/>
  <c r="B4306" i="13"/>
  <c r="A4306" i="13"/>
  <c r="E4305" i="13"/>
  <c r="D4305" i="13"/>
  <c r="C4305" i="13"/>
  <c r="B4305" i="13"/>
  <c r="A4305" i="13"/>
  <c r="E4304" i="13"/>
  <c r="D4304" i="13"/>
  <c r="C4304" i="13"/>
  <c r="B4304" i="13"/>
  <c r="A4304" i="13"/>
  <c r="E4303" i="13"/>
  <c r="D4303" i="13"/>
  <c r="C4303" i="13"/>
  <c r="B4303" i="13"/>
  <c r="A4303" i="13"/>
  <c r="E4302" i="13"/>
  <c r="D4302" i="13"/>
  <c r="C4302" i="13"/>
  <c r="B4302" i="13"/>
  <c r="A4302" i="13"/>
  <c r="E4301" i="13"/>
  <c r="D4301" i="13"/>
  <c r="C4301" i="13"/>
  <c r="B4301" i="13"/>
  <c r="A4301" i="13"/>
  <c r="E4300" i="13"/>
  <c r="D4300" i="13"/>
  <c r="C4300" i="13"/>
  <c r="B4300" i="13"/>
  <c r="A4300" i="13"/>
  <c r="E4299" i="13"/>
  <c r="D4299" i="13"/>
  <c r="C4299" i="13"/>
  <c r="B4299" i="13"/>
  <c r="A4299" i="13"/>
  <c r="E4298" i="13"/>
  <c r="D4298" i="13"/>
  <c r="C4298" i="13"/>
  <c r="B4298" i="13"/>
  <c r="A4298" i="13"/>
  <c r="E4297" i="13"/>
  <c r="D4297" i="13"/>
  <c r="C4297" i="13"/>
  <c r="B4297" i="13"/>
  <c r="A4297" i="13"/>
  <c r="E4296" i="13"/>
  <c r="D4296" i="13"/>
  <c r="C4296" i="13"/>
  <c r="B4296" i="13"/>
  <c r="A4296" i="13"/>
  <c r="E4295" i="13"/>
  <c r="D4295" i="13"/>
  <c r="C4295" i="13"/>
  <c r="B4295" i="13"/>
  <c r="A4295" i="13"/>
  <c r="E4294" i="13"/>
  <c r="D4294" i="13"/>
  <c r="C4294" i="13"/>
  <c r="B4294" i="13"/>
  <c r="A4294" i="13"/>
  <c r="E4293" i="13"/>
  <c r="D4293" i="13"/>
  <c r="C4293" i="13"/>
  <c r="B4293" i="13"/>
  <c r="A4293" i="13"/>
  <c r="E4292" i="13"/>
  <c r="D4292" i="13"/>
  <c r="C4292" i="13"/>
  <c r="B4292" i="13"/>
  <c r="A4292" i="13"/>
  <c r="E4291" i="13"/>
  <c r="D4291" i="13"/>
  <c r="C4291" i="13"/>
  <c r="B4291" i="13"/>
  <c r="A4291" i="13"/>
  <c r="E4290" i="13"/>
  <c r="D4290" i="13"/>
  <c r="C4290" i="13"/>
  <c r="B4290" i="13"/>
  <c r="A4290" i="13"/>
  <c r="E4289" i="13"/>
  <c r="D4289" i="13"/>
  <c r="C4289" i="13"/>
  <c r="B4289" i="13"/>
  <c r="A4289" i="13"/>
  <c r="E4288" i="13"/>
  <c r="D4288" i="13"/>
  <c r="C4288" i="13"/>
  <c r="B4288" i="13"/>
  <c r="A4288" i="13"/>
  <c r="E4287" i="13"/>
  <c r="D4287" i="13"/>
  <c r="C4287" i="13"/>
  <c r="B4287" i="13"/>
  <c r="A4287" i="13"/>
  <c r="E4286" i="13"/>
  <c r="D4286" i="13"/>
  <c r="C4286" i="13"/>
  <c r="B4286" i="13"/>
  <c r="A4286" i="13"/>
  <c r="E4285" i="13"/>
  <c r="D4285" i="13"/>
  <c r="C4285" i="13"/>
  <c r="B4285" i="13"/>
  <c r="A4285" i="13"/>
  <c r="E4284" i="13"/>
  <c r="D4284" i="13"/>
  <c r="C4284" i="13"/>
  <c r="B4284" i="13"/>
  <c r="A4284" i="13"/>
  <c r="E4283" i="13"/>
  <c r="D4283" i="13"/>
  <c r="C4283" i="13"/>
  <c r="B4283" i="13"/>
  <c r="A4283" i="13"/>
  <c r="E4282" i="13"/>
  <c r="D4282" i="13"/>
  <c r="C4282" i="13"/>
  <c r="B4282" i="13"/>
  <c r="A4282" i="13"/>
  <c r="E4281" i="13"/>
  <c r="D4281" i="13"/>
  <c r="C4281" i="13"/>
  <c r="B4281" i="13"/>
  <c r="A4281" i="13"/>
  <c r="E4280" i="13"/>
  <c r="D4280" i="13"/>
  <c r="C4280" i="13"/>
  <c r="B4280" i="13"/>
  <c r="A4280" i="13"/>
  <c r="E4279" i="13"/>
  <c r="D4279" i="13"/>
  <c r="C4279" i="13"/>
  <c r="B4279" i="13"/>
  <c r="A4279" i="13"/>
  <c r="E4278" i="13"/>
  <c r="D4278" i="13"/>
  <c r="C4278" i="13"/>
  <c r="B4278" i="13"/>
  <c r="A4278" i="13"/>
  <c r="E4277" i="13"/>
  <c r="D4277" i="13"/>
  <c r="C4277" i="13"/>
  <c r="B4277" i="13"/>
  <c r="A4277" i="13"/>
  <c r="E4276" i="13"/>
  <c r="D4276" i="13"/>
  <c r="C4276" i="13"/>
  <c r="B4276" i="13"/>
  <c r="A4276" i="13"/>
  <c r="E4275" i="13"/>
  <c r="D4275" i="13"/>
  <c r="C4275" i="13"/>
  <c r="B4275" i="13"/>
  <c r="A4275" i="13"/>
  <c r="E4274" i="13"/>
  <c r="D4274" i="13"/>
  <c r="C4274" i="13"/>
  <c r="B4274" i="13"/>
  <c r="A4274" i="13"/>
  <c r="E4273" i="13"/>
  <c r="D4273" i="13"/>
  <c r="C4273" i="13"/>
  <c r="B4273" i="13"/>
  <c r="A4273" i="13"/>
  <c r="E4272" i="13"/>
  <c r="D4272" i="13"/>
  <c r="C4272" i="13"/>
  <c r="B4272" i="13"/>
  <c r="A4272" i="13"/>
  <c r="E4271" i="13"/>
  <c r="D4271" i="13"/>
  <c r="C4271" i="13"/>
  <c r="B4271" i="13"/>
  <c r="A4271" i="13"/>
  <c r="E4270" i="13"/>
  <c r="D4270" i="13"/>
  <c r="C4270" i="13"/>
  <c r="B4270" i="13"/>
  <c r="A4270" i="13"/>
  <c r="E4269" i="13"/>
  <c r="D4269" i="13"/>
  <c r="C4269" i="13"/>
  <c r="B4269" i="13"/>
  <c r="A4269" i="13"/>
  <c r="E4268" i="13"/>
  <c r="D4268" i="13"/>
  <c r="C4268" i="13"/>
  <c r="B4268" i="13"/>
  <c r="A4268" i="13"/>
  <c r="E4267" i="13"/>
  <c r="D4267" i="13"/>
  <c r="C4267" i="13"/>
  <c r="B4267" i="13"/>
  <c r="A4267" i="13"/>
  <c r="E4266" i="13"/>
  <c r="D4266" i="13"/>
  <c r="C4266" i="13"/>
  <c r="B4266" i="13"/>
  <c r="A4266" i="13"/>
  <c r="E4265" i="13"/>
  <c r="D4265" i="13"/>
  <c r="C4265" i="13"/>
  <c r="B4265" i="13"/>
  <c r="A4265" i="13"/>
  <c r="E4264" i="13"/>
  <c r="D4264" i="13"/>
  <c r="C4264" i="13"/>
  <c r="B4264" i="13"/>
  <c r="A4264" i="13"/>
  <c r="E4263" i="13"/>
  <c r="D4263" i="13"/>
  <c r="C4263" i="13"/>
  <c r="B4263" i="13"/>
  <c r="A4263" i="13"/>
  <c r="E4262" i="13"/>
  <c r="D4262" i="13"/>
  <c r="C4262" i="13"/>
  <c r="B4262" i="13"/>
  <c r="A4262" i="13"/>
  <c r="E4261" i="13"/>
  <c r="D4261" i="13"/>
  <c r="C4261" i="13"/>
  <c r="B4261" i="13"/>
  <c r="A4261" i="13"/>
  <c r="E4260" i="13"/>
  <c r="D4260" i="13"/>
  <c r="C4260" i="13"/>
  <c r="B4260" i="13"/>
  <c r="A4260" i="13"/>
  <c r="E4259" i="13"/>
  <c r="D4259" i="13"/>
  <c r="C4259" i="13"/>
  <c r="B4259" i="13"/>
  <c r="A4259" i="13"/>
  <c r="E4258" i="13"/>
  <c r="D4258" i="13"/>
  <c r="C4258" i="13"/>
  <c r="B4258" i="13"/>
  <c r="A4258" i="13"/>
  <c r="E4257" i="13"/>
  <c r="D4257" i="13"/>
  <c r="C4257" i="13"/>
  <c r="B4257" i="13"/>
  <c r="A4257" i="13"/>
  <c r="E4256" i="13"/>
  <c r="D4256" i="13"/>
  <c r="C4256" i="13"/>
  <c r="B4256" i="13"/>
  <c r="A4256" i="13"/>
  <c r="E4255" i="13"/>
  <c r="D4255" i="13"/>
  <c r="C4255" i="13"/>
  <c r="B4255" i="13"/>
  <c r="A4255" i="13"/>
  <c r="E4254" i="13"/>
  <c r="D4254" i="13"/>
  <c r="C4254" i="13"/>
  <c r="B4254" i="13"/>
  <c r="A4254" i="13"/>
  <c r="E4253" i="13"/>
  <c r="D4253" i="13"/>
  <c r="C4253" i="13"/>
  <c r="B4253" i="13"/>
  <c r="A4253" i="13"/>
  <c r="E4252" i="13"/>
  <c r="D4252" i="13"/>
  <c r="C4252" i="13"/>
  <c r="B4252" i="13"/>
  <c r="A4252" i="13"/>
  <c r="E4251" i="13"/>
  <c r="D4251" i="13"/>
  <c r="C4251" i="13"/>
  <c r="B4251" i="13"/>
  <c r="A4251" i="13"/>
  <c r="E4250" i="13"/>
  <c r="D4250" i="13"/>
  <c r="C4250" i="13"/>
  <c r="B4250" i="13"/>
  <c r="A4250" i="13"/>
  <c r="E4249" i="13"/>
  <c r="D4249" i="13"/>
  <c r="C4249" i="13"/>
  <c r="B4249" i="13"/>
  <c r="A4249" i="13"/>
  <c r="E4248" i="13"/>
  <c r="D4248" i="13"/>
  <c r="C4248" i="13"/>
  <c r="B4248" i="13"/>
  <c r="A4248" i="13"/>
  <c r="E4247" i="13"/>
  <c r="D4247" i="13"/>
  <c r="C4247" i="13"/>
  <c r="B4247" i="13"/>
  <c r="A4247" i="13"/>
  <c r="E4246" i="13"/>
  <c r="D4246" i="13"/>
  <c r="C4246" i="13"/>
  <c r="B4246" i="13"/>
  <c r="A4246" i="13"/>
  <c r="E4245" i="13"/>
  <c r="D4245" i="13"/>
  <c r="C4245" i="13"/>
  <c r="B4245" i="13"/>
  <c r="A4245" i="13"/>
  <c r="E4244" i="13"/>
  <c r="D4244" i="13"/>
  <c r="C4244" i="13"/>
  <c r="B4244" i="13"/>
  <c r="A4244" i="13"/>
  <c r="E4243" i="13"/>
  <c r="D4243" i="13"/>
  <c r="C4243" i="13"/>
  <c r="B4243" i="13"/>
  <c r="A4243" i="13"/>
  <c r="E4242" i="13"/>
  <c r="D4242" i="13"/>
  <c r="C4242" i="13"/>
  <c r="B4242" i="13"/>
  <c r="A4242" i="13"/>
  <c r="E4241" i="13"/>
  <c r="D4241" i="13"/>
  <c r="C4241" i="13"/>
  <c r="B4241" i="13"/>
  <c r="A4241" i="13"/>
  <c r="E4240" i="13"/>
  <c r="D4240" i="13"/>
  <c r="C4240" i="13"/>
  <c r="B4240" i="13"/>
  <c r="A4240" i="13"/>
  <c r="E4239" i="13"/>
  <c r="D4239" i="13"/>
  <c r="C4239" i="13"/>
  <c r="B4239" i="13"/>
  <c r="A4239" i="13"/>
  <c r="E4238" i="13"/>
  <c r="D4238" i="13"/>
  <c r="C4238" i="13"/>
  <c r="B4238" i="13"/>
  <c r="A4238" i="13"/>
  <c r="E4237" i="13"/>
  <c r="D4237" i="13"/>
  <c r="C4237" i="13"/>
  <c r="B4237" i="13"/>
  <c r="A4237" i="13"/>
  <c r="E4236" i="13"/>
  <c r="D4236" i="13"/>
  <c r="C4236" i="13"/>
  <c r="B4236" i="13"/>
  <c r="A4236" i="13"/>
  <c r="E4235" i="13"/>
  <c r="D4235" i="13"/>
  <c r="C4235" i="13"/>
  <c r="B4235" i="13"/>
  <c r="A4235" i="13"/>
  <c r="E4234" i="13"/>
  <c r="D4234" i="13"/>
  <c r="C4234" i="13"/>
  <c r="B4234" i="13"/>
  <c r="A4234" i="13"/>
  <c r="E4233" i="13"/>
  <c r="D4233" i="13"/>
  <c r="C4233" i="13"/>
  <c r="B4233" i="13"/>
  <c r="A4233" i="13"/>
  <c r="E4232" i="13"/>
  <c r="D4232" i="13"/>
  <c r="C4232" i="13"/>
  <c r="B4232" i="13"/>
  <c r="A4232" i="13"/>
  <c r="E4231" i="13"/>
  <c r="D4231" i="13"/>
  <c r="C4231" i="13"/>
  <c r="B4231" i="13"/>
  <c r="A4231" i="13"/>
  <c r="E4230" i="13"/>
  <c r="D4230" i="13"/>
  <c r="C4230" i="13"/>
  <c r="B4230" i="13"/>
  <c r="A4230" i="13"/>
  <c r="E4229" i="13"/>
  <c r="D4229" i="13"/>
  <c r="C4229" i="13"/>
  <c r="B4229" i="13"/>
  <c r="A4229" i="13"/>
  <c r="E4228" i="13"/>
  <c r="D4228" i="13"/>
  <c r="C4228" i="13"/>
  <c r="B4228" i="13"/>
  <c r="A4228" i="13"/>
  <c r="E4227" i="13"/>
  <c r="D4227" i="13"/>
  <c r="C4227" i="13"/>
  <c r="B4227" i="13"/>
  <c r="A4227" i="13"/>
  <c r="E4226" i="13"/>
  <c r="D4226" i="13"/>
  <c r="C4226" i="13"/>
  <c r="B4226" i="13"/>
  <c r="A4226" i="13"/>
  <c r="E4225" i="13"/>
  <c r="D4225" i="13"/>
  <c r="C4225" i="13"/>
  <c r="B4225" i="13"/>
  <c r="A4225" i="13"/>
  <c r="E4224" i="13"/>
  <c r="D4224" i="13"/>
  <c r="C4224" i="13"/>
  <c r="B4224" i="13"/>
  <c r="A4224" i="13"/>
  <c r="E4223" i="13"/>
  <c r="D4223" i="13"/>
  <c r="C4223" i="13"/>
  <c r="B4223" i="13"/>
  <c r="A4223" i="13"/>
  <c r="E4222" i="13"/>
  <c r="D4222" i="13"/>
  <c r="C4222" i="13"/>
  <c r="B4222" i="13"/>
  <c r="A4222" i="13"/>
  <c r="E4221" i="13"/>
  <c r="D4221" i="13"/>
  <c r="C4221" i="13"/>
  <c r="B4221" i="13"/>
  <c r="A4221" i="13"/>
  <c r="E4220" i="13"/>
  <c r="D4220" i="13"/>
  <c r="C4220" i="13"/>
  <c r="B4220" i="13"/>
  <c r="A4220" i="13"/>
  <c r="E4219" i="13"/>
  <c r="D4219" i="13"/>
  <c r="C4219" i="13"/>
  <c r="B4219" i="13"/>
  <c r="A4219" i="13"/>
  <c r="E4218" i="13"/>
  <c r="D4218" i="13"/>
  <c r="C4218" i="13"/>
  <c r="B4218" i="13"/>
  <c r="A4218" i="13"/>
  <c r="E4217" i="13"/>
  <c r="D4217" i="13"/>
  <c r="C4217" i="13"/>
  <c r="B4217" i="13"/>
  <c r="A4217" i="13"/>
  <c r="E4216" i="13"/>
  <c r="D4216" i="13"/>
  <c r="C4216" i="13"/>
  <c r="B4216" i="13"/>
  <c r="A4216" i="13"/>
  <c r="E4215" i="13"/>
  <c r="D4215" i="13"/>
  <c r="C4215" i="13"/>
  <c r="B4215" i="13"/>
  <c r="A4215" i="13"/>
  <c r="E4214" i="13"/>
  <c r="D4214" i="13"/>
  <c r="C4214" i="13"/>
  <c r="B4214" i="13"/>
  <c r="A4214" i="13"/>
  <c r="E4213" i="13"/>
  <c r="D4213" i="13"/>
  <c r="C4213" i="13"/>
  <c r="B4213" i="13"/>
  <c r="A4213" i="13"/>
  <c r="E4212" i="13"/>
  <c r="D4212" i="13"/>
  <c r="C4212" i="13"/>
  <c r="B4212" i="13"/>
  <c r="A4212" i="13"/>
  <c r="E4211" i="13"/>
  <c r="D4211" i="13"/>
  <c r="C4211" i="13"/>
  <c r="B4211" i="13"/>
  <c r="A4211" i="13"/>
  <c r="E4210" i="13"/>
  <c r="D4210" i="13"/>
  <c r="C4210" i="13"/>
  <c r="B4210" i="13"/>
  <c r="A4210" i="13"/>
  <c r="E4209" i="13"/>
  <c r="D4209" i="13"/>
  <c r="C4209" i="13"/>
  <c r="B4209" i="13"/>
  <c r="A4209" i="13"/>
  <c r="E4208" i="13"/>
  <c r="D4208" i="13"/>
  <c r="C4208" i="13"/>
  <c r="B4208" i="13"/>
  <c r="A4208" i="13"/>
  <c r="E4207" i="13"/>
  <c r="D4207" i="13"/>
  <c r="C4207" i="13"/>
  <c r="B4207" i="13"/>
  <c r="A4207" i="13"/>
  <c r="E4206" i="13"/>
  <c r="D4206" i="13"/>
  <c r="C4206" i="13"/>
  <c r="B4206" i="13"/>
  <c r="A4206" i="13"/>
  <c r="E4205" i="13"/>
  <c r="D4205" i="13"/>
  <c r="C4205" i="13"/>
  <c r="B4205" i="13"/>
  <c r="A4205" i="13"/>
  <c r="E4204" i="13"/>
  <c r="D4204" i="13"/>
  <c r="C4204" i="13"/>
  <c r="B4204" i="13"/>
  <c r="A4204" i="13"/>
  <c r="E4203" i="13"/>
  <c r="D4203" i="13"/>
  <c r="C4203" i="13"/>
  <c r="B4203" i="13"/>
  <c r="A4203" i="13"/>
  <c r="E4202" i="13"/>
  <c r="D4202" i="13"/>
  <c r="C4202" i="13"/>
  <c r="B4202" i="13"/>
  <c r="A4202" i="13"/>
  <c r="E4201" i="13"/>
  <c r="D4201" i="13"/>
  <c r="C4201" i="13"/>
  <c r="B4201" i="13"/>
  <c r="A4201" i="13"/>
  <c r="E4200" i="13"/>
  <c r="D4200" i="13"/>
  <c r="C4200" i="13"/>
  <c r="B4200" i="13"/>
  <c r="A4200" i="13"/>
  <c r="E4199" i="13"/>
  <c r="D4199" i="13"/>
  <c r="C4199" i="13"/>
  <c r="B4199" i="13"/>
  <c r="A4199" i="13"/>
  <c r="E4198" i="13"/>
  <c r="D4198" i="13"/>
  <c r="C4198" i="13"/>
  <c r="B4198" i="13"/>
  <c r="A4198" i="13"/>
  <c r="E4197" i="13"/>
  <c r="D4197" i="13"/>
  <c r="C4197" i="13"/>
  <c r="B4197" i="13"/>
  <c r="A4197" i="13"/>
  <c r="E4196" i="13"/>
  <c r="D4196" i="13"/>
  <c r="C4196" i="13"/>
  <c r="B4196" i="13"/>
  <c r="A4196" i="13"/>
  <c r="E4195" i="13"/>
  <c r="D4195" i="13"/>
  <c r="C4195" i="13"/>
  <c r="B4195" i="13"/>
  <c r="A4195" i="13"/>
  <c r="E4194" i="13"/>
  <c r="D4194" i="13"/>
  <c r="C4194" i="13"/>
  <c r="B4194" i="13"/>
  <c r="A4194" i="13"/>
  <c r="E4193" i="13"/>
  <c r="D4193" i="13"/>
  <c r="C4193" i="13"/>
  <c r="B4193" i="13"/>
  <c r="A4193" i="13"/>
  <c r="E4192" i="13"/>
  <c r="D4192" i="13"/>
  <c r="C4192" i="13"/>
  <c r="B4192" i="13"/>
  <c r="A4192" i="13"/>
  <c r="E4191" i="13"/>
  <c r="D4191" i="13"/>
  <c r="C4191" i="13"/>
  <c r="B4191" i="13"/>
  <c r="A4191" i="13"/>
  <c r="E4190" i="13"/>
  <c r="D4190" i="13"/>
  <c r="C4190" i="13"/>
  <c r="B4190" i="13"/>
  <c r="A4190" i="13"/>
  <c r="E4189" i="13"/>
  <c r="D4189" i="13"/>
  <c r="C4189" i="13"/>
  <c r="B4189" i="13"/>
  <c r="A4189" i="13"/>
  <c r="E4188" i="13"/>
  <c r="D4188" i="13"/>
  <c r="C4188" i="13"/>
  <c r="B4188" i="13"/>
  <c r="A4188" i="13"/>
  <c r="E4187" i="13"/>
  <c r="D4187" i="13"/>
  <c r="C4187" i="13"/>
  <c r="B4187" i="13"/>
  <c r="A4187" i="13"/>
  <c r="E4186" i="13"/>
  <c r="D4186" i="13"/>
  <c r="C4186" i="13"/>
  <c r="B4186" i="13"/>
  <c r="A4186" i="13"/>
  <c r="E4185" i="13"/>
  <c r="D4185" i="13"/>
  <c r="C4185" i="13"/>
  <c r="B4185" i="13"/>
  <c r="A4185" i="13"/>
  <c r="E4184" i="13"/>
  <c r="D4184" i="13"/>
  <c r="C4184" i="13"/>
  <c r="B4184" i="13"/>
  <c r="A4184" i="13"/>
  <c r="E4183" i="13"/>
  <c r="D4183" i="13"/>
  <c r="C4183" i="13"/>
  <c r="B4183" i="13"/>
  <c r="A4183" i="13"/>
  <c r="E4182" i="13"/>
  <c r="D4182" i="13"/>
  <c r="C4182" i="13"/>
  <c r="B4182" i="13"/>
  <c r="A4182" i="13"/>
  <c r="E4181" i="13"/>
  <c r="D4181" i="13"/>
  <c r="C4181" i="13"/>
  <c r="B4181" i="13"/>
  <c r="A4181" i="13"/>
  <c r="E4180" i="13"/>
  <c r="D4180" i="13"/>
  <c r="C4180" i="13"/>
  <c r="B4180" i="13"/>
  <c r="A4180" i="13"/>
  <c r="E4179" i="13"/>
  <c r="D4179" i="13"/>
  <c r="C4179" i="13"/>
  <c r="B4179" i="13"/>
  <c r="A4179" i="13"/>
  <c r="E4178" i="13"/>
  <c r="D4178" i="13"/>
  <c r="C4178" i="13"/>
  <c r="B4178" i="13"/>
  <c r="A4178" i="13"/>
  <c r="E4177" i="13"/>
  <c r="D4177" i="13"/>
  <c r="C4177" i="13"/>
  <c r="B4177" i="13"/>
  <c r="A4177" i="13"/>
  <c r="E4176" i="13"/>
  <c r="D4176" i="13"/>
  <c r="C4176" i="13"/>
  <c r="B4176" i="13"/>
  <c r="A4176" i="13"/>
  <c r="E4175" i="13"/>
  <c r="D4175" i="13"/>
  <c r="C4175" i="13"/>
  <c r="B4175" i="13"/>
  <c r="A4175" i="13"/>
  <c r="E4174" i="13"/>
  <c r="D4174" i="13"/>
  <c r="C4174" i="13"/>
  <c r="B4174" i="13"/>
  <c r="A4174" i="13"/>
  <c r="E4173" i="13"/>
  <c r="D4173" i="13"/>
  <c r="C4173" i="13"/>
  <c r="B4173" i="13"/>
  <c r="A4173" i="13"/>
  <c r="E4172" i="13"/>
  <c r="D4172" i="13"/>
  <c r="C4172" i="13"/>
  <c r="B4172" i="13"/>
  <c r="A4172" i="13"/>
  <c r="E4171" i="13"/>
  <c r="D4171" i="13"/>
  <c r="C4171" i="13"/>
  <c r="B4171" i="13"/>
  <c r="A4171" i="13"/>
  <c r="E4170" i="13"/>
  <c r="D4170" i="13"/>
  <c r="C4170" i="13"/>
  <c r="B4170" i="13"/>
  <c r="A4170" i="13"/>
  <c r="E4169" i="13"/>
  <c r="D4169" i="13"/>
  <c r="C4169" i="13"/>
  <c r="B4169" i="13"/>
  <c r="A4169" i="13"/>
  <c r="E4168" i="13"/>
  <c r="D4168" i="13"/>
  <c r="C4168" i="13"/>
  <c r="B4168" i="13"/>
  <c r="A4168" i="13"/>
  <c r="E4167" i="13"/>
  <c r="D4167" i="13"/>
  <c r="C4167" i="13"/>
  <c r="B4167" i="13"/>
  <c r="A4167" i="13"/>
  <c r="E4166" i="13"/>
  <c r="D4166" i="13"/>
  <c r="C4166" i="13"/>
  <c r="B4166" i="13"/>
  <c r="A4166" i="13"/>
  <c r="E4165" i="13"/>
  <c r="D4165" i="13"/>
  <c r="C4165" i="13"/>
  <c r="B4165" i="13"/>
  <c r="A4165" i="13"/>
  <c r="E4164" i="13"/>
  <c r="D4164" i="13"/>
  <c r="C4164" i="13"/>
  <c r="B4164" i="13"/>
  <c r="A4164" i="13"/>
  <c r="E4163" i="13"/>
  <c r="D4163" i="13"/>
  <c r="C4163" i="13"/>
  <c r="B4163" i="13"/>
  <c r="A4163" i="13"/>
  <c r="E4162" i="13"/>
  <c r="D4162" i="13"/>
  <c r="C4162" i="13"/>
  <c r="B4162" i="13"/>
  <c r="A4162" i="13"/>
  <c r="E4161" i="13"/>
  <c r="D4161" i="13"/>
  <c r="C4161" i="13"/>
  <c r="B4161" i="13"/>
  <c r="A4161" i="13"/>
  <c r="E4160" i="13"/>
  <c r="D4160" i="13"/>
  <c r="C4160" i="13"/>
  <c r="B4160" i="13"/>
  <c r="A4160" i="13"/>
  <c r="E4159" i="13"/>
  <c r="D4159" i="13"/>
  <c r="C4159" i="13"/>
  <c r="B4159" i="13"/>
  <c r="A4159" i="13"/>
  <c r="E4158" i="13"/>
  <c r="D4158" i="13"/>
  <c r="C4158" i="13"/>
  <c r="B4158" i="13"/>
  <c r="A4158" i="13"/>
  <c r="E4157" i="13"/>
  <c r="D4157" i="13"/>
  <c r="C4157" i="13"/>
  <c r="B4157" i="13"/>
  <c r="A4157" i="13"/>
  <c r="E4156" i="13"/>
  <c r="D4156" i="13"/>
  <c r="C4156" i="13"/>
  <c r="B4156" i="13"/>
  <c r="A4156" i="13"/>
  <c r="E4155" i="13"/>
  <c r="D4155" i="13"/>
  <c r="C4155" i="13"/>
  <c r="B4155" i="13"/>
  <c r="A4155" i="13"/>
  <c r="E4154" i="13"/>
  <c r="D4154" i="13"/>
  <c r="C4154" i="13"/>
  <c r="B4154" i="13"/>
  <c r="A4154" i="13"/>
  <c r="E4153" i="13"/>
  <c r="D4153" i="13"/>
  <c r="C4153" i="13"/>
  <c r="B4153" i="13"/>
  <c r="A4153" i="13"/>
  <c r="E4152" i="13"/>
  <c r="D4152" i="13"/>
  <c r="C4152" i="13"/>
  <c r="B4152" i="13"/>
  <c r="A4152" i="13"/>
  <c r="E4151" i="13"/>
  <c r="D4151" i="13"/>
  <c r="C4151" i="13"/>
  <c r="B4151" i="13"/>
  <c r="A4151" i="13"/>
  <c r="E4150" i="13"/>
  <c r="D4150" i="13"/>
  <c r="C4150" i="13"/>
  <c r="B4150" i="13"/>
  <c r="A4150" i="13"/>
  <c r="E4149" i="13"/>
  <c r="D4149" i="13"/>
  <c r="C4149" i="13"/>
  <c r="B4149" i="13"/>
  <c r="A4149" i="13"/>
  <c r="E4148" i="13"/>
  <c r="D4148" i="13"/>
  <c r="C4148" i="13"/>
  <c r="B4148" i="13"/>
  <c r="A4148" i="13"/>
  <c r="E4147" i="13"/>
  <c r="D4147" i="13"/>
  <c r="C4147" i="13"/>
  <c r="B4147" i="13"/>
  <c r="A4147" i="13"/>
  <c r="E4146" i="13"/>
  <c r="D4146" i="13"/>
  <c r="C4146" i="13"/>
  <c r="B4146" i="13"/>
  <c r="A4146" i="13"/>
  <c r="E4145" i="13"/>
  <c r="D4145" i="13"/>
  <c r="C4145" i="13"/>
  <c r="B4145" i="13"/>
  <c r="A4145" i="13"/>
  <c r="E4144" i="13"/>
  <c r="D4144" i="13"/>
  <c r="C4144" i="13"/>
  <c r="B4144" i="13"/>
  <c r="A4144" i="13"/>
  <c r="E4143" i="13"/>
  <c r="D4143" i="13"/>
  <c r="C4143" i="13"/>
  <c r="B4143" i="13"/>
  <c r="A4143" i="13"/>
  <c r="E4142" i="13"/>
  <c r="D4142" i="13"/>
  <c r="C4142" i="13"/>
  <c r="B4142" i="13"/>
  <c r="A4142" i="13"/>
  <c r="E4141" i="13"/>
  <c r="D4141" i="13"/>
  <c r="C4141" i="13"/>
  <c r="B4141" i="13"/>
  <c r="A4141" i="13"/>
  <c r="E4140" i="13"/>
  <c r="D4140" i="13"/>
  <c r="C4140" i="13"/>
  <c r="B4140" i="13"/>
  <c r="A4140" i="13"/>
  <c r="E4139" i="13"/>
  <c r="D4139" i="13"/>
  <c r="C4139" i="13"/>
  <c r="B4139" i="13"/>
  <c r="A4139" i="13"/>
  <c r="E4138" i="13"/>
  <c r="D4138" i="13"/>
  <c r="C4138" i="13"/>
  <c r="B4138" i="13"/>
  <c r="A4138" i="13"/>
  <c r="E4137" i="13"/>
  <c r="D4137" i="13"/>
  <c r="C4137" i="13"/>
  <c r="B4137" i="13"/>
  <c r="A4137" i="13"/>
  <c r="E4136" i="13"/>
  <c r="D4136" i="13"/>
  <c r="C4136" i="13"/>
  <c r="B4136" i="13"/>
  <c r="A4136" i="13"/>
  <c r="E4135" i="13"/>
  <c r="D4135" i="13"/>
  <c r="C4135" i="13"/>
  <c r="B4135" i="13"/>
  <c r="A4135" i="13"/>
  <c r="E4134" i="13"/>
  <c r="D4134" i="13"/>
  <c r="C4134" i="13"/>
  <c r="B4134" i="13"/>
  <c r="A4134" i="13"/>
  <c r="E4133" i="13"/>
  <c r="D4133" i="13"/>
  <c r="C4133" i="13"/>
  <c r="B4133" i="13"/>
  <c r="A4133" i="13"/>
  <c r="E4132" i="13"/>
  <c r="D4132" i="13"/>
  <c r="C4132" i="13"/>
  <c r="B4132" i="13"/>
  <c r="A4132" i="13"/>
  <c r="E4131" i="13"/>
  <c r="D4131" i="13"/>
  <c r="C4131" i="13"/>
  <c r="B4131" i="13"/>
  <c r="A4131" i="13"/>
  <c r="E4130" i="13"/>
  <c r="D4130" i="13"/>
  <c r="C4130" i="13"/>
  <c r="B4130" i="13"/>
  <c r="A4130" i="13"/>
  <c r="E4129" i="13"/>
  <c r="D4129" i="13"/>
  <c r="C4129" i="13"/>
  <c r="B4129" i="13"/>
  <c r="A4129" i="13"/>
  <c r="E4128" i="13"/>
  <c r="D4128" i="13"/>
  <c r="C4128" i="13"/>
  <c r="B4128" i="13"/>
  <c r="A4128" i="13"/>
  <c r="E4127" i="13"/>
  <c r="D4127" i="13"/>
  <c r="C4127" i="13"/>
  <c r="B4127" i="13"/>
  <c r="A4127" i="13"/>
  <c r="E4126" i="13"/>
  <c r="D4126" i="13"/>
  <c r="C4126" i="13"/>
  <c r="B4126" i="13"/>
  <c r="A4126" i="13"/>
  <c r="E4125" i="13"/>
  <c r="D4125" i="13"/>
  <c r="C4125" i="13"/>
  <c r="B4125" i="13"/>
  <c r="A4125" i="13"/>
  <c r="E4124" i="13"/>
  <c r="D4124" i="13"/>
  <c r="C4124" i="13"/>
  <c r="B4124" i="13"/>
  <c r="A4124" i="13"/>
  <c r="E4123" i="13"/>
  <c r="D4123" i="13"/>
  <c r="C4123" i="13"/>
  <c r="B4123" i="13"/>
  <c r="A4123" i="13"/>
  <c r="E4122" i="13"/>
  <c r="D4122" i="13"/>
  <c r="C4122" i="13"/>
  <c r="B4122" i="13"/>
  <c r="A4122" i="13"/>
  <c r="E4121" i="13"/>
  <c r="D4121" i="13"/>
  <c r="C4121" i="13"/>
  <c r="B4121" i="13"/>
  <c r="A4121" i="13"/>
  <c r="E4120" i="13"/>
  <c r="D4120" i="13"/>
  <c r="C4120" i="13"/>
  <c r="B4120" i="13"/>
  <c r="A4120" i="13"/>
  <c r="E4119" i="13"/>
  <c r="D4119" i="13"/>
  <c r="C4119" i="13"/>
  <c r="B4119" i="13"/>
  <c r="A4119" i="13"/>
  <c r="E4118" i="13"/>
  <c r="D4118" i="13"/>
  <c r="C4118" i="13"/>
  <c r="B4118" i="13"/>
  <c r="A4118" i="13"/>
  <c r="E4117" i="13"/>
  <c r="D4117" i="13"/>
  <c r="C4117" i="13"/>
  <c r="B4117" i="13"/>
  <c r="A4117" i="13"/>
  <c r="E4116" i="13"/>
  <c r="D4116" i="13"/>
  <c r="C4116" i="13"/>
  <c r="B4116" i="13"/>
  <c r="A4116" i="13"/>
  <c r="E4115" i="13"/>
  <c r="D4115" i="13"/>
  <c r="C4115" i="13"/>
  <c r="B4115" i="13"/>
  <c r="A4115" i="13"/>
  <c r="E4114" i="13"/>
  <c r="D4114" i="13"/>
  <c r="C4114" i="13"/>
  <c r="B4114" i="13"/>
  <c r="A4114" i="13"/>
  <c r="E4113" i="13"/>
  <c r="D4113" i="13"/>
  <c r="C4113" i="13"/>
  <c r="B4113" i="13"/>
  <c r="A4113" i="13"/>
  <c r="E4112" i="13"/>
  <c r="D4112" i="13"/>
  <c r="C4112" i="13"/>
  <c r="B4112" i="13"/>
  <c r="A4112" i="13"/>
  <c r="E4111" i="13"/>
  <c r="D4111" i="13"/>
  <c r="C4111" i="13"/>
  <c r="B4111" i="13"/>
  <c r="A4111" i="13"/>
  <c r="E4110" i="13"/>
  <c r="D4110" i="13"/>
  <c r="C4110" i="13"/>
  <c r="B4110" i="13"/>
  <c r="A4110" i="13"/>
  <c r="E4109" i="13"/>
  <c r="D4109" i="13"/>
  <c r="C4109" i="13"/>
  <c r="B4109" i="13"/>
  <c r="A4109" i="13"/>
  <c r="E4108" i="13"/>
  <c r="D4108" i="13"/>
  <c r="C4108" i="13"/>
  <c r="B4108" i="13"/>
  <c r="A4108" i="13"/>
  <c r="E4107" i="13"/>
  <c r="D4107" i="13"/>
  <c r="C4107" i="13"/>
  <c r="B4107" i="13"/>
  <c r="A4107" i="13"/>
  <c r="E4106" i="13"/>
  <c r="D4106" i="13"/>
  <c r="C4106" i="13"/>
  <c r="B4106" i="13"/>
  <c r="A4106" i="13"/>
  <c r="E4105" i="13"/>
  <c r="D4105" i="13"/>
  <c r="C4105" i="13"/>
  <c r="B4105" i="13"/>
  <c r="A4105" i="13"/>
  <c r="E4104" i="13"/>
  <c r="D4104" i="13"/>
  <c r="C4104" i="13"/>
  <c r="B4104" i="13"/>
  <c r="A4104" i="13"/>
  <c r="E4103" i="13"/>
  <c r="D4103" i="13"/>
  <c r="C4103" i="13"/>
  <c r="B4103" i="13"/>
  <c r="A4103" i="13"/>
  <c r="E4102" i="13"/>
  <c r="D4102" i="13"/>
  <c r="C4102" i="13"/>
  <c r="B4102" i="13"/>
  <c r="A4102" i="13"/>
  <c r="E4101" i="13"/>
  <c r="D4101" i="13"/>
  <c r="C4101" i="13"/>
  <c r="B4101" i="13"/>
  <c r="A4101" i="13"/>
  <c r="E4100" i="13"/>
  <c r="D4100" i="13"/>
  <c r="C4100" i="13"/>
  <c r="B4100" i="13"/>
  <c r="A4100" i="13"/>
  <c r="E4099" i="13"/>
  <c r="D4099" i="13"/>
  <c r="C4099" i="13"/>
  <c r="B4099" i="13"/>
  <c r="A4099" i="13"/>
  <c r="E4098" i="13"/>
  <c r="D4098" i="13"/>
  <c r="C4098" i="13"/>
  <c r="B4098" i="13"/>
  <c r="A4098" i="13"/>
  <c r="E4097" i="13"/>
  <c r="D4097" i="13"/>
  <c r="C4097" i="13"/>
  <c r="B4097" i="13"/>
  <c r="A4097" i="13"/>
  <c r="E4096" i="13"/>
  <c r="D4096" i="13"/>
  <c r="C4096" i="13"/>
  <c r="B4096" i="13"/>
  <c r="A4096" i="13"/>
  <c r="E4095" i="13"/>
  <c r="D4095" i="13"/>
  <c r="C4095" i="13"/>
  <c r="B4095" i="13"/>
  <c r="A4095" i="13"/>
  <c r="E4094" i="13"/>
  <c r="D4094" i="13"/>
  <c r="C4094" i="13"/>
  <c r="B4094" i="13"/>
  <c r="A4094" i="13"/>
  <c r="E4093" i="13"/>
  <c r="D4093" i="13"/>
  <c r="C4093" i="13"/>
  <c r="B4093" i="13"/>
  <c r="A4093" i="13"/>
  <c r="E4092" i="13"/>
  <c r="D4092" i="13"/>
  <c r="C4092" i="13"/>
  <c r="B4092" i="13"/>
  <c r="A4092" i="13"/>
  <c r="E4091" i="13"/>
  <c r="D4091" i="13"/>
  <c r="C4091" i="13"/>
  <c r="B4091" i="13"/>
  <c r="A4091" i="13"/>
  <c r="E4090" i="13"/>
  <c r="D4090" i="13"/>
  <c r="C4090" i="13"/>
  <c r="B4090" i="13"/>
  <c r="A4090" i="13"/>
  <c r="E4089" i="13"/>
  <c r="D4089" i="13"/>
  <c r="C4089" i="13"/>
  <c r="B4089" i="13"/>
  <c r="A4089" i="13"/>
  <c r="E4088" i="13"/>
  <c r="D4088" i="13"/>
  <c r="C4088" i="13"/>
  <c r="B4088" i="13"/>
  <c r="A4088" i="13"/>
  <c r="E4087" i="13"/>
  <c r="D4087" i="13"/>
  <c r="C4087" i="13"/>
  <c r="B4087" i="13"/>
  <c r="A4087" i="13"/>
  <c r="E4086" i="13"/>
  <c r="D4086" i="13"/>
  <c r="C4086" i="13"/>
  <c r="B4086" i="13"/>
  <c r="A4086" i="13"/>
  <c r="E4085" i="13"/>
  <c r="D4085" i="13"/>
  <c r="C4085" i="13"/>
  <c r="B4085" i="13"/>
  <c r="A4085" i="13"/>
  <c r="E4084" i="13"/>
  <c r="D4084" i="13"/>
  <c r="C4084" i="13"/>
  <c r="B4084" i="13"/>
  <c r="A4084" i="13"/>
  <c r="E4083" i="13"/>
  <c r="D4083" i="13"/>
  <c r="C4083" i="13"/>
  <c r="B4083" i="13"/>
  <c r="A4083" i="13"/>
  <c r="E4082" i="13"/>
  <c r="D4082" i="13"/>
  <c r="C4082" i="13"/>
  <c r="B4082" i="13"/>
  <c r="A4082" i="13"/>
  <c r="E4081" i="13"/>
  <c r="D4081" i="13"/>
  <c r="C4081" i="13"/>
  <c r="B4081" i="13"/>
  <c r="A4081" i="13"/>
  <c r="E4080" i="13"/>
  <c r="D4080" i="13"/>
  <c r="C4080" i="13"/>
  <c r="B4080" i="13"/>
  <c r="A4080" i="13"/>
  <c r="E4079" i="13"/>
  <c r="D4079" i="13"/>
  <c r="C4079" i="13"/>
  <c r="B4079" i="13"/>
  <c r="A4079" i="13"/>
  <c r="E4078" i="13"/>
  <c r="D4078" i="13"/>
  <c r="C4078" i="13"/>
  <c r="B4078" i="13"/>
  <c r="A4078" i="13"/>
  <c r="E4077" i="13"/>
  <c r="D4077" i="13"/>
  <c r="C4077" i="13"/>
  <c r="B4077" i="13"/>
  <c r="A4077" i="13"/>
  <c r="E4076" i="13"/>
  <c r="D4076" i="13"/>
  <c r="C4076" i="13"/>
  <c r="B4076" i="13"/>
  <c r="A4076" i="13"/>
  <c r="E4075" i="13"/>
  <c r="D4075" i="13"/>
  <c r="C4075" i="13"/>
  <c r="B4075" i="13"/>
  <c r="A4075" i="13"/>
  <c r="E4074" i="13"/>
  <c r="D4074" i="13"/>
  <c r="C4074" i="13"/>
  <c r="B4074" i="13"/>
  <c r="A4074" i="13"/>
  <c r="E4073" i="13"/>
  <c r="D4073" i="13"/>
  <c r="C4073" i="13"/>
  <c r="B4073" i="13"/>
  <c r="A4073" i="13"/>
  <c r="E4072" i="13"/>
  <c r="D4072" i="13"/>
  <c r="C4072" i="13"/>
  <c r="B4072" i="13"/>
  <c r="A4072" i="13"/>
  <c r="E4071" i="13"/>
  <c r="D4071" i="13"/>
  <c r="C4071" i="13"/>
  <c r="B4071" i="13"/>
  <c r="A4071" i="13"/>
  <c r="E4070" i="13"/>
  <c r="D4070" i="13"/>
  <c r="C4070" i="13"/>
  <c r="B4070" i="13"/>
  <c r="A4070" i="13"/>
  <c r="E4069" i="13"/>
  <c r="D4069" i="13"/>
  <c r="C4069" i="13"/>
  <c r="B4069" i="13"/>
  <c r="A4069" i="13"/>
  <c r="E4068" i="13"/>
  <c r="D4068" i="13"/>
  <c r="C4068" i="13"/>
  <c r="B4068" i="13"/>
  <c r="A4068" i="13"/>
  <c r="E4067" i="13"/>
  <c r="D4067" i="13"/>
  <c r="C4067" i="13"/>
  <c r="B4067" i="13"/>
  <c r="A4067" i="13"/>
  <c r="E4066" i="13"/>
  <c r="D4066" i="13"/>
  <c r="C4066" i="13"/>
  <c r="B4066" i="13"/>
  <c r="A4066" i="13"/>
  <c r="E4065" i="13"/>
  <c r="D4065" i="13"/>
  <c r="C4065" i="13"/>
  <c r="B4065" i="13"/>
  <c r="A4065" i="13"/>
  <c r="E4064" i="13"/>
  <c r="D4064" i="13"/>
  <c r="C4064" i="13"/>
  <c r="B4064" i="13"/>
  <c r="A4064" i="13"/>
  <c r="E4063" i="13"/>
  <c r="D4063" i="13"/>
  <c r="C4063" i="13"/>
  <c r="B4063" i="13"/>
  <c r="A4063" i="13"/>
  <c r="E4062" i="13"/>
  <c r="D4062" i="13"/>
  <c r="C4062" i="13"/>
  <c r="B4062" i="13"/>
  <c r="A4062" i="13"/>
  <c r="E4061" i="13"/>
  <c r="D4061" i="13"/>
  <c r="C4061" i="13"/>
  <c r="B4061" i="13"/>
  <c r="A4061" i="13"/>
  <c r="E4060" i="13"/>
  <c r="D4060" i="13"/>
  <c r="C4060" i="13"/>
  <c r="B4060" i="13"/>
  <c r="A4060" i="13"/>
  <c r="E4059" i="13"/>
  <c r="D4059" i="13"/>
  <c r="C4059" i="13"/>
  <c r="B4059" i="13"/>
  <c r="A4059" i="13"/>
  <c r="E4058" i="13"/>
  <c r="D4058" i="13"/>
  <c r="C4058" i="13"/>
  <c r="B4058" i="13"/>
  <c r="A4058" i="13"/>
  <c r="E4057" i="13"/>
  <c r="D4057" i="13"/>
  <c r="C4057" i="13"/>
  <c r="B4057" i="13"/>
  <c r="A4057" i="13"/>
  <c r="E4056" i="13"/>
  <c r="D4056" i="13"/>
  <c r="C4056" i="13"/>
  <c r="B4056" i="13"/>
  <c r="A4056" i="13"/>
  <c r="E4055" i="13"/>
  <c r="D4055" i="13"/>
  <c r="C4055" i="13"/>
  <c r="B4055" i="13"/>
  <c r="A4055" i="13"/>
  <c r="E4054" i="13"/>
  <c r="D4054" i="13"/>
  <c r="C4054" i="13"/>
  <c r="B4054" i="13"/>
  <c r="A4054" i="13"/>
  <c r="E4053" i="13"/>
  <c r="D4053" i="13"/>
  <c r="C4053" i="13"/>
  <c r="B4053" i="13"/>
  <c r="A4053" i="13"/>
  <c r="E4052" i="13"/>
  <c r="D4052" i="13"/>
  <c r="C4052" i="13"/>
  <c r="B4052" i="13"/>
  <c r="A4052" i="13"/>
  <c r="E4051" i="13"/>
  <c r="D4051" i="13"/>
  <c r="C4051" i="13"/>
  <c r="B4051" i="13"/>
  <c r="A4051" i="13"/>
  <c r="E4050" i="13"/>
  <c r="D4050" i="13"/>
  <c r="C4050" i="13"/>
  <c r="B4050" i="13"/>
  <c r="A4050" i="13"/>
  <c r="E4049" i="13"/>
  <c r="D4049" i="13"/>
  <c r="C4049" i="13"/>
  <c r="B4049" i="13"/>
  <c r="A4049" i="13"/>
  <c r="E4048" i="13"/>
  <c r="D4048" i="13"/>
  <c r="C4048" i="13"/>
  <c r="B4048" i="13"/>
  <c r="A4048" i="13"/>
  <c r="E4047" i="13"/>
  <c r="D4047" i="13"/>
  <c r="C4047" i="13"/>
  <c r="B4047" i="13"/>
  <c r="A4047" i="13"/>
  <c r="D4046" i="13"/>
  <c r="C4046" i="13"/>
  <c r="B4046" i="13"/>
  <c r="A4046" i="13"/>
  <c r="E4046" i="13" s="1"/>
  <c r="D4045" i="13"/>
  <c r="C4045" i="13"/>
  <c r="B4045" i="13"/>
  <c r="A4045" i="13"/>
  <c r="E4045" i="13" s="1"/>
  <c r="D4044" i="13"/>
  <c r="C4044" i="13"/>
  <c r="B4044" i="13"/>
  <c r="A4044" i="13"/>
  <c r="D4043" i="13"/>
  <c r="C4043" i="13"/>
  <c r="B4043" i="13"/>
  <c r="A4043" i="13"/>
  <c r="E4043" i="13" s="1"/>
  <c r="D4042" i="13"/>
  <c r="C4042" i="13"/>
  <c r="B4042" i="13"/>
  <c r="A4042" i="13"/>
  <c r="E4042" i="13" s="1"/>
  <c r="D4041" i="13"/>
  <c r="C4041" i="13"/>
  <c r="B4041" i="13"/>
  <c r="A4041" i="13"/>
  <c r="E4041" i="13" s="1"/>
  <c r="D4040" i="13"/>
  <c r="C4040" i="13"/>
  <c r="B4040" i="13"/>
  <c r="A4040" i="13"/>
  <c r="D4039" i="13"/>
  <c r="C4039" i="13"/>
  <c r="B4039" i="13"/>
  <c r="A4039" i="13"/>
  <c r="D4038" i="13"/>
  <c r="C4038" i="13"/>
  <c r="B4038" i="13"/>
  <c r="A4038" i="13"/>
  <c r="E4038" i="13" s="1"/>
  <c r="D4037" i="13"/>
  <c r="C4037" i="13"/>
  <c r="B4037" i="13"/>
  <c r="A4037" i="13"/>
  <c r="E4037" i="13" s="1"/>
  <c r="D4036" i="13"/>
  <c r="C4036" i="13"/>
  <c r="B4036" i="13"/>
  <c r="A4036" i="13"/>
  <c r="E4036" i="13" s="1"/>
  <c r="D4035" i="13"/>
  <c r="C4035" i="13"/>
  <c r="B4035" i="13"/>
  <c r="A4035" i="13"/>
  <c r="D4034" i="13"/>
  <c r="C4034" i="13"/>
  <c r="B4034" i="13"/>
  <c r="A4034" i="13"/>
  <c r="E4034" i="13" s="1"/>
  <c r="D4033" i="13"/>
  <c r="C4033" i="13"/>
  <c r="B4033" i="13"/>
  <c r="A4033" i="13"/>
  <c r="E4033" i="13" s="1"/>
  <c r="D4032" i="13"/>
  <c r="C4032" i="13"/>
  <c r="B4032" i="13"/>
  <c r="A4032" i="13"/>
  <c r="E4032" i="13" s="1"/>
  <c r="D4031" i="13"/>
  <c r="C4031" i="13"/>
  <c r="B4031" i="13"/>
  <c r="A4031" i="13"/>
  <c r="E4031" i="13" s="1"/>
  <c r="D4030" i="13"/>
  <c r="C4030" i="13"/>
  <c r="B4030" i="13"/>
  <c r="A4030" i="13"/>
  <c r="E4030" i="13" s="1"/>
  <c r="D4029" i="13"/>
  <c r="C4029" i="13"/>
  <c r="B4029" i="13"/>
  <c r="A4029" i="13"/>
  <c r="E4029" i="13" s="1"/>
  <c r="D4028" i="13"/>
  <c r="C4028" i="13"/>
  <c r="B4028" i="13"/>
  <c r="A4028" i="13"/>
  <c r="D4027" i="13"/>
  <c r="C4027" i="13"/>
  <c r="B4027" i="13"/>
  <c r="A4027" i="13"/>
  <c r="E4027" i="13" s="1"/>
  <c r="D4026" i="13"/>
  <c r="C4026" i="13"/>
  <c r="B4026" i="13"/>
  <c r="A4026" i="13"/>
  <c r="E4026" i="13" s="1"/>
  <c r="D4025" i="13"/>
  <c r="C4025" i="13"/>
  <c r="B4025" i="13"/>
  <c r="A4025" i="13"/>
  <c r="E4025" i="13" s="1"/>
  <c r="D4024" i="13"/>
  <c r="C4024" i="13"/>
  <c r="B4024" i="13"/>
  <c r="A4024" i="13"/>
  <c r="D4023" i="13"/>
  <c r="C4023" i="13"/>
  <c r="B4023" i="13"/>
  <c r="A4023" i="13"/>
  <c r="D4022" i="13"/>
  <c r="C4022" i="13"/>
  <c r="B4022" i="13"/>
  <c r="A4022" i="13"/>
  <c r="E4022" i="13" s="1"/>
  <c r="D4021" i="13"/>
  <c r="C4021" i="13"/>
  <c r="B4021" i="13"/>
  <c r="A4021" i="13"/>
  <c r="E4021" i="13" s="1"/>
  <c r="D4020" i="13"/>
  <c r="C4020" i="13"/>
  <c r="B4020" i="13"/>
  <c r="A4020" i="13"/>
  <c r="E4020" i="13" s="1"/>
  <c r="D4019" i="13"/>
  <c r="C4019" i="13"/>
  <c r="B4019" i="13"/>
  <c r="A4019" i="13"/>
  <c r="D4018" i="13"/>
  <c r="C4018" i="13"/>
  <c r="B4018" i="13"/>
  <c r="A4018" i="13"/>
  <c r="E4018" i="13" s="1"/>
  <c r="D4017" i="13"/>
  <c r="C4017" i="13"/>
  <c r="B4017" i="13"/>
  <c r="A4017" i="13"/>
  <c r="E4017" i="13" s="1"/>
  <c r="D4016" i="13"/>
  <c r="C4016" i="13"/>
  <c r="B4016" i="13"/>
  <c r="A4016" i="13"/>
  <c r="E4016" i="13" s="1"/>
  <c r="D4015" i="13"/>
  <c r="C4015" i="13"/>
  <c r="B4015" i="13"/>
  <c r="A4015" i="13"/>
  <c r="E4015" i="13" s="1"/>
  <c r="D4014" i="13"/>
  <c r="C4014" i="13"/>
  <c r="B4014" i="13"/>
  <c r="A4014" i="13"/>
  <c r="E4014" i="13" s="1"/>
  <c r="D4013" i="13"/>
  <c r="C4013" i="13"/>
  <c r="B4013" i="13"/>
  <c r="A4013" i="13"/>
  <c r="E4013" i="13" s="1"/>
  <c r="D4012" i="13"/>
  <c r="C4012" i="13"/>
  <c r="B4012" i="13"/>
  <c r="A4012" i="13"/>
  <c r="D4011" i="13"/>
  <c r="C4011" i="13"/>
  <c r="B4011" i="13"/>
  <c r="A4011" i="13"/>
  <c r="E4011" i="13" s="1"/>
  <c r="D4010" i="13"/>
  <c r="C4010" i="13"/>
  <c r="B4010" i="13"/>
  <c r="A4010" i="13"/>
  <c r="E4010" i="13" s="1"/>
  <c r="D4009" i="13"/>
  <c r="C4009" i="13"/>
  <c r="B4009" i="13"/>
  <c r="A4009" i="13"/>
  <c r="E4009" i="13" s="1"/>
  <c r="D4008" i="13"/>
  <c r="C4008" i="13"/>
  <c r="B4008" i="13"/>
  <c r="A4008" i="13"/>
  <c r="D4007" i="13"/>
  <c r="C4007" i="13"/>
  <c r="B4007" i="13"/>
  <c r="A4007" i="13"/>
  <c r="D4006" i="13"/>
  <c r="C4006" i="13"/>
  <c r="B4006" i="13"/>
  <c r="A4006" i="13"/>
  <c r="E4006" i="13" s="1"/>
  <c r="D4005" i="13"/>
  <c r="C4005" i="13"/>
  <c r="B4005" i="13"/>
  <c r="A4005" i="13"/>
  <c r="E4005" i="13" s="1"/>
  <c r="D4004" i="13"/>
  <c r="C4004" i="13"/>
  <c r="B4004" i="13"/>
  <c r="A4004" i="13"/>
  <c r="E4004" i="13" s="1"/>
  <c r="D4003" i="13"/>
  <c r="C4003" i="13"/>
  <c r="B4003" i="13"/>
  <c r="A4003" i="13"/>
  <c r="D4002" i="13"/>
  <c r="C4002" i="13"/>
  <c r="B4002" i="13"/>
  <c r="A4002" i="13"/>
  <c r="E4002" i="13" s="1"/>
  <c r="D4001" i="13"/>
  <c r="C4001" i="13"/>
  <c r="B4001" i="13"/>
  <c r="A4001" i="13"/>
  <c r="E4001" i="13" s="1"/>
  <c r="D4000" i="13"/>
  <c r="C4000" i="13"/>
  <c r="B4000" i="13"/>
  <c r="A4000" i="13"/>
  <c r="E4000" i="13" s="1"/>
  <c r="D3999" i="13"/>
  <c r="C3999" i="13"/>
  <c r="B3999" i="13"/>
  <c r="A3999" i="13"/>
  <c r="E3999" i="13" s="1"/>
  <c r="D3998" i="13"/>
  <c r="C3998" i="13"/>
  <c r="B3998" i="13"/>
  <c r="A3998" i="13"/>
  <c r="E3998" i="13" s="1"/>
  <c r="D3997" i="13"/>
  <c r="C3997" i="13"/>
  <c r="B3997" i="13"/>
  <c r="A3997" i="13"/>
  <c r="E3997" i="13" s="1"/>
  <c r="D3996" i="13"/>
  <c r="C3996" i="13"/>
  <c r="B3996" i="13"/>
  <c r="A3996" i="13"/>
  <c r="D3995" i="13"/>
  <c r="C3995" i="13"/>
  <c r="B3995" i="13"/>
  <c r="A3995" i="13"/>
  <c r="E3995" i="13" s="1"/>
  <c r="D3994" i="13"/>
  <c r="C3994" i="13"/>
  <c r="B3994" i="13"/>
  <c r="A3994" i="13"/>
  <c r="E3994" i="13" s="1"/>
  <c r="D3993" i="13"/>
  <c r="C3993" i="13"/>
  <c r="B3993" i="13"/>
  <c r="A3993" i="13"/>
  <c r="E3993" i="13" s="1"/>
  <c r="D3992" i="13"/>
  <c r="C3992" i="13"/>
  <c r="B3992" i="13"/>
  <c r="A3992" i="13"/>
  <c r="D3991" i="13"/>
  <c r="C3991" i="13"/>
  <c r="B3991" i="13"/>
  <c r="A3991" i="13"/>
  <c r="D3990" i="13"/>
  <c r="C3990" i="13"/>
  <c r="B3990" i="13"/>
  <c r="A3990" i="13"/>
  <c r="E3990" i="13" s="1"/>
  <c r="D3989" i="13"/>
  <c r="C3989" i="13"/>
  <c r="B3989" i="13"/>
  <c r="A3989" i="13"/>
  <c r="E3989" i="13" s="1"/>
  <c r="D3988" i="13"/>
  <c r="C3988" i="13"/>
  <c r="B3988" i="13"/>
  <c r="A3988" i="13"/>
  <c r="E3988" i="13" s="1"/>
  <c r="D3987" i="13"/>
  <c r="C3987" i="13"/>
  <c r="B3987" i="13"/>
  <c r="A3987" i="13"/>
  <c r="D3986" i="13"/>
  <c r="C3986" i="13"/>
  <c r="B3986" i="13"/>
  <c r="A3986" i="13"/>
  <c r="E3986" i="13" s="1"/>
  <c r="D3985" i="13"/>
  <c r="C3985" i="13"/>
  <c r="B3985" i="13"/>
  <c r="A3985" i="13"/>
  <c r="E3985" i="13" s="1"/>
  <c r="D3984" i="13"/>
  <c r="C3984" i="13"/>
  <c r="B3984" i="13"/>
  <c r="A3984" i="13"/>
  <c r="E3984" i="13" s="1"/>
  <c r="D3983" i="13"/>
  <c r="C3983" i="13"/>
  <c r="B3983" i="13"/>
  <c r="A3983" i="13"/>
  <c r="E3983" i="13" s="1"/>
  <c r="D3982" i="13"/>
  <c r="C3982" i="13"/>
  <c r="B3982" i="13"/>
  <c r="A3982" i="13"/>
  <c r="E3982" i="13" s="1"/>
  <c r="D3981" i="13"/>
  <c r="C3981" i="13"/>
  <c r="B3981" i="13"/>
  <c r="A3981" i="13"/>
  <c r="E3981" i="13" s="1"/>
  <c r="D3980" i="13"/>
  <c r="C3980" i="13"/>
  <c r="B3980" i="13"/>
  <c r="A3980" i="13"/>
  <c r="D3979" i="13"/>
  <c r="C3979" i="13"/>
  <c r="B3979" i="13"/>
  <c r="A3979" i="13"/>
  <c r="E3979" i="13" s="1"/>
  <c r="D3978" i="13"/>
  <c r="C3978" i="13"/>
  <c r="B3978" i="13"/>
  <c r="A3978" i="13"/>
  <c r="E3978" i="13" s="1"/>
  <c r="D3977" i="13"/>
  <c r="C3977" i="13"/>
  <c r="B3977" i="13"/>
  <c r="A3977" i="13"/>
  <c r="E3977" i="13" s="1"/>
  <c r="D3976" i="13"/>
  <c r="C3976" i="13"/>
  <c r="B3976" i="13"/>
  <c r="A3976" i="13"/>
  <c r="D3975" i="13"/>
  <c r="C3975" i="13"/>
  <c r="B3975" i="13"/>
  <c r="A3975" i="13"/>
  <c r="D3974" i="13"/>
  <c r="C3974" i="13"/>
  <c r="B3974" i="13"/>
  <c r="A3974" i="13"/>
  <c r="E3974" i="13" s="1"/>
  <c r="D3973" i="13"/>
  <c r="C3973" i="13"/>
  <c r="B3973" i="13"/>
  <c r="A3973" i="13"/>
  <c r="E3973" i="13" s="1"/>
  <c r="D3972" i="13"/>
  <c r="C3972" i="13"/>
  <c r="B3972" i="13"/>
  <c r="A3972" i="13"/>
  <c r="E3972" i="13" s="1"/>
  <c r="D3971" i="13"/>
  <c r="C3971" i="13"/>
  <c r="B3971" i="13"/>
  <c r="A3971" i="13"/>
  <c r="D3970" i="13"/>
  <c r="C3970" i="13"/>
  <c r="B3970" i="13"/>
  <c r="A3970" i="13"/>
  <c r="E3970" i="13" s="1"/>
  <c r="D3969" i="13"/>
  <c r="C3969" i="13"/>
  <c r="B3969" i="13"/>
  <c r="A3969" i="13"/>
  <c r="E3969" i="13" s="1"/>
  <c r="D3968" i="13"/>
  <c r="C3968" i="13"/>
  <c r="B3968" i="13"/>
  <c r="A3968" i="13"/>
  <c r="E3968" i="13" s="1"/>
  <c r="D3967" i="13"/>
  <c r="C3967" i="13"/>
  <c r="B3967" i="13"/>
  <c r="A3967" i="13"/>
  <c r="E3967" i="13" s="1"/>
  <c r="D3966" i="13"/>
  <c r="C3966" i="13"/>
  <c r="B3966" i="13"/>
  <c r="A3966" i="13"/>
  <c r="E3966" i="13" s="1"/>
  <c r="D3965" i="13"/>
  <c r="C3965" i="13"/>
  <c r="B3965" i="13"/>
  <c r="A3965" i="13"/>
  <c r="E3965" i="13" s="1"/>
  <c r="D3964" i="13"/>
  <c r="C3964" i="13"/>
  <c r="B3964" i="13"/>
  <c r="A3964" i="13"/>
  <c r="D3963" i="13"/>
  <c r="C3963" i="13"/>
  <c r="B3963" i="13"/>
  <c r="A3963" i="13"/>
  <c r="E3963" i="13" s="1"/>
  <c r="D3962" i="13"/>
  <c r="C3962" i="13"/>
  <c r="B3962" i="13"/>
  <c r="A3962" i="13"/>
  <c r="E3962" i="13" s="1"/>
  <c r="D3961" i="13"/>
  <c r="C3961" i="13"/>
  <c r="B3961" i="13"/>
  <c r="A3961" i="13"/>
  <c r="E3961" i="13" s="1"/>
  <c r="D3960" i="13"/>
  <c r="C3960" i="13"/>
  <c r="B3960" i="13"/>
  <c r="A3960" i="13"/>
  <c r="D3959" i="13"/>
  <c r="C3959" i="13"/>
  <c r="B3959" i="13"/>
  <c r="A3959" i="13"/>
  <c r="D3958" i="13"/>
  <c r="C3958" i="13"/>
  <c r="B3958" i="13"/>
  <c r="A3958" i="13"/>
  <c r="E3958" i="13" s="1"/>
  <c r="D3957" i="13"/>
  <c r="C3957" i="13"/>
  <c r="B3957" i="13"/>
  <c r="A3957" i="13"/>
  <c r="E3957" i="13" s="1"/>
  <c r="D3956" i="13"/>
  <c r="C3956" i="13"/>
  <c r="B3956" i="13"/>
  <c r="A3956" i="13"/>
  <c r="E3956" i="13" s="1"/>
  <c r="D3955" i="13"/>
  <c r="C3955" i="13"/>
  <c r="B3955" i="13"/>
  <c r="A3955" i="13"/>
  <c r="D3954" i="13"/>
  <c r="C3954" i="13"/>
  <c r="B3954" i="13"/>
  <c r="A3954" i="13"/>
  <c r="E3954" i="13" s="1"/>
  <c r="D3953" i="13"/>
  <c r="C3953" i="13"/>
  <c r="B3953" i="13"/>
  <c r="A3953" i="13"/>
  <c r="E3953" i="13" s="1"/>
  <c r="D3952" i="13"/>
  <c r="C3952" i="13"/>
  <c r="B3952" i="13"/>
  <c r="A3952" i="13"/>
  <c r="E3952" i="13" s="1"/>
  <c r="D3951" i="13"/>
  <c r="C3951" i="13"/>
  <c r="B3951" i="13"/>
  <c r="A3951" i="13"/>
  <c r="E3951" i="13" s="1"/>
  <c r="D3950" i="13"/>
  <c r="C3950" i="13"/>
  <c r="B3950" i="13"/>
  <c r="A3950" i="13"/>
  <c r="E3950" i="13" s="1"/>
  <c r="D3949" i="13"/>
  <c r="C3949" i="13"/>
  <c r="B3949" i="13"/>
  <c r="A3949" i="13"/>
  <c r="E3949" i="13" s="1"/>
  <c r="D3948" i="13"/>
  <c r="C3948" i="13"/>
  <c r="B3948" i="13"/>
  <c r="A3948" i="13"/>
  <c r="D3947" i="13"/>
  <c r="C3947" i="13"/>
  <c r="B3947" i="13"/>
  <c r="A3947" i="13"/>
  <c r="E3947" i="13" s="1"/>
  <c r="D3946" i="13"/>
  <c r="C3946" i="13"/>
  <c r="B3946" i="13"/>
  <c r="A3946" i="13"/>
  <c r="E3946" i="13" s="1"/>
  <c r="D3945" i="13"/>
  <c r="C3945" i="13"/>
  <c r="B3945" i="13"/>
  <c r="A3945" i="13"/>
  <c r="E3945" i="13" s="1"/>
  <c r="D3944" i="13"/>
  <c r="C3944" i="13"/>
  <c r="B3944" i="13"/>
  <c r="A3944" i="13"/>
  <c r="D3943" i="13"/>
  <c r="C3943" i="13"/>
  <c r="B3943" i="13"/>
  <c r="A3943" i="13"/>
  <c r="D3942" i="13"/>
  <c r="C3942" i="13"/>
  <c r="B3942" i="13"/>
  <c r="A3942" i="13"/>
  <c r="E3942" i="13" s="1"/>
  <c r="D3941" i="13"/>
  <c r="C3941" i="13"/>
  <c r="B3941" i="13"/>
  <c r="A3941" i="13"/>
  <c r="E3941" i="13" s="1"/>
  <c r="D3940" i="13"/>
  <c r="C3940" i="13"/>
  <c r="B3940" i="13"/>
  <c r="A3940" i="13"/>
  <c r="E3940" i="13" s="1"/>
  <c r="D3939" i="13"/>
  <c r="C3939" i="13"/>
  <c r="B3939" i="13"/>
  <c r="A3939" i="13"/>
  <c r="D3938" i="13"/>
  <c r="C3938" i="13"/>
  <c r="B3938" i="13"/>
  <c r="A3938" i="13"/>
  <c r="E3938" i="13" s="1"/>
  <c r="D3937" i="13"/>
  <c r="C3937" i="13"/>
  <c r="B3937" i="13"/>
  <c r="A3937" i="13"/>
  <c r="E3937" i="13" s="1"/>
  <c r="D3936" i="13"/>
  <c r="C3936" i="13"/>
  <c r="B3936" i="13"/>
  <c r="A3936" i="13"/>
  <c r="E3936" i="13" s="1"/>
  <c r="D3935" i="13"/>
  <c r="C3935" i="13"/>
  <c r="B3935" i="13"/>
  <c r="A3935" i="13"/>
  <c r="E3935" i="13" s="1"/>
  <c r="D3934" i="13"/>
  <c r="C3934" i="13"/>
  <c r="B3934" i="13"/>
  <c r="A3934" i="13"/>
  <c r="E3934" i="13" s="1"/>
  <c r="D3933" i="13"/>
  <c r="C3933" i="13"/>
  <c r="B3933" i="13"/>
  <c r="A3933" i="13"/>
  <c r="E3933" i="13" s="1"/>
  <c r="D3932" i="13"/>
  <c r="C3932" i="13"/>
  <c r="B3932" i="13"/>
  <c r="A3932" i="13"/>
  <c r="D3931" i="13"/>
  <c r="C3931" i="13"/>
  <c r="B3931" i="13"/>
  <c r="A3931" i="13"/>
  <c r="E3931" i="13" s="1"/>
  <c r="D3930" i="13"/>
  <c r="C3930" i="13"/>
  <c r="B3930" i="13"/>
  <c r="A3930" i="13"/>
  <c r="E3930" i="13" s="1"/>
  <c r="D3929" i="13"/>
  <c r="C3929" i="13"/>
  <c r="B3929" i="13"/>
  <c r="A3929" i="13"/>
  <c r="E3929" i="13" s="1"/>
  <c r="D3928" i="13"/>
  <c r="C3928" i="13"/>
  <c r="B3928" i="13"/>
  <c r="A3928" i="13"/>
  <c r="D3927" i="13"/>
  <c r="C3927" i="13"/>
  <c r="B3927" i="13"/>
  <c r="A3927" i="13"/>
  <c r="D3926" i="13"/>
  <c r="C3926" i="13"/>
  <c r="B3926" i="13"/>
  <c r="A3926" i="13"/>
  <c r="E3926" i="13" s="1"/>
  <c r="D3925" i="13"/>
  <c r="C3925" i="13"/>
  <c r="B3925" i="13"/>
  <c r="A3925" i="13"/>
  <c r="E3925" i="13" s="1"/>
  <c r="D3924" i="13"/>
  <c r="C3924" i="13"/>
  <c r="B3924" i="13"/>
  <c r="A3924" i="13"/>
  <c r="E3924" i="13" s="1"/>
  <c r="D3923" i="13"/>
  <c r="C3923" i="13"/>
  <c r="B3923" i="13"/>
  <c r="A3923" i="13"/>
  <c r="D3922" i="13"/>
  <c r="C3922" i="13"/>
  <c r="B3922" i="13"/>
  <c r="A3922" i="13"/>
  <c r="E3922" i="13" s="1"/>
  <c r="D3921" i="13"/>
  <c r="C3921" i="13"/>
  <c r="B3921" i="13"/>
  <c r="A3921" i="13"/>
  <c r="E3921" i="13" s="1"/>
  <c r="D3920" i="13"/>
  <c r="C3920" i="13"/>
  <c r="B3920" i="13"/>
  <c r="A3920" i="13"/>
  <c r="E3920" i="13" s="1"/>
  <c r="D3919" i="13"/>
  <c r="C3919" i="13"/>
  <c r="B3919" i="13"/>
  <c r="A3919" i="13"/>
  <c r="E3919" i="13" s="1"/>
  <c r="D3918" i="13"/>
  <c r="C3918" i="13"/>
  <c r="B3918" i="13"/>
  <c r="A3918" i="13"/>
  <c r="E3918" i="13" s="1"/>
  <c r="D3917" i="13"/>
  <c r="C3917" i="13"/>
  <c r="B3917" i="13"/>
  <c r="A3917" i="13"/>
  <c r="E3917" i="13" s="1"/>
  <c r="D3916" i="13"/>
  <c r="C3916" i="13"/>
  <c r="B3916" i="13"/>
  <c r="A3916" i="13"/>
  <c r="D3915" i="13"/>
  <c r="C3915" i="13"/>
  <c r="B3915" i="13"/>
  <c r="A3915" i="13"/>
  <c r="E3915" i="13" s="1"/>
  <c r="D3914" i="13"/>
  <c r="C3914" i="13"/>
  <c r="B3914" i="13"/>
  <c r="A3914" i="13"/>
  <c r="E3914" i="13" s="1"/>
  <c r="D3913" i="13"/>
  <c r="C3913" i="13"/>
  <c r="B3913" i="13"/>
  <c r="A3913" i="13"/>
  <c r="E3913" i="13" s="1"/>
  <c r="D3912" i="13"/>
  <c r="C3912" i="13"/>
  <c r="B3912" i="13"/>
  <c r="A3912" i="13"/>
  <c r="D3911" i="13"/>
  <c r="C3911" i="13"/>
  <c r="B3911" i="13"/>
  <c r="A3911" i="13"/>
  <c r="D3910" i="13"/>
  <c r="C3910" i="13"/>
  <c r="B3910" i="13"/>
  <c r="A3910" i="13"/>
  <c r="E3910" i="13" s="1"/>
  <c r="D3909" i="13"/>
  <c r="C3909" i="13"/>
  <c r="B3909" i="13"/>
  <c r="A3909" i="13"/>
  <c r="E3909" i="13" s="1"/>
  <c r="D3908" i="13"/>
  <c r="C3908" i="13"/>
  <c r="B3908" i="13"/>
  <c r="A3908" i="13"/>
  <c r="E3908" i="13" s="1"/>
  <c r="D3907" i="13"/>
  <c r="C3907" i="13"/>
  <c r="B3907" i="13"/>
  <c r="A3907" i="13"/>
  <c r="D3906" i="13"/>
  <c r="C3906" i="13"/>
  <c r="B3906" i="13"/>
  <c r="A3906" i="13"/>
  <c r="E3906" i="13" s="1"/>
  <c r="D3905" i="13"/>
  <c r="C3905" i="13"/>
  <c r="B3905" i="13"/>
  <c r="A3905" i="13"/>
  <c r="E3905" i="13" s="1"/>
  <c r="D3904" i="13"/>
  <c r="C3904" i="13"/>
  <c r="B3904" i="13"/>
  <c r="A3904" i="13"/>
  <c r="E3904" i="13" s="1"/>
  <c r="D3903" i="13"/>
  <c r="C3903" i="13"/>
  <c r="B3903" i="13"/>
  <c r="A3903" i="13"/>
  <c r="E3903" i="13" s="1"/>
  <c r="D3902" i="13"/>
  <c r="C3902" i="13"/>
  <c r="B3902" i="13"/>
  <c r="A3902" i="13"/>
  <c r="E3902" i="13" s="1"/>
  <c r="D3901" i="13"/>
  <c r="C3901" i="13"/>
  <c r="B3901" i="13"/>
  <c r="A3901" i="13"/>
  <c r="E3901" i="13" s="1"/>
  <c r="D3900" i="13"/>
  <c r="C3900" i="13"/>
  <c r="B3900" i="13"/>
  <c r="A3900" i="13"/>
  <c r="D3899" i="13"/>
  <c r="C3899" i="13"/>
  <c r="B3899" i="13"/>
  <c r="A3899" i="13"/>
  <c r="E3899" i="13" s="1"/>
  <c r="D3898" i="13"/>
  <c r="C3898" i="13"/>
  <c r="B3898" i="13"/>
  <c r="A3898" i="13"/>
  <c r="E3898" i="13" s="1"/>
  <c r="D3897" i="13"/>
  <c r="C3897" i="13"/>
  <c r="B3897" i="13"/>
  <c r="A3897" i="13"/>
  <c r="E3897" i="13" s="1"/>
  <c r="D3896" i="13"/>
  <c r="C3896" i="13"/>
  <c r="B3896" i="13"/>
  <c r="A3896" i="13"/>
  <c r="D3895" i="13"/>
  <c r="C3895" i="13"/>
  <c r="B3895" i="13"/>
  <c r="A3895" i="13"/>
  <c r="D3894" i="13"/>
  <c r="C3894" i="13"/>
  <c r="B3894" i="13"/>
  <c r="A3894" i="13"/>
  <c r="E3894" i="13" s="1"/>
  <c r="D3893" i="13"/>
  <c r="C3893" i="13"/>
  <c r="B3893" i="13"/>
  <c r="A3893" i="13"/>
  <c r="E3893" i="13" s="1"/>
  <c r="D3892" i="13"/>
  <c r="C3892" i="13"/>
  <c r="B3892" i="13"/>
  <c r="A3892" i="13"/>
  <c r="E3892" i="13" s="1"/>
  <c r="D3891" i="13"/>
  <c r="C3891" i="13"/>
  <c r="B3891" i="13"/>
  <c r="A3891" i="13"/>
  <c r="D3890" i="13"/>
  <c r="C3890" i="13"/>
  <c r="B3890" i="13"/>
  <c r="A3890" i="13"/>
  <c r="E3890" i="13" s="1"/>
  <c r="D3889" i="13"/>
  <c r="C3889" i="13"/>
  <c r="B3889" i="13"/>
  <c r="A3889" i="13"/>
  <c r="E3889" i="13" s="1"/>
  <c r="D3888" i="13"/>
  <c r="C3888" i="13"/>
  <c r="B3888" i="13"/>
  <c r="A3888" i="13"/>
  <c r="E3888" i="13" s="1"/>
  <c r="D3887" i="13"/>
  <c r="C3887" i="13"/>
  <c r="B3887" i="13"/>
  <c r="A3887" i="13"/>
  <c r="E3887" i="13" s="1"/>
  <c r="D3886" i="13"/>
  <c r="C3886" i="13"/>
  <c r="B3886" i="13"/>
  <c r="A3886" i="13"/>
  <c r="E3886" i="13" s="1"/>
  <c r="D3885" i="13"/>
  <c r="C3885" i="13"/>
  <c r="B3885" i="13"/>
  <c r="A3885" i="13"/>
  <c r="E3885" i="13" s="1"/>
  <c r="D3884" i="13"/>
  <c r="C3884" i="13"/>
  <c r="B3884" i="13"/>
  <c r="A3884" i="13"/>
  <c r="D3883" i="13"/>
  <c r="C3883" i="13"/>
  <c r="B3883" i="13"/>
  <c r="A3883" i="13"/>
  <c r="E3883" i="13" s="1"/>
  <c r="D3882" i="13"/>
  <c r="C3882" i="13"/>
  <c r="B3882" i="13"/>
  <c r="A3882" i="13"/>
  <c r="E3882" i="13" s="1"/>
  <c r="D3881" i="13"/>
  <c r="C3881" i="13"/>
  <c r="B3881" i="13"/>
  <c r="A3881" i="13"/>
  <c r="E3881" i="13" s="1"/>
  <c r="D3880" i="13"/>
  <c r="C3880" i="13"/>
  <c r="B3880" i="13"/>
  <c r="A3880" i="13"/>
  <c r="D3879" i="13"/>
  <c r="C3879" i="13"/>
  <c r="B3879" i="13"/>
  <c r="A3879" i="13"/>
  <c r="D3878" i="13"/>
  <c r="C3878" i="13"/>
  <c r="B3878" i="13"/>
  <c r="A3878" i="13"/>
  <c r="E3878" i="13" s="1"/>
  <c r="D3877" i="13"/>
  <c r="C3877" i="13"/>
  <c r="B3877" i="13"/>
  <c r="A3877" i="13"/>
  <c r="E3877" i="13" s="1"/>
  <c r="D3876" i="13"/>
  <c r="C3876" i="13"/>
  <c r="B3876" i="13"/>
  <c r="A3876" i="13"/>
  <c r="E3876" i="13" s="1"/>
  <c r="D3875" i="13"/>
  <c r="C3875" i="13"/>
  <c r="B3875" i="13"/>
  <c r="A3875" i="13"/>
  <c r="D3874" i="13"/>
  <c r="C3874" i="13"/>
  <c r="B3874" i="13"/>
  <c r="A3874" i="13"/>
  <c r="E3874" i="13" s="1"/>
  <c r="D3873" i="13"/>
  <c r="C3873" i="13"/>
  <c r="B3873" i="13"/>
  <c r="A3873" i="13"/>
  <c r="E3873" i="13" s="1"/>
  <c r="D3872" i="13"/>
  <c r="C3872" i="13"/>
  <c r="B3872" i="13"/>
  <c r="A3872" i="13"/>
  <c r="E3872" i="13" s="1"/>
  <c r="D3871" i="13"/>
  <c r="C3871" i="13"/>
  <c r="B3871" i="13"/>
  <c r="A3871" i="13"/>
  <c r="E3871" i="13" s="1"/>
  <c r="D3870" i="13"/>
  <c r="C3870" i="13"/>
  <c r="B3870" i="13"/>
  <c r="A3870" i="13"/>
  <c r="E3870" i="13" s="1"/>
  <c r="D3869" i="13"/>
  <c r="C3869" i="13"/>
  <c r="B3869" i="13"/>
  <c r="A3869" i="13"/>
  <c r="E3869" i="13" s="1"/>
  <c r="D3868" i="13"/>
  <c r="C3868" i="13"/>
  <c r="B3868" i="13"/>
  <c r="A3868" i="13"/>
  <c r="D3867" i="13"/>
  <c r="C3867" i="13"/>
  <c r="B3867" i="13"/>
  <c r="A3867" i="13"/>
  <c r="E3867" i="13" s="1"/>
  <c r="D3866" i="13"/>
  <c r="C3866" i="13"/>
  <c r="B3866" i="13"/>
  <c r="A3866" i="13"/>
  <c r="E3866" i="13" s="1"/>
  <c r="D3865" i="13"/>
  <c r="C3865" i="13"/>
  <c r="B3865" i="13"/>
  <c r="A3865" i="13"/>
  <c r="E3865" i="13" s="1"/>
  <c r="D3864" i="13"/>
  <c r="C3864" i="13"/>
  <c r="B3864" i="13"/>
  <c r="A3864" i="13"/>
  <c r="D3863" i="13"/>
  <c r="C3863" i="13"/>
  <c r="B3863" i="13"/>
  <c r="A3863" i="13"/>
  <c r="D3862" i="13"/>
  <c r="C3862" i="13"/>
  <c r="B3862" i="13"/>
  <c r="A3862" i="13"/>
  <c r="E3862" i="13" s="1"/>
  <c r="D3861" i="13"/>
  <c r="C3861" i="13"/>
  <c r="B3861" i="13"/>
  <c r="A3861" i="13"/>
  <c r="E3861" i="13" s="1"/>
  <c r="D3860" i="13"/>
  <c r="C3860" i="13"/>
  <c r="B3860" i="13"/>
  <c r="A3860" i="13"/>
  <c r="E3860" i="13" s="1"/>
  <c r="D3859" i="13"/>
  <c r="C3859" i="13"/>
  <c r="B3859" i="13"/>
  <c r="A3859" i="13"/>
  <c r="D3858" i="13"/>
  <c r="C3858" i="13"/>
  <c r="B3858" i="13"/>
  <c r="A3858" i="13"/>
  <c r="E3858" i="13" s="1"/>
  <c r="D3857" i="13"/>
  <c r="C3857" i="13"/>
  <c r="B3857" i="13"/>
  <c r="A3857" i="13"/>
  <c r="E3857" i="13" s="1"/>
  <c r="D3856" i="13"/>
  <c r="C3856" i="13"/>
  <c r="B3856" i="13"/>
  <c r="A3856" i="13"/>
  <c r="E3856" i="13" s="1"/>
  <c r="D3855" i="13"/>
  <c r="C3855" i="13"/>
  <c r="B3855" i="13"/>
  <c r="A3855" i="13"/>
  <c r="E3855" i="13" s="1"/>
  <c r="D3854" i="13"/>
  <c r="C3854" i="13"/>
  <c r="B3854" i="13"/>
  <c r="A3854" i="13"/>
  <c r="E3854" i="13" s="1"/>
  <c r="D3853" i="13"/>
  <c r="C3853" i="13"/>
  <c r="B3853" i="13"/>
  <c r="A3853" i="13"/>
  <c r="E3853" i="13" s="1"/>
  <c r="D3852" i="13"/>
  <c r="C3852" i="13"/>
  <c r="B3852" i="13"/>
  <c r="A3852" i="13"/>
  <c r="D3851" i="13"/>
  <c r="C3851" i="13"/>
  <c r="B3851" i="13"/>
  <c r="A3851" i="13"/>
  <c r="E3851" i="13" s="1"/>
  <c r="D3850" i="13"/>
  <c r="C3850" i="13"/>
  <c r="B3850" i="13"/>
  <c r="A3850" i="13"/>
  <c r="E3850" i="13" s="1"/>
  <c r="D3849" i="13"/>
  <c r="C3849" i="13"/>
  <c r="B3849" i="13"/>
  <c r="A3849" i="13"/>
  <c r="E3849" i="13" s="1"/>
  <c r="D3848" i="13"/>
  <c r="C3848" i="13"/>
  <c r="B3848" i="13"/>
  <c r="A3848" i="13"/>
  <c r="D3847" i="13"/>
  <c r="C3847" i="13"/>
  <c r="B3847" i="13"/>
  <c r="A3847" i="13"/>
  <c r="D3846" i="13"/>
  <c r="C3846" i="13"/>
  <c r="B3846" i="13"/>
  <c r="A3846" i="13"/>
  <c r="E3846" i="13" s="1"/>
  <c r="D3845" i="13"/>
  <c r="C3845" i="13"/>
  <c r="B3845" i="13"/>
  <c r="A3845" i="13"/>
  <c r="E3845" i="13" s="1"/>
  <c r="D3844" i="13"/>
  <c r="C3844" i="13"/>
  <c r="B3844" i="13"/>
  <c r="A3844" i="13"/>
  <c r="E3844" i="13" s="1"/>
  <c r="D3843" i="13"/>
  <c r="C3843" i="13"/>
  <c r="B3843" i="13"/>
  <c r="A3843" i="13"/>
  <c r="D3842" i="13"/>
  <c r="C3842" i="13"/>
  <c r="B3842" i="13"/>
  <c r="A3842" i="13"/>
  <c r="E3842" i="13" s="1"/>
  <c r="D3841" i="13"/>
  <c r="C3841" i="13"/>
  <c r="B3841" i="13"/>
  <c r="A3841" i="13"/>
  <c r="E3841" i="13" s="1"/>
  <c r="D3840" i="13"/>
  <c r="C3840" i="13"/>
  <c r="B3840" i="13"/>
  <c r="A3840" i="13"/>
  <c r="E3840" i="13" s="1"/>
  <c r="D3839" i="13"/>
  <c r="C3839" i="13"/>
  <c r="B3839" i="13"/>
  <c r="A3839" i="13"/>
  <c r="E3839" i="13" s="1"/>
  <c r="D3838" i="13"/>
  <c r="C3838" i="13"/>
  <c r="B3838" i="13"/>
  <c r="A3838" i="13"/>
  <c r="E3838" i="13" s="1"/>
  <c r="D3837" i="13"/>
  <c r="C3837" i="13"/>
  <c r="B3837" i="13"/>
  <c r="A3837" i="13"/>
  <c r="E3837" i="13" s="1"/>
  <c r="D3836" i="13"/>
  <c r="C3836" i="13"/>
  <c r="B3836" i="13"/>
  <c r="A3836" i="13"/>
  <c r="D3835" i="13"/>
  <c r="C3835" i="13"/>
  <c r="B3835" i="13"/>
  <c r="A3835" i="13"/>
  <c r="D3834" i="13"/>
  <c r="C3834" i="13"/>
  <c r="B3834" i="13"/>
  <c r="A3834" i="13"/>
  <c r="E3834" i="13" s="1"/>
  <c r="D3833" i="13"/>
  <c r="C3833" i="13"/>
  <c r="B3833" i="13"/>
  <c r="A3833" i="13"/>
  <c r="E3833" i="13" s="1"/>
  <c r="D3832" i="13"/>
  <c r="C3832" i="13"/>
  <c r="B3832" i="13"/>
  <c r="A3832" i="13"/>
  <c r="E3832" i="13" s="1"/>
  <c r="D3831" i="13"/>
  <c r="C3831" i="13"/>
  <c r="B3831" i="13"/>
  <c r="A3831" i="13"/>
  <c r="D3830" i="13"/>
  <c r="C3830" i="13"/>
  <c r="B3830" i="13"/>
  <c r="A3830" i="13"/>
  <c r="E3830" i="13" s="1"/>
  <c r="D3829" i="13"/>
  <c r="C3829" i="13"/>
  <c r="B3829" i="13"/>
  <c r="A3829" i="13"/>
  <c r="E3829" i="13" s="1"/>
  <c r="D3828" i="13"/>
  <c r="C3828" i="13"/>
  <c r="B3828" i="13"/>
  <c r="A3828" i="13"/>
  <c r="D3827" i="13"/>
  <c r="C3827" i="13"/>
  <c r="B3827" i="13"/>
  <c r="A3827" i="13"/>
  <c r="D3826" i="13"/>
  <c r="C3826" i="13"/>
  <c r="B3826" i="13"/>
  <c r="A3826" i="13"/>
  <c r="E3826" i="13" s="1"/>
  <c r="D3825" i="13"/>
  <c r="C3825" i="13"/>
  <c r="B3825" i="13"/>
  <c r="A3825" i="13"/>
  <c r="E3825" i="13" s="1"/>
  <c r="D3824" i="13"/>
  <c r="C3824" i="13"/>
  <c r="B3824" i="13"/>
  <c r="A3824" i="13"/>
  <c r="E3824" i="13" s="1"/>
  <c r="D3823" i="13"/>
  <c r="C3823" i="13"/>
  <c r="B3823" i="13"/>
  <c r="A3823" i="13"/>
  <c r="D3822" i="13"/>
  <c r="C3822" i="13"/>
  <c r="B3822" i="13"/>
  <c r="A3822" i="13"/>
  <c r="E3822" i="13" s="1"/>
  <c r="D3821" i="13"/>
  <c r="C3821" i="13"/>
  <c r="B3821" i="13"/>
  <c r="A3821" i="13"/>
  <c r="E3821" i="13" s="1"/>
  <c r="D3820" i="13"/>
  <c r="C3820" i="13"/>
  <c r="B3820" i="13"/>
  <c r="A3820" i="13"/>
  <c r="D3819" i="13"/>
  <c r="C3819" i="13"/>
  <c r="B3819" i="13"/>
  <c r="A3819" i="13"/>
  <c r="D3818" i="13"/>
  <c r="C3818" i="13"/>
  <c r="B3818" i="13"/>
  <c r="A3818" i="13"/>
  <c r="E3818" i="13" s="1"/>
  <c r="D3817" i="13"/>
  <c r="C3817" i="13"/>
  <c r="B3817" i="13"/>
  <c r="A3817" i="13"/>
  <c r="E3817" i="13" s="1"/>
  <c r="D3816" i="13"/>
  <c r="C3816" i="13"/>
  <c r="B3816" i="13"/>
  <c r="A3816" i="13"/>
  <c r="E3816" i="13" s="1"/>
  <c r="D3815" i="13"/>
  <c r="C3815" i="13"/>
  <c r="B3815" i="13"/>
  <c r="A3815" i="13"/>
  <c r="D3814" i="13"/>
  <c r="C3814" i="13"/>
  <c r="B3814" i="13"/>
  <c r="A3814" i="13"/>
  <c r="E3814" i="13" s="1"/>
  <c r="D3813" i="13"/>
  <c r="C3813" i="13"/>
  <c r="B3813" i="13"/>
  <c r="A3813" i="13"/>
  <c r="E3813" i="13" s="1"/>
  <c r="D3812" i="13"/>
  <c r="C3812" i="13"/>
  <c r="B3812" i="13"/>
  <c r="A3812" i="13"/>
  <c r="D3811" i="13"/>
  <c r="C3811" i="13"/>
  <c r="B3811" i="13"/>
  <c r="A3811" i="13"/>
  <c r="D3810" i="13"/>
  <c r="C3810" i="13"/>
  <c r="B3810" i="13"/>
  <c r="A3810" i="13"/>
  <c r="E3810" i="13" s="1"/>
  <c r="D3809" i="13"/>
  <c r="C3809" i="13"/>
  <c r="B3809" i="13"/>
  <c r="A3809" i="13"/>
  <c r="E3809" i="13" s="1"/>
  <c r="D3808" i="13"/>
  <c r="C3808" i="13"/>
  <c r="B3808" i="13"/>
  <c r="A3808" i="13"/>
  <c r="E3808" i="13" s="1"/>
  <c r="D3807" i="13"/>
  <c r="C3807" i="13"/>
  <c r="B3807" i="13"/>
  <c r="A3807" i="13"/>
  <c r="D3806" i="13"/>
  <c r="C3806" i="13"/>
  <c r="B3806" i="13"/>
  <c r="A3806" i="13"/>
  <c r="E3806" i="13" s="1"/>
  <c r="D3805" i="13"/>
  <c r="C3805" i="13"/>
  <c r="B3805" i="13"/>
  <c r="A3805" i="13"/>
  <c r="E3805" i="13" s="1"/>
  <c r="D3804" i="13"/>
  <c r="C3804" i="13"/>
  <c r="B3804" i="13"/>
  <c r="A3804" i="13"/>
  <c r="D3803" i="13"/>
  <c r="C3803" i="13"/>
  <c r="B3803" i="13"/>
  <c r="A3803" i="13"/>
  <c r="D3802" i="13"/>
  <c r="C3802" i="13"/>
  <c r="B3802" i="13"/>
  <c r="A3802" i="13"/>
  <c r="E3802" i="13" s="1"/>
  <c r="D3801" i="13"/>
  <c r="C3801" i="13"/>
  <c r="B3801" i="13"/>
  <c r="A3801" i="13"/>
  <c r="E3801" i="13" s="1"/>
  <c r="D3800" i="13"/>
  <c r="C3800" i="13"/>
  <c r="B3800" i="13"/>
  <c r="A3800" i="13"/>
  <c r="E3800" i="13" s="1"/>
  <c r="D3799" i="13"/>
  <c r="C3799" i="13"/>
  <c r="B3799" i="13"/>
  <c r="A3799" i="13"/>
  <c r="D3798" i="13"/>
  <c r="C3798" i="13"/>
  <c r="B3798" i="13"/>
  <c r="A3798" i="13"/>
  <c r="E3798" i="13" s="1"/>
  <c r="D3797" i="13"/>
  <c r="C3797" i="13"/>
  <c r="B3797" i="13"/>
  <c r="A3797" i="13"/>
  <c r="E3797" i="13" s="1"/>
  <c r="D3796" i="13"/>
  <c r="C3796" i="13"/>
  <c r="B3796" i="13"/>
  <c r="A3796" i="13"/>
  <c r="D3795" i="13"/>
  <c r="C3795" i="13"/>
  <c r="B3795" i="13"/>
  <c r="A3795" i="13"/>
  <c r="D3794" i="13"/>
  <c r="C3794" i="13"/>
  <c r="B3794" i="13"/>
  <c r="A3794" i="13"/>
  <c r="D3793" i="13"/>
  <c r="C3793" i="13"/>
  <c r="B3793" i="13"/>
  <c r="A3793" i="13"/>
  <c r="E3793" i="13" s="1"/>
  <c r="D3792" i="13"/>
  <c r="C3792" i="13"/>
  <c r="B3792" i="13"/>
  <c r="A3792" i="13"/>
  <c r="E3792" i="13" s="1"/>
  <c r="D3791" i="13"/>
  <c r="C3791" i="13"/>
  <c r="B3791" i="13"/>
  <c r="A3791" i="13"/>
  <c r="E3791" i="13" s="1"/>
  <c r="D3790" i="13"/>
  <c r="C3790" i="13"/>
  <c r="B3790" i="13"/>
  <c r="A3790" i="13"/>
  <c r="E3790" i="13" s="1"/>
  <c r="D3789" i="13"/>
  <c r="C3789" i="13"/>
  <c r="B3789" i="13"/>
  <c r="A3789" i="13"/>
  <c r="E3789" i="13" s="1"/>
  <c r="D3788" i="13"/>
  <c r="C3788" i="13"/>
  <c r="B3788" i="13"/>
  <c r="A3788" i="13"/>
  <c r="D3787" i="13"/>
  <c r="C3787" i="13"/>
  <c r="B3787" i="13"/>
  <c r="A3787" i="13"/>
  <c r="D3786" i="13"/>
  <c r="C3786" i="13"/>
  <c r="B3786" i="13"/>
  <c r="A3786" i="13"/>
  <c r="E3786" i="13" s="1"/>
  <c r="D3785" i="13"/>
  <c r="C3785" i="13"/>
  <c r="B3785" i="13"/>
  <c r="A3785" i="13"/>
  <c r="E3785" i="13" s="1"/>
  <c r="D3784" i="13"/>
  <c r="C3784" i="13"/>
  <c r="B3784" i="13"/>
  <c r="A3784" i="13"/>
  <c r="E3784" i="13" s="1"/>
  <c r="D3783" i="13"/>
  <c r="C3783" i="13"/>
  <c r="B3783" i="13"/>
  <c r="A3783" i="13"/>
  <c r="D3782" i="13"/>
  <c r="C3782" i="13"/>
  <c r="B3782" i="13"/>
  <c r="A3782" i="13"/>
  <c r="E3782" i="13" s="1"/>
  <c r="D3781" i="13"/>
  <c r="C3781" i="13"/>
  <c r="B3781" i="13"/>
  <c r="A3781" i="13"/>
  <c r="E3781" i="13" s="1"/>
  <c r="D3780" i="13"/>
  <c r="C3780" i="13"/>
  <c r="B3780" i="13"/>
  <c r="A3780" i="13"/>
  <c r="D3779" i="13"/>
  <c r="C3779" i="13"/>
  <c r="B3779" i="13"/>
  <c r="A3779" i="13"/>
  <c r="D3778" i="13"/>
  <c r="C3778" i="13"/>
  <c r="B3778" i="13"/>
  <c r="A3778" i="13"/>
  <c r="D3777" i="13"/>
  <c r="C3777" i="13"/>
  <c r="B3777" i="13"/>
  <c r="A3777" i="13"/>
  <c r="E3777" i="13" s="1"/>
  <c r="D3776" i="13"/>
  <c r="C3776" i="13"/>
  <c r="B3776" i="13"/>
  <c r="A3776" i="13"/>
  <c r="E3776" i="13" s="1"/>
  <c r="D3775" i="13"/>
  <c r="C3775" i="13"/>
  <c r="B3775" i="13"/>
  <c r="A3775" i="13"/>
  <c r="E3775" i="13" s="1"/>
  <c r="D3774" i="13"/>
  <c r="C3774" i="13"/>
  <c r="B3774" i="13"/>
  <c r="A3774" i="13"/>
  <c r="E3774" i="13" s="1"/>
  <c r="D3773" i="13"/>
  <c r="C3773" i="13"/>
  <c r="B3773" i="13"/>
  <c r="A3773" i="13"/>
  <c r="E3773" i="13" s="1"/>
  <c r="D3772" i="13"/>
  <c r="C3772" i="13"/>
  <c r="B3772" i="13"/>
  <c r="A3772" i="13"/>
  <c r="D3771" i="13"/>
  <c r="C3771" i="13"/>
  <c r="B3771" i="13"/>
  <c r="A3771" i="13"/>
  <c r="D3770" i="13"/>
  <c r="C3770" i="13"/>
  <c r="B3770" i="13"/>
  <c r="A3770" i="13"/>
  <c r="E3770" i="13" s="1"/>
  <c r="D3769" i="13"/>
  <c r="C3769" i="13"/>
  <c r="B3769" i="13"/>
  <c r="A3769" i="13"/>
  <c r="E3769" i="13" s="1"/>
  <c r="D3768" i="13"/>
  <c r="C3768" i="13"/>
  <c r="B3768" i="13"/>
  <c r="A3768" i="13"/>
  <c r="E3768" i="13" s="1"/>
  <c r="D3767" i="13"/>
  <c r="C3767" i="13"/>
  <c r="B3767" i="13"/>
  <c r="A3767" i="13"/>
  <c r="D3766" i="13"/>
  <c r="C3766" i="13"/>
  <c r="B3766" i="13"/>
  <c r="A3766" i="13"/>
  <c r="E3766" i="13" s="1"/>
  <c r="D3765" i="13"/>
  <c r="C3765" i="13"/>
  <c r="B3765" i="13"/>
  <c r="A3765" i="13"/>
  <c r="E3765" i="13" s="1"/>
  <c r="D3764" i="13"/>
  <c r="C3764" i="13"/>
  <c r="B3764" i="13"/>
  <c r="A3764" i="13"/>
  <c r="D3763" i="13"/>
  <c r="C3763" i="13"/>
  <c r="B3763" i="13"/>
  <c r="A3763" i="13"/>
  <c r="D3762" i="13"/>
  <c r="C3762" i="13"/>
  <c r="B3762" i="13"/>
  <c r="A3762" i="13"/>
  <c r="D3761" i="13"/>
  <c r="C3761" i="13"/>
  <c r="B3761" i="13"/>
  <c r="A3761" i="13"/>
  <c r="E3761" i="13" s="1"/>
  <c r="D3760" i="13"/>
  <c r="C3760" i="13"/>
  <c r="B3760" i="13"/>
  <c r="A3760" i="13"/>
  <c r="E3760" i="13" s="1"/>
  <c r="D3759" i="13"/>
  <c r="C3759" i="13"/>
  <c r="B3759" i="13"/>
  <c r="A3759" i="13"/>
  <c r="E3759" i="13" s="1"/>
  <c r="D3758" i="13"/>
  <c r="C3758" i="13"/>
  <c r="B3758" i="13"/>
  <c r="A3758" i="13"/>
  <c r="E3758" i="13" s="1"/>
  <c r="D3757" i="13"/>
  <c r="C3757" i="13"/>
  <c r="B3757" i="13"/>
  <c r="A3757" i="13"/>
  <c r="E3757" i="13" s="1"/>
  <c r="D3756" i="13"/>
  <c r="C3756" i="13"/>
  <c r="B3756" i="13"/>
  <c r="A3756" i="13"/>
  <c r="D3755" i="13"/>
  <c r="C3755" i="13"/>
  <c r="B3755" i="13"/>
  <c r="A3755" i="13"/>
  <c r="D3754" i="13"/>
  <c r="C3754" i="13"/>
  <c r="B3754" i="13"/>
  <c r="A3754" i="13"/>
  <c r="E3754" i="13" s="1"/>
  <c r="D3753" i="13"/>
  <c r="C3753" i="13"/>
  <c r="B3753" i="13"/>
  <c r="A3753" i="13"/>
  <c r="E3753" i="13" s="1"/>
  <c r="D3752" i="13"/>
  <c r="C3752" i="13"/>
  <c r="B3752" i="13"/>
  <c r="A3752" i="13"/>
  <c r="E3752" i="13" s="1"/>
  <c r="D3751" i="13"/>
  <c r="C3751" i="13"/>
  <c r="B3751" i="13"/>
  <c r="A3751" i="13"/>
  <c r="D3750" i="13"/>
  <c r="C3750" i="13"/>
  <c r="B3750" i="13"/>
  <c r="A3750" i="13"/>
  <c r="E3750" i="13" s="1"/>
  <c r="D3749" i="13"/>
  <c r="C3749" i="13"/>
  <c r="B3749" i="13"/>
  <c r="A3749" i="13"/>
  <c r="E3749" i="13" s="1"/>
  <c r="D3748" i="13"/>
  <c r="C3748" i="13"/>
  <c r="B3748" i="13"/>
  <c r="A3748" i="13"/>
  <c r="D3747" i="13"/>
  <c r="C3747" i="13"/>
  <c r="B3747" i="13"/>
  <c r="A3747" i="13"/>
  <c r="D3746" i="13"/>
  <c r="C3746" i="13"/>
  <c r="B3746" i="13"/>
  <c r="A3746" i="13"/>
  <c r="D3745" i="13"/>
  <c r="C3745" i="13"/>
  <c r="B3745" i="13"/>
  <c r="A3745" i="13"/>
  <c r="E3745" i="13" s="1"/>
  <c r="D3744" i="13"/>
  <c r="C3744" i="13"/>
  <c r="B3744" i="13"/>
  <c r="A3744" i="13"/>
  <c r="E3744" i="13" s="1"/>
  <c r="D3743" i="13"/>
  <c r="C3743" i="13"/>
  <c r="B3743" i="13"/>
  <c r="A3743" i="13"/>
  <c r="E3743" i="13" s="1"/>
  <c r="D3742" i="13"/>
  <c r="C3742" i="13"/>
  <c r="B3742" i="13"/>
  <c r="A3742" i="13"/>
  <c r="E3742" i="13" s="1"/>
  <c r="D3741" i="13"/>
  <c r="C3741" i="13"/>
  <c r="B3741" i="13"/>
  <c r="A3741" i="13"/>
  <c r="E3741" i="13" s="1"/>
  <c r="D3740" i="13"/>
  <c r="C3740" i="13"/>
  <c r="B3740" i="13"/>
  <c r="A3740" i="13"/>
  <c r="D3739" i="13"/>
  <c r="C3739" i="13"/>
  <c r="B3739" i="13"/>
  <c r="A3739" i="13"/>
  <c r="D3738" i="13"/>
  <c r="C3738" i="13"/>
  <c r="B3738" i="13"/>
  <c r="A3738" i="13"/>
  <c r="E3738" i="13" s="1"/>
  <c r="D3737" i="13"/>
  <c r="C3737" i="13"/>
  <c r="B3737" i="13"/>
  <c r="A3737" i="13"/>
  <c r="E3737" i="13" s="1"/>
  <c r="D3736" i="13"/>
  <c r="C3736" i="13"/>
  <c r="B3736" i="13"/>
  <c r="A3736" i="13"/>
  <c r="E3736" i="13" s="1"/>
  <c r="D3735" i="13"/>
  <c r="C3735" i="13"/>
  <c r="B3735" i="13"/>
  <c r="A3735" i="13"/>
  <c r="D3734" i="13"/>
  <c r="C3734" i="13"/>
  <c r="B3734" i="13"/>
  <c r="A3734" i="13"/>
  <c r="E3734" i="13" s="1"/>
  <c r="D3733" i="13"/>
  <c r="C3733" i="13"/>
  <c r="B3733" i="13"/>
  <c r="A3733" i="13"/>
  <c r="E3733" i="13" s="1"/>
  <c r="D3732" i="13"/>
  <c r="C3732" i="13"/>
  <c r="B3732" i="13"/>
  <c r="A3732" i="13"/>
  <c r="D3731" i="13"/>
  <c r="C3731" i="13"/>
  <c r="B3731" i="13"/>
  <c r="A3731" i="13"/>
  <c r="D3730" i="13"/>
  <c r="C3730" i="13"/>
  <c r="B3730" i="13"/>
  <c r="A3730" i="13"/>
  <c r="D3729" i="13"/>
  <c r="C3729" i="13"/>
  <c r="B3729" i="13"/>
  <c r="A3729" i="13"/>
  <c r="E3729" i="13" s="1"/>
  <c r="D3728" i="13"/>
  <c r="C3728" i="13"/>
  <c r="B3728" i="13"/>
  <c r="A3728" i="13"/>
  <c r="E3728" i="13" s="1"/>
  <c r="D3727" i="13"/>
  <c r="C3727" i="13"/>
  <c r="B3727" i="13"/>
  <c r="A3727" i="13"/>
  <c r="E3727" i="13" s="1"/>
  <c r="D3726" i="13"/>
  <c r="C3726" i="13"/>
  <c r="B3726" i="13"/>
  <c r="A3726" i="13"/>
  <c r="E3726" i="13" s="1"/>
  <c r="D3725" i="13"/>
  <c r="C3725" i="13"/>
  <c r="B3725" i="13"/>
  <c r="A3725" i="13"/>
  <c r="E3725" i="13" s="1"/>
  <c r="D3724" i="13"/>
  <c r="C3724" i="13"/>
  <c r="B3724" i="13"/>
  <c r="A3724" i="13"/>
  <c r="D3723" i="13"/>
  <c r="C3723" i="13"/>
  <c r="B3723" i="13"/>
  <c r="A3723" i="13"/>
  <c r="D3722" i="13"/>
  <c r="C3722" i="13"/>
  <c r="B3722" i="13"/>
  <c r="A3722" i="13"/>
  <c r="E3722" i="13" s="1"/>
  <c r="D3721" i="13"/>
  <c r="C3721" i="13"/>
  <c r="B3721" i="13"/>
  <c r="A3721" i="13"/>
  <c r="E3721" i="13" s="1"/>
  <c r="D3720" i="13"/>
  <c r="C3720" i="13"/>
  <c r="B3720" i="13"/>
  <c r="A3720" i="13"/>
  <c r="E3720" i="13" s="1"/>
  <c r="D3719" i="13"/>
  <c r="C3719" i="13"/>
  <c r="B3719" i="13"/>
  <c r="A3719" i="13"/>
  <c r="D3718" i="13"/>
  <c r="C3718" i="13"/>
  <c r="B3718" i="13"/>
  <c r="A3718" i="13"/>
  <c r="E3718" i="13" s="1"/>
  <c r="D3717" i="13"/>
  <c r="C3717" i="13"/>
  <c r="B3717" i="13"/>
  <c r="A3717" i="13"/>
  <c r="E3717" i="13" s="1"/>
  <c r="D3716" i="13"/>
  <c r="C3716" i="13"/>
  <c r="B3716" i="13"/>
  <c r="A3716" i="13"/>
  <c r="D3715" i="13"/>
  <c r="C3715" i="13"/>
  <c r="B3715" i="13"/>
  <c r="A3715" i="13"/>
  <c r="D3714" i="13"/>
  <c r="C3714" i="13"/>
  <c r="B3714" i="13"/>
  <c r="A3714" i="13"/>
  <c r="D3713" i="13"/>
  <c r="C3713" i="13"/>
  <c r="B3713" i="13"/>
  <c r="A3713" i="13"/>
  <c r="E3713" i="13" s="1"/>
  <c r="D3712" i="13"/>
  <c r="C3712" i="13"/>
  <c r="B3712" i="13"/>
  <c r="A3712" i="13"/>
  <c r="E3712" i="13" s="1"/>
  <c r="D3711" i="13"/>
  <c r="C3711" i="13"/>
  <c r="B3711" i="13"/>
  <c r="A3711" i="13"/>
  <c r="E3711" i="13" s="1"/>
  <c r="D3710" i="13"/>
  <c r="C3710" i="13"/>
  <c r="B3710" i="13"/>
  <c r="A3710" i="13"/>
  <c r="D3709" i="13"/>
  <c r="C3709" i="13"/>
  <c r="B3709" i="13"/>
  <c r="A3709" i="13"/>
  <c r="D3708" i="13"/>
  <c r="C3708" i="13"/>
  <c r="B3708" i="13"/>
  <c r="A3708" i="13"/>
  <c r="E3708" i="13" s="1"/>
  <c r="D3707" i="13"/>
  <c r="C3707" i="13"/>
  <c r="B3707" i="13"/>
  <c r="A3707" i="13"/>
  <c r="E3707" i="13" s="1"/>
  <c r="D3706" i="13"/>
  <c r="C3706" i="13"/>
  <c r="B3706" i="13"/>
  <c r="A3706" i="13"/>
  <c r="E3706" i="13" s="1"/>
  <c r="D3705" i="13"/>
  <c r="C3705" i="13"/>
  <c r="B3705" i="13"/>
  <c r="A3705" i="13"/>
  <c r="D3704" i="13"/>
  <c r="C3704" i="13"/>
  <c r="B3704" i="13"/>
  <c r="A3704" i="13"/>
  <c r="E3704" i="13" s="1"/>
  <c r="D3703" i="13"/>
  <c r="C3703" i="13"/>
  <c r="B3703" i="13"/>
  <c r="A3703" i="13"/>
  <c r="E3703" i="13" s="1"/>
  <c r="D3702" i="13"/>
  <c r="C3702" i="13"/>
  <c r="B3702" i="13"/>
  <c r="A3702" i="13"/>
  <c r="D3701" i="13"/>
  <c r="C3701" i="13"/>
  <c r="B3701" i="13"/>
  <c r="A3701" i="13"/>
  <c r="D3700" i="13"/>
  <c r="C3700" i="13"/>
  <c r="B3700" i="13"/>
  <c r="A3700" i="13"/>
  <c r="E3700" i="13" s="1"/>
  <c r="D3699" i="13"/>
  <c r="C3699" i="13"/>
  <c r="B3699" i="13"/>
  <c r="A3699" i="13"/>
  <c r="E3699" i="13" s="1"/>
  <c r="D3698" i="13"/>
  <c r="C3698" i="13"/>
  <c r="B3698" i="13"/>
  <c r="A3698" i="13"/>
  <c r="E3698" i="13" s="1"/>
  <c r="D3697" i="13"/>
  <c r="C3697" i="13"/>
  <c r="B3697" i="13"/>
  <c r="A3697" i="13"/>
  <c r="D3696" i="13"/>
  <c r="C3696" i="13"/>
  <c r="B3696" i="13"/>
  <c r="A3696" i="13"/>
  <c r="E3696" i="13" s="1"/>
  <c r="D3695" i="13"/>
  <c r="C3695" i="13"/>
  <c r="B3695" i="13"/>
  <c r="A3695" i="13"/>
  <c r="E3695" i="13" s="1"/>
  <c r="D3694" i="13"/>
  <c r="C3694" i="13"/>
  <c r="B3694" i="13"/>
  <c r="A3694" i="13"/>
  <c r="D3693" i="13"/>
  <c r="C3693" i="13"/>
  <c r="B3693" i="13"/>
  <c r="A3693" i="13"/>
  <c r="D3692" i="13"/>
  <c r="C3692" i="13"/>
  <c r="B3692" i="13"/>
  <c r="A3692" i="13"/>
  <c r="E3692" i="13" s="1"/>
  <c r="D3691" i="13"/>
  <c r="C3691" i="13"/>
  <c r="B3691" i="13"/>
  <c r="A3691" i="13"/>
  <c r="E3691" i="13" s="1"/>
  <c r="D3690" i="13"/>
  <c r="C3690" i="13"/>
  <c r="B3690" i="13"/>
  <c r="A3690" i="13"/>
  <c r="E3690" i="13" s="1"/>
  <c r="D3689" i="13"/>
  <c r="C3689" i="13"/>
  <c r="B3689" i="13"/>
  <c r="A3689" i="13"/>
  <c r="D3688" i="13"/>
  <c r="C3688" i="13"/>
  <c r="B3688" i="13"/>
  <c r="A3688" i="13"/>
  <c r="E3688" i="13" s="1"/>
  <c r="D3687" i="13"/>
  <c r="C3687" i="13"/>
  <c r="B3687" i="13"/>
  <c r="A3687" i="13"/>
  <c r="E3687" i="13" s="1"/>
  <c r="D3686" i="13"/>
  <c r="C3686" i="13"/>
  <c r="B3686" i="13"/>
  <c r="A3686" i="13"/>
  <c r="D3685" i="13"/>
  <c r="C3685" i="13"/>
  <c r="B3685" i="13"/>
  <c r="A3685" i="13"/>
  <c r="D3684" i="13"/>
  <c r="C3684" i="13"/>
  <c r="B3684" i="13"/>
  <c r="A3684" i="13"/>
  <c r="E3684" i="13" s="1"/>
  <c r="D3683" i="13"/>
  <c r="C3683" i="13"/>
  <c r="B3683" i="13"/>
  <c r="A3683" i="13"/>
  <c r="E3683" i="13" s="1"/>
  <c r="D3682" i="13"/>
  <c r="C3682" i="13"/>
  <c r="B3682" i="13"/>
  <c r="A3682" i="13"/>
  <c r="E3682" i="13" s="1"/>
  <c r="D3681" i="13"/>
  <c r="C3681" i="13"/>
  <c r="B3681" i="13"/>
  <c r="A3681" i="13"/>
  <c r="D3680" i="13"/>
  <c r="C3680" i="13"/>
  <c r="B3680" i="13"/>
  <c r="A3680" i="13"/>
  <c r="E3680" i="13" s="1"/>
  <c r="D3679" i="13"/>
  <c r="C3679" i="13"/>
  <c r="B3679" i="13"/>
  <c r="A3679" i="13"/>
  <c r="E3679" i="13" s="1"/>
  <c r="D3678" i="13"/>
  <c r="C3678" i="13"/>
  <c r="B3678" i="13"/>
  <c r="A3678" i="13"/>
  <c r="D3677" i="13"/>
  <c r="C3677" i="13"/>
  <c r="B3677" i="13"/>
  <c r="A3677" i="13"/>
  <c r="D3676" i="13"/>
  <c r="C3676" i="13"/>
  <c r="B3676" i="13"/>
  <c r="A3676" i="13"/>
  <c r="E3676" i="13" s="1"/>
  <c r="D3675" i="13"/>
  <c r="C3675" i="13"/>
  <c r="B3675" i="13"/>
  <c r="A3675" i="13"/>
  <c r="E3675" i="13" s="1"/>
  <c r="D3674" i="13"/>
  <c r="C3674" i="13"/>
  <c r="B3674" i="13"/>
  <c r="A3674" i="13"/>
  <c r="E3674" i="13" s="1"/>
  <c r="D3673" i="13"/>
  <c r="C3673" i="13"/>
  <c r="B3673" i="13"/>
  <c r="A3673" i="13"/>
  <c r="D3672" i="13"/>
  <c r="C3672" i="13"/>
  <c r="B3672" i="13"/>
  <c r="A3672" i="13"/>
  <c r="E3672" i="13" s="1"/>
  <c r="D3671" i="13"/>
  <c r="C3671" i="13"/>
  <c r="B3671" i="13"/>
  <c r="A3671" i="13"/>
  <c r="E3671" i="13" s="1"/>
  <c r="D3670" i="13"/>
  <c r="C3670" i="13"/>
  <c r="B3670" i="13"/>
  <c r="A3670" i="13"/>
  <c r="D3669" i="13"/>
  <c r="C3669" i="13"/>
  <c r="B3669" i="13"/>
  <c r="A3669" i="13"/>
  <c r="D3668" i="13"/>
  <c r="C3668" i="13"/>
  <c r="B3668" i="13"/>
  <c r="A3668" i="13"/>
  <c r="E3668" i="13" s="1"/>
  <c r="D3667" i="13"/>
  <c r="C3667" i="13"/>
  <c r="B3667" i="13"/>
  <c r="A3667" i="13"/>
  <c r="E3667" i="13" s="1"/>
  <c r="D3666" i="13"/>
  <c r="C3666" i="13"/>
  <c r="B3666" i="13"/>
  <c r="A3666" i="13"/>
  <c r="E3666" i="13" s="1"/>
  <c r="D3665" i="13"/>
  <c r="C3665" i="13"/>
  <c r="B3665" i="13"/>
  <c r="A3665" i="13"/>
  <c r="D3664" i="13"/>
  <c r="C3664" i="13"/>
  <c r="B3664" i="13"/>
  <c r="A3664" i="13"/>
  <c r="E3664" i="13" s="1"/>
  <c r="D3663" i="13"/>
  <c r="C3663" i="13"/>
  <c r="B3663" i="13"/>
  <c r="A3663" i="13"/>
  <c r="E3663" i="13" s="1"/>
  <c r="D3662" i="13"/>
  <c r="C3662" i="13"/>
  <c r="B3662" i="13"/>
  <c r="A3662" i="13"/>
  <c r="D3661" i="13"/>
  <c r="C3661" i="13"/>
  <c r="B3661" i="13"/>
  <c r="A3661" i="13"/>
  <c r="D3660" i="13"/>
  <c r="C3660" i="13"/>
  <c r="B3660" i="13"/>
  <c r="A3660" i="13"/>
  <c r="E3660" i="13" s="1"/>
  <c r="D3659" i="13"/>
  <c r="C3659" i="13"/>
  <c r="B3659" i="13"/>
  <c r="A3659" i="13"/>
  <c r="E3659" i="13" s="1"/>
  <c r="D3658" i="13"/>
  <c r="C3658" i="13"/>
  <c r="B3658" i="13"/>
  <c r="A3658" i="13"/>
  <c r="E3658" i="13" s="1"/>
  <c r="D3657" i="13"/>
  <c r="C3657" i="13"/>
  <c r="B3657" i="13"/>
  <c r="A3657" i="13"/>
  <c r="D3656" i="13"/>
  <c r="C3656" i="13"/>
  <c r="B3656" i="13"/>
  <c r="A3656" i="13"/>
  <c r="E3656" i="13" s="1"/>
  <c r="D3655" i="13"/>
  <c r="C3655" i="13"/>
  <c r="B3655" i="13"/>
  <c r="A3655" i="13"/>
  <c r="E3655" i="13" s="1"/>
  <c r="D3654" i="13"/>
  <c r="C3654" i="13"/>
  <c r="B3654" i="13"/>
  <c r="A3654" i="13"/>
  <c r="D3653" i="13"/>
  <c r="C3653" i="13"/>
  <c r="B3653" i="13"/>
  <c r="A3653" i="13"/>
  <c r="D3652" i="13"/>
  <c r="C3652" i="13"/>
  <c r="B3652" i="13"/>
  <c r="A3652" i="13"/>
  <c r="E3652" i="13" s="1"/>
  <c r="D3651" i="13"/>
  <c r="C3651" i="13"/>
  <c r="B3651" i="13"/>
  <c r="A3651" i="13"/>
  <c r="E3651" i="13" s="1"/>
  <c r="D3650" i="13"/>
  <c r="C3650" i="13"/>
  <c r="B3650" i="13"/>
  <c r="A3650" i="13"/>
  <c r="E3650" i="13" s="1"/>
  <c r="D3649" i="13"/>
  <c r="C3649" i="13"/>
  <c r="B3649" i="13"/>
  <c r="A3649" i="13"/>
  <c r="E3649" i="13" s="1"/>
  <c r="D3648" i="13"/>
  <c r="C3648" i="13"/>
  <c r="B3648" i="13"/>
  <c r="A3648" i="13"/>
  <c r="E3648" i="13" s="1"/>
  <c r="D3647" i="13"/>
  <c r="C3647" i="13"/>
  <c r="B3647" i="13"/>
  <c r="A3647" i="13"/>
  <c r="E3647" i="13" s="1"/>
  <c r="D3646" i="13"/>
  <c r="C3646" i="13"/>
  <c r="B3646" i="13"/>
  <c r="A3646" i="13"/>
  <c r="D3645" i="13"/>
  <c r="C3645" i="13"/>
  <c r="B3645" i="13"/>
  <c r="A3645" i="13"/>
  <c r="D3644" i="13"/>
  <c r="C3644" i="13"/>
  <c r="B3644" i="13"/>
  <c r="A3644" i="13"/>
  <c r="E3644" i="13" s="1"/>
  <c r="D3643" i="13"/>
  <c r="C3643" i="13"/>
  <c r="B3643" i="13"/>
  <c r="A3643" i="13"/>
  <c r="E3643" i="13" s="1"/>
  <c r="D3642" i="13"/>
  <c r="C3642" i="13"/>
  <c r="B3642" i="13"/>
  <c r="A3642" i="13"/>
  <c r="E3642" i="13" s="1"/>
  <c r="D3641" i="13"/>
  <c r="C3641" i="13"/>
  <c r="B3641" i="13"/>
  <c r="A3641" i="13"/>
  <c r="E3641" i="13" s="1"/>
  <c r="D3640" i="13"/>
  <c r="C3640" i="13"/>
  <c r="B3640" i="13"/>
  <c r="A3640" i="13"/>
  <c r="E3640" i="13" s="1"/>
  <c r="D3639" i="13"/>
  <c r="C3639" i="13"/>
  <c r="B3639" i="13"/>
  <c r="A3639" i="13"/>
  <c r="E3639" i="13" s="1"/>
  <c r="D3638" i="13"/>
  <c r="C3638" i="13"/>
  <c r="B3638" i="13"/>
  <c r="A3638" i="13"/>
  <c r="D3637" i="13"/>
  <c r="C3637" i="13"/>
  <c r="B3637" i="13"/>
  <c r="A3637" i="13"/>
  <c r="D3636" i="13"/>
  <c r="C3636" i="13"/>
  <c r="B3636" i="13"/>
  <c r="A3636" i="13"/>
  <c r="E3636" i="13" s="1"/>
  <c r="D3635" i="13"/>
  <c r="C3635" i="13"/>
  <c r="B3635" i="13"/>
  <c r="A3635" i="13"/>
  <c r="E3635" i="13" s="1"/>
  <c r="D3634" i="13"/>
  <c r="C3634" i="13"/>
  <c r="B3634" i="13"/>
  <c r="A3634" i="13"/>
  <c r="E3634" i="13" s="1"/>
  <c r="D3633" i="13"/>
  <c r="C3633" i="13"/>
  <c r="B3633" i="13"/>
  <c r="A3633" i="13"/>
  <c r="E3633" i="13" s="1"/>
  <c r="D3632" i="13"/>
  <c r="C3632" i="13"/>
  <c r="B3632" i="13"/>
  <c r="A3632" i="13"/>
  <c r="E3632" i="13" s="1"/>
  <c r="D3631" i="13"/>
  <c r="C3631" i="13"/>
  <c r="B3631" i="13"/>
  <c r="A3631" i="13"/>
  <c r="E3631" i="13" s="1"/>
  <c r="D3630" i="13"/>
  <c r="C3630" i="13"/>
  <c r="B3630" i="13"/>
  <c r="A3630" i="13"/>
  <c r="D3629" i="13"/>
  <c r="C3629" i="13"/>
  <c r="B3629" i="13"/>
  <c r="A3629" i="13"/>
  <c r="D3628" i="13"/>
  <c r="C3628" i="13"/>
  <c r="B3628" i="13"/>
  <c r="A3628" i="13"/>
  <c r="E3628" i="13" s="1"/>
  <c r="D3627" i="13"/>
  <c r="C3627" i="13"/>
  <c r="B3627" i="13"/>
  <c r="A3627" i="13"/>
  <c r="E3627" i="13" s="1"/>
  <c r="D3626" i="13"/>
  <c r="C3626" i="13"/>
  <c r="B3626" i="13"/>
  <c r="A3626" i="13"/>
  <c r="E3626" i="13" s="1"/>
  <c r="D3625" i="13"/>
  <c r="C3625" i="13"/>
  <c r="B3625" i="13"/>
  <c r="A3625" i="13"/>
  <c r="E3625" i="13" s="1"/>
  <c r="D3624" i="13"/>
  <c r="C3624" i="13"/>
  <c r="B3624" i="13"/>
  <c r="A3624" i="13"/>
  <c r="E3624" i="13" s="1"/>
  <c r="D3623" i="13"/>
  <c r="C3623" i="13"/>
  <c r="B3623" i="13"/>
  <c r="A3623" i="13"/>
  <c r="E3623" i="13" s="1"/>
  <c r="D3622" i="13"/>
  <c r="C3622" i="13"/>
  <c r="B3622" i="13"/>
  <c r="A3622" i="13"/>
  <c r="D3621" i="13"/>
  <c r="C3621" i="13"/>
  <c r="B3621" i="13"/>
  <c r="A3621" i="13"/>
  <c r="D3620" i="13"/>
  <c r="C3620" i="13"/>
  <c r="B3620" i="13"/>
  <c r="A3620" i="13"/>
  <c r="E3620" i="13" s="1"/>
  <c r="D3619" i="13"/>
  <c r="C3619" i="13"/>
  <c r="B3619" i="13"/>
  <c r="A3619" i="13"/>
  <c r="E3619" i="13" s="1"/>
  <c r="D3618" i="13"/>
  <c r="C3618" i="13"/>
  <c r="B3618" i="13"/>
  <c r="A3618" i="13"/>
  <c r="E3618" i="13" s="1"/>
  <c r="D3617" i="13"/>
  <c r="C3617" i="13"/>
  <c r="B3617" i="13"/>
  <c r="A3617" i="13"/>
  <c r="E3617" i="13" s="1"/>
  <c r="D3616" i="13"/>
  <c r="C3616" i="13"/>
  <c r="B3616" i="13"/>
  <c r="A3616" i="13"/>
  <c r="E3616" i="13" s="1"/>
  <c r="D3615" i="13"/>
  <c r="C3615" i="13"/>
  <c r="B3615" i="13"/>
  <c r="A3615" i="13"/>
  <c r="E3615" i="13" s="1"/>
  <c r="D3614" i="13"/>
  <c r="C3614" i="13"/>
  <c r="B3614" i="13"/>
  <c r="A3614" i="13"/>
  <c r="D3613" i="13"/>
  <c r="C3613" i="13"/>
  <c r="B3613" i="13"/>
  <c r="A3613" i="13"/>
  <c r="D3612" i="13"/>
  <c r="C3612" i="13"/>
  <c r="B3612" i="13"/>
  <c r="A3612" i="13"/>
  <c r="E3612" i="13" s="1"/>
  <c r="D3611" i="13"/>
  <c r="C3611" i="13"/>
  <c r="B3611" i="13"/>
  <c r="A3611" i="13"/>
  <c r="E3611" i="13" s="1"/>
  <c r="D3610" i="13"/>
  <c r="C3610" i="13"/>
  <c r="B3610" i="13"/>
  <c r="A3610" i="13"/>
  <c r="E3610" i="13" s="1"/>
  <c r="D3609" i="13"/>
  <c r="C3609" i="13"/>
  <c r="B3609" i="13"/>
  <c r="A3609" i="13"/>
  <c r="E3609" i="13" s="1"/>
  <c r="D3608" i="13"/>
  <c r="C3608" i="13"/>
  <c r="B3608" i="13"/>
  <c r="A3608" i="13"/>
  <c r="E3608" i="13" s="1"/>
  <c r="D3607" i="13"/>
  <c r="C3607" i="13"/>
  <c r="B3607" i="13"/>
  <c r="A3607" i="13"/>
  <c r="E3607" i="13" s="1"/>
  <c r="D3606" i="13"/>
  <c r="C3606" i="13"/>
  <c r="B3606" i="13"/>
  <c r="A3606" i="13"/>
  <c r="E3606" i="13" s="1"/>
  <c r="D3605" i="13"/>
  <c r="C3605" i="13"/>
  <c r="B3605" i="13"/>
  <c r="A3605" i="13"/>
  <c r="D3604" i="13"/>
  <c r="C3604" i="13"/>
  <c r="B3604" i="13"/>
  <c r="A3604" i="13"/>
  <c r="E3604" i="13" s="1"/>
  <c r="D3603" i="13"/>
  <c r="C3603" i="13"/>
  <c r="B3603" i="13"/>
  <c r="A3603" i="13"/>
  <c r="E3603" i="13" s="1"/>
  <c r="D3602" i="13"/>
  <c r="C3602" i="13"/>
  <c r="B3602" i="13"/>
  <c r="A3602" i="13"/>
  <c r="E3602" i="13" s="1"/>
  <c r="D3601" i="13"/>
  <c r="C3601" i="13"/>
  <c r="B3601" i="13"/>
  <c r="A3601" i="13"/>
  <c r="D3600" i="13"/>
  <c r="C3600" i="13"/>
  <c r="B3600" i="13"/>
  <c r="A3600" i="13"/>
  <c r="E3600" i="13" s="1"/>
  <c r="D3599" i="13"/>
  <c r="C3599" i="13"/>
  <c r="B3599" i="13"/>
  <c r="A3599" i="13"/>
  <c r="E3599" i="13" s="1"/>
  <c r="D3598" i="13"/>
  <c r="C3598" i="13"/>
  <c r="B3598" i="13"/>
  <c r="A3598" i="13"/>
  <c r="E3598" i="13" s="1"/>
  <c r="D3597" i="13"/>
  <c r="C3597" i="13"/>
  <c r="B3597" i="13"/>
  <c r="A3597" i="13"/>
  <c r="E3597" i="13" s="1"/>
  <c r="D3596" i="13"/>
  <c r="C3596" i="13"/>
  <c r="B3596" i="13"/>
  <c r="A3596" i="13"/>
  <c r="E3596" i="13" s="1"/>
  <c r="D3595" i="13"/>
  <c r="C3595" i="13"/>
  <c r="B3595" i="13"/>
  <c r="A3595" i="13"/>
  <c r="E3595" i="13" s="1"/>
  <c r="D3594" i="13"/>
  <c r="C3594" i="13"/>
  <c r="B3594" i="13"/>
  <c r="A3594" i="13"/>
  <c r="E3594" i="13" s="1"/>
  <c r="D3593" i="13"/>
  <c r="C3593" i="13"/>
  <c r="B3593" i="13"/>
  <c r="A3593" i="13"/>
  <c r="E3593" i="13" s="1"/>
  <c r="D3592" i="13"/>
  <c r="C3592" i="13"/>
  <c r="B3592" i="13"/>
  <c r="A3592" i="13"/>
  <c r="E3592" i="13" s="1"/>
  <c r="D3591" i="13"/>
  <c r="C3591" i="13"/>
  <c r="B3591" i="13"/>
  <c r="A3591" i="13"/>
  <c r="E3591" i="13" s="1"/>
  <c r="D3590" i="13"/>
  <c r="C3590" i="13"/>
  <c r="B3590" i="13"/>
  <c r="A3590" i="13"/>
  <c r="E3590" i="13" s="1"/>
  <c r="D3589" i="13"/>
  <c r="C3589" i="13"/>
  <c r="B3589" i="13"/>
  <c r="A3589" i="13"/>
  <c r="E3589" i="13" s="1"/>
  <c r="D3588" i="13"/>
  <c r="C3588" i="13"/>
  <c r="B3588" i="13"/>
  <c r="A3588" i="13"/>
  <c r="E3588" i="13" s="1"/>
  <c r="D3587" i="13"/>
  <c r="C3587" i="13"/>
  <c r="B3587" i="13"/>
  <c r="A3587" i="13"/>
  <c r="E3587" i="13" s="1"/>
  <c r="D3586" i="13"/>
  <c r="C3586" i="13"/>
  <c r="B3586" i="13"/>
  <c r="A3586" i="13"/>
  <c r="E3586" i="13" s="1"/>
  <c r="D3585" i="13"/>
  <c r="C3585" i="13"/>
  <c r="B3585" i="13"/>
  <c r="A3585" i="13"/>
  <c r="E3585" i="13" s="1"/>
  <c r="D3584" i="13"/>
  <c r="C3584" i="13"/>
  <c r="B3584" i="13"/>
  <c r="A3584" i="13"/>
  <c r="E3584" i="13" s="1"/>
  <c r="D3583" i="13"/>
  <c r="C3583" i="13"/>
  <c r="B3583" i="13"/>
  <c r="A3583" i="13"/>
  <c r="E3583" i="13" s="1"/>
  <c r="D3582" i="13"/>
  <c r="C3582" i="13"/>
  <c r="B3582" i="13"/>
  <c r="A3582" i="13"/>
  <c r="E3582" i="13" s="1"/>
  <c r="D3581" i="13"/>
  <c r="C3581" i="13"/>
  <c r="B3581" i="13"/>
  <c r="A3581" i="13"/>
  <c r="E3581" i="13" s="1"/>
  <c r="D3580" i="13"/>
  <c r="C3580" i="13"/>
  <c r="B3580" i="13"/>
  <c r="A3580" i="13"/>
  <c r="E3580" i="13" s="1"/>
  <c r="D3579" i="13"/>
  <c r="C3579" i="13"/>
  <c r="B3579" i="13"/>
  <c r="A3579" i="13"/>
  <c r="E3579" i="13" s="1"/>
  <c r="D3578" i="13"/>
  <c r="C3578" i="13"/>
  <c r="B3578" i="13"/>
  <c r="A3578" i="13"/>
  <c r="E3578" i="13" s="1"/>
  <c r="D3577" i="13"/>
  <c r="C3577" i="13"/>
  <c r="B3577" i="13"/>
  <c r="A3577" i="13"/>
  <c r="E3577" i="13" s="1"/>
  <c r="D3576" i="13"/>
  <c r="C3576" i="13"/>
  <c r="B3576" i="13"/>
  <c r="A3576" i="13"/>
  <c r="E3576" i="13" s="1"/>
  <c r="D3575" i="13"/>
  <c r="C3575" i="13"/>
  <c r="B3575" i="13"/>
  <c r="A3575" i="13"/>
  <c r="E3575" i="13" s="1"/>
  <c r="D3574" i="13"/>
  <c r="C3574" i="13"/>
  <c r="B3574" i="13"/>
  <c r="A3574" i="13"/>
  <c r="E3574" i="13" s="1"/>
  <c r="D3573" i="13"/>
  <c r="C3573" i="13"/>
  <c r="B3573" i="13"/>
  <c r="A3573" i="13"/>
  <c r="E3573" i="13" s="1"/>
  <c r="D3572" i="13"/>
  <c r="C3572" i="13"/>
  <c r="B3572" i="13"/>
  <c r="A3572" i="13"/>
  <c r="E3572" i="13" s="1"/>
  <c r="D3571" i="13"/>
  <c r="C3571" i="13"/>
  <c r="B3571" i="13"/>
  <c r="A3571" i="13"/>
  <c r="E3571" i="13" s="1"/>
  <c r="D3570" i="13"/>
  <c r="C3570" i="13"/>
  <c r="B3570" i="13"/>
  <c r="A3570" i="13"/>
  <c r="E3570" i="13" s="1"/>
  <c r="D3569" i="13"/>
  <c r="C3569" i="13"/>
  <c r="B3569" i="13"/>
  <c r="A3569" i="13"/>
  <c r="E3569" i="13" s="1"/>
  <c r="D3568" i="13"/>
  <c r="C3568" i="13"/>
  <c r="B3568" i="13"/>
  <c r="A3568" i="13"/>
  <c r="E3568" i="13" s="1"/>
  <c r="D3567" i="13"/>
  <c r="C3567" i="13"/>
  <c r="B3567" i="13"/>
  <c r="A3567" i="13"/>
  <c r="E3567" i="13" s="1"/>
  <c r="D3566" i="13"/>
  <c r="C3566" i="13"/>
  <c r="B3566" i="13"/>
  <c r="A3566" i="13"/>
  <c r="E3566" i="13" s="1"/>
  <c r="D3565" i="13"/>
  <c r="C3565" i="13"/>
  <c r="B3565" i="13"/>
  <c r="A3565" i="13"/>
  <c r="E3565" i="13" s="1"/>
  <c r="D3564" i="13"/>
  <c r="C3564" i="13"/>
  <c r="B3564" i="13"/>
  <c r="A3564" i="13"/>
  <c r="E3564" i="13" s="1"/>
  <c r="D3563" i="13"/>
  <c r="C3563" i="13"/>
  <c r="B3563" i="13"/>
  <c r="A3563" i="13"/>
  <c r="E3563" i="13" s="1"/>
  <c r="D3562" i="13"/>
  <c r="C3562" i="13"/>
  <c r="B3562" i="13"/>
  <c r="A3562" i="13"/>
  <c r="E3562" i="13" s="1"/>
  <c r="D3561" i="13"/>
  <c r="C3561" i="13"/>
  <c r="B3561" i="13"/>
  <c r="A3561" i="13"/>
  <c r="E3561" i="13" s="1"/>
  <c r="D3560" i="13"/>
  <c r="C3560" i="13"/>
  <c r="B3560" i="13"/>
  <c r="A3560" i="13"/>
  <c r="E3560" i="13" s="1"/>
  <c r="D3559" i="13"/>
  <c r="C3559" i="13"/>
  <c r="B3559" i="13"/>
  <c r="A3559" i="13"/>
  <c r="E3559" i="13" s="1"/>
  <c r="D3558" i="13"/>
  <c r="C3558" i="13"/>
  <c r="B3558" i="13"/>
  <c r="A3558" i="13"/>
  <c r="E3558" i="13" s="1"/>
  <c r="D3557" i="13"/>
  <c r="C3557" i="13"/>
  <c r="B3557" i="13"/>
  <c r="A3557" i="13"/>
  <c r="E3557" i="13" s="1"/>
  <c r="D3556" i="13"/>
  <c r="C3556" i="13"/>
  <c r="B3556" i="13"/>
  <c r="A3556" i="13"/>
  <c r="E3556" i="13" s="1"/>
  <c r="D3555" i="13"/>
  <c r="C3555" i="13"/>
  <c r="B3555" i="13"/>
  <c r="A3555" i="13"/>
  <c r="E3555" i="13" s="1"/>
  <c r="D3554" i="13"/>
  <c r="C3554" i="13"/>
  <c r="B3554" i="13"/>
  <c r="A3554" i="13"/>
  <c r="E3554" i="13" s="1"/>
  <c r="D3553" i="13"/>
  <c r="C3553" i="13"/>
  <c r="B3553" i="13"/>
  <c r="A3553" i="13"/>
  <c r="E3553" i="13" s="1"/>
  <c r="D3552" i="13"/>
  <c r="C3552" i="13"/>
  <c r="B3552" i="13"/>
  <c r="A3552" i="13"/>
  <c r="E3552" i="13" s="1"/>
  <c r="D3551" i="13"/>
  <c r="C3551" i="13"/>
  <c r="B3551" i="13"/>
  <c r="A3551" i="13"/>
  <c r="E3551" i="13" s="1"/>
  <c r="D3550" i="13"/>
  <c r="C3550" i="13"/>
  <c r="B3550" i="13"/>
  <c r="A3550" i="13"/>
  <c r="E3550" i="13" s="1"/>
  <c r="D3549" i="13"/>
  <c r="C3549" i="13"/>
  <c r="B3549" i="13"/>
  <c r="A3549" i="13"/>
  <c r="E3549" i="13" s="1"/>
  <c r="D3548" i="13"/>
  <c r="C3548" i="13"/>
  <c r="B3548" i="13"/>
  <c r="A3548" i="13"/>
  <c r="E3548" i="13" s="1"/>
  <c r="D3547" i="13"/>
  <c r="C3547" i="13"/>
  <c r="B3547" i="13"/>
  <c r="A3547" i="13"/>
  <c r="E3547" i="13" s="1"/>
  <c r="D3546" i="13"/>
  <c r="C3546" i="13"/>
  <c r="B3546" i="13"/>
  <c r="A3546" i="13"/>
  <c r="E3546" i="13" s="1"/>
  <c r="D3545" i="13"/>
  <c r="C3545" i="13"/>
  <c r="B3545" i="13"/>
  <c r="A3545" i="13"/>
  <c r="E3545" i="13" s="1"/>
  <c r="D3544" i="13"/>
  <c r="C3544" i="13"/>
  <c r="B3544" i="13"/>
  <c r="A3544" i="13"/>
  <c r="E3544" i="13" s="1"/>
  <c r="D3543" i="13"/>
  <c r="C3543" i="13"/>
  <c r="B3543" i="13"/>
  <c r="A3543" i="13"/>
  <c r="E3543" i="13" s="1"/>
  <c r="D3542" i="13"/>
  <c r="C3542" i="13"/>
  <c r="B3542" i="13"/>
  <c r="A3542" i="13"/>
  <c r="E3542" i="13" s="1"/>
  <c r="D3541" i="13"/>
  <c r="C3541" i="13"/>
  <c r="B3541" i="13"/>
  <c r="A3541" i="13"/>
  <c r="E3541" i="13" s="1"/>
  <c r="D3540" i="13"/>
  <c r="C3540" i="13"/>
  <c r="B3540" i="13"/>
  <c r="A3540" i="13"/>
  <c r="E3540" i="13" s="1"/>
  <c r="D3539" i="13"/>
  <c r="C3539" i="13"/>
  <c r="B3539" i="13"/>
  <c r="A3539" i="13"/>
  <c r="E3539" i="13" s="1"/>
  <c r="D3538" i="13"/>
  <c r="C3538" i="13"/>
  <c r="B3538" i="13"/>
  <c r="A3538" i="13"/>
  <c r="E3538" i="13" s="1"/>
  <c r="D3537" i="13"/>
  <c r="C3537" i="13"/>
  <c r="B3537" i="13"/>
  <c r="A3537" i="13"/>
  <c r="E3537" i="13" s="1"/>
  <c r="D3536" i="13"/>
  <c r="C3536" i="13"/>
  <c r="B3536" i="13"/>
  <c r="A3536" i="13"/>
  <c r="E3536" i="13" s="1"/>
  <c r="D3535" i="13"/>
  <c r="C3535" i="13"/>
  <c r="B3535" i="13"/>
  <c r="A3535" i="13"/>
  <c r="E3535" i="13" s="1"/>
  <c r="D3534" i="13"/>
  <c r="C3534" i="13"/>
  <c r="B3534" i="13"/>
  <c r="A3534" i="13"/>
  <c r="E3534" i="13" s="1"/>
  <c r="D3533" i="13"/>
  <c r="C3533" i="13"/>
  <c r="B3533" i="13"/>
  <c r="A3533" i="13"/>
  <c r="E3533" i="13" s="1"/>
  <c r="D3532" i="13"/>
  <c r="C3532" i="13"/>
  <c r="B3532" i="13"/>
  <c r="A3532" i="13"/>
  <c r="E3532" i="13" s="1"/>
  <c r="D3531" i="13"/>
  <c r="C3531" i="13"/>
  <c r="B3531" i="13"/>
  <c r="A3531" i="13"/>
  <c r="E3531" i="13" s="1"/>
  <c r="D3530" i="13"/>
  <c r="C3530" i="13"/>
  <c r="B3530" i="13"/>
  <c r="A3530" i="13"/>
  <c r="E3530" i="13" s="1"/>
  <c r="D3529" i="13"/>
  <c r="C3529" i="13"/>
  <c r="B3529" i="13"/>
  <c r="A3529" i="13"/>
  <c r="E3529" i="13" s="1"/>
  <c r="D3528" i="13"/>
  <c r="C3528" i="13"/>
  <c r="B3528" i="13"/>
  <c r="A3528" i="13"/>
  <c r="E3528" i="13" s="1"/>
  <c r="D3527" i="13"/>
  <c r="C3527" i="13"/>
  <c r="B3527" i="13"/>
  <c r="A3527" i="13"/>
  <c r="E3527" i="13" s="1"/>
  <c r="D3526" i="13"/>
  <c r="C3526" i="13"/>
  <c r="B3526" i="13"/>
  <c r="A3526" i="13"/>
  <c r="E3526" i="13" s="1"/>
  <c r="D3525" i="13"/>
  <c r="C3525" i="13"/>
  <c r="B3525" i="13"/>
  <c r="A3525" i="13"/>
  <c r="E3525" i="13" s="1"/>
  <c r="D3524" i="13"/>
  <c r="C3524" i="13"/>
  <c r="B3524" i="13"/>
  <c r="A3524" i="13"/>
  <c r="E3524" i="13" s="1"/>
  <c r="D3523" i="13"/>
  <c r="C3523" i="13"/>
  <c r="B3523" i="13"/>
  <c r="A3523" i="13"/>
  <c r="E3523" i="13" s="1"/>
  <c r="D3522" i="13"/>
  <c r="C3522" i="13"/>
  <c r="B3522" i="13"/>
  <c r="A3522" i="13"/>
  <c r="E3522" i="13" s="1"/>
  <c r="D3521" i="13"/>
  <c r="C3521" i="13"/>
  <c r="B3521" i="13"/>
  <c r="A3521" i="13"/>
  <c r="E3521" i="13" s="1"/>
  <c r="D3520" i="13"/>
  <c r="C3520" i="13"/>
  <c r="B3520" i="13"/>
  <c r="A3520" i="13"/>
  <c r="E3520" i="13" s="1"/>
  <c r="D3519" i="13"/>
  <c r="C3519" i="13"/>
  <c r="B3519" i="13"/>
  <c r="A3519" i="13"/>
  <c r="E3519" i="13" s="1"/>
  <c r="D3518" i="13"/>
  <c r="C3518" i="13"/>
  <c r="B3518" i="13"/>
  <c r="A3518" i="13"/>
  <c r="E3518" i="13" s="1"/>
  <c r="D3517" i="13"/>
  <c r="C3517" i="13"/>
  <c r="B3517" i="13"/>
  <c r="A3517" i="13"/>
  <c r="E3517" i="13" s="1"/>
  <c r="D3516" i="13"/>
  <c r="C3516" i="13"/>
  <c r="B3516" i="13"/>
  <c r="A3516" i="13"/>
  <c r="E3516" i="13" s="1"/>
  <c r="D3515" i="13"/>
  <c r="C3515" i="13"/>
  <c r="B3515" i="13"/>
  <c r="A3515" i="13"/>
  <c r="E3515" i="13" s="1"/>
  <c r="D3514" i="13"/>
  <c r="C3514" i="13"/>
  <c r="B3514" i="13"/>
  <c r="A3514" i="13"/>
  <c r="E3514" i="13" s="1"/>
  <c r="D3513" i="13"/>
  <c r="C3513" i="13"/>
  <c r="B3513" i="13"/>
  <c r="A3513" i="13"/>
  <c r="E3513" i="13" s="1"/>
  <c r="D3512" i="13"/>
  <c r="C3512" i="13"/>
  <c r="B3512" i="13"/>
  <c r="A3512" i="13"/>
  <c r="E3512" i="13" s="1"/>
  <c r="D3511" i="13"/>
  <c r="C3511" i="13"/>
  <c r="B3511" i="13"/>
  <c r="A3511" i="13"/>
  <c r="E3511" i="13" s="1"/>
  <c r="D3510" i="13"/>
  <c r="C3510" i="13"/>
  <c r="B3510" i="13"/>
  <c r="A3510" i="13"/>
  <c r="E3510" i="13" s="1"/>
  <c r="D3509" i="13"/>
  <c r="C3509" i="13"/>
  <c r="B3509" i="13"/>
  <c r="A3509" i="13"/>
  <c r="E3509" i="13" s="1"/>
  <c r="D3508" i="13"/>
  <c r="C3508" i="13"/>
  <c r="B3508" i="13"/>
  <c r="A3508" i="13"/>
  <c r="E3508" i="13" s="1"/>
  <c r="D3507" i="13"/>
  <c r="C3507" i="13"/>
  <c r="B3507" i="13"/>
  <c r="A3507" i="13"/>
  <c r="E3507" i="13" s="1"/>
  <c r="D3506" i="13"/>
  <c r="C3506" i="13"/>
  <c r="B3506" i="13"/>
  <c r="A3506" i="13"/>
  <c r="E3506" i="13" s="1"/>
  <c r="D3505" i="13"/>
  <c r="C3505" i="13"/>
  <c r="B3505" i="13"/>
  <c r="A3505" i="13"/>
  <c r="E3505" i="13" s="1"/>
  <c r="D3504" i="13"/>
  <c r="C3504" i="13"/>
  <c r="B3504" i="13"/>
  <c r="A3504" i="13"/>
  <c r="E3504" i="13" s="1"/>
  <c r="D3503" i="13"/>
  <c r="C3503" i="13"/>
  <c r="B3503" i="13"/>
  <c r="A3503" i="13"/>
  <c r="E3503" i="13" s="1"/>
  <c r="D3502" i="13"/>
  <c r="C3502" i="13"/>
  <c r="B3502" i="13"/>
  <c r="A3502" i="13"/>
  <c r="E3502" i="13" s="1"/>
  <c r="D3501" i="13"/>
  <c r="C3501" i="13"/>
  <c r="B3501" i="13"/>
  <c r="A3501" i="13"/>
  <c r="E3501" i="13" s="1"/>
  <c r="D3500" i="13"/>
  <c r="C3500" i="13"/>
  <c r="B3500" i="13"/>
  <c r="A3500" i="13"/>
  <c r="E3500" i="13" s="1"/>
  <c r="D3499" i="13"/>
  <c r="C3499" i="13"/>
  <c r="B3499" i="13"/>
  <c r="A3499" i="13"/>
  <c r="E3499" i="13" s="1"/>
  <c r="D3498" i="13"/>
  <c r="C3498" i="13"/>
  <c r="B3498" i="13"/>
  <c r="A3498" i="13"/>
  <c r="E3498" i="13" s="1"/>
  <c r="D3497" i="13"/>
  <c r="C3497" i="13"/>
  <c r="B3497" i="13"/>
  <c r="A3497" i="13"/>
  <c r="E3497" i="13" s="1"/>
  <c r="D3496" i="13"/>
  <c r="C3496" i="13"/>
  <c r="B3496" i="13"/>
  <c r="A3496" i="13"/>
  <c r="E3496" i="13" s="1"/>
  <c r="D3495" i="13"/>
  <c r="C3495" i="13"/>
  <c r="B3495" i="13"/>
  <c r="A3495" i="13"/>
  <c r="E3495" i="13" s="1"/>
  <c r="D3494" i="13"/>
  <c r="C3494" i="13"/>
  <c r="B3494" i="13"/>
  <c r="A3494" i="13"/>
  <c r="E3494" i="13" s="1"/>
  <c r="D3493" i="13"/>
  <c r="C3493" i="13"/>
  <c r="B3493" i="13"/>
  <c r="A3493" i="13"/>
  <c r="E3493" i="13" s="1"/>
  <c r="D3492" i="13"/>
  <c r="C3492" i="13"/>
  <c r="B3492" i="13"/>
  <c r="A3492" i="13"/>
  <c r="E3492" i="13" s="1"/>
  <c r="D3491" i="13"/>
  <c r="C3491" i="13"/>
  <c r="B3491" i="13"/>
  <c r="A3491" i="13"/>
  <c r="E3491" i="13" s="1"/>
  <c r="D3490" i="13"/>
  <c r="C3490" i="13"/>
  <c r="B3490" i="13"/>
  <c r="A3490" i="13"/>
  <c r="E3490" i="13" s="1"/>
  <c r="D3489" i="13"/>
  <c r="C3489" i="13"/>
  <c r="B3489" i="13"/>
  <c r="A3489" i="13"/>
  <c r="E3489" i="13" s="1"/>
  <c r="D3488" i="13"/>
  <c r="C3488" i="13"/>
  <c r="B3488" i="13"/>
  <c r="A3488" i="13"/>
  <c r="E3488" i="13" s="1"/>
  <c r="D3487" i="13"/>
  <c r="C3487" i="13"/>
  <c r="B3487" i="13"/>
  <c r="A3487" i="13"/>
  <c r="E3487" i="13" s="1"/>
  <c r="D3486" i="13"/>
  <c r="C3486" i="13"/>
  <c r="B3486" i="13"/>
  <c r="A3486" i="13"/>
  <c r="E3486" i="13" s="1"/>
  <c r="D3485" i="13"/>
  <c r="C3485" i="13"/>
  <c r="B3485" i="13"/>
  <c r="A3485" i="13"/>
  <c r="E3485" i="13" s="1"/>
  <c r="D3484" i="13"/>
  <c r="C3484" i="13"/>
  <c r="B3484" i="13"/>
  <c r="A3484" i="13"/>
  <c r="E3484" i="13" s="1"/>
  <c r="D3483" i="13"/>
  <c r="C3483" i="13"/>
  <c r="B3483" i="13"/>
  <c r="A3483" i="13"/>
  <c r="E3483" i="13" s="1"/>
  <c r="D3482" i="13"/>
  <c r="C3482" i="13"/>
  <c r="B3482" i="13"/>
  <c r="A3482" i="13"/>
  <c r="E3482" i="13" s="1"/>
  <c r="D3481" i="13"/>
  <c r="C3481" i="13"/>
  <c r="B3481" i="13"/>
  <c r="A3481" i="13"/>
  <c r="E3481" i="13" s="1"/>
  <c r="D3480" i="13"/>
  <c r="C3480" i="13"/>
  <c r="B3480" i="13"/>
  <c r="A3480" i="13"/>
  <c r="E3480" i="13" s="1"/>
  <c r="D3479" i="13"/>
  <c r="C3479" i="13"/>
  <c r="B3479" i="13"/>
  <c r="A3479" i="13"/>
  <c r="E3479" i="13" s="1"/>
  <c r="D3478" i="13"/>
  <c r="C3478" i="13"/>
  <c r="B3478" i="13"/>
  <c r="A3478" i="13"/>
  <c r="E3478" i="13" s="1"/>
  <c r="D3477" i="13"/>
  <c r="C3477" i="13"/>
  <c r="B3477" i="13"/>
  <c r="A3477" i="13"/>
  <c r="E3477" i="13" s="1"/>
  <c r="D3476" i="13"/>
  <c r="C3476" i="13"/>
  <c r="B3476" i="13"/>
  <c r="A3476" i="13"/>
  <c r="E3476" i="13" s="1"/>
  <c r="D3475" i="13"/>
  <c r="C3475" i="13"/>
  <c r="B3475" i="13"/>
  <c r="A3475" i="13"/>
  <c r="E3475" i="13" s="1"/>
  <c r="D3474" i="13"/>
  <c r="C3474" i="13"/>
  <c r="B3474" i="13"/>
  <c r="A3474" i="13"/>
  <c r="E3474" i="13" s="1"/>
  <c r="D3473" i="13"/>
  <c r="C3473" i="13"/>
  <c r="B3473" i="13"/>
  <c r="A3473" i="13"/>
  <c r="E3473" i="13" s="1"/>
  <c r="D3472" i="13"/>
  <c r="C3472" i="13"/>
  <c r="B3472" i="13"/>
  <c r="A3472" i="13"/>
  <c r="E3472" i="13" s="1"/>
  <c r="D3471" i="13"/>
  <c r="C3471" i="13"/>
  <c r="B3471" i="13"/>
  <c r="A3471" i="13"/>
  <c r="E3471" i="13" s="1"/>
  <c r="D3470" i="13"/>
  <c r="C3470" i="13"/>
  <c r="B3470" i="13"/>
  <c r="A3470" i="13"/>
  <c r="E3470" i="13" s="1"/>
  <c r="D3469" i="13"/>
  <c r="C3469" i="13"/>
  <c r="B3469" i="13"/>
  <c r="A3469" i="13"/>
  <c r="E3469" i="13" s="1"/>
  <c r="D3468" i="13"/>
  <c r="C3468" i="13"/>
  <c r="B3468" i="13"/>
  <c r="A3468" i="13"/>
  <c r="E3468" i="13" s="1"/>
  <c r="D3467" i="13"/>
  <c r="C3467" i="13"/>
  <c r="B3467" i="13"/>
  <c r="A3467" i="13"/>
  <c r="E3467" i="13" s="1"/>
  <c r="D3466" i="13"/>
  <c r="C3466" i="13"/>
  <c r="B3466" i="13"/>
  <c r="A3466" i="13"/>
  <c r="E3466" i="13" s="1"/>
  <c r="D3465" i="13"/>
  <c r="C3465" i="13"/>
  <c r="B3465" i="13"/>
  <c r="A3465" i="13"/>
  <c r="E3465" i="13" s="1"/>
  <c r="D3464" i="13"/>
  <c r="C3464" i="13"/>
  <c r="B3464" i="13"/>
  <c r="A3464" i="13"/>
  <c r="E3464" i="13" s="1"/>
  <c r="D3463" i="13"/>
  <c r="C3463" i="13"/>
  <c r="B3463" i="13"/>
  <c r="A3463" i="13"/>
  <c r="E3463" i="13" s="1"/>
  <c r="D3462" i="13"/>
  <c r="C3462" i="13"/>
  <c r="B3462" i="13"/>
  <c r="A3462" i="13"/>
  <c r="E3462" i="13" s="1"/>
  <c r="D3461" i="13"/>
  <c r="C3461" i="13"/>
  <c r="B3461" i="13"/>
  <c r="A3461" i="13"/>
  <c r="E3461" i="13" s="1"/>
  <c r="D3460" i="13"/>
  <c r="C3460" i="13"/>
  <c r="B3460" i="13"/>
  <c r="A3460" i="13"/>
  <c r="E3460" i="13" s="1"/>
  <c r="D3459" i="13"/>
  <c r="C3459" i="13"/>
  <c r="B3459" i="13"/>
  <c r="A3459" i="13"/>
  <c r="E3459" i="13" s="1"/>
  <c r="D3458" i="13"/>
  <c r="C3458" i="13"/>
  <c r="B3458" i="13"/>
  <c r="A3458" i="13"/>
  <c r="E3458" i="13" s="1"/>
  <c r="D3457" i="13"/>
  <c r="C3457" i="13"/>
  <c r="B3457" i="13"/>
  <c r="A3457" i="13"/>
  <c r="E3457" i="13" s="1"/>
  <c r="D3456" i="13"/>
  <c r="C3456" i="13"/>
  <c r="B3456" i="13"/>
  <c r="A3456" i="13"/>
  <c r="E3456" i="13" s="1"/>
  <c r="D3455" i="13"/>
  <c r="C3455" i="13"/>
  <c r="B3455" i="13"/>
  <c r="A3455" i="13"/>
  <c r="E3455" i="13" s="1"/>
  <c r="D3454" i="13"/>
  <c r="C3454" i="13"/>
  <c r="B3454" i="13"/>
  <c r="A3454" i="13"/>
  <c r="E3454" i="13" s="1"/>
  <c r="D3453" i="13"/>
  <c r="C3453" i="13"/>
  <c r="B3453" i="13"/>
  <c r="A3453" i="13"/>
  <c r="E3453" i="13" s="1"/>
  <c r="D3452" i="13"/>
  <c r="C3452" i="13"/>
  <c r="B3452" i="13"/>
  <c r="A3452" i="13"/>
  <c r="E3452" i="13" s="1"/>
  <c r="D3451" i="13"/>
  <c r="C3451" i="13"/>
  <c r="B3451" i="13"/>
  <c r="A3451" i="13"/>
  <c r="E3451" i="13" s="1"/>
  <c r="D3450" i="13"/>
  <c r="C3450" i="13"/>
  <c r="B3450" i="13"/>
  <c r="A3450" i="13"/>
  <c r="E3450" i="13" s="1"/>
  <c r="D3449" i="13"/>
  <c r="C3449" i="13"/>
  <c r="B3449" i="13"/>
  <c r="A3449" i="13"/>
  <c r="E3449" i="13" s="1"/>
  <c r="D3448" i="13"/>
  <c r="C3448" i="13"/>
  <c r="B3448" i="13"/>
  <c r="A3448" i="13"/>
  <c r="E3448" i="13" s="1"/>
  <c r="D3447" i="13"/>
  <c r="C3447" i="13"/>
  <c r="B3447" i="13"/>
  <c r="A3447" i="13"/>
  <c r="E3447" i="13" s="1"/>
  <c r="D3446" i="13"/>
  <c r="C3446" i="13"/>
  <c r="B3446" i="13"/>
  <c r="A3446" i="13"/>
  <c r="E3446" i="13" s="1"/>
  <c r="D3445" i="13"/>
  <c r="C3445" i="13"/>
  <c r="B3445" i="13"/>
  <c r="A3445" i="13"/>
  <c r="E3445" i="13" s="1"/>
  <c r="D3444" i="13"/>
  <c r="C3444" i="13"/>
  <c r="B3444" i="13"/>
  <c r="A3444" i="13"/>
  <c r="E3444" i="13" s="1"/>
  <c r="D3443" i="13"/>
  <c r="C3443" i="13"/>
  <c r="B3443" i="13"/>
  <c r="A3443" i="13"/>
  <c r="E3443" i="13" s="1"/>
  <c r="D3442" i="13"/>
  <c r="C3442" i="13"/>
  <c r="B3442" i="13"/>
  <c r="A3442" i="13"/>
  <c r="E3442" i="13" s="1"/>
  <c r="D3441" i="13"/>
  <c r="C3441" i="13"/>
  <c r="B3441" i="13"/>
  <c r="A3441" i="13"/>
  <c r="E3441" i="13" s="1"/>
  <c r="D3440" i="13"/>
  <c r="C3440" i="13"/>
  <c r="B3440" i="13"/>
  <c r="A3440" i="13"/>
  <c r="E3440" i="13" s="1"/>
  <c r="D3439" i="13"/>
  <c r="C3439" i="13"/>
  <c r="B3439" i="13"/>
  <c r="A3439" i="13"/>
  <c r="E3439" i="13" s="1"/>
  <c r="D3438" i="13"/>
  <c r="C3438" i="13"/>
  <c r="B3438" i="13"/>
  <c r="A3438" i="13"/>
  <c r="E3438" i="13" s="1"/>
  <c r="D3437" i="13"/>
  <c r="C3437" i="13"/>
  <c r="B3437" i="13"/>
  <c r="A3437" i="13"/>
  <c r="E3437" i="13" s="1"/>
  <c r="D3436" i="13"/>
  <c r="C3436" i="13"/>
  <c r="B3436" i="13"/>
  <c r="A3436" i="13"/>
  <c r="E3436" i="13" s="1"/>
  <c r="D3435" i="13"/>
  <c r="C3435" i="13"/>
  <c r="B3435" i="13"/>
  <c r="A3435" i="13"/>
  <c r="E3435" i="13" s="1"/>
  <c r="D3434" i="13"/>
  <c r="C3434" i="13"/>
  <c r="B3434" i="13"/>
  <c r="A3434" i="13"/>
  <c r="E3434" i="13" s="1"/>
  <c r="D3433" i="13"/>
  <c r="C3433" i="13"/>
  <c r="B3433" i="13"/>
  <c r="A3433" i="13"/>
  <c r="E3433" i="13" s="1"/>
  <c r="D3432" i="13"/>
  <c r="C3432" i="13"/>
  <c r="B3432" i="13"/>
  <c r="A3432" i="13"/>
  <c r="E3432" i="13" s="1"/>
  <c r="D3431" i="13"/>
  <c r="C3431" i="13"/>
  <c r="B3431" i="13"/>
  <c r="A3431" i="13"/>
  <c r="E3431" i="13" s="1"/>
  <c r="D3430" i="13"/>
  <c r="C3430" i="13"/>
  <c r="B3430" i="13"/>
  <c r="A3430" i="13"/>
  <c r="E3430" i="13" s="1"/>
  <c r="D3429" i="13"/>
  <c r="C3429" i="13"/>
  <c r="B3429" i="13"/>
  <c r="A3429" i="13"/>
  <c r="E3429" i="13" s="1"/>
  <c r="D3428" i="13"/>
  <c r="C3428" i="13"/>
  <c r="B3428" i="13"/>
  <c r="A3428" i="13"/>
  <c r="E3428" i="13" s="1"/>
  <c r="D3427" i="13"/>
  <c r="C3427" i="13"/>
  <c r="B3427" i="13"/>
  <c r="A3427" i="13"/>
  <c r="E3427" i="13" s="1"/>
  <c r="D3426" i="13"/>
  <c r="C3426" i="13"/>
  <c r="B3426" i="13"/>
  <c r="A3426" i="13"/>
  <c r="E3426" i="13" s="1"/>
  <c r="D3425" i="13"/>
  <c r="C3425" i="13"/>
  <c r="B3425" i="13"/>
  <c r="A3425" i="13"/>
  <c r="E3425" i="13" s="1"/>
  <c r="D3424" i="13"/>
  <c r="C3424" i="13"/>
  <c r="B3424" i="13"/>
  <c r="A3424" i="13"/>
  <c r="E3424" i="13" s="1"/>
  <c r="D3423" i="13"/>
  <c r="C3423" i="13"/>
  <c r="B3423" i="13"/>
  <c r="A3423" i="13"/>
  <c r="E3423" i="13" s="1"/>
  <c r="D3422" i="13"/>
  <c r="C3422" i="13"/>
  <c r="B3422" i="13"/>
  <c r="A3422" i="13"/>
  <c r="E3422" i="13" s="1"/>
  <c r="D3421" i="13"/>
  <c r="C3421" i="13"/>
  <c r="B3421" i="13"/>
  <c r="A3421" i="13"/>
  <c r="E3421" i="13" s="1"/>
  <c r="D3420" i="13"/>
  <c r="C3420" i="13"/>
  <c r="B3420" i="13"/>
  <c r="A3420" i="13"/>
  <c r="E3420" i="13" s="1"/>
  <c r="D3419" i="13"/>
  <c r="C3419" i="13"/>
  <c r="B3419" i="13"/>
  <c r="A3419" i="13"/>
  <c r="E3419" i="13" s="1"/>
  <c r="D3418" i="13"/>
  <c r="C3418" i="13"/>
  <c r="B3418" i="13"/>
  <c r="A3418" i="13"/>
  <c r="E3418" i="13" s="1"/>
  <c r="D3417" i="13"/>
  <c r="C3417" i="13"/>
  <c r="B3417" i="13"/>
  <c r="A3417" i="13"/>
  <c r="E3417" i="13" s="1"/>
  <c r="D3416" i="13"/>
  <c r="C3416" i="13"/>
  <c r="B3416" i="13"/>
  <c r="A3416" i="13"/>
  <c r="E3416" i="13" s="1"/>
  <c r="D3415" i="13"/>
  <c r="C3415" i="13"/>
  <c r="B3415" i="13"/>
  <c r="A3415" i="13"/>
  <c r="E3415" i="13" s="1"/>
  <c r="D3414" i="13"/>
  <c r="C3414" i="13"/>
  <c r="B3414" i="13"/>
  <c r="A3414" i="13"/>
  <c r="E3414" i="13" s="1"/>
  <c r="D3413" i="13"/>
  <c r="C3413" i="13"/>
  <c r="B3413" i="13"/>
  <c r="A3413" i="13"/>
  <c r="E3413" i="13" s="1"/>
  <c r="D3412" i="13"/>
  <c r="C3412" i="13"/>
  <c r="B3412" i="13"/>
  <c r="A3412" i="13"/>
  <c r="E3412" i="13" s="1"/>
  <c r="D3411" i="13"/>
  <c r="C3411" i="13"/>
  <c r="B3411" i="13"/>
  <c r="A3411" i="13"/>
  <c r="E3411" i="13" s="1"/>
  <c r="D3410" i="13"/>
  <c r="C3410" i="13"/>
  <c r="B3410" i="13"/>
  <c r="A3410" i="13"/>
  <c r="E3410" i="13" s="1"/>
  <c r="D3409" i="13"/>
  <c r="C3409" i="13"/>
  <c r="B3409" i="13"/>
  <c r="A3409" i="13"/>
  <c r="E3409" i="13" s="1"/>
  <c r="D3408" i="13"/>
  <c r="C3408" i="13"/>
  <c r="B3408" i="13"/>
  <c r="A3408" i="13"/>
  <c r="E3408" i="13" s="1"/>
  <c r="D3407" i="13"/>
  <c r="C3407" i="13"/>
  <c r="B3407" i="13"/>
  <c r="A3407" i="13"/>
  <c r="E3407" i="13" s="1"/>
  <c r="D3406" i="13"/>
  <c r="C3406" i="13"/>
  <c r="B3406" i="13"/>
  <c r="A3406" i="13"/>
  <c r="E3406" i="13" s="1"/>
  <c r="D3405" i="13"/>
  <c r="C3405" i="13"/>
  <c r="B3405" i="13"/>
  <c r="A3405" i="13"/>
  <c r="E3405" i="13" s="1"/>
  <c r="D3404" i="13"/>
  <c r="C3404" i="13"/>
  <c r="B3404" i="13"/>
  <c r="A3404" i="13"/>
  <c r="E3404" i="13" s="1"/>
  <c r="D3403" i="13"/>
  <c r="C3403" i="13"/>
  <c r="B3403" i="13"/>
  <c r="A3403" i="13"/>
  <c r="E3403" i="13" s="1"/>
  <c r="D3402" i="13"/>
  <c r="C3402" i="13"/>
  <c r="B3402" i="13"/>
  <c r="A3402" i="13"/>
  <c r="E3402" i="13" s="1"/>
  <c r="D3401" i="13"/>
  <c r="C3401" i="13"/>
  <c r="B3401" i="13"/>
  <c r="A3401" i="13"/>
  <c r="E3401" i="13" s="1"/>
  <c r="D3400" i="13"/>
  <c r="C3400" i="13"/>
  <c r="B3400" i="13"/>
  <c r="A3400" i="13"/>
  <c r="E3400" i="13" s="1"/>
  <c r="D3399" i="13"/>
  <c r="C3399" i="13"/>
  <c r="B3399" i="13"/>
  <c r="A3399" i="13"/>
  <c r="E3399" i="13" s="1"/>
  <c r="D3398" i="13"/>
  <c r="C3398" i="13"/>
  <c r="B3398" i="13"/>
  <c r="A3398" i="13"/>
  <c r="E3398" i="13" s="1"/>
  <c r="D3397" i="13"/>
  <c r="C3397" i="13"/>
  <c r="B3397" i="13"/>
  <c r="A3397" i="13"/>
  <c r="E3397" i="13" s="1"/>
  <c r="D3396" i="13"/>
  <c r="C3396" i="13"/>
  <c r="B3396" i="13"/>
  <c r="A3396" i="13"/>
  <c r="E3396" i="13" s="1"/>
  <c r="D3395" i="13"/>
  <c r="C3395" i="13"/>
  <c r="B3395" i="13"/>
  <c r="A3395" i="13"/>
  <c r="E3395" i="13" s="1"/>
  <c r="D3394" i="13"/>
  <c r="C3394" i="13"/>
  <c r="B3394" i="13"/>
  <c r="A3394" i="13"/>
  <c r="E3394" i="13" s="1"/>
  <c r="D3393" i="13"/>
  <c r="C3393" i="13"/>
  <c r="B3393" i="13"/>
  <c r="A3393" i="13"/>
  <c r="E3393" i="13" s="1"/>
  <c r="D3392" i="13"/>
  <c r="C3392" i="13"/>
  <c r="B3392" i="13"/>
  <c r="A3392" i="13"/>
  <c r="E3392" i="13" s="1"/>
  <c r="D3391" i="13"/>
  <c r="C3391" i="13"/>
  <c r="B3391" i="13"/>
  <c r="A3391" i="13"/>
  <c r="D3390" i="13"/>
  <c r="C3390" i="13"/>
  <c r="B3390" i="13"/>
  <c r="A3390" i="13"/>
  <c r="D3389" i="13"/>
  <c r="C3389" i="13"/>
  <c r="B3389" i="13"/>
  <c r="A3389" i="13"/>
  <c r="E3389" i="13" s="1"/>
  <c r="D3388" i="13"/>
  <c r="C3388" i="13"/>
  <c r="B3388" i="13"/>
  <c r="A3388" i="13"/>
  <c r="E3388" i="13" s="1"/>
  <c r="D3387" i="13"/>
  <c r="C3387" i="13"/>
  <c r="B3387" i="13"/>
  <c r="A3387" i="13"/>
  <c r="E3387" i="13" s="1"/>
  <c r="D3386" i="13"/>
  <c r="C3386" i="13"/>
  <c r="B3386" i="13"/>
  <c r="A3386" i="13"/>
  <c r="E3386" i="13" s="1"/>
  <c r="D3385" i="13"/>
  <c r="C3385" i="13"/>
  <c r="B3385" i="13"/>
  <c r="A3385" i="13"/>
  <c r="E3385" i="13" s="1"/>
  <c r="D3384" i="13"/>
  <c r="C3384" i="13"/>
  <c r="B3384" i="13"/>
  <c r="A3384" i="13"/>
  <c r="E3384" i="13" s="1"/>
  <c r="D3383" i="13"/>
  <c r="C3383" i="13"/>
  <c r="B3383" i="13"/>
  <c r="A3383" i="13"/>
  <c r="E3383" i="13" s="1"/>
  <c r="D3382" i="13"/>
  <c r="C3382" i="13"/>
  <c r="B3382" i="13"/>
  <c r="A3382" i="13"/>
  <c r="D3381" i="13"/>
  <c r="C3381" i="13"/>
  <c r="B3381" i="13"/>
  <c r="A3381" i="13"/>
  <c r="E3381" i="13" s="1"/>
  <c r="D3380" i="13"/>
  <c r="C3380" i="13"/>
  <c r="B3380" i="13"/>
  <c r="A3380" i="13"/>
  <c r="E3380" i="13" s="1"/>
  <c r="D3379" i="13"/>
  <c r="C3379" i="13"/>
  <c r="B3379" i="13"/>
  <c r="A3379" i="13"/>
  <c r="E3379" i="13" s="1"/>
  <c r="D3378" i="13"/>
  <c r="C3378" i="13"/>
  <c r="B3378" i="13"/>
  <c r="A3378" i="13"/>
  <c r="D3377" i="13"/>
  <c r="C3377" i="13"/>
  <c r="B3377" i="13"/>
  <c r="A3377" i="13"/>
  <c r="E3377" i="13" s="1"/>
  <c r="D3376" i="13"/>
  <c r="C3376" i="13"/>
  <c r="B3376" i="13"/>
  <c r="A3376" i="13"/>
  <c r="E3376" i="13" s="1"/>
  <c r="D3375" i="13"/>
  <c r="C3375" i="13"/>
  <c r="B3375" i="13"/>
  <c r="A3375" i="13"/>
  <c r="E3375" i="13" s="1"/>
  <c r="D3374" i="13"/>
  <c r="C3374" i="13"/>
  <c r="B3374" i="13"/>
  <c r="A3374" i="13"/>
  <c r="E3374" i="13" s="1"/>
  <c r="D3373" i="13"/>
  <c r="C3373" i="13"/>
  <c r="B3373" i="13"/>
  <c r="A3373" i="13"/>
  <c r="E3373" i="13" s="1"/>
  <c r="D3372" i="13"/>
  <c r="C3372" i="13"/>
  <c r="B3372" i="13"/>
  <c r="A3372" i="13"/>
  <c r="E3372" i="13" s="1"/>
  <c r="D3371" i="13"/>
  <c r="C3371" i="13"/>
  <c r="B3371" i="13"/>
  <c r="A3371" i="13"/>
  <c r="E3371" i="13" s="1"/>
  <c r="D3370" i="13"/>
  <c r="C3370" i="13"/>
  <c r="B3370" i="13"/>
  <c r="A3370" i="13"/>
  <c r="E3370" i="13" s="1"/>
  <c r="D3369" i="13"/>
  <c r="C3369" i="13"/>
  <c r="B3369" i="13"/>
  <c r="A3369" i="13"/>
  <c r="E3369" i="13" s="1"/>
  <c r="D3368" i="13"/>
  <c r="C3368" i="13"/>
  <c r="B3368" i="13"/>
  <c r="A3368" i="13"/>
  <c r="E3368" i="13" s="1"/>
  <c r="D3367" i="13"/>
  <c r="C3367" i="13"/>
  <c r="B3367" i="13"/>
  <c r="A3367" i="13"/>
  <c r="E3367" i="13" s="1"/>
  <c r="D3366" i="13"/>
  <c r="C3366" i="13"/>
  <c r="B3366" i="13"/>
  <c r="A3366" i="13"/>
  <c r="E3366" i="13" s="1"/>
  <c r="D3365" i="13"/>
  <c r="C3365" i="13"/>
  <c r="B3365" i="13"/>
  <c r="A3365" i="13"/>
  <c r="E3365" i="13" s="1"/>
  <c r="D3364" i="13"/>
  <c r="C3364" i="13"/>
  <c r="B3364" i="13"/>
  <c r="A3364" i="13"/>
  <c r="E3364" i="13" s="1"/>
  <c r="D3363" i="13"/>
  <c r="C3363" i="13"/>
  <c r="B3363" i="13"/>
  <c r="A3363" i="13"/>
  <c r="E3363" i="13" s="1"/>
  <c r="D3362" i="13"/>
  <c r="C3362" i="13"/>
  <c r="B3362" i="13"/>
  <c r="A3362" i="13"/>
  <c r="E3362" i="13" s="1"/>
  <c r="D3361" i="13"/>
  <c r="C3361" i="13"/>
  <c r="B3361" i="13"/>
  <c r="A3361" i="13"/>
  <c r="E3361" i="13" s="1"/>
  <c r="D3360" i="13"/>
  <c r="C3360" i="13"/>
  <c r="B3360" i="13"/>
  <c r="A3360" i="13"/>
  <c r="E3360" i="13" s="1"/>
  <c r="D3359" i="13"/>
  <c r="C3359" i="13"/>
  <c r="B3359" i="13"/>
  <c r="A3359" i="13"/>
  <c r="E3359" i="13" s="1"/>
  <c r="D3358" i="13"/>
  <c r="C3358" i="13"/>
  <c r="B3358" i="13"/>
  <c r="A3358" i="13"/>
  <c r="E3358" i="13" s="1"/>
  <c r="D3357" i="13"/>
  <c r="C3357" i="13"/>
  <c r="B3357" i="13"/>
  <c r="A3357" i="13"/>
  <c r="E3357" i="13" s="1"/>
  <c r="D3356" i="13"/>
  <c r="C3356" i="13"/>
  <c r="B3356" i="13"/>
  <c r="A3356" i="13"/>
  <c r="E3356" i="13" s="1"/>
  <c r="D3355" i="13"/>
  <c r="C3355" i="13"/>
  <c r="B3355" i="13"/>
  <c r="A3355" i="13"/>
  <c r="E3355" i="13" s="1"/>
  <c r="D3354" i="13"/>
  <c r="C3354" i="13"/>
  <c r="B3354" i="13"/>
  <c r="A3354" i="13"/>
  <c r="E3354" i="13" s="1"/>
  <c r="D3353" i="13"/>
  <c r="C3353" i="13"/>
  <c r="B3353" i="13"/>
  <c r="A3353" i="13"/>
  <c r="E3353" i="13" s="1"/>
  <c r="D3352" i="13"/>
  <c r="C3352" i="13"/>
  <c r="B3352" i="13"/>
  <c r="A3352" i="13"/>
  <c r="E3352" i="13" s="1"/>
  <c r="D3351" i="13"/>
  <c r="C3351" i="13"/>
  <c r="B3351" i="13"/>
  <c r="A3351" i="13"/>
  <c r="E3351" i="13" s="1"/>
  <c r="D3350" i="13"/>
  <c r="C3350" i="13"/>
  <c r="B3350" i="13"/>
  <c r="A3350" i="13"/>
  <c r="E3350" i="13" s="1"/>
  <c r="D3349" i="13"/>
  <c r="C3349" i="13"/>
  <c r="B3349" i="13"/>
  <c r="A3349" i="13"/>
  <c r="E3349" i="13" s="1"/>
  <c r="D3348" i="13"/>
  <c r="C3348" i="13"/>
  <c r="B3348" i="13"/>
  <c r="A3348" i="13"/>
  <c r="E3348" i="13" s="1"/>
  <c r="D3347" i="13"/>
  <c r="C3347" i="13"/>
  <c r="B3347" i="13"/>
  <c r="A3347" i="13"/>
  <c r="E3347" i="13" s="1"/>
  <c r="D3346" i="13"/>
  <c r="C3346" i="13"/>
  <c r="B3346" i="13"/>
  <c r="A3346" i="13"/>
  <c r="E3346" i="13" s="1"/>
  <c r="D3345" i="13"/>
  <c r="C3345" i="13"/>
  <c r="B3345" i="13"/>
  <c r="A3345" i="13"/>
  <c r="E3345" i="13" s="1"/>
  <c r="D3344" i="13"/>
  <c r="C3344" i="13"/>
  <c r="B3344" i="13"/>
  <c r="A3344" i="13"/>
  <c r="E3344" i="13" s="1"/>
  <c r="D3343" i="13"/>
  <c r="C3343" i="13"/>
  <c r="B3343" i="13"/>
  <c r="A3343" i="13"/>
  <c r="E3343" i="13" s="1"/>
  <c r="D3342" i="13"/>
  <c r="C3342" i="13"/>
  <c r="B3342" i="13"/>
  <c r="A3342" i="13"/>
  <c r="E3342" i="13" s="1"/>
  <c r="D3341" i="13"/>
  <c r="C3341" i="13"/>
  <c r="B3341" i="13"/>
  <c r="A3341" i="13"/>
  <c r="E3341" i="13" s="1"/>
  <c r="D3340" i="13"/>
  <c r="C3340" i="13"/>
  <c r="B3340" i="13"/>
  <c r="A3340" i="13"/>
  <c r="E3340" i="13" s="1"/>
  <c r="D3339" i="13"/>
  <c r="C3339" i="13"/>
  <c r="B3339" i="13"/>
  <c r="A3339" i="13"/>
  <c r="E3339" i="13" s="1"/>
  <c r="D3338" i="13"/>
  <c r="C3338" i="13"/>
  <c r="B3338" i="13"/>
  <c r="A3338" i="13"/>
  <c r="E3338" i="13" s="1"/>
  <c r="D3337" i="13"/>
  <c r="C3337" i="13"/>
  <c r="B3337" i="13"/>
  <c r="A3337" i="13"/>
  <c r="E3337" i="13" s="1"/>
  <c r="D3336" i="13"/>
  <c r="C3336" i="13"/>
  <c r="B3336" i="13"/>
  <c r="A3336" i="13"/>
  <c r="E3336" i="13" s="1"/>
  <c r="D3335" i="13"/>
  <c r="C3335" i="13"/>
  <c r="B3335" i="13"/>
  <c r="A3335" i="13"/>
  <c r="E3335" i="13" s="1"/>
  <c r="D3334" i="13"/>
  <c r="C3334" i="13"/>
  <c r="B3334" i="13"/>
  <c r="A3334" i="13"/>
  <c r="E3334" i="13" s="1"/>
  <c r="D3333" i="13"/>
  <c r="C3333" i="13"/>
  <c r="B3333" i="13"/>
  <c r="A3333" i="13"/>
  <c r="E3333" i="13" s="1"/>
  <c r="D3332" i="13"/>
  <c r="C3332" i="13"/>
  <c r="B3332" i="13"/>
  <c r="A3332" i="13"/>
  <c r="E3332" i="13" s="1"/>
  <c r="D3331" i="13"/>
  <c r="C3331" i="13"/>
  <c r="B3331" i="13"/>
  <c r="A3331" i="13"/>
  <c r="E3331" i="13" s="1"/>
  <c r="D3330" i="13"/>
  <c r="C3330" i="13"/>
  <c r="B3330" i="13"/>
  <c r="A3330" i="13"/>
  <c r="E3330" i="13" s="1"/>
  <c r="D3329" i="13"/>
  <c r="C3329" i="13"/>
  <c r="B3329" i="13"/>
  <c r="A3329" i="13"/>
  <c r="E3329" i="13" s="1"/>
  <c r="D3328" i="13"/>
  <c r="C3328" i="13"/>
  <c r="B3328" i="13"/>
  <c r="A3328" i="13"/>
  <c r="E3328" i="13" s="1"/>
  <c r="D3327" i="13"/>
  <c r="C3327" i="13"/>
  <c r="B3327" i="13"/>
  <c r="A3327" i="13"/>
  <c r="E3327" i="13" s="1"/>
  <c r="D3326" i="13"/>
  <c r="C3326" i="13"/>
  <c r="B3326" i="13"/>
  <c r="A3326" i="13"/>
  <c r="E3326" i="13" s="1"/>
  <c r="D3325" i="13"/>
  <c r="C3325" i="13"/>
  <c r="B3325" i="13"/>
  <c r="A3325" i="13"/>
  <c r="E3325" i="13" s="1"/>
  <c r="D3324" i="13"/>
  <c r="C3324" i="13"/>
  <c r="B3324" i="13"/>
  <c r="A3324" i="13"/>
  <c r="E3324" i="13" s="1"/>
  <c r="D3323" i="13"/>
  <c r="C3323" i="13"/>
  <c r="B3323" i="13"/>
  <c r="A3323" i="13"/>
  <c r="E3323" i="13" s="1"/>
  <c r="D3322" i="13"/>
  <c r="C3322" i="13"/>
  <c r="B3322" i="13"/>
  <c r="A3322" i="13"/>
  <c r="E3322" i="13" s="1"/>
  <c r="D3321" i="13"/>
  <c r="C3321" i="13"/>
  <c r="B3321" i="13"/>
  <c r="A3321" i="13"/>
  <c r="E3321" i="13" s="1"/>
  <c r="D3320" i="13"/>
  <c r="C3320" i="13"/>
  <c r="B3320" i="13"/>
  <c r="A3320" i="13"/>
  <c r="E3320" i="13" s="1"/>
  <c r="D3319" i="13"/>
  <c r="C3319" i="13"/>
  <c r="B3319" i="13"/>
  <c r="A3319" i="13"/>
  <c r="E3319" i="13" s="1"/>
  <c r="D3318" i="13"/>
  <c r="C3318" i="13"/>
  <c r="B3318" i="13"/>
  <c r="A3318" i="13"/>
  <c r="E3318" i="13" s="1"/>
  <c r="D3317" i="13"/>
  <c r="C3317" i="13"/>
  <c r="B3317" i="13"/>
  <c r="A3317" i="13"/>
  <c r="E3317" i="13" s="1"/>
  <c r="D3316" i="13"/>
  <c r="C3316" i="13"/>
  <c r="B3316" i="13"/>
  <c r="A3316" i="13"/>
  <c r="E3316" i="13" s="1"/>
  <c r="D3315" i="13"/>
  <c r="C3315" i="13"/>
  <c r="B3315" i="13"/>
  <c r="A3315" i="13"/>
  <c r="E3315" i="13" s="1"/>
  <c r="D3314" i="13"/>
  <c r="C3314" i="13"/>
  <c r="B3314" i="13"/>
  <c r="A3314" i="13"/>
  <c r="E3314" i="13" s="1"/>
  <c r="D3313" i="13"/>
  <c r="C3313" i="13"/>
  <c r="B3313" i="13"/>
  <c r="A3313" i="13"/>
  <c r="E3313" i="13" s="1"/>
  <c r="D3312" i="13"/>
  <c r="C3312" i="13"/>
  <c r="B3312" i="13"/>
  <c r="A3312" i="13"/>
  <c r="E3312" i="13" s="1"/>
  <c r="D3311" i="13"/>
  <c r="C3311" i="13"/>
  <c r="B3311" i="13"/>
  <c r="A3311" i="13"/>
  <c r="E3311" i="13" s="1"/>
  <c r="D3310" i="13"/>
  <c r="C3310" i="13"/>
  <c r="B3310" i="13"/>
  <c r="A3310" i="13"/>
  <c r="E3310" i="13" s="1"/>
  <c r="D3309" i="13"/>
  <c r="C3309" i="13"/>
  <c r="B3309" i="13"/>
  <c r="A3309" i="13"/>
  <c r="E3309" i="13" s="1"/>
  <c r="D3308" i="13"/>
  <c r="C3308" i="13"/>
  <c r="B3308" i="13"/>
  <c r="A3308" i="13"/>
  <c r="E3308" i="13" s="1"/>
  <c r="D3307" i="13"/>
  <c r="C3307" i="13"/>
  <c r="B3307" i="13"/>
  <c r="A3307" i="13"/>
  <c r="E3307" i="13" s="1"/>
  <c r="D3306" i="13"/>
  <c r="C3306" i="13"/>
  <c r="B3306" i="13"/>
  <c r="A3306" i="13"/>
  <c r="E3306" i="13" s="1"/>
  <c r="D3305" i="13"/>
  <c r="C3305" i="13"/>
  <c r="B3305" i="13"/>
  <c r="A3305" i="13"/>
  <c r="E3305" i="13" s="1"/>
  <c r="D3304" i="13"/>
  <c r="C3304" i="13"/>
  <c r="B3304" i="13"/>
  <c r="A3304" i="13"/>
  <c r="E3304" i="13" s="1"/>
  <c r="D3303" i="13"/>
  <c r="C3303" i="13"/>
  <c r="B3303" i="13"/>
  <c r="A3303" i="13"/>
  <c r="E3303" i="13" s="1"/>
  <c r="D3302" i="13"/>
  <c r="C3302" i="13"/>
  <c r="B3302" i="13"/>
  <c r="A3302" i="13"/>
  <c r="E3302" i="13" s="1"/>
  <c r="D3301" i="13"/>
  <c r="C3301" i="13"/>
  <c r="B3301" i="13"/>
  <c r="A3301" i="13"/>
  <c r="E3301" i="13" s="1"/>
  <c r="D3300" i="13"/>
  <c r="C3300" i="13"/>
  <c r="B3300" i="13"/>
  <c r="A3300" i="13"/>
  <c r="E3300" i="13" s="1"/>
  <c r="D3299" i="13"/>
  <c r="C3299" i="13"/>
  <c r="B3299" i="13"/>
  <c r="A3299" i="13"/>
  <c r="E3299" i="13" s="1"/>
  <c r="D3298" i="13"/>
  <c r="C3298" i="13"/>
  <c r="B3298" i="13"/>
  <c r="A3298" i="13"/>
  <c r="E3298" i="13" s="1"/>
  <c r="D3297" i="13"/>
  <c r="C3297" i="13"/>
  <c r="B3297" i="13"/>
  <c r="A3297" i="13"/>
  <c r="E3297" i="13" s="1"/>
  <c r="D3296" i="13"/>
  <c r="C3296" i="13"/>
  <c r="B3296" i="13"/>
  <c r="A3296" i="13"/>
  <c r="E3296" i="13" s="1"/>
  <c r="D3295" i="13"/>
  <c r="C3295" i="13"/>
  <c r="B3295" i="13"/>
  <c r="A3295" i="13"/>
  <c r="E3295" i="13" s="1"/>
  <c r="D3294" i="13"/>
  <c r="C3294" i="13"/>
  <c r="B3294" i="13"/>
  <c r="A3294" i="13"/>
  <c r="E3294" i="13" s="1"/>
  <c r="D3293" i="13"/>
  <c r="C3293" i="13"/>
  <c r="B3293" i="13"/>
  <c r="A3293" i="13"/>
  <c r="E3293" i="13" s="1"/>
  <c r="D3292" i="13"/>
  <c r="C3292" i="13"/>
  <c r="B3292" i="13"/>
  <c r="A3292" i="13"/>
  <c r="E3292" i="13" s="1"/>
  <c r="D3291" i="13"/>
  <c r="C3291" i="13"/>
  <c r="B3291" i="13"/>
  <c r="A3291" i="13"/>
  <c r="E3291" i="13" s="1"/>
  <c r="D3290" i="13"/>
  <c r="C3290" i="13"/>
  <c r="B3290" i="13"/>
  <c r="A3290" i="13"/>
  <c r="E3290" i="13" s="1"/>
  <c r="D3289" i="13"/>
  <c r="C3289" i="13"/>
  <c r="B3289" i="13"/>
  <c r="A3289" i="13"/>
  <c r="E3289" i="13" s="1"/>
  <c r="D3288" i="13"/>
  <c r="C3288" i="13"/>
  <c r="B3288" i="13"/>
  <c r="A3288" i="13"/>
  <c r="E3288" i="13" s="1"/>
  <c r="D3287" i="13"/>
  <c r="C3287" i="13"/>
  <c r="B3287" i="13"/>
  <c r="A3287" i="13"/>
  <c r="E3287" i="13" s="1"/>
  <c r="D3286" i="13"/>
  <c r="C3286" i="13"/>
  <c r="B3286" i="13"/>
  <c r="A3286" i="13"/>
  <c r="E3286" i="13" s="1"/>
  <c r="D3285" i="13"/>
  <c r="C3285" i="13"/>
  <c r="B3285" i="13"/>
  <c r="A3285" i="13"/>
  <c r="E3285" i="13" s="1"/>
  <c r="D3284" i="13"/>
  <c r="C3284" i="13"/>
  <c r="B3284" i="13"/>
  <c r="A3284" i="13"/>
  <c r="E3284" i="13" s="1"/>
  <c r="D3283" i="13"/>
  <c r="C3283" i="13"/>
  <c r="B3283" i="13"/>
  <c r="A3283" i="13"/>
  <c r="E3283" i="13" s="1"/>
  <c r="D3282" i="13"/>
  <c r="C3282" i="13"/>
  <c r="B3282" i="13"/>
  <c r="A3282" i="13"/>
  <c r="E3282" i="13" s="1"/>
  <c r="D3281" i="13"/>
  <c r="C3281" i="13"/>
  <c r="B3281" i="13"/>
  <c r="A3281" i="13"/>
  <c r="E3281" i="13" s="1"/>
  <c r="D3280" i="13"/>
  <c r="C3280" i="13"/>
  <c r="B3280" i="13"/>
  <c r="A3280" i="13"/>
  <c r="E3280" i="13" s="1"/>
  <c r="D3279" i="13"/>
  <c r="C3279" i="13"/>
  <c r="B3279" i="13"/>
  <c r="A3279" i="13"/>
  <c r="E3279" i="13" s="1"/>
  <c r="D3278" i="13"/>
  <c r="C3278" i="13"/>
  <c r="B3278" i="13"/>
  <c r="A3278" i="13"/>
  <c r="E3278" i="13" s="1"/>
  <c r="D3277" i="13"/>
  <c r="C3277" i="13"/>
  <c r="B3277" i="13"/>
  <c r="A3277" i="13"/>
  <c r="E3277" i="13" s="1"/>
  <c r="D3276" i="13"/>
  <c r="C3276" i="13"/>
  <c r="B3276" i="13"/>
  <c r="A3276" i="13"/>
  <c r="E3276" i="13" s="1"/>
  <c r="D3275" i="13"/>
  <c r="C3275" i="13"/>
  <c r="B3275" i="13"/>
  <c r="A3275" i="13"/>
  <c r="E3275" i="13" s="1"/>
  <c r="D3274" i="13"/>
  <c r="C3274" i="13"/>
  <c r="B3274" i="13"/>
  <c r="A3274" i="13"/>
  <c r="E3274" i="13" s="1"/>
  <c r="D3273" i="13"/>
  <c r="C3273" i="13"/>
  <c r="B3273" i="13"/>
  <c r="A3273" i="13"/>
  <c r="D3272" i="13"/>
  <c r="C3272" i="13"/>
  <c r="B3272" i="13"/>
  <c r="A3272" i="13"/>
  <c r="E3272" i="13" s="1"/>
  <c r="D3271" i="13"/>
  <c r="C3271" i="13"/>
  <c r="B3271" i="13"/>
  <c r="A3271" i="13"/>
  <c r="E3271" i="13" s="1"/>
  <c r="D3270" i="13"/>
  <c r="C3270" i="13"/>
  <c r="B3270" i="13"/>
  <c r="A3270" i="13"/>
  <c r="E3270" i="13" s="1"/>
  <c r="D3269" i="13"/>
  <c r="C3269" i="13"/>
  <c r="B3269" i="13"/>
  <c r="A3269" i="13"/>
  <c r="D3268" i="13"/>
  <c r="C3268" i="13"/>
  <c r="B3268" i="13"/>
  <c r="A3268" i="13"/>
  <c r="D3267" i="13"/>
  <c r="C3267" i="13"/>
  <c r="B3267" i="13"/>
  <c r="A3267" i="13"/>
  <c r="E3267" i="13" s="1"/>
  <c r="D3266" i="13"/>
  <c r="C3266" i="13"/>
  <c r="B3266" i="13"/>
  <c r="A3266" i="13"/>
  <c r="E3266" i="13" s="1"/>
  <c r="D3265" i="13"/>
  <c r="C3265" i="13"/>
  <c r="B3265" i="13"/>
  <c r="A3265" i="13"/>
  <c r="E3265" i="13" s="1"/>
  <c r="D3264" i="13"/>
  <c r="C3264" i="13"/>
  <c r="B3264" i="13"/>
  <c r="A3264" i="13"/>
  <c r="E3264" i="13" s="1"/>
  <c r="D3263" i="13"/>
  <c r="C3263" i="13"/>
  <c r="B3263" i="13"/>
  <c r="A3263" i="13"/>
  <c r="E3263" i="13" s="1"/>
  <c r="D3262" i="13"/>
  <c r="C3262" i="13"/>
  <c r="B3262" i="13"/>
  <c r="A3262" i="13"/>
  <c r="E3262" i="13" s="1"/>
  <c r="D3261" i="13"/>
  <c r="C3261" i="13"/>
  <c r="B3261" i="13"/>
  <c r="A3261" i="13"/>
  <c r="E3261" i="13" s="1"/>
  <c r="D3260" i="13"/>
  <c r="C3260" i="13"/>
  <c r="B3260" i="13"/>
  <c r="A3260" i="13"/>
  <c r="E3260" i="13" s="1"/>
  <c r="D3259" i="13"/>
  <c r="C3259" i="13"/>
  <c r="B3259" i="13"/>
  <c r="A3259" i="13"/>
  <c r="E3259" i="13" s="1"/>
  <c r="D3258" i="13"/>
  <c r="C3258" i="13"/>
  <c r="B3258" i="13"/>
  <c r="A3258" i="13"/>
  <c r="E3258" i="13" s="1"/>
  <c r="D3257" i="13"/>
  <c r="C3257" i="13"/>
  <c r="B3257" i="13"/>
  <c r="A3257" i="13"/>
  <c r="D3256" i="13"/>
  <c r="C3256" i="13"/>
  <c r="B3256" i="13"/>
  <c r="A3256" i="13"/>
  <c r="E3256" i="13" s="1"/>
  <c r="D3255" i="13"/>
  <c r="C3255" i="13"/>
  <c r="B3255" i="13"/>
  <c r="A3255" i="13"/>
  <c r="E3255" i="13" s="1"/>
  <c r="D3254" i="13"/>
  <c r="C3254" i="13"/>
  <c r="B3254" i="13"/>
  <c r="A3254" i="13"/>
  <c r="E3254" i="13" s="1"/>
  <c r="D3253" i="13"/>
  <c r="C3253" i="13"/>
  <c r="B3253" i="13"/>
  <c r="A3253" i="13"/>
  <c r="D3252" i="13"/>
  <c r="C3252" i="13"/>
  <c r="B3252" i="13"/>
  <c r="A3252" i="13"/>
  <c r="D3251" i="13"/>
  <c r="C3251" i="13"/>
  <c r="B3251" i="13"/>
  <c r="A3251" i="13"/>
  <c r="E3251" i="13" s="1"/>
  <c r="D3250" i="13"/>
  <c r="C3250" i="13"/>
  <c r="B3250" i="13"/>
  <c r="A3250" i="13"/>
  <c r="E3250" i="13" s="1"/>
  <c r="D3249" i="13"/>
  <c r="C3249" i="13"/>
  <c r="B3249" i="13"/>
  <c r="A3249" i="13"/>
  <c r="E3249" i="13" s="1"/>
  <c r="D3248" i="13"/>
  <c r="C3248" i="13"/>
  <c r="B3248" i="13"/>
  <c r="A3248" i="13"/>
  <c r="E3248" i="13" s="1"/>
  <c r="D3247" i="13"/>
  <c r="C3247" i="13"/>
  <c r="B3247" i="13"/>
  <c r="A3247" i="13"/>
  <c r="E3247" i="13" s="1"/>
  <c r="D3246" i="13"/>
  <c r="C3246" i="13"/>
  <c r="B3246" i="13"/>
  <c r="A3246" i="13"/>
  <c r="E3246" i="13" s="1"/>
  <c r="D3245" i="13"/>
  <c r="C3245" i="13"/>
  <c r="B3245" i="13"/>
  <c r="A3245" i="13"/>
  <c r="E3245" i="13" s="1"/>
  <c r="D3244" i="13"/>
  <c r="C3244" i="13"/>
  <c r="B3244" i="13"/>
  <c r="A3244" i="13"/>
  <c r="E3244" i="13" s="1"/>
  <c r="D3243" i="13"/>
  <c r="C3243" i="13"/>
  <c r="B3243" i="13"/>
  <c r="A3243" i="13"/>
  <c r="E3243" i="13" s="1"/>
  <c r="D3242" i="13"/>
  <c r="C3242" i="13"/>
  <c r="B3242" i="13"/>
  <c r="A3242" i="13"/>
  <c r="E3242" i="13" s="1"/>
  <c r="D3241" i="13"/>
  <c r="C3241" i="13"/>
  <c r="B3241" i="13"/>
  <c r="A3241" i="13"/>
  <c r="D3240" i="13"/>
  <c r="C3240" i="13"/>
  <c r="B3240" i="13"/>
  <c r="A3240" i="13"/>
  <c r="D3239" i="13"/>
  <c r="C3239" i="13"/>
  <c r="B3239" i="13"/>
  <c r="A3239" i="13"/>
  <c r="E3239" i="13" s="1"/>
  <c r="D3238" i="13"/>
  <c r="C3238" i="13"/>
  <c r="B3238" i="13"/>
  <c r="A3238" i="13"/>
  <c r="E3238" i="13" s="1"/>
  <c r="D3237" i="13"/>
  <c r="C3237" i="13"/>
  <c r="B3237" i="13"/>
  <c r="A3237" i="13"/>
  <c r="D3236" i="13"/>
  <c r="C3236" i="13"/>
  <c r="B3236" i="13"/>
  <c r="A3236" i="13"/>
  <c r="D3235" i="13"/>
  <c r="C3235" i="13"/>
  <c r="B3235" i="13"/>
  <c r="A3235" i="13"/>
  <c r="E3235" i="13" s="1"/>
  <c r="D3234" i="13"/>
  <c r="C3234" i="13"/>
  <c r="B3234" i="13"/>
  <c r="A3234" i="13"/>
  <c r="E3234" i="13" s="1"/>
  <c r="D3233" i="13"/>
  <c r="C3233" i="13"/>
  <c r="B3233" i="13"/>
  <c r="A3233" i="13"/>
  <c r="E3233" i="13" s="1"/>
  <c r="D3232" i="13"/>
  <c r="C3232" i="13"/>
  <c r="B3232" i="13"/>
  <c r="A3232" i="13"/>
  <c r="E3232" i="13" s="1"/>
  <c r="D3231" i="13"/>
  <c r="C3231" i="13"/>
  <c r="B3231" i="13"/>
  <c r="A3231" i="13"/>
  <c r="E3231" i="13" s="1"/>
  <c r="D3230" i="13"/>
  <c r="C3230" i="13"/>
  <c r="B3230" i="13"/>
  <c r="A3230" i="13"/>
  <c r="E3230" i="13" s="1"/>
  <c r="D3229" i="13"/>
  <c r="C3229" i="13"/>
  <c r="B3229" i="13"/>
  <c r="A3229" i="13"/>
  <c r="E3229" i="13" s="1"/>
  <c r="D3228" i="13"/>
  <c r="C3228" i="13"/>
  <c r="B3228" i="13"/>
  <c r="A3228" i="13"/>
  <c r="E3228" i="13" s="1"/>
  <c r="D3227" i="13"/>
  <c r="C3227" i="13"/>
  <c r="B3227" i="13"/>
  <c r="A3227" i="13"/>
  <c r="E3227" i="13" s="1"/>
  <c r="D3226" i="13"/>
  <c r="C3226" i="13"/>
  <c r="B3226" i="13"/>
  <c r="A3226" i="13"/>
  <c r="E3226" i="13" s="1"/>
  <c r="D3225" i="13"/>
  <c r="C3225" i="13"/>
  <c r="B3225" i="13"/>
  <c r="A3225" i="13"/>
  <c r="D3224" i="13"/>
  <c r="C3224" i="13"/>
  <c r="B3224" i="13"/>
  <c r="A3224" i="13"/>
  <c r="D3223" i="13"/>
  <c r="C3223" i="13"/>
  <c r="B3223" i="13"/>
  <c r="A3223" i="13"/>
  <c r="E3223" i="13" s="1"/>
  <c r="D3222" i="13"/>
  <c r="C3222" i="13"/>
  <c r="B3222" i="13"/>
  <c r="A3222" i="13"/>
  <c r="E3222" i="13" s="1"/>
  <c r="D3221" i="13"/>
  <c r="C3221" i="13"/>
  <c r="B3221" i="13"/>
  <c r="A3221" i="13"/>
  <c r="D3220" i="13"/>
  <c r="C3220" i="13"/>
  <c r="B3220" i="13"/>
  <c r="A3220" i="13"/>
  <c r="D3219" i="13"/>
  <c r="C3219" i="13"/>
  <c r="B3219" i="13"/>
  <c r="A3219" i="13"/>
  <c r="E3219" i="13" s="1"/>
  <c r="D3218" i="13"/>
  <c r="C3218" i="13"/>
  <c r="B3218" i="13"/>
  <c r="A3218" i="13"/>
  <c r="E3218" i="13" s="1"/>
  <c r="D3217" i="13"/>
  <c r="C3217" i="13"/>
  <c r="B3217" i="13"/>
  <c r="A3217" i="13"/>
  <c r="E3217" i="13" s="1"/>
  <c r="D3216" i="13"/>
  <c r="C3216" i="13"/>
  <c r="B3216" i="13"/>
  <c r="A3216" i="13"/>
  <c r="E3216" i="13" s="1"/>
  <c r="D3215" i="13"/>
  <c r="C3215" i="13"/>
  <c r="B3215" i="13"/>
  <c r="A3215" i="13"/>
  <c r="E3215" i="13" s="1"/>
  <c r="D3214" i="13"/>
  <c r="C3214" i="13"/>
  <c r="B3214" i="13"/>
  <c r="A3214" i="13"/>
  <c r="E3214" i="13" s="1"/>
  <c r="D3213" i="13"/>
  <c r="C3213" i="13"/>
  <c r="B3213" i="13"/>
  <c r="A3213" i="13"/>
  <c r="E3213" i="13" s="1"/>
  <c r="D3212" i="13"/>
  <c r="C3212" i="13"/>
  <c r="B3212" i="13"/>
  <c r="A3212" i="13"/>
  <c r="E3212" i="13" s="1"/>
  <c r="D3211" i="13"/>
  <c r="C3211" i="13"/>
  <c r="B3211" i="13"/>
  <c r="A3211" i="13"/>
  <c r="E3211" i="13" s="1"/>
  <c r="D3210" i="13"/>
  <c r="C3210" i="13"/>
  <c r="B3210" i="13"/>
  <c r="A3210" i="13"/>
  <c r="E3210" i="13" s="1"/>
  <c r="D3209" i="13"/>
  <c r="C3209" i="13"/>
  <c r="B3209" i="13"/>
  <c r="A3209" i="13"/>
  <c r="D3208" i="13"/>
  <c r="C3208" i="13"/>
  <c r="B3208" i="13"/>
  <c r="A3208" i="13"/>
  <c r="D3207" i="13"/>
  <c r="C3207" i="13"/>
  <c r="B3207" i="13"/>
  <c r="A3207" i="13"/>
  <c r="E3207" i="13" s="1"/>
  <c r="D3206" i="13"/>
  <c r="C3206" i="13"/>
  <c r="B3206" i="13"/>
  <c r="A3206" i="13"/>
  <c r="E3206" i="13" s="1"/>
  <c r="D3205" i="13"/>
  <c r="C3205" i="13"/>
  <c r="B3205" i="13"/>
  <c r="A3205" i="13"/>
  <c r="D3204" i="13"/>
  <c r="C3204" i="13"/>
  <c r="B3204" i="13"/>
  <c r="A3204" i="13"/>
  <c r="D3203" i="13"/>
  <c r="C3203" i="13"/>
  <c r="B3203" i="13"/>
  <c r="A3203" i="13"/>
  <c r="E3203" i="13" s="1"/>
  <c r="D3202" i="13"/>
  <c r="C3202" i="13"/>
  <c r="B3202" i="13"/>
  <c r="A3202" i="13"/>
  <c r="E3202" i="13" s="1"/>
  <c r="D3201" i="13"/>
  <c r="C3201" i="13"/>
  <c r="B3201" i="13"/>
  <c r="A3201" i="13"/>
  <c r="E3201" i="13" s="1"/>
  <c r="D3200" i="13"/>
  <c r="C3200" i="13"/>
  <c r="B3200" i="13"/>
  <c r="A3200" i="13"/>
  <c r="E3200" i="13" s="1"/>
  <c r="D3199" i="13"/>
  <c r="C3199" i="13"/>
  <c r="B3199" i="13"/>
  <c r="A3199" i="13"/>
  <c r="E3199" i="13" s="1"/>
  <c r="D3198" i="13"/>
  <c r="C3198" i="13"/>
  <c r="B3198" i="13"/>
  <c r="A3198" i="13"/>
  <c r="E3198" i="13" s="1"/>
  <c r="D3197" i="13"/>
  <c r="C3197" i="13"/>
  <c r="B3197" i="13"/>
  <c r="A3197" i="13"/>
  <c r="E3197" i="13" s="1"/>
  <c r="D3196" i="13"/>
  <c r="C3196" i="13"/>
  <c r="B3196" i="13"/>
  <c r="A3196" i="13"/>
  <c r="E3196" i="13" s="1"/>
  <c r="D3195" i="13"/>
  <c r="C3195" i="13"/>
  <c r="B3195" i="13"/>
  <c r="A3195" i="13"/>
  <c r="E3195" i="13" s="1"/>
  <c r="D3194" i="13"/>
  <c r="C3194" i="13"/>
  <c r="B3194" i="13"/>
  <c r="A3194" i="13"/>
  <c r="E3194" i="13" s="1"/>
  <c r="D3193" i="13"/>
  <c r="C3193" i="13"/>
  <c r="B3193" i="13"/>
  <c r="A3193" i="13"/>
  <c r="D3192" i="13"/>
  <c r="C3192" i="13"/>
  <c r="B3192" i="13"/>
  <c r="A3192" i="13"/>
  <c r="D3191" i="13"/>
  <c r="C3191" i="13"/>
  <c r="B3191" i="13"/>
  <c r="A3191" i="13"/>
  <c r="E3191" i="13" s="1"/>
  <c r="D3190" i="13"/>
  <c r="C3190" i="13"/>
  <c r="B3190" i="13"/>
  <c r="A3190" i="13"/>
  <c r="E3190" i="13" s="1"/>
  <c r="D3189" i="13"/>
  <c r="C3189" i="13"/>
  <c r="B3189" i="13"/>
  <c r="A3189" i="13"/>
  <c r="D3188" i="13"/>
  <c r="C3188" i="13"/>
  <c r="B3188" i="13"/>
  <c r="A3188" i="13"/>
  <c r="D3187" i="13"/>
  <c r="C3187" i="13"/>
  <c r="B3187" i="13"/>
  <c r="A3187" i="13"/>
  <c r="E3187" i="13" s="1"/>
  <c r="D3186" i="13"/>
  <c r="C3186" i="13"/>
  <c r="B3186" i="13"/>
  <c r="A3186" i="13"/>
  <c r="E3186" i="13" s="1"/>
  <c r="D3185" i="13"/>
  <c r="C3185" i="13"/>
  <c r="B3185" i="13"/>
  <c r="A3185" i="13"/>
  <c r="E3185" i="13" s="1"/>
  <c r="D3184" i="13"/>
  <c r="C3184" i="13"/>
  <c r="B3184" i="13"/>
  <c r="A3184" i="13"/>
  <c r="E3184" i="13" s="1"/>
  <c r="D3183" i="13"/>
  <c r="C3183" i="13"/>
  <c r="B3183" i="13"/>
  <c r="A3183" i="13"/>
  <c r="E3183" i="13" s="1"/>
  <c r="D3182" i="13"/>
  <c r="C3182" i="13"/>
  <c r="B3182" i="13"/>
  <c r="A3182" i="13"/>
  <c r="E3182" i="13" s="1"/>
  <c r="D3181" i="13"/>
  <c r="C3181" i="13"/>
  <c r="B3181" i="13"/>
  <c r="A3181" i="13"/>
  <c r="E3181" i="13" s="1"/>
  <c r="D3180" i="13"/>
  <c r="C3180" i="13"/>
  <c r="B3180" i="13"/>
  <c r="A3180" i="13"/>
  <c r="E3180" i="13" s="1"/>
  <c r="D3179" i="13"/>
  <c r="C3179" i="13"/>
  <c r="B3179" i="13"/>
  <c r="A3179" i="13"/>
  <c r="E3179" i="13" s="1"/>
  <c r="D3178" i="13"/>
  <c r="C3178" i="13"/>
  <c r="B3178" i="13"/>
  <c r="A3178" i="13"/>
  <c r="E3178" i="13" s="1"/>
  <c r="D3177" i="13"/>
  <c r="C3177" i="13"/>
  <c r="B3177" i="13"/>
  <c r="A3177" i="13"/>
  <c r="D3176" i="13"/>
  <c r="C3176" i="13"/>
  <c r="B3176" i="13"/>
  <c r="A3176" i="13"/>
  <c r="D3175" i="13"/>
  <c r="C3175" i="13"/>
  <c r="B3175" i="13"/>
  <c r="A3175" i="13"/>
  <c r="E3175" i="13" s="1"/>
  <c r="D3174" i="13"/>
  <c r="C3174" i="13"/>
  <c r="B3174" i="13"/>
  <c r="A3174" i="13"/>
  <c r="E3174" i="13" s="1"/>
  <c r="D3173" i="13"/>
  <c r="C3173" i="13"/>
  <c r="B3173" i="13"/>
  <c r="A3173" i="13"/>
  <c r="D3172" i="13"/>
  <c r="C3172" i="13"/>
  <c r="B3172" i="13"/>
  <c r="A3172" i="13"/>
  <c r="D3171" i="13"/>
  <c r="C3171" i="13"/>
  <c r="B3171" i="13"/>
  <c r="A3171" i="13"/>
  <c r="E3171" i="13" s="1"/>
  <c r="D3170" i="13"/>
  <c r="C3170" i="13"/>
  <c r="B3170" i="13"/>
  <c r="A3170" i="13"/>
  <c r="E3170" i="13" s="1"/>
  <c r="D3169" i="13"/>
  <c r="C3169" i="13"/>
  <c r="B3169" i="13"/>
  <c r="A3169" i="13"/>
  <c r="E3169" i="13" s="1"/>
  <c r="D3168" i="13"/>
  <c r="C3168" i="13"/>
  <c r="B3168" i="13"/>
  <c r="A3168" i="13"/>
  <c r="E3168" i="13" s="1"/>
  <c r="D3167" i="13"/>
  <c r="C3167" i="13"/>
  <c r="B3167" i="13"/>
  <c r="A3167" i="13"/>
  <c r="E3167" i="13" s="1"/>
  <c r="D3166" i="13"/>
  <c r="C3166" i="13"/>
  <c r="B3166" i="13"/>
  <c r="A3166" i="13"/>
  <c r="E3166" i="13" s="1"/>
  <c r="D3165" i="13"/>
  <c r="C3165" i="13"/>
  <c r="B3165" i="13"/>
  <c r="A3165" i="13"/>
  <c r="E3165" i="13" s="1"/>
  <c r="D3164" i="13"/>
  <c r="C3164" i="13"/>
  <c r="B3164" i="13"/>
  <c r="A3164" i="13"/>
  <c r="E3164" i="13" s="1"/>
  <c r="D3163" i="13"/>
  <c r="C3163" i="13"/>
  <c r="B3163" i="13"/>
  <c r="A3163" i="13"/>
  <c r="E3163" i="13" s="1"/>
  <c r="D3162" i="13"/>
  <c r="C3162" i="13"/>
  <c r="B3162" i="13"/>
  <c r="A3162" i="13"/>
  <c r="E3162" i="13" s="1"/>
  <c r="D3161" i="13"/>
  <c r="C3161" i="13"/>
  <c r="B3161" i="13"/>
  <c r="A3161" i="13"/>
  <c r="D3160" i="13"/>
  <c r="C3160" i="13"/>
  <c r="B3160" i="13"/>
  <c r="A3160" i="13"/>
  <c r="D3159" i="13"/>
  <c r="C3159" i="13"/>
  <c r="B3159" i="13"/>
  <c r="A3159" i="13"/>
  <c r="E3159" i="13" s="1"/>
  <c r="D3158" i="13"/>
  <c r="C3158" i="13"/>
  <c r="B3158" i="13"/>
  <c r="A3158" i="13"/>
  <c r="E3158" i="13" s="1"/>
  <c r="D3157" i="13"/>
  <c r="C3157" i="13"/>
  <c r="B3157" i="13"/>
  <c r="A3157" i="13"/>
  <c r="D3156" i="13"/>
  <c r="C3156" i="13"/>
  <c r="B3156" i="13"/>
  <c r="A3156" i="13"/>
  <c r="D3155" i="13"/>
  <c r="C3155" i="13"/>
  <c r="B3155" i="13"/>
  <c r="A3155" i="13"/>
  <c r="E3155" i="13" s="1"/>
  <c r="D3154" i="13"/>
  <c r="C3154" i="13"/>
  <c r="B3154" i="13"/>
  <c r="A3154" i="13"/>
  <c r="E3154" i="13" s="1"/>
  <c r="D3153" i="13"/>
  <c r="C3153" i="13"/>
  <c r="B3153" i="13"/>
  <c r="A3153" i="13"/>
  <c r="E3153" i="13" s="1"/>
  <c r="D3152" i="13"/>
  <c r="C3152" i="13"/>
  <c r="B3152" i="13"/>
  <c r="A3152" i="13"/>
  <c r="E3152" i="13" s="1"/>
  <c r="D3151" i="13"/>
  <c r="C3151" i="13"/>
  <c r="B3151" i="13"/>
  <c r="A3151" i="13"/>
  <c r="E3151" i="13" s="1"/>
  <c r="D3150" i="13"/>
  <c r="C3150" i="13"/>
  <c r="B3150" i="13"/>
  <c r="A3150" i="13"/>
  <c r="E3150" i="13" s="1"/>
  <c r="D3149" i="13"/>
  <c r="C3149" i="13"/>
  <c r="B3149" i="13"/>
  <c r="A3149" i="13"/>
  <c r="E3149" i="13" s="1"/>
  <c r="D3148" i="13"/>
  <c r="C3148" i="13"/>
  <c r="B3148" i="13"/>
  <c r="A3148" i="13"/>
  <c r="E3148" i="13" s="1"/>
  <c r="D3147" i="13"/>
  <c r="C3147" i="13"/>
  <c r="B3147" i="13"/>
  <c r="A3147" i="13"/>
  <c r="E3147" i="13" s="1"/>
  <c r="D3146" i="13"/>
  <c r="C3146" i="13"/>
  <c r="B3146" i="13"/>
  <c r="A3146" i="13"/>
  <c r="E3146" i="13" s="1"/>
  <c r="D3145" i="13"/>
  <c r="C3145" i="13"/>
  <c r="B3145" i="13"/>
  <c r="A3145" i="13"/>
  <c r="D3144" i="13"/>
  <c r="C3144" i="13"/>
  <c r="B3144" i="13"/>
  <c r="A3144" i="13"/>
  <c r="D3143" i="13"/>
  <c r="C3143" i="13"/>
  <c r="B3143" i="13"/>
  <c r="A3143" i="13"/>
  <c r="E3143" i="13" s="1"/>
  <c r="D3142" i="13"/>
  <c r="C3142" i="13"/>
  <c r="B3142" i="13"/>
  <c r="A3142" i="13"/>
  <c r="E3142" i="13" s="1"/>
  <c r="D3141" i="13"/>
  <c r="C3141" i="13"/>
  <c r="B3141" i="13"/>
  <c r="A3141" i="13"/>
  <c r="D3140" i="13"/>
  <c r="C3140" i="13"/>
  <c r="B3140" i="13"/>
  <c r="A3140" i="13"/>
  <c r="D3139" i="13"/>
  <c r="C3139" i="13"/>
  <c r="B3139" i="13"/>
  <c r="A3139" i="13"/>
  <c r="E3139" i="13" s="1"/>
  <c r="D3138" i="13"/>
  <c r="C3138" i="13"/>
  <c r="B3138" i="13"/>
  <c r="A3138" i="13"/>
  <c r="E3138" i="13" s="1"/>
  <c r="D3137" i="13"/>
  <c r="C3137" i="13"/>
  <c r="B3137" i="13"/>
  <c r="A3137" i="13"/>
  <c r="E3137" i="13" s="1"/>
  <c r="D3136" i="13"/>
  <c r="C3136" i="13"/>
  <c r="B3136" i="13"/>
  <c r="A3136" i="13"/>
  <c r="E3136" i="13" s="1"/>
  <c r="D3135" i="13"/>
  <c r="C3135" i="13"/>
  <c r="B3135" i="13"/>
  <c r="A3135" i="13"/>
  <c r="E3135" i="13" s="1"/>
  <c r="D3134" i="13"/>
  <c r="C3134" i="13"/>
  <c r="B3134" i="13"/>
  <c r="A3134" i="13"/>
  <c r="E3134" i="13" s="1"/>
  <c r="D3133" i="13"/>
  <c r="C3133" i="13"/>
  <c r="B3133" i="13"/>
  <c r="A3133" i="13"/>
  <c r="E3133" i="13" s="1"/>
  <c r="D3132" i="13"/>
  <c r="C3132" i="13"/>
  <c r="B3132" i="13"/>
  <c r="A3132" i="13"/>
  <c r="E3132" i="13" s="1"/>
  <c r="D3131" i="13"/>
  <c r="C3131" i="13"/>
  <c r="B3131" i="13"/>
  <c r="A3131" i="13"/>
  <c r="E3131" i="13" s="1"/>
  <c r="D3130" i="13"/>
  <c r="C3130" i="13"/>
  <c r="B3130" i="13"/>
  <c r="A3130" i="13"/>
  <c r="E3130" i="13" s="1"/>
  <c r="D3129" i="13"/>
  <c r="C3129" i="13"/>
  <c r="B3129" i="13"/>
  <c r="A3129" i="13"/>
  <c r="D3128" i="13"/>
  <c r="C3128" i="13"/>
  <c r="B3128" i="13"/>
  <c r="A3128" i="13"/>
  <c r="E3128" i="13" s="1"/>
  <c r="D3127" i="13"/>
  <c r="C3127" i="13"/>
  <c r="B3127" i="13"/>
  <c r="A3127" i="13"/>
  <c r="E3127" i="13" s="1"/>
  <c r="D3126" i="13"/>
  <c r="C3126" i="13"/>
  <c r="B3126" i="13"/>
  <c r="A3126" i="13"/>
  <c r="E3126" i="13" s="1"/>
  <c r="D3125" i="13"/>
  <c r="C3125" i="13"/>
  <c r="B3125" i="13"/>
  <c r="A3125" i="13"/>
  <c r="D3124" i="13"/>
  <c r="C3124" i="13"/>
  <c r="B3124" i="13"/>
  <c r="A3124" i="13"/>
  <c r="D3123" i="13"/>
  <c r="C3123" i="13"/>
  <c r="B3123" i="13"/>
  <c r="A3123" i="13"/>
  <c r="E3123" i="13" s="1"/>
  <c r="D3122" i="13"/>
  <c r="C3122" i="13"/>
  <c r="B3122" i="13"/>
  <c r="A3122" i="13"/>
  <c r="E3122" i="13" s="1"/>
  <c r="D3121" i="13"/>
  <c r="C3121" i="13"/>
  <c r="B3121" i="13"/>
  <c r="A3121" i="13"/>
  <c r="E3121" i="13" s="1"/>
  <c r="D3120" i="13"/>
  <c r="C3120" i="13"/>
  <c r="B3120" i="13"/>
  <c r="A3120" i="13"/>
  <c r="E3120" i="13" s="1"/>
  <c r="D3119" i="13"/>
  <c r="C3119" i="13"/>
  <c r="B3119" i="13"/>
  <c r="A3119" i="13"/>
  <c r="E3119" i="13" s="1"/>
  <c r="D3118" i="13"/>
  <c r="C3118" i="13"/>
  <c r="B3118" i="13"/>
  <c r="A3118" i="13"/>
  <c r="E3118" i="13" s="1"/>
  <c r="D3117" i="13"/>
  <c r="C3117" i="13"/>
  <c r="B3117" i="13"/>
  <c r="A3117" i="13"/>
  <c r="E3117" i="13" s="1"/>
  <c r="D3116" i="13"/>
  <c r="C3116" i="13"/>
  <c r="B3116" i="13"/>
  <c r="A3116" i="13"/>
  <c r="E3116" i="13" s="1"/>
  <c r="D3115" i="13"/>
  <c r="C3115" i="13"/>
  <c r="B3115" i="13"/>
  <c r="A3115" i="13"/>
  <c r="E3115" i="13" s="1"/>
  <c r="D3114" i="13"/>
  <c r="C3114" i="13"/>
  <c r="B3114" i="13"/>
  <c r="A3114" i="13"/>
  <c r="E3114" i="13" s="1"/>
  <c r="D3113" i="13"/>
  <c r="C3113" i="13"/>
  <c r="B3113" i="13"/>
  <c r="A3113" i="13"/>
  <c r="D3112" i="13"/>
  <c r="C3112" i="13"/>
  <c r="B3112" i="13"/>
  <c r="A3112" i="13"/>
  <c r="E3112" i="13" s="1"/>
  <c r="D3111" i="13"/>
  <c r="C3111" i="13"/>
  <c r="B3111" i="13"/>
  <c r="A3111" i="13"/>
  <c r="E3111" i="13" s="1"/>
  <c r="D3110" i="13"/>
  <c r="C3110" i="13"/>
  <c r="B3110" i="13"/>
  <c r="A3110" i="13"/>
  <c r="E3110" i="13" s="1"/>
  <c r="D3109" i="13"/>
  <c r="C3109" i="13"/>
  <c r="B3109" i="13"/>
  <c r="A3109" i="13"/>
  <c r="D3108" i="13"/>
  <c r="C3108" i="13"/>
  <c r="B3108" i="13"/>
  <c r="A3108" i="13"/>
  <c r="D3107" i="13"/>
  <c r="C3107" i="13"/>
  <c r="B3107" i="13"/>
  <c r="A3107" i="13"/>
  <c r="E3107" i="13" s="1"/>
  <c r="D3106" i="13"/>
  <c r="C3106" i="13"/>
  <c r="B3106" i="13"/>
  <c r="A3106" i="13"/>
  <c r="E3106" i="13" s="1"/>
  <c r="D3105" i="13"/>
  <c r="C3105" i="13"/>
  <c r="B3105" i="13"/>
  <c r="A3105" i="13"/>
  <c r="E3105" i="13" s="1"/>
  <c r="D3104" i="13"/>
  <c r="C3104" i="13"/>
  <c r="B3104" i="13"/>
  <c r="A3104" i="13"/>
  <c r="E3104" i="13" s="1"/>
  <c r="D3103" i="13"/>
  <c r="C3103" i="13"/>
  <c r="B3103" i="13"/>
  <c r="A3103" i="13"/>
  <c r="E3103" i="13" s="1"/>
  <c r="D3102" i="13"/>
  <c r="C3102" i="13"/>
  <c r="B3102" i="13"/>
  <c r="A3102" i="13"/>
  <c r="E3102" i="13" s="1"/>
  <c r="D3101" i="13"/>
  <c r="C3101" i="13"/>
  <c r="B3101" i="13"/>
  <c r="A3101" i="13"/>
  <c r="E3101" i="13" s="1"/>
  <c r="D3100" i="13"/>
  <c r="C3100" i="13"/>
  <c r="B3100" i="13"/>
  <c r="A3100" i="13"/>
  <c r="E3100" i="13" s="1"/>
  <c r="D3099" i="13"/>
  <c r="C3099" i="13"/>
  <c r="B3099" i="13"/>
  <c r="A3099" i="13"/>
  <c r="E3099" i="13" s="1"/>
  <c r="D3098" i="13"/>
  <c r="C3098" i="13"/>
  <c r="B3098" i="13"/>
  <c r="A3098" i="13"/>
  <c r="E3098" i="13" s="1"/>
  <c r="D3097" i="13"/>
  <c r="C3097" i="13"/>
  <c r="B3097" i="13"/>
  <c r="A3097" i="13"/>
  <c r="D3096" i="13"/>
  <c r="C3096" i="13"/>
  <c r="B3096" i="13"/>
  <c r="A3096" i="13"/>
  <c r="E3096" i="13" s="1"/>
  <c r="D3095" i="13"/>
  <c r="C3095" i="13"/>
  <c r="B3095" i="13"/>
  <c r="A3095" i="13"/>
  <c r="E3095" i="13" s="1"/>
  <c r="D3094" i="13"/>
  <c r="C3094" i="13"/>
  <c r="B3094" i="13"/>
  <c r="A3094" i="13"/>
  <c r="E3094" i="13" s="1"/>
  <c r="D3093" i="13"/>
  <c r="C3093" i="13"/>
  <c r="B3093" i="13"/>
  <c r="A3093" i="13"/>
  <c r="D3092" i="13"/>
  <c r="C3092" i="13"/>
  <c r="B3092" i="13"/>
  <c r="A3092" i="13"/>
  <c r="D3091" i="13"/>
  <c r="C3091" i="13"/>
  <c r="B3091" i="13"/>
  <c r="A3091" i="13"/>
  <c r="E3091" i="13" s="1"/>
  <c r="D3090" i="13"/>
  <c r="C3090" i="13"/>
  <c r="B3090" i="13"/>
  <c r="A3090" i="13"/>
  <c r="E3090" i="13" s="1"/>
  <c r="D3089" i="13"/>
  <c r="C3089" i="13"/>
  <c r="B3089" i="13"/>
  <c r="A3089" i="13"/>
  <c r="E3089" i="13" s="1"/>
  <c r="D3088" i="13"/>
  <c r="C3088" i="13"/>
  <c r="B3088" i="13"/>
  <c r="A3088" i="13"/>
  <c r="E3088" i="13" s="1"/>
  <c r="D3087" i="13"/>
  <c r="C3087" i="13"/>
  <c r="B3087" i="13"/>
  <c r="A3087" i="13"/>
  <c r="E3087" i="13" s="1"/>
  <c r="D3086" i="13"/>
  <c r="C3086" i="13"/>
  <c r="B3086" i="13"/>
  <c r="A3086" i="13"/>
  <c r="E3086" i="13" s="1"/>
  <c r="D3085" i="13"/>
  <c r="C3085" i="13"/>
  <c r="B3085" i="13"/>
  <c r="A3085" i="13"/>
  <c r="E3085" i="13" s="1"/>
  <c r="D3084" i="13"/>
  <c r="C3084" i="13"/>
  <c r="B3084" i="13"/>
  <c r="A3084" i="13"/>
  <c r="E3084" i="13" s="1"/>
  <c r="D3083" i="13"/>
  <c r="C3083" i="13"/>
  <c r="B3083" i="13"/>
  <c r="A3083" i="13"/>
  <c r="E3083" i="13" s="1"/>
  <c r="D3082" i="13"/>
  <c r="C3082" i="13"/>
  <c r="B3082" i="13"/>
  <c r="A3082" i="13"/>
  <c r="E3082" i="13" s="1"/>
  <c r="D3081" i="13"/>
  <c r="C3081" i="13"/>
  <c r="B3081" i="13"/>
  <c r="A3081" i="13"/>
  <c r="D3080" i="13"/>
  <c r="C3080" i="13"/>
  <c r="B3080" i="13"/>
  <c r="A3080" i="13"/>
  <c r="E3080" i="13" s="1"/>
  <c r="D3079" i="13"/>
  <c r="C3079" i="13"/>
  <c r="B3079" i="13"/>
  <c r="A3079" i="13"/>
  <c r="E3079" i="13" s="1"/>
  <c r="D3078" i="13"/>
  <c r="C3078" i="13"/>
  <c r="B3078" i="13"/>
  <c r="A3078" i="13"/>
  <c r="E3078" i="13" s="1"/>
  <c r="D3077" i="13"/>
  <c r="C3077" i="13"/>
  <c r="B3077" i="13"/>
  <c r="A3077" i="13"/>
  <c r="D3076" i="13"/>
  <c r="C3076" i="13"/>
  <c r="B3076" i="13"/>
  <c r="A3076" i="13"/>
  <c r="D3075" i="13"/>
  <c r="C3075" i="13"/>
  <c r="B3075" i="13"/>
  <c r="A3075" i="13"/>
  <c r="E3075" i="13" s="1"/>
  <c r="D3074" i="13"/>
  <c r="C3074" i="13"/>
  <c r="B3074" i="13"/>
  <c r="A3074" i="13"/>
  <c r="E3074" i="13" s="1"/>
  <c r="D3073" i="13"/>
  <c r="C3073" i="13"/>
  <c r="B3073" i="13"/>
  <c r="A3073" i="13"/>
  <c r="E3073" i="13" s="1"/>
  <c r="D3072" i="13"/>
  <c r="C3072" i="13"/>
  <c r="B3072" i="13"/>
  <c r="A3072" i="13"/>
  <c r="E3072" i="13" s="1"/>
  <c r="D3071" i="13"/>
  <c r="C3071" i="13"/>
  <c r="B3071" i="13"/>
  <c r="A3071" i="13"/>
  <c r="E3071" i="13" s="1"/>
  <c r="D3070" i="13"/>
  <c r="C3070" i="13"/>
  <c r="B3070" i="13"/>
  <c r="A3070" i="13"/>
  <c r="E3070" i="13" s="1"/>
  <c r="D3069" i="13"/>
  <c r="C3069" i="13"/>
  <c r="B3069" i="13"/>
  <c r="A3069" i="13"/>
  <c r="E3069" i="13" s="1"/>
  <c r="D3068" i="13"/>
  <c r="C3068" i="13"/>
  <c r="B3068" i="13"/>
  <c r="A3068" i="13"/>
  <c r="E3068" i="13" s="1"/>
  <c r="D3067" i="13"/>
  <c r="C3067" i="13"/>
  <c r="B3067" i="13"/>
  <c r="A3067" i="13"/>
  <c r="E3067" i="13" s="1"/>
  <c r="D3066" i="13"/>
  <c r="C3066" i="13"/>
  <c r="B3066" i="13"/>
  <c r="A3066" i="13"/>
  <c r="E3066" i="13" s="1"/>
  <c r="D3065" i="13"/>
  <c r="C3065" i="13"/>
  <c r="B3065" i="13"/>
  <c r="A3065" i="13"/>
  <c r="D3064" i="13"/>
  <c r="C3064" i="13"/>
  <c r="B3064" i="13"/>
  <c r="A3064" i="13"/>
  <c r="E3064" i="13" s="1"/>
  <c r="D3063" i="13"/>
  <c r="C3063" i="13"/>
  <c r="B3063" i="13"/>
  <c r="A3063" i="13"/>
  <c r="E3063" i="13" s="1"/>
  <c r="D3062" i="13"/>
  <c r="C3062" i="13"/>
  <c r="B3062" i="13"/>
  <c r="A3062" i="13"/>
  <c r="E3062" i="13" s="1"/>
  <c r="D3061" i="13"/>
  <c r="C3061" i="13"/>
  <c r="B3061" i="13"/>
  <c r="A3061" i="13"/>
  <c r="D3060" i="13"/>
  <c r="C3060" i="13"/>
  <c r="B3060" i="13"/>
  <c r="A3060" i="13"/>
  <c r="D3059" i="13"/>
  <c r="C3059" i="13"/>
  <c r="B3059" i="13"/>
  <c r="A3059" i="13"/>
  <c r="E3059" i="13" s="1"/>
  <c r="D3058" i="13"/>
  <c r="C3058" i="13"/>
  <c r="B3058" i="13"/>
  <c r="A3058" i="13"/>
  <c r="E3058" i="13" s="1"/>
  <c r="D3057" i="13"/>
  <c r="C3057" i="13"/>
  <c r="B3057" i="13"/>
  <c r="A3057" i="13"/>
  <c r="E3057" i="13" s="1"/>
  <c r="D3056" i="13"/>
  <c r="C3056" i="13"/>
  <c r="B3056" i="13"/>
  <c r="A3056" i="13"/>
  <c r="E3056" i="13" s="1"/>
  <c r="D3055" i="13"/>
  <c r="C3055" i="13"/>
  <c r="B3055" i="13"/>
  <c r="A3055" i="13"/>
  <c r="E3055" i="13" s="1"/>
  <c r="D3054" i="13"/>
  <c r="C3054" i="13"/>
  <c r="B3054" i="13"/>
  <c r="A3054" i="13"/>
  <c r="E3054" i="13" s="1"/>
  <c r="D3053" i="13"/>
  <c r="C3053" i="13"/>
  <c r="B3053" i="13"/>
  <c r="A3053" i="13"/>
  <c r="E3053" i="13" s="1"/>
  <c r="D3052" i="13"/>
  <c r="C3052" i="13"/>
  <c r="B3052" i="13"/>
  <c r="A3052" i="13"/>
  <c r="D3051" i="13"/>
  <c r="C3051" i="13"/>
  <c r="B3051" i="13"/>
  <c r="A3051" i="13"/>
  <c r="E3051" i="13" s="1"/>
  <c r="D3050" i="13"/>
  <c r="C3050" i="13"/>
  <c r="B3050" i="13"/>
  <c r="A3050" i="13"/>
  <c r="E3050" i="13" s="1"/>
  <c r="D3049" i="13"/>
  <c r="C3049" i="13"/>
  <c r="B3049" i="13"/>
  <c r="A3049" i="13"/>
  <c r="E3049" i="13" s="1"/>
  <c r="D3048" i="13"/>
  <c r="C3048" i="13"/>
  <c r="B3048" i="13"/>
  <c r="A3048" i="13"/>
  <c r="E3048" i="13" s="1"/>
  <c r="D3047" i="13"/>
  <c r="C3047" i="13"/>
  <c r="B3047" i="13"/>
  <c r="A3047" i="13"/>
  <c r="E3047" i="13" s="1"/>
  <c r="D3046" i="13"/>
  <c r="C3046" i="13"/>
  <c r="B3046" i="13"/>
  <c r="A3046" i="13"/>
  <c r="E3046" i="13" s="1"/>
  <c r="D3045" i="13"/>
  <c r="C3045" i="13"/>
  <c r="B3045" i="13"/>
  <c r="A3045" i="13"/>
  <c r="E3045" i="13" s="1"/>
  <c r="D3044" i="13"/>
  <c r="C3044" i="13"/>
  <c r="B3044" i="13"/>
  <c r="A3044" i="13"/>
  <c r="E3044" i="13" s="1"/>
  <c r="D3043" i="13"/>
  <c r="C3043" i="13"/>
  <c r="B3043" i="13"/>
  <c r="A3043" i="13"/>
  <c r="E3043" i="13" s="1"/>
  <c r="D3042" i="13"/>
  <c r="C3042" i="13"/>
  <c r="B3042" i="13"/>
  <c r="A3042" i="13"/>
  <c r="E3042" i="13" s="1"/>
  <c r="D3041" i="13"/>
  <c r="C3041" i="13"/>
  <c r="B3041" i="13"/>
  <c r="A3041" i="13"/>
  <c r="E3041" i="13" s="1"/>
  <c r="D3040" i="13"/>
  <c r="C3040" i="13"/>
  <c r="B3040" i="13"/>
  <c r="A3040" i="13"/>
  <c r="E3040" i="13" s="1"/>
  <c r="D3039" i="13"/>
  <c r="C3039" i="13"/>
  <c r="B3039" i="13"/>
  <c r="A3039" i="13"/>
  <c r="E3039" i="13" s="1"/>
  <c r="D3038" i="13"/>
  <c r="C3038" i="13"/>
  <c r="B3038" i="13"/>
  <c r="A3038" i="13"/>
  <c r="E3038" i="13" s="1"/>
  <c r="D3037" i="13"/>
  <c r="C3037" i="13"/>
  <c r="B3037" i="13"/>
  <c r="A3037" i="13"/>
  <c r="E3037" i="13" s="1"/>
  <c r="D3036" i="13"/>
  <c r="C3036" i="13"/>
  <c r="B3036" i="13"/>
  <c r="A3036" i="13"/>
  <c r="E3036" i="13" s="1"/>
  <c r="D3035" i="13"/>
  <c r="C3035" i="13"/>
  <c r="B3035" i="13"/>
  <c r="A3035" i="13"/>
  <c r="E3035" i="13" s="1"/>
  <c r="D3034" i="13"/>
  <c r="C3034" i="13"/>
  <c r="B3034" i="13"/>
  <c r="A3034" i="13"/>
  <c r="E3034" i="13" s="1"/>
  <c r="D3033" i="13"/>
  <c r="C3033" i="13"/>
  <c r="B3033" i="13"/>
  <c r="A3033" i="13"/>
  <c r="E3033" i="13" s="1"/>
  <c r="D3032" i="13"/>
  <c r="C3032" i="13"/>
  <c r="B3032" i="13"/>
  <c r="A3032" i="13"/>
  <c r="E3032" i="13" s="1"/>
  <c r="D3031" i="13"/>
  <c r="C3031" i="13"/>
  <c r="B3031" i="13"/>
  <c r="A3031" i="13"/>
  <c r="E3031" i="13" s="1"/>
  <c r="D3030" i="13"/>
  <c r="C3030" i="13"/>
  <c r="B3030" i="13"/>
  <c r="A3030" i="13"/>
  <c r="E3030" i="13" s="1"/>
  <c r="D3029" i="13"/>
  <c r="C3029" i="13"/>
  <c r="B3029" i="13"/>
  <c r="A3029" i="13"/>
  <c r="E3029" i="13" s="1"/>
  <c r="D3028" i="13"/>
  <c r="C3028" i="13"/>
  <c r="B3028" i="13"/>
  <c r="A3028" i="13"/>
  <c r="E3028" i="13" s="1"/>
  <c r="D3027" i="13"/>
  <c r="C3027" i="13"/>
  <c r="B3027" i="13"/>
  <c r="A3027" i="13"/>
  <c r="E3027" i="13" s="1"/>
  <c r="D3026" i="13"/>
  <c r="C3026" i="13"/>
  <c r="B3026" i="13"/>
  <c r="A3026" i="13"/>
  <c r="E3026" i="13" s="1"/>
  <c r="D3025" i="13"/>
  <c r="C3025" i="13"/>
  <c r="B3025" i="13"/>
  <c r="A3025" i="13"/>
  <c r="E3025" i="13" s="1"/>
  <c r="D3024" i="13"/>
  <c r="C3024" i="13"/>
  <c r="B3024" i="13"/>
  <c r="A3024" i="13"/>
  <c r="E3024" i="13" s="1"/>
  <c r="D3023" i="13"/>
  <c r="C3023" i="13"/>
  <c r="B3023" i="13"/>
  <c r="A3023" i="13"/>
  <c r="E3023" i="13" s="1"/>
  <c r="D3022" i="13"/>
  <c r="C3022" i="13"/>
  <c r="B3022" i="13"/>
  <c r="A3022" i="13"/>
  <c r="E3022" i="13" s="1"/>
  <c r="D3021" i="13"/>
  <c r="C3021" i="13"/>
  <c r="B3021" i="13"/>
  <c r="A3021" i="13"/>
  <c r="E3021" i="13" s="1"/>
  <c r="D3020" i="13"/>
  <c r="C3020" i="13"/>
  <c r="B3020" i="13"/>
  <c r="A3020" i="13"/>
  <c r="E3020" i="13" s="1"/>
  <c r="D3019" i="13"/>
  <c r="C3019" i="13"/>
  <c r="B3019" i="13"/>
  <c r="A3019" i="13"/>
  <c r="E3019" i="13" s="1"/>
  <c r="D3018" i="13"/>
  <c r="C3018" i="13"/>
  <c r="B3018" i="13"/>
  <c r="A3018" i="13"/>
  <c r="E3018" i="13" s="1"/>
  <c r="D3017" i="13"/>
  <c r="C3017" i="13"/>
  <c r="B3017" i="13"/>
  <c r="A3017" i="13"/>
  <c r="E3017" i="13" s="1"/>
  <c r="D3016" i="13"/>
  <c r="C3016" i="13"/>
  <c r="B3016" i="13"/>
  <c r="A3016" i="13"/>
  <c r="E3016" i="13" s="1"/>
  <c r="D3015" i="13"/>
  <c r="C3015" i="13"/>
  <c r="B3015" i="13"/>
  <c r="A3015" i="13"/>
  <c r="E3015" i="13" s="1"/>
  <c r="D3014" i="13"/>
  <c r="C3014" i="13"/>
  <c r="B3014" i="13"/>
  <c r="A3014" i="13"/>
  <c r="E3014" i="13" s="1"/>
  <c r="D3013" i="13"/>
  <c r="C3013" i="13"/>
  <c r="B3013" i="13"/>
  <c r="A3013" i="13"/>
  <c r="E3013" i="13" s="1"/>
  <c r="D3012" i="13"/>
  <c r="C3012" i="13"/>
  <c r="B3012" i="13"/>
  <c r="A3012" i="13"/>
  <c r="E3012" i="13" s="1"/>
  <c r="D3011" i="13"/>
  <c r="C3011" i="13"/>
  <c r="B3011" i="13"/>
  <c r="A3011" i="13"/>
  <c r="E3011" i="13" s="1"/>
  <c r="D3010" i="13"/>
  <c r="C3010" i="13"/>
  <c r="B3010" i="13"/>
  <c r="A3010" i="13"/>
  <c r="E3010" i="13" s="1"/>
  <c r="D3009" i="13"/>
  <c r="C3009" i="13"/>
  <c r="B3009" i="13"/>
  <c r="A3009" i="13"/>
  <c r="E3009" i="13" s="1"/>
  <c r="D3008" i="13"/>
  <c r="C3008" i="13"/>
  <c r="B3008" i="13"/>
  <c r="A3008" i="13"/>
  <c r="E3008" i="13" s="1"/>
  <c r="D3007" i="13"/>
  <c r="C3007" i="13"/>
  <c r="B3007" i="13"/>
  <c r="A3007" i="13"/>
  <c r="E3007" i="13" s="1"/>
  <c r="D3006" i="13"/>
  <c r="C3006" i="13"/>
  <c r="B3006" i="13"/>
  <c r="A3006" i="13"/>
  <c r="E3006" i="13" s="1"/>
  <c r="D3005" i="13"/>
  <c r="C3005" i="13"/>
  <c r="B3005" i="13"/>
  <c r="A3005" i="13"/>
  <c r="E3005" i="13" s="1"/>
  <c r="D3004" i="13"/>
  <c r="C3004" i="13"/>
  <c r="B3004" i="13"/>
  <c r="A3004" i="13"/>
  <c r="E3004" i="13" s="1"/>
  <c r="D3003" i="13"/>
  <c r="C3003" i="13"/>
  <c r="B3003" i="13"/>
  <c r="A3003" i="13"/>
  <c r="E3003" i="13" s="1"/>
  <c r="D3002" i="13"/>
  <c r="C3002" i="13"/>
  <c r="B3002" i="13"/>
  <c r="A3002" i="13"/>
  <c r="E3002" i="13" s="1"/>
  <c r="D3001" i="13"/>
  <c r="C3001" i="13"/>
  <c r="B3001" i="13"/>
  <c r="A3001" i="13"/>
  <c r="E3001" i="13" s="1"/>
  <c r="D3000" i="13"/>
  <c r="C3000" i="13"/>
  <c r="B3000" i="13"/>
  <c r="A3000" i="13"/>
  <c r="E3000" i="13" s="1"/>
  <c r="D2999" i="13"/>
  <c r="C2999" i="13"/>
  <c r="B2999" i="13"/>
  <c r="A2999" i="13"/>
  <c r="E2999" i="13" s="1"/>
  <c r="D2998" i="13"/>
  <c r="C2998" i="13"/>
  <c r="B2998" i="13"/>
  <c r="A2998" i="13"/>
  <c r="E2998" i="13" s="1"/>
  <c r="D2997" i="13"/>
  <c r="C2997" i="13"/>
  <c r="B2997" i="13"/>
  <c r="A2997" i="13"/>
  <c r="E2997" i="13" s="1"/>
  <c r="D2996" i="13"/>
  <c r="C2996" i="13"/>
  <c r="B2996" i="13"/>
  <c r="A2996" i="13"/>
  <c r="E2996" i="13" s="1"/>
  <c r="D2995" i="13"/>
  <c r="C2995" i="13"/>
  <c r="B2995" i="13"/>
  <c r="A2995" i="13"/>
  <c r="E2995" i="13" s="1"/>
  <c r="D2994" i="13"/>
  <c r="C2994" i="13"/>
  <c r="B2994" i="13"/>
  <c r="A2994" i="13"/>
  <c r="E2994" i="13" s="1"/>
  <c r="D2993" i="13"/>
  <c r="C2993" i="13"/>
  <c r="B2993" i="13"/>
  <c r="A2993" i="13"/>
  <c r="E2993" i="13" s="1"/>
  <c r="D2992" i="13"/>
  <c r="C2992" i="13"/>
  <c r="B2992" i="13"/>
  <c r="A2992" i="13"/>
  <c r="E2992" i="13" s="1"/>
  <c r="D2991" i="13"/>
  <c r="C2991" i="13"/>
  <c r="B2991" i="13"/>
  <c r="A2991" i="13"/>
  <c r="E2991" i="13" s="1"/>
  <c r="D2990" i="13"/>
  <c r="C2990" i="13"/>
  <c r="B2990" i="13"/>
  <c r="A2990" i="13"/>
  <c r="E2990" i="13" s="1"/>
  <c r="D2989" i="13"/>
  <c r="C2989" i="13"/>
  <c r="B2989" i="13"/>
  <c r="A2989" i="13"/>
  <c r="E2989" i="13" s="1"/>
  <c r="D2988" i="13"/>
  <c r="C2988" i="13"/>
  <c r="B2988" i="13"/>
  <c r="A2988" i="13"/>
  <c r="E2988" i="13" s="1"/>
  <c r="D2987" i="13"/>
  <c r="C2987" i="13"/>
  <c r="B2987" i="13"/>
  <c r="A2987" i="13"/>
  <c r="E2987" i="13" s="1"/>
  <c r="D2986" i="13"/>
  <c r="C2986" i="13"/>
  <c r="B2986" i="13"/>
  <c r="A2986" i="13"/>
  <c r="E2986" i="13" s="1"/>
  <c r="D2985" i="13"/>
  <c r="C2985" i="13"/>
  <c r="B2985" i="13"/>
  <c r="A2985" i="13"/>
  <c r="E2985" i="13" s="1"/>
  <c r="D2984" i="13"/>
  <c r="C2984" i="13"/>
  <c r="B2984" i="13"/>
  <c r="A2984" i="13"/>
  <c r="E2984" i="13" s="1"/>
  <c r="D2983" i="13"/>
  <c r="C2983" i="13"/>
  <c r="B2983" i="13"/>
  <c r="A2983" i="13"/>
  <c r="E2983" i="13" s="1"/>
  <c r="D2982" i="13"/>
  <c r="C2982" i="13"/>
  <c r="B2982" i="13"/>
  <c r="A2982" i="13"/>
  <c r="E2982" i="13" s="1"/>
  <c r="D2981" i="13"/>
  <c r="C2981" i="13"/>
  <c r="B2981" i="13"/>
  <c r="A2981" i="13"/>
  <c r="E2981" i="13" s="1"/>
  <c r="D2980" i="13"/>
  <c r="C2980" i="13"/>
  <c r="B2980" i="13"/>
  <c r="A2980" i="13"/>
  <c r="E2980" i="13" s="1"/>
  <c r="D2979" i="13"/>
  <c r="C2979" i="13"/>
  <c r="B2979" i="13"/>
  <c r="A2979" i="13"/>
  <c r="E2979" i="13" s="1"/>
  <c r="D2978" i="13"/>
  <c r="C2978" i="13"/>
  <c r="B2978" i="13"/>
  <c r="A2978" i="13"/>
  <c r="E2978" i="13" s="1"/>
  <c r="D2977" i="13"/>
  <c r="C2977" i="13"/>
  <c r="B2977" i="13"/>
  <c r="A2977" i="13"/>
  <c r="E2977" i="13" s="1"/>
  <c r="D2976" i="13"/>
  <c r="C2976" i="13"/>
  <c r="B2976" i="13"/>
  <c r="A2976" i="13"/>
  <c r="E2976" i="13" s="1"/>
  <c r="D2975" i="13"/>
  <c r="C2975" i="13"/>
  <c r="B2975" i="13"/>
  <c r="A2975" i="13"/>
  <c r="E2975" i="13" s="1"/>
  <c r="D2974" i="13"/>
  <c r="C2974" i="13"/>
  <c r="B2974" i="13"/>
  <c r="A2974" i="13"/>
  <c r="E2974" i="13" s="1"/>
  <c r="D2973" i="13"/>
  <c r="C2973" i="13"/>
  <c r="B2973" i="13"/>
  <c r="A2973" i="13"/>
  <c r="E2973" i="13" s="1"/>
  <c r="D2972" i="13"/>
  <c r="C2972" i="13"/>
  <c r="B2972" i="13"/>
  <c r="A2972" i="13"/>
  <c r="E2972" i="13" s="1"/>
  <c r="D2971" i="13"/>
  <c r="C2971" i="13"/>
  <c r="B2971" i="13"/>
  <c r="A2971" i="13"/>
  <c r="E2971" i="13" s="1"/>
  <c r="D2970" i="13"/>
  <c r="C2970" i="13"/>
  <c r="B2970" i="13"/>
  <c r="A2970" i="13"/>
  <c r="E2970" i="13" s="1"/>
  <c r="D2969" i="13"/>
  <c r="C2969" i="13"/>
  <c r="B2969" i="13"/>
  <c r="A2969" i="13"/>
  <c r="E2969" i="13" s="1"/>
  <c r="D2968" i="13"/>
  <c r="C2968" i="13"/>
  <c r="B2968" i="13"/>
  <c r="A2968" i="13"/>
  <c r="E2968" i="13" s="1"/>
  <c r="D2967" i="13"/>
  <c r="C2967" i="13"/>
  <c r="B2967" i="13"/>
  <c r="A2967" i="13"/>
  <c r="E2967" i="13" s="1"/>
  <c r="D2966" i="13"/>
  <c r="C2966" i="13"/>
  <c r="B2966" i="13"/>
  <c r="A2966" i="13"/>
  <c r="E2966" i="13" s="1"/>
  <c r="D2965" i="13"/>
  <c r="C2965" i="13"/>
  <c r="B2965" i="13"/>
  <c r="A2965" i="13"/>
  <c r="E2965" i="13" s="1"/>
  <c r="D2964" i="13"/>
  <c r="C2964" i="13"/>
  <c r="B2964" i="13"/>
  <c r="A2964" i="13"/>
  <c r="E2964" i="13" s="1"/>
  <c r="D2963" i="13"/>
  <c r="C2963" i="13"/>
  <c r="B2963" i="13"/>
  <c r="A2963" i="13"/>
  <c r="E2963" i="13" s="1"/>
  <c r="D2962" i="13"/>
  <c r="C2962" i="13"/>
  <c r="B2962" i="13"/>
  <c r="A2962" i="13"/>
  <c r="E2962" i="13" s="1"/>
  <c r="D2961" i="13"/>
  <c r="C2961" i="13"/>
  <c r="B2961" i="13"/>
  <c r="A2961" i="13"/>
  <c r="E2961" i="13" s="1"/>
  <c r="D2960" i="13"/>
  <c r="C2960" i="13"/>
  <c r="B2960" i="13"/>
  <c r="A2960" i="13"/>
  <c r="E2960" i="13" s="1"/>
  <c r="D2959" i="13"/>
  <c r="C2959" i="13"/>
  <c r="B2959" i="13"/>
  <c r="A2959" i="13"/>
  <c r="E2959" i="13" s="1"/>
  <c r="D2958" i="13"/>
  <c r="C2958" i="13"/>
  <c r="B2958" i="13"/>
  <c r="A2958" i="13"/>
  <c r="E2958" i="13" s="1"/>
  <c r="D2957" i="13"/>
  <c r="C2957" i="13"/>
  <c r="B2957" i="13"/>
  <c r="A2957" i="13"/>
  <c r="E2957" i="13" s="1"/>
  <c r="D2956" i="13"/>
  <c r="C2956" i="13"/>
  <c r="B2956" i="13"/>
  <c r="A2956" i="13"/>
  <c r="E2956" i="13" s="1"/>
  <c r="D2955" i="13"/>
  <c r="C2955" i="13"/>
  <c r="B2955" i="13"/>
  <c r="A2955" i="13"/>
  <c r="E2955" i="13" s="1"/>
  <c r="D2954" i="13"/>
  <c r="C2954" i="13"/>
  <c r="B2954" i="13"/>
  <c r="A2954" i="13"/>
  <c r="E2954" i="13" s="1"/>
  <c r="D2953" i="13"/>
  <c r="C2953" i="13"/>
  <c r="B2953" i="13"/>
  <c r="A2953" i="13"/>
  <c r="E2953" i="13" s="1"/>
  <c r="D2952" i="13"/>
  <c r="C2952" i="13"/>
  <c r="B2952" i="13"/>
  <c r="A2952" i="13"/>
  <c r="E2952" i="13" s="1"/>
  <c r="D2951" i="13"/>
  <c r="C2951" i="13"/>
  <c r="B2951" i="13"/>
  <c r="A2951" i="13"/>
  <c r="E2951" i="13" s="1"/>
  <c r="D2950" i="13"/>
  <c r="C2950" i="13"/>
  <c r="B2950" i="13"/>
  <c r="A2950" i="13"/>
  <c r="E2950" i="13" s="1"/>
  <c r="D2949" i="13"/>
  <c r="C2949" i="13"/>
  <c r="B2949" i="13"/>
  <c r="A2949" i="13"/>
  <c r="E2949" i="13" s="1"/>
  <c r="D2948" i="13"/>
  <c r="C2948" i="13"/>
  <c r="B2948" i="13"/>
  <c r="A2948" i="13"/>
  <c r="E2948" i="13" s="1"/>
  <c r="D2947" i="13"/>
  <c r="C2947" i="13"/>
  <c r="B2947" i="13"/>
  <c r="A2947" i="13"/>
  <c r="E2947" i="13" s="1"/>
  <c r="D2946" i="13"/>
  <c r="C2946" i="13"/>
  <c r="B2946" i="13"/>
  <c r="A2946" i="13"/>
  <c r="E2946" i="13" s="1"/>
  <c r="D2945" i="13"/>
  <c r="C2945" i="13"/>
  <c r="B2945" i="13"/>
  <c r="A2945" i="13"/>
  <c r="E2945" i="13" s="1"/>
  <c r="D2944" i="13"/>
  <c r="C2944" i="13"/>
  <c r="B2944" i="13"/>
  <c r="A2944" i="13"/>
  <c r="E2944" i="13" s="1"/>
  <c r="D2943" i="13"/>
  <c r="C2943" i="13"/>
  <c r="B2943" i="13"/>
  <c r="A2943" i="13"/>
  <c r="E2943" i="13" s="1"/>
  <c r="D2942" i="13"/>
  <c r="C2942" i="13"/>
  <c r="B2942" i="13"/>
  <c r="A2942" i="13"/>
  <c r="E2942" i="13" s="1"/>
  <c r="D2941" i="13"/>
  <c r="C2941" i="13"/>
  <c r="B2941" i="13"/>
  <c r="A2941" i="13"/>
  <c r="E2941" i="13" s="1"/>
  <c r="D2940" i="13"/>
  <c r="C2940" i="13"/>
  <c r="B2940" i="13"/>
  <c r="A2940" i="13"/>
  <c r="E2940" i="13" s="1"/>
  <c r="D2939" i="13"/>
  <c r="C2939" i="13"/>
  <c r="B2939" i="13"/>
  <c r="A2939" i="13"/>
  <c r="E2939" i="13" s="1"/>
  <c r="D2938" i="13"/>
  <c r="C2938" i="13"/>
  <c r="B2938" i="13"/>
  <c r="A2938" i="13"/>
  <c r="E2938" i="13" s="1"/>
  <c r="D2937" i="13"/>
  <c r="C2937" i="13"/>
  <c r="B2937" i="13"/>
  <c r="A2937" i="13"/>
  <c r="E2937" i="13" s="1"/>
  <c r="D2936" i="13"/>
  <c r="C2936" i="13"/>
  <c r="B2936" i="13"/>
  <c r="A2936" i="13"/>
  <c r="E2936" i="13" s="1"/>
  <c r="D2935" i="13"/>
  <c r="C2935" i="13"/>
  <c r="B2935" i="13"/>
  <c r="A2935" i="13"/>
  <c r="E2935" i="13" s="1"/>
  <c r="D2934" i="13"/>
  <c r="C2934" i="13"/>
  <c r="B2934" i="13"/>
  <c r="A2934" i="13"/>
  <c r="E2934" i="13" s="1"/>
  <c r="D2933" i="13"/>
  <c r="C2933" i="13"/>
  <c r="B2933" i="13"/>
  <c r="A2933" i="13"/>
  <c r="E2933" i="13" s="1"/>
  <c r="D2932" i="13"/>
  <c r="C2932" i="13"/>
  <c r="B2932" i="13"/>
  <c r="A2932" i="13"/>
  <c r="E2932" i="13" s="1"/>
  <c r="D2931" i="13"/>
  <c r="C2931" i="13"/>
  <c r="B2931" i="13"/>
  <c r="A2931" i="13"/>
  <c r="E2931" i="13" s="1"/>
  <c r="D2930" i="13"/>
  <c r="C2930" i="13"/>
  <c r="B2930" i="13"/>
  <c r="A2930" i="13"/>
  <c r="E2930" i="13" s="1"/>
  <c r="D2929" i="13"/>
  <c r="C2929" i="13"/>
  <c r="B2929" i="13"/>
  <c r="A2929" i="13"/>
  <c r="E2929" i="13" s="1"/>
  <c r="D2928" i="13"/>
  <c r="C2928" i="13"/>
  <c r="B2928" i="13"/>
  <c r="A2928" i="13"/>
  <c r="E2928" i="13" s="1"/>
  <c r="D2927" i="13"/>
  <c r="C2927" i="13"/>
  <c r="B2927" i="13"/>
  <c r="A2927" i="13"/>
  <c r="E2927" i="13" s="1"/>
  <c r="D2926" i="13"/>
  <c r="C2926" i="13"/>
  <c r="B2926" i="13"/>
  <c r="A2926" i="13"/>
  <c r="E2926" i="13" s="1"/>
  <c r="D2925" i="13"/>
  <c r="C2925" i="13"/>
  <c r="B2925" i="13"/>
  <c r="A2925" i="13"/>
  <c r="E2925" i="13" s="1"/>
  <c r="D2924" i="13"/>
  <c r="C2924" i="13"/>
  <c r="B2924" i="13"/>
  <c r="A2924" i="13"/>
  <c r="E2924" i="13" s="1"/>
  <c r="D2923" i="13"/>
  <c r="C2923" i="13"/>
  <c r="B2923" i="13"/>
  <c r="A2923" i="13"/>
  <c r="E2923" i="13" s="1"/>
  <c r="D2922" i="13"/>
  <c r="C2922" i="13"/>
  <c r="B2922" i="13"/>
  <c r="A2922" i="13"/>
  <c r="E2922" i="13" s="1"/>
  <c r="D2921" i="13"/>
  <c r="C2921" i="13"/>
  <c r="B2921" i="13"/>
  <c r="A2921" i="13"/>
  <c r="E2921" i="13" s="1"/>
  <c r="D2920" i="13"/>
  <c r="C2920" i="13"/>
  <c r="B2920" i="13"/>
  <c r="A2920" i="13"/>
  <c r="E2920" i="13" s="1"/>
  <c r="D2919" i="13"/>
  <c r="C2919" i="13"/>
  <c r="B2919" i="13"/>
  <c r="A2919" i="13"/>
  <c r="E2919" i="13" s="1"/>
  <c r="D2918" i="13"/>
  <c r="C2918" i="13"/>
  <c r="B2918" i="13"/>
  <c r="A2918" i="13"/>
  <c r="E2918" i="13" s="1"/>
  <c r="D2917" i="13"/>
  <c r="C2917" i="13"/>
  <c r="B2917" i="13"/>
  <c r="A2917" i="13"/>
  <c r="E2917" i="13" s="1"/>
  <c r="D2916" i="13"/>
  <c r="C2916" i="13"/>
  <c r="B2916" i="13"/>
  <c r="A2916" i="13"/>
  <c r="E2916" i="13" s="1"/>
  <c r="D2915" i="13"/>
  <c r="C2915" i="13"/>
  <c r="B2915" i="13"/>
  <c r="A2915" i="13"/>
  <c r="E2915" i="13" s="1"/>
  <c r="D2914" i="13"/>
  <c r="C2914" i="13"/>
  <c r="B2914" i="13"/>
  <c r="A2914" i="13"/>
  <c r="E2914" i="13" s="1"/>
  <c r="D2913" i="13"/>
  <c r="C2913" i="13"/>
  <c r="B2913" i="13"/>
  <c r="A2913" i="13"/>
  <c r="E2913" i="13" s="1"/>
  <c r="D2912" i="13"/>
  <c r="C2912" i="13"/>
  <c r="B2912" i="13"/>
  <c r="A2912" i="13"/>
  <c r="E2912" i="13" s="1"/>
  <c r="D2911" i="13"/>
  <c r="C2911" i="13"/>
  <c r="B2911" i="13"/>
  <c r="A2911" i="13"/>
  <c r="E2911" i="13" s="1"/>
  <c r="D2910" i="13"/>
  <c r="C2910" i="13"/>
  <c r="B2910" i="13"/>
  <c r="A2910" i="13"/>
  <c r="E2910" i="13" s="1"/>
  <c r="D2909" i="13"/>
  <c r="C2909" i="13"/>
  <c r="B2909" i="13"/>
  <c r="A2909" i="13"/>
  <c r="E2909" i="13" s="1"/>
  <c r="D2908" i="13"/>
  <c r="C2908" i="13"/>
  <c r="B2908" i="13"/>
  <c r="A2908" i="13"/>
  <c r="E2908" i="13" s="1"/>
  <c r="D2907" i="13"/>
  <c r="C2907" i="13"/>
  <c r="B2907" i="13"/>
  <c r="A2907" i="13"/>
  <c r="E2907" i="13" s="1"/>
  <c r="D2906" i="13"/>
  <c r="C2906" i="13"/>
  <c r="B2906" i="13"/>
  <c r="A2906" i="13"/>
  <c r="E2906" i="13" s="1"/>
  <c r="D2905" i="13"/>
  <c r="C2905" i="13"/>
  <c r="B2905" i="13"/>
  <c r="A2905" i="13"/>
  <c r="E2905" i="13" s="1"/>
  <c r="D2904" i="13"/>
  <c r="C2904" i="13"/>
  <c r="B2904" i="13"/>
  <c r="A2904" i="13"/>
  <c r="E2904" i="13" s="1"/>
  <c r="D2903" i="13"/>
  <c r="C2903" i="13"/>
  <c r="B2903" i="13"/>
  <c r="A2903" i="13"/>
  <c r="E2903" i="13" s="1"/>
  <c r="D2902" i="13"/>
  <c r="C2902" i="13"/>
  <c r="B2902" i="13"/>
  <c r="A2902" i="13"/>
  <c r="E2902" i="13" s="1"/>
  <c r="D2901" i="13"/>
  <c r="C2901" i="13"/>
  <c r="B2901" i="13"/>
  <c r="A2901" i="13"/>
  <c r="E2901" i="13" s="1"/>
  <c r="D2900" i="13"/>
  <c r="C2900" i="13"/>
  <c r="B2900" i="13"/>
  <c r="A2900" i="13"/>
  <c r="E2900" i="13" s="1"/>
  <c r="D2899" i="13"/>
  <c r="C2899" i="13"/>
  <c r="B2899" i="13"/>
  <c r="A2899" i="13"/>
  <c r="E2899" i="13" s="1"/>
  <c r="D2898" i="13"/>
  <c r="C2898" i="13"/>
  <c r="B2898" i="13"/>
  <c r="A2898" i="13"/>
  <c r="E2898" i="13" s="1"/>
  <c r="D2897" i="13"/>
  <c r="C2897" i="13"/>
  <c r="B2897" i="13"/>
  <c r="A2897" i="13"/>
  <c r="E2897" i="13" s="1"/>
  <c r="D2896" i="13"/>
  <c r="C2896" i="13"/>
  <c r="B2896" i="13"/>
  <c r="A2896" i="13"/>
  <c r="E2896" i="13" s="1"/>
  <c r="D2895" i="13"/>
  <c r="C2895" i="13"/>
  <c r="B2895" i="13"/>
  <c r="A2895" i="13"/>
  <c r="E2895" i="13" s="1"/>
  <c r="D2894" i="13"/>
  <c r="C2894" i="13"/>
  <c r="B2894" i="13"/>
  <c r="A2894" i="13"/>
  <c r="E2894" i="13" s="1"/>
  <c r="D2893" i="13"/>
  <c r="C2893" i="13"/>
  <c r="B2893" i="13"/>
  <c r="A2893" i="13"/>
  <c r="E2893" i="13" s="1"/>
  <c r="D2892" i="13"/>
  <c r="C2892" i="13"/>
  <c r="B2892" i="13"/>
  <c r="A2892" i="13"/>
  <c r="E2892" i="13" s="1"/>
  <c r="D2891" i="13"/>
  <c r="C2891" i="13"/>
  <c r="B2891" i="13"/>
  <c r="A2891" i="13"/>
  <c r="E2891" i="13" s="1"/>
  <c r="D2890" i="13"/>
  <c r="C2890" i="13"/>
  <c r="B2890" i="13"/>
  <c r="A2890" i="13"/>
  <c r="E2890" i="13" s="1"/>
  <c r="D2889" i="13"/>
  <c r="C2889" i="13"/>
  <c r="B2889" i="13"/>
  <c r="A2889" i="13"/>
  <c r="E2889" i="13" s="1"/>
  <c r="D2888" i="13"/>
  <c r="C2888" i="13"/>
  <c r="B2888" i="13"/>
  <c r="A2888" i="13"/>
  <c r="E2888" i="13" s="1"/>
  <c r="D2887" i="13"/>
  <c r="C2887" i="13"/>
  <c r="B2887" i="13"/>
  <c r="A2887" i="13"/>
  <c r="E2887" i="13" s="1"/>
  <c r="D2886" i="13"/>
  <c r="C2886" i="13"/>
  <c r="B2886" i="13"/>
  <c r="A2886" i="13"/>
  <c r="E2886" i="13" s="1"/>
  <c r="D2885" i="13"/>
  <c r="C2885" i="13"/>
  <c r="B2885" i="13"/>
  <c r="A2885" i="13"/>
  <c r="E2885" i="13" s="1"/>
  <c r="D2884" i="13"/>
  <c r="C2884" i="13"/>
  <c r="B2884" i="13"/>
  <c r="A2884" i="13"/>
  <c r="E2884" i="13" s="1"/>
  <c r="D2883" i="13"/>
  <c r="C2883" i="13"/>
  <c r="B2883" i="13"/>
  <c r="A2883" i="13"/>
  <c r="E2883" i="13" s="1"/>
  <c r="D2882" i="13"/>
  <c r="C2882" i="13"/>
  <c r="B2882" i="13"/>
  <c r="A2882" i="13"/>
  <c r="E2882" i="13" s="1"/>
  <c r="D2881" i="13"/>
  <c r="C2881" i="13"/>
  <c r="B2881" i="13"/>
  <c r="A2881" i="13"/>
  <c r="E2881" i="13" s="1"/>
  <c r="D2880" i="13"/>
  <c r="C2880" i="13"/>
  <c r="B2880" i="13"/>
  <c r="A2880" i="13"/>
  <c r="E2880" i="13" s="1"/>
  <c r="D2879" i="13"/>
  <c r="C2879" i="13"/>
  <c r="B2879" i="13"/>
  <c r="A2879" i="13"/>
  <c r="E2879" i="13" s="1"/>
  <c r="D2878" i="13"/>
  <c r="C2878" i="13"/>
  <c r="B2878" i="13"/>
  <c r="A2878" i="13"/>
  <c r="E2878" i="13" s="1"/>
  <c r="D2877" i="13"/>
  <c r="C2877" i="13"/>
  <c r="B2877" i="13"/>
  <c r="A2877" i="13"/>
  <c r="E2877" i="13" s="1"/>
  <c r="D2876" i="13"/>
  <c r="C2876" i="13"/>
  <c r="B2876" i="13"/>
  <c r="A2876" i="13"/>
  <c r="E2876" i="13" s="1"/>
  <c r="D2875" i="13"/>
  <c r="C2875" i="13"/>
  <c r="B2875" i="13"/>
  <c r="A2875" i="13"/>
  <c r="E2875" i="13" s="1"/>
  <c r="D2874" i="13"/>
  <c r="C2874" i="13"/>
  <c r="B2874" i="13"/>
  <c r="A2874" i="13"/>
  <c r="E2874" i="13" s="1"/>
  <c r="D2873" i="13"/>
  <c r="C2873" i="13"/>
  <c r="B2873" i="13"/>
  <c r="A2873" i="13"/>
  <c r="E2873" i="13" s="1"/>
  <c r="D2872" i="13"/>
  <c r="C2872" i="13"/>
  <c r="B2872" i="13"/>
  <c r="A2872" i="13"/>
  <c r="E2872" i="13" s="1"/>
  <c r="D2871" i="13"/>
  <c r="C2871" i="13"/>
  <c r="B2871" i="13"/>
  <c r="A2871" i="13"/>
  <c r="E2871" i="13" s="1"/>
  <c r="D2870" i="13"/>
  <c r="C2870" i="13"/>
  <c r="B2870" i="13"/>
  <c r="A2870" i="13"/>
  <c r="E2870" i="13" s="1"/>
  <c r="D2869" i="13"/>
  <c r="C2869" i="13"/>
  <c r="B2869" i="13"/>
  <c r="A2869" i="13"/>
  <c r="E2869" i="13" s="1"/>
  <c r="D2868" i="13"/>
  <c r="C2868" i="13"/>
  <c r="B2868" i="13"/>
  <c r="A2868" i="13"/>
  <c r="E2868" i="13" s="1"/>
  <c r="D2867" i="13"/>
  <c r="C2867" i="13"/>
  <c r="B2867" i="13"/>
  <c r="A2867" i="13"/>
  <c r="E2867" i="13" s="1"/>
  <c r="D2866" i="13"/>
  <c r="C2866" i="13"/>
  <c r="B2866" i="13"/>
  <c r="A2866" i="13"/>
  <c r="E2866" i="13" s="1"/>
  <c r="D2865" i="13"/>
  <c r="C2865" i="13"/>
  <c r="B2865" i="13"/>
  <c r="A2865" i="13"/>
  <c r="E2865" i="13" s="1"/>
  <c r="D2864" i="13"/>
  <c r="C2864" i="13"/>
  <c r="B2864" i="13"/>
  <c r="A2864" i="13"/>
  <c r="E2864" i="13" s="1"/>
  <c r="D2863" i="13"/>
  <c r="C2863" i="13"/>
  <c r="B2863" i="13"/>
  <c r="A2863" i="13"/>
  <c r="E2863" i="13" s="1"/>
  <c r="D2862" i="13"/>
  <c r="C2862" i="13"/>
  <c r="B2862" i="13"/>
  <c r="A2862" i="13"/>
  <c r="E2862" i="13" s="1"/>
  <c r="D2861" i="13"/>
  <c r="C2861" i="13"/>
  <c r="B2861" i="13"/>
  <c r="A2861" i="13"/>
  <c r="E2861" i="13" s="1"/>
  <c r="D2860" i="13"/>
  <c r="C2860" i="13"/>
  <c r="B2860" i="13"/>
  <c r="A2860" i="13"/>
  <c r="E2860" i="13" s="1"/>
  <c r="D2859" i="13"/>
  <c r="C2859" i="13"/>
  <c r="B2859" i="13"/>
  <c r="A2859" i="13"/>
  <c r="E2859" i="13" s="1"/>
  <c r="D2858" i="13"/>
  <c r="C2858" i="13"/>
  <c r="B2858" i="13"/>
  <c r="A2858" i="13"/>
  <c r="E2858" i="13" s="1"/>
  <c r="D2857" i="13"/>
  <c r="C2857" i="13"/>
  <c r="B2857" i="13"/>
  <c r="A2857" i="13"/>
  <c r="E2857" i="13" s="1"/>
  <c r="D2856" i="13"/>
  <c r="C2856" i="13"/>
  <c r="B2856" i="13"/>
  <c r="A2856" i="13"/>
  <c r="E2856" i="13" s="1"/>
  <c r="D2855" i="13"/>
  <c r="C2855" i="13"/>
  <c r="B2855" i="13"/>
  <c r="A2855" i="13"/>
  <c r="E2855" i="13" s="1"/>
  <c r="D2854" i="13"/>
  <c r="C2854" i="13"/>
  <c r="B2854" i="13"/>
  <c r="A2854" i="13"/>
  <c r="E2854" i="13" s="1"/>
  <c r="D2853" i="13"/>
  <c r="C2853" i="13"/>
  <c r="B2853" i="13"/>
  <c r="A2853" i="13"/>
  <c r="E2853" i="13" s="1"/>
  <c r="D2852" i="13"/>
  <c r="C2852" i="13"/>
  <c r="B2852" i="13"/>
  <c r="A2852" i="13"/>
  <c r="E2852" i="13" s="1"/>
  <c r="D2851" i="13"/>
  <c r="C2851" i="13"/>
  <c r="B2851" i="13"/>
  <c r="A2851" i="13"/>
  <c r="E2851" i="13" s="1"/>
  <c r="D2850" i="13"/>
  <c r="C2850" i="13"/>
  <c r="B2850" i="13"/>
  <c r="A2850" i="13"/>
  <c r="E2850" i="13" s="1"/>
  <c r="D2849" i="13"/>
  <c r="C2849" i="13"/>
  <c r="B2849" i="13"/>
  <c r="A2849" i="13"/>
  <c r="E2849" i="13" s="1"/>
  <c r="D2848" i="13"/>
  <c r="C2848" i="13"/>
  <c r="B2848" i="13"/>
  <c r="A2848" i="13"/>
  <c r="E2848" i="13" s="1"/>
  <c r="D2847" i="13"/>
  <c r="C2847" i="13"/>
  <c r="B2847" i="13"/>
  <c r="A2847" i="13"/>
  <c r="E2847" i="13" s="1"/>
  <c r="D2846" i="13"/>
  <c r="C2846" i="13"/>
  <c r="B2846" i="13"/>
  <c r="A2846" i="13"/>
  <c r="E2846" i="13" s="1"/>
  <c r="D2845" i="13"/>
  <c r="C2845" i="13"/>
  <c r="B2845" i="13"/>
  <c r="A2845" i="13"/>
  <c r="E2845" i="13" s="1"/>
  <c r="D2844" i="13"/>
  <c r="C2844" i="13"/>
  <c r="B2844" i="13"/>
  <c r="A2844" i="13"/>
  <c r="E2844" i="13" s="1"/>
  <c r="D2843" i="13"/>
  <c r="C2843" i="13"/>
  <c r="B2843" i="13"/>
  <c r="A2843" i="13"/>
  <c r="E2843" i="13" s="1"/>
  <c r="D2842" i="13"/>
  <c r="C2842" i="13"/>
  <c r="B2842" i="13"/>
  <c r="A2842" i="13"/>
  <c r="E2842" i="13" s="1"/>
  <c r="D2841" i="13"/>
  <c r="C2841" i="13"/>
  <c r="B2841" i="13"/>
  <c r="A2841" i="13"/>
  <c r="E2841" i="13" s="1"/>
  <c r="D2840" i="13"/>
  <c r="C2840" i="13"/>
  <c r="B2840" i="13"/>
  <c r="A2840" i="13"/>
  <c r="E2840" i="13" s="1"/>
  <c r="D2839" i="13"/>
  <c r="C2839" i="13"/>
  <c r="B2839" i="13"/>
  <c r="A2839" i="13"/>
  <c r="E2839" i="13" s="1"/>
  <c r="D2838" i="13"/>
  <c r="C2838" i="13"/>
  <c r="B2838" i="13"/>
  <c r="A2838" i="13"/>
  <c r="E2838" i="13" s="1"/>
  <c r="D2837" i="13"/>
  <c r="C2837" i="13"/>
  <c r="B2837" i="13"/>
  <c r="A2837" i="13"/>
  <c r="E2837" i="13" s="1"/>
  <c r="D2836" i="13"/>
  <c r="C2836" i="13"/>
  <c r="B2836" i="13"/>
  <c r="A2836" i="13"/>
  <c r="E2836" i="13" s="1"/>
  <c r="D2835" i="13"/>
  <c r="C2835" i="13"/>
  <c r="B2835" i="13"/>
  <c r="A2835" i="13"/>
  <c r="E2835" i="13" s="1"/>
  <c r="D2834" i="13"/>
  <c r="C2834" i="13"/>
  <c r="B2834" i="13"/>
  <c r="A2834" i="13"/>
  <c r="E2834" i="13" s="1"/>
  <c r="D2833" i="13"/>
  <c r="C2833" i="13"/>
  <c r="B2833" i="13"/>
  <c r="A2833" i="13"/>
  <c r="E2833" i="13" s="1"/>
  <c r="D2832" i="13"/>
  <c r="C2832" i="13"/>
  <c r="B2832" i="13"/>
  <c r="A2832" i="13"/>
  <c r="E2832" i="13" s="1"/>
  <c r="D2831" i="13"/>
  <c r="C2831" i="13"/>
  <c r="B2831" i="13"/>
  <c r="A2831" i="13"/>
  <c r="E2831" i="13" s="1"/>
  <c r="D2830" i="13"/>
  <c r="C2830" i="13"/>
  <c r="B2830" i="13"/>
  <c r="A2830" i="13"/>
  <c r="E2830" i="13" s="1"/>
  <c r="D2829" i="13"/>
  <c r="C2829" i="13"/>
  <c r="B2829" i="13"/>
  <c r="A2829" i="13"/>
  <c r="E2829" i="13" s="1"/>
  <c r="D2828" i="13"/>
  <c r="C2828" i="13"/>
  <c r="B2828" i="13"/>
  <c r="A2828" i="13"/>
  <c r="E2828" i="13" s="1"/>
  <c r="D2827" i="13"/>
  <c r="C2827" i="13"/>
  <c r="B2827" i="13"/>
  <c r="A2827" i="13"/>
  <c r="E2827" i="13" s="1"/>
  <c r="D2826" i="13"/>
  <c r="C2826" i="13"/>
  <c r="B2826" i="13"/>
  <c r="A2826" i="13"/>
  <c r="E2826" i="13" s="1"/>
  <c r="D2825" i="13"/>
  <c r="C2825" i="13"/>
  <c r="B2825" i="13"/>
  <c r="A2825" i="13"/>
  <c r="E2825" i="13" s="1"/>
  <c r="D2824" i="13"/>
  <c r="C2824" i="13"/>
  <c r="B2824" i="13"/>
  <c r="A2824" i="13"/>
  <c r="E2824" i="13" s="1"/>
  <c r="D2823" i="13"/>
  <c r="C2823" i="13"/>
  <c r="B2823" i="13"/>
  <c r="A2823" i="13"/>
  <c r="E2823" i="13" s="1"/>
  <c r="D2822" i="13"/>
  <c r="C2822" i="13"/>
  <c r="B2822" i="13"/>
  <c r="A2822" i="13"/>
  <c r="E2822" i="13" s="1"/>
  <c r="D2821" i="13"/>
  <c r="C2821" i="13"/>
  <c r="B2821" i="13"/>
  <c r="A2821" i="13"/>
  <c r="E2821" i="13" s="1"/>
  <c r="D2820" i="13"/>
  <c r="C2820" i="13"/>
  <c r="B2820" i="13"/>
  <c r="A2820" i="13"/>
  <c r="E2820" i="13" s="1"/>
  <c r="D2819" i="13"/>
  <c r="C2819" i="13"/>
  <c r="B2819" i="13"/>
  <c r="A2819" i="13"/>
  <c r="E2819" i="13" s="1"/>
  <c r="D2818" i="13"/>
  <c r="C2818" i="13"/>
  <c r="B2818" i="13"/>
  <c r="A2818" i="13"/>
  <c r="E2818" i="13" s="1"/>
  <c r="D2817" i="13"/>
  <c r="C2817" i="13"/>
  <c r="B2817" i="13"/>
  <c r="A2817" i="13"/>
  <c r="E2817" i="13" s="1"/>
  <c r="D2816" i="13"/>
  <c r="C2816" i="13"/>
  <c r="B2816" i="13"/>
  <c r="A2816" i="13"/>
  <c r="E2816" i="13" s="1"/>
  <c r="D2815" i="13"/>
  <c r="C2815" i="13"/>
  <c r="B2815" i="13"/>
  <c r="A2815" i="13"/>
  <c r="E2815" i="13" s="1"/>
  <c r="D2814" i="13"/>
  <c r="C2814" i="13"/>
  <c r="B2814" i="13"/>
  <c r="A2814" i="13"/>
  <c r="E2814" i="13" s="1"/>
  <c r="D2813" i="13"/>
  <c r="C2813" i="13"/>
  <c r="B2813" i="13"/>
  <c r="A2813" i="13"/>
  <c r="E2813" i="13" s="1"/>
  <c r="D2812" i="13"/>
  <c r="C2812" i="13"/>
  <c r="B2812" i="13"/>
  <c r="A2812" i="13"/>
  <c r="E2812" i="13" s="1"/>
  <c r="D2811" i="13"/>
  <c r="C2811" i="13"/>
  <c r="B2811" i="13"/>
  <c r="A2811" i="13"/>
  <c r="E2811" i="13" s="1"/>
  <c r="D2810" i="13"/>
  <c r="C2810" i="13"/>
  <c r="B2810" i="13"/>
  <c r="A2810" i="13"/>
  <c r="E2810" i="13" s="1"/>
  <c r="D2809" i="13"/>
  <c r="C2809" i="13"/>
  <c r="B2809" i="13"/>
  <c r="A2809" i="13"/>
  <c r="E2809" i="13" s="1"/>
  <c r="D2808" i="13"/>
  <c r="C2808" i="13"/>
  <c r="B2808" i="13"/>
  <c r="A2808" i="13"/>
  <c r="E2808" i="13" s="1"/>
  <c r="D2807" i="13"/>
  <c r="C2807" i="13"/>
  <c r="B2807" i="13"/>
  <c r="A2807" i="13"/>
  <c r="E2807" i="13" s="1"/>
  <c r="D2806" i="13"/>
  <c r="C2806" i="13"/>
  <c r="B2806" i="13"/>
  <c r="A2806" i="13"/>
  <c r="E2806" i="13" s="1"/>
  <c r="D2805" i="13"/>
  <c r="C2805" i="13"/>
  <c r="B2805" i="13"/>
  <c r="A2805" i="13"/>
  <c r="E2805" i="13" s="1"/>
  <c r="D2804" i="13"/>
  <c r="C2804" i="13"/>
  <c r="B2804" i="13"/>
  <c r="A2804" i="13"/>
  <c r="E2804" i="13" s="1"/>
  <c r="D2803" i="13"/>
  <c r="C2803" i="13"/>
  <c r="B2803" i="13"/>
  <c r="A2803" i="13"/>
  <c r="E2803" i="13" s="1"/>
  <c r="D2802" i="13"/>
  <c r="C2802" i="13"/>
  <c r="B2802" i="13"/>
  <c r="A2802" i="13"/>
  <c r="E2802" i="13" s="1"/>
  <c r="D2801" i="13"/>
  <c r="C2801" i="13"/>
  <c r="B2801" i="13"/>
  <c r="A2801" i="13"/>
  <c r="E2801" i="13" s="1"/>
  <c r="D2800" i="13"/>
  <c r="C2800" i="13"/>
  <c r="B2800" i="13"/>
  <c r="A2800" i="13"/>
  <c r="E2800" i="13" s="1"/>
  <c r="D2799" i="13"/>
  <c r="C2799" i="13"/>
  <c r="B2799" i="13"/>
  <c r="A2799" i="13"/>
  <c r="E2799" i="13" s="1"/>
  <c r="D2798" i="13"/>
  <c r="C2798" i="13"/>
  <c r="B2798" i="13"/>
  <c r="A2798" i="13"/>
  <c r="E2798" i="13" s="1"/>
  <c r="D2797" i="13"/>
  <c r="C2797" i="13"/>
  <c r="B2797" i="13"/>
  <c r="A2797" i="13"/>
  <c r="E2797" i="13" s="1"/>
  <c r="D2796" i="13"/>
  <c r="C2796" i="13"/>
  <c r="B2796" i="13"/>
  <c r="A2796" i="13"/>
  <c r="E2796" i="13" s="1"/>
  <c r="D2795" i="13"/>
  <c r="C2795" i="13"/>
  <c r="B2795" i="13"/>
  <c r="A2795" i="13"/>
  <c r="E2795" i="13" s="1"/>
  <c r="D2794" i="13"/>
  <c r="C2794" i="13"/>
  <c r="B2794" i="13"/>
  <c r="A2794" i="13"/>
  <c r="E2794" i="13" s="1"/>
  <c r="D2793" i="13"/>
  <c r="C2793" i="13"/>
  <c r="B2793" i="13"/>
  <c r="A2793" i="13"/>
  <c r="E2793" i="13" s="1"/>
  <c r="D2792" i="13"/>
  <c r="C2792" i="13"/>
  <c r="B2792" i="13"/>
  <c r="A2792" i="13"/>
  <c r="E2792" i="13" s="1"/>
  <c r="D2791" i="13"/>
  <c r="C2791" i="13"/>
  <c r="B2791" i="13"/>
  <c r="A2791" i="13"/>
  <c r="E2791" i="13" s="1"/>
  <c r="D2790" i="13"/>
  <c r="C2790" i="13"/>
  <c r="B2790" i="13"/>
  <c r="A2790" i="13"/>
  <c r="E2790" i="13" s="1"/>
  <c r="D2789" i="13"/>
  <c r="C2789" i="13"/>
  <c r="B2789" i="13"/>
  <c r="A2789" i="13"/>
  <c r="E2789" i="13" s="1"/>
  <c r="D2788" i="13"/>
  <c r="C2788" i="13"/>
  <c r="B2788" i="13"/>
  <c r="A2788" i="13"/>
  <c r="E2788" i="13" s="1"/>
  <c r="D2787" i="13"/>
  <c r="C2787" i="13"/>
  <c r="B2787" i="13"/>
  <c r="A2787" i="13"/>
  <c r="E2787" i="13" s="1"/>
  <c r="D2786" i="13"/>
  <c r="C2786" i="13"/>
  <c r="B2786" i="13"/>
  <c r="A2786" i="13"/>
  <c r="E2786" i="13" s="1"/>
  <c r="D2785" i="13"/>
  <c r="C2785" i="13"/>
  <c r="B2785" i="13"/>
  <c r="A2785" i="13"/>
  <c r="E2785" i="13" s="1"/>
  <c r="D2784" i="13"/>
  <c r="C2784" i="13"/>
  <c r="B2784" i="13"/>
  <c r="A2784" i="13"/>
  <c r="E2784" i="13" s="1"/>
  <c r="D2783" i="13"/>
  <c r="C2783" i="13"/>
  <c r="B2783" i="13"/>
  <c r="A2783" i="13"/>
  <c r="E2783" i="13" s="1"/>
  <c r="D2782" i="13"/>
  <c r="C2782" i="13"/>
  <c r="B2782" i="13"/>
  <c r="A2782" i="13"/>
  <c r="E2782" i="13" s="1"/>
  <c r="D2781" i="13"/>
  <c r="C2781" i="13"/>
  <c r="B2781" i="13"/>
  <c r="A2781" i="13"/>
  <c r="E2781" i="13" s="1"/>
  <c r="D2780" i="13"/>
  <c r="C2780" i="13"/>
  <c r="B2780" i="13"/>
  <c r="A2780" i="13"/>
  <c r="E2780" i="13" s="1"/>
  <c r="D2779" i="13"/>
  <c r="C2779" i="13"/>
  <c r="B2779" i="13"/>
  <c r="A2779" i="13"/>
  <c r="E2779" i="13" s="1"/>
  <c r="D2778" i="13"/>
  <c r="C2778" i="13"/>
  <c r="B2778" i="13"/>
  <c r="A2778" i="13"/>
  <c r="E2778" i="13" s="1"/>
  <c r="D2777" i="13"/>
  <c r="C2777" i="13"/>
  <c r="B2777" i="13"/>
  <c r="A2777" i="13"/>
  <c r="E2777" i="13" s="1"/>
  <c r="D2776" i="13"/>
  <c r="C2776" i="13"/>
  <c r="B2776" i="13"/>
  <c r="A2776" i="13"/>
  <c r="E2776" i="13" s="1"/>
  <c r="D2775" i="13"/>
  <c r="C2775" i="13"/>
  <c r="B2775" i="13"/>
  <c r="A2775" i="13"/>
  <c r="E2775" i="13" s="1"/>
  <c r="D2774" i="13"/>
  <c r="C2774" i="13"/>
  <c r="B2774" i="13"/>
  <c r="A2774" i="13"/>
  <c r="E2774" i="13" s="1"/>
  <c r="D2773" i="13"/>
  <c r="C2773" i="13"/>
  <c r="B2773" i="13"/>
  <c r="A2773" i="13"/>
  <c r="E2773" i="13" s="1"/>
  <c r="D2772" i="13"/>
  <c r="C2772" i="13"/>
  <c r="B2772" i="13"/>
  <c r="A2772" i="13"/>
  <c r="E2772" i="13" s="1"/>
  <c r="D2771" i="13"/>
  <c r="C2771" i="13"/>
  <c r="B2771" i="13"/>
  <c r="A2771" i="13"/>
  <c r="E2771" i="13" s="1"/>
  <c r="D2770" i="13"/>
  <c r="C2770" i="13"/>
  <c r="B2770" i="13"/>
  <c r="A2770" i="13"/>
  <c r="E2770" i="13" s="1"/>
  <c r="D2769" i="13"/>
  <c r="C2769" i="13"/>
  <c r="B2769" i="13"/>
  <c r="A2769" i="13"/>
  <c r="E2769" i="13" s="1"/>
  <c r="D2768" i="13"/>
  <c r="C2768" i="13"/>
  <c r="B2768" i="13"/>
  <c r="A2768" i="13"/>
  <c r="E2768" i="13" s="1"/>
  <c r="D2767" i="13"/>
  <c r="C2767" i="13"/>
  <c r="B2767" i="13"/>
  <c r="A2767" i="13"/>
  <c r="E2767" i="13" s="1"/>
  <c r="D2766" i="13"/>
  <c r="C2766" i="13"/>
  <c r="B2766" i="13"/>
  <c r="A2766" i="13"/>
  <c r="E2766" i="13" s="1"/>
  <c r="D2765" i="13"/>
  <c r="C2765" i="13"/>
  <c r="B2765" i="13"/>
  <c r="A2765" i="13"/>
  <c r="E2765" i="13" s="1"/>
  <c r="D2764" i="13"/>
  <c r="C2764" i="13"/>
  <c r="B2764" i="13"/>
  <c r="A2764" i="13"/>
  <c r="E2764" i="13" s="1"/>
  <c r="D2763" i="13"/>
  <c r="C2763" i="13"/>
  <c r="B2763" i="13"/>
  <c r="A2763" i="13"/>
  <c r="E2763" i="13" s="1"/>
  <c r="D2762" i="13"/>
  <c r="C2762" i="13"/>
  <c r="B2762" i="13"/>
  <c r="A2762" i="13"/>
  <c r="E2762" i="13" s="1"/>
  <c r="D2761" i="13"/>
  <c r="C2761" i="13"/>
  <c r="B2761" i="13"/>
  <c r="A2761" i="13"/>
  <c r="E2761" i="13" s="1"/>
  <c r="D2760" i="13"/>
  <c r="C2760" i="13"/>
  <c r="B2760" i="13"/>
  <c r="A2760" i="13"/>
  <c r="E2760" i="13" s="1"/>
  <c r="D2759" i="13"/>
  <c r="C2759" i="13"/>
  <c r="B2759" i="13"/>
  <c r="A2759" i="13"/>
  <c r="E2759" i="13" s="1"/>
  <c r="D2758" i="13"/>
  <c r="C2758" i="13"/>
  <c r="B2758" i="13"/>
  <c r="A2758" i="13"/>
  <c r="E2758" i="13" s="1"/>
  <c r="D2757" i="13"/>
  <c r="C2757" i="13"/>
  <c r="B2757" i="13"/>
  <c r="A2757" i="13"/>
  <c r="E2757" i="13" s="1"/>
  <c r="D2756" i="13"/>
  <c r="C2756" i="13"/>
  <c r="B2756" i="13"/>
  <c r="A2756" i="13"/>
  <c r="E2756" i="13" s="1"/>
  <c r="D2755" i="13"/>
  <c r="C2755" i="13"/>
  <c r="B2755" i="13"/>
  <c r="A2755" i="13"/>
  <c r="E2755" i="13" s="1"/>
  <c r="D2754" i="13"/>
  <c r="C2754" i="13"/>
  <c r="B2754" i="13"/>
  <c r="A2754" i="13"/>
  <c r="E2754" i="13" s="1"/>
  <c r="D2753" i="13"/>
  <c r="C2753" i="13"/>
  <c r="B2753" i="13"/>
  <c r="A2753" i="13"/>
  <c r="E2753" i="13" s="1"/>
  <c r="D2752" i="13"/>
  <c r="C2752" i="13"/>
  <c r="B2752" i="13"/>
  <c r="A2752" i="13"/>
  <c r="E2752" i="13" s="1"/>
  <c r="D2751" i="13"/>
  <c r="C2751" i="13"/>
  <c r="B2751" i="13"/>
  <c r="A2751" i="13"/>
  <c r="E2751" i="13" s="1"/>
  <c r="D2750" i="13"/>
  <c r="C2750" i="13"/>
  <c r="B2750" i="13"/>
  <c r="A2750" i="13"/>
  <c r="E2750" i="13" s="1"/>
  <c r="D2749" i="13"/>
  <c r="C2749" i="13"/>
  <c r="B2749" i="13"/>
  <c r="A2749" i="13"/>
  <c r="E2749" i="13" s="1"/>
  <c r="D2748" i="13"/>
  <c r="C2748" i="13"/>
  <c r="B2748" i="13"/>
  <c r="A2748" i="13"/>
  <c r="E2748" i="13" s="1"/>
  <c r="D2747" i="13"/>
  <c r="C2747" i="13"/>
  <c r="B2747" i="13"/>
  <c r="A2747" i="13"/>
  <c r="E2747" i="13" s="1"/>
  <c r="D2746" i="13"/>
  <c r="C2746" i="13"/>
  <c r="B2746" i="13"/>
  <c r="A2746" i="13"/>
  <c r="E2746" i="13" s="1"/>
  <c r="D2745" i="13"/>
  <c r="C2745" i="13"/>
  <c r="B2745" i="13"/>
  <c r="A2745" i="13"/>
  <c r="E2745" i="13" s="1"/>
  <c r="D2744" i="13"/>
  <c r="C2744" i="13"/>
  <c r="B2744" i="13"/>
  <c r="A2744" i="13"/>
  <c r="E2744" i="13" s="1"/>
  <c r="D2743" i="13"/>
  <c r="C2743" i="13"/>
  <c r="B2743" i="13"/>
  <c r="A2743" i="13"/>
  <c r="E2743" i="13" s="1"/>
  <c r="D2742" i="13"/>
  <c r="C2742" i="13"/>
  <c r="B2742" i="13"/>
  <c r="A2742" i="13"/>
  <c r="E2742" i="13" s="1"/>
  <c r="D2741" i="13"/>
  <c r="C2741" i="13"/>
  <c r="B2741" i="13"/>
  <c r="A2741" i="13"/>
  <c r="E2741" i="13" s="1"/>
  <c r="D2740" i="13"/>
  <c r="C2740" i="13"/>
  <c r="B2740" i="13"/>
  <c r="A2740" i="13"/>
  <c r="E2740" i="13" s="1"/>
  <c r="D2739" i="13"/>
  <c r="C2739" i="13"/>
  <c r="B2739" i="13"/>
  <c r="A2739" i="13"/>
  <c r="E2739" i="13" s="1"/>
  <c r="D2738" i="13"/>
  <c r="C2738" i="13"/>
  <c r="B2738" i="13"/>
  <c r="A2738" i="13"/>
  <c r="E2738" i="13" s="1"/>
  <c r="D2737" i="13"/>
  <c r="C2737" i="13"/>
  <c r="B2737" i="13"/>
  <c r="A2737" i="13"/>
  <c r="E2737" i="13" s="1"/>
  <c r="D2736" i="13"/>
  <c r="C2736" i="13"/>
  <c r="B2736" i="13"/>
  <c r="A2736" i="13"/>
  <c r="E2736" i="13" s="1"/>
  <c r="D2735" i="13"/>
  <c r="C2735" i="13"/>
  <c r="B2735" i="13"/>
  <c r="A2735" i="13"/>
  <c r="E2735" i="13" s="1"/>
  <c r="D2734" i="13"/>
  <c r="C2734" i="13"/>
  <c r="B2734" i="13"/>
  <c r="A2734" i="13"/>
  <c r="E2734" i="13" s="1"/>
  <c r="D2733" i="13"/>
  <c r="C2733" i="13"/>
  <c r="B2733" i="13"/>
  <c r="A2733" i="13"/>
  <c r="E2733" i="13" s="1"/>
  <c r="D2732" i="13"/>
  <c r="C2732" i="13"/>
  <c r="B2732" i="13"/>
  <c r="A2732" i="13"/>
  <c r="E2732" i="13" s="1"/>
  <c r="D2731" i="13"/>
  <c r="C2731" i="13"/>
  <c r="B2731" i="13"/>
  <c r="A2731" i="13"/>
  <c r="E2731" i="13" s="1"/>
  <c r="D2730" i="13"/>
  <c r="C2730" i="13"/>
  <c r="B2730" i="13"/>
  <c r="A2730" i="13"/>
  <c r="E2730" i="13" s="1"/>
  <c r="D2729" i="13"/>
  <c r="C2729" i="13"/>
  <c r="B2729" i="13"/>
  <c r="A2729" i="13"/>
  <c r="E2729" i="13" s="1"/>
  <c r="D2728" i="13"/>
  <c r="C2728" i="13"/>
  <c r="B2728" i="13"/>
  <c r="A2728" i="13"/>
  <c r="E2728" i="13" s="1"/>
  <c r="D2727" i="13"/>
  <c r="C2727" i="13"/>
  <c r="B2727" i="13"/>
  <c r="A2727" i="13"/>
  <c r="E2727" i="13" s="1"/>
  <c r="D2726" i="13"/>
  <c r="C2726" i="13"/>
  <c r="B2726" i="13"/>
  <c r="A2726" i="13"/>
  <c r="E2726" i="13" s="1"/>
  <c r="D2725" i="13"/>
  <c r="C2725" i="13"/>
  <c r="B2725" i="13"/>
  <c r="A2725" i="13"/>
  <c r="E2725" i="13" s="1"/>
  <c r="D2724" i="13"/>
  <c r="C2724" i="13"/>
  <c r="B2724" i="13"/>
  <c r="A2724" i="13"/>
  <c r="E2724" i="13" s="1"/>
  <c r="D2723" i="13"/>
  <c r="C2723" i="13"/>
  <c r="B2723" i="13"/>
  <c r="A2723" i="13"/>
  <c r="E2723" i="13" s="1"/>
  <c r="D2722" i="13"/>
  <c r="C2722" i="13"/>
  <c r="B2722" i="13"/>
  <c r="A2722" i="13"/>
  <c r="E2722" i="13" s="1"/>
  <c r="D2721" i="13"/>
  <c r="C2721" i="13"/>
  <c r="B2721" i="13"/>
  <c r="A2721" i="13"/>
  <c r="E2721" i="13" s="1"/>
  <c r="D2720" i="13"/>
  <c r="C2720" i="13"/>
  <c r="B2720" i="13"/>
  <c r="A2720" i="13"/>
  <c r="E2720" i="13" s="1"/>
  <c r="D2719" i="13"/>
  <c r="C2719" i="13"/>
  <c r="B2719" i="13"/>
  <c r="A2719" i="13"/>
  <c r="E2719" i="13" s="1"/>
  <c r="D2718" i="13"/>
  <c r="C2718" i="13"/>
  <c r="B2718" i="13"/>
  <c r="A2718" i="13"/>
  <c r="E2718" i="13" s="1"/>
  <c r="D2717" i="13"/>
  <c r="C2717" i="13"/>
  <c r="B2717" i="13"/>
  <c r="A2717" i="13"/>
  <c r="E2717" i="13" s="1"/>
  <c r="D2716" i="13"/>
  <c r="C2716" i="13"/>
  <c r="B2716" i="13"/>
  <c r="A2716" i="13"/>
  <c r="E2716" i="13" s="1"/>
  <c r="D2715" i="13"/>
  <c r="C2715" i="13"/>
  <c r="B2715" i="13"/>
  <c r="A2715" i="13"/>
  <c r="E2715" i="13" s="1"/>
  <c r="D2714" i="13"/>
  <c r="C2714" i="13"/>
  <c r="B2714" i="13"/>
  <c r="A2714" i="13"/>
  <c r="E2714" i="13" s="1"/>
  <c r="D2713" i="13"/>
  <c r="C2713" i="13"/>
  <c r="B2713" i="13"/>
  <c r="A2713" i="13"/>
  <c r="E2713" i="13" s="1"/>
  <c r="D2712" i="13"/>
  <c r="C2712" i="13"/>
  <c r="B2712" i="13"/>
  <c r="A2712" i="13"/>
  <c r="E2712" i="13" s="1"/>
  <c r="D2711" i="13"/>
  <c r="C2711" i="13"/>
  <c r="B2711" i="13"/>
  <c r="A2711" i="13"/>
  <c r="E2711" i="13" s="1"/>
  <c r="D2710" i="13"/>
  <c r="C2710" i="13"/>
  <c r="B2710" i="13"/>
  <c r="A2710" i="13"/>
  <c r="E2710" i="13" s="1"/>
  <c r="D2709" i="13"/>
  <c r="C2709" i="13"/>
  <c r="B2709" i="13"/>
  <c r="A2709" i="13"/>
  <c r="E2709" i="13" s="1"/>
  <c r="D2708" i="13"/>
  <c r="C2708" i="13"/>
  <c r="B2708" i="13"/>
  <c r="A2708" i="13"/>
  <c r="E2708" i="13" s="1"/>
  <c r="D2707" i="13"/>
  <c r="C2707" i="13"/>
  <c r="B2707" i="13"/>
  <c r="A2707" i="13"/>
  <c r="E2707" i="13" s="1"/>
  <c r="D2706" i="13"/>
  <c r="C2706" i="13"/>
  <c r="B2706" i="13"/>
  <c r="A2706" i="13"/>
  <c r="E2706" i="13" s="1"/>
  <c r="D2705" i="13"/>
  <c r="C2705" i="13"/>
  <c r="B2705" i="13"/>
  <c r="A2705" i="13"/>
  <c r="E2705" i="13" s="1"/>
  <c r="D2704" i="13"/>
  <c r="C2704" i="13"/>
  <c r="B2704" i="13"/>
  <c r="A2704" i="13"/>
  <c r="E2704" i="13" s="1"/>
  <c r="D2703" i="13"/>
  <c r="C2703" i="13"/>
  <c r="B2703" i="13"/>
  <c r="A2703" i="13"/>
  <c r="E2703" i="13" s="1"/>
  <c r="D2702" i="13"/>
  <c r="C2702" i="13"/>
  <c r="B2702" i="13"/>
  <c r="A2702" i="13"/>
  <c r="E2702" i="13" s="1"/>
  <c r="D2701" i="13"/>
  <c r="C2701" i="13"/>
  <c r="B2701" i="13"/>
  <c r="A2701" i="13"/>
  <c r="E2701" i="13" s="1"/>
  <c r="D2700" i="13"/>
  <c r="C2700" i="13"/>
  <c r="B2700" i="13"/>
  <c r="A2700" i="13"/>
  <c r="E2700" i="13" s="1"/>
  <c r="D2699" i="13"/>
  <c r="C2699" i="13"/>
  <c r="B2699" i="13"/>
  <c r="A2699" i="13"/>
  <c r="E2699" i="13" s="1"/>
  <c r="D2698" i="13"/>
  <c r="C2698" i="13"/>
  <c r="B2698" i="13"/>
  <c r="A2698" i="13"/>
  <c r="E2698" i="13" s="1"/>
  <c r="D2697" i="13"/>
  <c r="C2697" i="13"/>
  <c r="B2697" i="13"/>
  <c r="A2697" i="13"/>
  <c r="E2697" i="13" s="1"/>
  <c r="D2696" i="13"/>
  <c r="C2696" i="13"/>
  <c r="B2696" i="13"/>
  <c r="A2696" i="13"/>
  <c r="E2696" i="13" s="1"/>
  <c r="D2695" i="13"/>
  <c r="C2695" i="13"/>
  <c r="B2695" i="13"/>
  <c r="A2695" i="13"/>
  <c r="E2695" i="13" s="1"/>
  <c r="D2694" i="13"/>
  <c r="C2694" i="13"/>
  <c r="B2694" i="13"/>
  <c r="A2694" i="13"/>
  <c r="E2694" i="13" s="1"/>
  <c r="D2693" i="13"/>
  <c r="C2693" i="13"/>
  <c r="B2693" i="13"/>
  <c r="A2693" i="13"/>
  <c r="E2693" i="13" s="1"/>
  <c r="D2692" i="13"/>
  <c r="C2692" i="13"/>
  <c r="B2692" i="13"/>
  <c r="A2692" i="13"/>
  <c r="E2692" i="13" s="1"/>
  <c r="D2691" i="13"/>
  <c r="C2691" i="13"/>
  <c r="B2691" i="13"/>
  <c r="A2691" i="13"/>
  <c r="E2691" i="13" s="1"/>
  <c r="D2690" i="13"/>
  <c r="C2690" i="13"/>
  <c r="B2690" i="13"/>
  <c r="A2690" i="13"/>
  <c r="E2690" i="13" s="1"/>
  <c r="D2689" i="13"/>
  <c r="C2689" i="13"/>
  <c r="B2689" i="13"/>
  <c r="A2689" i="13"/>
  <c r="E2689" i="13" s="1"/>
  <c r="D2688" i="13"/>
  <c r="C2688" i="13"/>
  <c r="B2688" i="13"/>
  <c r="A2688" i="13"/>
  <c r="E2688" i="13" s="1"/>
  <c r="D2687" i="13"/>
  <c r="C2687" i="13"/>
  <c r="B2687" i="13"/>
  <c r="A2687" i="13"/>
  <c r="E2687" i="13" s="1"/>
  <c r="D2686" i="13"/>
  <c r="C2686" i="13"/>
  <c r="B2686" i="13"/>
  <c r="A2686" i="13"/>
  <c r="E2686" i="13" s="1"/>
  <c r="D2685" i="13"/>
  <c r="C2685" i="13"/>
  <c r="B2685" i="13"/>
  <c r="A2685" i="13"/>
  <c r="E2685" i="13" s="1"/>
  <c r="D2684" i="13"/>
  <c r="C2684" i="13"/>
  <c r="B2684" i="13"/>
  <c r="A2684" i="13"/>
  <c r="E2684" i="13" s="1"/>
  <c r="D2683" i="13"/>
  <c r="C2683" i="13"/>
  <c r="B2683" i="13"/>
  <c r="A2683" i="13"/>
  <c r="E2683" i="13" s="1"/>
  <c r="D2682" i="13"/>
  <c r="C2682" i="13"/>
  <c r="B2682" i="13"/>
  <c r="A2682" i="13"/>
  <c r="E2682" i="13" s="1"/>
  <c r="D2681" i="13"/>
  <c r="C2681" i="13"/>
  <c r="B2681" i="13"/>
  <c r="A2681" i="13"/>
  <c r="E2681" i="13" s="1"/>
  <c r="D2680" i="13"/>
  <c r="C2680" i="13"/>
  <c r="B2680" i="13"/>
  <c r="A2680" i="13"/>
  <c r="E2680" i="13" s="1"/>
  <c r="D2679" i="13"/>
  <c r="C2679" i="13"/>
  <c r="B2679" i="13"/>
  <c r="A2679" i="13"/>
  <c r="E2679" i="13" s="1"/>
  <c r="D2678" i="13"/>
  <c r="C2678" i="13"/>
  <c r="B2678" i="13"/>
  <c r="A2678" i="13"/>
  <c r="E2678" i="13" s="1"/>
  <c r="D2677" i="13"/>
  <c r="C2677" i="13"/>
  <c r="B2677" i="13"/>
  <c r="A2677" i="13"/>
  <c r="E2677" i="13" s="1"/>
  <c r="D2676" i="13"/>
  <c r="C2676" i="13"/>
  <c r="B2676" i="13"/>
  <c r="A2676" i="13"/>
  <c r="E2676" i="13" s="1"/>
  <c r="D2675" i="13"/>
  <c r="C2675" i="13"/>
  <c r="B2675" i="13"/>
  <c r="A2675" i="13"/>
  <c r="E2675" i="13" s="1"/>
  <c r="D2674" i="13"/>
  <c r="C2674" i="13"/>
  <c r="B2674" i="13"/>
  <c r="A2674" i="13"/>
  <c r="E2674" i="13" s="1"/>
  <c r="D2673" i="13"/>
  <c r="C2673" i="13"/>
  <c r="B2673" i="13"/>
  <c r="A2673" i="13"/>
  <c r="E2673" i="13" s="1"/>
  <c r="D2672" i="13"/>
  <c r="C2672" i="13"/>
  <c r="B2672" i="13"/>
  <c r="A2672" i="13"/>
  <c r="E2672" i="13" s="1"/>
  <c r="D2671" i="13"/>
  <c r="C2671" i="13"/>
  <c r="B2671" i="13"/>
  <c r="A2671" i="13"/>
  <c r="E2671" i="13" s="1"/>
  <c r="D2670" i="13"/>
  <c r="C2670" i="13"/>
  <c r="B2670" i="13"/>
  <c r="A2670" i="13"/>
  <c r="E2670" i="13" s="1"/>
  <c r="D2669" i="13"/>
  <c r="C2669" i="13"/>
  <c r="B2669" i="13"/>
  <c r="A2669" i="13"/>
  <c r="E2669" i="13" s="1"/>
  <c r="D2668" i="13"/>
  <c r="C2668" i="13"/>
  <c r="B2668" i="13"/>
  <c r="A2668" i="13"/>
  <c r="E2668" i="13" s="1"/>
  <c r="D2667" i="13"/>
  <c r="C2667" i="13"/>
  <c r="B2667" i="13"/>
  <c r="A2667" i="13"/>
  <c r="E2667" i="13" s="1"/>
  <c r="D2666" i="13"/>
  <c r="C2666" i="13"/>
  <c r="B2666" i="13"/>
  <c r="A2666" i="13"/>
  <c r="E2666" i="13" s="1"/>
  <c r="D2665" i="13"/>
  <c r="C2665" i="13"/>
  <c r="B2665" i="13"/>
  <c r="A2665" i="13"/>
  <c r="E2665" i="13" s="1"/>
  <c r="D2664" i="13"/>
  <c r="C2664" i="13"/>
  <c r="B2664" i="13"/>
  <c r="A2664" i="13"/>
  <c r="E2664" i="13" s="1"/>
  <c r="D2663" i="13"/>
  <c r="C2663" i="13"/>
  <c r="B2663" i="13"/>
  <c r="A2663" i="13"/>
  <c r="E2663" i="13" s="1"/>
  <c r="D2662" i="13"/>
  <c r="C2662" i="13"/>
  <c r="B2662" i="13"/>
  <c r="A2662" i="13"/>
  <c r="E2662" i="13" s="1"/>
  <c r="D2661" i="13"/>
  <c r="C2661" i="13"/>
  <c r="B2661" i="13"/>
  <c r="A2661" i="13"/>
  <c r="E2661" i="13" s="1"/>
  <c r="D2660" i="13"/>
  <c r="C2660" i="13"/>
  <c r="B2660" i="13"/>
  <c r="A2660" i="13"/>
  <c r="E2660" i="13" s="1"/>
  <c r="D2659" i="13"/>
  <c r="C2659" i="13"/>
  <c r="B2659" i="13"/>
  <c r="A2659" i="13"/>
  <c r="E2659" i="13" s="1"/>
  <c r="D2658" i="13"/>
  <c r="C2658" i="13"/>
  <c r="B2658" i="13"/>
  <c r="A2658" i="13"/>
  <c r="E2658" i="13" s="1"/>
  <c r="D2657" i="13"/>
  <c r="C2657" i="13"/>
  <c r="B2657" i="13"/>
  <c r="A2657" i="13"/>
  <c r="E2657" i="13" s="1"/>
  <c r="D2656" i="13"/>
  <c r="C2656" i="13"/>
  <c r="B2656" i="13"/>
  <c r="A2656" i="13"/>
  <c r="E2656" i="13" s="1"/>
  <c r="D2655" i="13"/>
  <c r="C2655" i="13"/>
  <c r="B2655" i="13"/>
  <c r="A2655" i="13"/>
  <c r="E2655" i="13" s="1"/>
  <c r="D2654" i="13"/>
  <c r="C2654" i="13"/>
  <c r="B2654" i="13"/>
  <c r="A2654" i="13"/>
  <c r="E2654" i="13" s="1"/>
  <c r="D2653" i="13"/>
  <c r="C2653" i="13"/>
  <c r="B2653" i="13"/>
  <c r="A2653" i="13"/>
  <c r="E2653" i="13" s="1"/>
  <c r="D2652" i="13"/>
  <c r="C2652" i="13"/>
  <c r="B2652" i="13"/>
  <c r="A2652" i="13"/>
  <c r="E2652" i="13" s="1"/>
  <c r="D2651" i="13"/>
  <c r="C2651" i="13"/>
  <c r="B2651" i="13"/>
  <c r="A2651" i="13"/>
  <c r="E2651" i="13" s="1"/>
  <c r="D2650" i="13"/>
  <c r="C2650" i="13"/>
  <c r="B2650" i="13"/>
  <c r="A2650" i="13"/>
  <c r="E2650" i="13" s="1"/>
  <c r="D2649" i="13"/>
  <c r="C2649" i="13"/>
  <c r="B2649" i="13"/>
  <c r="A2649" i="13"/>
  <c r="E2649" i="13" s="1"/>
  <c r="D2648" i="13"/>
  <c r="C2648" i="13"/>
  <c r="B2648" i="13"/>
  <c r="A2648" i="13"/>
  <c r="E2648" i="13" s="1"/>
  <c r="D2647" i="13"/>
  <c r="C2647" i="13"/>
  <c r="B2647" i="13"/>
  <c r="A2647" i="13"/>
  <c r="E2647" i="13" s="1"/>
  <c r="D2646" i="13"/>
  <c r="C2646" i="13"/>
  <c r="B2646" i="13"/>
  <c r="A2646" i="13"/>
  <c r="E2646" i="13" s="1"/>
  <c r="D2645" i="13"/>
  <c r="C2645" i="13"/>
  <c r="B2645" i="13"/>
  <c r="A2645" i="13"/>
  <c r="E2645" i="13" s="1"/>
  <c r="D2644" i="13"/>
  <c r="C2644" i="13"/>
  <c r="B2644" i="13"/>
  <c r="A2644" i="13"/>
  <c r="E2644" i="13" s="1"/>
  <c r="D2643" i="13"/>
  <c r="C2643" i="13"/>
  <c r="B2643" i="13"/>
  <c r="A2643" i="13"/>
  <c r="E2643" i="13" s="1"/>
  <c r="D2642" i="13"/>
  <c r="C2642" i="13"/>
  <c r="B2642" i="13"/>
  <c r="A2642" i="13"/>
  <c r="E2642" i="13" s="1"/>
  <c r="D2641" i="13"/>
  <c r="C2641" i="13"/>
  <c r="B2641" i="13"/>
  <c r="A2641" i="13"/>
  <c r="E2641" i="13" s="1"/>
  <c r="D2640" i="13"/>
  <c r="C2640" i="13"/>
  <c r="B2640" i="13"/>
  <c r="A2640" i="13"/>
  <c r="E2640" i="13" s="1"/>
  <c r="D2639" i="13"/>
  <c r="C2639" i="13"/>
  <c r="B2639" i="13"/>
  <c r="A2639" i="13"/>
  <c r="E2639" i="13" s="1"/>
  <c r="D2638" i="13"/>
  <c r="C2638" i="13"/>
  <c r="B2638" i="13"/>
  <c r="A2638" i="13"/>
  <c r="E2638" i="13" s="1"/>
  <c r="D2637" i="13"/>
  <c r="C2637" i="13"/>
  <c r="B2637" i="13"/>
  <c r="A2637" i="13"/>
  <c r="E2637" i="13" s="1"/>
  <c r="D2636" i="13"/>
  <c r="C2636" i="13"/>
  <c r="B2636" i="13"/>
  <c r="A2636" i="13"/>
  <c r="E2636" i="13" s="1"/>
  <c r="D2635" i="13"/>
  <c r="C2635" i="13"/>
  <c r="B2635" i="13"/>
  <c r="A2635" i="13"/>
  <c r="E2635" i="13" s="1"/>
  <c r="D2634" i="13"/>
  <c r="C2634" i="13"/>
  <c r="B2634" i="13"/>
  <c r="A2634" i="13"/>
  <c r="E2634" i="13" s="1"/>
  <c r="D2633" i="13"/>
  <c r="C2633" i="13"/>
  <c r="B2633" i="13"/>
  <c r="A2633" i="13"/>
  <c r="E2633" i="13" s="1"/>
  <c r="D2632" i="13"/>
  <c r="C2632" i="13"/>
  <c r="B2632" i="13"/>
  <c r="A2632" i="13"/>
  <c r="E2632" i="13" s="1"/>
  <c r="D2631" i="13"/>
  <c r="C2631" i="13"/>
  <c r="B2631" i="13"/>
  <c r="A2631" i="13"/>
  <c r="E2631" i="13" s="1"/>
  <c r="D2630" i="13"/>
  <c r="C2630" i="13"/>
  <c r="B2630" i="13"/>
  <c r="A2630" i="13"/>
  <c r="E2630" i="13" s="1"/>
  <c r="D2629" i="13"/>
  <c r="C2629" i="13"/>
  <c r="B2629" i="13"/>
  <c r="A2629" i="13"/>
  <c r="E2629" i="13" s="1"/>
  <c r="D2628" i="13"/>
  <c r="C2628" i="13"/>
  <c r="B2628" i="13"/>
  <c r="A2628" i="13"/>
  <c r="E2628" i="13" s="1"/>
  <c r="D2627" i="13"/>
  <c r="C2627" i="13"/>
  <c r="B2627" i="13"/>
  <c r="A2627" i="13"/>
  <c r="E2627" i="13" s="1"/>
  <c r="D2626" i="13"/>
  <c r="C2626" i="13"/>
  <c r="B2626" i="13"/>
  <c r="A2626" i="13"/>
  <c r="E2626" i="13" s="1"/>
  <c r="D2625" i="13"/>
  <c r="C2625" i="13"/>
  <c r="B2625" i="13"/>
  <c r="A2625" i="13"/>
  <c r="E2625" i="13" s="1"/>
  <c r="D2624" i="13"/>
  <c r="C2624" i="13"/>
  <c r="B2624" i="13"/>
  <c r="A2624" i="13"/>
  <c r="E2624" i="13" s="1"/>
  <c r="D2623" i="13"/>
  <c r="C2623" i="13"/>
  <c r="B2623" i="13"/>
  <c r="A2623" i="13"/>
  <c r="E2623" i="13" s="1"/>
  <c r="D2622" i="13"/>
  <c r="C2622" i="13"/>
  <c r="B2622" i="13"/>
  <c r="A2622" i="13"/>
  <c r="E2622" i="13" s="1"/>
  <c r="D2621" i="13"/>
  <c r="C2621" i="13"/>
  <c r="B2621" i="13"/>
  <c r="A2621" i="13"/>
  <c r="E2621" i="13" s="1"/>
  <c r="D2620" i="13"/>
  <c r="C2620" i="13"/>
  <c r="B2620" i="13"/>
  <c r="A2620" i="13"/>
  <c r="E2620" i="13" s="1"/>
  <c r="D2619" i="13"/>
  <c r="C2619" i="13"/>
  <c r="B2619" i="13"/>
  <c r="A2619" i="13"/>
  <c r="E2619" i="13" s="1"/>
  <c r="D2618" i="13"/>
  <c r="C2618" i="13"/>
  <c r="B2618" i="13"/>
  <c r="A2618" i="13"/>
  <c r="E2618" i="13" s="1"/>
  <c r="D2617" i="13"/>
  <c r="C2617" i="13"/>
  <c r="B2617" i="13"/>
  <c r="A2617" i="13"/>
  <c r="E2617" i="13" s="1"/>
  <c r="D2616" i="13"/>
  <c r="C2616" i="13"/>
  <c r="B2616" i="13"/>
  <c r="A2616" i="13"/>
  <c r="E2616" i="13" s="1"/>
  <c r="D2615" i="13"/>
  <c r="C2615" i="13"/>
  <c r="B2615" i="13"/>
  <c r="A2615" i="13"/>
  <c r="E2615" i="13" s="1"/>
  <c r="D2614" i="13"/>
  <c r="C2614" i="13"/>
  <c r="B2614" i="13"/>
  <c r="A2614" i="13"/>
  <c r="E2614" i="13" s="1"/>
  <c r="D2613" i="13"/>
  <c r="C2613" i="13"/>
  <c r="B2613" i="13"/>
  <c r="A2613" i="13"/>
  <c r="E2613" i="13" s="1"/>
  <c r="D2612" i="13"/>
  <c r="C2612" i="13"/>
  <c r="B2612" i="13"/>
  <c r="A2612" i="13"/>
  <c r="E2612" i="13" s="1"/>
  <c r="D2611" i="13"/>
  <c r="C2611" i="13"/>
  <c r="B2611" i="13"/>
  <c r="A2611" i="13"/>
  <c r="E2611" i="13" s="1"/>
  <c r="D2610" i="13"/>
  <c r="C2610" i="13"/>
  <c r="B2610" i="13"/>
  <c r="A2610" i="13"/>
  <c r="E2610" i="13" s="1"/>
  <c r="D2609" i="13"/>
  <c r="C2609" i="13"/>
  <c r="B2609" i="13"/>
  <c r="A2609" i="13"/>
  <c r="E2609" i="13" s="1"/>
  <c r="D2608" i="13"/>
  <c r="C2608" i="13"/>
  <c r="B2608" i="13"/>
  <c r="A2608" i="13"/>
  <c r="E2608" i="13" s="1"/>
  <c r="D2607" i="13"/>
  <c r="C2607" i="13"/>
  <c r="B2607" i="13"/>
  <c r="A2607" i="13"/>
  <c r="E2607" i="13" s="1"/>
  <c r="D2606" i="13"/>
  <c r="C2606" i="13"/>
  <c r="B2606" i="13"/>
  <c r="A2606" i="13"/>
  <c r="E2606" i="13" s="1"/>
  <c r="D2605" i="13"/>
  <c r="C2605" i="13"/>
  <c r="B2605" i="13"/>
  <c r="A2605" i="13"/>
  <c r="E2605" i="13" s="1"/>
  <c r="D2604" i="13"/>
  <c r="C2604" i="13"/>
  <c r="B2604" i="13"/>
  <c r="A2604" i="13"/>
  <c r="E2604" i="13" s="1"/>
  <c r="D2603" i="13"/>
  <c r="C2603" i="13"/>
  <c r="B2603" i="13"/>
  <c r="A2603" i="13"/>
  <c r="E2603" i="13" s="1"/>
  <c r="D2602" i="13"/>
  <c r="C2602" i="13"/>
  <c r="B2602" i="13"/>
  <c r="A2602" i="13"/>
  <c r="E2602" i="13" s="1"/>
  <c r="D2601" i="13"/>
  <c r="C2601" i="13"/>
  <c r="B2601" i="13"/>
  <c r="A2601" i="13"/>
  <c r="E2601" i="13" s="1"/>
  <c r="D2600" i="13"/>
  <c r="C2600" i="13"/>
  <c r="B2600" i="13"/>
  <c r="A2600" i="13"/>
  <c r="E2600" i="13" s="1"/>
  <c r="D2599" i="13"/>
  <c r="C2599" i="13"/>
  <c r="B2599" i="13"/>
  <c r="A2599" i="13"/>
  <c r="E2599" i="13" s="1"/>
  <c r="D2598" i="13"/>
  <c r="C2598" i="13"/>
  <c r="B2598" i="13"/>
  <c r="A2598" i="13"/>
  <c r="E2598" i="13" s="1"/>
  <c r="D2597" i="13"/>
  <c r="C2597" i="13"/>
  <c r="B2597" i="13"/>
  <c r="A2597" i="13"/>
  <c r="E2597" i="13" s="1"/>
  <c r="D2596" i="13"/>
  <c r="C2596" i="13"/>
  <c r="B2596" i="13"/>
  <c r="A2596" i="13"/>
  <c r="E2596" i="13" s="1"/>
  <c r="D2595" i="13"/>
  <c r="C2595" i="13"/>
  <c r="B2595" i="13"/>
  <c r="A2595" i="13"/>
  <c r="E2595" i="13" s="1"/>
  <c r="D2594" i="13"/>
  <c r="C2594" i="13"/>
  <c r="B2594" i="13"/>
  <c r="A2594" i="13"/>
  <c r="E2594" i="13" s="1"/>
  <c r="D2593" i="13"/>
  <c r="C2593" i="13"/>
  <c r="B2593" i="13"/>
  <c r="A2593" i="13"/>
  <c r="E2593" i="13" s="1"/>
  <c r="D2592" i="13"/>
  <c r="C2592" i="13"/>
  <c r="B2592" i="13"/>
  <c r="A2592" i="13"/>
  <c r="E2592" i="13" s="1"/>
  <c r="D2591" i="13"/>
  <c r="C2591" i="13"/>
  <c r="B2591" i="13"/>
  <c r="A2591" i="13"/>
  <c r="E2591" i="13" s="1"/>
  <c r="D2590" i="13"/>
  <c r="C2590" i="13"/>
  <c r="B2590" i="13"/>
  <c r="A2590" i="13"/>
  <c r="E2590" i="13" s="1"/>
  <c r="D2589" i="13"/>
  <c r="C2589" i="13"/>
  <c r="B2589" i="13"/>
  <c r="A2589" i="13"/>
  <c r="E2589" i="13" s="1"/>
  <c r="D2588" i="13"/>
  <c r="C2588" i="13"/>
  <c r="B2588" i="13"/>
  <c r="A2588" i="13"/>
  <c r="E2588" i="13" s="1"/>
  <c r="D2587" i="13"/>
  <c r="C2587" i="13"/>
  <c r="B2587" i="13"/>
  <c r="A2587" i="13"/>
  <c r="E2587" i="13" s="1"/>
  <c r="D2586" i="13"/>
  <c r="C2586" i="13"/>
  <c r="B2586" i="13"/>
  <c r="A2586" i="13"/>
  <c r="E2586" i="13" s="1"/>
  <c r="D2585" i="13"/>
  <c r="C2585" i="13"/>
  <c r="B2585" i="13"/>
  <c r="A2585" i="13"/>
  <c r="D2584" i="13"/>
  <c r="C2584" i="13"/>
  <c r="B2584" i="13"/>
  <c r="A2584" i="13"/>
  <c r="E2584" i="13" s="1"/>
  <c r="D2583" i="13"/>
  <c r="C2583" i="13"/>
  <c r="B2583" i="13"/>
  <c r="A2583" i="13"/>
  <c r="E2583" i="13" s="1"/>
  <c r="D2582" i="13"/>
  <c r="C2582" i="13"/>
  <c r="B2582" i="13"/>
  <c r="A2582" i="13"/>
  <c r="E2582" i="13" s="1"/>
  <c r="D2581" i="13"/>
  <c r="C2581" i="13"/>
  <c r="B2581" i="13"/>
  <c r="A2581" i="13"/>
  <c r="D2580" i="13"/>
  <c r="C2580" i="13"/>
  <c r="B2580" i="13"/>
  <c r="A2580" i="13"/>
  <c r="D2579" i="13"/>
  <c r="C2579" i="13"/>
  <c r="B2579" i="13"/>
  <c r="A2579" i="13"/>
  <c r="E2579" i="13" s="1"/>
  <c r="D2578" i="13"/>
  <c r="C2578" i="13"/>
  <c r="B2578" i="13"/>
  <c r="A2578" i="13"/>
  <c r="E2578" i="13" s="1"/>
  <c r="D2577" i="13"/>
  <c r="C2577" i="13"/>
  <c r="B2577" i="13"/>
  <c r="A2577" i="13"/>
  <c r="E2577" i="13" s="1"/>
  <c r="D2576" i="13"/>
  <c r="C2576" i="13"/>
  <c r="B2576" i="13"/>
  <c r="A2576" i="13"/>
  <c r="E2576" i="13" s="1"/>
  <c r="D2575" i="13"/>
  <c r="C2575" i="13"/>
  <c r="B2575" i="13"/>
  <c r="A2575" i="13"/>
  <c r="E2575" i="13" s="1"/>
  <c r="D2574" i="13"/>
  <c r="C2574" i="13"/>
  <c r="B2574" i="13"/>
  <c r="A2574" i="13"/>
  <c r="E2574" i="13" s="1"/>
  <c r="D2573" i="13"/>
  <c r="C2573" i="13"/>
  <c r="B2573" i="13"/>
  <c r="A2573" i="13"/>
  <c r="E2573" i="13" s="1"/>
  <c r="D2572" i="13"/>
  <c r="C2572" i="13"/>
  <c r="B2572" i="13"/>
  <c r="A2572" i="13"/>
  <c r="E2572" i="13" s="1"/>
  <c r="D2571" i="13"/>
  <c r="C2571" i="13"/>
  <c r="B2571" i="13"/>
  <c r="A2571" i="13"/>
  <c r="E2571" i="13" s="1"/>
  <c r="D2570" i="13"/>
  <c r="C2570" i="13"/>
  <c r="B2570" i="13"/>
  <c r="A2570" i="13"/>
  <c r="E2570" i="13" s="1"/>
  <c r="D2569" i="13"/>
  <c r="C2569" i="13"/>
  <c r="B2569" i="13"/>
  <c r="A2569" i="13"/>
  <c r="D2568" i="13"/>
  <c r="C2568" i="13"/>
  <c r="B2568" i="13"/>
  <c r="A2568" i="13"/>
  <c r="E2568" i="13" s="1"/>
  <c r="D2567" i="13"/>
  <c r="C2567" i="13"/>
  <c r="B2567" i="13"/>
  <c r="A2567" i="13"/>
  <c r="E2567" i="13" s="1"/>
  <c r="D2566" i="13"/>
  <c r="C2566" i="13"/>
  <c r="B2566" i="13"/>
  <c r="A2566" i="13"/>
  <c r="E2566" i="13" s="1"/>
  <c r="D2565" i="13"/>
  <c r="C2565" i="13"/>
  <c r="B2565" i="13"/>
  <c r="A2565" i="13"/>
  <c r="D2564" i="13"/>
  <c r="C2564" i="13"/>
  <c r="B2564" i="13"/>
  <c r="A2564" i="13"/>
  <c r="D2563" i="13"/>
  <c r="C2563" i="13"/>
  <c r="B2563" i="13"/>
  <c r="A2563" i="13"/>
  <c r="E2563" i="13" s="1"/>
  <c r="D2562" i="13"/>
  <c r="C2562" i="13"/>
  <c r="B2562" i="13"/>
  <c r="A2562" i="13"/>
  <c r="E2562" i="13" s="1"/>
  <c r="D2561" i="13"/>
  <c r="C2561" i="13"/>
  <c r="B2561" i="13"/>
  <c r="A2561" i="13"/>
  <c r="E2561" i="13" s="1"/>
  <c r="D2560" i="13"/>
  <c r="C2560" i="13"/>
  <c r="B2560" i="13"/>
  <c r="A2560" i="13"/>
  <c r="E2560" i="13" s="1"/>
  <c r="D2559" i="13"/>
  <c r="C2559" i="13"/>
  <c r="B2559" i="13"/>
  <c r="A2559" i="13"/>
  <c r="E2559" i="13" s="1"/>
  <c r="D2558" i="13"/>
  <c r="C2558" i="13"/>
  <c r="B2558" i="13"/>
  <c r="A2558" i="13"/>
  <c r="E2558" i="13" s="1"/>
  <c r="D2557" i="13"/>
  <c r="C2557" i="13"/>
  <c r="B2557" i="13"/>
  <c r="A2557" i="13"/>
  <c r="D2556" i="13"/>
  <c r="C2556" i="13"/>
  <c r="B2556" i="13"/>
  <c r="A2556" i="13"/>
  <c r="D2555" i="13"/>
  <c r="C2555" i="13"/>
  <c r="B2555" i="13"/>
  <c r="A2555" i="13"/>
  <c r="E2555" i="13" s="1"/>
  <c r="D2554" i="13"/>
  <c r="C2554" i="13"/>
  <c r="B2554" i="13"/>
  <c r="A2554" i="13"/>
  <c r="E2554" i="13" s="1"/>
  <c r="D2553" i="13"/>
  <c r="C2553" i="13"/>
  <c r="B2553" i="13"/>
  <c r="A2553" i="13"/>
  <c r="E2553" i="13" s="1"/>
  <c r="D2552" i="13"/>
  <c r="C2552" i="13"/>
  <c r="B2552" i="13"/>
  <c r="A2552" i="13"/>
  <c r="D2551" i="13"/>
  <c r="C2551" i="13"/>
  <c r="B2551" i="13"/>
  <c r="A2551" i="13"/>
  <c r="E2551" i="13" s="1"/>
  <c r="D2550" i="13"/>
  <c r="C2550" i="13"/>
  <c r="B2550" i="13"/>
  <c r="A2550" i="13"/>
  <c r="E2550" i="13" s="1"/>
  <c r="D2549" i="13"/>
  <c r="C2549" i="13"/>
  <c r="B2549" i="13"/>
  <c r="A2549" i="13"/>
  <c r="E2549" i="13" s="1"/>
  <c r="D2548" i="13"/>
  <c r="C2548" i="13"/>
  <c r="B2548" i="13"/>
  <c r="A2548" i="13"/>
  <c r="E2548" i="13" s="1"/>
  <c r="D2547" i="13"/>
  <c r="C2547" i="13"/>
  <c r="B2547" i="13"/>
  <c r="A2547" i="13"/>
  <c r="E2547" i="13" s="1"/>
  <c r="D2546" i="13"/>
  <c r="C2546" i="13"/>
  <c r="B2546" i="13"/>
  <c r="A2546" i="13"/>
  <c r="E2546" i="13" s="1"/>
  <c r="D2545" i="13"/>
  <c r="C2545" i="13"/>
  <c r="B2545" i="13"/>
  <c r="A2545" i="13"/>
  <c r="E2545" i="13" s="1"/>
  <c r="D2544" i="13"/>
  <c r="C2544" i="13"/>
  <c r="B2544" i="13"/>
  <c r="A2544" i="13"/>
  <c r="E2544" i="13" s="1"/>
  <c r="D2543" i="13"/>
  <c r="C2543" i="13"/>
  <c r="B2543" i="13"/>
  <c r="A2543" i="13"/>
  <c r="E2543" i="13" s="1"/>
  <c r="D2542" i="13"/>
  <c r="C2542" i="13"/>
  <c r="B2542" i="13"/>
  <c r="A2542" i="13"/>
  <c r="E2542" i="13" s="1"/>
  <c r="D2541" i="13"/>
  <c r="C2541" i="13"/>
  <c r="B2541" i="13"/>
  <c r="A2541" i="13"/>
  <c r="E2541" i="13" s="1"/>
  <c r="D2540" i="13"/>
  <c r="C2540" i="13"/>
  <c r="B2540" i="13"/>
  <c r="A2540" i="13"/>
  <c r="E2540" i="13" s="1"/>
  <c r="D2539" i="13"/>
  <c r="C2539" i="13"/>
  <c r="B2539" i="13"/>
  <c r="A2539" i="13"/>
  <c r="E2539" i="13" s="1"/>
  <c r="D2538" i="13"/>
  <c r="C2538" i="13"/>
  <c r="B2538" i="13"/>
  <c r="A2538" i="13"/>
  <c r="E2538" i="13" s="1"/>
  <c r="D2537" i="13"/>
  <c r="C2537" i="13"/>
  <c r="B2537" i="13"/>
  <c r="A2537" i="13"/>
  <c r="E2537" i="13" s="1"/>
  <c r="D2536" i="13"/>
  <c r="C2536" i="13"/>
  <c r="B2536" i="13"/>
  <c r="A2536" i="13"/>
  <c r="E2536" i="13" s="1"/>
  <c r="D2535" i="13"/>
  <c r="C2535" i="13"/>
  <c r="B2535" i="13"/>
  <c r="A2535" i="13"/>
  <c r="E2535" i="13" s="1"/>
  <c r="D2534" i="13"/>
  <c r="C2534" i="13"/>
  <c r="B2534" i="13"/>
  <c r="A2534" i="13"/>
  <c r="E2534" i="13" s="1"/>
  <c r="D2533" i="13"/>
  <c r="C2533" i="13"/>
  <c r="B2533" i="13"/>
  <c r="A2533" i="13"/>
  <c r="E2533" i="13" s="1"/>
  <c r="D2532" i="13"/>
  <c r="C2532" i="13"/>
  <c r="B2532" i="13"/>
  <c r="A2532" i="13"/>
  <c r="E2532" i="13" s="1"/>
  <c r="D2531" i="13"/>
  <c r="C2531" i="13"/>
  <c r="B2531" i="13"/>
  <c r="A2531" i="13"/>
  <c r="E2531" i="13" s="1"/>
  <c r="D2530" i="13"/>
  <c r="C2530" i="13"/>
  <c r="B2530" i="13"/>
  <c r="A2530" i="13"/>
  <c r="E2530" i="13" s="1"/>
  <c r="D2529" i="13"/>
  <c r="C2529" i="13"/>
  <c r="B2529" i="13"/>
  <c r="A2529" i="13"/>
  <c r="E2529" i="13" s="1"/>
  <c r="D2528" i="13"/>
  <c r="C2528" i="13"/>
  <c r="B2528" i="13"/>
  <c r="A2528" i="13"/>
  <c r="E2528" i="13" s="1"/>
  <c r="D2527" i="13"/>
  <c r="C2527" i="13"/>
  <c r="B2527" i="13"/>
  <c r="A2527" i="13"/>
  <c r="E2527" i="13" s="1"/>
  <c r="D2526" i="13"/>
  <c r="C2526" i="13"/>
  <c r="B2526" i="13"/>
  <c r="A2526" i="13"/>
  <c r="E2526" i="13" s="1"/>
  <c r="D2525" i="13"/>
  <c r="C2525" i="13"/>
  <c r="B2525" i="13"/>
  <c r="A2525" i="13"/>
  <c r="E2525" i="13" s="1"/>
  <c r="D2524" i="13"/>
  <c r="C2524" i="13"/>
  <c r="B2524" i="13"/>
  <c r="A2524" i="13"/>
  <c r="E2524" i="13" s="1"/>
  <c r="D2523" i="13"/>
  <c r="C2523" i="13"/>
  <c r="B2523" i="13"/>
  <c r="A2523" i="13"/>
  <c r="E2523" i="13" s="1"/>
  <c r="D2522" i="13"/>
  <c r="C2522" i="13"/>
  <c r="B2522" i="13"/>
  <c r="A2522" i="13"/>
  <c r="E2522" i="13" s="1"/>
  <c r="D2521" i="13"/>
  <c r="C2521" i="13"/>
  <c r="B2521" i="13"/>
  <c r="A2521" i="13"/>
  <c r="E2521" i="13" s="1"/>
  <c r="D2520" i="13"/>
  <c r="C2520" i="13"/>
  <c r="B2520" i="13"/>
  <c r="A2520" i="13"/>
  <c r="E2520" i="13" s="1"/>
  <c r="D2519" i="13"/>
  <c r="C2519" i="13"/>
  <c r="B2519" i="13"/>
  <c r="A2519" i="13"/>
  <c r="E2519" i="13" s="1"/>
  <c r="D2518" i="13"/>
  <c r="C2518" i="13"/>
  <c r="B2518" i="13"/>
  <c r="A2518" i="13"/>
  <c r="E2518" i="13" s="1"/>
  <c r="D2517" i="13"/>
  <c r="C2517" i="13"/>
  <c r="B2517" i="13"/>
  <c r="A2517" i="13"/>
  <c r="E2517" i="13" s="1"/>
  <c r="D2516" i="13"/>
  <c r="C2516" i="13"/>
  <c r="B2516" i="13"/>
  <c r="A2516" i="13"/>
  <c r="E2516" i="13" s="1"/>
  <c r="D2515" i="13"/>
  <c r="C2515" i="13"/>
  <c r="B2515" i="13"/>
  <c r="A2515" i="13"/>
  <c r="E2515" i="13" s="1"/>
  <c r="D2514" i="13"/>
  <c r="C2514" i="13"/>
  <c r="B2514" i="13"/>
  <c r="A2514" i="13"/>
  <c r="E2514" i="13" s="1"/>
  <c r="D2513" i="13"/>
  <c r="C2513" i="13"/>
  <c r="B2513" i="13"/>
  <c r="A2513" i="13"/>
  <c r="E2513" i="13" s="1"/>
  <c r="D2512" i="13"/>
  <c r="C2512" i="13"/>
  <c r="B2512" i="13"/>
  <c r="A2512" i="13"/>
  <c r="E2512" i="13" s="1"/>
  <c r="D2511" i="13"/>
  <c r="C2511" i="13"/>
  <c r="B2511" i="13"/>
  <c r="A2511" i="13"/>
  <c r="E2511" i="13" s="1"/>
  <c r="D2510" i="13"/>
  <c r="C2510" i="13"/>
  <c r="B2510" i="13"/>
  <c r="A2510" i="13"/>
  <c r="E2510" i="13" s="1"/>
  <c r="D2509" i="13"/>
  <c r="C2509" i="13"/>
  <c r="B2509" i="13"/>
  <c r="A2509" i="13"/>
  <c r="E2509" i="13" s="1"/>
  <c r="D2508" i="13"/>
  <c r="C2508" i="13"/>
  <c r="B2508" i="13"/>
  <c r="A2508" i="13"/>
  <c r="E2508" i="13" s="1"/>
  <c r="D2507" i="13"/>
  <c r="C2507" i="13"/>
  <c r="B2507" i="13"/>
  <c r="A2507" i="13"/>
  <c r="E2507" i="13" s="1"/>
  <c r="D2506" i="13"/>
  <c r="C2506" i="13"/>
  <c r="B2506" i="13"/>
  <c r="A2506" i="13"/>
  <c r="E2506" i="13" s="1"/>
  <c r="D2505" i="13"/>
  <c r="C2505" i="13"/>
  <c r="B2505" i="13"/>
  <c r="A2505" i="13"/>
  <c r="E2505" i="13" s="1"/>
  <c r="D2504" i="13"/>
  <c r="C2504" i="13"/>
  <c r="B2504" i="13"/>
  <c r="A2504" i="13"/>
  <c r="E2504" i="13" s="1"/>
  <c r="D2503" i="13"/>
  <c r="C2503" i="13"/>
  <c r="B2503" i="13"/>
  <c r="A2503" i="13"/>
  <c r="E2503" i="13" s="1"/>
  <c r="D2502" i="13"/>
  <c r="C2502" i="13"/>
  <c r="B2502" i="13"/>
  <c r="A2502" i="13"/>
  <c r="E2502" i="13" s="1"/>
  <c r="D2501" i="13"/>
  <c r="C2501" i="13"/>
  <c r="B2501" i="13"/>
  <c r="A2501" i="13"/>
  <c r="E2501" i="13" s="1"/>
  <c r="D2500" i="13"/>
  <c r="C2500" i="13"/>
  <c r="B2500" i="13"/>
  <c r="A2500" i="13"/>
  <c r="E2500" i="13" s="1"/>
  <c r="D2499" i="13"/>
  <c r="C2499" i="13"/>
  <c r="B2499" i="13"/>
  <c r="A2499" i="13"/>
  <c r="E2499" i="13" s="1"/>
  <c r="D2498" i="13"/>
  <c r="C2498" i="13"/>
  <c r="B2498" i="13"/>
  <c r="A2498" i="13"/>
  <c r="E2498" i="13" s="1"/>
  <c r="D2497" i="13"/>
  <c r="C2497" i="13"/>
  <c r="B2497" i="13"/>
  <c r="A2497" i="13"/>
  <c r="E2497" i="13" s="1"/>
  <c r="D2496" i="13"/>
  <c r="C2496" i="13"/>
  <c r="B2496" i="13"/>
  <c r="A2496" i="13"/>
  <c r="E2496" i="13" s="1"/>
  <c r="D2495" i="13"/>
  <c r="C2495" i="13"/>
  <c r="B2495" i="13"/>
  <c r="A2495" i="13"/>
  <c r="E2495" i="13" s="1"/>
  <c r="D2494" i="13"/>
  <c r="C2494" i="13"/>
  <c r="B2494" i="13"/>
  <c r="A2494" i="13"/>
  <c r="E2494" i="13" s="1"/>
  <c r="D2493" i="13"/>
  <c r="C2493" i="13"/>
  <c r="B2493" i="13"/>
  <c r="A2493" i="13"/>
  <c r="E2493" i="13" s="1"/>
  <c r="D2492" i="13"/>
  <c r="C2492" i="13"/>
  <c r="B2492" i="13"/>
  <c r="A2492" i="13"/>
  <c r="E2492" i="13" s="1"/>
  <c r="D2491" i="13"/>
  <c r="C2491" i="13"/>
  <c r="B2491" i="13"/>
  <c r="A2491" i="13"/>
  <c r="E2491" i="13" s="1"/>
  <c r="D2490" i="13"/>
  <c r="C2490" i="13"/>
  <c r="B2490" i="13"/>
  <c r="A2490" i="13"/>
  <c r="E2490" i="13" s="1"/>
  <c r="D2489" i="13"/>
  <c r="C2489" i="13"/>
  <c r="B2489" i="13"/>
  <c r="A2489" i="13"/>
  <c r="E2489" i="13" s="1"/>
  <c r="D2488" i="13"/>
  <c r="C2488" i="13"/>
  <c r="B2488" i="13"/>
  <c r="A2488" i="13"/>
  <c r="E2488" i="13" s="1"/>
  <c r="D2487" i="13"/>
  <c r="C2487" i="13"/>
  <c r="B2487" i="13"/>
  <c r="A2487" i="13"/>
  <c r="E2487" i="13" s="1"/>
  <c r="D2486" i="13"/>
  <c r="C2486" i="13"/>
  <c r="B2486" i="13"/>
  <c r="A2486" i="13"/>
  <c r="E2486" i="13" s="1"/>
  <c r="D2485" i="13"/>
  <c r="C2485" i="13"/>
  <c r="B2485" i="13"/>
  <c r="A2485" i="13"/>
  <c r="E2485" i="13" s="1"/>
  <c r="D2484" i="13"/>
  <c r="C2484" i="13"/>
  <c r="B2484" i="13"/>
  <c r="A2484" i="13"/>
  <c r="E2484" i="13" s="1"/>
  <c r="D2483" i="13"/>
  <c r="C2483" i="13"/>
  <c r="B2483" i="13"/>
  <c r="A2483" i="13"/>
  <c r="E2483" i="13" s="1"/>
  <c r="D2482" i="13"/>
  <c r="C2482" i="13"/>
  <c r="B2482" i="13"/>
  <c r="A2482" i="13"/>
  <c r="E2482" i="13" s="1"/>
  <c r="D2481" i="13"/>
  <c r="C2481" i="13"/>
  <c r="B2481" i="13"/>
  <c r="A2481" i="13"/>
  <c r="E2481" i="13" s="1"/>
  <c r="D2480" i="13"/>
  <c r="C2480" i="13"/>
  <c r="B2480" i="13"/>
  <c r="A2480" i="13"/>
  <c r="E2480" i="13" s="1"/>
  <c r="D2479" i="13"/>
  <c r="C2479" i="13"/>
  <c r="B2479" i="13"/>
  <c r="A2479" i="13"/>
  <c r="E2479" i="13" s="1"/>
  <c r="D2478" i="13"/>
  <c r="C2478" i="13"/>
  <c r="B2478" i="13"/>
  <c r="A2478" i="13"/>
  <c r="E2478" i="13" s="1"/>
  <c r="D2477" i="13"/>
  <c r="C2477" i="13"/>
  <c r="B2477" i="13"/>
  <c r="A2477" i="13"/>
  <c r="E2477" i="13" s="1"/>
  <c r="D2476" i="13"/>
  <c r="C2476" i="13"/>
  <c r="B2476" i="13"/>
  <c r="A2476" i="13"/>
  <c r="E2476" i="13" s="1"/>
  <c r="D2475" i="13"/>
  <c r="C2475" i="13"/>
  <c r="B2475" i="13"/>
  <c r="A2475" i="13"/>
  <c r="E2475" i="13" s="1"/>
  <c r="D2474" i="13"/>
  <c r="C2474" i="13"/>
  <c r="B2474" i="13"/>
  <c r="A2474" i="13"/>
  <c r="E2474" i="13" s="1"/>
  <c r="D2473" i="13"/>
  <c r="C2473" i="13"/>
  <c r="B2473" i="13"/>
  <c r="A2473" i="13"/>
  <c r="E2473" i="13" s="1"/>
  <c r="D2472" i="13"/>
  <c r="C2472" i="13"/>
  <c r="B2472" i="13"/>
  <c r="A2472" i="13"/>
  <c r="E2472" i="13" s="1"/>
  <c r="D2471" i="13"/>
  <c r="C2471" i="13"/>
  <c r="B2471" i="13"/>
  <c r="A2471" i="13"/>
  <c r="E2471" i="13" s="1"/>
  <c r="D2470" i="13"/>
  <c r="C2470" i="13"/>
  <c r="B2470" i="13"/>
  <c r="A2470" i="13"/>
  <c r="E2470" i="13" s="1"/>
  <c r="D2469" i="13"/>
  <c r="C2469" i="13"/>
  <c r="B2469" i="13"/>
  <c r="A2469" i="13"/>
  <c r="E2469" i="13" s="1"/>
  <c r="D2468" i="13"/>
  <c r="C2468" i="13"/>
  <c r="B2468" i="13"/>
  <c r="A2468" i="13"/>
  <c r="E2468" i="13" s="1"/>
  <c r="D2467" i="13"/>
  <c r="C2467" i="13"/>
  <c r="B2467" i="13"/>
  <c r="A2467" i="13"/>
  <c r="E2467" i="13" s="1"/>
  <c r="D2466" i="13"/>
  <c r="C2466" i="13"/>
  <c r="B2466" i="13"/>
  <c r="A2466" i="13"/>
  <c r="E2466" i="13" s="1"/>
  <c r="D2465" i="13"/>
  <c r="C2465" i="13"/>
  <c r="B2465" i="13"/>
  <c r="A2465" i="13"/>
  <c r="E2465" i="13" s="1"/>
  <c r="D2464" i="13"/>
  <c r="C2464" i="13"/>
  <c r="B2464" i="13"/>
  <c r="A2464" i="13"/>
  <c r="E2464" i="13" s="1"/>
  <c r="D2463" i="13"/>
  <c r="C2463" i="13"/>
  <c r="B2463" i="13"/>
  <c r="A2463" i="13"/>
  <c r="E2463" i="13" s="1"/>
  <c r="D2462" i="13"/>
  <c r="C2462" i="13"/>
  <c r="B2462" i="13"/>
  <c r="A2462" i="13"/>
  <c r="E2462" i="13" s="1"/>
  <c r="D2461" i="13"/>
  <c r="C2461" i="13"/>
  <c r="B2461" i="13"/>
  <c r="A2461" i="13"/>
  <c r="E2461" i="13" s="1"/>
  <c r="D2460" i="13"/>
  <c r="C2460" i="13"/>
  <c r="B2460" i="13"/>
  <c r="A2460" i="13"/>
  <c r="E2460" i="13" s="1"/>
  <c r="D2459" i="13"/>
  <c r="C2459" i="13"/>
  <c r="B2459" i="13"/>
  <c r="A2459" i="13"/>
  <c r="E2459" i="13" s="1"/>
  <c r="D2458" i="13"/>
  <c r="C2458" i="13"/>
  <c r="B2458" i="13"/>
  <c r="A2458" i="13"/>
  <c r="E2458" i="13" s="1"/>
  <c r="D2457" i="13"/>
  <c r="C2457" i="13"/>
  <c r="B2457" i="13"/>
  <c r="A2457" i="13"/>
  <c r="E2457" i="13" s="1"/>
  <c r="D2456" i="13"/>
  <c r="C2456" i="13"/>
  <c r="B2456" i="13"/>
  <c r="A2456" i="13"/>
  <c r="E2456" i="13" s="1"/>
  <c r="D2455" i="13"/>
  <c r="C2455" i="13"/>
  <c r="B2455" i="13"/>
  <c r="A2455" i="13"/>
  <c r="E2455" i="13" s="1"/>
  <c r="D2454" i="13"/>
  <c r="C2454" i="13"/>
  <c r="B2454" i="13"/>
  <c r="A2454" i="13"/>
  <c r="E2454" i="13" s="1"/>
  <c r="D2453" i="13"/>
  <c r="C2453" i="13"/>
  <c r="B2453" i="13"/>
  <c r="A2453" i="13"/>
  <c r="E2453" i="13" s="1"/>
  <c r="D2452" i="13"/>
  <c r="C2452" i="13"/>
  <c r="B2452" i="13"/>
  <c r="A2452" i="13"/>
  <c r="E2452" i="13" s="1"/>
  <c r="D2451" i="13"/>
  <c r="C2451" i="13"/>
  <c r="B2451" i="13"/>
  <c r="A2451" i="13"/>
  <c r="E2451" i="13" s="1"/>
  <c r="D2450" i="13"/>
  <c r="C2450" i="13"/>
  <c r="B2450" i="13"/>
  <c r="A2450" i="13"/>
  <c r="E2450" i="13" s="1"/>
  <c r="D2449" i="13"/>
  <c r="C2449" i="13"/>
  <c r="B2449" i="13"/>
  <c r="A2449" i="13"/>
  <c r="E2449" i="13" s="1"/>
  <c r="D2448" i="13"/>
  <c r="C2448" i="13"/>
  <c r="B2448" i="13"/>
  <c r="A2448" i="13"/>
  <c r="E2448" i="13" s="1"/>
  <c r="D2447" i="13"/>
  <c r="C2447" i="13"/>
  <c r="B2447" i="13"/>
  <c r="A2447" i="13"/>
  <c r="E2447" i="13" s="1"/>
  <c r="D2446" i="13"/>
  <c r="C2446" i="13"/>
  <c r="B2446" i="13"/>
  <c r="A2446" i="13"/>
  <c r="E2446" i="13" s="1"/>
  <c r="D2445" i="13"/>
  <c r="C2445" i="13"/>
  <c r="B2445" i="13"/>
  <c r="A2445" i="13"/>
  <c r="E2445" i="13" s="1"/>
  <c r="D2444" i="13"/>
  <c r="C2444" i="13"/>
  <c r="B2444" i="13"/>
  <c r="A2444" i="13"/>
  <c r="E2444" i="13" s="1"/>
  <c r="D2443" i="13"/>
  <c r="C2443" i="13"/>
  <c r="B2443" i="13"/>
  <c r="A2443" i="13"/>
  <c r="E2443" i="13" s="1"/>
  <c r="D2442" i="13"/>
  <c r="C2442" i="13"/>
  <c r="B2442" i="13"/>
  <c r="A2442" i="13"/>
  <c r="E2442" i="13" s="1"/>
  <c r="D2441" i="13"/>
  <c r="C2441" i="13"/>
  <c r="B2441" i="13"/>
  <c r="A2441" i="13"/>
  <c r="E2441" i="13" s="1"/>
  <c r="D2440" i="13"/>
  <c r="C2440" i="13"/>
  <c r="B2440" i="13"/>
  <c r="A2440" i="13"/>
  <c r="E2440" i="13" s="1"/>
  <c r="D2439" i="13"/>
  <c r="C2439" i="13"/>
  <c r="B2439" i="13"/>
  <c r="A2439" i="13"/>
  <c r="E2439" i="13" s="1"/>
  <c r="D2438" i="13"/>
  <c r="C2438" i="13"/>
  <c r="B2438" i="13"/>
  <c r="A2438" i="13"/>
  <c r="E2438" i="13" s="1"/>
  <c r="D2437" i="13"/>
  <c r="C2437" i="13"/>
  <c r="B2437" i="13"/>
  <c r="A2437" i="13"/>
  <c r="E2437" i="13" s="1"/>
  <c r="D2436" i="13"/>
  <c r="C2436" i="13"/>
  <c r="B2436" i="13"/>
  <c r="A2436" i="13"/>
  <c r="E2436" i="13" s="1"/>
  <c r="D2435" i="13"/>
  <c r="C2435" i="13"/>
  <c r="B2435" i="13"/>
  <c r="A2435" i="13"/>
  <c r="E2435" i="13" s="1"/>
  <c r="D2434" i="13"/>
  <c r="C2434" i="13"/>
  <c r="B2434" i="13"/>
  <c r="A2434" i="13"/>
  <c r="E2434" i="13" s="1"/>
  <c r="D2433" i="13"/>
  <c r="C2433" i="13"/>
  <c r="B2433" i="13"/>
  <c r="A2433" i="13"/>
  <c r="E2433" i="13" s="1"/>
  <c r="D2432" i="13"/>
  <c r="C2432" i="13"/>
  <c r="B2432" i="13"/>
  <c r="A2432" i="13"/>
  <c r="E2432" i="13" s="1"/>
  <c r="D2431" i="13"/>
  <c r="C2431" i="13"/>
  <c r="B2431" i="13"/>
  <c r="A2431" i="13"/>
  <c r="E2431" i="13" s="1"/>
  <c r="D2430" i="13"/>
  <c r="C2430" i="13"/>
  <c r="B2430" i="13"/>
  <c r="A2430" i="13"/>
  <c r="E2430" i="13" s="1"/>
  <c r="D2429" i="13"/>
  <c r="C2429" i="13"/>
  <c r="B2429" i="13"/>
  <c r="A2429" i="13"/>
  <c r="E2429" i="13" s="1"/>
  <c r="D2428" i="13"/>
  <c r="C2428" i="13"/>
  <c r="B2428" i="13"/>
  <c r="A2428" i="13"/>
  <c r="E2428" i="13" s="1"/>
  <c r="D2427" i="13"/>
  <c r="C2427" i="13"/>
  <c r="B2427" i="13"/>
  <c r="A2427" i="13"/>
  <c r="E2427" i="13" s="1"/>
  <c r="D2426" i="13"/>
  <c r="C2426" i="13"/>
  <c r="B2426" i="13"/>
  <c r="A2426" i="13"/>
  <c r="E2426" i="13" s="1"/>
  <c r="D2425" i="13"/>
  <c r="C2425" i="13"/>
  <c r="B2425" i="13"/>
  <c r="A2425" i="13"/>
  <c r="E2425" i="13" s="1"/>
  <c r="D2424" i="13"/>
  <c r="C2424" i="13"/>
  <c r="B2424" i="13"/>
  <c r="A2424" i="13"/>
  <c r="E2424" i="13" s="1"/>
  <c r="D2423" i="13"/>
  <c r="C2423" i="13"/>
  <c r="B2423" i="13"/>
  <c r="A2423" i="13"/>
  <c r="E2423" i="13" s="1"/>
  <c r="D2422" i="13"/>
  <c r="C2422" i="13"/>
  <c r="B2422" i="13"/>
  <c r="A2422" i="13"/>
  <c r="E2422" i="13" s="1"/>
  <c r="D2421" i="13"/>
  <c r="C2421" i="13"/>
  <c r="B2421" i="13"/>
  <c r="A2421" i="13"/>
  <c r="E2421" i="13" s="1"/>
  <c r="D2420" i="13"/>
  <c r="C2420" i="13"/>
  <c r="B2420" i="13"/>
  <c r="A2420" i="13"/>
  <c r="E2420" i="13" s="1"/>
  <c r="D2419" i="13"/>
  <c r="C2419" i="13"/>
  <c r="B2419" i="13"/>
  <c r="A2419" i="13"/>
  <c r="E2419" i="13" s="1"/>
  <c r="D2418" i="13"/>
  <c r="C2418" i="13"/>
  <c r="B2418" i="13"/>
  <c r="A2418" i="13"/>
  <c r="E2418" i="13" s="1"/>
  <c r="D2417" i="13"/>
  <c r="C2417" i="13"/>
  <c r="B2417" i="13"/>
  <c r="A2417" i="13"/>
  <c r="E2417" i="13" s="1"/>
  <c r="D2416" i="13"/>
  <c r="C2416" i="13"/>
  <c r="B2416" i="13"/>
  <c r="A2416" i="13"/>
  <c r="E2416" i="13" s="1"/>
  <c r="D2415" i="13"/>
  <c r="C2415" i="13"/>
  <c r="B2415" i="13"/>
  <c r="A2415" i="13"/>
  <c r="E2415" i="13" s="1"/>
  <c r="D2414" i="13"/>
  <c r="C2414" i="13"/>
  <c r="B2414" i="13"/>
  <c r="A2414" i="13"/>
  <c r="E2414" i="13" s="1"/>
  <c r="D2413" i="13"/>
  <c r="C2413" i="13"/>
  <c r="B2413" i="13"/>
  <c r="A2413" i="13"/>
  <c r="E2413" i="13" s="1"/>
  <c r="D2412" i="13"/>
  <c r="C2412" i="13"/>
  <c r="B2412" i="13"/>
  <c r="A2412" i="13"/>
  <c r="E2412" i="13" s="1"/>
  <c r="D2411" i="13"/>
  <c r="C2411" i="13"/>
  <c r="B2411" i="13"/>
  <c r="A2411" i="13"/>
  <c r="E2411" i="13" s="1"/>
  <c r="D2410" i="13"/>
  <c r="C2410" i="13"/>
  <c r="B2410" i="13"/>
  <c r="A2410" i="13"/>
  <c r="E2410" i="13" s="1"/>
  <c r="D2409" i="13"/>
  <c r="C2409" i="13"/>
  <c r="B2409" i="13"/>
  <c r="A2409" i="13"/>
  <c r="E2409" i="13" s="1"/>
  <c r="D2408" i="13"/>
  <c r="C2408" i="13"/>
  <c r="B2408" i="13"/>
  <c r="A2408" i="13"/>
  <c r="E2408" i="13" s="1"/>
  <c r="D2407" i="13"/>
  <c r="C2407" i="13"/>
  <c r="B2407" i="13"/>
  <c r="A2407" i="13"/>
  <c r="E2407" i="13" s="1"/>
  <c r="D2406" i="13"/>
  <c r="C2406" i="13"/>
  <c r="B2406" i="13"/>
  <c r="A2406" i="13"/>
  <c r="E2406" i="13" s="1"/>
  <c r="D2405" i="13"/>
  <c r="C2405" i="13"/>
  <c r="B2405" i="13"/>
  <c r="A2405" i="13"/>
  <c r="E2405" i="13" s="1"/>
  <c r="D2404" i="13"/>
  <c r="C2404" i="13"/>
  <c r="B2404" i="13"/>
  <c r="A2404" i="13"/>
  <c r="E2404" i="13" s="1"/>
  <c r="D2403" i="13"/>
  <c r="C2403" i="13"/>
  <c r="B2403" i="13"/>
  <c r="A2403" i="13"/>
  <c r="E2403" i="13" s="1"/>
  <c r="D2402" i="13"/>
  <c r="C2402" i="13"/>
  <c r="B2402" i="13"/>
  <c r="A2402" i="13"/>
  <c r="E2402" i="13" s="1"/>
  <c r="D2401" i="13"/>
  <c r="C2401" i="13"/>
  <c r="B2401" i="13"/>
  <c r="A2401" i="13"/>
  <c r="E2401" i="13" s="1"/>
  <c r="D2400" i="13"/>
  <c r="C2400" i="13"/>
  <c r="B2400" i="13"/>
  <c r="A2400" i="13"/>
  <c r="E2400" i="13" s="1"/>
  <c r="D2399" i="13"/>
  <c r="C2399" i="13"/>
  <c r="B2399" i="13"/>
  <c r="A2399" i="13"/>
  <c r="E2399" i="13" s="1"/>
  <c r="D2398" i="13"/>
  <c r="C2398" i="13"/>
  <c r="B2398" i="13"/>
  <c r="A2398" i="13"/>
  <c r="E2398" i="13" s="1"/>
  <c r="D2397" i="13"/>
  <c r="C2397" i="13"/>
  <c r="B2397" i="13"/>
  <c r="A2397" i="13"/>
  <c r="E2397" i="13" s="1"/>
  <c r="D2396" i="13"/>
  <c r="C2396" i="13"/>
  <c r="B2396" i="13"/>
  <c r="A2396" i="13"/>
  <c r="E2396" i="13" s="1"/>
  <c r="D2395" i="13"/>
  <c r="C2395" i="13"/>
  <c r="B2395" i="13"/>
  <c r="A2395" i="13"/>
  <c r="E2395" i="13" s="1"/>
  <c r="D2394" i="13"/>
  <c r="C2394" i="13"/>
  <c r="B2394" i="13"/>
  <c r="A2394" i="13"/>
  <c r="E2394" i="13" s="1"/>
  <c r="D2393" i="13"/>
  <c r="C2393" i="13"/>
  <c r="B2393" i="13"/>
  <c r="A2393" i="13"/>
  <c r="E2393" i="13" s="1"/>
  <c r="D2392" i="13"/>
  <c r="C2392" i="13"/>
  <c r="B2392" i="13"/>
  <c r="A2392" i="13"/>
  <c r="E2392" i="13" s="1"/>
  <c r="D2391" i="13"/>
  <c r="C2391" i="13"/>
  <c r="B2391" i="13"/>
  <c r="A2391" i="13"/>
  <c r="E2391" i="13" s="1"/>
  <c r="D2390" i="13"/>
  <c r="C2390" i="13"/>
  <c r="B2390" i="13"/>
  <c r="A2390" i="13"/>
  <c r="E2390" i="13" s="1"/>
  <c r="D2389" i="13"/>
  <c r="C2389" i="13"/>
  <c r="B2389" i="13"/>
  <c r="A2389" i="13"/>
  <c r="E2389" i="13" s="1"/>
  <c r="D2388" i="13"/>
  <c r="C2388" i="13"/>
  <c r="B2388" i="13"/>
  <c r="A2388" i="13"/>
  <c r="E2388" i="13" s="1"/>
  <c r="D2387" i="13"/>
  <c r="C2387" i="13"/>
  <c r="B2387" i="13"/>
  <c r="A2387" i="13"/>
  <c r="E2387" i="13" s="1"/>
  <c r="D2386" i="13"/>
  <c r="C2386" i="13"/>
  <c r="B2386" i="13"/>
  <c r="A2386" i="13"/>
  <c r="E2386" i="13" s="1"/>
  <c r="D2385" i="13"/>
  <c r="C2385" i="13"/>
  <c r="B2385" i="13"/>
  <c r="A2385" i="13"/>
  <c r="E2385" i="13" s="1"/>
  <c r="D2384" i="13"/>
  <c r="C2384" i="13"/>
  <c r="B2384" i="13"/>
  <c r="A2384" i="13"/>
  <c r="E2384" i="13" s="1"/>
  <c r="D2383" i="13"/>
  <c r="C2383" i="13"/>
  <c r="B2383" i="13"/>
  <c r="A2383" i="13"/>
  <c r="E2383" i="13" s="1"/>
  <c r="D2382" i="13"/>
  <c r="C2382" i="13"/>
  <c r="B2382" i="13"/>
  <c r="A2382" i="13"/>
  <c r="E2382" i="13" s="1"/>
  <c r="D2381" i="13"/>
  <c r="C2381" i="13"/>
  <c r="B2381" i="13"/>
  <c r="A2381" i="13"/>
  <c r="E2381" i="13" s="1"/>
  <c r="D2380" i="13"/>
  <c r="C2380" i="13"/>
  <c r="B2380" i="13"/>
  <c r="A2380" i="13"/>
  <c r="E2380" i="13" s="1"/>
  <c r="D2379" i="13"/>
  <c r="C2379" i="13"/>
  <c r="B2379" i="13"/>
  <c r="A2379" i="13"/>
  <c r="E2379" i="13" s="1"/>
  <c r="D2378" i="13"/>
  <c r="C2378" i="13"/>
  <c r="B2378" i="13"/>
  <c r="A2378" i="13"/>
  <c r="E2378" i="13" s="1"/>
  <c r="D2377" i="13"/>
  <c r="C2377" i="13"/>
  <c r="B2377" i="13"/>
  <c r="A2377" i="13"/>
  <c r="E2377" i="13" s="1"/>
  <c r="D2376" i="13"/>
  <c r="C2376" i="13"/>
  <c r="B2376" i="13"/>
  <c r="A2376" i="13"/>
  <c r="E2376" i="13" s="1"/>
  <c r="D2375" i="13"/>
  <c r="C2375" i="13"/>
  <c r="B2375" i="13"/>
  <c r="A2375" i="13"/>
  <c r="E2375" i="13" s="1"/>
  <c r="D2374" i="13"/>
  <c r="C2374" i="13"/>
  <c r="B2374" i="13"/>
  <c r="A2374" i="13"/>
  <c r="E2374" i="13" s="1"/>
  <c r="D2373" i="13"/>
  <c r="C2373" i="13"/>
  <c r="B2373" i="13"/>
  <c r="A2373" i="13"/>
  <c r="E2373" i="13" s="1"/>
  <c r="D2372" i="13"/>
  <c r="C2372" i="13"/>
  <c r="B2372" i="13"/>
  <c r="A2372" i="13"/>
  <c r="E2372" i="13" s="1"/>
  <c r="D2371" i="13"/>
  <c r="C2371" i="13"/>
  <c r="B2371" i="13"/>
  <c r="A2371" i="13"/>
  <c r="E2371" i="13" s="1"/>
  <c r="D2370" i="13"/>
  <c r="C2370" i="13"/>
  <c r="B2370" i="13"/>
  <c r="A2370" i="13"/>
  <c r="E2370" i="13" s="1"/>
  <c r="D2369" i="13"/>
  <c r="C2369" i="13"/>
  <c r="B2369" i="13"/>
  <c r="A2369" i="13"/>
  <c r="E2369" i="13" s="1"/>
  <c r="D2368" i="13"/>
  <c r="C2368" i="13"/>
  <c r="B2368" i="13"/>
  <c r="A2368" i="13"/>
  <c r="E2368" i="13" s="1"/>
  <c r="D2367" i="13"/>
  <c r="C2367" i="13"/>
  <c r="B2367" i="13"/>
  <c r="A2367" i="13"/>
  <c r="E2367" i="13" s="1"/>
  <c r="D2366" i="13"/>
  <c r="C2366" i="13"/>
  <c r="B2366" i="13"/>
  <c r="A2366" i="13"/>
  <c r="E2366" i="13" s="1"/>
  <c r="D2365" i="13"/>
  <c r="C2365" i="13"/>
  <c r="B2365" i="13"/>
  <c r="A2365" i="13"/>
  <c r="E2365" i="13" s="1"/>
  <c r="D2364" i="13"/>
  <c r="C2364" i="13"/>
  <c r="B2364" i="13"/>
  <c r="A2364" i="13"/>
  <c r="E2364" i="13" s="1"/>
  <c r="D2363" i="13"/>
  <c r="C2363" i="13"/>
  <c r="B2363" i="13"/>
  <c r="A2363" i="13"/>
  <c r="E2363" i="13" s="1"/>
  <c r="D2362" i="13"/>
  <c r="C2362" i="13"/>
  <c r="B2362" i="13"/>
  <c r="A2362" i="13"/>
  <c r="E2362" i="13" s="1"/>
  <c r="D2361" i="13"/>
  <c r="C2361" i="13"/>
  <c r="B2361" i="13"/>
  <c r="A2361" i="13"/>
  <c r="E2361" i="13" s="1"/>
  <c r="D2360" i="13"/>
  <c r="C2360" i="13"/>
  <c r="B2360" i="13"/>
  <c r="A2360" i="13"/>
  <c r="E2360" i="13" s="1"/>
  <c r="D2359" i="13"/>
  <c r="C2359" i="13"/>
  <c r="B2359" i="13"/>
  <c r="A2359" i="13"/>
  <c r="E2359" i="13" s="1"/>
  <c r="D2358" i="13"/>
  <c r="C2358" i="13"/>
  <c r="B2358" i="13"/>
  <c r="A2358" i="13"/>
  <c r="E2358" i="13" s="1"/>
  <c r="D2357" i="13"/>
  <c r="C2357" i="13"/>
  <c r="B2357" i="13"/>
  <c r="A2357" i="13"/>
  <c r="E2357" i="13" s="1"/>
  <c r="D2356" i="13"/>
  <c r="C2356" i="13"/>
  <c r="B2356" i="13"/>
  <c r="A2356" i="13"/>
  <c r="E2356" i="13" s="1"/>
  <c r="D2355" i="13"/>
  <c r="C2355" i="13"/>
  <c r="B2355" i="13"/>
  <c r="A2355" i="13"/>
  <c r="E2355" i="13" s="1"/>
  <c r="D2354" i="13"/>
  <c r="C2354" i="13"/>
  <c r="B2354" i="13"/>
  <c r="A2354" i="13"/>
  <c r="E2354" i="13" s="1"/>
  <c r="D2353" i="13"/>
  <c r="C2353" i="13"/>
  <c r="B2353" i="13"/>
  <c r="A2353" i="13"/>
  <c r="E2353" i="13" s="1"/>
  <c r="D2352" i="13"/>
  <c r="C2352" i="13"/>
  <c r="B2352" i="13"/>
  <c r="A2352" i="13"/>
  <c r="E2352" i="13" s="1"/>
  <c r="D2351" i="13"/>
  <c r="C2351" i="13"/>
  <c r="B2351" i="13"/>
  <c r="A2351" i="13"/>
  <c r="E2351" i="13" s="1"/>
  <c r="D2350" i="13"/>
  <c r="C2350" i="13"/>
  <c r="B2350" i="13"/>
  <c r="A2350" i="13"/>
  <c r="E2350" i="13" s="1"/>
  <c r="D2349" i="13"/>
  <c r="C2349" i="13"/>
  <c r="B2349" i="13"/>
  <c r="A2349" i="13"/>
  <c r="E2349" i="13" s="1"/>
  <c r="D2348" i="13"/>
  <c r="C2348" i="13"/>
  <c r="B2348" i="13"/>
  <c r="A2348" i="13"/>
  <c r="E2348" i="13" s="1"/>
  <c r="D2347" i="13"/>
  <c r="C2347" i="13"/>
  <c r="B2347" i="13"/>
  <c r="A2347" i="13"/>
  <c r="E2347" i="13" s="1"/>
  <c r="D2346" i="13"/>
  <c r="C2346" i="13"/>
  <c r="B2346" i="13"/>
  <c r="A2346" i="13"/>
  <c r="E2346" i="13" s="1"/>
  <c r="D2345" i="13"/>
  <c r="C2345" i="13"/>
  <c r="B2345" i="13"/>
  <c r="A2345" i="13"/>
  <c r="E2345" i="13" s="1"/>
  <c r="D2344" i="13"/>
  <c r="C2344" i="13"/>
  <c r="B2344" i="13"/>
  <c r="A2344" i="13"/>
  <c r="E2344" i="13" s="1"/>
  <c r="D2343" i="13"/>
  <c r="C2343" i="13"/>
  <c r="B2343" i="13"/>
  <c r="A2343" i="13"/>
  <c r="E2343" i="13" s="1"/>
  <c r="D2342" i="13"/>
  <c r="C2342" i="13"/>
  <c r="B2342" i="13"/>
  <c r="A2342" i="13"/>
  <c r="E2342" i="13" s="1"/>
  <c r="D2341" i="13"/>
  <c r="C2341" i="13"/>
  <c r="B2341" i="13"/>
  <c r="A2341" i="13"/>
  <c r="E2341" i="13" s="1"/>
  <c r="D2340" i="13"/>
  <c r="C2340" i="13"/>
  <c r="B2340" i="13"/>
  <c r="A2340" i="13"/>
  <c r="E2340" i="13" s="1"/>
  <c r="D2339" i="13"/>
  <c r="C2339" i="13"/>
  <c r="B2339" i="13"/>
  <c r="A2339" i="13"/>
  <c r="E2339" i="13" s="1"/>
  <c r="D2338" i="13"/>
  <c r="C2338" i="13"/>
  <c r="B2338" i="13"/>
  <c r="A2338" i="13"/>
  <c r="E2338" i="13" s="1"/>
  <c r="D2337" i="13"/>
  <c r="C2337" i="13"/>
  <c r="B2337" i="13"/>
  <c r="A2337" i="13"/>
  <c r="E2337" i="13" s="1"/>
  <c r="D2336" i="13"/>
  <c r="C2336" i="13"/>
  <c r="B2336" i="13"/>
  <c r="A2336" i="13"/>
  <c r="E2336" i="13" s="1"/>
  <c r="D2335" i="13"/>
  <c r="C2335" i="13"/>
  <c r="B2335" i="13"/>
  <c r="A2335" i="13"/>
  <c r="E2335" i="13" s="1"/>
  <c r="D2334" i="13"/>
  <c r="C2334" i="13"/>
  <c r="B2334" i="13"/>
  <c r="A2334" i="13"/>
  <c r="E2334" i="13" s="1"/>
  <c r="D2333" i="13"/>
  <c r="C2333" i="13"/>
  <c r="B2333" i="13"/>
  <c r="A2333" i="13"/>
  <c r="E2333" i="13" s="1"/>
  <c r="D2332" i="13"/>
  <c r="C2332" i="13"/>
  <c r="B2332" i="13"/>
  <c r="A2332" i="13"/>
  <c r="E2332" i="13" s="1"/>
  <c r="D2331" i="13"/>
  <c r="C2331" i="13"/>
  <c r="B2331" i="13"/>
  <c r="A2331" i="13"/>
  <c r="E2331" i="13" s="1"/>
  <c r="D2330" i="13"/>
  <c r="C2330" i="13"/>
  <c r="B2330" i="13"/>
  <c r="A2330" i="13"/>
  <c r="E2330" i="13" s="1"/>
  <c r="D2329" i="13"/>
  <c r="C2329" i="13"/>
  <c r="B2329" i="13"/>
  <c r="A2329" i="13"/>
  <c r="E2329" i="13" s="1"/>
  <c r="D2328" i="13"/>
  <c r="C2328" i="13"/>
  <c r="B2328" i="13"/>
  <c r="A2328" i="13"/>
  <c r="E2328" i="13" s="1"/>
  <c r="D2327" i="13"/>
  <c r="C2327" i="13"/>
  <c r="B2327" i="13"/>
  <c r="A2327" i="13"/>
  <c r="E2327" i="13" s="1"/>
  <c r="D2326" i="13"/>
  <c r="C2326" i="13"/>
  <c r="B2326" i="13"/>
  <c r="A2326" i="13"/>
  <c r="E2326" i="13" s="1"/>
  <c r="D2325" i="13"/>
  <c r="C2325" i="13"/>
  <c r="B2325" i="13"/>
  <c r="A2325" i="13"/>
  <c r="E2325" i="13" s="1"/>
  <c r="D2324" i="13"/>
  <c r="C2324" i="13"/>
  <c r="B2324" i="13"/>
  <c r="A2324" i="13"/>
  <c r="E2324" i="13" s="1"/>
  <c r="D2323" i="13"/>
  <c r="C2323" i="13"/>
  <c r="B2323" i="13"/>
  <c r="A2323" i="13"/>
  <c r="E2323" i="13" s="1"/>
  <c r="D2322" i="13"/>
  <c r="C2322" i="13"/>
  <c r="B2322" i="13"/>
  <c r="A2322" i="13"/>
  <c r="E2322" i="13" s="1"/>
  <c r="D2321" i="13"/>
  <c r="C2321" i="13"/>
  <c r="B2321" i="13"/>
  <c r="A2321" i="13"/>
  <c r="E2321" i="13" s="1"/>
  <c r="D2320" i="13"/>
  <c r="C2320" i="13"/>
  <c r="B2320" i="13"/>
  <c r="A2320" i="13"/>
  <c r="E2320" i="13" s="1"/>
  <c r="D2319" i="13"/>
  <c r="C2319" i="13"/>
  <c r="B2319" i="13"/>
  <c r="A2319" i="13"/>
  <c r="E2319" i="13" s="1"/>
  <c r="D2318" i="13"/>
  <c r="C2318" i="13"/>
  <c r="B2318" i="13"/>
  <c r="A2318" i="13"/>
  <c r="E2318" i="13" s="1"/>
  <c r="D2317" i="13"/>
  <c r="C2317" i="13"/>
  <c r="B2317" i="13"/>
  <c r="A2317" i="13"/>
  <c r="E2317" i="13" s="1"/>
  <c r="D2316" i="13"/>
  <c r="C2316" i="13"/>
  <c r="B2316" i="13"/>
  <c r="A2316" i="13"/>
  <c r="E2316" i="13" s="1"/>
  <c r="D2315" i="13"/>
  <c r="C2315" i="13"/>
  <c r="B2315" i="13"/>
  <c r="A2315" i="13"/>
  <c r="E2315" i="13" s="1"/>
  <c r="D2314" i="13"/>
  <c r="C2314" i="13"/>
  <c r="B2314" i="13"/>
  <c r="A2314" i="13"/>
  <c r="E2314" i="13" s="1"/>
  <c r="D2313" i="13"/>
  <c r="C2313" i="13"/>
  <c r="B2313" i="13"/>
  <c r="A2313" i="13"/>
  <c r="E2313" i="13" s="1"/>
  <c r="D2312" i="13"/>
  <c r="C2312" i="13"/>
  <c r="B2312" i="13"/>
  <c r="A2312" i="13"/>
  <c r="E2312" i="13" s="1"/>
  <c r="D2311" i="13"/>
  <c r="C2311" i="13"/>
  <c r="B2311" i="13"/>
  <c r="A2311" i="13"/>
  <c r="E2311" i="13" s="1"/>
  <c r="D2310" i="13"/>
  <c r="C2310" i="13"/>
  <c r="B2310" i="13"/>
  <c r="A2310" i="13"/>
  <c r="E2310" i="13" s="1"/>
  <c r="D2309" i="13"/>
  <c r="C2309" i="13"/>
  <c r="B2309" i="13"/>
  <c r="A2309" i="13"/>
  <c r="E2309" i="13" s="1"/>
  <c r="D2308" i="13"/>
  <c r="C2308" i="13"/>
  <c r="B2308" i="13"/>
  <c r="A2308" i="13"/>
  <c r="E2308" i="13" s="1"/>
  <c r="D2307" i="13"/>
  <c r="C2307" i="13"/>
  <c r="B2307" i="13"/>
  <c r="A2307" i="13"/>
  <c r="E2307" i="13" s="1"/>
  <c r="D2306" i="13"/>
  <c r="C2306" i="13"/>
  <c r="B2306" i="13"/>
  <c r="A2306" i="13"/>
  <c r="E2306" i="13" s="1"/>
  <c r="D2305" i="13"/>
  <c r="C2305" i="13"/>
  <c r="B2305" i="13"/>
  <c r="A2305" i="13"/>
  <c r="E2305" i="13" s="1"/>
  <c r="D2304" i="13"/>
  <c r="C2304" i="13"/>
  <c r="B2304" i="13"/>
  <c r="A2304" i="13"/>
  <c r="E2304" i="13" s="1"/>
  <c r="D2303" i="13"/>
  <c r="C2303" i="13"/>
  <c r="B2303" i="13"/>
  <c r="A2303" i="13"/>
  <c r="E2303" i="13" s="1"/>
  <c r="D2302" i="13"/>
  <c r="C2302" i="13"/>
  <c r="B2302" i="13"/>
  <c r="A2302" i="13"/>
  <c r="E2302" i="13" s="1"/>
  <c r="D2301" i="13"/>
  <c r="C2301" i="13"/>
  <c r="B2301" i="13"/>
  <c r="A2301" i="13"/>
  <c r="E2301" i="13" s="1"/>
  <c r="D2300" i="13"/>
  <c r="C2300" i="13"/>
  <c r="B2300" i="13"/>
  <c r="A2300" i="13"/>
  <c r="E2300" i="13" s="1"/>
  <c r="D2299" i="13"/>
  <c r="C2299" i="13"/>
  <c r="B2299" i="13"/>
  <c r="A2299" i="13"/>
  <c r="E2299" i="13" s="1"/>
  <c r="D2298" i="13"/>
  <c r="C2298" i="13"/>
  <c r="B2298" i="13"/>
  <c r="A2298" i="13"/>
  <c r="E2298" i="13" s="1"/>
  <c r="D2297" i="13"/>
  <c r="C2297" i="13"/>
  <c r="B2297" i="13"/>
  <c r="A2297" i="13"/>
  <c r="E2297" i="13" s="1"/>
  <c r="D2296" i="13"/>
  <c r="C2296" i="13"/>
  <c r="B2296" i="13"/>
  <c r="A2296" i="13"/>
  <c r="E2296" i="13" s="1"/>
  <c r="D2295" i="13"/>
  <c r="C2295" i="13"/>
  <c r="B2295" i="13"/>
  <c r="A2295" i="13"/>
  <c r="E2295" i="13" s="1"/>
  <c r="D2294" i="13"/>
  <c r="C2294" i="13"/>
  <c r="B2294" i="13"/>
  <c r="A2294" i="13"/>
  <c r="E2294" i="13" s="1"/>
  <c r="D2293" i="13"/>
  <c r="C2293" i="13"/>
  <c r="B2293" i="13"/>
  <c r="A2293" i="13"/>
  <c r="E2293" i="13" s="1"/>
  <c r="D2292" i="13"/>
  <c r="C2292" i="13"/>
  <c r="B2292" i="13"/>
  <c r="A2292" i="13"/>
  <c r="E2292" i="13" s="1"/>
  <c r="D2291" i="13"/>
  <c r="C2291" i="13"/>
  <c r="B2291" i="13"/>
  <c r="A2291" i="13"/>
  <c r="E2291" i="13" s="1"/>
  <c r="D2290" i="13"/>
  <c r="C2290" i="13"/>
  <c r="B2290" i="13"/>
  <c r="A2290" i="13"/>
  <c r="E2290" i="13" s="1"/>
  <c r="D2289" i="13"/>
  <c r="C2289" i="13"/>
  <c r="B2289" i="13"/>
  <c r="A2289" i="13"/>
  <c r="E2289" i="13" s="1"/>
  <c r="D2288" i="13"/>
  <c r="C2288" i="13"/>
  <c r="B2288" i="13"/>
  <c r="A2288" i="13"/>
  <c r="E2288" i="13" s="1"/>
  <c r="D2287" i="13"/>
  <c r="C2287" i="13"/>
  <c r="B2287" i="13"/>
  <c r="A2287" i="13"/>
  <c r="E2287" i="13" s="1"/>
  <c r="D2286" i="13"/>
  <c r="C2286" i="13"/>
  <c r="B2286" i="13"/>
  <c r="A2286" i="13"/>
  <c r="E2286" i="13" s="1"/>
  <c r="D2285" i="13"/>
  <c r="C2285" i="13"/>
  <c r="B2285" i="13"/>
  <c r="A2285" i="13"/>
  <c r="E2285" i="13" s="1"/>
  <c r="D2284" i="13"/>
  <c r="C2284" i="13"/>
  <c r="B2284" i="13"/>
  <c r="A2284" i="13"/>
  <c r="E2284" i="13" s="1"/>
  <c r="D2283" i="13"/>
  <c r="C2283" i="13"/>
  <c r="B2283" i="13"/>
  <c r="A2283" i="13"/>
  <c r="E2283" i="13" s="1"/>
  <c r="D2282" i="13"/>
  <c r="C2282" i="13"/>
  <c r="B2282" i="13"/>
  <c r="A2282" i="13"/>
  <c r="E2282" i="13" s="1"/>
  <c r="D2281" i="13"/>
  <c r="C2281" i="13"/>
  <c r="B2281" i="13"/>
  <c r="A2281" i="13"/>
  <c r="E2281" i="13" s="1"/>
  <c r="D2280" i="13"/>
  <c r="C2280" i="13"/>
  <c r="B2280" i="13"/>
  <c r="A2280" i="13"/>
  <c r="E2280" i="13" s="1"/>
  <c r="D2279" i="13"/>
  <c r="C2279" i="13"/>
  <c r="B2279" i="13"/>
  <c r="A2279" i="13"/>
  <c r="E2279" i="13" s="1"/>
  <c r="D2278" i="13"/>
  <c r="C2278" i="13"/>
  <c r="B2278" i="13"/>
  <c r="A2278" i="13"/>
  <c r="E2278" i="13" s="1"/>
  <c r="D2277" i="13"/>
  <c r="C2277" i="13"/>
  <c r="B2277" i="13"/>
  <c r="A2277" i="13"/>
  <c r="E2277" i="13" s="1"/>
  <c r="D2276" i="13"/>
  <c r="C2276" i="13"/>
  <c r="B2276" i="13"/>
  <c r="A2276" i="13"/>
  <c r="E2276" i="13" s="1"/>
  <c r="D2275" i="13"/>
  <c r="C2275" i="13"/>
  <c r="B2275" i="13"/>
  <c r="A2275" i="13"/>
  <c r="E2275" i="13" s="1"/>
  <c r="D2274" i="13"/>
  <c r="C2274" i="13"/>
  <c r="B2274" i="13"/>
  <c r="A2274" i="13"/>
  <c r="E2274" i="13" s="1"/>
  <c r="D2273" i="13"/>
  <c r="C2273" i="13"/>
  <c r="B2273" i="13"/>
  <c r="A2273" i="13"/>
  <c r="E2273" i="13" s="1"/>
  <c r="D2272" i="13"/>
  <c r="C2272" i="13"/>
  <c r="B2272" i="13"/>
  <c r="A2272" i="13"/>
  <c r="E2272" i="13" s="1"/>
  <c r="D2271" i="13"/>
  <c r="C2271" i="13"/>
  <c r="B2271" i="13"/>
  <c r="A2271" i="13"/>
  <c r="E2271" i="13" s="1"/>
  <c r="D2270" i="13"/>
  <c r="C2270" i="13"/>
  <c r="B2270" i="13"/>
  <c r="A2270" i="13"/>
  <c r="E2270" i="13" s="1"/>
  <c r="D2269" i="13"/>
  <c r="C2269" i="13"/>
  <c r="B2269" i="13"/>
  <c r="A2269" i="13"/>
  <c r="E2269" i="13" s="1"/>
  <c r="D2268" i="13"/>
  <c r="C2268" i="13"/>
  <c r="B2268" i="13"/>
  <c r="A2268" i="13"/>
  <c r="E2268" i="13" s="1"/>
  <c r="D2267" i="13"/>
  <c r="C2267" i="13"/>
  <c r="B2267" i="13"/>
  <c r="A2267" i="13"/>
  <c r="E2267" i="13" s="1"/>
  <c r="D2266" i="13"/>
  <c r="C2266" i="13"/>
  <c r="B2266" i="13"/>
  <c r="A2266" i="13"/>
  <c r="E2266" i="13" s="1"/>
  <c r="D2265" i="13"/>
  <c r="C2265" i="13"/>
  <c r="B2265" i="13"/>
  <c r="A2265" i="13"/>
  <c r="E2265" i="13" s="1"/>
  <c r="D2264" i="13"/>
  <c r="C2264" i="13"/>
  <c r="B2264" i="13"/>
  <c r="A2264" i="13"/>
  <c r="E2264" i="13" s="1"/>
  <c r="D2263" i="13"/>
  <c r="C2263" i="13"/>
  <c r="B2263" i="13"/>
  <c r="A2263" i="13"/>
  <c r="E2263" i="13" s="1"/>
  <c r="D2262" i="13"/>
  <c r="C2262" i="13"/>
  <c r="B2262" i="13"/>
  <c r="A2262" i="13"/>
  <c r="E2262" i="13" s="1"/>
  <c r="D2261" i="13"/>
  <c r="C2261" i="13"/>
  <c r="B2261" i="13"/>
  <c r="A2261" i="13"/>
  <c r="E2261" i="13" s="1"/>
  <c r="D2260" i="13"/>
  <c r="C2260" i="13"/>
  <c r="B2260" i="13"/>
  <c r="A2260" i="13"/>
  <c r="E2260" i="13" s="1"/>
  <c r="D2259" i="13"/>
  <c r="C2259" i="13"/>
  <c r="B2259" i="13"/>
  <c r="A2259" i="13"/>
  <c r="E2259" i="13" s="1"/>
  <c r="D2258" i="13"/>
  <c r="C2258" i="13"/>
  <c r="B2258" i="13"/>
  <c r="A2258" i="13"/>
  <c r="E2258" i="13" s="1"/>
  <c r="D2257" i="13"/>
  <c r="C2257" i="13"/>
  <c r="B2257" i="13"/>
  <c r="A2257" i="13"/>
  <c r="E2257" i="13" s="1"/>
  <c r="D2256" i="13"/>
  <c r="C2256" i="13"/>
  <c r="B2256" i="13"/>
  <c r="A2256" i="13"/>
  <c r="E2256" i="13" s="1"/>
  <c r="D2255" i="13"/>
  <c r="C2255" i="13"/>
  <c r="B2255" i="13"/>
  <c r="A2255" i="13"/>
  <c r="E2255" i="13" s="1"/>
  <c r="D2254" i="13"/>
  <c r="C2254" i="13"/>
  <c r="B2254" i="13"/>
  <c r="A2254" i="13"/>
  <c r="E2254" i="13" s="1"/>
  <c r="D2253" i="13"/>
  <c r="C2253" i="13"/>
  <c r="B2253" i="13"/>
  <c r="A2253" i="13"/>
  <c r="E2253" i="13" s="1"/>
  <c r="D2252" i="13"/>
  <c r="C2252" i="13"/>
  <c r="B2252" i="13"/>
  <c r="A2252" i="13"/>
  <c r="E2252" i="13" s="1"/>
  <c r="D2251" i="13"/>
  <c r="C2251" i="13"/>
  <c r="B2251" i="13"/>
  <c r="A2251" i="13"/>
  <c r="E2251" i="13" s="1"/>
  <c r="D2250" i="13"/>
  <c r="C2250" i="13"/>
  <c r="B2250" i="13"/>
  <c r="A2250" i="13"/>
  <c r="E2250" i="13" s="1"/>
  <c r="D2249" i="13"/>
  <c r="C2249" i="13"/>
  <c r="B2249" i="13"/>
  <c r="A2249" i="13"/>
  <c r="E2249" i="13" s="1"/>
  <c r="D2248" i="13"/>
  <c r="C2248" i="13"/>
  <c r="B2248" i="13"/>
  <c r="A2248" i="13"/>
  <c r="E2248" i="13" s="1"/>
  <c r="D2247" i="13"/>
  <c r="C2247" i="13"/>
  <c r="B2247" i="13"/>
  <c r="A2247" i="13"/>
  <c r="E2247" i="13" s="1"/>
  <c r="D2246" i="13"/>
  <c r="C2246" i="13"/>
  <c r="B2246" i="13"/>
  <c r="A2246" i="13"/>
  <c r="E2246" i="13" s="1"/>
  <c r="D2245" i="13"/>
  <c r="C2245" i="13"/>
  <c r="B2245" i="13"/>
  <c r="A2245" i="13"/>
  <c r="E2245" i="13" s="1"/>
  <c r="D2244" i="13"/>
  <c r="C2244" i="13"/>
  <c r="B2244" i="13"/>
  <c r="A2244" i="13"/>
  <c r="E2244" i="13" s="1"/>
  <c r="D2243" i="13"/>
  <c r="C2243" i="13"/>
  <c r="B2243" i="13"/>
  <c r="A2243" i="13"/>
  <c r="E2243" i="13" s="1"/>
  <c r="D2242" i="13"/>
  <c r="C2242" i="13"/>
  <c r="B2242" i="13"/>
  <c r="A2242" i="13"/>
  <c r="D2241" i="13"/>
  <c r="C2241" i="13"/>
  <c r="B2241" i="13"/>
  <c r="A2241" i="13"/>
  <c r="E2241" i="13" s="1"/>
  <c r="D2240" i="13"/>
  <c r="C2240" i="13"/>
  <c r="B2240" i="13"/>
  <c r="A2240" i="13"/>
  <c r="E2240" i="13" s="1"/>
  <c r="D2239" i="13"/>
  <c r="C2239" i="13"/>
  <c r="B2239" i="13"/>
  <c r="A2239" i="13"/>
  <c r="E2239" i="13" s="1"/>
  <c r="D2238" i="13"/>
  <c r="C2238" i="13"/>
  <c r="B2238" i="13"/>
  <c r="A2238" i="13"/>
  <c r="E2238" i="13" s="1"/>
  <c r="D2237" i="13"/>
  <c r="C2237" i="13"/>
  <c r="B2237" i="13"/>
  <c r="A2237" i="13"/>
  <c r="E2237" i="13" s="1"/>
  <c r="D2236" i="13"/>
  <c r="C2236" i="13"/>
  <c r="B2236" i="13"/>
  <c r="A2236" i="13"/>
  <c r="E2236" i="13" s="1"/>
  <c r="D2235" i="13"/>
  <c r="C2235" i="13"/>
  <c r="B2235" i="13"/>
  <c r="A2235" i="13"/>
  <c r="D2234" i="13"/>
  <c r="C2234" i="13"/>
  <c r="B2234" i="13"/>
  <c r="A2234" i="13"/>
  <c r="E2234" i="13" s="1"/>
  <c r="D2233" i="13"/>
  <c r="C2233" i="13"/>
  <c r="B2233" i="13"/>
  <c r="A2233" i="13"/>
  <c r="E2233" i="13" s="1"/>
  <c r="D2232" i="13"/>
  <c r="C2232" i="13"/>
  <c r="B2232" i="13"/>
  <c r="A2232" i="13"/>
  <c r="E2232" i="13" s="1"/>
  <c r="D2231" i="13"/>
  <c r="C2231" i="13"/>
  <c r="B2231" i="13"/>
  <c r="A2231" i="13"/>
  <c r="D2230" i="13"/>
  <c r="C2230" i="13"/>
  <c r="B2230" i="13"/>
  <c r="A2230" i="13"/>
  <c r="D2229" i="13"/>
  <c r="C2229" i="13"/>
  <c r="B2229" i="13"/>
  <c r="A2229" i="13"/>
  <c r="E2229" i="13" s="1"/>
  <c r="D2228" i="13"/>
  <c r="C2228" i="13"/>
  <c r="B2228" i="13"/>
  <c r="A2228" i="13"/>
  <c r="E2228" i="13" s="1"/>
  <c r="D2227" i="13"/>
  <c r="C2227" i="13"/>
  <c r="B2227" i="13"/>
  <c r="A2227" i="13"/>
  <c r="E2227" i="13" s="1"/>
  <c r="D2226" i="13"/>
  <c r="C2226" i="13"/>
  <c r="B2226" i="13"/>
  <c r="A2226" i="13"/>
  <c r="D2225" i="13"/>
  <c r="C2225" i="13"/>
  <c r="B2225" i="13"/>
  <c r="A2225" i="13"/>
  <c r="E2225" i="13" s="1"/>
  <c r="D2224" i="13"/>
  <c r="C2224" i="13"/>
  <c r="B2224" i="13"/>
  <c r="A2224" i="13"/>
  <c r="E2224" i="13" s="1"/>
  <c r="D2223" i="13"/>
  <c r="C2223" i="13"/>
  <c r="B2223" i="13"/>
  <c r="A2223" i="13"/>
  <c r="E2223" i="13" s="1"/>
  <c r="D2222" i="13"/>
  <c r="C2222" i="13"/>
  <c r="B2222" i="13"/>
  <c r="A2222" i="13"/>
  <c r="E2222" i="13" s="1"/>
  <c r="D2221" i="13"/>
  <c r="C2221" i="13"/>
  <c r="B2221" i="13"/>
  <c r="A2221" i="13"/>
  <c r="E2221" i="13" s="1"/>
  <c r="D2220" i="13"/>
  <c r="C2220" i="13"/>
  <c r="B2220" i="13"/>
  <c r="A2220" i="13"/>
  <c r="E2220" i="13" s="1"/>
  <c r="D2219" i="13"/>
  <c r="C2219" i="13"/>
  <c r="B2219" i="13"/>
  <c r="A2219" i="13"/>
  <c r="D2218" i="13"/>
  <c r="C2218" i="13"/>
  <c r="B2218" i="13"/>
  <c r="A2218" i="13"/>
  <c r="E2218" i="13" s="1"/>
  <c r="D2217" i="13"/>
  <c r="C2217" i="13"/>
  <c r="B2217" i="13"/>
  <c r="A2217" i="13"/>
  <c r="E2217" i="13" s="1"/>
  <c r="D2216" i="13"/>
  <c r="C2216" i="13"/>
  <c r="B2216" i="13"/>
  <c r="A2216" i="13"/>
  <c r="E2216" i="13" s="1"/>
  <c r="D2215" i="13"/>
  <c r="C2215" i="13"/>
  <c r="B2215" i="13"/>
  <c r="A2215" i="13"/>
  <c r="D2214" i="13"/>
  <c r="C2214" i="13"/>
  <c r="B2214" i="13"/>
  <c r="A2214" i="13"/>
  <c r="D2213" i="13"/>
  <c r="C2213" i="13"/>
  <c r="B2213" i="13"/>
  <c r="A2213" i="13"/>
  <c r="E2213" i="13" s="1"/>
  <c r="D2212" i="13"/>
  <c r="C2212" i="13"/>
  <c r="B2212" i="13"/>
  <c r="A2212" i="13"/>
  <c r="E2212" i="13" s="1"/>
  <c r="D2211" i="13"/>
  <c r="C2211" i="13"/>
  <c r="B2211" i="13"/>
  <c r="A2211" i="13"/>
  <c r="E2211" i="13" s="1"/>
  <c r="D2210" i="13"/>
  <c r="C2210" i="13"/>
  <c r="B2210" i="13"/>
  <c r="A2210" i="13"/>
  <c r="D2209" i="13"/>
  <c r="C2209" i="13"/>
  <c r="B2209" i="13"/>
  <c r="A2209" i="13"/>
  <c r="E2209" i="13" s="1"/>
  <c r="D2208" i="13"/>
  <c r="C2208" i="13"/>
  <c r="B2208" i="13"/>
  <c r="A2208" i="13"/>
  <c r="E2208" i="13" s="1"/>
  <c r="D2207" i="13"/>
  <c r="C2207" i="13"/>
  <c r="B2207" i="13"/>
  <c r="A2207" i="13"/>
  <c r="E2207" i="13" s="1"/>
  <c r="D2206" i="13"/>
  <c r="C2206" i="13"/>
  <c r="B2206" i="13"/>
  <c r="A2206" i="13"/>
  <c r="E2206" i="13" s="1"/>
  <c r="D2205" i="13"/>
  <c r="C2205" i="13"/>
  <c r="B2205" i="13"/>
  <c r="A2205" i="13"/>
  <c r="E2205" i="13" s="1"/>
  <c r="D2204" i="13"/>
  <c r="C2204" i="13"/>
  <c r="B2204" i="13"/>
  <c r="A2204" i="13"/>
  <c r="E2204" i="13" s="1"/>
  <c r="D2203" i="13"/>
  <c r="C2203" i="13"/>
  <c r="B2203" i="13"/>
  <c r="A2203" i="13"/>
  <c r="D2202" i="13"/>
  <c r="C2202" i="13"/>
  <c r="B2202" i="13"/>
  <c r="A2202" i="13"/>
  <c r="E2202" i="13" s="1"/>
  <c r="D2201" i="13"/>
  <c r="C2201" i="13"/>
  <c r="B2201" i="13"/>
  <c r="A2201" i="13"/>
  <c r="E2201" i="13" s="1"/>
  <c r="D2200" i="13"/>
  <c r="C2200" i="13"/>
  <c r="B2200" i="13"/>
  <c r="A2200" i="13"/>
  <c r="E2200" i="13" s="1"/>
  <c r="D2199" i="13"/>
  <c r="C2199" i="13"/>
  <c r="B2199" i="13"/>
  <c r="A2199" i="13"/>
  <c r="D2198" i="13"/>
  <c r="C2198" i="13"/>
  <c r="B2198" i="13"/>
  <c r="A2198" i="13"/>
  <c r="D2197" i="13"/>
  <c r="C2197" i="13"/>
  <c r="B2197" i="13"/>
  <c r="A2197" i="13"/>
  <c r="E2197" i="13" s="1"/>
  <c r="D2196" i="13"/>
  <c r="C2196" i="13"/>
  <c r="B2196" i="13"/>
  <c r="A2196" i="13"/>
  <c r="E2196" i="13" s="1"/>
  <c r="D2195" i="13"/>
  <c r="C2195" i="13"/>
  <c r="B2195" i="13"/>
  <c r="A2195" i="13"/>
  <c r="E2195" i="13" s="1"/>
  <c r="D2194" i="13"/>
  <c r="C2194" i="13"/>
  <c r="B2194" i="13"/>
  <c r="A2194" i="13"/>
  <c r="D2193" i="13"/>
  <c r="C2193" i="13"/>
  <c r="B2193" i="13"/>
  <c r="A2193" i="13"/>
  <c r="E2193" i="13" s="1"/>
  <c r="D2192" i="13"/>
  <c r="C2192" i="13"/>
  <c r="B2192" i="13"/>
  <c r="A2192" i="13"/>
  <c r="E2192" i="13" s="1"/>
  <c r="D2191" i="13"/>
  <c r="C2191" i="13"/>
  <c r="B2191" i="13"/>
  <c r="A2191" i="13"/>
  <c r="E2191" i="13" s="1"/>
  <c r="D2190" i="13"/>
  <c r="C2190" i="13"/>
  <c r="B2190" i="13"/>
  <c r="A2190" i="13"/>
  <c r="E2190" i="13" s="1"/>
  <c r="D2189" i="13"/>
  <c r="C2189" i="13"/>
  <c r="B2189" i="13"/>
  <c r="A2189" i="13"/>
  <c r="E2189" i="13" s="1"/>
  <c r="D2188" i="13"/>
  <c r="C2188" i="13"/>
  <c r="B2188" i="13"/>
  <c r="A2188" i="13"/>
  <c r="E2188" i="13" s="1"/>
  <c r="D2187" i="13"/>
  <c r="C2187" i="13"/>
  <c r="B2187" i="13"/>
  <c r="A2187" i="13"/>
  <c r="D2186" i="13"/>
  <c r="C2186" i="13"/>
  <c r="B2186" i="13"/>
  <c r="A2186" i="13"/>
  <c r="E2186" i="13" s="1"/>
  <c r="D2185" i="13"/>
  <c r="C2185" i="13"/>
  <c r="B2185" i="13"/>
  <c r="A2185" i="13"/>
  <c r="E2185" i="13" s="1"/>
  <c r="D2184" i="13"/>
  <c r="C2184" i="13"/>
  <c r="B2184" i="13"/>
  <c r="A2184" i="13"/>
  <c r="E2184" i="13" s="1"/>
  <c r="D2183" i="13"/>
  <c r="C2183" i="13"/>
  <c r="B2183" i="13"/>
  <c r="A2183" i="13"/>
  <c r="D2182" i="13"/>
  <c r="C2182" i="13"/>
  <c r="B2182" i="13"/>
  <c r="A2182" i="13"/>
  <c r="D2181" i="13"/>
  <c r="C2181" i="13"/>
  <c r="B2181" i="13"/>
  <c r="A2181" i="13"/>
  <c r="E2181" i="13" s="1"/>
  <c r="D2180" i="13"/>
  <c r="C2180" i="13"/>
  <c r="B2180" i="13"/>
  <c r="A2180" i="13"/>
  <c r="E2180" i="13" s="1"/>
  <c r="D2179" i="13"/>
  <c r="C2179" i="13"/>
  <c r="B2179" i="13"/>
  <c r="A2179" i="13"/>
  <c r="E2179" i="13" s="1"/>
  <c r="D2178" i="13"/>
  <c r="C2178" i="13"/>
  <c r="B2178" i="13"/>
  <c r="A2178" i="13"/>
  <c r="D2177" i="13"/>
  <c r="C2177" i="13"/>
  <c r="B2177" i="13"/>
  <c r="A2177" i="13"/>
  <c r="E2177" i="13" s="1"/>
  <c r="D2176" i="13"/>
  <c r="C2176" i="13"/>
  <c r="B2176" i="13"/>
  <c r="A2176" i="13"/>
  <c r="E2176" i="13" s="1"/>
  <c r="D2175" i="13"/>
  <c r="C2175" i="13"/>
  <c r="B2175" i="13"/>
  <c r="A2175" i="13"/>
  <c r="E2175" i="13" s="1"/>
  <c r="D2174" i="13"/>
  <c r="C2174" i="13"/>
  <c r="B2174" i="13"/>
  <c r="A2174" i="13"/>
  <c r="E2174" i="13" s="1"/>
  <c r="D2173" i="13"/>
  <c r="C2173" i="13"/>
  <c r="B2173" i="13"/>
  <c r="A2173" i="13"/>
  <c r="E2173" i="13" s="1"/>
  <c r="D2172" i="13"/>
  <c r="C2172" i="13"/>
  <c r="B2172" i="13"/>
  <c r="A2172" i="13"/>
  <c r="E2172" i="13" s="1"/>
  <c r="D2171" i="13"/>
  <c r="C2171" i="13"/>
  <c r="B2171" i="13"/>
  <c r="A2171" i="13"/>
  <c r="D2170" i="13"/>
  <c r="C2170" i="13"/>
  <c r="B2170" i="13"/>
  <c r="A2170" i="13"/>
  <c r="E2170" i="13" s="1"/>
  <c r="D2169" i="13"/>
  <c r="C2169" i="13"/>
  <c r="B2169" i="13"/>
  <c r="A2169" i="13"/>
  <c r="E2169" i="13" s="1"/>
  <c r="D2168" i="13"/>
  <c r="C2168" i="13"/>
  <c r="B2168" i="13"/>
  <c r="A2168" i="13"/>
  <c r="E2168" i="13" s="1"/>
  <c r="D2167" i="13"/>
  <c r="C2167" i="13"/>
  <c r="B2167" i="13"/>
  <c r="A2167" i="13"/>
  <c r="D2166" i="13"/>
  <c r="C2166" i="13"/>
  <c r="B2166" i="13"/>
  <c r="A2166" i="13"/>
  <c r="D2165" i="13"/>
  <c r="C2165" i="13"/>
  <c r="B2165" i="13"/>
  <c r="A2165" i="13"/>
  <c r="E2165" i="13" s="1"/>
  <c r="D2164" i="13"/>
  <c r="C2164" i="13"/>
  <c r="B2164" i="13"/>
  <c r="A2164" i="13"/>
  <c r="E2164" i="13" s="1"/>
  <c r="D2163" i="13"/>
  <c r="C2163" i="13"/>
  <c r="B2163" i="13"/>
  <c r="A2163" i="13"/>
  <c r="E2163" i="13" s="1"/>
  <c r="D2162" i="13"/>
  <c r="C2162" i="13"/>
  <c r="B2162" i="13"/>
  <c r="A2162" i="13"/>
  <c r="D2161" i="13"/>
  <c r="C2161" i="13"/>
  <c r="B2161" i="13"/>
  <c r="A2161" i="13"/>
  <c r="E2161" i="13" s="1"/>
  <c r="D2160" i="13"/>
  <c r="C2160" i="13"/>
  <c r="B2160" i="13"/>
  <c r="A2160" i="13"/>
  <c r="E2160" i="13" s="1"/>
  <c r="D2159" i="13"/>
  <c r="C2159" i="13"/>
  <c r="B2159" i="13"/>
  <c r="A2159" i="13"/>
  <c r="E2159" i="13" s="1"/>
  <c r="D2158" i="13"/>
  <c r="C2158" i="13"/>
  <c r="B2158" i="13"/>
  <c r="A2158" i="13"/>
  <c r="E2158" i="13" s="1"/>
  <c r="D2157" i="13"/>
  <c r="C2157" i="13"/>
  <c r="B2157" i="13"/>
  <c r="A2157" i="13"/>
  <c r="E2157" i="13" s="1"/>
  <c r="D2156" i="13"/>
  <c r="C2156" i="13"/>
  <c r="B2156" i="13"/>
  <c r="A2156" i="13"/>
  <c r="E2156" i="13" s="1"/>
  <c r="D2155" i="13"/>
  <c r="C2155" i="13"/>
  <c r="B2155" i="13"/>
  <c r="A2155" i="13"/>
  <c r="D2154" i="13"/>
  <c r="C2154" i="13"/>
  <c r="B2154" i="13"/>
  <c r="A2154" i="13"/>
  <c r="E2154" i="13" s="1"/>
  <c r="D2153" i="13"/>
  <c r="C2153" i="13"/>
  <c r="B2153" i="13"/>
  <c r="A2153" i="13"/>
  <c r="E2153" i="13" s="1"/>
  <c r="D2152" i="13"/>
  <c r="C2152" i="13"/>
  <c r="B2152" i="13"/>
  <c r="A2152" i="13"/>
  <c r="E2152" i="13" s="1"/>
  <c r="D2151" i="13"/>
  <c r="C2151" i="13"/>
  <c r="B2151" i="13"/>
  <c r="A2151" i="13"/>
  <c r="D2150" i="13"/>
  <c r="C2150" i="13"/>
  <c r="B2150" i="13"/>
  <c r="A2150" i="13"/>
  <c r="D2149" i="13"/>
  <c r="C2149" i="13"/>
  <c r="B2149" i="13"/>
  <c r="A2149" i="13"/>
  <c r="E2149" i="13" s="1"/>
  <c r="D2148" i="13"/>
  <c r="C2148" i="13"/>
  <c r="B2148" i="13"/>
  <c r="A2148" i="13"/>
  <c r="E2148" i="13" s="1"/>
  <c r="D2147" i="13"/>
  <c r="C2147" i="13"/>
  <c r="B2147" i="13"/>
  <c r="A2147" i="13"/>
  <c r="E2147" i="13" s="1"/>
  <c r="D2146" i="13"/>
  <c r="C2146" i="13"/>
  <c r="B2146" i="13"/>
  <c r="A2146" i="13"/>
  <c r="D2145" i="13"/>
  <c r="C2145" i="13"/>
  <c r="B2145" i="13"/>
  <c r="A2145" i="13"/>
  <c r="E2145" i="13" s="1"/>
  <c r="D2144" i="13"/>
  <c r="C2144" i="13"/>
  <c r="B2144" i="13"/>
  <c r="A2144" i="13"/>
  <c r="E2144" i="13" s="1"/>
  <c r="D2143" i="13"/>
  <c r="C2143" i="13"/>
  <c r="B2143" i="13"/>
  <c r="A2143" i="13"/>
  <c r="E2143" i="13" s="1"/>
  <c r="D2142" i="13"/>
  <c r="C2142" i="13"/>
  <c r="B2142" i="13"/>
  <c r="A2142" i="13"/>
  <c r="E2142" i="13" s="1"/>
  <c r="D2141" i="13"/>
  <c r="C2141" i="13"/>
  <c r="B2141" i="13"/>
  <c r="A2141" i="13"/>
  <c r="E2141" i="13" s="1"/>
  <c r="D2140" i="13"/>
  <c r="C2140" i="13"/>
  <c r="B2140" i="13"/>
  <c r="A2140" i="13"/>
  <c r="E2140" i="13" s="1"/>
  <c r="D2139" i="13"/>
  <c r="C2139" i="13"/>
  <c r="B2139" i="13"/>
  <c r="A2139" i="13"/>
  <c r="D2138" i="13"/>
  <c r="C2138" i="13"/>
  <c r="B2138" i="13"/>
  <c r="A2138" i="13"/>
  <c r="E2138" i="13" s="1"/>
  <c r="D2137" i="13"/>
  <c r="C2137" i="13"/>
  <c r="B2137" i="13"/>
  <c r="A2137" i="13"/>
  <c r="E2137" i="13" s="1"/>
  <c r="D2136" i="13"/>
  <c r="C2136" i="13"/>
  <c r="B2136" i="13"/>
  <c r="A2136" i="13"/>
  <c r="E2136" i="13" s="1"/>
  <c r="D2135" i="13"/>
  <c r="C2135" i="13"/>
  <c r="B2135" i="13"/>
  <c r="A2135" i="13"/>
  <c r="D2134" i="13"/>
  <c r="C2134" i="13"/>
  <c r="B2134" i="13"/>
  <c r="A2134" i="13"/>
  <c r="D2133" i="13"/>
  <c r="C2133" i="13"/>
  <c r="B2133" i="13"/>
  <c r="A2133" i="13"/>
  <c r="E2133" i="13" s="1"/>
  <c r="D2132" i="13"/>
  <c r="C2132" i="13"/>
  <c r="B2132" i="13"/>
  <c r="A2132" i="13"/>
  <c r="E2132" i="13" s="1"/>
  <c r="D2131" i="13"/>
  <c r="C2131" i="13"/>
  <c r="B2131" i="13"/>
  <c r="A2131" i="13"/>
  <c r="E2131" i="13" s="1"/>
  <c r="D2130" i="13"/>
  <c r="C2130" i="13"/>
  <c r="B2130" i="13"/>
  <c r="A2130" i="13"/>
  <c r="D2129" i="13"/>
  <c r="C2129" i="13"/>
  <c r="B2129" i="13"/>
  <c r="A2129" i="13"/>
  <c r="E2129" i="13" s="1"/>
  <c r="D2128" i="13"/>
  <c r="C2128" i="13"/>
  <c r="B2128" i="13"/>
  <c r="A2128" i="13"/>
  <c r="E2128" i="13" s="1"/>
  <c r="D2127" i="13"/>
  <c r="C2127" i="13"/>
  <c r="B2127" i="13"/>
  <c r="A2127" i="13"/>
  <c r="E2127" i="13" s="1"/>
  <c r="D2126" i="13"/>
  <c r="C2126" i="13"/>
  <c r="B2126" i="13"/>
  <c r="A2126" i="13"/>
  <c r="E2126" i="13" s="1"/>
  <c r="D2125" i="13"/>
  <c r="C2125" i="13"/>
  <c r="B2125" i="13"/>
  <c r="A2125" i="13"/>
  <c r="E2125" i="13" s="1"/>
  <c r="D2124" i="13"/>
  <c r="C2124" i="13"/>
  <c r="B2124" i="13"/>
  <c r="A2124" i="13"/>
  <c r="E2124" i="13" s="1"/>
  <c r="D2123" i="13"/>
  <c r="C2123" i="13"/>
  <c r="B2123" i="13"/>
  <c r="A2123" i="13"/>
  <c r="D2122" i="13"/>
  <c r="C2122" i="13"/>
  <c r="B2122" i="13"/>
  <c r="A2122" i="13"/>
  <c r="E2122" i="13" s="1"/>
  <c r="D2121" i="13"/>
  <c r="C2121" i="13"/>
  <c r="B2121" i="13"/>
  <c r="A2121" i="13"/>
  <c r="E2121" i="13" s="1"/>
  <c r="D2120" i="13"/>
  <c r="C2120" i="13"/>
  <c r="B2120" i="13"/>
  <c r="A2120" i="13"/>
  <c r="E2120" i="13" s="1"/>
  <c r="D2119" i="13"/>
  <c r="C2119" i="13"/>
  <c r="B2119" i="13"/>
  <c r="A2119" i="13"/>
  <c r="D2118" i="13"/>
  <c r="C2118" i="13"/>
  <c r="B2118" i="13"/>
  <c r="A2118" i="13"/>
  <c r="D2117" i="13"/>
  <c r="C2117" i="13"/>
  <c r="B2117" i="13"/>
  <c r="A2117" i="13"/>
  <c r="E2117" i="13" s="1"/>
  <c r="D2116" i="13"/>
  <c r="C2116" i="13"/>
  <c r="B2116" i="13"/>
  <c r="A2116" i="13"/>
  <c r="E2116" i="13" s="1"/>
  <c r="D2115" i="13"/>
  <c r="C2115" i="13"/>
  <c r="B2115" i="13"/>
  <c r="A2115" i="13"/>
  <c r="E2115" i="13" s="1"/>
  <c r="D2114" i="13"/>
  <c r="C2114" i="13"/>
  <c r="B2114" i="13"/>
  <c r="A2114" i="13"/>
  <c r="D2113" i="13"/>
  <c r="C2113" i="13"/>
  <c r="B2113" i="13"/>
  <c r="A2113" i="13"/>
  <c r="E2113" i="13" s="1"/>
  <c r="D2112" i="13"/>
  <c r="C2112" i="13"/>
  <c r="B2112" i="13"/>
  <c r="A2112" i="13"/>
  <c r="E2112" i="13" s="1"/>
  <c r="D2111" i="13"/>
  <c r="C2111" i="13"/>
  <c r="B2111" i="13"/>
  <c r="A2111" i="13"/>
  <c r="E2111" i="13" s="1"/>
  <c r="D2110" i="13"/>
  <c r="C2110" i="13"/>
  <c r="B2110" i="13"/>
  <c r="A2110" i="13"/>
  <c r="E2110" i="13" s="1"/>
  <c r="D2109" i="13"/>
  <c r="C2109" i="13"/>
  <c r="B2109" i="13"/>
  <c r="A2109" i="13"/>
  <c r="E2109" i="13" s="1"/>
  <c r="D2108" i="13"/>
  <c r="C2108" i="13"/>
  <c r="B2108" i="13"/>
  <c r="A2108" i="13"/>
  <c r="E2108" i="13" s="1"/>
  <c r="D2107" i="13"/>
  <c r="C2107" i="13"/>
  <c r="B2107" i="13"/>
  <c r="A2107" i="13"/>
  <c r="D2106" i="13"/>
  <c r="C2106" i="13"/>
  <c r="B2106" i="13"/>
  <c r="A2106" i="13"/>
  <c r="E2106" i="13" s="1"/>
  <c r="D2105" i="13"/>
  <c r="C2105" i="13"/>
  <c r="B2105" i="13"/>
  <c r="A2105" i="13"/>
  <c r="E2105" i="13" s="1"/>
  <c r="D2104" i="13"/>
  <c r="C2104" i="13"/>
  <c r="B2104" i="13"/>
  <c r="A2104" i="13"/>
  <c r="E2104" i="13" s="1"/>
  <c r="D2103" i="13"/>
  <c r="C2103" i="13"/>
  <c r="B2103" i="13"/>
  <c r="A2103" i="13"/>
  <c r="D2102" i="13"/>
  <c r="C2102" i="13"/>
  <c r="B2102" i="13"/>
  <c r="A2102" i="13"/>
  <c r="D2101" i="13"/>
  <c r="C2101" i="13"/>
  <c r="B2101" i="13"/>
  <c r="A2101" i="13"/>
  <c r="E2101" i="13" s="1"/>
  <c r="D2100" i="13"/>
  <c r="C2100" i="13"/>
  <c r="B2100" i="13"/>
  <c r="A2100" i="13"/>
  <c r="E2100" i="13" s="1"/>
  <c r="D2099" i="13"/>
  <c r="C2099" i="13"/>
  <c r="B2099" i="13"/>
  <c r="A2099" i="13"/>
  <c r="E2099" i="13" s="1"/>
  <c r="D2098" i="13"/>
  <c r="C2098" i="13"/>
  <c r="B2098" i="13"/>
  <c r="A2098" i="13"/>
  <c r="D2097" i="13"/>
  <c r="C2097" i="13"/>
  <c r="B2097" i="13"/>
  <c r="A2097" i="13"/>
  <c r="E2097" i="13" s="1"/>
  <c r="D2096" i="13"/>
  <c r="C2096" i="13"/>
  <c r="B2096" i="13"/>
  <c r="A2096" i="13"/>
  <c r="E2096" i="13" s="1"/>
  <c r="D2095" i="13"/>
  <c r="C2095" i="13"/>
  <c r="B2095" i="13"/>
  <c r="A2095" i="13"/>
  <c r="E2095" i="13" s="1"/>
  <c r="D2094" i="13"/>
  <c r="C2094" i="13"/>
  <c r="B2094" i="13"/>
  <c r="A2094" i="13"/>
  <c r="E2094" i="13" s="1"/>
  <c r="D2093" i="13"/>
  <c r="C2093" i="13"/>
  <c r="B2093" i="13"/>
  <c r="A2093" i="13"/>
  <c r="E2093" i="13" s="1"/>
  <c r="D2092" i="13"/>
  <c r="C2092" i="13"/>
  <c r="B2092" i="13"/>
  <c r="A2092" i="13"/>
  <c r="E2092" i="13" s="1"/>
  <c r="D2091" i="13"/>
  <c r="C2091" i="13"/>
  <c r="B2091" i="13"/>
  <c r="A2091" i="13"/>
  <c r="D2090" i="13"/>
  <c r="C2090" i="13"/>
  <c r="B2090" i="13"/>
  <c r="A2090" i="13"/>
  <c r="E2090" i="13" s="1"/>
  <c r="D2089" i="13"/>
  <c r="C2089" i="13"/>
  <c r="B2089" i="13"/>
  <c r="A2089" i="13"/>
  <c r="E2089" i="13" s="1"/>
  <c r="D2088" i="13"/>
  <c r="C2088" i="13"/>
  <c r="B2088" i="13"/>
  <c r="A2088" i="13"/>
  <c r="E2088" i="13" s="1"/>
  <c r="D2087" i="13"/>
  <c r="C2087" i="13"/>
  <c r="B2087" i="13"/>
  <c r="A2087" i="13"/>
  <c r="D2086" i="13"/>
  <c r="C2086" i="13"/>
  <c r="B2086" i="13"/>
  <c r="A2086" i="13"/>
  <c r="D2085" i="13"/>
  <c r="C2085" i="13"/>
  <c r="B2085" i="13"/>
  <c r="A2085" i="13"/>
  <c r="E2085" i="13" s="1"/>
  <c r="D2084" i="13"/>
  <c r="C2084" i="13"/>
  <c r="B2084" i="13"/>
  <c r="A2084" i="13"/>
  <c r="E2084" i="13" s="1"/>
  <c r="D2083" i="13"/>
  <c r="C2083" i="13"/>
  <c r="B2083" i="13"/>
  <c r="A2083" i="13"/>
  <c r="E2083" i="13" s="1"/>
  <c r="D2082" i="13"/>
  <c r="C2082" i="13"/>
  <c r="B2082" i="13"/>
  <c r="A2082" i="13"/>
  <c r="D2081" i="13"/>
  <c r="C2081" i="13"/>
  <c r="B2081" i="13"/>
  <c r="A2081" i="13"/>
  <c r="E2081" i="13" s="1"/>
  <c r="D2080" i="13"/>
  <c r="C2080" i="13"/>
  <c r="B2080" i="13"/>
  <c r="A2080" i="13"/>
  <c r="E2080" i="13" s="1"/>
  <c r="D2079" i="13"/>
  <c r="C2079" i="13"/>
  <c r="B2079" i="13"/>
  <c r="A2079" i="13"/>
  <c r="E2079" i="13" s="1"/>
  <c r="D2078" i="13"/>
  <c r="C2078" i="13"/>
  <c r="B2078" i="13"/>
  <c r="A2078" i="13"/>
  <c r="E2078" i="13" s="1"/>
  <c r="D2077" i="13"/>
  <c r="C2077" i="13"/>
  <c r="B2077" i="13"/>
  <c r="A2077" i="13"/>
  <c r="E2077" i="13" s="1"/>
  <c r="D2076" i="13"/>
  <c r="C2076" i="13"/>
  <c r="B2076" i="13"/>
  <c r="A2076" i="13"/>
  <c r="E2076" i="13" s="1"/>
  <c r="D2075" i="13"/>
  <c r="C2075" i="13"/>
  <c r="B2075" i="13"/>
  <c r="A2075" i="13"/>
  <c r="D2074" i="13"/>
  <c r="C2074" i="13"/>
  <c r="B2074" i="13"/>
  <c r="A2074" i="13"/>
  <c r="E2074" i="13" s="1"/>
  <c r="D2073" i="13"/>
  <c r="C2073" i="13"/>
  <c r="B2073" i="13"/>
  <c r="A2073" i="13"/>
  <c r="E2073" i="13" s="1"/>
  <c r="D2072" i="13"/>
  <c r="C2072" i="13"/>
  <c r="B2072" i="13"/>
  <c r="A2072" i="13"/>
  <c r="E2072" i="13" s="1"/>
  <c r="D2071" i="13"/>
  <c r="C2071" i="13"/>
  <c r="B2071" i="13"/>
  <c r="A2071" i="13"/>
  <c r="D2070" i="13"/>
  <c r="C2070" i="13"/>
  <c r="B2070" i="13"/>
  <c r="A2070" i="13"/>
  <c r="D2069" i="13"/>
  <c r="C2069" i="13"/>
  <c r="B2069" i="13"/>
  <c r="A2069" i="13"/>
  <c r="E2069" i="13" s="1"/>
  <c r="D2068" i="13"/>
  <c r="C2068" i="13"/>
  <c r="B2068" i="13"/>
  <c r="A2068" i="13"/>
  <c r="E2068" i="13" s="1"/>
  <c r="D2067" i="13"/>
  <c r="C2067" i="13"/>
  <c r="B2067" i="13"/>
  <c r="A2067" i="13"/>
  <c r="E2067" i="13" s="1"/>
  <c r="D2066" i="13"/>
  <c r="C2066" i="13"/>
  <c r="B2066" i="13"/>
  <c r="A2066" i="13"/>
  <c r="D2065" i="13"/>
  <c r="C2065" i="13"/>
  <c r="B2065" i="13"/>
  <c r="A2065" i="13"/>
  <c r="E2065" i="13" s="1"/>
  <c r="D2064" i="13"/>
  <c r="C2064" i="13"/>
  <c r="B2064" i="13"/>
  <c r="A2064" i="13"/>
  <c r="E2064" i="13" s="1"/>
  <c r="D2063" i="13"/>
  <c r="C2063" i="13"/>
  <c r="B2063" i="13"/>
  <c r="A2063" i="13"/>
  <c r="E2063" i="13" s="1"/>
  <c r="D2062" i="13"/>
  <c r="C2062" i="13"/>
  <c r="B2062" i="13"/>
  <c r="A2062" i="13"/>
  <c r="E2062" i="13" s="1"/>
  <c r="D2061" i="13"/>
  <c r="C2061" i="13"/>
  <c r="B2061" i="13"/>
  <c r="A2061" i="13"/>
  <c r="E2061" i="13" s="1"/>
  <c r="D2060" i="13"/>
  <c r="C2060" i="13"/>
  <c r="B2060" i="13"/>
  <c r="A2060" i="13"/>
  <c r="E2060" i="13" s="1"/>
  <c r="D2059" i="13"/>
  <c r="C2059" i="13"/>
  <c r="B2059" i="13"/>
  <c r="A2059" i="13"/>
  <c r="D2058" i="13"/>
  <c r="C2058" i="13"/>
  <c r="B2058" i="13"/>
  <c r="A2058" i="13"/>
  <c r="E2058" i="13" s="1"/>
  <c r="D2057" i="13"/>
  <c r="C2057" i="13"/>
  <c r="B2057" i="13"/>
  <c r="A2057" i="13"/>
  <c r="E2057" i="13" s="1"/>
  <c r="D2056" i="13"/>
  <c r="C2056" i="13"/>
  <c r="B2056" i="13"/>
  <c r="A2056" i="13"/>
  <c r="E2056" i="13" s="1"/>
  <c r="D2055" i="13"/>
  <c r="C2055" i="13"/>
  <c r="B2055" i="13"/>
  <c r="A2055" i="13"/>
  <c r="D2054" i="13"/>
  <c r="C2054" i="13"/>
  <c r="B2054" i="13"/>
  <c r="A2054" i="13"/>
  <c r="D2053" i="13"/>
  <c r="C2053" i="13"/>
  <c r="B2053" i="13"/>
  <c r="A2053" i="13"/>
  <c r="E2053" i="13" s="1"/>
  <c r="D2052" i="13"/>
  <c r="C2052" i="13"/>
  <c r="B2052" i="13"/>
  <c r="A2052" i="13"/>
  <c r="E2052" i="13" s="1"/>
  <c r="D2051" i="13"/>
  <c r="C2051" i="13"/>
  <c r="B2051" i="13"/>
  <c r="A2051" i="13"/>
  <c r="E2051" i="13" s="1"/>
  <c r="D2050" i="13"/>
  <c r="C2050" i="13"/>
  <c r="B2050" i="13"/>
  <c r="A2050" i="13"/>
  <c r="D2049" i="13"/>
  <c r="C2049" i="13"/>
  <c r="B2049" i="13"/>
  <c r="A2049" i="13"/>
  <c r="E2049" i="13" s="1"/>
  <c r="D2048" i="13"/>
  <c r="C2048" i="13"/>
  <c r="B2048" i="13"/>
  <c r="A2048" i="13"/>
  <c r="E2048" i="13" s="1"/>
  <c r="D2047" i="13"/>
  <c r="C2047" i="13"/>
  <c r="B2047" i="13"/>
  <c r="A2047" i="13"/>
  <c r="E2047" i="13" s="1"/>
  <c r="D2046" i="13"/>
  <c r="C2046" i="13"/>
  <c r="B2046" i="13"/>
  <c r="A2046" i="13"/>
  <c r="E2046" i="13" s="1"/>
  <c r="D2045" i="13"/>
  <c r="C2045" i="13"/>
  <c r="B2045" i="13"/>
  <c r="A2045" i="13"/>
  <c r="E2045" i="13" s="1"/>
  <c r="D2044" i="13"/>
  <c r="C2044" i="13"/>
  <c r="B2044" i="13"/>
  <c r="A2044" i="13"/>
  <c r="E2044" i="13" s="1"/>
  <c r="D2043" i="13"/>
  <c r="C2043" i="13"/>
  <c r="B2043" i="13"/>
  <c r="A2043" i="13"/>
  <c r="D2042" i="13"/>
  <c r="C2042" i="13"/>
  <c r="B2042" i="13"/>
  <c r="A2042" i="13"/>
  <c r="E2042" i="13" s="1"/>
  <c r="D2041" i="13"/>
  <c r="C2041" i="13"/>
  <c r="B2041" i="13"/>
  <c r="A2041" i="13"/>
  <c r="E2041" i="13" s="1"/>
  <c r="D2040" i="13"/>
  <c r="C2040" i="13"/>
  <c r="B2040" i="13"/>
  <c r="A2040" i="13"/>
  <c r="E2040" i="13" s="1"/>
  <c r="D2039" i="13"/>
  <c r="C2039" i="13"/>
  <c r="B2039" i="13"/>
  <c r="A2039" i="13"/>
  <c r="D2038" i="13"/>
  <c r="C2038" i="13"/>
  <c r="B2038" i="13"/>
  <c r="A2038" i="13"/>
  <c r="D2037" i="13"/>
  <c r="C2037" i="13"/>
  <c r="B2037" i="13"/>
  <c r="A2037" i="13"/>
  <c r="E2037" i="13" s="1"/>
  <c r="D2036" i="13"/>
  <c r="C2036" i="13"/>
  <c r="B2036" i="13"/>
  <c r="A2036" i="13"/>
  <c r="E2036" i="13" s="1"/>
  <c r="D2035" i="13"/>
  <c r="C2035" i="13"/>
  <c r="B2035" i="13"/>
  <c r="A2035" i="13"/>
  <c r="E2035" i="13" s="1"/>
  <c r="D2034" i="13"/>
  <c r="C2034" i="13"/>
  <c r="B2034" i="13"/>
  <c r="A2034" i="13"/>
  <c r="D2033" i="13"/>
  <c r="C2033" i="13"/>
  <c r="B2033" i="13"/>
  <c r="A2033" i="13"/>
  <c r="E2033" i="13" s="1"/>
  <c r="D2032" i="13"/>
  <c r="C2032" i="13"/>
  <c r="B2032" i="13"/>
  <c r="A2032" i="13"/>
  <c r="E2032" i="13" s="1"/>
  <c r="D2031" i="13"/>
  <c r="C2031" i="13"/>
  <c r="B2031" i="13"/>
  <c r="A2031" i="13"/>
  <c r="E2031" i="13" s="1"/>
  <c r="D2030" i="13"/>
  <c r="C2030" i="13"/>
  <c r="B2030" i="13"/>
  <c r="A2030" i="13"/>
  <c r="E2030" i="13" s="1"/>
  <c r="D2029" i="13"/>
  <c r="C2029" i="13"/>
  <c r="B2029" i="13"/>
  <c r="A2029" i="13"/>
  <c r="E2029" i="13" s="1"/>
  <c r="D2028" i="13"/>
  <c r="C2028" i="13"/>
  <c r="B2028" i="13"/>
  <c r="A2028" i="13"/>
  <c r="E2028" i="13" s="1"/>
  <c r="D2027" i="13"/>
  <c r="C2027" i="13"/>
  <c r="B2027" i="13"/>
  <c r="A2027" i="13"/>
  <c r="D2026" i="13"/>
  <c r="C2026" i="13"/>
  <c r="B2026" i="13"/>
  <c r="A2026" i="13"/>
  <c r="E2026" i="13" s="1"/>
  <c r="D2025" i="13"/>
  <c r="C2025" i="13"/>
  <c r="B2025" i="13"/>
  <c r="A2025" i="13"/>
  <c r="E2025" i="13" s="1"/>
  <c r="D2024" i="13"/>
  <c r="C2024" i="13"/>
  <c r="B2024" i="13"/>
  <c r="A2024" i="13"/>
  <c r="E2024" i="13" s="1"/>
  <c r="D2023" i="13"/>
  <c r="C2023" i="13"/>
  <c r="B2023" i="13"/>
  <c r="A2023" i="13"/>
  <c r="D2022" i="13"/>
  <c r="C2022" i="13"/>
  <c r="B2022" i="13"/>
  <c r="A2022" i="13"/>
  <c r="D2021" i="13"/>
  <c r="C2021" i="13"/>
  <c r="B2021" i="13"/>
  <c r="A2021" i="13"/>
  <c r="E2021" i="13" s="1"/>
  <c r="D2020" i="13"/>
  <c r="C2020" i="13"/>
  <c r="B2020" i="13"/>
  <c r="A2020" i="13"/>
  <c r="E2020" i="13" s="1"/>
  <c r="D2019" i="13"/>
  <c r="C2019" i="13"/>
  <c r="B2019" i="13"/>
  <c r="A2019" i="13"/>
  <c r="E2019" i="13" s="1"/>
  <c r="D2018" i="13"/>
  <c r="C2018" i="13"/>
  <c r="B2018" i="13"/>
  <c r="A2018" i="13"/>
  <c r="D2017" i="13"/>
  <c r="C2017" i="13"/>
  <c r="B2017" i="13"/>
  <c r="A2017" i="13"/>
  <c r="E2017" i="13" s="1"/>
  <c r="D2016" i="13"/>
  <c r="C2016" i="13"/>
  <c r="B2016" i="13"/>
  <c r="A2016" i="13"/>
  <c r="E2016" i="13" s="1"/>
  <c r="D2015" i="13"/>
  <c r="C2015" i="13"/>
  <c r="B2015" i="13"/>
  <c r="A2015" i="13"/>
  <c r="E2015" i="13" s="1"/>
  <c r="D2014" i="13"/>
  <c r="C2014" i="13"/>
  <c r="B2014" i="13"/>
  <c r="A2014" i="13"/>
  <c r="E2014" i="13" s="1"/>
  <c r="D2013" i="13"/>
  <c r="C2013" i="13"/>
  <c r="B2013" i="13"/>
  <c r="A2013" i="13"/>
  <c r="E2013" i="13" s="1"/>
  <c r="D2012" i="13"/>
  <c r="C2012" i="13"/>
  <c r="B2012" i="13"/>
  <c r="A2012" i="13"/>
  <c r="E2012" i="13" s="1"/>
  <c r="D2011" i="13"/>
  <c r="C2011" i="13"/>
  <c r="B2011" i="13"/>
  <c r="A2011" i="13"/>
  <c r="D2010" i="13"/>
  <c r="C2010" i="13"/>
  <c r="B2010" i="13"/>
  <c r="A2010" i="13"/>
  <c r="E2010" i="13" s="1"/>
  <c r="D2009" i="13"/>
  <c r="C2009" i="13"/>
  <c r="B2009" i="13"/>
  <c r="A2009" i="13"/>
  <c r="E2009" i="13" s="1"/>
  <c r="D2008" i="13"/>
  <c r="C2008" i="13"/>
  <c r="B2008" i="13"/>
  <c r="A2008" i="13"/>
  <c r="E2008" i="13" s="1"/>
  <c r="D2007" i="13"/>
  <c r="C2007" i="13"/>
  <c r="B2007" i="13"/>
  <c r="A2007" i="13"/>
  <c r="D2006" i="13"/>
  <c r="C2006" i="13"/>
  <c r="B2006" i="13"/>
  <c r="A2006" i="13"/>
  <c r="D2005" i="13"/>
  <c r="C2005" i="13"/>
  <c r="B2005" i="13"/>
  <c r="A2005" i="13"/>
  <c r="E2005" i="13" s="1"/>
  <c r="D2004" i="13"/>
  <c r="C2004" i="13"/>
  <c r="B2004" i="13"/>
  <c r="A2004" i="13"/>
  <c r="E2004" i="13" s="1"/>
  <c r="D2003" i="13"/>
  <c r="C2003" i="13"/>
  <c r="B2003" i="13"/>
  <c r="A2003" i="13"/>
  <c r="E2003" i="13" s="1"/>
  <c r="D2002" i="13"/>
  <c r="C2002" i="13"/>
  <c r="B2002" i="13"/>
  <c r="A2002" i="13"/>
  <c r="D2001" i="13"/>
  <c r="C2001" i="13"/>
  <c r="B2001" i="13"/>
  <c r="A2001" i="13"/>
  <c r="E2001" i="13" s="1"/>
  <c r="D2000" i="13"/>
  <c r="C2000" i="13"/>
  <c r="B2000" i="13"/>
  <c r="A2000" i="13"/>
  <c r="E2000" i="13" s="1"/>
  <c r="D1999" i="13"/>
  <c r="C1999" i="13"/>
  <c r="B1999" i="13"/>
  <c r="A1999" i="13"/>
  <c r="E1999" i="13" s="1"/>
  <c r="D1998" i="13"/>
  <c r="C1998" i="13"/>
  <c r="B1998" i="13"/>
  <c r="A1998" i="13"/>
  <c r="E1998" i="13" s="1"/>
  <c r="D1997" i="13"/>
  <c r="C1997" i="13"/>
  <c r="B1997" i="13"/>
  <c r="A1997" i="13"/>
  <c r="E1997" i="13" s="1"/>
  <c r="D1996" i="13"/>
  <c r="C1996" i="13"/>
  <c r="B1996" i="13"/>
  <c r="A1996" i="13"/>
  <c r="E1996" i="13" s="1"/>
  <c r="D1995" i="13"/>
  <c r="C1995" i="13"/>
  <c r="B1995" i="13"/>
  <c r="A1995" i="13"/>
  <c r="D1994" i="13"/>
  <c r="C1994" i="13"/>
  <c r="B1994" i="13"/>
  <c r="A1994" i="13"/>
  <c r="E1994" i="13" s="1"/>
  <c r="D1993" i="13"/>
  <c r="C1993" i="13"/>
  <c r="B1993" i="13"/>
  <c r="A1993" i="13"/>
  <c r="E1993" i="13" s="1"/>
  <c r="D1992" i="13"/>
  <c r="C1992" i="13"/>
  <c r="B1992" i="13"/>
  <c r="A1992" i="13"/>
  <c r="E1992" i="13" s="1"/>
  <c r="D1991" i="13"/>
  <c r="C1991" i="13"/>
  <c r="B1991" i="13"/>
  <c r="A1991" i="13"/>
  <c r="D1990" i="13"/>
  <c r="C1990" i="13"/>
  <c r="B1990" i="13"/>
  <c r="A1990" i="13"/>
  <c r="D1989" i="13"/>
  <c r="C1989" i="13"/>
  <c r="B1989" i="13"/>
  <c r="A1989" i="13"/>
  <c r="E1989" i="13" s="1"/>
  <c r="D1988" i="13"/>
  <c r="C1988" i="13"/>
  <c r="B1988" i="13"/>
  <c r="A1988" i="13"/>
  <c r="E1988" i="13" s="1"/>
  <c r="D1987" i="13"/>
  <c r="C1987" i="13"/>
  <c r="B1987" i="13"/>
  <c r="A1987" i="13"/>
  <c r="E1987" i="13" s="1"/>
  <c r="D1986" i="13"/>
  <c r="C1986" i="13"/>
  <c r="B1986" i="13"/>
  <c r="A1986" i="13"/>
  <c r="D1985" i="13"/>
  <c r="C1985" i="13"/>
  <c r="B1985" i="13"/>
  <c r="A1985" i="13"/>
  <c r="E1985" i="13" s="1"/>
  <c r="D1984" i="13"/>
  <c r="C1984" i="13"/>
  <c r="B1984" i="13"/>
  <c r="A1984" i="13"/>
  <c r="E1984" i="13" s="1"/>
  <c r="D1983" i="13"/>
  <c r="C1983" i="13"/>
  <c r="B1983" i="13"/>
  <c r="A1983" i="13"/>
  <c r="E1983" i="13" s="1"/>
  <c r="D1982" i="13"/>
  <c r="C1982" i="13"/>
  <c r="B1982" i="13"/>
  <c r="A1982" i="13"/>
  <c r="E1982" i="13" s="1"/>
  <c r="D1981" i="13"/>
  <c r="C1981" i="13"/>
  <c r="B1981" i="13"/>
  <c r="A1981" i="13"/>
  <c r="E1981" i="13" s="1"/>
  <c r="D1980" i="13"/>
  <c r="C1980" i="13"/>
  <c r="B1980" i="13"/>
  <c r="A1980" i="13"/>
  <c r="E1980" i="13" s="1"/>
  <c r="D1979" i="13"/>
  <c r="C1979" i="13"/>
  <c r="B1979" i="13"/>
  <c r="A1979" i="13"/>
  <c r="D1978" i="13"/>
  <c r="C1978" i="13"/>
  <c r="B1978" i="13"/>
  <c r="A1978" i="13"/>
  <c r="E1978" i="13" s="1"/>
  <c r="D1977" i="13"/>
  <c r="C1977" i="13"/>
  <c r="B1977" i="13"/>
  <c r="A1977" i="13"/>
  <c r="E1977" i="13" s="1"/>
  <c r="D1976" i="13"/>
  <c r="C1976" i="13"/>
  <c r="B1976" i="13"/>
  <c r="A1976" i="13"/>
  <c r="E1976" i="13" s="1"/>
  <c r="D1975" i="13"/>
  <c r="C1975" i="13"/>
  <c r="B1975" i="13"/>
  <c r="A1975" i="13"/>
  <c r="D1974" i="13"/>
  <c r="C1974" i="13"/>
  <c r="B1974" i="13"/>
  <c r="A1974" i="13"/>
  <c r="D1973" i="13"/>
  <c r="C1973" i="13"/>
  <c r="B1973" i="13"/>
  <c r="A1973" i="13"/>
  <c r="E1973" i="13" s="1"/>
  <c r="D1972" i="13"/>
  <c r="C1972" i="13"/>
  <c r="B1972" i="13"/>
  <c r="A1972" i="13"/>
  <c r="E1972" i="13" s="1"/>
  <c r="D1971" i="13"/>
  <c r="C1971" i="13"/>
  <c r="B1971" i="13"/>
  <c r="A1971" i="13"/>
  <c r="E1971" i="13" s="1"/>
  <c r="D1970" i="13"/>
  <c r="C1970" i="13"/>
  <c r="B1970" i="13"/>
  <c r="A1970" i="13"/>
  <c r="D1969" i="13"/>
  <c r="C1969" i="13"/>
  <c r="B1969" i="13"/>
  <c r="A1969" i="13"/>
  <c r="E1969" i="13" s="1"/>
  <c r="D1968" i="13"/>
  <c r="C1968" i="13"/>
  <c r="B1968" i="13"/>
  <c r="A1968" i="13"/>
  <c r="E1968" i="13" s="1"/>
  <c r="D1967" i="13"/>
  <c r="C1967" i="13"/>
  <c r="B1967" i="13"/>
  <c r="A1967" i="13"/>
  <c r="E1967" i="13" s="1"/>
  <c r="D1966" i="13"/>
  <c r="C1966" i="13"/>
  <c r="B1966" i="13"/>
  <c r="A1966" i="13"/>
  <c r="E1966" i="13" s="1"/>
  <c r="D1965" i="13"/>
  <c r="C1965" i="13"/>
  <c r="B1965" i="13"/>
  <c r="A1965" i="13"/>
  <c r="E1965" i="13" s="1"/>
  <c r="D1964" i="13"/>
  <c r="C1964" i="13"/>
  <c r="B1964" i="13"/>
  <c r="A1964" i="13"/>
  <c r="E1964" i="13" s="1"/>
  <c r="D1963" i="13"/>
  <c r="C1963" i="13"/>
  <c r="B1963" i="13"/>
  <c r="A1963" i="13"/>
  <c r="D1962" i="13"/>
  <c r="C1962" i="13"/>
  <c r="B1962" i="13"/>
  <c r="A1962" i="13"/>
  <c r="E1962" i="13" s="1"/>
  <c r="D1961" i="13"/>
  <c r="C1961" i="13"/>
  <c r="B1961" i="13"/>
  <c r="A1961" i="13"/>
  <c r="E1961" i="13" s="1"/>
  <c r="D1960" i="13"/>
  <c r="C1960" i="13"/>
  <c r="B1960" i="13"/>
  <c r="A1960" i="13"/>
  <c r="E1960" i="13" s="1"/>
  <c r="D1959" i="13"/>
  <c r="C1959" i="13"/>
  <c r="B1959" i="13"/>
  <c r="A1959" i="13"/>
  <c r="D1958" i="13"/>
  <c r="C1958" i="13"/>
  <c r="B1958" i="13"/>
  <c r="A1958" i="13"/>
  <c r="D1957" i="13"/>
  <c r="C1957" i="13"/>
  <c r="B1957" i="13"/>
  <c r="A1957" i="13"/>
  <c r="E1957" i="13" s="1"/>
  <c r="D1956" i="13"/>
  <c r="C1956" i="13"/>
  <c r="B1956" i="13"/>
  <c r="A1956" i="13"/>
  <c r="E1956" i="13" s="1"/>
  <c r="D1955" i="13"/>
  <c r="C1955" i="13"/>
  <c r="B1955" i="13"/>
  <c r="A1955" i="13"/>
  <c r="E1955" i="13" s="1"/>
  <c r="D1954" i="13"/>
  <c r="C1954" i="13"/>
  <c r="B1954" i="13"/>
  <c r="A1954" i="13"/>
  <c r="D1953" i="13"/>
  <c r="C1953" i="13"/>
  <c r="B1953" i="13"/>
  <c r="A1953" i="13"/>
  <c r="E1953" i="13" s="1"/>
  <c r="D1952" i="13"/>
  <c r="C1952" i="13"/>
  <c r="B1952" i="13"/>
  <c r="A1952" i="13"/>
  <c r="E1952" i="13" s="1"/>
  <c r="D1951" i="13"/>
  <c r="C1951" i="13"/>
  <c r="B1951" i="13"/>
  <c r="A1951" i="13"/>
  <c r="E1951" i="13" s="1"/>
  <c r="D1950" i="13"/>
  <c r="C1950" i="13"/>
  <c r="B1950" i="13"/>
  <c r="A1950" i="13"/>
  <c r="E1950" i="13" s="1"/>
  <c r="D1949" i="13"/>
  <c r="C1949" i="13"/>
  <c r="B1949" i="13"/>
  <c r="A1949" i="13"/>
  <c r="E1949" i="13" s="1"/>
  <c r="D1948" i="13"/>
  <c r="C1948" i="13"/>
  <c r="B1948" i="13"/>
  <c r="A1948" i="13"/>
  <c r="E1948" i="13" s="1"/>
  <c r="D1947" i="13"/>
  <c r="C1947" i="13"/>
  <c r="B1947" i="13"/>
  <c r="A1947" i="13"/>
  <c r="D1946" i="13"/>
  <c r="C1946" i="13"/>
  <c r="B1946" i="13"/>
  <c r="A1946" i="13"/>
  <c r="E1946" i="13" s="1"/>
  <c r="D1945" i="13"/>
  <c r="C1945" i="13"/>
  <c r="B1945" i="13"/>
  <c r="A1945" i="13"/>
  <c r="E1945" i="13" s="1"/>
  <c r="D1944" i="13"/>
  <c r="C1944" i="13"/>
  <c r="B1944" i="13"/>
  <c r="A1944" i="13"/>
  <c r="E1944" i="13" s="1"/>
  <c r="D1943" i="13"/>
  <c r="C1943" i="13"/>
  <c r="B1943" i="13"/>
  <c r="A1943" i="13"/>
  <c r="D1942" i="13"/>
  <c r="C1942" i="13"/>
  <c r="B1942" i="13"/>
  <c r="A1942" i="13"/>
  <c r="D1941" i="13"/>
  <c r="C1941" i="13"/>
  <c r="B1941" i="13"/>
  <c r="A1941" i="13"/>
  <c r="E1941" i="13" s="1"/>
  <c r="D1940" i="13"/>
  <c r="C1940" i="13"/>
  <c r="B1940" i="13"/>
  <c r="A1940" i="13"/>
  <c r="E1940" i="13" s="1"/>
  <c r="D1939" i="13"/>
  <c r="C1939" i="13"/>
  <c r="B1939" i="13"/>
  <c r="A1939" i="13"/>
  <c r="E1939" i="13" s="1"/>
  <c r="D1938" i="13"/>
  <c r="C1938" i="13"/>
  <c r="B1938" i="13"/>
  <c r="A1938" i="13"/>
  <c r="D1937" i="13"/>
  <c r="C1937" i="13"/>
  <c r="B1937" i="13"/>
  <c r="A1937" i="13"/>
  <c r="E1937" i="13" s="1"/>
  <c r="D1936" i="13"/>
  <c r="C1936" i="13"/>
  <c r="B1936" i="13"/>
  <c r="A1936" i="13"/>
  <c r="E1936" i="13" s="1"/>
  <c r="D1935" i="13"/>
  <c r="C1935" i="13"/>
  <c r="B1935" i="13"/>
  <c r="A1935" i="13"/>
  <c r="E1935" i="13" s="1"/>
  <c r="D1934" i="13"/>
  <c r="C1934" i="13"/>
  <c r="B1934" i="13"/>
  <c r="A1934" i="13"/>
  <c r="E1934" i="13" s="1"/>
  <c r="D1933" i="13"/>
  <c r="C1933" i="13"/>
  <c r="B1933" i="13"/>
  <c r="A1933" i="13"/>
  <c r="E1933" i="13" s="1"/>
  <c r="D1932" i="13"/>
  <c r="C1932" i="13"/>
  <c r="B1932" i="13"/>
  <c r="A1932" i="13"/>
  <c r="E1932" i="13" s="1"/>
  <c r="D1931" i="13"/>
  <c r="C1931" i="13"/>
  <c r="B1931" i="13"/>
  <c r="A1931" i="13"/>
  <c r="D1930" i="13"/>
  <c r="C1930" i="13"/>
  <c r="B1930" i="13"/>
  <c r="A1930" i="13"/>
  <c r="E1930" i="13" s="1"/>
  <c r="D1929" i="13"/>
  <c r="C1929" i="13"/>
  <c r="B1929" i="13"/>
  <c r="A1929" i="13"/>
  <c r="E1929" i="13" s="1"/>
  <c r="D1928" i="13"/>
  <c r="C1928" i="13"/>
  <c r="B1928" i="13"/>
  <c r="A1928" i="13"/>
  <c r="E1928" i="13" s="1"/>
  <c r="D1927" i="13"/>
  <c r="C1927" i="13"/>
  <c r="B1927" i="13"/>
  <c r="A1927" i="13"/>
  <c r="D1926" i="13"/>
  <c r="C1926" i="13"/>
  <c r="B1926" i="13"/>
  <c r="A1926" i="13"/>
  <c r="D1925" i="13"/>
  <c r="C1925" i="13"/>
  <c r="B1925" i="13"/>
  <c r="A1925" i="13"/>
  <c r="E1925" i="13" s="1"/>
  <c r="D1924" i="13"/>
  <c r="C1924" i="13"/>
  <c r="B1924" i="13"/>
  <c r="A1924" i="13"/>
  <c r="E1924" i="13" s="1"/>
  <c r="D1923" i="13"/>
  <c r="C1923" i="13"/>
  <c r="B1923" i="13"/>
  <c r="A1923" i="13"/>
  <c r="E1923" i="13" s="1"/>
  <c r="D1922" i="13"/>
  <c r="C1922" i="13"/>
  <c r="B1922" i="13"/>
  <c r="A1922" i="13"/>
  <c r="D1921" i="13"/>
  <c r="C1921" i="13"/>
  <c r="B1921" i="13"/>
  <c r="A1921" i="13"/>
  <c r="E1921" i="13" s="1"/>
  <c r="D1920" i="13"/>
  <c r="C1920" i="13"/>
  <c r="B1920" i="13"/>
  <c r="A1920" i="13"/>
  <c r="E1920" i="13" s="1"/>
  <c r="D1919" i="13"/>
  <c r="C1919" i="13"/>
  <c r="B1919" i="13"/>
  <c r="A1919" i="13"/>
  <c r="E1919" i="13" s="1"/>
  <c r="D1918" i="13"/>
  <c r="C1918" i="13"/>
  <c r="B1918" i="13"/>
  <c r="A1918" i="13"/>
  <c r="E1918" i="13" s="1"/>
  <c r="D1917" i="13"/>
  <c r="C1917" i="13"/>
  <c r="B1917" i="13"/>
  <c r="A1917" i="13"/>
  <c r="E1917" i="13" s="1"/>
  <c r="D1916" i="13"/>
  <c r="C1916" i="13"/>
  <c r="B1916" i="13"/>
  <c r="A1916" i="13"/>
  <c r="E1916" i="13" s="1"/>
  <c r="D1915" i="13"/>
  <c r="C1915" i="13"/>
  <c r="B1915" i="13"/>
  <c r="A1915" i="13"/>
  <c r="D1914" i="13"/>
  <c r="C1914" i="13"/>
  <c r="B1914" i="13"/>
  <c r="A1914" i="13"/>
  <c r="E1914" i="13" s="1"/>
  <c r="D1913" i="13"/>
  <c r="C1913" i="13"/>
  <c r="B1913" i="13"/>
  <c r="A1913" i="13"/>
  <c r="E1913" i="13" s="1"/>
  <c r="D1912" i="13"/>
  <c r="C1912" i="13"/>
  <c r="B1912" i="13"/>
  <c r="A1912" i="13"/>
  <c r="E1912" i="13" s="1"/>
  <c r="D1911" i="13"/>
  <c r="C1911" i="13"/>
  <c r="B1911" i="13"/>
  <c r="A1911" i="13"/>
  <c r="D1910" i="13"/>
  <c r="C1910" i="13"/>
  <c r="B1910" i="13"/>
  <c r="A1910" i="13"/>
  <c r="D1909" i="13"/>
  <c r="C1909" i="13"/>
  <c r="B1909" i="13"/>
  <c r="A1909" i="13"/>
  <c r="E1909" i="13" s="1"/>
  <c r="D1908" i="13"/>
  <c r="C1908" i="13"/>
  <c r="B1908" i="13"/>
  <c r="A1908" i="13"/>
  <c r="E1908" i="13" s="1"/>
  <c r="D1907" i="13"/>
  <c r="C1907" i="13"/>
  <c r="B1907" i="13"/>
  <c r="A1907" i="13"/>
  <c r="E1907" i="13" s="1"/>
  <c r="D1906" i="13"/>
  <c r="C1906" i="13"/>
  <c r="B1906" i="13"/>
  <c r="A1906" i="13"/>
  <c r="D1905" i="13"/>
  <c r="C1905" i="13"/>
  <c r="B1905" i="13"/>
  <c r="A1905" i="13"/>
  <c r="E1905" i="13" s="1"/>
  <c r="D1904" i="13"/>
  <c r="C1904" i="13"/>
  <c r="B1904" i="13"/>
  <c r="A1904" i="13"/>
  <c r="E1904" i="13" s="1"/>
  <c r="D1903" i="13"/>
  <c r="C1903" i="13"/>
  <c r="B1903" i="13"/>
  <c r="A1903" i="13"/>
  <c r="E1903" i="13" s="1"/>
  <c r="D1902" i="13"/>
  <c r="C1902" i="13"/>
  <c r="B1902" i="13"/>
  <c r="A1902" i="13"/>
  <c r="E1902" i="13" s="1"/>
  <c r="D1901" i="13"/>
  <c r="C1901" i="13"/>
  <c r="B1901" i="13"/>
  <c r="A1901" i="13"/>
  <c r="E1901" i="13" s="1"/>
  <c r="D1900" i="13"/>
  <c r="C1900" i="13"/>
  <c r="B1900" i="13"/>
  <c r="A1900" i="13"/>
  <c r="E1900" i="13" s="1"/>
  <c r="D1899" i="13"/>
  <c r="C1899" i="13"/>
  <c r="B1899" i="13"/>
  <c r="A1899" i="13"/>
  <c r="D1898" i="13"/>
  <c r="C1898" i="13"/>
  <c r="B1898" i="13"/>
  <c r="A1898" i="13"/>
  <c r="D1897" i="13"/>
  <c r="C1897" i="13"/>
  <c r="B1897" i="13"/>
  <c r="A1897" i="13"/>
  <c r="E1897" i="13" s="1"/>
  <c r="D1896" i="13"/>
  <c r="C1896" i="13"/>
  <c r="B1896" i="13"/>
  <c r="A1896" i="13"/>
  <c r="D1895" i="13"/>
  <c r="C1895" i="13"/>
  <c r="B1895" i="13"/>
  <c r="A1895" i="13"/>
  <c r="E1895" i="13" s="1"/>
  <c r="D1894" i="13"/>
  <c r="C1894" i="13"/>
  <c r="B1894" i="13"/>
  <c r="A1894" i="13"/>
  <c r="E1894" i="13" s="1"/>
  <c r="D1893" i="13"/>
  <c r="C1893" i="13"/>
  <c r="B1893" i="13"/>
  <c r="A1893" i="13"/>
  <c r="E1893" i="13" s="1"/>
  <c r="D1892" i="13"/>
  <c r="C1892" i="13"/>
  <c r="B1892" i="13"/>
  <c r="A1892" i="13"/>
  <c r="E1892" i="13" s="1"/>
  <c r="D1891" i="13"/>
  <c r="C1891" i="13"/>
  <c r="B1891" i="13"/>
  <c r="A1891" i="13"/>
  <c r="E1891" i="13" s="1"/>
  <c r="D1890" i="13"/>
  <c r="C1890" i="13"/>
  <c r="B1890" i="13"/>
  <c r="A1890" i="13"/>
  <c r="E1890" i="13" s="1"/>
  <c r="D1889" i="13"/>
  <c r="C1889" i="13"/>
  <c r="B1889" i="13"/>
  <c r="A1889" i="13"/>
  <c r="D1888" i="13"/>
  <c r="C1888" i="13"/>
  <c r="B1888" i="13"/>
  <c r="A1888" i="13"/>
  <c r="D1887" i="13"/>
  <c r="C1887" i="13"/>
  <c r="B1887" i="13"/>
  <c r="A1887" i="13"/>
  <c r="E1887" i="13" s="1"/>
  <c r="D1886" i="13"/>
  <c r="C1886" i="13"/>
  <c r="B1886" i="13"/>
  <c r="A1886" i="13"/>
  <c r="E1886" i="13" s="1"/>
  <c r="D1885" i="13"/>
  <c r="C1885" i="13"/>
  <c r="B1885" i="13"/>
  <c r="A1885" i="13"/>
  <c r="D1884" i="13"/>
  <c r="C1884" i="13"/>
  <c r="B1884" i="13"/>
  <c r="A1884" i="13"/>
  <c r="E1884" i="13" s="1"/>
  <c r="D1883" i="13"/>
  <c r="C1883" i="13"/>
  <c r="B1883" i="13"/>
  <c r="A1883" i="13"/>
  <c r="E1883" i="13" s="1"/>
  <c r="D1882" i="13"/>
  <c r="C1882" i="13"/>
  <c r="B1882" i="13"/>
  <c r="A1882" i="13"/>
  <c r="E1882" i="13" s="1"/>
  <c r="D1881" i="13"/>
  <c r="C1881" i="13"/>
  <c r="B1881" i="13"/>
  <c r="A1881" i="13"/>
  <c r="E1881" i="13" s="1"/>
  <c r="D1880" i="13"/>
  <c r="C1880" i="13"/>
  <c r="B1880" i="13"/>
  <c r="A1880" i="13"/>
  <c r="D1879" i="13"/>
  <c r="C1879" i="13"/>
  <c r="B1879" i="13"/>
  <c r="A1879" i="13"/>
  <c r="E1879" i="13" s="1"/>
  <c r="D1878" i="13"/>
  <c r="C1878" i="13"/>
  <c r="B1878" i="13"/>
  <c r="A1878" i="13"/>
  <c r="E1878" i="13" s="1"/>
  <c r="D1877" i="13"/>
  <c r="C1877" i="13"/>
  <c r="B1877" i="13"/>
  <c r="A1877" i="13"/>
  <c r="E1877" i="13" s="1"/>
  <c r="D1876" i="13"/>
  <c r="C1876" i="13"/>
  <c r="B1876" i="13"/>
  <c r="A1876" i="13"/>
  <c r="E1876" i="13" s="1"/>
  <c r="D1875" i="13"/>
  <c r="C1875" i="13"/>
  <c r="B1875" i="13"/>
  <c r="A1875" i="13"/>
  <c r="E1875" i="13" s="1"/>
  <c r="D1874" i="13"/>
  <c r="C1874" i="13"/>
  <c r="B1874" i="13"/>
  <c r="A1874" i="13"/>
  <c r="E1874" i="13" s="1"/>
  <c r="D1873" i="13"/>
  <c r="C1873" i="13"/>
  <c r="B1873" i="13"/>
  <c r="A1873" i="13"/>
  <c r="D1872" i="13"/>
  <c r="C1872" i="13"/>
  <c r="B1872" i="13"/>
  <c r="A1872" i="13"/>
  <c r="D1871" i="13"/>
  <c r="C1871" i="13"/>
  <c r="B1871" i="13"/>
  <c r="A1871" i="13"/>
  <c r="E1871" i="13" s="1"/>
  <c r="D1870" i="13"/>
  <c r="C1870" i="13"/>
  <c r="B1870" i="13"/>
  <c r="A1870" i="13"/>
  <c r="E1870" i="13" s="1"/>
  <c r="D1869" i="13"/>
  <c r="C1869" i="13"/>
  <c r="B1869" i="13"/>
  <c r="A1869" i="13"/>
  <c r="D1868" i="13"/>
  <c r="C1868" i="13"/>
  <c r="B1868" i="13"/>
  <c r="A1868" i="13"/>
  <c r="E1868" i="13" s="1"/>
  <c r="D1867" i="13"/>
  <c r="C1867" i="13"/>
  <c r="B1867" i="13"/>
  <c r="A1867" i="13"/>
  <c r="E1867" i="13" s="1"/>
  <c r="D1866" i="13"/>
  <c r="C1866" i="13"/>
  <c r="B1866" i="13"/>
  <c r="A1866" i="13"/>
  <c r="E1866" i="13" s="1"/>
  <c r="D1865" i="13"/>
  <c r="C1865" i="13"/>
  <c r="B1865" i="13"/>
  <c r="A1865" i="13"/>
  <c r="E1865" i="13" s="1"/>
  <c r="D1864" i="13"/>
  <c r="C1864" i="13"/>
  <c r="B1864" i="13"/>
  <c r="A1864" i="13"/>
  <c r="D1863" i="13"/>
  <c r="C1863" i="13"/>
  <c r="B1863" i="13"/>
  <c r="A1863" i="13"/>
  <c r="E1863" i="13" s="1"/>
  <c r="D1862" i="13"/>
  <c r="C1862" i="13"/>
  <c r="B1862" i="13"/>
  <c r="A1862" i="13"/>
  <c r="E1862" i="13" s="1"/>
  <c r="D1861" i="13"/>
  <c r="C1861" i="13"/>
  <c r="B1861" i="13"/>
  <c r="A1861" i="13"/>
  <c r="E1861" i="13" s="1"/>
  <c r="D1860" i="13"/>
  <c r="C1860" i="13"/>
  <c r="B1860" i="13"/>
  <c r="A1860" i="13"/>
  <c r="E1860" i="13" s="1"/>
  <c r="D1859" i="13"/>
  <c r="C1859" i="13"/>
  <c r="B1859" i="13"/>
  <c r="A1859" i="13"/>
  <c r="E1859" i="13" s="1"/>
  <c r="D1858" i="13"/>
  <c r="C1858" i="13"/>
  <c r="B1858" i="13"/>
  <c r="A1858" i="13"/>
  <c r="E1858" i="13" s="1"/>
  <c r="D1857" i="13"/>
  <c r="C1857" i="13"/>
  <c r="B1857" i="13"/>
  <c r="A1857" i="13"/>
  <c r="D1856" i="13"/>
  <c r="C1856" i="13"/>
  <c r="B1856" i="13"/>
  <c r="A1856" i="13"/>
  <c r="D1855" i="13"/>
  <c r="C1855" i="13"/>
  <c r="B1855" i="13"/>
  <c r="A1855" i="13"/>
  <c r="E1855" i="13" s="1"/>
  <c r="D1854" i="13"/>
  <c r="C1854" i="13"/>
  <c r="B1854" i="13"/>
  <c r="A1854" i="13"/>
  <c r="E1854" i="13" s="1"/>
  <c r="D1853" i="13"/>
  <c r="C1853" i="13"/>
  <c r="B1853" i="13"/>
  <c r="A1853" i="13"/>
  <c r="D1852" i="13"/>
  <c r="C1852" i="13"/>
  <c r="B1852" i="13"/>
  <c r="A1852" i="13"/>
  <c r="E1852" i="13" s="1"/>
  <c r="D1851" i="13"/>
  <c r="C1851" i="13"/>
  <c r="B1851" i="13"/>
  <c r="A1851" i="13"/>
  <c r="E1851" i="13" s="1"/>
  <c r="D1850" i="13"/>
  <c r="C1850" i="13"/>
  <c r="B1850" i="13"/>
  <c r="A1850" i="13"/>
  <c r="E1850" i="13" s="1"/>
  <c r="D1849" i="13"/>
  <c r="C1849" i="13"/>
  <c r="B1849" i="13"/>
  <c r="A1849" i="13"/>
  <c r="E1849" i="13" s="1"/>
  <c r="D1848" i="13"/>
  <c r="C1848" i="13"/>
  <c r="B1848" i="13"/>
  <c r="A1848" i="13"/>
  <c r="D1847" i="13"/>
  <c r="C1847" i="13"/>
  <c r="B1847" i="13"/>
  <c r="A1847" i="13"/>
  <c r="E1847" i="13" s="1"/>
  <c r="D1846" i="13"/>
  <c r="C1846" i="13"/>
  <c r="B1846" i="13"/>
  <c r="A1846" i="13"/>
  <c r="E1846" i="13" s="1"/>
  <c r="D1845" i="13"/>
  <c r="C1845" i="13"/>
  <c r="B1845" i="13"/>
  <c r="A1845" i="13"/>
  <c r="E1845" i="13" s="1"/>
  <c r="D1844" i="13"/>
  <c r="C1844" i="13"/>
  <c r="B1844" i="13"/>
  <c r="A1844" i="13"/>
  <c r="E1844" i="13" s="1"/>
  <c r="D1843" i="13"/>
  <c r="C1843" i="13"/>
  <c r="B1843" i="13"/>
  <c r="A1843" i="13"/>
  <c r="E1843" i="13" s="1"/>
  <c r="D1842" i="13"/>
  <c r="C1842" i="13"/>
  <c r="B1842" i="13"/>
  <c r="A1842" i="13"/>
  <c r="E1842" i="13" s="1"/>
  <c r="D1841" i="13"/>
  <c r="C1841" i="13"/>
  <c r="B1841" i="13"/>
  <c r="A1841" i="13"/>
  <c r="D1840" i="13"/>
  <c r="C1840" i="13"/>
  <c r="B1840" i="13"/>
  <c r="A1840" i="13"/>
  <c r="D1839" i="13"/>
  <c r="C1839" i="13"/>
  <c r="B1839" i="13"/>
  <c r="A1839" i="13"/>
  <c r="E1839" i="13" s="1"/>
  <c r="D1838" i="13"/>
  <c r="C1838" i="13"/>
  <c r="B1838" i="13"/>
  <c r="A1838" i="13"/>
  <c r="E1838" i="13" s="1"/>
  <c r="D1837" i="13"/>
  <c r="C1837" i="13"/>
  <c r="B1837" i="13"/>
  <c r="A1837" i="13"/>
  <c r="D1836" i="13"/>
  <c r="C1836" i="13"/>
  <c r="B1836" i="13"/>
  <c r="A1836" i="13"/>
  <c r="E1836" i="13" s="1"/>
  <c r="D1835" i="13"/>
  <c r="C1835" i="13"/>
  <c r="B1835" i="13"/>
  <c r="A1835" i="13"/>
  <c r="E1835" i="13" s="1"/>
  <c r="D1834" i="13"/>
  <c r="C1834" i="13"/>
  <c r="B1834" i="13"/>
  <c r="A1834" i="13"/>
  <c r="E1834" i="13" s="1"/>
  <c r="D1833" i="13"/>
  <c r="C1833" i="13"/>
  <c r="B1833" i="13"/>
  <c r="A1833" i="13"/>
  <c r="E1833" i="13" s="1"/>
  <c r="D1832" i="13"/>
  <c r="C1832" i="13"/>
  <c r="B1832" i="13"/>
  <c r="A1832" i="13"/>
  <c r="D1831" i="13"/>
  <c r="C1831" i="13"/>
  <c r="B1831" i="13"/>
  <c r="A1831" i="13"/>
  <c r="E1831" i="13" s="1"/>
  <c r="D1830" i="13"/>
  <c r="C1830" i="13"/>
  <c r="B1830" i="13"/>
  <c r="A1830" i="13"/>
  <c r="E1830" i="13" s="1"/>
  <c r="D1829" i="13"/>
  <c r="C1829" i="13"/>
  <c r="B1829" i="13"/>
  <c r="A1829" i="13"/>
  <c r="E1829" i="13" s="1"/>
  <c r="D1828" i="13"/>
  <c r="C1828" i="13"/>
  <c r="B1828" i="13"/>
  <c r="A1828" i="13"/>
  <c r="E1828" i="13" s="1"/>
  <c r="D1827" i="13"/>
  <c r="C1827" i="13"/>
  <c r="B1827" i="13"/>
  <c r="A1827" i="13"/>
  <c r="E1827" i="13" s="1"/>
  <c r="D1826" i="13"/>
  <c r="C1826" i="13"/>
  <c r="B1826" i="13"/>
  <c r="A1826" i="13"/>
  <c r="E1826" i="13" s="1"/>
  <c r="D1825" i="13"/>
  <c r="C1825" i="13"/>
  <c r="B1825" i="13"/>
  <c r="A1825" i="13"/>
  <c r="D1824" i="13"/>
  <c r="C1824" i="13"/>
  <c r="B1824" i="13"/>
  <c r="A1824" i="13"/>
  <c r="D1823" i="13"/>
  <c r="C1823" i="13"/>
  <c r="B1823" i="13"/>
  <c r="A1823" i="13"/>
  <c r="E1823" i="13" s="1"/>
  <c r="D1822" i="13"/>
  <c r="C1822" i="13"/>
  <c r="B1822" i="13"/>
  <c r="A1822" i="13"/>
  <c r="E1822" i="13" s="1"/>
  <c r="D1821" i="13"/>
  <c r="C1821" i="13"/>
  <c r="B1821" i="13"/>
  <c r="A1821" i="13"/>
  <c r="D1820" i="13"/>
  <c r="C1820" i="13"/>
  <c r="B1820" i="13"/>
  <c r="A1820" i="13"/>
  <c r="E1820" i="13" s="1"/>
  <c r="D1819" i="13"/>
  <c r="C1819" i="13"/>
  <c r="B1819" i="13"/>
  <c r="A1819" i="13"/>
  <c r="E1819" i="13" s="1"/>
  <c r="D1818" i="13"/>
  <c r="C1818" i="13"/>
  <c r="B1818" i="13"/>
  <c r="A1818" i="13"/>
  <c r="E1818" i="13" s="1"/>
  <c r="D1817" i="13"/>
  <c r="C1817" i="13"/>
  <c r="B1817" i="13"/>
  <c r="A1817" i="13"/>
  <c r="E1817" i="13" s="1"/>
  <c r="D1816" i="13"/>
  <c r="C1816" i="13"/>
  <c r="B1816" i="13"/>
  <c r="A1816" i="13"/>
  <c r="D1815" i="13"/>
  <c r="C1815" i="13"/>
  <c r="B1815" i="13"/>
  <c r="A1815" i="13"/>
  <c r="E1815" i="13" s="1"/>
  <c r="D1814" i="13"/>
  <c r="C1814" i="13"/>
  <c r="B1814" i="13"/>
  <c r="A1814" i="13"/>
  <c r="E1814" i="13" s="1"/>
  <c r="D1813" i="13"/>
  <c r="C1813" i="13"/>
  <c r="B1813" i="13"/>
  <c r="A1813" i="13"/>
  <c r="E1813" i="13" s="1"/>
  <c r="D1812" i="13"/>
  <c r="C1812" i="13"/>
  <c r="B1812" i="13"/>
  <c r="A1812" i="13"/>
  <c r="E1812" i="13" s="1"/>
  <c r="D1811" i="13"/>
  <c r="C1811" i="13"/>
  <c r="B1811" i="13"/>
  <c r="A1811" i="13"/>
  <c r="E1811" i="13" s="1"/>
  <c r="D1810" i="13"/>
  <c r="C1810" i="13"/>
  <c r="B1810" i="13"/>
  <c r="A1810" i="13"/>
  <c r="E1810" i="13" s="1"/>
  <c r="D1809" i="13"/>
  <c r="C1809" i="13"/>
  <c r="B1809" i="13"/>
  <c r="A1809" i="13"/>
  <c r="D1808" i="13"/>
  <c r="C1808" i="13"/>
  <c r="B1808" i="13"/>
  <c r="A1808" i="13"/>
  <c r="D1807" i="13"/>
  <c r="C1807" i="13"/>
  <c r="B1807" i="13"/>
  <c r="A1807" i="13"/>
  <c r="E1807" i="13" s="1"/>
  <c r="D1806" i="13"/>
  <c r="C1806" i="13"/>
  <c r="B1806" i="13"/>
  <c r="A1806" i="13"/>
  <c r="E1806" i="13" s="1"/>
  <c r="D1805" i="13"/>
  <c r="C1805" i="13"/>
  <c r="B1805" i="13"/>
  <c r="A1805" i="13"/>
  <c r="D1804" i="13"/>
  <c r="C1804" i="13"/>
  <c r="B1804" i="13"/>
  <c r="A1804" i="13"/>
  <c r="E1804" i="13" s="1"/>
  <c r="D1803" i="13"/>
  <c r="C1803" i="13"/>
  <c r="B1803" i="13"/>
  <c r="A1803" i="13"/>
  <c r="E1803" i="13" s="1"/>
  <c r="D1802" i="13"/>
  <c r="C1802" i="13"/>
  <c r="B1802" i="13"/>
  <c r="A1802" i="13"/>
  <c r="E1802" i="13" s="1"/>
  <c r="D1801" i="13"/>
  <c r="C1801" i="13"/>
  <c r="B1801" i="13"/>
  <c r="A1801" i="13"/>
  <c r="E1801" i="13" s="1"/>
  <c r="D1800" i="13"/>
  <c r="C1800" i="13"/>
  <c r="B1800" i="13"/>
  <c r="A1800" i="13"/>
  <c r="D1799" i="13"/>
  <c r="C1799" i="13"/>
  <c r="B1799" i="13"/>
  <c r="A1799" i="13"/>
  <c r="E1799" i="13" s="1"/>
  <c r="D1798" i="13"/>
  <c r="C1798" i="13"/>
  <c r="B1798" i="13"/>
  <c r="A1798" i="13"/>
  <c r="E1798" i="13" s="1"/>
  <c r="D1797" i="13"/>
  <c r="C1797" i="13"/>
  <c r="B1797" i="13"/>
  <c r="A1797" i="13"/>
  <c r="E1797" i="13" s="1"/>
  <c r="D1796" i="13"/>
  <c r="C1796" i="13"/>
  <c r="B1796" i="13"/>
  <c r="A1796" i="13"/>
  <c r="E1796" i="13" s="1"/>
  <c r="D1795" i="13"/>
  <c r="C1795" i="13"/>
  <c r="B1795" i="13"/>
  <c r="A1795" i="13"/>
  <c r="E1795" i="13" s="1"/>
  <c r="D1794" i="13"/>
  <c r="C1794" i="13"/>
  <c r="B1794" i="13"/>
  <c r="A1794" i="13"/>
  <c r="E1794" i="13" s="1"/>
  <c r="D1793" i="13"/>
  <c r="C1793" i="13"/>
  <c r="B1793" i="13"/>
  <c r="A1793" i="13"/>
  <c r="D1792" i="13"/>
  <c r="C1792" i="13"/>
  <c r="B1792" i="13"/>
  <c r="A1792" i="13"/>
  <c r="D1791" i="13"/>
  <c r="C1791" i="13"/>
  <c r="B1791" i="13"/>
  <c r="A1791" i="13"/>
  <c r="E1791" i="13" s="1"/>
  <c r="D1790" i="13"/>
  <c r="C1790" i="13"/>
  <c r="B1790" i="13"/>
  <c r="A1790" i="13"/>
  <c r="E1790" i="13" s="1"/>
  <c r="D1789" i="13"/>
  <c r="C1789" i="13"/>
  <c r="B1789" i="13"/>
  <c r="A1789" i="13"/>
  <c r="D1788" i="13"/>
  <c r="C1788" i="13"/>
  <c r="B1788" i="13"/>
  <c r="A1788" i="13"/>
  <c r="E1788" i="13" s="1"/>
  <c r="D1787" i="13"/>
  <c r="C1787" i="13"/>
  <c r="B1787" i="13"/>
  <c r="A1787" i="13"/>
  <c r="E1787" i="13" s="1"/>
  <c r="D1786" i="13"/>
  <c r="C1786" i="13"/>
  <c r="B1786" i="13"/>
  <c r="A1786" i="13"/>
  <c r="E1786" i="13" s="1"/>
  <c r="D1785" i="13"/>
  <c r="C1785" i="13"/>
  <c r="B1785" i="13"/>
  <c r="A1785" i="13"/>
  <c r="E1785" i="13" s="1"/>
  <c r="D1784" i="13"/>
  <c r="C1784" i="13"/>
  <c r="B1784" i="13"/>
  <c r="A1784" i="13"/>
  <c r="D1783" i="13"/>
  <c r="C1783" i="13"/>
  <c r="B1783" i="13"/>
  <c r="A1783" i="13"/>
  <c r="E1783" i="13" s="1"/>
  <c r="D1782" i="13"/>
  <c r="C1782" i="13"/>
  <c r="B1782" i="13"/>
  <c r="A1782" i="13"/>
  <c r="E1782" i="13" s="1"/>
  <c r="D1781" i="13"/>
  <c r="C1781" i="13"/>
  <c r="B1781" i="13"/>
  <c r="A1781" i="13"/>
  <c r="E1781" i="13" s="1"/>
  <c r="D1780" i="13"/>
  <c r="C1780" i="13"/>
  <c r="B1780" i="13"/>
  <c r="A1780" i="13"/>
  <c r="E1780" i="13" s="1"/>
  <c r="D1779" i="13"/>
  <c r="C1779" i="13"/>
  <c r="B1779" i="13"/>
  <c r="A1779" i="13"/>
  <c r="E1779" i="13" s="1"/>
  <c r="D1778" i="13"/>
  <c r="C1778" i="13"/>
  <c r="B1778" i="13"/>
  <c r="A1778" i="13"/>
  <c r="E1778" i="13" s="1"/>
  <c r="D1777" i="13"/>
  <c r="C1777" i="13"/>
  <c r="B1777" i="13"/>
  <c r="A1777" i="13"/>
  <c r="D1776" i="13"/>
  <c r="C1776" i="13"/>
  <c r="B1776" i="13"/>
  <c r="A1776" i="13"/>
  <c r="D1775" i="13"/>
  <c r="C1775" i="13"/>
  <c r="B1775" i="13"/>
  <c r="A1775" i="13"/>
  <c r="E1775" i="13" s="1"/>
  <c r="D1774" i="13"/>
  <c r="C1774" i="13"/>
  <c r="B1774" i="13"/>
  <c r="A1774" i="13"/>
  <c r="E1774" i="13" s="1"/>
  <c r="D1773" i="13"/>
  <c r="C1773" i="13"/>
  <c r="B1773" i="13"/>
  <c r="A1773" i="13"/>
  <c r="D1772" i="13"/>
  <c r="C1772" i="13"/>
  <c r="B1772" i="13"/>
  <c r="A1772" i="13"/>
  <c r="E1772" i="13" s="1"/>
  <c r="D1771" i="13"/>
  <c r="C1771" i="13"/>
  <c r="B1771" i="13"/>
  <c r="A1771" i="13"/>
  <c r="E1771" i="13" s="1"/>
  <c r="D1770" i="13"/>
  <c r="C1770" i="13"/>
  <c r="B1770" i="13"/>
  <c r="A1770" i="13"/>
  <c r="E1770" i="13" s="1"/>
  <c r="D1769" i="13"/>
  <c r="C1769" i="13"/>
  <c r="B1769" i="13"/>
  <c r="A1769" i="13"/>
  <c r="E1769" i="13" s="1"/>
  <c r="D1768" i="13"/>
  <c r="C1768" i="13"/>
  <c r="B1768" i="13"/>
  <c r="A1768" i="13"/>
  <c r="D1767" i="13"/>
  <c r="C1767" i="13"/>
  <c r="B1767" i="13"/>
  <c r="A1767" i="13"/>
  <c r="E1767" i="13" s="1"/>
  <c r="D1766" i="13"/>
  <c r="C1766" i="13"/>
  <c r="B1766" i="13"/>
  <c r="A1766" i="13"/>
  <c r="E1766" i="13" s="1"/>
  <c r="D1765" i="13"/>
  <c r="C1765" i="13"/>
  <c r="B1765" i="13"/>
  <c r="A1765" i="13"/>
  <c r="E1765" i="13" s="1"/>
  <c r="D1764" i="13"/>
  <c r="C1764" i="13"/>
  <c r="B1764" i="13"/>
  <c r="A1764" i="13"/>
  <c r="E1764" i="13" s="1"/>
  <c r="D1763" i="13"/>
  <c r="C1763" i="13"/>
  <c r="B1763" i="13"/>
  <c r="A1763" i="13"/>
  <c r="E1763" i="13" s="1"/>
  <c r="D1762" i="13"/>
  <c r="C1762" i="13"/>
  <c r="B1762" i="13"/>
  <c r="A1762" i="13"/>
  <c r="E1762" i="13" s="1"/>
  <c r="D1761" i="13"/>
  <c r="C1761" i="13"/>
  <c r="B1761" i="13"/>
  <c r="A1761" i="13"/>
  <c r="D1760" i="13"/>
  <c r="C1760" i="13"/>
  <c r="B1760" i="13"/>
  <c r="A1760" i="13"/>
  <c r="D1759" i="13"/>
  <c r="C1759" i="13"/>
  <c r="B1759" i="13"/>
  <c r="A1759" i="13"/>
  <c r="E1759" i="13" s="1"/>
  <c r="D1758" i="13"/>
  <c r="C1758" i="13"/>
  <c r="B1758" i="13"/>
  <c r="A1758" i="13"/>
  <c r="E1758" i="13" s="1"/>
  <c r="D1757" i="13"/>
  <c r="C1757" i="13"/>
  <c r="B1757" i="13"/>
  <c r="A1757" i="13"/>
  <c r="D1756" i="13"/>
  <c r="C1756" i="13"/>
  <c r="B1756" i="13"/>
  <c r="A1756" i="13"/>
  <c r="E1756" i="13" s="1"/>
  <c r="D1755" i="13"/>
  <c r="C1755" i="13"/>
  <c r="B1755" i="13"/>
  <c r="A1755" i="13"/>
  <c r="E1755" i="13" s="1"/>
  <c r="D1754" i="13"/>
  <c r="C1754" i="13"/>
  <c r="B1754" i="13"/>
  <c r="A1754" i="13"/>
  <c r="E1754" i="13" s="1"/>
  <c r="D1753" i="13"/>
  <c r="C1753" i="13"/>
  <c r="B1753" i="13"/>
  <c r="A1753" i="13"/>
  <c r="E1753" i="13" s="1"/>
  <c r="D1752" i="13"/>
  <c r="C1752" i="13"/>
  <c r="B1752" i="13"/>
  <c r="A1752" i="13"/>
  <c r="D1751" i="13"/>
  <c r="C1751" i="13"/>
  <c r="B1751" i="13"/>
  <c r="A1751" i="13"/>
  <c r="E1751" i="13" s="1"/>
  <c r="D1750" i="13"/>
  <c r="C1750" i="13"/>
  <c r="B1750" i="13"/>
  <c r="A1750" i="13"/>
  <c r="E1750" i="13" s="1"/>
  <c r="D1749" i="13"/>
  <c r="C1749" i="13"/>
  <c r="B1749" i="13"/>
  <c r="A1749" i="13"/>
  <c r="E1749" i="13" s="1"/>
  <c r="D1748" i="13"/>
  <c r="C1748" i="13"/>
  <c r="B1748" i="13"/>
  <c r="A1748" i="13"/>
  <c r="E1748" i="13" s="1"/>
  <c r="D1747" i="13"/>
  <c r="C1747" i="13"/>
  <c r="B1747" i="13"/>
  <c r="A1747" i="13"/>
  <c r="E1747" i="13" s="1"/>
  <c r="D1746" i="13"/>
  <c r="C1746" i="13"/>
  <c r="B1746" i="13"/>
  <c r="A1746" i="13"/>
  <c r="E1746" i="13" s="1"/>
  <c r="D1745" i="13"/>
  <c r="C1745" i="13"/>
  <c r="B1745" i="13"/>
  <c r="A1745" i="13"/>
  <c r="D1744" i="13"/>
  <c r="C1744" i="13"/>
  <c r="B1744" i="13"/>
  <c r="A1744" i="13"/>
  <c r="D1743" i="13"/>
  <c r="C1743" i="13"/>
  <c r="B1743" i="13"/>
  <c r="A1743" i="13"/>
  <c r="E1743" i="13" s="1"/>
  <c r="D1742" i="13"/>
  <c r="C1742" i="13"/>
  <c r="B1742" i="13"/>
  <c r="A1742" i="13"/>
  <c r="E1742" i="13" s="1"/>
  <c r="D1741" i="13"/>
  <c r="C1741" i="13"/>
  <c r="B1741" i="13"/>
  <c r="A1741" i="13"/>
  <c r="D1740" i="13"/>
  <c r="C1740" i="13"/>
  <c r="B1740" i="13"/>
  <c r="A1740" i="13"/>
  <c r="E1740" i="13" s="1"/>
  <c r="D1739" i="13"/>
  <c r="C1739" i="13"/>
  <c r="B1739" i="13"/>
  <c r="A1739" i="13"/>
  <c r="E1739" i="13" s="1"/>
  <c r="D1738" i="13"/>
  <c r="C1738" i="13"/>
  <c r="B1738" i="13"/>
  <c r="A1738" i="13"/>
  <c r="E1738" i="13" s="1"/>
  <c r="D1737" i="13"/>
  <c r="C1737" i="13"/>
  <c r="B1737" i="13"/>
  <c r="A1737" i="13"/>
  <c r="E1737" i="13" s="1"/>
  <c r="D1736" i="13"/>
  <c r="C1736" i="13"/>
  <c r="B1736" i="13"/>
  <c r="A1736" i="13"/>
  <c r="D1735" i="13"/>
  <c r="C1735" i="13"/>
  <c r="B1735" i="13"/>
  <c r="A1735" i="13"/>
  <c r="E1735" i="13" s="1"/>
  <c r="D1734" i="13"/>
  <c r="C1734" i="13"/>
  <c r="B1734" i="13"/>
  <c r="A1734" i="13"/>
  <c r="E1734" i="13" s="1"/>
  <c r="D1733" i="13"/>
  <c r="C1733" i="13"/>
  <c r="B1733" i="13"/>
  <c r="A1733" i="13"/>
  <c r="E1733" i="13" s="1"/>
  <c r="D1732" i="13"/>
  <c r="C1732" i="13"/>
  <c r="B1732" i="13"/>
  <c r="A1732" i="13"/>
  <c r="E1732" i="13" s="1"/>
  <c r="D1731" i="13"/>
  <c r="C1731" i="13"/>
  <c r="B1731" i="13"/>
  <c r="A1731" i="13"/>
  <c r="E1731" i="13" s="1"/>
  <c r="D1730" i="13"/>
  <c r="C1730" i="13"/>
  <c r="B1730" i="13"/>
  <c r="A1730" i="13"/>
  <c r="E1730" i="13" s="1"/>
  <c r="D1729" i="13"/>
  <c r="C1729" i="13"/>
  <c r="B1729" i="13"/>
  <c r="A1729" i="13"/>
  <c r="D1728" i="13"/>
  <c r="C1728" i="13"/>
  <c r="B1728" i="13"/>
  <c r="A1728" i="13"/>
  <c r="D1727" i="13"/>
  <c r="C1727" i="13"/>
  <c r="B1727" i="13"/>
  <c r="A1727" i="13"/>
  <c r="E1727" i="13" s="1"/>
  <c r="D1726" i="13"/>
  <c r="C1726" i="13"/>
  <c r="B1726" i="13"/>
  <c r="A1726" i="13"/>
  <c r="E1726" i="13" s="1"/>
  <c r="D1725" i="13"/>
  <c r="C1725" i="13"/>
  <c r="B1725" i="13"/>
  <c r="A1725" i="13"/>
  <c r="D1724" i="13"/>
  <c r="C1724" i="13"/>
  <c r="B1724" i="13"/>
  <c r="A1724" i="13"/>
  <c r="E1724" i="13" s="1"/>
  <c r="D1723" i="13"/>
  <c r="C1723" i="13"/>
  <c r="B1723" i="13"/>
  <c r="A1723" i="13"/>
  <c r="E1723" i="13" s="1"/>
  <c r="D1722" i="13"/>
  <c r="C1722" i="13"/>
  <c r="B1722" i="13"/>
  <c r="A1722" i="13"/>
  <c r="E1722" i="13" s="1"/>
  <c r="D1721" i="13"/>
  <c r="C1721" i="13"/>
  <c r="B1721" i="13"/>
  <c r="A1721" i="13"/>
  <c r="E1721" i="13" s="1"/>
  <c r="D1720" i="13"/>
  <c r="C1720" i="13"/>
  <c r="B1720" i="13"/>
  <c r="A1720" i="13"/>
  <c r="D1719" i="13"/>
  <c r="C1719" i="13"/>
  <c r="B1719" i="13"/>
  <c r="A1719" i="13"/>
  <c r="E1719" i="13" s="1"/>
  <c r="D1718" i="13"/>
  <c r="C1718" i="13"/>
  <c r="B1718" i="13"/>
  <c r="A1718" i="13"/>
  <c r="E1718" i="13" s="1"/>
  <c r="D1717" i="13"/>
  <c r="C1717" i="13"/>
  <c r="B1717" i="13"/>
  <c r="A1717" i="13"/>
  <c r="E1717" i="13" s="1"/>
  <c r="D1716" i="13"/>
  <c r="C1716" i="13"/>
  <c r="B1716" i="13"/>
  <c r="A1716" i="13"/>
  <c r="E1716" i="13" s="1"/>
  <c r="D1715" i="13"/>
  <c r="C1715" i="13"/>
  <c r="B1715" i="13"/>
  <c r="A1715" i="13"/>
  <c r="E1715" i="13" s="1"/>
  <c r="D1714" i="13"/>
  <c r="C1714" i="13"/>
  <c r="B1714" i="13"/>
  <c r="A1714" i="13"/>
  <c r="E1714" i="13" s="1"/>
  <c r="D1713" i="13"/>
  <c r="C1713" i="13"/>
  <c r="B1713" i="13"/>
  <c r="A1713" i="13"/>
  <c r="D1712" i="13"/>
  <c r="C1712" i="13"/>
  <c r="B1712" i="13"/>
  <c r="A1712" i="13"/>
  <c r="D1711" i="13"/>
  <c r="C1711" i="13"/>
  <c r="B1711" i="13"/>
  <c r="A1711" i="13"/>
  <c r="E1711" i="13" s="1"/>
  <c r="D1710" i="13"/>
  <c r="C1710" i="13"/>
  <c r="B1710" i="13"/>
  <c r="A1710" i="13"/>
  <c r="E1710" i="13" s="1"/>
  <c r="D1709" i="13"/>
  <c r="C1709" i="13"/>
  <c r="B1709" i="13"/>
  <c r="A1709" i="13"/>
  <c r="D1708" i="13"/>
  <c r="C1708" i="13"/>
  <c r="B1708" i="13"/>
  <c r="A1708" i="13"/>
  <c r="E1708" i="13" s="1"/>
  <c r="D1707" i="13"/>
  <c r="C1707" i="13"/>
  <c r="B1707" i="13"/>
  <c r="A1707" i="13"/>
  <c r="E1707" i="13" s="1"/>
  <c r="D1706" i="13"/>
  <c r="C1706" i="13"/>
  <c r="B1706" i="13"/>
  <c r="A1706" i="13"/>
  <c r="E1706" i="13" s="1"/>
  <c r="D1705" i="13"/>
  <c r="C1705" i="13"/>
  <c r="B1705" i="13"/>
  <c r="A1705" i="13"/>
  <c r="E1705" i="13" s="1"/>
  <c r="D1704" i="13"/>
  <c r="C1704" i="13"/>
  <c r="B1704" i="13"/>
  <c r="A1704" i="13"/>
  <c r="D1703" i="13"/>
  <c r="C1703" i="13"/>
  <c r="B1703" i="13"/>
  <c r="A1703" i="13"/>
  <c r="E1703" i="13" s="1"/>
  <c r="D1702" i="13"/>
  <c r="C1702" i="13"/>
  <c r="B1702" i="13"/>
  <c r="A1702" i="13"/>
  <c r="E1702" i="13" s="1"/>
  <c r="D1701" i="13"/>
  <c r="C1701" i="13"/>
  <c r="B1701" i="13"/>
  <c r="A1701" i="13"/>
  <c r="E1701" i="13" s="1"/>
  <c r="D1700" i="13"/>
  <c r="C1700" i="13"/>
  <c r="B1700" i="13"/>
  <c r="A1700" i="13"/>
  <c r="E1700" i="13" s="1"/>
  <c r="D1699" i="13"/>
  <c r="C1699" i="13"/>
  <c r="B1699" i="13"/>
  <c r="A1699" i="13"/>
  <c r="E1699" i="13" s="1"/>
  <c r="D1698" i="13"/>
  <c r="C1698" i="13"/>
  <c r="B1698" i="13"/>
  <c r="A1698" i="13"/>
  <c r="E1698" i="13" s="1"/>
  <c r="D1697" i="13"/>
  <c r="C1697" i="13"/>
  <c r="B1697" i="13"/>
  <c r="A1697" i="13"/>
  <c r="D1696" i="13"/>
  <c r="C1696" i="13"/>
  <c r="B1696" i="13"/>
  <c r="A1696" i="13"/>
  <c r="D1695" i="13"/>
  <c r="C1695" i="13"/>
  <c r="B1695" i="13"/>
  <c r="A1695" i="13"/>
  <c r="E1695" i="13" s="1"/>
  <c r="D1694" i="13"/>
  <c r="C1694" i="13"/>
  <c r="B1694" i="13"/>
  <c r="A1694" i="13"/>
  <c r="E1694" i="13" s="1"/>
  <c r="D1693" i="13"/>
  <c r="C1693" i="13"/>
  <c r="B1693" i="13"/>
  <c r="A1693" i="13"/>
  <c r="D1692" i="13"/>
  <c r="C1692" i="13"/>
  <c r="B1692" i="13"/>
  <c r="A1692" i="13"/>
  <c r="E1692" i="13" s="1"/>
  <c r="D1691" i="13"/>
  <c r="C1691" i="13"/>
  <c r="B1691" i="13"/>
  <c r="A1691" i="13"/>
  <c r="E1691" i="13" s="1"/>
  <c r="D1690" i="13"/>
  <c r="C1690" i="13"/>
  <c r="B1690" i="13"/>
  <c r="A1690" i="13"/>
  <c r="E1690" i="13" s="1"/>
  <c r="D1689" i="13"/>
  <c r="C1689" i="13"/>
  <c r="B1689" i="13"/>
  <c r="A1689" i="13"/>
  <c r="E1689" i="13" s="1"/>
  <c r="D1688" i="13"/>
  <c r="C1688" i="13"/>
  <c r="B1688" i="13"/>
  <c r="A1688" i="13"/>
  <c r="D1687" i="13"/>
  <c r="C1687" i="13"/>
  <c r="B1687" i="13"/>
  <c r="A1687" i="13"/>
  <c r="E1687" i="13" s="1"/>
  <c r="D1686" i="13"/>
  <c r="C1686" i="13"/>
  <c r="B1686" i="13"/>
  <c r="A1686" i="13"/>
  <c r="E1686" i="13" s="1"/>
  <c r="D1685" i="13"/>
  <c r="C1685" i="13"/>
  <c r="B1685" i="13"/>
  <c r="A1685" i="13"/>
  <c r="E1685" i="13" s="1"/>
  <c r="D1684" i="13"/>
  <c r="C1684" i="13"/>
  <c r="B1684" i="13"/>
  <c r="A1684" i="13"/>
  <c r="E1684" i="13" s="1"/>
  <c r="D1683" i="13"/>
  <c r="C1683" i="13"/>
  <c r="B1683" i="13"/>
  <c r="A1683" i="13"/>
  <c r="E1683" i="13" s="1"/>
  <c r="D1682" i="13"/>
  <c r="C1682" i="13"/>
  <c r="B1682" i="13"/>
  <c r="A1682" i="13"/>
  <c r="E1682" i="13" s="1"/>
  <c r="D1681" i="13"/>
  <c r="C1681" i="13"/>
  <c r="B1681" i="13"/>
  <c r="A1681" i="13"/>
  <c r="D1680" i="13"/>
  <c r="C1680" i="13"/>
  <c r="B1680" i="13"/>
  <c r="A1680" i="13"/>
  <c r="D1679" i="13"/>
  <c r="C1679" i="13"/>
  <c r="B1679" i="13"/>
  <c r="A1679" i="13"/>
  <c r="E1679" i="13" s="1"/>
  <c r="D1678" i="13"/>
  <c r="C1678" i="13"/>
  <c r="B1678" i="13"/>
  <c r="A1678" i="13"/>
  <c r="E1678" i="13" s="1"/>
  <c r="D1677" i="13"/>
  <c r="C1677" i="13"/>
  <c r="B1677" i="13"/>
  <c r="A1677" i="13"/>
  <c r="D1676" i="13"/>
  <c r="C1676" i="13"/>
  <c r="B1676" i="13"/>
  <c r="A1676" i="13"/>
  <c r="E1676" i="13" s="1"/>
  <c r="D1675" i="13"/>
  <c r="C1675" i="13"/>
  <c r="B1675" i="13"/>
  <c r="A1675" i="13"/>
  <c r="E1675" i="13" s="1"/>
  <c r="D1674" i="13"/>
  <c r="C1674" i="13"/>
  <c r="B1674" i="13"/>
  <c r="A1674" i="13"/>
  <c r="E1674" i="13" s="1"/>
  <c r="D1673" i="13"/>
  <c r="C1673" i="13"/>
  <c r="B1673" i="13"/>
  <c r="A1673" i="13"/>
  <c r="E1673" i="13" s="1"/>
  <c r="D1672" i="13"/>
  <c r="C1672" i="13"/>
  <c r="B1672" i="13"/>
  <c r="A1672" i="13"/>
  <c r="D1671" i="13"/>
  <c r="C1671" i="13"/>
  <c r="B1671" i="13"/>
  <c r="A1671" i="13"/>
  <c r="E1671" i="13" s="1"/>
  <c r="D1670" i="13"/>
  <c r="C1670" i="13"/>
  <c r="B1670" i="13"/>
  <c r="A1670" i="13"/>
  <c r="E1670" i="13" s="1"/>
  <c r="D1669" i="13"/>
  <c r="C1669" i="13"/>
  <c r="B1669" i="13"/>
  <c r="A1669" i="13"/>
  <c r="E1669" i="13" s="1"/>
  <c r="D1668" i="13"/>
  <c r="C1668" i="13"/>
  <c r="B1668" i="13"/>
  <c r="A1668" i="13"/>
  <c r="E1668" i="13" s="1"/>
  <c r="D1667" i="13"/>
  <c r="C1667" i="13"/>
  <c r="B1667" i="13"/>
  <c r="A1667" i="13"/>
  <c r="E1667" i="13" s="1"/>
  <c r="D1666" i="13"/>
  <c r="C1666" i="13"/>
  <c r="B1666" i="13"/>
  <c r="A1666" i="13"/>
  <c r="E1666" i="13" s="1"/>
  <c r="D1665" i="13"/>
  <c r="C1665" i="13"/>
  <c r="B1665" i="13"/>
  <c r="A1665" i="13"/>
  <c r="D1664" i="13"/>
  <c r="C1664" i="13"/>
  <c r="B1664" i="13"/>
  <c r="A1664" i="13"/>
  <c r="D1663" i="13"/>
  <c r="C1663" i="13"/>
  <c r="B1663" i="13"/>
  <c r="A1663" i="13"/>
  <c r="E1663" i="13" s="1"/>
  <c r="D1662" i="13"/>
  <c r="C1662" i="13"/>
  <c r="B1662" i="13"/>
  <c r="A1662" i="13"/>
  <c r="E1662" i="13" s="1"/>
  <c r="D1661" i="13"/>
  <c r="C1661" i="13"/>
  <c r="B1661" i="13"/>
  <c r="A1661" i="13"/>
  <c r="D1660" i="13"/>
  <c r="C1660" i="13"/>
  <c r="B1660" i="13"/>
  <c r="A1660" i="13"/>
  <c r="E1660" i="13" s="1"/>
  <c r="D1659" i="13"/>
  <c r="C1659" i="13"/>
  <c r="B1659" i="13"/>
  <c r="A1659" i="13"/>
  <c r="E1659" i="13" s="1"/>
  <c r="D1658" i="13"/>
  <c r="C1658" i="13"/>
  <c r="B1658" i="13"/>
  <c r="A1658" i="13"/>
  <c r="E1658" i="13" s="1"/>
  <c r="D1657" i="13"/>
  <c r="C1657" i="13"/>
  <c r="B1657" i="13"/>
  <c r="A1657" i="13"/>
  <c r="E1657" i="13" s="1"/>
  <c r="D1656" i="13"/>
  <c r="C1656" i="13"/>
  <c r="B1656" i="13"/>
  <c r="A1656" i="13"/>
  <c r="D1655" i="13"/>
  <c r="C1655" i="13"/>
  <c r="B1655" i="13"/>
  <c r="A1655" i="13"/>
  <c r="E1655" i="13" s="1"/>
  <c r="D1654" i="13"/>
  <c r="C1654" i="13"/>
  <c r="B1654" i="13"/>
  <c r="A1654" i="13"/>
  <c r="E1654" i="13" s="1"/>
  <c r="D1653" i="13"/>
  <c r="C1653" i="13"/>
  <c r="B1653" i="13"/>
  <c r="A1653" i="13"/>
  <c r="E1653" i="13" s="1"/>
  <c r="D1652" i="13"/>
  <c r="C1652" i="13"/>
  <c r="B1652" i="13"/>
  <c r="A1652" i="13"/>
  <c r="E1652" i="13" s="1"/>
  <c r="D1651" i="13"/>
  <c r="C1651" i="13"/>
  <c r="B1651" i="13"/>
  <c r="A1651" i="13"/>
  <c r="E1651" i="13" s="1"/>
  <c r="D1650" i="13"/>
  <c r="C1650" i="13"/>
  <c r="B1650" i="13"/>
  <c r="A1650" i="13"/>
  <c r="E1650" i="13" s="1"/>
  <c r="D1649" i="13"/>
  <c r="C1649" i="13"/>
  <c r="B1649" i="13"/>
  <c r="A1649" i="13"/>
  <c r="D1648" i="13"/>
  <c r="C1648" i="13"/>
  <c r="B1648" i="13"/>
  <c r="A1648" i="13"/>
  <c r="D1647" i="13"/>
  <c r="C1647" i="13"/>
  <c r="B1647" i="13"/>
  <c r="A1647" i="13"/>
  <c r="E1647" i="13" s="1"/>
  <c r="D1646" i="13"/>
  <c r="C1646" i="13"/>
  <c r="B1646" i="13"/>
  <c r="A1646" i="13"/>
  <c r="E1646" i="13" s="1"/>
  <c r="D1645" i="13"/>
  <c r="C1645" i="13"/>
  <c r="B1645" i="13"/>
  <c r="A1645" i="13"/>
  <c r="D1644" i="13"/>
  <c r="C1644" i="13"/>
  <c r="B1644" i="13"/>
  <c r="A1644" i="13"/>
  <c r="E1644" i="13" s="1"/>
  <c r="D1643" i="13"/>
  <c r="C1643" i="13"/>
  <c r="B1643" i="13"/>
  <c r="A1643" i="13"/>
  <c r="E1643" i="13" s="1"/>
  <c r="D1642" i="13"/>
  <c r="C1642" i="13"/>
  <c r="B1642" i="13"/>
  <c r="A1642" i="13"/>
  <c r="E1642" i="13" s="1"/>
  <c r="D1641" i="13"/>
  <c r="C1641" i="13"/>
  <c r="B1641" i="13"/>
  <c r="A1641" i="13"/>
  <c r="E1641" i="13" s="1"/>
  <c r="D1640" i="13"/>
  <c r="C1640" i="13"/>
  <c r="B1640" i="13"/>
  <c r="A1640" i="13"/>
  <c r="D1639" i="13"/>
  <c r="C1639" i="13"/>
  <c r="B1639" i="13"/>
  <c r="A1639" i="13"/>
  <c r="E1639" i="13" s="1"/>
  <c r="D1638" i="13"/>
  <c r="C1638" i="13"/>
  <c r="B1638" i="13"/>
  <c r="A1638" i="13"/>
  <c r="E1638" i="13" s="1"/>
  <c r="D1637" i="13"/>
  <c r="C1637" i="13"/>
  <c r="B1637" i="13"/>
  <c r="A1637" i="13"/>
  <c r="E1637" i="13" s="1"/>
  <c r="D1636" i="13"/>
  <c r="C1636" i="13"/>
  <c r="B1636" i="13"/>
  <c r="A1636" i="13"/>
  <c r="E1636" i="13" s="1"/>
  <c r="D1635" i="13"/>
  <c r="C1635" i="13"/>
  <c r="B1635" i="13"/>
  <c r="A1635" i="13"/>
  <c r="E1635" i="13" s="1"/>
  <c r="D1634" i="13"/>
  <c r="C1634" i="13"/>
  <c r="B1634" i="13"/>
  <c r="A1634" i="13"/>
  <c r="E1634" i="13" s="1"/>
  <c r="D1633" i="13"/>
  <c r="C1633" i="13"/>
  <c r="B1633" i="13"/>
  <c r="A1633" i="13"/>
  <c r="D1632" i="13"/>
  <c r="C1632" i="13"/>
  <c r="B1632" i="13"/>
  <c r="A1632" i="13"/>
  <c r="D1631" i="13"/>
  <c r="C1631" i="13"/>
  <c r="B1631" i="13"/>
  <c r="A1631" i="13"/>
  <c r="E1631" i="13" s="1"/>
  <c r="D1630" i="13"/>
  <c r="C1630" i="13"/>
  <c r="B1630" i="13"/>
  <c r="A1630" i="13"/>
  <c r="E1630" i="13" s="1"/>
  <c r="D1629" i="13"/>
  <c r="C1629" i="13"/>
  <c r="B1629" i="13"/>
  <c r="A1629" i="13"/>
  <c r="D1628" i="13"/>
  <c r="C1628" i="13"/>
  <c r="B1628" i="13"/>
  <c r="A1628" i="13"/>
  <c r="E1628" i="13" s="1"/>
  <c r="D1627" i="13"/>
  <c r="C1627" i="13"/>
  <c r="B1627" i="13"/>
  <c r="A1627" i="13"/>
  <c r="E1627" i="13" s="1"/>
  <c r="D1626" i="13"/>
  <c r="C1626" i="13"/>
  <c r="B1626" i="13"/>
  <c r="A1626" i="13"/>
  <c r="E1626" i="13" s="1"/>
  <c r="D1625" i="13"/>
  <c r="C1625" i="13"/>
  <c r="B1625" i="13"/>
  <c r="A1625" i="13"/>
  <c r="E1625" i="13" s="1"/>
  <c r="D1624" i="13"/>
  <c r="C1624" i="13"/>
  <c r="B1624" i="13"/>
  <c r="A1624" i="13"/>
  <c r="D1623" i="13"/>
  <c r="C1623" i="13"/>
  <c r="B1623" i="13"/>
  <c r="A1623" i="13"/>
  <c r="E1623" i="13" s="1"/>
  <c r="D1622" i="13"/>
  <c r="C1622" i="13"/>
  <c r="B1622" i="13"/>
  <c r="A1622" i="13"/>
  <c r="E1622" i="13" s="1"/>
  <c r="D1621" i="13"/>
  <c r="C1621" i="13"/>
  <c r="B1621" i="13"/>
  <c r="A1621" i="13"/>
  <c r="E1621" i="13" s="1"/>
  <c r="D1620" i="13"/>
  <c r="C1620" i="13"/>
  <c r="B1620" i="13"/>
  <c r="A1620" i="13"/>
  <c r="E1620" i="13" s="1"/>
  <c r="D1619" i="13"/>
  <c r="C1619" i="13"/>
  <c r="B1619" i="13"/>
  <c r="A1619" i="13"/>
  <c r="E1619" i="13" s="1"/>
  <c r="D1618" i="13"/>
  <c r="C1618" i="13"/>
  <c r="B1618" i="13"/>
  <c r="A1618" i="13"/>
  <c r="E1618" i="13" s="1"/>
  <c r="D1617" i="13"/>
  <c r="C1617" i="13"/>
  <c r="B1617" i="13"/>
  <c r="A1617" i="13"/>
  <c r="D1616" i="13"/>
  <c r="C1616" i="13"/>
  <c r="B1616" i="13"/>
  <c r="A1616" i="13"/>
  <c r="D1615" i="13"/>
  <c r="C1615" i="13"/>
  <c r="B1615" i="13"/>
  <c r="A1615" i="13"/>
  <c r="E1615" i="13" s="1"/>
  <c r="D1614" i="13"/>
  <c r="C1614" i="13"/>
  <c r="B1614" i="13"/>
  <c r="A1614" i="13"/>
  <c r="E1614" i="13" s="1"/>
  <c r="D1613" i="13"/>
  <c r="C1613" i="13"/>
  <c r="B1613" i="13"/>
  <c r="A1613" i="13"/>
  <c r="D1612" i="13"/>
  <c r="C1612" i="13"/>
  <c r="B1612" i="13"/>
  <c r="A1612" i="13"/>
  <c r="E1612" i="13" s="1"/>
  <c r="D1611" i="13"/>
  <c r="C1611" i="13"/>
  <c r="B1611" i="13"/>
  <c r="A1611" i="13"/>
  <c r="E1611" i="13" s="1"/>
  <c r="D1610" i="13"/>
  <c r="C1610" i="13"/>
  <c r="B1610" i="13"/>
  <c r="A1610" i="13"/>
  <c r="E1610" i="13" s="1"/>
  <c r="D1609" i="13"/>
  <c r="C1609" i="13"/>
  <c r="B1609" i="13"/>
  <c r="A1609" i="13"/>
  <c r="E1609" i="13" s="1"/>
  <c r="D1608" i="13"/>
  <c r="C1608" i="13"/>
  <c r="B1608" i="13"/>
  <c r="A1608" i="13"/>
  <c r="D1607" i="13"/>
  <c r="C1607" i="13"/>
  <c r="B1607" i="13"/>
  <c r="A1607" i="13"/>
  <c r="E1607" i="13" s="1"/>
  <c r="D1606" i="13"/>
  <c r="C1606" i="13"/>
  <c r="B1606" i="13"/>
  <c r="A1606" i="13"/>
  <c r="E1606" i="13" s="1"/>
  <c r="D1605" i="13"/>
  <c r="C1605" i="13"/>
  <c r="B1605" i="13"/>
  <c r="A1605" i="13"/>
  <c r="E1605" i="13" s="1"/>
  <c r="D1604" i="13"/>
  <c r="C1604" i="13"/>
  <c r="B1604" i="13"/>
  <c r="A1604" i="13"/>
  <c r="E1604" i="13" s="1"/>
  <c r="D1603" i="13"/>
  <c r="C1603" i="13"/>
  <c r="B1603" i="13"/>
  <c r="A1603" i="13"/>
  <c r="E1603" i="13" s="1"/>
  <c r="D1602" i="13"/>
  <c r="C1602" i="13"/>
  <c r="B1602" i="13"/>
  <c r="A1602" i="13"/>
  <c r="E1602" i="13" s="1"/>
  <c r="D1601" i="13"/>
  <c r="C1601" i="13"/>
  <c r="B1601" i="13"/>
  <c r="A1601" i="13"/>
  <c r="D1600" i="13"/>
  <c r="C1600" i="13"/>
  <c r="B1600" i="13"/>
  <c r="A1600" i="13"/>
  <c r="D1599" i="13"/>
  <c r="C1599" i="13"/>
  <c r="B1599" i="13"/>
  <c r="A1599" i="13"/>
  <c r="E1599" i="13" s="1"/>
  <c r="D1598" i="13"/>
  <c r="C1598" i="13"/>
  <c r="B1598" i="13"/>
  <c r="A1598" i="13"/>
  <c r="E1598" i="13" s="1"/>
  <c r="D1597" i="13"/>
  <c r="C1597" i="13"/>
  <c r="B1597" i="13"/>
  <c r="A1597" i="13"/>
  <c r="D1596" i="13"/>
  <c r="C1596" i="13"/>
  <c r="B1596" i="13"/>
  <c r="A1596" i="13"/>
  <c r="E1596" i="13" s="1"/>
  <c r="D1595" i="13"/>
  <c r="C1595" i="13"/>
  <c r="B1595" i="13"/>
  <c r="A1595" i="13"/>
  <c r="E1595" i="13" s="1"/>
  <c r="D1594" i="13"/>
  <c r="C1594" i="13"/>
  <c r="B1594" i="13"/>
  <c r="A1594" i="13"/>
  <c r="E1594" i="13" s="1"/>
  <c r="D1593" i="13"/>
  <c r="C1593" i="13"/>
  <c r="B1593" i="13"/>
  <c r="A1593" i="13"/>
  <c r="E1593" i="13" s="1"/>
  <c r="D1592" i="13"/>
  <c r="C1592" i="13"/>
  <c r="B1592" i="13"/>
  <c r="A1592" i="13"/>
  <c r="D1591" i="13"/>
  <c r="C1591" i="13"/>
  <c r="B1591" i="13"/>
  <c r="A1591" i="13"/>
  <c r="E1591" i="13" s="1"/>
  <c r="D1590" i="13"/>
  <c r="C1590" i="13"/>
  <c r="B1590" i="13"/>
  <c r="A1590" i="13"/>
  <c r="E1590" i="13" s="1"/>
  <c r="D1589" i="13"/>
  <c r="C1589" i="13"/>
  <c r="B1589" i="13"/>
  <c r="A1589" i="13"/>
  <c r="E1589" i="13" s="1"/>
  <c r="D1588" i="13"/>
  <c r="C1588" i="13"/>
  <c r="B1588" i="13"/>
  <c r="A1588" i="13"/>
  <c r="E1588" i="13" s="1"/>
  <c r="D1587" i="13"/>
  <c r="C1587" i="13"/>
  <c r="B1587" i="13"/>
  <c r="A1587" i="13"/>
  <c r="E1587" i="13" s="1"/>
  <c r="D1586" i="13"/>
  <c r="C1586" i="13"/>
  <c r="B1586" i="13"/>
  <c r="A1586" i="13"/>
  <c r="E1586" i="13" s="1"/>
  <c r="D1585" i="13"/>
  <c r="C1585" i="13"/>
  <c r="B1585" i="13"/>
  <c r="A1585" i="13"/>
  <c r="D1584" i="13"/>
  <c r="C1584" i="13"/>
  <c r="B1584" i="13"/>
  <c r="A1584" i="13"/>
  <c r="D1583" i="13"/>
  <c r="C1583" i="13"/>
  <c r="B1583" i="13"/>
  <c r="A1583" i="13"/>
  <c r="E1583" i="13" s="1"/>
  <c r="D1582" i="13"/>
  <c r="C1582" i="13"/>
  <c r="B1582" i="13"/>
  <c r="A1582" i="13"/>
  <c r="E1582" i="13" s="1"/>
  <c r="D1581" i="13"/>
  <c r="C1581" i="13"/>
  <c r="B1581" i="13"/>
  <c r="A1581" i="13"/>
  <c r="D1580" i="13"/>
  <c r="C1580" i="13"/>
  <c r="B1580" i="13"/>
  <c r="A1580" i="13"/>
  <c r="E1580" i="13" s="1"/>
  <c r="D1579" i="13"/>
  <c r="C1579" i="13"/>
  <c r="B1579" i="13"/>
  <c r="A1579" i="13"/>
  <c r="E1579" i="13" s="1"/>
  <c r="D1578" i="13"/>
  <c r="C1578" i="13"/>
  <c r="B1578" i="13"/>
  <c r="A1578" i="13"/>
  <c r="E1578" i="13" s="1"/>
  <c r="D1577" i="13"/>
  <c r="C1577" i="13"/>
  <c r="B1577" i="13"/>
  <c r="A1577" i="13"/>
  <c r="E1577" i="13" s="1"/>
  <c r="D1576" i="13"/>
  <c r="C1576" i="13"/>
  <c r="B1576" i="13"/>
  <c r="A1576" i="13"/>
  <c r="D1575" i="13"/>
  <c r="C1575" i="13"/>
  <c r="B1575" i="13"/>
  <c r="A1575" i="13"/>
  <c r="E1575" i="13" s="1"/>
  <c r="D1574" i="13"/>
  <c r="C1574" i="13"/>
  <c r="B1574" i="13"/>
  <c r="A1574" i="13"/>
  <c r="E1574" i="13" s="1"/>
  <c r="D1573" i="13"/>
  <c r="C1573" i="13"/>
  <c r="B1573" i="13"/>
  <c r="A1573" i="13"/>
  <c r="E1573" i="13" s="1"/>
  <c r="D1572" i="13"/>
  <c r="C1572" i="13"/>
  <c r="B1572" i="13"/>
  <c r="A1572" i="13"/>
  <c r="E1572" i="13" s="1"/>
  <c r="D1571" i="13"/>
  <c r="C1571" i="13"/>
  <c r="B1571" i="13"/>
  <c r="A1571" i="13"/>
  <c r="E1571" i="13" s="1"/>
  <c r="D1570" i="13"/>
  <c r="C1570" i="13"/>
  <c r="B1570" i="13"/>
  <c r="A1570" i="13"/>
  <c r="E1570" i="13" s="1"/>
  <c r="D1569" i="13"/>
  <c r="C1569" i="13"/>
  <c r="B1569" i="13"/>
  <c r="A1569" i="13"/>
  <c r="D1568" i="13"/>
  <c r="C1568" i="13"/>
  <c r="B1568" i="13"/>
  <c r="A1568" i="13"/>
  <c r="D1567" i="13"/>
  <c r="C1567" i="13"/>
  <c r="B1567" i="13"/>
  <c r="A1567" i="13"/>
  <c r="E1567" i="13" s="1"/>
  <c r="D1566" i="13"/>
  <c r="C1566" i="13"/>
  <c r="B1566" i="13"/>
  <c r="A1566" i="13"/>
  <c r="E1566" i="13" s="1"/>
  <c r="D1565" i="13"/>
  <c r="C1565" i="13"/>
  <c r="B1565" i="13"/>
  <c r="A1565" i="13"/>
  <c r="D1564" i="13"/>
  <c r="C1564" i="13"/>
  <c r="B1564" i="13"/>
  <c r="A1564" i="13"/>
  <c r="E1564" i="13" s="1"/>
  <c r="D1563" i="13"/>
  <c r="C1563" i="13"/>
  <c r="B1563" i="13"/>
  <c r="A1563" i="13"/>
  <c r="E1563" i="13" s="1"/>
  <c r="D1562" i="13"/>
  <c r="C1562" i="13"/>
  <c r="B1562" i="13"/>
  <c r="A1562" i="13"/>
  <c r="E1562" i="13" s="1"/>
  <c r="D1561" i="13"/>
  <c r="C1561" i="13"/>
  <c r="B1561" i="13"/>
  <c r="A1561" i="13"/>
  <c r="E1561" i="13" s="1"/>
  <c r="D1560" i="13"/>
  <c r="C1560" i="13"/>
  <c r="B1560" i="13"/>
  <c r="A1560" i="13"/>
  <c r="D1559" i="13"/>
  <c r="C1559" i="13"/>
  <c r="B1559" i="13"/>
  <c r="A1559" i="13"/>
  <c r="E1559" i="13" s="1"/>
  <c r="D1558" i="13"/>
  <c r="C1558" i="13"/>
  <c r="B1558" i="13"/>
  <c r="A1558" i="13"/>
  <c r="E1558" i="13" s="1"/>
  <c r="D1557" i="13"/>
  <c r="C1557" i="13"/>
  <c r="B1557" i="13"/>
  <c r="A1557" i="13"/>
  <c r="E1557" i="13" s="1"/>
  <c r="D1556" i="13"/>
  <c r="C1556" i="13"/>
  <c r="B1556" i="13"/>
  <c r="A1556" i="13"/>
  <c r="E1556" i="13" s="1"/>
  <c r="D1555" i="13"/>
  <c r="C1555" i="13"/>
  <c r="B1555" i="13"/>
  <c r="A1555" i="13"/>
  <c r="E1555" i="13" s="1"/>
  <c r="D1554" i="13"/>
  <c r="C1554" i="13"/>
  <c r="B1554" i="13"/>
  <c r="A1554" i="13"/>
  <c r="E1554" i="13" s="1"/>
  <c r="D1553" i="13"/>
  <c r="C1553" i="13"/>
  <c r="B1553" i="13"/>
  <c r="A1553" i="13"/>
  <c r="D1552" i="13"/>
  <c r="C1552" i="13"/>
  <c r="B1552" i="13"/>
  <c r="A1552" i="13"/>
  <c r="D1551" i="13"/>
  <c r="C1551" i="13"/>
  <c r="B1551" i="13"/>
  <c r="A1551" i="13"/>
  <c r="E1551" i="13" s="1"/>
  <c r="D1550" i="13"/>
  <c r="C1550" i="13"/>
  <c r="B1550" i="13"/>
  <c r="A1550" i="13"/>
  <c r="E1550" i="13" s="1"/>
  <c r="D1549" i="13"/>
  <c r="C1549" i="13"/>
  <c r="B1549" i="13"/>
  <c r="A1549" i="13"/>
  <c r="D1548" i="13"/>
  <c r="C1548" i="13"/>
  <c r="B1548" i="13"/>
  <c r="A1548" i="13"/>
  <c r="E1548" i="13" s="1"/>
  <c r="D1547" i="13"/>
  <c r="C1547" i="13"/>
  <c r="B1547" i="13"/>
  <c r="A1547" i="13"/>
  <c r="E1547" i="13" s="1"/>
  <c r="D1546" i="13"/>
  <c r="C1546" i="13"/>
  <c r="B1546" i="13"/>
  <c r="A1546" i="13"/>
  <c r="E1546" i="13" s="1"/>
  <c r="D1545" i="13"/>
  <c r="C1545" i="13"/>
  <c r="B1545" i="13"/>
  <c r="A1545" i="13"/>
  <c r="E1545" i="13" s="1"/>
  <c r="D1544" i="13"/>
  <c r="C1544" i="13"/>
  <c r="B1544" i="13"/>
  <c r="A1544" i="13"/>
  <c r="D1543" i="13"/>
  <c r="C1543" i="13"/>
  <c r="B1543" i="13"/>
  <c r="A1543" i="13"/>
  <c r="E1543" i="13" s="1"/>
  <c r="D1542" i="13"/>
  <c r="C1542" i="13"/>
  <c r="B1542" i="13"/>
  <c r="A1542" i="13"/>
  <c r="E1542" i="13" s="1"/>
  <c r="D1541" i="13"/>
  <c r="C1541" i="13"/>
  <c r="B1541" i="13"/>
  <c r="A1541" i="13"/>
  <c r="E1541" i="13" s="1"/>
  <c r="D1540" i="13"/>
  <c r="C1540" i="13"/>
  <c r="B1540" i="13"/>
  <c r="A1540" i="13"/>
  <c r="E1540" i="13" s="1"/>
  <c r="D1539" i="13"/>
  <c r="C1539" i="13"/>
  <c r="B1539" i="13"/>
  <c r="A1539" i="13"/>
  <c r="E1539" i="13" s="1"/>
  <c r="D1538" i="13"/>
  <c r="C1538" i="13"/>
  <c r="B1538" i="13"/>
  <c r="A1538" i="13"/>
  <c r="E1538" i="13" s="1"/>
  <c r="D1537" i="13"/>
  <c r="C1537" i="13"/>
  <c r="B1537" i="13"/>
  <c r="A1537" i="13"/>
  <c r="D1536" i="13"/>
  <c r="C1536" i="13"/>
  <c r="B1536" i="13"/>
  <c r="A1536" i="13"/>
  <c r="D1535" i="13"/>
  <c r="C1535" i="13"/>
  <c r="B1535" i="13"/>
  <c r="A1535" i="13"/>
  <c r="E1535" i="13" s="1"/>
  <c r="D1534" i="13"/>
  <c r="C1534" i="13"/>
  <c r="B1534" i="13"/>
  <c r="A1534" i="13"/>
  <c r="E1534" i="13" s="1"/>
  <c r="D1533" i="13"/>
  <c r="C1533" i="13"/>
  <c r="B1533" i="13"/>
  <c r="A1533" i="13"/>
  <c r="D1532" i="13"/>
  <c r="C1532" i="13"/>
  <c r="B1532" i="13"/>
  <c r="A1532" i="13"/>
  <c r="E1532" i="13" s="1"/>
  <c r="D1531" i="13"/>
  <c r="C1531" i="13"/>
  <c r="B1531" i="13"/>
  <c r="A1531" i="13"/>
  <c r="E1531" i="13" s="1"/>
  <c r="D1530" i="13"/>
  <c r="C1530" i="13"/>
  <c r="B1530" i="13"/>
  <c r="A1530" i="13"/>
  <c r="E1530" i="13" s="1"/>
  <c r="D1529" i="13"/>
  <c r="C1529" i="13"/>
  <c r="B1529" i="13"/>
  <c r="A1529" i="13"/>
  <c r="E1529" i="13" s="1"/>
  <c r="D1528" i="13"/>
  <c r="C1528" i="13"/>
  <c r="B1528" i="13"/>
  <c r="A1528" i="13"/>
  <c r="D1527" i="13"/>
  <c r="C1527" i="13"/>
  <c r="B1527" i="13"/>
  <c r="A1527" i="13"/>
  <c r="E1527" i="13" s="1"/>
  <c r="D1526" i="13"/>
  <c r="C1526" i="13"/>
  <c r="B1526" i="13"/>
  <c r="A1526" i="13"/>
  <c r="E1526" i="13" s="1"/>
  <c r="D1525" i="13"/>
  <c r="C1525" i="13"/>
  <c r="B1525" i="13"/>
  <c r="A1525" i="13"/>
  <c r="E1525" i="13" s="1"/>
  <c r="D1524" i="13"/>
  <c r="C1524" i="13"/>
  <c r="B1524" i="13"/>
  <c r="A1524" i="13"/>
  <c r="E1524" i="13" s="1"/>
  <c r="D1523" i="13"/>
  <c r="C1523" i="13"/>
  <c r="B1523" i="13"/>
  <c r="A1523" i="13"/>
  <c r="E1523" i="13" s="1"/>
  <c r="D1522" i="13"/>
  <c r="C1522" i="13"/>
  <c r="B1522" i="13"/>
  <c r="A1522" i="13"/>
  <c r="E1522" i="13" s="1"/>
  <c r="D1521" i="13"/>
  <c r="C1521" i="13"/>
  <c r="B1521" i="13"/>
  <c r="A1521" i="13"/>
  <c r="D1520" i="13"/>
  <c r="C1520" i="13"/>
  <c r="B1520" i="13"/>
  <c r="A1520" i="13"/>
  <c r="D1519" i="13"/>
  <c r="C1519" i="13"/>
  <c r="B1519" i="13"/>
  <c r="A1519" i="13"/>
  <c r="E1519" i="13" s="1"/>
  <c r="D1518" i="13"/>
  <c r="C1518" i="13"/>
  <c r="B1518" i="13"/>
  <c r="A1518" i="13"/>
  <c r="E1518" i="13" s="1"/>
  <c r="D1517" i="13"/>
  <c r="C1517" i="13"/>
  <c r="B1517" i="13"/>
  <c r="A1517" i="13"/>
  <c r="D1516" i="13"/>
  <c r="C1516" i="13"/>
  <c r="B1516" i="13"/>
  <c r="A1516" i="13"/>
  <c r="E1516" i="13" s="1"/>
  <c r="D1515" i="13"/>
  <c r="C1515" i="13"/>
  <c r="B1515" i="13"/>
  <c r="A1515" i="13"/>
  <c r="E1515" i="13" s="1"/>
  <c r="D1514" i="13"/>
  <c r="C1514" i="13"/>
  <c r="B1514" i="13"/>
  <c r="A1514" i="13"/>
  <c r="E1514" i="13" s="1"/>
  <c r="D1513" i="13"/>
  <c r="C1513" i="13"/>
  <c r="B1513" i="13"/>
  <c r="A1513" i="13"/>
  <c r="E1513" i="13" s="1"/>
  <c r="D1512" i="13"/>
  <c r="C1512" i="13"/>
  <c r="B1512" i="13"/>
  <c r="A1512" i="13"/>
  <c r="D1511" i="13"/>
  <c r="C1511" i="13"/>
  <c r="B1511" i="13"/>
  <c r="A1511" i="13"/>
  <c r="E1511" i="13" s="1"/>
  <c r="D1510" i="13"/>
  <c r="C1510" i="13"/>
  <c r="B1510" i="13"/>
  <c r="A1510" i="13"/>
  <c r="E1510" i="13" s="1"/>
  <c r="D1509" i="13"/>
  <c r="C1509" i="13"/>
  <c r="B1509" i="13"/>
  <c r="A1509" i="13"/>
  <c r="E1509" i="13" s="1"/>
  <c r="D1508" i="13"/>
  <c r="C1508" i="13"/>
  <c r="B1508" i="13"/>
  <c r="A1508" i="13"/>
  <c r="E1508" i="13" s="1"/>
  <c r="D1507" i="13"/>
  <c r="C1507" i="13"/>
  <c r="B1507" i="13"/>
  <c r="A1507" i="13"/>
  <c r="E1507" i="13" s="1"/>
  <c r="D1506" i="13"/>
  <c r="C1506" i="13"/>
  <c r="B1506" i="13"/>
  <c r="A1506" i="13"/>
  <c r="E1506" i="13" s="1"/>
  <c r="D1505" i="13"/>
  <c r="C1505" i="13"/>
  <c r="B1505" i="13"/>
  <c r="A1505" i="13"/>
  <c r="D1504" i="13"/>
  <c r="C1504" i="13"/>
  <c r="B1504" i="13"/>
  <c r="A1504" i="13"/>
  <c r="D1503" i="13"/>
  <c r="C1503" i="13"/>
  <c r="B1503" i="13"/>
  <c r="A1503" i="13"/>
  <c r="E1503" i="13" s="1"/>
  <c r="D1502" i="13"/>
  <c r="C1502" i="13"/>
  <c r="B1502" i="13"/>
  <c r="A1502" i="13"/>
  <c r="E1502" i="13" s="1"/>
  <c r="D1501" i="13"/>
  <c r="C1501" i="13"/>
  <c r="B1501" i="13"/>
  <c r="A1501" i="13"/>
  <c r="D1500" i="13"/>
  <c r="C1500" i="13"/>
  <c r="B1500" i="13"/>
  <c r="A1500" i="13"/>
  <c r="E1500" i="13" s="1"/>
  <c r="D1499" i="13"/>
  <c r="C1499" i="13"/>
  <c r="B1499" i="13"/>
  <c r="A1499" i="13"/>
  <c r="E1499" i="13" s="1"/>
  <c r="D1498" i="13"/>
  <c r="C1498" i="13"/>
  <c r="B1498" i="13"/>
  <c r="A1498" i="13"/>
  <c r="E1498" i="13" s="1"/>
  <c r="D1497" i="13"/>
  <c r="C1497" i="13"/>
  <c r="B1497" i="13"/>
  <c r="A1497" i="13"/>
  <c r="E1497" i="13" s="1"/>
  <c r="D1496" i="13"/>
  <c r="C1496" i="13"/>
  <c r="B1496" i="13"/>
  <c r="A1496" i="13"/>
  <c r="D1495" i="13"/>
  <c r="C1495" i="13"/>
  <c r="B1495" i="13"/>
  <c r="A1495" i="13"/>
  <c r="E1495" i="13" s="1"/>
  <c r="D1494" i="13"/>
  <c r="C1494" i="13"/>
  <c r="B1494" i="13"/>
  <c r="A1494" i="13"/>
  <c r="E1494" i="13" s="1"/>
  <c r="D1493" i="13"/>
  <c r="C1493" i="13"/>
  <c r="B1493" i="13"/>
  <c r="A1493" i="13"/>
  <c r="E1493" i="13" s="1"/>
  <c r="D1492" i="13"/>
  <c r="C1492" i="13"/>
  <c r="B1492" i="13"/>
  <c r="A1492" i="13"/>
  <c r="E1492" i="13" s="1"/>
  <c r="D1491" i="13"/>
  <c r="C1491" i="13"/>
  <c r="B1491" i="13"/>
  <c r="A1491" i="13"/>
  <c r="E1491" i="13" s="1"/>
  <c r="D1490" i="13"/>
  <c r="C1490" i="13"/>
  <c r="B1490" i="13"/>
  <c r="A1490" i="13"/>
  <c r="E1490" i="13" s="1"/>
  <c r="D1489" i="13"/>
  <c r="C1489" i="13"/>
  <c r="B1489" i="13"/>
  <c r="A1489" i="13"/>
  <c r="D1488" i="13"/>
  <c r="C1488" i="13"/>
  <c r="B1488" i="13"/>
  <c r="A1488" i="13"/>
  <c r="D1487" i="13"/>
  <c r="C1487" i="13"/>
  <c r="B1487" i="13"/>
  <c r="A1487" i="13"/>
  <c r="E1487" i="13" s="1"/>
  <c r="D1486" i="13"/>
  <c r="C1486" i="13"/>
  <c r="B1486" i="13"/>
  <c r="A1486" i="13"/>
  <c r="E1486" i="13" s="1"/>
  <c r="D1485" i="13"/>
  <c r="C1485" i="13"/>
  <c r="B1485" i="13"/>
  <c r="A1485" i="13"/>
  <c r="D1484" i="13"/>
  <c r="C1484" i="13"/>
  <c r="B1484" i="13"/>
  <c r="A1484" i="13"/>
  <c r="E1484" i="13" s="1"/>
  <c r="D1483" i="13"/>
  <c r="C1483" i="13"/>
  <c r="B1483" i="13"/>
  <c r="A1483" i="13"/>
  <c r="E1483" i="13" s="1"/>
  <c r="D1482" i="13"/>
  <c r="C1482" i="13"/>
  <c r="B1482" i="13"/>
  <c r="A1482" i="13"/>
  <c r="E1482" i="13" s="1"/>
  <c r="D1481" i="13"/>
  <c r="C1481" i="13"/>
  <c r="B1481" i="13"/>
  <c r="A1481" i="13"/>
  <c r="E1481" i="13" s="1"/>
  <c r="D1480" i="13"/>
  <c r="C1480" i="13"/>
  <c r="B1480" i="13"/>
  <c r="A1480" i="13"/>
  <c r="D1479" i="13"/>
  <c r="C1479" i="13"/>
  <c r="B1479" i="13"/>
  <c r="A1479" i="13"/>
  <c r="E1479" i="13" s="1"/>
  <c r="D1478" i="13"/>
  <c r="C1478" i="13"/>
  <c r="B1478" i="13"/>
  <c r="A1478" i="13"/>
  <c r="E1478" i="13" s="1"/>
  <c r="D1477" i="13"/>
  <c r="C1477" i="13"/>
  <c r="B1477" i="13"/>
  <c r="A1477" i="13"/>
  <c r="E1477" i="13" s="1"/>
  <c r="D1476" i="13"/>
  <c r="C1476" i="13"/>
  <c r="B1476" i="13"/>
  <c r="A1476" i="13"/>
  <c r="E1476" i="13" s="1"/>
  <c r="D1475" i="13"/>
  <c r="C1475" i="13"/>
  <c r="B1475" i="13"/>
  <c r="A1475" i="13"/>
  <c r="E1475" i="13" s="1"/>
  <c r="D1474" i="13"/>
  <c r="C1474" i="13"/>
  <c r="B1474" i="13"/>
  <c r="A1474" i="13"/>
  <c r="E1474" i="13" s="1"/>
  <c r="D1473" i="13"/>
  <c r="C1473" i="13"/>
  <c r="B1473" i="13"/>
  <c r="A1473" i="13"/>
  <c r="D1472" i="13"/>
  <c r="C1472" i="13"/>
  <c r="B1472" i="13"/>
  <c r="A1472" i="13"/>
  <c r="D1471" i="13"/>
  <c r="C1471" i="13"/>
  <c r="B1471" i="13"/>
  <c r="A1471" i="13"/>
  <c r="E1471" i="13" s="1"/>
  <c r="D1470" i="13"/>
  <c r="C1470" i="13"/>
  <c r="B1470" i="13"/>
  <c r="A1470" i="13"/>
  <c r="E1470" i="13" s="1"/>
  <c r="D1469" i="13"/>
  <c r="C1469" i="13"/>
  <c r="B1469" i="13"/>
  <c r="A1469" i="13"/>
  <c r="D1468" i="13"/>
  <c r="C1468" i="13"/>
  <c r="B1468" i="13"/>
  <c r="A1468" i="13"/>
  <c r="E1468" i="13" s="1"/>
  <c r="D1467" i="13"/>
  <c r="C1467" i="13"/>
  <c r="B1467" i="13"/>
  <c r="A1467" i="13"/>
  <c r="E1467" i="13" s="1"/>
  <c r="D1466" i="13"/>
  <c r="C1466" i="13"/>
  <c r="B1466" i="13"/>
  <c r="A1466" i="13"/>
  <c r="E1466" i="13" s="1"/>
  <c r="D1465" i="13"/>
  <c r="C1465" i="13"/>
  <c r="B1465" i="13"/>
  <c r="A1465" i="13"/>
  <c r="E1465" i="13" s="1"/>
  <c r="D1464" i="13"/>
  <c r="C1464" i="13"/>
  <c r="B1464" i="13"/>
  <c r="A1464" i="13"/>
  <c r="D1463" i="13"/>
  <c r="C1463" i="13"/>
  <c r="B1463" i="13"/>
  <c r="A1463" i="13"/>
  <c r="E1463" i="13" s="1"/>
  <c r="D1462" i="13"/>
  <c r="C1462" i="13"/>
  <c r="B1462" i="13"/>
  <c r="A1462" i="13"/>
  <c r="E1462" i="13" s="1"/>
  <c r="D1461" i="13"/>
  <c r="C1461" i="13"/>
  <c r="B1461" i="13"/>
  <c r="A1461" i="13"/>
  <c r="E1461" i="13" s="1"/>
  <c r="D1460" i="13"/>
  <c r="C1460" i="13"/>
  <c r="B1460" i="13"/>
  <c r="A1460" i="13"/>
  <c r="E1460" i="13" s="1"/>
  <c r="D1459" i="13"/>
  <c r="C1459" i="13"/>
  <c r="B1459" i="13"/>
  <c r="A1459" i="13"/>
  <c r="E1459" i="13" s="1"/>
  <c r="D1458" i="13"/>
  <c r="C1458" i="13"/>
  <c r="B1458" i="13"/>
  <c r="A1458" i="13"/>
  <c r="E1458" i="13" s="1"/>
  <c r="D1457" i="13"/>
  <c r="C1457" i="13"/>
  <c r="B1457" i="13"/>
  <c r="A1457" i="13"/>
  <c r="D1456" i="13"/>
  <c r="C1456" i="13"/>
  <c r="B1456" i="13"/>
  <c r="A1456" i="13"/>
  <c r="D1455" i="13"/>
  <c r="C1455" i="13"/>
  <c r="B1455" i="13"/>
  <c r="A1455" i="13"/>
  <c r="E1455" i="13" s="1"/>
  <c r="D1454" i="13"/>
  <c r="C1454" i="13"/>
  <c r="B1454" i="13"/>
  <c r="A1454" i="13"/>
  <c r="E1454" i="13" s="1"/>
  <c r="D1453" i="13"/>
  <c r="C1453" i="13"/>
  <c r="B1453" i="13"/>
  <c r="A1453" i="13"/>
  <c r="D1452" i="13"/>
  <c r="C1452" i="13"/>
  <c r="B1452" i="13"/>
  <c r="A1452" i="13"/>
  <c r="E1452" i="13" s="1"/>
  <c r="D1451" i="13"/>
  <c r="C1451" i="13"/>
  <c r="B1451" i="13"/>
  <c r="A1451" i="13"/>
  <c r="E1451" i="13" s="1"/>
  <c r="D1450" i="13"/>
  <c r="C1450" i="13"/>
  <c r="B1450" i="13"/>
  <c r="A1450" i="13"/>
  <c r="E1450" i="13" s="1"/>
  <c r="D1449" i="13"/>
  <c r="C1449" i="13"/>
  <c r="B1449" i="13"/>
  <c r="A1449" i="13"/>
  <c r="E1449" i="13" s="1"/>
  <c r="D1448" i="13"/>
  <c r="C1448" i="13"/>
  <c r="B1448" i="13"/>
  <c r="A1448" i="13"/>
  <c r="D1447" i="13"/>
  <c r="C1447" i="13"/>
  <c r="B1447" i="13"/>
  <c r="A1447" i="13"/>
  <c r="E1447" i="13" s="1"/>
  <c r="D1446" i="13"/>
  <c r="C1446" i="13"/>
  <c r="B1446" i="13"/>
  <c r="A1446" i="13"/>
  <c r="E1446" i="13" s="1"/>
  <c r="D1445" i="13"/>
  <c r="C1445" i="13"/>
  <c r="B1445" i="13"/>
  <c r="A1445" i="13"/>
  <c r="E1445" i="13" s="1"/>
  <c r="D1444" i="13"/>
  <c r="C1444" i="13"/>
  <c r="B1444" i="13"/>
  <c r="A1444" i="13"/>
  <c r="E1444" i="13" s="1"/>
  <c r="D1443" i="13"/>
  <c r="C1443" i="13"/>
  <c r="B1443" i="13"/>
  <c r="A1443" i="13"/>
  <c r="E1443" i="13" s="1"/>
  <c r="D1442" i="13"/>
  <c r="C1442" i="13"/>
  <c r="B1442" i="13"/>
  <c r="A1442" i="13"/>
  <c r="E1442" i="13" s="1"/>
  <c r="D1441" i="13"/>
  <c r="C1441" i="13"/>
  <c r="B1441" i="13"/>
  <c r="A1441" i="13"/>
  <c r="D1440" i="13"/>
  <c r="C1440" i="13"/>
  <c r="B1440" i="13"/>
  <c r="A1440" i="13"/>
  <c r="D1439" i="13"/>
  <c r="C1439" i="13"/>
  <c r="B1439" i="13"/>
  <c r="A1439" i="13"/>
  <c r="E1439" i="13" s="1"/>
  <c r="D1438" i="13"/>
  <c r="C1438" i="13"/>
  <c r="B1438" i="13"/>
  <c r="A1438" i="13"/>
  <c r="E1438" i="13" s="1"/>
  <c r="D1437" i="13"/>
  <c r="C1437" i="13"/>
  <c r="B1437" i="13"/>
  <c r="A1437" i="13"/>
  <c r="D1436" i="13"/>
  <c r="C1436" i="13"/>
  <c r="B1436" i="13"/>
  <c r="A1436" i="13"/>
  <c r="E1436" i="13" s="1"/>
  <c r="D1435" i="13"/>
  <c r="C1435" i="13"/>
  <c r="B1435" i="13"/>
  <c r="A1435" i="13"/>
  <c r="E1435" i="13" s="1"/>
  <c r="D1434" i="13"/>
  <c r="C1434" i="13"/>
  <c r="B1434" i="13"/>
  <c r="A1434" i="13"/>
  <c r="E1434" i="13" s="1"/>
  <c r="D1433" i="13"/>
  <c r="C1433" i="13"/>
  <c r="B1433" i="13"/>
  <c r="A1433" i="13"/>
  <c r="E1433" i="13" s="1"/>
  <c r="D1432" i="13"/>
  <c r="C1432" i="13"/>
  <c r="B1432" i="13"/>
  <c r="A1432" i="13"/>
  <c r="D1431" i="13"/>
  <c r="C1431" i="13"/>
  <c r="B1431" i="13"/>
  <c r="A1431" i="13"/>
  <c r="E1431" i="13" s="1"/>
  <c r="D1430" i="13"/>
  <c r="C1430" i="13"/>
  <c r="B1430" i="13"/>
  <c r="A1430" i="13"/>
  <c r="E1430" i="13" s="1"/>
  <c r="D1429" i="13"/>
  <c r="C1429" i="13"/>
  <c r="B1429" i="13"/>
  <c r="A1429" i="13"/>
  <c r="E1429" i="13" s="1"/>
  <c r="D1428" i="13"/>
  <c r="C1428" i="13"/>
  <c r="B1428" i="13"/>
  <c r="A1428" i="13"/>
  <c r="E1428" i="13" s="1"/>
  <c r="D1427" i="13"/>
  <c r="C1427" i="13"/>
  <c r="B1427" i="13"/>
  <c r="A1427" i="13"/>
  <c r="E1427" i="13" s="1"/>
  <c r="D1426" i="13"/>
  <c r="C1426" i="13"/>
  <c r="B1426" i="13"/>
  <c r="A1426" i="13"/>
  <c r="E1426" i="13" s="1"/>
  <c r="D1425" i="13"/>
  <c r="C1425" i="13"/>
  <c r="B1425" i="13"/>
  <c r="A1425" i="13"/>
  <c r="D1424" i="13"/>
  <c r="C1424" i="13"/>
  <c r="B1424" i="13"/>
  <c r="A1424" i="13"/>
  <c r="D1423" i="13"/>
  <c r="C1423" i="13"/>
  <c r="B1423" i="13"/>
  <c r="A1423" i="13"/>
  <c r="E1423" i="13" s="1"/>
  <c r="D1422" i="13"/>
  <c r="C1422" i="13"/>
  <c r="B1422" i="13"/>
  <c r="A1422" i="13"/>
  <c r="E1422" i="13" s="1"/>
  <c r="D1421" i="13"/>
  <c r="C1421" i="13"/>
  <c r="B1421" i="13"/>
  <c r="A1421" i="13"/>
  <c r="D1420" i="13"/>
  <c r="C1420" i="13"/>
  <c r="B1420" i="13"/>
  <c r="A1420" i="13"/>
  <c r="E1420" i="13" s="1"/>
  <c r="D1419" i="13"/>
  <c r="C1419" i="13"/>
  <c r="B1419" i="13"/>
  <c r="A1419" i="13"/>
  <c r="E1419" i="13" s="1"/>
  <c r="D1418" i="13"/>
  <c r="C1418" i="13"/>
  <c r="B1418" i="13"/>
  <c r="A1418" i="13"/>
  <c r="E1418" i="13" s="1"/>
  <c r="D1417" i="13"/>
  <c r="C1417" i="13"/>
  <c r="B1417" i="13"/>
  <c r="A1417" i="13"/>
  <c r="E1417" i="13" s="1"/>
  <c r="D1416" i="13"/>
  <c r="C1416" i="13"/>
  <c r="B1416" i="13"/>
  <c r="A1416" i="13"/>
  <c r="D1415" i="13"/>
  <c r="C1415" i="13"/>
  <c r="B1415" i="13"/>
  <c r="A1415" i="13"/>
  <c r="E1415" i="13" s="1"/>
  <c r="D1414" i="13"/>
  <c r="C1414" i="13"/>
  <c r="B1414" i="13"/>
  <c r="A1414" i="13"/>
  <c r="E1414" i="13" s="1"/>
  <c r="D1413" i="13"/>
  <c r="C1413" i="13"/>
  <c r="B1413" i="13"/>
  <c r="A1413" i="13"/>
  <c r="E1413" i="13" s="1"/>
  <c r="D1412" i="13"/>
  <c r="C1412" i="13"/>
  <c r="B1412" i="13"/>
  <c r="A1412" i="13"/>
  <c r="E1412" i="13" s="1"/>
  <c r="D1411" i="13"/>
  <c r="C1411" i="13"/>
  <c r="B1411" i="13"/>
  <c r="A1411" i="13"/>
  <c r="E1411" i="13" s="1"/>
  <c r="D1410" i="13"/>
  <c r="C1410" i="13"/>
  <c r="B1410" i="13"/>
  <c r="A1410" i="13"/>
  <c r="E1410" i="13" s="1"/>
  <c r="D1409" i="13"/>
  <c r="C1409" i="13"/>
  <c r="B1409" i="13"/>
  <c r="A1409" i="13"/>
  <c r="D1408" i="13"/>
  <c r="C1408" i="13"/>
  <c r="B1408" i="13"/>
  <c r="A1408" i="13"/>
  <c r="D1407" i="13"/>
  <c r="C1407" i="13"/>
  <c r="B1407" i="13"/>
  <c r="A1407" i="13"/>
  <c r="E1407" i="13" s="1"/>
  <c r="D1406" i="13"/>
  <c r="C1406" i="13"/>
  <c r="B1406" i="13"/>
  <c r="A1406" i="13"/>
  <c r="E1406" i="13" s="1"/>
  <c r="D1405" i="13"/>
  <c r="C1405" i="13"/>
  <c r="B1405" i="13"/>
  <c r="A1405" i="13"/>
  <c r="D1404" i="13"/>
  <c r="C1404" i="13"/>
  <c r="B1404" i="13"/>
  <c r="A1404" i="13"/>
  <c r="E1404" i="13" s="1"/>
  <c r="D1403" i="13"/>
  <c r="C1403" i="13"/>
  <c r="B1403" i="13"/>
  <c r="A1403" i="13"/>
  <c r="E1403" i="13" s="1"/>
  <c r="D1402" i="13"/>
  <c r="C1402" i="13"/>
  <c r="B1402" i="13"/>
  <c r="A1402" i="13"/>
  <c r="E1402" i="13" s="1"/>
  <c r="D1401" i="13"/>
  <c r="C1401" i="13"/>
  <c r="B1401" i="13"/>
  <c r="A1401" i="13"/>
  <c r="E1401" i="13" s="1"/>
  <c r="D1400" i="13"/>
  <c r="C1400" i="13"/>
  <c r="B1400" i="13"/>
  <c r="A1400" i="13"/>
  <c r="D1399" i="13"/>
  <c r="C1399" i="13"/>
  <c r="B1399" i="13"/>
  <c r="A1399" i="13"/>
  <c r="E1399" i="13" s="1"/>
  <c r="D1398" i="13"/>
  <c r="C1398" i="13"/>
  <c r="B1398" i="13"/>
  <c r="A1398" i="13"/>
  <c r="E1398" i="13" s="1"/>
  <c r="D1397" i="13"/>
  <c r="C1397" i="13"/>
  <c r="B1397" i="13"/>
  <c r="A1397" i="13"/>
  <c r="E1397" i="13" s="1"/>
  <c r="D1396" i="13"/>
  <c r="C1396" i="13"/>
  <c r="B1396" i="13"/>
  <c r="A1396" i="13"/>
  <c r="E1396" i="13" s="1"/>
  <c r="D1395" i="13"/>
  <c r="C1395" i="13"/>
  <c r="B1395" i="13"/>
  <c r="A1395" i="13"/>
  <c r="E1395" i="13" s="1"/>
  <c r="D1394" i="13"/>
  <c r="C1394" i="13"/>
  <c r="B1394" i="13"/>
  <c r="A1394" i="13"/>
  <c r="E1394" i="13" s="1"/>
  <c r="D1393" i="13"/>
  <c r="C1393" i="13"/>
  <c r="B1393" i="13"/>
  <c r="A1393" i="13"/>
  <c r="D1392" i="13"/>
  <c r="C1392" i="13"/>
  <c r="B1392" i="13"/>
  <c r="A1392" i="13"/>
  <c r="D1391" i="13"/>
  <c r="C1391" i="13"/>
  <c r="B1391" i="13"/>
  <c r="A1391" i="13"/>
  <c r="E1391" i="13" s="1"/>
  <c r="D1390" i="13"/>
  <c r="C1390" i="13"/>
  <c r="B1390" i="13"/>
  <c r="A1390" i="13"/>
  <c r="D1389" i="13"/>
  <c r="C1389" i="13"/>
  <c r="B1389" i="13"/>
  <c r="A1389" i="13"/>
  <c r="D1388" i="13"/>
  <c r="C1388" i="13"/>
  <c r="B1388" i="13"/>
  <c r="A1388" i="13"/>
  <c r="E1388" i="13" s="1"/>
  <c r="D1387" i="13"/>
  <c r="C1387" i="13"/>
  <c r="B1387" i="13"/>
  <c r="A1387" i="13"/>
  <c r="E1387" i="13" s="1"/>
  <c r="D1386" i="13"/>
  <c r="C1386" i="13"/>
  <c r="B1386" i="13"/>
  <c r="A1386" i="13"/>
  <c r="E1386" i="13" s="1"/>
  <c r="D1385" i="13"/>
  <c r="C1385" i="13"/>
  <c r="B1385" i="13"/>
  <c r="A1385" i="13"/>
  <c r="E1385" i="13" s="1"/>
  <c r="D1384" i="13"/>
  <c r="C1384" i="13"/>
  <c r="B1384" i="13"/>
  <c r="A1384" i="13"/>
  <c r="E1384" i="13" s="1"/>
  <c r="D1383" i="13"/>
  <c r="C1383" i="13"/>
  <c r="B1383" i="13"/>
  <c r="A1383" i="13"/>
  <c r="E1383" i="13" s="1"/>
  <c r="D1382" i="13"/>
  <c r="C1382" i="13"/>
  <c r="B1382" i="13"/>
  <c r="A1382" i="13"/>
  <c r="D1381" i="13"/>
  <c r="C1381" i="13"/>
  <c r="B1381" i="13"/>
  <c r="A1381" i="13"/>
  <c r="D1380" i="13"/>
  <c r="C1380" i="13"/>
  <c r="B1380" i="13"/>
  <c r="A1380" i="13"/>
  <c r="E1380" i="13" s="1"/>
  <c r="D1379" i="13"/>
  <c r="C1379" i="13"/>
  <c r="B1379" i="13"/>
  <c r="A1379" i="13"/>
  <c r="E1379" i="13" s="1"/>
  <c r="D1378" i="13"/>
  <c r="C1378" i="13"/>
  <c r="B1378" i="13"/>
  <c r="A1378" i="13"/>
  <c r="E1378" i="13" s="1"/>
  <c r="D1377" i="13"/>
  <c r="C1377" i="13"/>
  <c r="B1377" i="13"/>
  <c r="A1377" i="13"/>
  <c r="E1377" i="13" s="1"/>
  <c r="D1376" i="13"/>
  <c r="C1376" i="13"/>
  <c r="B1376" i="13"/>
  <c r="A1376" i="13"/>
  <c r="E1376" i="13" s="1"/>
  <c r="D1375" i="13"/>
  <c r="C1375" i="13"/>
  <c r="B1375" i="13"/>
  <c r="A1375" i="13"/>
  <c r="E1375" i="13" s="1"/>
  <c r="D1374" i="13"/>
  <c r="C1374" i="13"/>
  <c r="B1374" i="13"/>
  <c r="A1374" i="13"/>
  <c r="D1373" i="13"/>
  <c r="C1373" i="13"/>
  <c r="B1373" i="13"/>
  <c r="A1373" i="13"/>
  <c r="D1372" i="13"/>
  <c r="C1372" i="13"/>
  <c r="B1372" i="13"/>
  <c r="A1372" i="13"/>
  <c r="E1372" i="13" s="1"/>
  <c r="D1371" i="13"/>
  <c r="C1371" i="13"/>
  <c r="B1371" i="13"/>
  <c r="A1371" i="13"/>
  <c r="E1371" i="13" s="1"/>
  <c r="D1370" i="13"/>
  <c r="C1370" i="13"/>
  <c r="B1370" i="13"/>
  <c r="A1370" i="13"/>
  <c r="E1370" i="13" s="1"/>
  <c r="D1369" i="13"/>
  <c r="C1369" i="13"/>
  <c r="B1369" i="13"/>
  <c r="A1369" i="13"/>
  <c r="E1369" i="13" s="1"/>
  <c r="D1368" i="13"/>
  <c r="C1368" i="13"/>
  <c r="B1368" i="13"/>
  <c r="A1368" i="13"/>
  <c r="E1368" i="13" s="1"/>
  <c r="D1367" i="13"/>
  <c r="C1367" i="13"/>
  <c r="B1367" i="13"/>
  <c r="A1367" i="13"/>
  <c r="E1367" i="13" s="1"/>
  <c r="D1366" i="13"/>
  <c r="C1366" i="13"/>
  <c r="B1366" i="13"/>
  <c r="A1366" i="13"/>
  <c r="D1365" i="13"/>
  <c r="C1365" i="13"/>
  <c r="B1365" i="13"/>
  <c r="A1365" i="13"/>
  <c r="D1364" i="13"/>
  <c r="C1364" i="13"/>
  <c r="B1364" i="13"/>
  <c r="A1364" i="13"/>
  <c r="E1364" i="13" s="1"/>
  <c r="D1363" i="13"/>
  <c r="C1363" i="13"/>
  <c r="B1363" i="13"/>
  <c r="A1363" i="13"/>
  <c r="E1363" i="13" s="1"/>
  <c r="D1362" i="13"/>
  <c r="C1362" i="13"/>
  <c r="B1362" i="13"/>
  <c r="A1362" i="13"/>
  <c r="E1362" i="13" s="1"/>
  <c r="D1361" i="13"/>
  <c r="C1361" i="13"/>
  <c r="B1361" i="13"/>
  <c r="A1361" i="13"/>
  <c r="E1361" i="13" s="1"/>
  <c r="D1360" i="13"/>
  <c r="C1360" i="13"/>
  <c r="B1360" i="13"/>
  <c r="A1360" i="13"/>
  <c r="E1360" i="13" s="1"/>
  <c r="D1359" i="13"/>
  <c r="C1359" i="13"/>
  <c r="B1359" i="13"/>
  <c r="A1359" i="13"/>
  <c r="E1359" i="13" s="1"/>
  <c r="D1358" i="13"/>
  <c r="C1358" i="13"/>
  <c r="B1358" i="13"/>
  <c r="A1358" i="13"/>
  <c r="D1357" i="13"/>
  <c r="C1357" i="13"/>
  <c r="B1357" i="13"/>
  <c r="A1357" i="13"/>
  <c r="D1356" i="13"/>
  <c r="C1356" i="13"/>
  <c r="B1356" i="13"/>
  <c r="A1356" i="13"/>
  <c r="E1356" i="13" s="1"/>
  <c r="D1355" i="13"/>
  <c r="C1355" i="13"/>
  <c r="B1355" i="13"/>
  <c r="A1355" i="13"/>
  <c r="E1355" i="13" s="1"/>
  <c r="D1354" i="13"/>
  <c r="C1354" i="13"/>
  <c r="B1354" i="13"/>
  <c r="A1354" i="13"/>
  <c r="E1354" i="13" s="1"/>
  <c r="D1353" i="13"/>
  <c r="C1353" i="13"/>
  <c r="B1353" i="13"/>
  <c r="A1353" i="13"/>
  <c r="E1353" i="13" s="1"/>
  <c r="D1352" i="13"/>
  <c r="C1352" i="13"/>
  <c r="B1352" i="13"/>
  <c r="A1352" i="13"/>
  <c r="E1352" i="13" s="1"/>
  <c r="D1351" i="13"/>
  <c r="C1351" i="13"/>
  <c r="B1351" i="13"/>
  <c r="A1351" i="13"/>
  <c r="E1351" i="13" s="1"/>
  <c r="D1350" i="13"/>
  <c r="C1350" i="13"/>
  <c r="B1350" i="13"/>
  <c r="A1350" i="13"/>
  <c r="D1349" i="13"/>
  <c r="C1349" i="13"/>
  <c r="B1349" i="13"/>
  <c r="A1349" i="13"/>
  <c r="D1348" i="13"/>
  <c r="C1348" i="13"/>
  <c r="B1348" i="13"/>
  <c r="A1348" i="13"/>
  <c r="E1348" i="13" s="1"/>
  <c r="D1347" i="13"/>
  <c r="C1347" i="13"/>
  <c r="B1347" i="13"/>
  <c r="A1347" i="13"/>
  <c r="E1347" i="13" s="1"/>
  <c r="D1346" i="13"/>
  <c r="C1346" i="13"/>
  <c r="B1346" i="13"/>
  <c r="A1346" i="13"/>
  <c r="E1346" i="13" s="1"/>
  <c r="D1345" i="13"/>
  <c r="C1345" i="13"/>
  <c r="B1345" i="13"/>
  <c r="A1345" i="13"/>
  <c r="E1345" i="13" s="1"/>
  <c r="D1344" i="13"/>
  <c r="C1344" i="13"/>
  <c r="B1344" i="13"/>
  <c r="A1344" i="13"/>
  <c r="E1344" i="13" s="1"/>
  <c r="D1343" i="13"/>
  <c r="C1343" i="13"/>
  <c r="B1343" i="13"/>
  <c r="A1343" i="13"/>
  <c r="E1343" i="13" s="1"/>
  <c r="D1342" i="13"/>
  <c r="C1342" i="13"/>
  <c r="B1342" i="13"/>
  <c r="A1342" i="13"/>
  <c r="D1341" i="13"/>
  <c r="C1341" i="13"/>
  <c r="B1341" i="13"/>
  <c r="A1341" i="13"/>
  <c r="D1340" i="13"/>
  <c r="C1340" i="13"/>
  <c r="B1340" i="13"/>
  <c r="A1340" i="13"/>
  <c r="E1340" i="13" s="1"/>
  <c r="D1339" i="13"/>
  <c r="C1339" i="13"/>
  <c r="B1339" i="13"/>
  <c r="A1339" i="13"/>
  <c r="E1339" i="13" s="1"/>
  <c r="D1338" i="13"/>
  <c r="C1338" i="13"/>
  <c r="B1338" i="13"/>
  <c r="A1338" i="13"/>
  <c r="E1338" i="13" s="1"/>
  <c r="D1337" i="13"/>
  <c r="C1337" i="13"/>
  <c r="B1337" i="13"/>
  <c r="A1337" i="13"/>
  <c r="E1337" i="13" s="1"/>
  <c r="D1336" i="13"/>
  <c r="C1336" i="13"/>
  <c r="B1336" i="13"/>
  <c r="A1336" i="13"/>
  <c r="E1336" i="13" s="1"/>
  <c r="D1335" i="13"/>
  <c r="C1335" i="13"/>
  <c r="B1335" i="13"/>
  <c r="A1335" i="13"/>
  <c r="E1335" i="13" s="1"/>
  <c r="D1334" i="13"/>
  <c r="C1334" i="13"/>
  <c r="B1334" i="13"/>
  <c r="A1334" i="13"/>
  <c r="D1333" i="13"/>
  <c r="C1333" i="13"/>
  <c r="B1333" i="13"/>
  <c r="A1333" i="13"/>
  <c r="D1332" i="13"/>
  <c r="C1332" i="13"/>
  <c r="B1332" i="13"/>
  <c r="A1332" i="13"/>
  <c r="E1332" i="13" s="1"/>
  <c r="D1331" i="13"/>
  <c r="C1331" i="13"/>
  <c r="B1331" i="13"/>
  <c r="A1331" i="13"/>
  <c r="E1331" i="13" s="1"/>
  <c r="D1330" i="13"/>
  <c r="C1330" i="13"/>
  <c r="B1330" i="13"/>
  <c r="A1330" i="13"/>
  <c r="E1330" i="13" s="1"/>
  <c r="D1329" i="13"/>
  <c r="C1329" i="13"/>
  <c r="B1329" i="13"/>
  <c r="A1329" i="13"/>
  <c r="E1329" i="13" s="1"/>
  <c r="D1328" i="13"/>
  <c r="C1328" i="13"/>
  <c r="B1328" i="13"/>
  <c r="A1328" i="13"/>
  <c r="E1328" i="13" s="1"/>
  <c r="D1327" i="13"/>
  <c r="C1327" i="13"/>
  <c r="B1327" i="13"/>
  <c r="A1327" i="13"/>
  <c r="E1327" i="13" s="1"/>
  <c r="D1326" i="13"/>
  <c r="C1326" i="13"/>
  <c r="B1326" i="13"/>
  <c r="A1326" i="13"/>
  <c r="D1325" i="13"/>
  <c r="C1325" i="13"/>
  <c r="B1325" i="13"/>
  <c r="A1325" i="13"/>
  <c r="D1324" i="13"/>
  <c r="C1324" i="13"/>
  <c r="B1324" i="13"/>
  <c r="A1324" i="13"/>
  <c r="E1324" i="13" s="1"/>
  <c r="D1323" i="13"/>
  <c r="C1323" i="13"/>
  <c r="B1323" i="13"/>
  <c r="A1323" i="13"/>
  <c r="E1323" i="13" s="1"/>
  <c r="D1322" i="13"/>
  <c r="C1322" i="13"/>
  <c r="B1322" i="13"/>
  <c r="A1322" i="13"/>
  <c r="E1322" i="13" s="1"/>
  <c r="D1321" i="13"/>
  <c r="C1321" i="13"/>
  <c r="B1321" i="13"/>
  <c r="A1321" i="13"/>
  <c r="E1321" i="13" s="1"/>
  <c r="D1320" i="13"/>
  <c r="C1320" i="13"/>
  <c r="B1320" i="13"/>
  <c r="A1320" i="13"/>
  <c r="E1320" i="13" s="1"/>
  <c r="D1319" i="13"/>
  <c r="C1319" i="13"/>
  <c r="B1319" i="13"/>
  <c r="A1319" i="13"/>
  <c r="E1319" i="13" s="1"/>
  <c r="D1318" i="13"/>
  <c r="C1318" i="13"/>
  <c r="B1318" i="13"/>
  <c r="A1318" i="13"/>
  <c r="D1317" i="13"/>
  <c r="C1317" i="13"/>
  <c r="B1317" i="13"/>
  <c r="A1317" i="13"/>
  <c r="D1316" i="13"/>
  <c r="C1316" i="13"/>
  <c r="B1316" i="13"/>
  <c r="A1316" i="13"/>
  <c r="E1316" i="13" s="1"/>
  <c r="D1315" i="13"/>
  <c r="C1315" i="13"/>
  <c r="B1315" i="13"/>
  <c r="A1315" i="13"/>
  <c r="E1315" i="13" s="1"/>
  <c r="D1314" i="13"/>
  <c r="C1314" i="13"/>
  <c r="B1314" i="13"/>
  <c r="A1314" i="13"/>
  <c r="E1314" i="13" s="1"/>
  <c r="D1313" i="13"/>
  <c r="C1313" i="13"/>
  <c r="B1313" i="13"/>
  <c r="A1313" i="13"/>
  <c r="E1313" i="13" s="1"/>
  <c r="D1312" i="13"/>
  <c r="C1312" i="13"/>
  <c r="B1312" i="13"/>
  <c r="A1312" i="13"/>
  <c r="E1312" i="13" s="1"/>
  <c r="D1311" i="13"/>
  <c r="C1311" i="13"/>
  <c r="B1311" i="13"/>
  <c r="A1311" i="13"/>
  <c r="E1311" i="13" s="1"/>
  <c r="D1310" i="13"/>
  <c r="C1310" i="13"/>
  <c r="B1310" i="13"/>
  <c r="A1310" i="13"/>
  <c r="D1309" i="13"/>
  <c r="C1309" i="13"/>
  <c r="B1309" i="13"/>
  <c r="A1309" i="13"/>
  <c r="D1308" i="13"/>
  <c r="C1308" i="13"/>
  <c r="B1308" i="13"/>
  <c r="A1308" i="13"/>
  <c r="E1308" i="13" s="1"/>
  <c r="D1307" i="13"/>
  <c r="C1307" i="13"/>
  <c r="B1307" i="13"/>
  <c r="A1307" i="13"/>
  <c r="E1307" i="13" s="1"/>
  <c r="D1306" i="13"/>
  <c r="C1306" i="13"/>
  <c r="B1306" i="13"/>
  <c r="A1306" i="13"/>
  <c r="E1306" i="13" s="1"/>
  <c r="D1305" i="13"/>
  <c r="C1305" i="13"/>
  <c r="B1305" i="13"/>
  <c r="A1305" i="13"/>
  <c r="E1305" i="13" s="1"/>
  <c r="D1304" i="13"/>
  <c r="C1304" i="13"/>
  <c r="B1304" i="13"/>
  <c r="A1304" i="13"/>
  <c r="E1304" i="13" s="1"/>
  <c r="D1303" i="13"/>
  <c r="C1303" i="13"/>
  <c r="B1303" i="13"/>
  <c r="A1303" i="13"/>
  <c r="E1303" i="13" s="1"/>
  <c r="D1302" i="13"/>
  <c r="C1302" i="13"/>
  <c r="B1302" i="13"/>
  <c r="A1302" i="13"/>
  <c r="D1301" i="13"/>
  <c r="C1301" i="13"/>
  <c r="B1301" i="13"/>
  <c r="A1301" i="13"/>
  <c r="D1300" i="13"/>
  <c r="C1300" i="13"/>
  <c r="B1300" i="13"/>
  <c r="A1300" i="13"/>
  <c r="E1300" i="13" s="1"/>
  <c r="D1299" i="13"/>
  <c r="C1299" i="13"/>
  <c r="B1299" i="13"/>
  <c r="A1299" i="13"/>
  <c r="E1299" i="13" s="1"/>
  <c r="D1298" i="13"/>
  <c r="C1298" i="13"/>
  <c r="B1298" i="13"/>
  <c r="A1298" i="13"/>
  <c r="E1298" i="13" s="1"/>
  <c r="D1297" i="13"/>
  <c r="C1297" i="13"/>
  <c r="B1297" i="13"/>
  <c r="A1297" i="13"/>
  <c r="E1297" i="13" s="1"/>
  <c r="D1296" i="13"/>
  <c r="C1296" i="13"/>
  <c r="B1296" i="13"/>
  <c r="A1296" i="13"/>
  <c r="E1296" i="13" s="1"/>
  <c r="D1295" i="13"/>
  <c r="C1295" i="13"/>
  <c r="B1295" i="13"/>
  <c r="A1295" i="13"/>
  <c r="E1295" i="13" s="1"/>
  <c r="D1294" i="13"/>
  <c r="C1294" i="13"/>
  <c r="B1294" i="13"/>
  <c r="A1294" i="13"/>
  <c r="D1293" i="13"/>
  <c r="C1293" i="13"/>
  <c r="B1293" i="13"/>
  <c r="A1293" i="13"/>
  <c r="D1292" i="13"/>
  <c r="C1292" i="13"/>
  <c r="B1292" i="13"/>
  <c r="A1292" i="13"/>
  <c r="E1292" i="13" s="1"/>
  <c r="D1291" i="13"/>
  <c r="C1291" i="13"/>
  <c r="B1291" i="13"/>
  <c r="A1291" i="13"/>
  <c r="E1291" i="13" s="1"/>
  <c r="D1290" i="13"/>
  <c r="C1290" i="13"/>
  <c r="B1290" i="13"/>
  <c r="A1290" i="13"/>
  <c r="E1290" i="13" s="1"/>
  <c r="D1289" i="13"/>
  <c r="C1289" i="13"/>
  <c r="B1289" i="13"/>
  <c r="A1289" i="13"/>
  <c r="E1289" i="13" s="1"/>
  <c r="D1288" i="13"/>
  <c r="C1288" i="13"/>
  <c r="B1288" i="13"/>
  <c r="A1288" i="13"/>
  <c r="E1288" i="13" s="1"/>
  <c r="D1287" i="13"/>
  <c r="C1287" i="13"/>
  <c r="B1287" i="13"/>
  <c r="A1287" i="13"/>
  <c r="E1287" i="13" s="1"/>
  <c r="D1286" i="13"/>
  <c r="C1286" i="13"/>
  <c r="B1286" i="13"/>
  <c r="A1286" i="13"/>
  <c r="D1285" i="13"/>
  <c r="C1285" i="13"/>
  <c r="B1285" i="13"/>
  <c r="A1285" i="13"/>
  <c r="D1284" i="13"/>
  <c r="C1284" i="13"/>
  <c r="B1284" i="13"/>
  <c r="A1284" i="13"/>
  <c r="E1284" i="13" s="1"/>
  <c r="D1283" i="13"/>
  <c r="C1283" i="13"/>
  <c r="B1283" i="13"/>
  <c r="A1283" i="13"/>
  <c r="E1283" i="13" s="1"/>
  <c r="D1282" i="13"/>
  <c r="C1282" i="13"/>
  <c r="B1282" i="13"/>
  <c r="A1282" i="13"/>
  <c r="E1282" i="13" s="1"/>
  <c r="D1281" i="13"/>
  <c r="C1281" i="13"/>
  <c r="B1281" i="13"/>
  <c r="A1281" i="13"/>
  <c r="E1281" i="13" s="1"/>
  <c r="D1280" i="13"/>
  <c r="C1280" i="13"/>
  <c r="B1280" i="13"/>
  <c r="A1280" i="13"/>
  <c r="E1280" i="13" s="1"/>
  <c r="D1279" i="13"/>
  <c r="C1279" i="13"/>
  <c r="B1279" i="13"/>
  <c r="A1279" i="13"/>
  <c r="E1279" i="13" s="1"/>
  <c r="D1278" i="13"/>
  <c r="C1278" i="13"/>
  <c r="B1278" i="13"/>
  <c r="A1278" i="13"/>
  <c r="D1277" i="13"/>
  <c r="C1277" i="13"/>
  <c r="B1277" i="13"/>
  <c r="A1277" i="13"/>
  <c r="D1276" i="13"/>
  <c r="C1276" i="13"/>
  <c r="B1276" i="13"/>
  <c r="A1276" i="13"/>
  <c r="E1276" i="13" s="1"/>
  <c r="D1275" i="13"/>
  <c r="C1275" i="13"/>
  <c r="B1275" i="13"/>
  <c r="A1275" i="13"/>
  <c r="E1275" i="13" s="1"/>
  <c r="D1274" i="13"/>
  <c r="C1274" i="13"/>
  <c r="B1274" i="13"/>
  <c r="A1274" i="13"/>
  <c r="E1274" i="13" s="1"/>
  <c r="D1273" i="13"/>
  <c r="C1273" i="13"/>
  <c r="B1273" i="13"/>
  <c r="A1273" i="13"/>
  <c r="E1273" i="13" s="1"/>
  <c r="D1272" i="13"/>
  <c r="C1272" i="13"/>
  <c r="B1272" i="13"/>
  <c r="A1272" i="13"/>
  <c r="E1272" i="13" s="1"/>
  <c r="D1271" i="13"/>
  <c r="C1271" i="13"/>
  <c r="B1271" i="13"/>
  <c r="A1271" i="13"/>
  <c r="E1271" i="13" s="1"/>
  <c r="D1270" i="13"/>
  <c r="C1270" i="13"/>
  <c r="B1270" i="13"/>
  <c r="A1270" i="13"/>
  <c r="D1269" i="13"/>
  <c r="C1269" i="13"/>
  <c r="B1269" i="13"/>
  <c r="A1269" i="13"/>
  <c r="D1268" i="13"/>
  <c r="C1268" i="13"/>
  <c r="B1268" i="13"/>
  <c r="A1268" i="13"/>
  <c r="E1268" i="13" s="1"/>
  <c r="D1267" i="13"/>
  <c r="C1267" i="13"/>
  <c r="B1267" i="13"/>
  <c r="A1267" i="13"/>
  <c r="E1267" i="13" s="1"/>
  <c r="D1266" i="13"/>
  <c r="C1266" i="13"/>
  <c r="B1266" i="13"/>
  <c r="A1266" i="13"/>
  <c r="E1266" i="13" s="1"/>
  <c r="D1265" i="13"/>
  <c r="C1265" i="13"/>
  <c r="B1265" i="13"/>
  <c r="A1265" i="13"/>
  <c r="E1265" i="13" s="1"/>
  <c r="D1264" i="13"/>
  <c r="C1264" i="13"/>
  <c r="B1264" i="13"/>
  <c r="A1264" i="13"/>
  <c r="E1264" i="13" s="1"/>
  <c r="D1263" i="13"/>
  <c r="C1263" i="13"/>
  <c r="B1263" i="13"/>
  <c r="A1263" i="13"/>
  <c r="E1263" i="13" s="1"/>
  <c r="D1262" i="13"/>
  <c r="C1262" i="13"/>
  <c r="B1262" i="13"/>
  <c r="A1262" i="13"/>
  <c r="D1261" i="13"/>
  <c r="C1261" i="13"/>
  <c r="B1261" i="13"/>
  <c r="A1261" i="13"/>
  <c r="D1260" i="13"/>
  <c r="C1260" i="13"/>
  <c r="B1260" i="13"/>
  <c r="A1260" i="13"/>
  <c r="E1260" i="13" s="1"/>
  <c r="D1259" i="13"/>
  <c r="C1259" i="13"/>
  <c r="B1259" i="13"/>
  <c r="A1259" i="13"/>
  <c r="E1259" i="13" s="1"/>
  <c r="D1258" i="13"/>
  <c r="C1258" i="13"/>
  <c r="B1258" i="13"/>
  <c r="A1258" i="13"/>
  <c r="E1258" i="13" s="1"/>
  <c r="D1257" i="13"/>
  <c r="C1257" i="13"/>
  <c r="B1257" i="13"/>
  <c r="A1257" i="13"/>
  <c r="E1257" i="13" s="1"/>
  <c r="D1256" i="13"/>
  <c r="C1256" i="13"/>
  <c r="B1256" i="13"/>
  <c r="A1256" i="13"/>
  <c r="E1256" i="13" s="1"/>
  <c r="D1255" i="13"/>
  <c r="C1255" i="13"/>
  <c r="B1255" i="13"/>
  <c r="A1255" i="13"/>
  <c r="E1255" i="13" s="1"/>
  <c r="D1254" i="13"/>
  <c r="C1254" i="13"/>
  <c r="B1254" i="13"/>
  <c r="A1254" i="13"/>
  <c r="D1253" i="13"/>
  <c r="C1253" i="13"/>
  <c r="B1253" i="13"/>
  <c r="A1253" i="13"/>
  <c r="D1252" i="13"/>
  <c r="C1252" i="13"/>
  <c r="B1252" i="13"/>
  <c r="A1252" i="13"/>
  <c r="E1252" i="13" s="1"/>
  <c r="D1251" i="13"/>
  <c r="C1251" i="13"/>
  <c r="B1251" i="13"/>
  <c r="A1251" i="13"/>
  <c r="E1251" i="13" s="1"/>
  <c r="D1250" i="13"/>
  <c r="C1250" i="13"/>
  <c r="B1250" i="13"/>
  <c r="A1250" i="13"/>
  <c r="E1250" i="13" s="1"/>
  <c r="D1249" i="13"/>
  <c r="C1249" i="13"/>
  <c r="B1249" i="13"/>
  <c r="A1249" i="13"/>
  <c r="E1249" i="13" s="1"/>
  <c r="D1248" i="13"/>
  <c r="C1248" i="13"/>
  <c r="B1248" i="13"/>
  <c r="A1248" i="13"/>
  <c r="E1248" i="13" s="1"/>
  <c r="D1247" i="13"/>
  <c r="C1247" i="13"/>
  <c r="B1247" i="13"/>
  <c r="A1247" i="13"/>
  <c r="E1247" i="13" s="1"/>
  <c r="D1246" i="13"/>
  <c r="C1246" i="13"/>
  <c r="B1246" i="13"/>
  <c r="A1246" i="13"/>
  <c r="D1245" i="13"/>
  <c r="C1245" i="13"/>
  <c r="B1245" i="13"/>
  <c r="A1245" i="13"/>
  <c r="D1244" i="13"/>
  <c r="C1244" i="13"/>
  <c r="B1244" i="13"/>
  <c r="A1244" i="13"/>
  <c r="E1244" i="13" s="1"/>
  <c r="D1243" i="13"/>
  <c r="C1243" i="13"/>
  <c r="B1243" i="13"/>
  <c r="A1243" i="13"/>
  <c r="E1243" i="13" s="1"/>
  <c r="D1242" i="13"/>
  <c r="C1242" i="13"/>
  <c r="B1242" i="13"/>
  <c r="A1242" i="13"/>
  <c r="E1242" i="13" s="1"/>
  <c r="D1241" i="13"/>
  <c r="C1241" i="13"/>
  <c r="B1241" i="13"/>
  <c r="A1241" i="13"/>
  <c r="E1241" i="13" s="1"/>
  <c r="D1240" i="13"/>
  <c r="C1240" i="13"/>
  <c r="B1240" i="13"/>
  <c r="A1240" i="13"/>
  <c r="E1240" i="13" s="1"/>
  <c r="D1239" i="13"/>
  <c r="C1239" i="13"/>
  <c r="B1239" i="13"/>
  <c r="A1239" i="13"/>
  <c r="E1239" i="13" s="1"/>
  <c r="D1238" i="13"/>
  <c r="C1238" i="13"/>
  <c r="B1238" i="13"/>
  <c r="A1238" i="13"/>
  <c r="D1237" i="13"/>
  <c r="C1237" i="13"/>
  <c r="B1237" i="13"/>
  <c r="A1237" i="13"/>
  <c r="D1236" i="13"/>
  <c r="C1236" i="13"/>
  <c r="B1236" i="13"/>
  <c r="A1236" i="13"/>
  <c r="E1236" i="13" s="1"/>
  <c r="D1235" i="13"/>
  <c r="C1235" i="13"/>
  <c r="B1235" i="13"/>
  <c r="A1235" i="13"/>
  <c r="E1235" i="13" s="1"/>
  <c r="D1234" i="13"/>
  <c r="C1234" i="13"/>
  <c r="B1234" i="13"/>
  <c r="A1234" i="13"/>
  <c r="E1234" i="13" s="1"/>
  <c r="D1233" i="13"/>
  <c r="C1233" i="13"/>
  <c r="B1233" i="13"/>
  <c r="A1233" i="13"/>
  <c r="E1233" i="13" s="1"/>
  <c r="D1232" i="13"/>
  <c r="C1232" i="13"/>
  <c r="B1232" i="13"/>
  <c r="A1232" i="13"/>
  <c r="E1232" i="13" s="1"/>
  <c r="D1231" i="13"/>
  <c r="C1231" i="13"/>
  <c r="B1231" i="13"/>
  <c r="A1231" i="13"/>
  <c r="E1231" i="13" s="1"/>
  <c r="D1230" i="13"/>
  <c r="C1230" i="13"/>
  <c r="B1230" i="13"/>
  <c r="A1230" i="13"/>
  <c r="D1229" i="13"/>
  <c r="C1229" i="13"/>
  <c r="B1229" i="13"/>
  <c r="A1229" i="13"/>
  <c r="D1228" i="13"/>
  <c r="C1228" i="13"/>
  <c r="B1228" i="13"/>
  <c r="A1228" i="13"/>
  <c r="E1228" i="13" s="1"/>
  <c r="D1227" i="13"/>
  <c r="C1227" i="13"/>
  <c r="B1227" i="13"/>
  <c r="A1227" i="13"/>
  <c r="E1227" i="13" s="1"/>
  <c r="D1226" i="13"/>
  <c r="C1226" i="13"/>
  <c r="B1226" i="13"/>
  <c r="A1226" i="13"/>
  <c r="E1226" i="13" s="1"/>
  <c r="D1225" i="13"/>
  <c r="C1225" i="13"/>
  <c r="B1225" i="13"/>
  <c r="A1225" i="13"/>
  <c r="E1225" i="13" s="1"/>
  <c r="D1224" i="13"/>
  <c r="C1224" i="13"/>
  <c r="B1224" i="13"/>
  <c r="A1224" i="13"/>
  <c r="E1224" i="13" s="1"/>
  <c r="D1223" i="13"/>
  <c r="C1223" i="13"/>
  <c r="B1223" i="13"/>
  <c r="A1223" i="13"/>
  <c r="E1223" i="13" s="1"/>
  <c r="D1222" i="13"/>
  <c r="C1222" i="13"/>
  <c r="B1222" i="13"/>
  <c r="A1222" i="13"/>
  <c r="D1221" i="13"/>
  <c r="C1221" i="13"/>
  <c r="B1221" i="13"/>
  <c r="A1221" i="13"/>
  <c r="D1220" i="13"/>
  <c r="C1220" i="13"/>
  <c r="B1220" i="13"/>
  <c r="A1220" i="13"/>
  <c r="E1220" i="13" s="1"/>
  <c r="D1219" i="13"/>
  <c r="C1219" i="13"/>
  <c r="B1219" i="13"/>
  <c r="A1219" i="13"/>
  <c r="E1219" i="13" s="1"/>
  <c r="D1218" i="13"/>
  <c r="C1218" i="13"/>
  <c r="B1218" i="13"/>
  <c r="A1218" i="13"/>
  <c r="E1218" i="13" s="1"/>
  <c r="D1217" i="13"/>
  <c r="C1217" i="13"/>
  <c r="B1217" i="13"/>
  <c r="A1217" i="13"/>
  <c r="E1217" i="13" s="1"/>
  <c r="D1216" i="13"/>
  <c r="C1216" i="13"/>
  <c r="B1216" i="13"/>
  <c r="A1216" i="13"/>
  <c r="E1216" i="13" s="1"/>
  <c r="D1215" i="13"/>
  <c r="C1215" i="13"/>
  <c r="B1215" i="13"/>
  <c r="A1215" i="13"/>
  <c r="E1215" i="13" s="1"/>
  <c r="D1214" i="13"/>
  <c r="C1214" i="13"/>
  <c r="B1214" i="13"/>
  <c r="A1214" i="13"/>
  <c r="D1213" i="13"/>
  <c r="C1213" i="13"/>
  <c r="B1213" i="13"/>
  <c r="A1213" i="13"/>
  <c r="D1212" i="13"/>
  <c r="C1212" i="13"/>
  <c r="B1212" i="13"/>
  <c r="A1212" i="13"/>
  <c r="E1212" i="13" s="1"/>
  <c r="D1211" i="13"/>
  <c r="C1211" i="13"/>
  <c r="B1211" i="13"/>
  <c r="A1211" i="13"/>
  <c r="E1211" i="13" s="1"/>
  <c r="D1210" i="13"/>
  <c r="C1210" i="13"/>
  <c r="B1210" i="13"/>
  <c r="A1210" i="13"/>
  <c r="E1210" i="13" s="1"/>
  <c r="D1209" i="13"/>
  <c r="C1209" i="13"/>
  <c r="B1209" i="13"/>
  <c r="A1209" i="13"/>
  <c r="E1209" i="13" s="1"/>
  <c r="D1208" i="13"/>
  <c r="C1208" i="13"/>
  <c r="B1208" i="13"/>
  <c r="A1208" i="13"/>
  <c r="E1208" i="13" s="1"/>
  <c r="D1207" i="13"/>
  <c r="C1207" i="13"/>
  <c r="B1207" i="13"/>
  <c r="A1207" i="13"/>
  <c r="E1207" i="13" s="1"/>
  <c r="D1206" i="13"/>
  <c r="C1206" i="13"/>
  <c r="B1206" i="13"/>
  <c r="A1206" i="13"/>
  <c r="D1205" i="13"/>
  <c r="C1205" i="13"/>
  <c r="B1205" i="13"/>
  <c r="A1205" i="13"/>
  <c r="D1204" i="13"/>
  <c r="C1204" i="13"/>
  <c r="B1204" i="13"/>
  <c r="A1204" i="13"/>
  <c r="E1204" i="13" s="1"/>
  <c r="D1203" i="13"/>
  <c r="C1203" i="13"/>
  <c r="B1203" i="13"/>
  <c r="A1203" i="13"/>
  <c r="E1203" i="13" s="1"/>
  <c r="D1202" i="13"/>
  <c r="C1202" i="13"/>
  <c r="B1202" i="13"/>
  <c r="A1202" i="13"/>
  <c r="E1202" i="13" s="1"/>
  <c r="D1201" i="13"/>
  <c r="C1201" i="13"/>
  <c r="B1201" i="13"/>
  <c r="A1201" i="13"/>
  <c r="E1201" i="13" s="1"/>
  <c r="D1200" i="13"/>
  <c r="C1200" i="13"/>
  <c r="B1200" i="13"/>
  <c r="A1200" i="13"/>
  <c r="E1200" i="13" s="1"/>
  <c r="D1199" i="13"/>
  <c r="C1199" i="13"/>
  <c r="B1199" i="13"/>
  <c r="A1199" i="13"/>
  <c r="E1199" i="13" s="1"/>
  <c r="D1198" i="13"/>
  <c r="C1198" i="13"/>
  <c r="B1198" i="13"/>
  <c r="A1198" i="13"/>
  <c r="D1197" i="13"/>
  <c r="C1197" i="13"/>
  <c r="B1197" i="13"/>
  <c r="A1197" i="13"/>
  <c r="D1196" i="13"/>
  <c r="C1196" i="13"/>
  <c r="B1196" i="13"/>
  <c r="A1196" i="13"/>
  <c r="E1196" i="13" s="1"/>
  <c r="D1195" i="13"/>
  <c r="C1195" i="13"/>
  <c r="B1195" i="13"/>
  <c r="A1195" i="13"/>
  <c r="E1195" i="13" s="1"/>
  <c r="D1194" i="13"/>
  <c r="C1194" i="13"/>
  <c r="B1194" i="13"/>
  <c r="A1194" i="13"/>
  <c r="E1194" i="13" s="1"/>
  <c r="D1193" i="13"/>
  <c r="C1193" i="13"/>
  <c r="B1193" i="13"/>
  <c r="A1193" i="13"/>
  <c r="E1193" i="13" s="1"/>
  <c r="D1192" i="13"/>
  <c r="C1192" i="13"/>
  <c r="B1192" i="13"/>
  <c r="A1192" i="13"/>
  <c r="E1192" i="13" s="1"/>
  <c r="D1191" i="13"/>
  <c r="C1191" i="13"/>
  <c r="B1191" i="13"/>
  <c r="A1191" i="13"/>
  <c r="E1191" i="13" s="1"/>
  <c r="D1190" i="13"/>
  <c r="C1190" i="13"/>
  <c r="B1190" i="13"/>
  <c r="A1190" i="13"/>
  <c r="E1190" i="13" s="1"/>
  <c r="D1189" i="13"/>
  <c r="C1189" i="13"/>
  <c r="B1189" i="13"/>
  <c r="A1189" i="13"/>
  <c r="E1189" i="13" s="1"/>
  <c r="D1188" i="13"/>
  <c r="C1188" i="13"/>
  <c r="B1188" i="13"/>
  <c r="A1188" i="13"/>
  <c r="E1188" i="13" s="1"/>
  <c r="D1187" i="13"/>
  <c r="C1187" i="13"/>
  <c r="B1187" i="13"/>
  <c r="A1187" i="13"/>
  <c r="E1187" i="13" s="1"/>
  <c r="D1186" i="13"/>
  <c r="C1186" i="13"/>
  <c r="B1186" i="13"/>
  <c r="A1186" i="13"/>
  <c r="E1186" i="13" s="1"/>
  <c r="D1185" i="13"/>
  <c r="C1185" i="13"/>
  <c r="B1185" i="13"/>
  <c r="A1185" i="13"/>
  <c r="E1185" i="13" s="1"/>
  <c r="D1184" i="13"/>
  <c r="C1184" i="13"/>
  <c r="B1184" i="13"/>
  <c r="A1184" i="13"/>
  <c r="E1184" i="13" s="1"/>
  <c r="D1183" i="13"/>
  <c r="C1183" i="13"/>
  <c r="B1183" i="13"/>
  <c r="A1183" i="13"/>
  <c r="E1183" i="13" s="1"/>
  <c r="D1182" i="13"/>
  <c r="C1182" i="13"/>
  <c r="B1182" i="13"/>
  <c r="A1182" i="13"/>
  <c r="E1182" i="13" s="1"/>
  <c r="D1181" i="13"/>
  <c r="C1181" i="13"/>
  <c r="B1181" i="13"/>
  <c r="A1181" i="13"/>
  <c r="E1181" i="13" s="1"/>
  <c r="D1180" i="13"/>
  <c r="C1180" i="13"/>
  <c r="B1180" i="13"/>
  <c r="A1180" i="13"/>
  <c r="E1180" i="13" s="1"/>
  <c r="D1179" i="13"/>
  <c r="C1179" i="13"/>
  <c r="B1179" i="13"/>
  <c r="A1179" i="13"/>
  <c r="E1179" i="13" s="1"/>
  <c r="D1178" i="13"/>
  <c r="C1178" i="13"/>
  <c r="B1178" i="13"/>
  <c r="A1178" i="13"/>
  <c r="E1178" i="13" s="1"/>
  <c r="D1177" i="13"/>
  <c r="C1177" i="13"/>
  <c r="B1177" i="13"/>
  <c r="A1177" i="13"/>
  <c r="E1177" i="13" s="1"/>
  <c r="D1176" i="13"/>
  <c r="C1176" i="13"/>
  <c r="B1176" i="13"/>
  <c r="A1176" i="13"/>
  <c r="E1176" i="13" s="1"/>
  <c r="D1175" i="13"/>
  <c r="C1175" i="13"/>
  <c r="B1175" i="13"/>
  <c r="A1175" i="13"/>
  <c r="E1175" i="13" s="1"/>
  <c r="D1174" i="13"/>
  <c r="C1174" i="13"/>
  <c r="B1174" i="13"/>
  <c r="A1174" i="13"/>
  <c r="E1174" i="13" s="1"/>
  <c r="D1173" i="13"/>
  <c r="C1173" i="13"/>
  <c r="B1173" i="13"/>
  <c r="A1173" i="13"/>
  <c r="E1173" i="13" s="1"/>
  <c r="D1172" i="13"/>
  <c r="C1172" i="13"/>
  <c r="B1172" i="13"/>
  <c r="A1172" i="13"/>
  <c r="E1172" i="13" s="1"/>
  <c r="D1171" i="13"/>
  <c r="C1171" i="13"/>
  <c r="B1171" i="13"/>
  <c r="A1171" i="13"/>
  <c r="E1171" i="13" s="1"/>
  <c r="D1170" i="13"/>
  <c r="C1170" i="13"/>
  <c r="B1170" i="13"/>
  <c r="A1170" i="13"/>
  <c r="E1170" i="13" s="1"/>
  <c r="D1169" i="13"/>
  <c r="C1169" i="13"/>
  <c r="B1169" i="13"/>
  <c r="A1169" i="13"/>
  <c r="E1169" i="13" s="1"/>
  <c r="D1168" i="13"/>
  <c r="C1168" i="13"/>
  <c r="B1168" i="13"/>
  <c r="A1168" i="13"/>
  <c r="E1168" i="13" s="1"/>
  <c r="D1167" i="13"/>
  <c r="C1167" i="13"/>
  <c r="B1167" i="13"/>
  <c r="A1167" i="13"/>
  <c r="E1167" i="13" s="1"/>
  <c r="D1166" i="13"/>
  <c r="C1166" i="13"/>
  <c r="B1166" i="13"/>
  <c r="A1166" i="13"/>
  <c r="E1166" i="13" s="1"/>
  <c r="D1165" i="13"/>
  <c r="C1165" i="13"/>
  <c r="B1165" i="13"/>
  <c r="A1165" i="13"/>
  <c r="E1165" i="13" s="1"/>
  <c r="D1164" i="13"/>
  <c r="C1164" i="13"/>
  <c r="B1164" i="13"/>
  <c r="A1164" i="13"/>
  <c r="E1164" i="13" s="1"/>
  <c r="D1163" i="13"/>
  <c r="C1163" i="13"/>
  <c r="B1163" i="13"/>
  <c r="A1163" i="13"/>
  <c r="E1163" i="13" s="1"/>
  <c r="D1162" i="13"/>
  <c r="C1162" i="13"/>
  <c r="B1162" i="13"/>
  <c r="A1162" i="13"/>
  <c r="E1162" i="13" s="1"/>
  <c r="D1161" i="13"/>
  <c r="C1161" i="13"/>
  <c r="B1161" i="13"/>
  <c r="A1161" i="13"/>
  <c r="E1161" i="13" s="1"/>
  <c r="D1160" i="13"/>
  <c r="C1160" i="13"/>
  <c r="B1160" i="13"/>
  <c r="A1160" i="13"/>
  <c r="E1160" i="13" s="1"/>
  <c r="D1159" i="13"/>
  <c r="C1159" i="13"/>
  <c r="B1159" i="13"/>
  <c r="A1159" i="13"/>
  <c r="E1159" i="13" s="1"/>
  <c r="D1158" i="13"/>
  <c r="C1158" i="13"/>
  <c r="B1158" i="13"/>
  <c r="A1158" i="13"/>
  <c r="E1158" i="13" s="1"/>
  <c r="D1157" i="13"/>
  <c r="C1157" i="13"/>
  <c r="B1157" i="13"/>
  <c r="A1157" i="13"/>
  <c r="E1157" i="13" s="1"/>
  <c r="D1156" i="13"/>
  <c r="C1156" i="13"/>
  <c r="B1156" i="13"/>
  <c r="A1156" i="13"/>
  <c r="E1156" i="13" s="1"/>
  <c r="D1155" i="13"/>
  <c r="C1155" i="13"/>
  <c r="B1155" i="13"/>
  <c r="A1155" i="13"/>
  <c r="E1155" i="13" s="1"/>
  <c r="D1154" i="13"/>
  <c r="C1154" i="13"/>
  <c r="B1154" i="13"/>
  <c r="A1154" i="13"/>
  <c r="E1154" i="13" s="1"/>
  <c r="D1153" i="13"/>
  <c r="C1153" i="13"/>
  <c r="B1153" i="13"/>
  <c r="A1153" i="13"/>
  <c r="E1153" i="13" s="1"/>
  <c r="D1152" i="13"/>
  <c r="C1152" i="13"/>
  <c r="B1152" i="13"/>
  <c r="A1152" i="13"/>
  <c r="E1152" i="13" s="1"/>
  <c r="D1151" i="13"/>
  <c r="C1151" i="13"/>
  <c r="B1151" i="13"/>
  <c r="A1151" i="13"/>
  <c r="E1151" i="13" s="1"/>
  <c r="D1150" i="13"/>
  <c r="C1150" i="13"/>
  <c r="B1150" i="13"/>
  <c r="A1150" i="13"/>
  <c r="E1150" i="13" s="1"/>
  <c r="D1149" i="13"/>
  <c r="C1149" i="13"/>
  <c r="B1149" i="13"/>
  <c r="A1149" i="13"/>
  <c r="E1149" i="13" s="1"/>
  <c r="D1148" i="13"/>
  <c r="C1148" i="13"/>
  <c r="B1148" i="13"/>
  <c r="A1148" i="13"/>
  <c r="E1148" i="13" s="1"/>
  <c r="D1147" i="13"/>
  <c r="C1147" i="13"/>
  <c r="B1147" i="13"/>
  <c r="A1147" i="13"/>
  <c r="E1147" i="13" s="1"/>
  <c r="D1146" i="13"/>
  <c r="C1146" i="13"/>
  <c r="B1146" i="13"/>
  <c r="A1146" i="13"/>
  <c r="E1146" i="13" s="1"/>
  <c r="D1145" i="13"/>
  <c r="C1145" i="13"/>
  <c r="B1145" i="13"/>
  <c r="A1145" i="13"/>
  <c r="E1145" i="13" s="1"/>
  <c r="D1144" i="13"/>
  <c r="C1144" i="13"/>
  <c r="B1144" i="13"/>
  <c r="A1144" i="13"/>
  <c r="E1144" i="13" s="1"/>
  <c r="D1143" i="13"/>
  <c r="C1143" i="13"/>
  <c r="B1143" i="13"/>
  <c r="A1143" i="13"/>
  <c r="E1143" i="13" s="1"/>
  <c r="D1142" i="13"/>
  <c r="C1142" i="13"/>
  <c r="B1142" i="13"/>
  <c r="A1142" i="13"/>
  <c r="E1142" i="13" s="1"/>
  <c r="D1141" i="13"/>
  <c r="C1141" i="13"/>
  <c r="B1141" i="13"/>
  <c r="A1141" i="13"/>
  <c r="E1141" i="13" s="1"/>
  <c r="D1140" i="13"/>
  <c r="C1140" i="13"/>
  <c r="B1140" i="13"/>
  <c r="A1140" i="13"/>
  <c r="E1140" i="13" s="1"/>
  <c r="D1139" i="13"/>
  <c r="C1139" i="13"/>
  <c r="B1139" i="13"/>
  <c r="A1139" i="13"/>
  <c r="E1139" i="13" s="1"/>
  <c r="D1138" i="13"/>
  <c r="C1138" i="13"/>
  <c r="B1138" i="13"/>
  <c r="A1138" i="13"/>
  <c r="E1138" i="13" s="1"/>
  <c r="D1137" i="13"/>
  <c r="C1137" i="13"/>
  <c r="B1137" i="13"/>
  <c r="A1137" i="13"/>
  <c r="E1137" i="13" s="1"/>
  <c r="D1136" i="13"/>
  <c r="C1136" i="13"/>
  <c r="B1136" i="13"/>
  <c r="A1136" i="13"/>
  <c r="E1136" i="13" s="1"/>
  <c r="D1135" i="13"/>
  <c r="C1135" i="13"/>
  <c r="B1135" i="13"/>
  <c r="A1135" i="13"/>
  <c r="E1135" i="13" s="1"/>
  <c r="D1134" i="13"/>
  <c r="C1134" i="13"/>
  <c r="B1134" i="13"/>
  <c r="A1134" i="13"/>
  <c r="E1134" i="13" s="1"/>
  <c r="D1133" i="13"/>
  <c r="C1133" i="13"/>
  <c r="B1133" i="13"/>
  <c r="A1133" i="13"/>
  <c r="E1133" i="13" s="1"/>
  <c r="D1132" i="13"/>
  <c r="C1132" i="13"/>
  <c r="B1132" i="13"/>
  <c r="A1132" i="13"/>
  <c r="E1132" i="13" s="1"/>
  <c r="D1131" i="13"/>
  <c r="C1131" i="13"/>
  <c r="B1131" i="13"/>
  <c r="A1131" i="13"/>
  <c r="E1131" i="13" s="1"/>
  <c r="D1130" i="13"/>
  <c r="C1130" i="13"/>
  <c r="B1130" i="13"/>
  <c r="A1130" i="13"/>
  <c r="E1130" i="13" s="1"/>
  <c r="D1129" i="13"/>
  <c r="C1129" i="13"/>
  <c r="B1129" i="13"/>
  <c r="A1129" i="13"/>
  <c r="E1129" i="13" s="1"/>
  <c r="D1128" i="13"/>
  <c r="C1128" i="13"/>
  <c r="B1128" i="13"/>
  <c r="A1128" i="13"/>
  <c r="E1128" i="13" s="1"/>
  <c r="D1127" i="13"/>
  <c r="C1127" i="13"/>
  <c r="B1127" i="13"/>
  <c r="A1127" i="13"/>
  <c r="E1127" i="13" s="1"/>
  <c r="D1126" i="13"/>
  <c r="C1126" i="13"/>
  <c r="B1126" i="13"/>
  <c r="A1126" i="13"/>
  <c r="E1126" i="13" s="1"/>
  <c r="D1125" i="13"/>
  <c r="C1125" i="13"/>
  <c r="B1125" i="13"/>
  <c r="A1125" i="13"/>
  <c r="E1125" i="13" s="1"/>
  <c r="D1124" i="13"/>
  <c r="C1124" i="13"/>
  <c r="B1124" i="13"/>
  <c r="A1124" i="13"/>
  <c r="E1124" i="13" s="1"/>
  <c r="D1123" i="13"/>
  <c r="C1123" i="13"/>
  <c r="B1123" i="13"/>
  <c r="A1123" i="13"/>
  <c r="E1123" i="13" s="1"/>
  <c r="D1122" i="13"/>
  <c r="C1122" i="13"/>
  <c r="B1122" i="13"/>
  <c r="A1122" i="13"/>
  <c r="E1122" i="13" s="1"/>
  <c r="D1121" i="13"/>
  <c r="C1121" i="13"/>
  <c r="B1121" i="13"/>
  <c r="A1121" i="13"/>
  <c r="E1121" i="13" s="1"/>
  <c r="D1120" i="13"/>
  <c r="C1120" i="13"/>
  <c r="B1120" i="13"/>
  <c r="A1120" i="13"/>
  <c r="E1120" i="13" s="1"/>
  <c r="D1119" i="13"/>
  <c r="C1119" i="13"/>
  <c r="B1119" i="13"/>
  <c r="A1119" i="13"/>
  <c r="E1119" i="13" s="1"/>
  <c r="D1118" i="13"/>
  <c r="C1118" i="13"/>
  <c r="B1118" i="13"/>
  <c r="A1118" i="13"/>
  <c r="E1118" i="13" s="1"/>
  <c r="D1117" i="13"/>
  <c r="C1117" i="13"/>
  <c r="B1117" i="13"/>
  <c r="A1117" i="13"/>
  <c r="D1116" i="13"/>
  <c r="C1116" i="13"/>
  <c r="B1116" i="13"/>
  <c r="A1116" i="13"/>
  <c r="E1116" i="13" s="1"/>
  <c r="D1115" i="13"/>
  <c r="C1115" i="13"/>
  <c r="B1115" i="13"/>
  <c r="A1115" i="13"/>
  <c r="E1115" i="13" s="1"/>
  <c r="D1114" i="13"/>
  <c r="C1114" i="13"/>
  <c r="B1114" i="13"/>
  <c r="A1114" i="13"/>
  <c r="E1114" i="13" s="1"/>
  <c r="D1113" i="13"/>
  <c r="C1113" i="13"/>
  <c r="B1113" i="13"/>
  <c r="A1113" i="13"/>
  <c r="D1112" i="13"/>
  <c r="C1112" i="13"/>
  <c r="B1112" i="13"/>
  <c r="A1112" i="13"/>
  <c r="D1111" i="13"/>
  <c r="C1111" i="13"/>
  <c r="B1111" i="13"/>
  <c r="A1111" i="13"/>
  <c r="E1111" i="13" s="1"/>
  <c r="D1110" i="13"/>
  <c r="C1110" i="13"/>
  <c r="B1110" i="13"/>
  <c r="A1110" i="13"/>
  <c r="E1110" i="13" s="1"/>
  <c r="D1109" i="13"/>
  <c r="C1109" i="13"/>
  <c r="B1109" i="13"/>
  <c r="A1109" i="13"/>
  <c r="E1109" i="13" s="1"/>
  <c r="D1108" i="13"/>
  <c r="C1108" i="13"/>
  <c r="B1108" i="13"/>
  <c r="A1108" i="13"/>
  <c r="E1108" i="13" s="1"/>
  <c r="D1107" i="13"/>
  <c r="C1107" i="13"/>
  <c r="B1107" i="13"/>
  <c r="A1107" i="13"/>
  <c r="E1107" i="13" s="1"/>
  <c r="D1106" i="13"/>
  <c r="C1106" i="13"/>
  <c r="B1106" i="13"/>
  <c r="A1106" i="13"/>
  <c r="E1106" i="13" s="1"/>
  <c r="D1105" i="13"/>
  <c r="C1105" i="13"/>
  <c r="B1105" i="13"/>
  <c r="A1105" i="13"/>
  <c r="E1105" i="13" s="1"/>
  <c r="D1104" i="13"/>
  <c r="C1104" i="13"/>
  <c r="B1104" i="13"/>
  <c r="A1104" i="13"/>
  <c r="E1104" i="13" s="1"/>
  <c r="D1103" i="13"/>
  <c r="C1103" i="13"/>
  <c r="B1103" i="13"/>
  <c r="A1103" i="13"/>
  <c r="E1103" i="13" s="1"/>
  <c r="D1102" i="13"/>
  <c r="C1102" i="13"/>
  <c r="B1102" i="13"/>
  <c r="A1102" i="13"/>
  <c r="E1102" i="13" s="1"/>
  <c r="D1101" i="13"/>
  <c r="C1101" i="13"/>
  <c r="B1101" i="13"/>
  <c r="A1101" i="13"/>
  <c r="D1100" i="13"/>
  <c r="C1100" i="13"/>
  <c r="B1100" i="13"/>
  <c r="A1100" i="13"/>
  <c r="E1100" i="13" s="1"/>
  <c r="D1099" i="13"/>
  <c r="C1099" i="13"/>
  <c r="B1099" i="13"/>
  <c r="A1099" i="13"/>
  <c r="E1099" i="13" s="1"/>
  <c r="D1098" i="13"/>
  <c r="C1098" i="13"/>
  <c r="B1098" i="13"/>
  <c r="A1098" i="13"/>
  <c r="E1098" i="13" s="1"/>
  <c r="D1097" i="13"/>
  <c r="C1097" i="13"/>
  <c r="B1097" i="13"/>
  <c r="A1097" i="13"/>
  <c r="D1096" i="13"/>
  <c r="C1096" i="13"/>
  <c r="B1096" i="13"/>
  <c r="A1096" i="13"/>
  <c r="D1095" i="13"/>
  <c r="C1095" i="13"/>
  <c r="B1095" i="13"/>
  <c r="A1095" i="13"/>
  <c r="E1095" i="13" s="1"/>
  <c r="D1094" i="13"/>
  <c r="C1094" i="13"/>
  <c r="B1094" i="13"/>
  <c r="A1094" i="13"/>
  <c r="E1094" i="13" s="1"/>
  <c r="D1093" i="13"/>
  <c r="C1093" i="13"/>
  <c r="B1093" i="13"/>
  <c r="A1093" i="13"/>
  <c r="E1093" i="13" s="1"/>
  <c r="D1092" i="13"/>
  <c r="C1092" i="13"/>
  <c r="B1092" i="13"/>
  <c r="A1092" i="13"/>
  <c r="E1092" i="13" s="1"/>
  <c r="D1091" i="13"/>
  <c r="C1091" i="13"/>
  <c r="B1091" i="13"/>
  <c r="A1091" i="13"/>
  <c r="E1091" i="13" s="1"/>
  <c r="D1090" i="13"/>
  <c r="C1090" i="13"/>
  <c r="B1090" i="13"/>
  <c r="A1090" i="13"/>
  <c r="E1090" i="13" s="1"/>
  <c r="D1089" i="13"/>
  <c r="C1089" i="13"/>
  <c r="B1089" i="13"/>
  <c r="A1089" i="13"/>
  <c r="E1089" i="13" s="1"/>
  <c r="D1088" i="13"/>
  <c r="C1088" i="13"/>
  <c r="B1088" i="13"/>
  <c r="A1088" i="13"/>
  <c r="E1088" i="13" s="1"/>
  <c r="D1087" i="13"/>
  <c r="C1087" i="13"/>
  <c r="B1087" i="13"/>
  <c r="A1087" i="13"/>
  <c r="E1087" i="13" s="1"/>
  <c r="D1086" i="13"/>
  <c r="C1086" i="13"/>
  <c r="B1086" i="13"/>
  <c r="A1086" i="13"/>
  <c r="E1086" i="13" s="1"/>
  <c r="D1085" i="13"/>
  <c r="C1085" i="13"/>
  <c r="B1085" i="13"/>
  <c r="A1085" i="13"/>
  <c r="E1085" i="13" s="1"/>
  <c r="D1084" i="13"/>
  <c r="C1084" i="13"/>
  <c r="B1084" i="13"/>
  <c r="A1084" i="13"/>
  <c r="D1083" i="13"/>
  <c r="C1083" i="13"/>
  <c r="B1083" i="13"/>
  <c r="A1083" i="13"/>
  <c r="E1083" i="13" s="1"/>
  <c r="D1082" i="13"/>
  <c r="C1082" i="13"/>
  <c r="B1082" i="13"/>
  <c r="A1082" i="13"/>
  <c r="E1082" i="13" s="1"/>
  <c r="D1081" i="13"/>
  <c r="C1081" i="13"/>
  <c r="B1081" i="13"/>
  <c r="A1081" i="13"/>
  <c r="E1081" i="13" s="1"/>
  <c r="D1080" i="13"/>
  <c r="C1080" i="13"/>
  <c r="B1080" i="13"/>
  <c r="A1080" i="13"/>
  <c r="E1080" i="13" s="1"/>
  <c r="D1079" i="13"/>
  <c r="C1079" i="13"/>
  <c r="B1079" i="13"/>
  <c r="A1079" i="13"/>
  <c r="E1079" i="13" s="1"/>
  <c r="D1078" i="13"/>
  <c r="C1078" i="13"/>
  <c r="B1078" i="13"/>
  <c r="A1078" i="13"/>
  <c r="E1078" i="13" s="1"/>
  <c r="D1077" i="13"/>
  <c r="C1077" i="13"/>
  <c r="B1077" i="13"/>
  <c r="A1077" i="13"/>
  <c r="E1077" i="13" s="1"/>
  <c r="D1076" i="13"/>
  <c r="C1076" i="13"/>
  <c r="B1076" i="13"/>
  <c r="A1076" i="13"/>
  <c r="D1075" i="13"/>
  <c r="C1075" i="13"/>
  <c r="B1075" i="13"/>
  <c r="A1075" i="13"/>
  <c r="E1075" i="13" s="1"/>
  <c r="D1074" i="13"/>
  <c r="C1074" i="13"/>
  <c r="B1074" i="13"/>
  <c r="A1074" i="13"/>
  <c r="E1074" i="13" s="1"/>
  <c r="D1073" i="13"/>
  <c r="C1073" i="13"/>
  <c r="B1073" i="13"/>
  <c r="A1073" i="13"/>
  <c r="E1073" i="13" s="1"/>
  <c r="D1072" i="13"/>
  <c r="C1072" i="13"/>
  <c r="B1072" i="13"/>
  <c r="A1072" i="13"/>
  <c r="E1072" i="13" s="1"/>
  <c r="D1071" i="13"/>
  <c r="C1071" i="13"/>
  <c r="B1071" i="13"/>
  <c r="A1071" i="13"/>
  <c r="E1071" i="13" s="1"/>
  <c r="D1070" i="13"/>
  <c r="C1070" i="13"/>
  <c r="B1070" i="13"/>
  <c r="A1070" i="13"/>
  <c r="E1070" i="13" s="1"/>
  <c r="D1069" i="13"/>
  <c r="C1069" i="13"/>
  <c r="B1069" i="13"/>
  <c r="A1069" i="13"/>
  <c r="E1069" i="13" s="1"/>
  <c r="D1068" i="13"/>
  <c r="C1068" i="13"/>
  <c r="B1068" i="13"/>
  <c r="A1068" i="13"/>
  <c r="D1067" i="13"/>
  <c r="C1067" i="13"/>
  <c r="B1067" i="13"/>
  <c r="A1067" i="13"/>
  <c r="E1067" i="13" s="1"/>
  <c r="D1066" i="13"/>
  <c r="C1066" i="13"/>
  <c r="B1066" i="13"/>
  <c r="A1066" i="13"/>
  <c r="E1066" i="13" s="1"/>
  <c r="D1065" i="13"/>
  <c r="C1065" i="13"/>
  <c r="B1065" i="13"/>
  <c r="A1065" i="13"/>
  <c r="E1065" i="13" s="1"/>
  <c r="D1064" i="13"/>
  <c r="C1064" i="13"/>
  <c r="B1064" i="13"/>
  <c r="A1064" i="13"/>
  <c r="E1064" i="13" s="1"/>
  <c r="D1063" i="13"/>
  <c r="C1063" i="13"/>
  <c r="B1063" i="13"/>
  <c r="A1063" i="13"/>
  <c r="E1063" i="13" s="1"/>
  <c r="D1062" i="13"/>
  <c r="C1062" i="13"/>
  <c r="B1062" i="13"/>
  <c r="A1062" i="13"/>
  <c r="E1062" i="13" s="1"/>
  <c r="D1061" i="13"/>
  <c r="C1061" i="13"/>
  <c r="B1061" i="13"/>
  <c r="A1061" i="13"/>
  <c r="E1061" i="13" s="1"/>
  <c r="D1060" i="13"/>
  <c r="C1060" i="13"/>
  <c r="B1060" i="13"/>
  <c r="A1060" i="13"/>
  <c r="D1059" i="13"/>
  <c r="C1059" i="13"/>
  <c r="B1059" i="13"/>
  <c r="A1059" i="13"/>
  <c r="E1059" i="13" s="1"/>
  <c r="D1058" i="13"/>
  <c r="C1058" i="13"/>
  <c r="B1058" i="13"/>
  <c r="A1058" i="13"/>
  <c r="E1058" i="13" s="1"/>
  <c r="D1057" i="13"/>
  <c r="C1057" i="13"/>
  <c r="B1057" i="13"/>
  <c r="A1057" i="13"/>
  <c r="E1057" i="13" s="1"/>
  <c r="D1056" i="13"/>
  <c r="C1056" i="13"/>
  <c r="B1056" i="13"/>
  <c r="A1056" i="13"/>
  <c r="E1056" i="13" s="1"/>
  <c r="D1055" i="13"/>
  <c r="C1055" i="13"/>
  <c r="B1055" i="13"/>
  <c r="A1055" i="13"/>
  <c r="E1055" i="13" s="1"/>
  <c r="D1054" i="13"/>
  <c r="C1054" i="13"/>
  <c r="B1054" i="13"/>
  <c r="A1054" i="13"/>
  <c r="E1054" i="13" s="1"/>
  <c r="D1053" i="13"/>
  <c r="C1053" i="13"/>
  <c r="B1053" i="13"/>
  <c r="A1053" i="13"/>
  <c r="E1053" i="13" s="1"/>
  <c r="D1052" i="13"/>
  <c r="C1052" i="13"/>
  <c r="B1052" i="13"/>
  <c r="A1052" i="13"/>
  <c r="D1051" i="13"/>
  <c r="C1051" i="13"/>
  <c r="B1051" i="13"/>
  <c r="A1051" i="13"/>
  <c r="E1051" i="13" s="1"/>
  <c r="D1050" i="13"/>
  <c r="C1050" i="13"/>
  <c r="B1050" i="13"/>
  <c r="A1050" i="13"/>
  <c r="E1050" i="13" s="1"/>
  <c r="D1049" i="13"/>
  <c r="C1049" i="13"/>
  <c r="B1049" i="13"/>
  <c r="A1049" i="13"/>
  <c r="E1049" i="13" s="1"/>
  <c r="D1048" i="13"/>
  <c r="C1048" i="13"/>
  <c r="B1048" i="13"/>
  <c r="A1048" i="13"/>
  <c r="E1048" i="13" s="1"/>
  <c r="D1047" i="13"/>
  <c r="C1047" i="13"/>
  <c r="B1047" i="13"/>
  <c r="A1047" i="13"/>
  <c r="E1047" i="13" s="1"/>
  <c r="D1046" i="13"/>
  <c r="C1046" i="13"/>
  <c r="B1046" i="13"/>
  <c r="A1046" i="13"/>
  <c r="E1046" i="13" s="1"/>
  <c r="D1045" i="13"/>
  <c r="C1045" i="13"/>
  <c r="B1045" i="13"/>
  <c r="A1045" i="13"/>
  <c r="E1045" i="13" s="1"/>
  <c r="D1044" i="13"/>
  <c r="C1044" i="13"/>
  <c r="B1044" i="13"/>
  <c r="A1044" i="13"/>
  <c r="D1043" i="13"/>
  <c r="C1043" i="13"/>
  <c r="B1043" i="13"/>
  <c r="A1043" i="13"/>
  <c r="E1043" i="13" s="1"/>
  <c r="D1042" i="13"/>
  <c r="C1042" i="13"/>
  <c r="B1042" i="13"/>
  <c r="A1042" i="13"/>
  <c r="E1042" i="13" s="1"/>
  <c r="D1041" i="13"/>
  <c r="C1041" i="13"/>
  <c r="B1041" i="13"/>
  <c r="A1041" i="13"/>
  <c r="E1041" i="13" s="1"/>
  <c r="D1040" i="13"/>
  <c r="C1040" i="13"/>
  <c r="B1040" i="13"/>
  <c r="A1040" i="13"/>
  <c r="E1040" i="13" s="1"/>
  <c r="D1039" i="13"/>
  <c r="C1039" i="13"/>
  <c r="B1039" i="13"/>
  <c r="A1039" i="13"/>
  <c r="E1039" i="13" s="1"/>
  <c r="D1038" i="13"/>
  <c r="C1038" i="13"/>
  <c r="B1038" i="13"/>
  <c r="A1038" i="13"/>
  <c r="E1038" i="13" s="1"/>
  <c r="D1037" i="13"/>
  <c r="C1037" i="13"/>
  <c r="B1037" i="13"/>
  <c r="A1037" i="13"/>
  <c r="E1037" i="13" s="1"/>
  <c r="D1036" i="13"/>
  <c r="C1036" i="13"/>
  <c r="B1036" i="13"/>
  <c r="A1036" i="13"/>
  <c r="D1035" i="13"/>
  <c r="C1035" i="13"/>
  <c r="B1035" i="13"/>
  <c r="A1035" i="13"/>
  <c r="E1035" i="13" s="1"/>
  <c r="D1034" i="13"/>
  <c r="C1034" i="13"/>
  <c r="B1034" i="13"/>
  <c r="A1034" i="13"/>
  <c r="E1034" i="13" s="1"/>
  <c r="D1033" i="13"/>
  <c r="C1033" i="13"/>
  <c r="B1033" i="13"/>
  <c r="A1033" i="13"/>
  <c r="E1033" i="13" s="1"/>
  <c r="D1032" i="13"/>
  <c r="C1032" i="13"/>
  <c r="B1032" i="13"/>
  <c r="A1032" i="13"/>
  <c r="E1032" i="13" s="1"/>
  <c r="D1031" i="13"/>
  <c r="C1031" i="13"/>
  <c r="B1031" i="13"/>
  <c r="A1031" i="13"/>
  <c r="E1031" i="13" s="1"/>
  <c r="D1030" i="13"/>
  <c r="C1030" i="13"/>
  <c r="B1030" i="13"/>
  <c r="A1030" i="13"/>
  <c r="E1030" i="13" s="1"/>
  <c r="D1029" i="13"/>
  <c r="C1029" i="13"/>
  <c r="B1029" i="13"/>
  <c r="A1029" i="13"/>
  <c r="E1029" i="13" s="1"/>
  <c r="D1028" i="13"/>
  <c r="C1028" i="13"/>
  <c r="B1028" i="13"/>
  <c r="A1028" i="13"/>
  <c r="E1028" i="13" s="1"/>
  <c r="D1027" i="13"/>
  <c r="C1027" i="13"/>
  <c r="B1027" i="13"/>
  <c r="A1027" i="13"/>
  <c r="E1027" i="13" s="1"/>
  <c r="D1026" i="13"/>
  <c r="C1026" i="13"/>
  <c r="B1026" i="13"/>
  <c r="A1026" i="13"/>
  <c r="E1026" i="13" s="1"/>
  <c r="D1025" i="13"/>
  <c r="C1025" i="13"/>
  <c r="B1025" i="13"/>
  <c r="A1025" i="13"/>
  <c r="E1025" i="13" s="1"/>
  <c r="D1024" i="13"/>
  <c r="C1024" i="13"/>
  <c r="B1024" i="13"/>
  <c r="A1024" i="13"/>
  <c r="E1024" i="13" s="1"/>
  <c r="D1023" i="13"/>
  <c r="C1023" i="13"/>
  <c r="B1023" i="13"/>
  <c r="A1023" i="13"/>
  <c r="E1023" i="13" s="1"/>
  <c r="D1022" i="13"/>
  <c r="C1022" i="13"/>
  <c r="B1022" i="13"/>
  <c r="A1022" i="13"/>
  <c r="E1022" i="13" s="1"/>
  <c r="D1021" i="13"/>
  <c r="C1021" i="13"/>
  <c r="B1021" i="13"/>
  <c r="A1021" i="13"/>
  <c r="E1021" i="13" s="1"/>
  <c r="D1020" i="13"/>
  <c r="C1020" i="13"/>
  <c r="B1020" i="13"/>
  <c r="A1020" i="13"/>
  <c r="E1020" i="13" s="1"/>
  <c r="D1019" i="13"/>
  <c r="C1019" i="13"/>
  <c r="B1019" i="13"/>
  <c r="A1019" i="13"/>
  <c r="E1019" i="13" s="1"/>
  <c r="D1018" i="13"/>
  <c r="C1018" i="13"/>
  <c r="B1018" i="13"/>
  <c r="A1018" i="13"/>
  <c r="D1017" i="13"/>
  <c r="C1017" i="13"/>
  <c r="B1017" i="13"/>
  <c r="A1017" i="13"/>
  <c r="E1017" i="13" s="1"/>
  <c r="D1016" i="13"/>
  <c r="C1016" i="13"/>
  <c r="B1016" i="13"/>
  <c r="A1016" i="13"/>
  <c r="E1016" i="13" s="1"/>
  <c r="D1015" i="13"/>
  <c r="C1015" i="13"/>
  <c r="B1015" i="13"/>
  <c r="A1015" i="13"/>
  <c r="E1015" i="13" s="1"/>
  <c r="D1014" i="13"/>
  <c r="C1014" i="13"/>
  <c r="B1014" i="13"/>
  <c r="A1014" i="13"/>
  <c r="D1013" i="13"/>
  <c r="C1013" i="13"/>
  <c r="B1013" i="13"/>
  <c r="A1013" i="13"/>
  <c r="E1013" i="13" s="1"/>
  <c r="D1012" i="13"/>
  <c r="C1012" i="13"/>
  <c r="B1012" i="13"/>
  <c r="A1012" i="13"/>
  <c r="E1012" i="13" s="1"/>
  <c r="D1011" i="13"/>
  <c r="C1011" i="13"/>
  <c r="B1011" i="13"/>
  <c r="A1011" i="13"/>
  <c r="E1011" i="13" s="1"/>
  <c r="D1010" i="13"/>
  <c r="C1010" i="13"/>
  <c r="B1010" i="13"/>
  <c r="A1010" i="13"/>
  <c r="E1010" i="13" s="1"/>
  <c r="D1009" i="13"/>
  <c r="C1009" i="13"/>
  <c r="B1009" i="13"/>
  <c r="A1009" i="13"/>
  <c r="E1009" i="13" s="1"/>
  <c r="D1008" i="13"/>
  <c r="C1008" i="13"/>
  <c r="B1008" i="13"/>
  <c r="A1008" i="13"/>
  <c r="E1008" i="13" s="1"/>
  <c r="D1007" i="13"/>
  <c r="C1007" i="13"/>
  <c r="B1007" i="13"/>
  <c r="A1007" i="13"/>
  <c r="E1007" i="13" s="1"/>
  <c r="D1006" i="13"/>
  <c r="C1006" i="13"/>
  <c r="B1006" i="13"/>
  <c r="A1006" i="13"/>
  <c r="E1006" i="13" s="1"/>
  <c r="D1005" i="13"/>
  <c r="C1005" i="13"/>
  <c r="B1005" i="13"/>
  <c r="A1005" i="13"/>
  <c r="E1005" i="13" s="1"/>
  <c r="D1004" i="13"/>
  <c r="C1004" i="13"/>
  <c r="B1004" i="13"/>
  <c r="A1004" i="13"/>
  <c r="E1004" i="13" s="1"/>
  <c r="D1003" i="13"/>
  <c r="C1003" i="13"/>
  <c r="B1003" i="13"/>
  <c r="A1003" i="13"/>
  <c r="E1003" i="13" s="1"/>
  <c r="D1002" i="13"/>
  <c r="C1002" i="13"/>
  <c r="B1002" i="13"/>
  <c r="A1002" i="13"/>
  <c r="E1002" i="13" s="1"/>
  <c r="D1001" i="13"/>
  <c r="C1001" i="13"/>
  <c r="B1001" i="13"/>
  <c r="A1001" i="13"/>
  <c r="E1001" i="13" s="1"/>
  <c r="D1000" i="13"/>
  <c r="C1000" i="13"/>
  <c r="B1000" i="13"/>
  <c r="A1000" i="13"/>
  <c r="E1000" i="13" s="1"/>
  <c r="D999" i="13"/>
  <c r="C999" i="13"/>
  <c r="B999" i="13"/>
  <c r="A999" i="13"/>
  <c r="E999" i="13" s="1"/>
  <c r="D998" i="13"/>
  <c r="C998" i="13"/>
  <c r="B998" i="13"/>
  <c r="A998" i="13"/>
  <c r="E998" i="13" s="1"/>
  <c r="D997" i="13"/>
  <c r="C997" i="13"/>
  <c r="B997" i="13"/>
  <c r="A997" i="13"/>
  <c r="E997" i="13" s="1"/>
  <c r="D996" i="13"/>
  <c r="C996" i="13"/>
  <c r="B996" i="13"/>
  <c r="A996" i="13"/>
  <c r="E996" i="13" s="1"/>
  <c r="D995" i="13"/>
  <c r="C995" i="13"/>
  <c r="B995" i="13"/>
  <c r="A995" i="13"/>
  <c r="E995" i="13" s="1"/>
  <c r="D994" i="13"/>
  <c r="C994" i="13"/>
  <c r="B994" i="13"/>
  <c r="A994" i="13"/>
  <c r="E994" i="13" s="1"/>
  <c r="D993" i="13"/>
  <c r="C993" i="13"/>
  <c r="B993" i="13"/>
  <c r="A993" i="13"/>
  <c r="E993" i="13" s="1"/>
  <c r="D992" i="13"/>
  <c r="C992" i="13"/>
  <c r="B992" i="13"/>
  <c r="A992" i="13"/>
  <c r="E992" i="13" s="1"/>
  <c r="D991" i="13"/>
  <c r="C991" i="13"/>
  <c r="B991" i="13"/>
  <c r="A991" i="13"/>
  <c r="E991" i="13" s="1"/>
  <c r="D990" i="13"/>
  <c r="C990" i="13"/>
  <c r="B990" i="13"/>
  <c r="A990" i="13"/>
  <c r="E990" i="13" s="1"/>
  <c r="D989" i="13"/>
  <c r="C989" i="13"/>
  <c r="B989" i="13"/>
  <c r="A989" i="13"/>
  <c r="E989" i="13" s="1"/>
  <c r="D988" i="13"/>
  <c r="C988" i="13"/>
  <c r="B988" i="13"/>
  <c r="A988" i="13"/>
  <c r="E988" i="13" s="1"/>
  <c r="D987" i="13"/>
  <c r="C987" i="13"/>
  <c r="B987" i="13"/>
  <c r="A987" i="13"/>
  <c r="E987" i="13" s="1"/>
  <c r="D986" i="13"/>
  <c r="C986" i="13"/>
  <c r="B986" i="13"/>
  <c r="A986" i="13"/>
  <c r="E986" i="13" s="1"/>
  <c r="D985" i="13"/>
  <c r="C985" i="13"/>
  <c r="B985" i="13"/>
  <c r="A985" i="13"/>
  <c r="E985" i="13" s="1"/>
  <c r="D984" i="13"/>
  <c r="C984" i="13"/>
  <c r="B984" i="13"/>
  <c r="A984" i="13"/>
  <c r="E984" i="13" s="1"/>
  <c r="D983" i="13"/>
  <c r="C983" i="13"/>
  <c r="B983" i="13"/>
  <c r="A983" i="13"/>
  <c r="E983" i="13" s="1"/>
  <c r="D982" i="13"/>
  <c r="C982" i="13"/>
  <c r="B982" i="13"/>
  <c r="A982" i="13"/>
  <c r="E982" i="13" s="1"/>
  <c r="D981" i="13"/>
  <c r="C981" i="13"/>
  <c r="B981" i="13"/>
  <c r="A981" i="13"/>
  <c r="E981" i="13" s="1"/>
  <c r="D980" i="13"/>
  <c r="C980" i="13"/>
  <c r="B980" i="13"/>
  <c r="A980" i="13"/>
  <c r="E980" i="13" s="1"/>
  <c r="D979" i="13"/>
  <c r="C979" i="13"/>
  <c r="B979" i="13"/>
  <c r="A979" i="13"/>
  <c r="E979" i="13" s="1"/>
  <c r="D978" i="13"/>
  <c r="C978" i="13"/>
  <c r="B978" i="13"/>
  <c r="A978" i="13"/>
  <c r="E978" i="13" s="1"/>
  <c r="D977" i="13"/>
  <c r="C977" i="13"/>
  <c r="B977" i="13"/>
  <c r="A977" i="13"/>
  <c r="E977" i="13" s="1"/>
  <c r="D976" i="13"/>
  <c r="C976" i="13"/>
  <c r="B976" i="13"/>
  <c r="A976" i="13"/>
  <c r="E976" i="13" s="1"/>
  <c r="D975" i="13"/>
  <c r="C975" i="13"/>
  <c r="B975" i="13"/>
  <c r="A975" i="13"/>
  <c r="E975" i="13" s="1"/>
  <c r="D974" i="13"/>
  <c r="C974" i="13"/>
  <c r="B974" i="13"/>
  <c r="A974" i="13"/>
  <c r="E974" i="13" s="1"/>
  <c r="D973" i="13"/>
  <c r="C973" i="13"/>
  <c r="B973" i="13"/>
  <c r="A973" i="13"/>
  <c r="E973" i="13" s="1"/>
  <c r="D972" i="13"/>
  <c r="C972" i="13"/>
  <c r="B972" i="13"/>
  <c r="A972" i="13"/>
  <c r="E972" i="13" s="1"/>
  <c r="D971" i="13"/>
  <c r="C971" i="13"/>
  <c r="B971" i="13"/>
  <c r="A971" i="13"/>
  <c r="E971" i="13" s="1"/>
  <c r="D970" i="13"/>
  <c r="C970" i="13"/>
  <c r="B970" i="13"/>
  <c r="A970" i="13"/>
  <c r="E970" i="13" s="1"/>
  <c r="D969" i="13"/>
  <c r="C969" i="13"/>
  <c r="B969" i="13"/>
  <c r="A969" i="13"/>
  <c r="E969" i="13" s="1"/>
  <c r="D968" i="13"/>
  <c r="C968" i="13"/>
  <c r="B968" i="13"/>
  <c r="A968" i="13"/>
  <c r="E968" i="13" s="1"/>
  <c r="D967" i="13"/>
  <c r="C967" i="13"/>
  <c r="B967" i="13"/>
  <c r="A967" i="13"/>
  <c r="E967" i="13" s="1"/>
  <c r="D966" i="13"/>
  <c r="C966" i="13"/>
  <c r="B966" i="13"/>
  <c r="A966" i="13"/>
  <c r="E966" i="13" s="1"/>
  <c r="D965" i="13"/>
  <c r="C965" i="13"/>
  <c r="B965" i="13"/>
  <c r="A965" i="13"/>
  <c r="E965" i="13" s="1"/>
  <c r="D964" i="13"/>
  <c r="C964" i="13"/>
  <c r="B964" i="13"/>
  <c r="A964" i="13"/>
  <c r="E964" i="13" s="1"/>
  <c r="D963" i="13"/>
  <c r="C963" i="13"/>
  <c r="B963" i="13"/>
  <c r="A963" i="13"/>
  <c r="E963" i="13" s="1"/>
  <c r="D962" i="13"/>
  <c r="C962" i="13"/>
  <c r="B962" i="13"/>
  <c r="A962" i="13"/>
  <c r="E962" i="13" s="1"/>
  <c r="D961" i="13"/>
  <c r="C961" i="13"/>
  <c r="B961" i="13"/>
  <c r="A961" i="13"/>
  <c r="E961" i="13" s="1"/>
  <c r="D960" i="13"/>
  <c r="C960" i="13"/>
  <c r="B960" i="13"/>
  <c r="A960" i="13"/>
  <c r="E960" i="13" s="1"/>
  <c r="D959" i="13"/>
  <c r="C959" i="13"/>
  <c r="B959" i="13"/>
  <c r="A959" i="13"/>
  <c r="E959" i="13" s="1"/>
  <c r="D958" i="13"/>
  <c r="C958" i="13"/>
  <c r="B958" i="13"/>
  <c r="A958" i="13"/>
  <c r="E958" i="13" s="1"/>
  <c r="D957" i="13"/>
  <c r="C957" i="13"/>
  <c r="B957" i="13"/>
  <c r="A957" i="13"/>
  <c r="E957" i="13" s="1"/>
  <c r="D956" i="13"/>
  <c r="C956" i="13"/>
  <c r="B956" i="13"/>
  <c r="A956" i="13"/>
  <c r="E956" i="13" s="1"/>
  <c r="D955" i="13"/>
  <c r="C955" i="13"/>
  <c r="B955" i="13"/>
  <c r="A955" i="13"/>
  <c r="E955" i="13" s="1"/>
  <c r="D954" i="13"/>
  <c r="C954" i="13"/>
  <c r="B954" i="13"/>
  <c r="A954" i="13"/>
  <c r="E954" i="13" s="1"/>
  <c r="D953" i="13"/>
  <c r="C953" i="13"/>
  <c r="B953" i="13"/>
  <c r="A953" i="13"/>
  <c r="E953" i="13" s="1"/>
  <c r="D952" i="13"/>
  <c r="C952" i="13"/>
  <c r="B952" i="13"/>
  <c r="A952" i="13"/>
  <c r="E952" i="13" s="1"/>
  <c r="D951" i="13"/>
  <c r="C951" i="13"/>
  <c r="B951" i="13"/>
  <c r="A951" i="13"/>
  <c r="E951" i="13" s="1"/>
  <c r="D950" i="13"/>
  <c r="C950" i="13"/>
  <c r="B950" i="13"/>
  <c r="A950" i="13"/>
  <c r="E950" i="13" s="1"/>
  <c r="D949" i="13"/>
  <c r="C949" i="13"/>
  <c r="B949" i="13"/>
  <c r="A949" i="13"/>
  <c r="E949" i="13" s="1"/>
  <c r="D948" i="13"/>
  <c r="C948" i="13"/>
  <c r="B948" i="13"/>
  <c r="A948" i="13"/>
  <c r="E948" i="13" s="1"/>
  <c r="D947" i="13"/>
  <c r="C947" i="13"/>
  <c r="B947" i="13"/>
  <c r="A947" i="13"/>
  <c r="E947" i="13" s="1"/>
  <c r="D946" i="13"/>
  <c r="C946" i="13"/>
  <c r="B946" i="13"/>
  <c r="A946" i="13"/>
  <c r="E946" i="13" s="1"/>
  <c r="D945" i="13"/>
  <c r="C945" i="13"/>
  <c r="B945" i="13"/>
  <c r="A945" i="13"/>
  <c r="E945" i="13" s="1"/>
  <c r="D944" i="13"/>
  <c r="C944" i="13"/>
  <c r="B944" i="13"/>
  <c r="A944" i="13"/>
  <c r="E944" i="13" s="1"/>
  <c r="D943" i="13"/>
  <c r="C943" i="13"/>
  <c r="B943" i="13"/>
  <c r="A943" i="13"/>
  <c r="E943" i="13" s="1"/>
  <c r="D942" i="13"/>
  <c r="C942" i="13"/>
  <c r="B942" i="13"/>
  <c r="A942" i="13"/>
  <c r="E942" i="13" s="1"/>
  <c r="D941" i="13"/>
  <c r="C941" i="13"/>
  <c r="B941" i="13"/>
  <c r="A941" i="13"/>
  <c r="E941" i="13" s="1"/>
  <c r="D940" i="13"/>
  <c r="C940" i="13"/>
  <c r="B940" i="13"/>
  <c r="A940" i="13"/>
  <c r="E940" i="13" s="1"/>
  <c r="D939" i="13"/>
  <c r="C939" i="13"/>
  <c r="B939" i="13"/>
  <c r="A939" i="13"/>
  <c r="E939" i="13" s="1"/>
  <c r="D938" i="13"/>
  <c r="C938" i="13"/>
  <c r="B938" i="13"/>
  <c r="A938" i="13"/>
  <c r="E938" i="13" s="1"/>
  <c r="D937" i="13"/>
  <c r="C937" i="13"/>
  <c r="B937" i="13"/>
  <c r="A937" i="13"/>
  <c r="E937" i="13" s="1"/>
  <c r="D936" i="13"/>
  <c r="C936" i="13"/>
  <c r="B936" i="13"/>
  <c r="A936" i="13"/>
  <c r="E936" i="13" s="1"/>
  <c r="D935" i="13"/>
  <c r="C935" i="13"/>
  <c r="B935" i="13"/>
  <c r="A935" i="13"/>
  <c r="E935" i="13" s="1"/>
  <c r="D934" i="13"/>
  <c r="C934" i="13"/>
  <c r="B934" i="13"/>
  <c r="A934" i="13"/>
  <c r="E934" i="13" s="1"/>
  <c r="D933" i="13"/>
  <c r="C933" i="13"/>
  <c r="B933" i="13"/>
  <c r="A933" i="13"/>
  <c r="E933" i="13" s="1"/>
  <c r="D932" i="13"/>
  <c r="C932" i="13"/>
  <c r="B932" i="13"/>
  <c r="A932" i="13"/>
  <c r="E932" i="13" s="1"/>
  <c r="D931" i="13"/>
  <c r="C931" i="13"/>
  <c r="B931" i="13"/>
  <c r="A931" i="13"/>
  <c r="E931" i="13" s="1"/>
  <c r="D930" i="13"/>
  <c r="C930" i="13"/>
  <c r="B930" i="13"/>
  <c r="A930" i="13"/>
  <c r="E930" i="13" s="1"/>
  <c r="D929" i="13"/>
  <c r="C929" i="13"/>
  <c r="B929" i="13"/>
  <c r="A929" i="13"/>
  <c r="E929" i="13" s="1"/>
  <c r="D928" i="13"/>
  <c r="C928" i="13"/>
  <c r="B928" i="13"/>
  <c r="A928" i="13"/>
  <c r="E928" i="13" s="1"/>
  <c r="D927" i="13"/>
  <c r="C927" i="13"/>
  <c r="B927" i="13"/>
  <c r="A927" i="13"/>
  <c r="E927" i="13" s="1"/>
  <c r="D926" i="13"/>
  <c r="C926" i="13"/>
  <c r="B926" i="13"/>
  <c r="A926" i="13"/>
  <c r="E926" i="13" s="1"/>
  <c r="D925" i="13"/>
  <c r="C925" i="13"/>
  <c r="B925" i="13"/>
  <c r="A925" i="13"/>
  <c r="E925" i="13" s="1"/>
  <c r="D924" i="13"/>
  <c r="C924" i="13"/>
  <c r="B924" i="13"/>
  <c r="A924" i="13"/>
  <c r="E924" i="13" s="1"/>
  <c r="D923" i="13"/>
  <c r="C923" i="13"/>
  <c r="B923" i="13"/>
  <c r="A923" i="13"/>
  <c r="E923" i="13" s="1"/>
  <c r="D922" i="13"/>
  <c r="C922" i="13"/>
  <c r="B922" i="13"/>
  <c r="A922" i="13"/>
  <c r="E922" i="13" s="1"/>
  <c r="D921" i="13"/>
  <c r="C921" i="13"/>
  <c r="B921" i="13"/>
  <c r="A921" i="13"/>
  <c r="E921" i="13" s="1"/>
  <c r="D920" i="13"/>
  <c r="C920" i="13"/>
  <c r="B920" i="13"/>
  <c r="A920" i="13"/>
  <c r="E920" i="13" s="1"/>
  <c r="D919" i="13"/>
  <c r="C919" i="13"/>
  <c r="B919" i="13"/>
  <c r="A919" i="13"/>
  <c r="E919" i="13" s="1"/>
  <c r="D918" i="13"/>
  <c r="C918" i="13"/>
  <c r="B918" i="13"/>
  <c r="A918" i="13"/>
  <c r="E918" i="13" s="1"/>
  <c r="D917" i="13"/>
  <c r="C917" i="13"/>
  <c r="B917" i="13"/>
  <c r="A917" i="13"/>
  <c r="E917" i="13" s="1"/>
  <c r="D916" i="13"/>
  <c r="C916" i="13"/>
  <c r="B916" i="13"/>
  <c r="A916" i="13"/>
  <c r="E916" i="13" s="1"/>
  <c r="D915" i="13"/>
  <c r="C915" i="13"/>
  <c r="B915" i="13"/>
  <c r="A915" i="13"/>
  <c r="E915" i="13" s="1"/>
  <c r="D914" i="13"/>
  <c r="C914" i="13"/>
  <c r="B914" i="13"/>
  <c r="A914" i="13"/>
  <c r="E914" i="13" s="1"/>
  <c r="D913" i="13"/>
  <c r="C913" i="13"/>
  <c r="B913" i="13"/>
  <c r="A913" i="13"/>
  <c r="E913" i="13" s="1"/>
  <c r="D912" i="13"/>
  <c r="C912" i="13"/>
  <c r="B912" i="13"/>
  <c r="A912" i="13"/>
  <c r="E912" i="13" s="1"/>
  <c r="D911" i="13"/>
  <c r="C911" i="13"/>
  <c r="B911" i="13"/>
  <c r="A911" i="13"/>
  <c r="E911" i="13" s="1"/>
  <c r="D910" i="13"/>
  <c r="C910" i="13"/>
  <c r="B910" i="13"/>
  <c r="A910" i="13"/>
  <c r="E910" i="13" s="1"/>
  <c r="D909" i="13"/>
  <c r="C909" i="13"/>
  <c r="B909" i="13"/>
  <c r="A909" i="13"/>
  <c r="E909" i="13" s="1"/>
  <c r="D908" i="13"/>
  <c r="C908" i="13"/>
  <c r="B908" i="13"/>
  <c r="A908" i="13"/>
  <c r="E908" i="13" s="1"/>
  <c r="D907" i="13"/>
  <c r="C907" i="13"/>
  <c r="B907" i="13"/>
  <c r="A907" i="13"/>
  <c r="E907" i="13" s="1"/>
  <c r="D906" i="13"/>
  <c r="C906" i="13"/>
  <c r="B906" i="13"/>
  <c r="A906" i="13"/>
  <c r="E906" i="13" s="1"/>
  <c r="D905" i="13"/>
  <c r="C905" i="13"/>
  <c r="B905" i="13"/>
  <c r="A905" i="13"/>
  <c r="E905" i="13" s="1"/>
  <c r="D904" i="13"/>
  <c r="C904" i="13"/>
  <c r="B904" i="13"/>
  <c r="A904" i="13"/>
  <c r="E904" i="13" s="1"/>
  <c r="D903" i="13"/>
  <c r="C903" i="13"/>
  <c r="B903" i="13"/>
  <c r="A903" i="13"/>
  <c r="E903" i="13" s="1"/>
  <c r="D902" i="13"/>
  <c r="C902" i="13"/>
  <c r="B902" i="13"/>
  <c r="A902" i="13"/>
  <c r="E902" i="13" s="1"/>
  <c r="D901" i="13"/>
  <c r="C901" i="13"/>
  <c r="B901" i="13"/>
  <c r="A901" i="13"/>
  <c r="E901" i="13" s="1"/>
  <c r="D900" i="13"/>
  <c r="C900" i="13"/>
  <c r="B900" i="13"/>
  <c r="A900" i="13"/>
  <c r="E900" i="13" s="1"/>
  <c r="D899" i="13"/>
  <c r="C899" i="13"/>
  <c r="B899" i="13"/>
  <c r="A899" i="13"/>
  <c r="E899" i="13" s="1"/>
  <c r="D898" i="13"/>
  <c r="C898" i="13"/>
  <c r="B898" i="13"/>
  <c r="A898" i="13"/>
  <c r="E898" i="13" s="1"/>
  <c r="D897" i="13"/>
  <c r="C897" i="13"/>
  <c r="B897" i="13"/>
  <c r="A897" i="13"/>
  <c r="E897" i="13" s="1"/>
  <c r="D896" i="13"/>
  <c r="C896" i="13"/>
  <c r="B896" i="13"/>
  <c r="A896" i="13"/>
  <c r="E896" i="13" s="1"/>
  <c r="D895" i="13"/>
  <c r="C895" i="13"/>
  <c r="B895" i="13"/>
  <c r="A895" i="13"/>
  <c r="E895" i="13" s="1"/>
  <c r="D894" i="13"/>
  <c r="C894" i="13"/>
  <c r="B894" i="13"/>
  <c r="A894" i="13"/>
  <c r="E894" i="13" s="1"/>
  <c r="D893" i="13"/>
  <c r="C893" i="13"/>
  <c r="B893" i="13"/>
  <c r="A893" i="13"/>
  <c r="E893" i="13" s="1"/>
  <c r="D892" i="13"/>
  <c r="C892" i="13"/>
  <c r="B892" i="13"/>
  <c r="A892" i="13"/>
  <c r="E892" i="13" s="1"/>
  <c r="D891" i="13"/>
  <c r="C891" i="13"/>
  <c r="B891" i="13"/>
  <c r="A891" i="13"/>
  <c r="E891" i="13" s="1"/>
  <c r="D890" i="13"/>
  <c r="C890" i="13"/>
  <c r="B890" i="13"/>
  <c r="A890" i="13"/>
  <c r="E890" i="13" s="1"/>
  <c r="D889" i="13"/>
  <c r="C889" i="13"/>
  <c r="B889" i="13"/>
  <c r="A889" i="13"/>
  <c r="E889" i="13" s="1"/>
  <c r="D888" i="13"/>
  <c r="C888" i="13"/>
  <c r="B888" i="13"/>
  <c r="A888" i="13"/>
  <c r="E888" i="13" s="1"/>
  <c r="D887" i="13"/>
  <c r="C887" i="13"/>
  <c r="B887" i="13"/>
  <c r="A887" i="13"/>
  <c r="E887" i="13" s="1"/>
  <c r="D886" i="13"/>
  <c r="C886" i="13"/>
  <c r="B886" i="13"/>
  <c r="A886" i="13"/>
  <c r="E886" i="13" s="1"/>
  <c r="D885" i="13"/>
  <c r="C885" i="13"/>
  <c r="B885" i="13"/>
  <c r="A885" i="13"/>
  <c r="E885" i="13" s="1"/>
  <c r="D884" i="13"/>
  <c r="C884" i="13"/>
  <c r="B884" i="13"/>
  <c r="A884" i="13"/>
  <c r="E884" i="13" s="1"/>
  <c r="D883" i="13"/>
  <c r="C883" i="13"/>
  <c r="B883" i="13"/>
  <c r="A883" i="13"/>
  <c r="E883" i="13" s="1"/>
  <c r="D882" i="13"/>
  <c r="C882" i="13"/>
  <c r="B882" i="13"/>
  <c r="A882" i="13"/>
  <c r="E882" i="13" s="1"/>
  <c r="D881" i="13"/>
  <c r="C881" i="13"/>
  <c r="B881" i="13"/>
  <c r="A881" i="13"/>
  <c r="E881" i="13" s="1"/>
  <c r="D880" i="13"/>
  <c r="C880" i="13"/>
  <c r="B880" i="13"/>
  <c r="A880" i="13"/>
  <c r="E880" i="13" s="1"/>
  <c r="D879" i="13"/>
  <c r="C879" i="13"/>
  <c r="B879" i="13"/>
  <c r="A879" i="13"/>
  <c r="E879" i="13" s="1"/>
  <c r="D878" i="13"/>
  <c r="C878" i="13"/>
  <c r="B878" i="13"/>
  <c r="A878" i="13"/>
  <c r="E878" i="13" s="1"/>
  <c r="D877" i="13"/>
  <c r="C877" i="13"/>
  <c r="B877" i="13"/>
  <c r="A877" i="13"/>
  <c r="E877" i="13" s="1"/>
  <c r="D876" i="13"/>
  <c r="C876" i="13"/>
  <c r="B876" i="13"/>
  <c r="A876" i="13"/>
  <c r="E876" i="13" s="1"/>
  <c r="D875" i="13"/>
  <c r="C875" i="13"/>
  <c r="B875" i="13"/>
  <c r="A875" i="13"/>
  <c r="E875" i="13" s="1"/>
  <c r="D874" i="13"/>
  <c r="C874" i="13"/>
  <c r="B874" i="13"/>
  <c r="A874" i="13"/>
  <c r="E874" i="13" s="1"/>
  <c r="D873" i="13"/>
  <c r="C873" i="13"/>
  <c r="B873" i="13"/>
  <c r="A873" i="13"/>
  <c r="E873" i="13" s="1"/>
  <c r="D872" i="13"/>
  <c r="C872" i="13"/>
  <c r="B872" i="13"/>
  <c r="A872" i="13"/>
  <c r="E872" i="13" s="1"/>
  <c r="D871" i="13"/>
  <c r="C871" i="13"/>
  <c r="B871" i="13"/>
  <c r="A871" i="13"/>
  <c r="E871" i="13" s="1"/>
  <c r="D870" i="13"/>
  <c r="C870" i="13"/>
  <c r="B870" i="13"/>
  <c r="A870" i="13"/>
  <c r="E870" i="13" s="1"/>
  <c r="D869" i="13"/>
  <c r="C869" i="13"/>
  <c r="B869" i="13"/>
  <c r="A869" i="13"/>
  <c r="E869" i="13" s="1"/>
  <c r="D868" i="13"/>
  <c r="C868" i="13"/>
  <c r="B868" i="13"/>
  <c r="A868" i="13"/>
  <c r="E868" i="13" s="1"/>
  <c r="D867" i="13"/>
  <c r="C867" i="13"/>
  <c r="B867" i="13"/>
  <c r="A867" i="13"/>
  <c r="E867" i="13" s="1"/>
  <c r="D866" i="13"/>
  <c r="C866" i="13"/>
  <c r="B866" i="13"/>
  <c r="A866" i="13"/>
  <c r="E866" i="13" s="1"/>
  <c r="D865" i="13"/>
  <c r="C865" i="13"/>
  <c r="B865" i="13"/>
  <c r="A865" i="13"/>
  <c r="E865" i="13" s="1"/>
  <c r="D864" i="13"/>
  <c r="C864" i="13"/>
  <c r="B864" i="13"/>
  <c r="A864" i="13"/>
  <c r="E864" i="13" s="1"/>
  <c r="D863" i="13"/>
  <c r="C863" i="13"/>
  <c r="B863" i="13"/>
  <c r="A863" i="13"/>
  <c r="E863" i="13" s="1"/>
  <c r="D862" i="13"/>
  <c r="C862" i="13"/>
  <c r="B862" i="13"/>
  <c r="A862" i="13"/>
  <c r="E862" i="13" s="1"/>
  <c r="D861" i="13"/>
  <c r="C861" i="13"/>
  <c r="B861" i="13"/>
  <c r="A861" i="13"/>
  <c r="E861" i="13" s="1"/>
  <c r="D860" i="13"/>
  <c r="C860" i="13"/>
  <c r="B860" i="13"/>
  <c r="A860" i="13"/>
  <c r="E860" i="13" s="1"/>
  <c r="D859" i="13"/>
  <c r="C859" i="13"/>
  <c r="B859" i="13"/>
  <c r="A859" i="13"/>
  <c r="E859" i="13" s="1"/>
  <c r="D858" i="13"/>
  <c r="C858" i="13"/>
  <c r="B858" i="13"/>
  <c r="A858" i="13"/>
  <c r="E858" i="13" s="1"/>
  <c r="D857" i="13"/>
  <c r="C857" i="13"/>
  <c r="B857" i="13"/>
  <c r="A857" i="13"/>
  <c r="E857" i="13" s="1"/>
  <c r="D856" i="13"/>
  <c r="C856" i="13"/>
  <c r="B856" i="13"/>
  <c r="A856" i="13"/>
  <c r="E856" i="13" s="1"/>
  <c r="D855" i="13"/>
  <c r="C855" i="13"/>
  <c r="B855" i="13"/>
  <c r="A855" i="13"/>
  <c r="E855" i="13" s="1"/>
  <c r="D854" i="13"/>
  <c r="C854" i="13"/>
  <c r="B854" i="13"/>
  <c r="A854" i="13"/>
  <c r="E854" i="13" s="1"/>
  <c r="D853" i="13"/>
  <c r="C853" i="13"/>
  <c r="B853" i="13"/>
  <c r="A853" i="13"/>
  <c r="E853" i="13" s="1"/>
  <c r="D852" i="13"/>
  <c r="C852" i="13"/>
  <c r="B852" i="13"/>
  <c r="A852" i="13"/>
  <c r="E852" i="13" s="1"/>
  <c r="D851" i="13"/>
  <c r="C851" i="13"/>
  <c r="B851" i="13"/>
  <c r="A851" i="13"/>
  <c r="E851" i="13" s="1"/>
  <c r="D850" i="13"/>
  <c r="C850" i="13"/>
  <c r="B850" i="13"/>
  <c r="A850" i="13"/>
  <c r="E850" i="13" s="1"/>
  <c r="D849" i="13"/>
  <c r="C849" i="13"/>
  <c r="B849" i="13"/>
  <c r="A849" i="13"/>
  <c r="E849" i="13" s="1"/>
  <c r="D848" i="13"/>
  <c r="C848" i="13"/>
  <c r="B848" i="13"/>
  <c r="A848" i="13"/>
  <c r="E848" i="13" s="1"/>
  <c r="D847" i="13"/>
  <c r="C847" i="13"/>
  <c r="B847" i="13"/>
  <c r="A847" i="13"/>
  <c r="E847" i="13" s="1"/>
  <c r="D846" i="13"/>
  <c r="C846" i="13"/>
  <c r="B846" i="13"/>
  <c r="A846" i="13"/>
  <c r="E846" i="13" s="1"/>
  <c r="D845" i="13"/>
  <c r="C845" i="13"/>
  <c r="B845" i="13"/>
  <c r="A845" i="13"/>
  <c r="E845" i="13" s="1"/>
  <c r="D844" i="13"/>
  <c r="C844" i="13"/>
  <c r="B844" i="13"/>
  <c r="A844" i="13"/>
  <c r="E844" i="13" s="1"/>
  <c r="D843" i="13"/>
  <c r="C843" i="13"/>
  <c r="B843" i="13"/>
  <c r="A843" i="13"/>
  <c r="E843" i="13" s="1"/>
  <c r="D842" i="13"/>
  <c r="C842" i="13"/>
  <c r="B842" i="13"/>
  <c r="A842" i="13"/>
  <c r="E842" i="13" s="1"/>
  <c r="D841" i="13"/>
  <c r="C841" i="13"/>
  <c r="B841" i="13"/>
  <c r="A841" i="13"/>
  <c r="E841" i="13" s="1"/>
  <c r="D840" i="13"/>
  <c r="C840" i="13"/>
  <c r="B840" i="13"/>
  <c r="A840" i="13"/>
  <c r="E840" i="13" s="1"/>
  <c r="D839" i="13"/>
  <c r="C839" i="13"/>
  <c r="B839" i="13"/>
  <c r="A839" i="13"/>
  <c r="E839" i="13" s="1"/>
  <c r="D838" i="13"/>
  <c r="C838" i="13"/>
  <c r="B838" i="13"/>
  <c r="A838" i="13"/>
  <c r="E838" i="13" s="1"/>
  <c r="D837" i="13"/>
  <c r="C837" i="13"/>
  <c r="B837" i="13"/>
  <c r="A837" i="13"/>
  <c r="E837" i="13" s="1"/>
  <c r="D836" i="13"/>
  <c r="C836" i="13"/>
  <c r="B836" i="13"/>
  <c r="A836" i="13"/>
  <c r="E836" i="13" s="1"/>
  <c r="D835" i="13"/>
  <c r="C835" i="13"/>
  <c r="B835" i="13"/>
  <c r="A835" i="13"/>
  <c r="E835" i="13" s="1"/>
  <c r="D834" i="13"/>
  <c r="C834" i="13"/>
  <c r="B834" i="13"/>
  <c r="A834" i="13"/>
  <c r="E834" i="13" s="1"/>
  <c r="D833" i="13"/>
  <c r="C833" i="13"/>
  <c r="B833" i="13"/>
  <c r="A833" i="13"/>
  <c r="E833" i="13" s="1"/>
  <c r="D832" i="13"/>
  <c r="C832" i="13"/>
  <c r="B832" i="13"/>
  <c r="A832" i="13"/>
  <c r="E832" i="13" s="1"/>
  <c r="D831" i="13"/>
  <c r="C831" i="13"/>
  <c r="B831" i="13"/>
  <c r="A831" i="13"/>
  <c r="E831" i="13" s="1"/>
  <c r="D830" i="13"/>
  <c r="C830" i="13"/>
  <c r="B830" i="13"/>
  <c r="A830" i="13"/>
  <c r="E830" i="13" s="1"/>
  <c r="D829" i="13"/>
  <c r="C829" i="13"/>
  <c r="B829" i="13"/>
  <c r="A829" i="13"/>
  <c r="E829" i="13" s="1"/>
  <c r="D828" i="13"/>
  <c r="C828" i="13"/>
  <c r="B828" i="13"/>
  <c r="A828" i="13"/>
  <c r="E828" i="13" s="1"/>
  <c r="D827" i="13"/>
  <c r="C827" i="13"/>
  <c r="B827" i="13"/>
  <c r="A827" i="13"/>
  <c r="E827" i="13" s="1"/>
  <c r="D826" i="13"/>
  <c r="C826" i="13"/>
  <c r="B826" i="13"/>
  <c r="A826" i="13"/>
  <c r="E826" i="13" s="1"/>
  <c r="D825" i="13"/>
  <c r="C825" i="13"/>
  <c r="B825" i="13"/>
  <c r="A825" i="13"/>
  <c r="E825" i="13" s="1"/>
  <c r="D824" i="13"/>
  <c r="C824" i="13"/>
  <c r="B824" i="13"/>
  <c r="A824" i="13"/>
  <c r="E824" i="13" s="1"/>
  <c r="D823" i="13"/>
  <c r="C823" i="13"/>
  <c r="B823" i="13"/>
  <c r="A823" i="13"/>
  <c r="E823" i="13" s="1"/>
  <c r="D822" i="13"/>
  <c r="C822" i="13"/>
  <c r="B822" i="13"/>
  <c r="A822" i="13"/>
  <c r="E822" i="13" s="1"/>
  <c r="D821" i="13"/>
  <c r="C821" i="13"/>
  <c r="B821" i="13"/>
  <c r="A821" i="13"/>
  <c r="E821" i="13" s="1"/>
  <c r="D820" i="13"/>
  <c r="C820" i="13"/>
  <c r="B820" i="13"/>
  <c r="A820" i="13"/>
  <c r="E820" i="13" s="1"/>
  <c r="D819" i="13"/>
  <c r="C819" i="13"/>
  <c r="B819" i="13"/>
  <c r="A819" i="13"/>
  <c r="E819" i="13" s="1"/>
  <c r="D818" i="13"/>
  <c r="C818" i="13"/>
  <c r="B818" i="13"/>
  <c r="A818" i="13"/>
  <c r="E818" i="13" s="1"/>
  <c r="D817" i="13"/>
  <c r="C817" i="13"/>
  <c r="B817" i="13"/>
  <c r="A817" i="13"/>
  <c r="E817" i="13" s="1"/>
  <c r="D816" i="13"/>
  <c r="C816" i="13"/>
  <c r="B816" i="13"/>
  <c r="A816" i="13"/>
  <c r="E816" i="13" s="1"/>
  <c r="D815" i="13"/>
  <c r="C815" i="13"/>
  <c r="B815" i="13"/>
  <c r="A815" i="13"/>
  <c r="E815" i="13" s="1"/>
  <c r="D814" i="13"/>
  <c r="C814" i="13"/>
  <c r="B814" i="13"/>
  <c r="A814" i="13"/>
  <c r="E814" i="13" s="1"/>
  <c r="D813" i="13"/>
  <c r="C813" i="13"/>
  <c r="B813" i="13"/>
  <c r="A813" i="13"/>
  <c r="E813" i="13" s="1"/>
  <c r="D812" i="13"/>
  <c r="C812" i="13"/>
  <c r="B812" i="13"/>
  <c r="A812" i="13"/>
  <c r="E812" i="13" s="1"/>
  <c r="D811" i="13"/>
  <c r="C811" i="13"/>
  <c r="B811" i="13"/>
  <c r="A811" i="13"/>
  <c r="E811" i="13" s="1"/>
  <c r="D810" i="13"/>
  <c r="C810" i="13"/>
  <c r="B810" i="13"/>
  <c r="A810" i="13"/>
  <c r="E810" i="13" s="1"/>
  <c r="D809" i="13"/>
  <c r="C809" i="13"/>
  <c r="B809" i="13"/>
  <c r="A809" i="13"/>
  <c r="E809" i="13" s="1"/>
  <c r="D808" i="13"/>
  <c r="C808" i="13"/>
  <c r="B808" i="13"/>
  <c r="A808" i="13"/>
  <c r="E808" i="13" s="1"/>
  <c r="D807" i="13"/>
  <c r="C807" i="13"/>
  <c r="B807" i="13"/>
  <c r="A807" i="13"/>
  <c r="E807" i="13" s="1"/>
  <c r="D806" i="13"/>
  <c r="C806" i="13"/>
  <c r="B806" i="13"/>
  <c r="A806" i="13"/>
  <c r="E806" i="13" s="1"/>
  <c r="D805" i="13"/>
  <c r="C805" i="13"/>
  <c r="B805" i="13"/>
  <c r="A805" i="13"/>
  <c r="E805" i="13" s="1"/>
  <c r="D804" i="13"/>
  <c r="C804" i="13"/>
  <c r="B804" i="13"/>
  <c r="A804" i="13"/>
  <c r="E804" i="13" s="1"/>
  <c r="D803" i="13"/>
  <c r="C803" i="13"/>
  <c r="B803" i="13"/>
  <c r="A803" i="13"/>
  <c r="E803" i="13" s="1"/>
  <c r="D802" i="13"/>
  <c r="C802" i="13"/>
  <c r="B802" i="13"/>
  <c r="A802" i="13"/>
  <c r="E802" i="13" s="1"/>
  <c r="D801" i="13"/>
  <c r="C801" i="13"/>
  <c r="B801" i="13"/>
  <c r="A801" i="13"/>
  <c r="E801" i="13" s="1"/>
  <c r="D800" i="13"/>
  <c r="C800" i="13"/>
  <c r="B800" i="13"/>
  <c r="A800" i="13"/>
  <c r="E800" i="13" s="1"/>
  <c r="D799" i="13"/>
  <c r="C799" i="13"/>
  <c r="B799" i="13"/>
  <c r="A799" i="13"/>
  <c r="E799" i="13" s="1"/>
  <c r="D798" i="13"/>
  <c r="C798" i="13"/>
  <c r="B798" i="13"/>
  <c r="A798" i="13"/>
  <c r="E798" i="13" s="1"/>
  <c r="D797" i="13"/>
  <c r="C797" i="13"/>
  <c r="B797" i="13"/>
  <c r="A797" i="13"/>
  <c r="E797" i="13" s="1"/>
  <c r="D796" i="13"/>
  <c r="C796" i="13"/>
  <c r="B796" i="13"/>
  <c r="A796" i="13"/>
  <c r="E796" i="13" s="1"/>
  <c r="D795" i="13"/>
  <c r="C795" i="13"/>
  <c r="B795" i="13"/>
  <c r="A795" i="13"/>
  <c r="E795" i="13" s="1"/>
  <c r="D794" i="13"/>
  <c r="C794" i="13"/>
  <c r="B794" i="13"/>
  <c r="A794" i="13"/>
  <c r="E794" i="13" s="1"/>
  <c r="D793" i="13"/>
  <c r="C793" i="13"/>
  <c r="B793" i="13"/>
  <c r="A793" i="13"/>
  <c r="E793" i="13" s="1"/>
  <c r="D792" i="13"/>
  <c r="C792" i="13"/>
  <c r="B792" i="13"/>
  <c r="A792" i="13"/>
  <c r="E792" i="13" s="1"/>
  <c r="D791" i="13"/>
  <c r="C791" i="13"/>
  <c r="B791" i="13"/>
  <c r="A791" i="13"/>
  <c r="E791" i="13" s="1"/>
  <c r="D790" i="13"/>
  <c r="C790" i="13"/>
  <c r="B790" i="13"/>
  <c r="A790" i="13"/>
  <c r="E790" i="13" s="1"/>
  <c r="D789" i="13"/>
  <c r="C789" i="13"/>
  <c r="B789" i="13"/>
  <c r="A789" i="13"/>
  <c r="E789" i="13" s="1"/>
  <c r="D788" i="13"/>
  <c r="C788" i="13"/>
  <c r="B788" i="13"/>
  <c r="A788" i="13"/>
  <c r="E788" i="13" s="1"/>
  <c r="D787" i="13"/>
  <c r="C787" i="13"/>
  <c r="B787" i="13"/>
  <c r="A787" i="13"/>
  <c r="E787" i="13" s="1"/>
  <c r="D786" i="13"/>
  <c r="C786" i="13"/>
  <c r="B786" i="13"/>
  <c r="A786" i="13"/>
  <c r="E786" i="13" s="1"/>
  <c r="D785" i="13"/>
  <c r="C785" i="13"/>
  <c r="B785" i="13"/>
  <c r="A785" i="13"/>
  <c r="E785" i="13" s="1"/>
  <c r="D784" i="13"/>
  <c r="C784" i="13"/>
  <c r="B784" i="13"/>
  <c r="A784" i="13"/>
  <c r="E784" i="13" s="1"/>
  <c r="D783" i="13"/>
  <c r="C783" i="13"/>
  <c r="B783" i="13"/>
  <c r="A783" i="13"/>
  <c r="E783" i="13" s="1"/>
  <c r="D782" i="13"/>
  <c r="C782" i="13"/>
  <c r="B782" i="13"/>
  <c r="A782" i="13"/>
  <c r="E782" i="13" s="1"/>
  <c r="D781" i="13"/>
  <c r="C781" i="13"/>
  <c r="B781" i="13"/>
  <c r="A781" i="13"/>
  <c r="E781" i="13" s="1"/>
  <c r="D780" i="13"/>
  <c r="C780" i="13"/>
  <c r="B780" i="13"/>
  <c r="A780" i="13"/>
  <c r="E780" i="13" s="1"/>
  <c r="D779" i="13"/>
  <c r="C779" i="13"/>
  <c r="B779" i="13"/>
  <c r="A779" i="13"/>
  <c r="E779" i="13" s="1"/>
  <c r="D778" i="13"/>
  <c r="C778" i="13"/>
  <c r="B778" i="13"/>
  <c r="A778" i="13"/>
  <c r="E778" i="13" s="1"/>
  <c r="D777" i="13"/>
  <c r="C777" i="13"/>
  <c r="B777" i="13"/>
  <c r="A777" i="13"/>
  <c r="E777" i="13" s="1"/>
  <c r="D776" i="13"/>
  <c r="C776" i="13"/>
  <c r="B776" i="13"/>
  <c r="A776" i="13"/>
  <c r="E776" i="13" s="1"/>
  <c r="D775" i="13"/>
  <c r="C775" i="13"/>
  <c r="B775" i="13"/>
  <c r="A775" i="13"/>
  <c r="E775" i="13" s="1"/>
  <c r="D774" i="13"/>
  <c r="C774" i="13"/>
  <c r="B774" i="13"/>
  <c r="A774" i="13"/>
  <c r="E774" i="13" s="1"/>
  <c r="D773" i="13"/>
  <c r="C773" i="13"/>
  <c r="B773" i="13"/>
  <c r="A773" i="13"/>
  <c r="E773" i="13" s="1"/>
  <c r="D772" i="13"/>
  <c r="C772" i="13"/>
  <c r="B772" i="13"/>
  <c r="A772" i="13"/>
  <c r="E772" i="13" s="1"/>
  <c r="D771" i="13"/>
  <c r="C771" i="13"/>
  <c r="B771" i="13"/>
  <c r="A771" i="13"/>
  <c r="E771" i="13" s="1"/>
  <c r="D770" i="13"/>
  <c r="C770" i="13"/>
  <c r="B770" i="13"/>
  <c r="A770" i="13"/>
  <c r="E770" i="13" s="1"/>
  <c r="D769" i="13"/>
  <c r="C769" i="13"/>
  <c r="B769" i="13"/>
  <c r="A769" i="13"/>
  <c r="E769" i="13" s="1"/>
  <c r="D768" i="13"/>
  <c r="C768" i="13"/>
  <c r="B768" i="13"/>
  <c r="A768" i="13"/>
  <c r="E768" i="13" s="1"/>
  <c r="D767" i="13"/>
  <c r="C767" i="13"/>
  <c r="B767" i="13"/>
  <c r="A767" i="13"/>
  <c r="E767" i="13" s="1"/>
  <c r="D766" i="13"/>
  <c r="C766" i="13"/>
  <c r="B766" i="13"/>
  <c r="A766" i="13"/>
  <c r="E766" i="13" s="1"/>
  <c r="D765" i="13"/>
  <c r="C765" i="13"/>
  <c r="B765" i="13"/>
  <c r="A765" i="13"/>
  <c r="E765" i="13" s="1"/>
  <c r="D764" i="13"/>
  <c r="C764" i="13"/>
  <c r="B764" i="13"/>
  <c r="A764" i="13"/>
  <c r="E764" i="13" s="1"/>
  <c r="D763" i="13"/>
  <c r="C763" i="13"/>
  <c r="B763" i="13"/>
  <c r="A763" i="13"/>
  <c r="E763" i="13" s="1"/>
  <c r="D762" i="13"/>
  <c r="C762" i="13"/>
  <c r="B762" i="13"/>
  <c r="A762" i="13"/>
  <c r="E762" i="13" s="1"/>
  <c r="D761" i="13"/>
  <c r="C761" i="13"/>
  <c r="B761" i="13"/>
  <c r="A761" i="13"/>
  <c r="E761" i="13" s="1"/>
  <c r="D760" i="13"/>
  <c r="C760" i="13"/>
  <c r="B760" i="13"/>
  <c r="A760" i="13"/>
  <c r="E760" i="13" s="1"/>
  <c r="D759" i="13"/>
  <c r="C759" i="13"/>
  <c r="B759" i="13"/>
  <c r="A759" i="13"/>
  <c r="E759" i="13" s="1"/>
  <c r="D758" i="13"/>
  <c r="C758" i="13"/>
  <c r="B758" i="13"/>
  <c r="A758" i="13"/>
  <c r="E758" i="13" s="1"/>
  <c r="D757" i="13"/>
  <c r="C757" i="13"/>
  <c r="B757" i="13"/>
  <c r="A757" i="13"/>
  <c r="E757" i="13" s="1"/>
  <c r="D756" i="13"/>
  <c r="C756" i="13"/>
  <c r="B756" i="13"/>
  <c r="A756" i="13"/>
  <c r="E756" i="13" s="1"/>
  <c r="D755" i="13"/>
  <c r="C755" i="13"/>
  <c r="B755" i="13"/>
  <c r="A755" i="13"/>
  <c r="E755" i="13" s="1"/>
  <c r="D754" i="13"/>
  <c r="C754" i="13"/>
  <c r="B754" i="13"/>
  <c r="A754" i="13"/>
  <c r="E754" i="13" s="1"/>
  <c r="D753" i="13"/>
  <c r="C753" i="13"/>
  <c r="B753" i="13"/>
  <c r="A753" i="13"/>
  <c r="E753" i="13" s="1"/>
  <c r="D752" i="13"/>
  <c r="C752" i="13"/>
  <c r="B752" i="13"/>
  <c r="A752" i="13"/>
  <c r="E752" i="13" s="1"/>
  <c r="D751" i="13"/>
  <c r="C751" i="13"/>
  <c r="B751" i="13"/>
  <c r="A751" i="13"/>
  <c r="E751" i="13" s="1"/>
  <c r="D750" i="13"/>
  <c r="C750" i="13"/>
  <c r="B750" i="13"/>
  <c r="A750" i="13"/>
  <c r="E750" i="13" s="1"/>
  <c r="D749" i="13"/>
  <c r="C749" i="13"/>
  <c r="B749" i="13"/>
  <c r="A749" i="13"/>
  <c r="E749" i="13" s="1"/>
  <c r="D748" i="13"/>
  <c r="C748" i="13"/>
  <c r="B748" i="13"/>
  <c r="A748" i="13"/>
  <c r="E748" i="13" s="1"/>
  <c r="D747" i="13"/>
  <c r="C747" i="13"/>
  <c r="B747" i="13"/>
  <c r="A747" i="13"/>
  <c r="E747" i="13" s="1"/>
  <c r="D746" i="13"/>
  <c r="C746" i="13"/>
  <c r="B746" i="13"/>
  <c r="A746" i="13"/>
  <c r="E746" i="13" s="1"/>
  <c r="D745" i="13"/>
  <c r="C745" i="13"/>
  <c r="B745" i="13"/>
  <c r="A745" i="13"/>
  <c r="E745" i="13" s="1"/>
  <c r="D744" i="13"/>
  <c r="C744" i="13"/>
  <c r="B744" i="13"/>
  <c r="A744" i="13"/>
  <c r="E744" i="13" s="1"/>
  <c r="D743" i="13"/>
  <c r="C743" i="13"/>
  <c r="B743" i="13"/>
  <c r="A743" i="13"/>
  <c r="E743" i="13" s="1"/>
  <c r="D742" i="13"/>
  <c r="C742" i="13"/>
  <c r="B742" i="13"/>
  <c r="A742" i="13"/>
  <c r="E742" i="13" s="1"/>
  <c r="D741" i="13"/>
  <c r="C741" i="13"/>
  <c r="B741" i="13"/>
  <c r="A741" i="13"/>
  <c r="E741" i="13" s="1"/>
  <c r="D740" i="13"/>
  <c r="C740" i="13"/>
  <c r="B740" i="13"/>
  <c r="A740" i="13"/>
  <c r="E740" i="13" s="1"/>
  <c r="D739" i="13"/>
  <c r="C739" i="13"/>
  <c r="B739" i="13"/>
  <c r="A739" i="13"/>
  <c r="E739" i="13" s="1"/>
  <c r="D738" i="13"/>
  <c r="C738" i="13"/>
  <c r="B738" i="13"/>
  <c r="A738" i="13"/>
  <c r="E738" i="13" s="1"/>
  <c r="D737" i="13"/>
  <c r="C737" i="13"/>
  <c r="B737" i="13"/>
  <c r="A737" i="13"/>
  <c r="E737" i="13" s="1"/>
  <c r="D736" i="13"/>
  <c r="C736" i="13"/>
  <c r="B736" i="13"/>
  <c r="A736" i="13"/>
  <c r="E736" i="13" s="1"/>
  <c r="D735" i="13"/>
  <c r="C735" i="13"/>
  <c r="B735" i="13"/>
  <c r="A735" i="13"/>
  <c r="E735" i="13" s="1"/>
  <c r="D734" i="13"/>
  <c r="C734" i="13"/>
  <c r="B734" i="13"/>
  <c r="A734" i="13"/>
  <c r="E734" i="13" s="1"/>
  <c r="D733" i="13"/>
  <c r="C733" i="13"/>
  <c r="B733" i="13"/>
  <c r="A733" i="13"/>
  <c r="E733" i="13" s="1"/>
  <c r="D732" i="13"/>
  <c r="C732" i="13"/>
  <c r="B732" i="13"/>
  <c r="A732" i="13"/>
  <c r="E732" i="13" s="1"/>
  <c r="D731" i="13"/>
  <c r="C731" i="13"/>
  <c r="B731" i="13"/>
  <c r="A731" i="13"/>
  <c r="E731" i="13" s="1"/>
  <c r="D730" i="13"/>
  <c r="C730" i="13"/>
  <c r="B730" i="13"/>
  <c r="A730" i="13"/>
  <c r="E730" i="13" s="1"/>
  <c r="D729" i="13"/>
  <c r="C729" i="13"/>
  <c r="B729" i="13"/>
  <c r="A729" i="13"/>
  <c r="E729" i="13" s="1"/>
  <c r="D728" i="13"/>
  <c r="C728" i="13"/>
  <c r="B728" i="13"/>
  <c r="A728" i="13"/>
  <c r="E728" i="13" s="1"/>
  <c r="D727" i="13"/>
  <c r="C727" i="13"/>
  <c r="B727" i="13"/>
  <c r="A727" i="13"/>
  <c r="E727" i="13" s="1"/>
  <c r="D726" i="13"/>
  <c r="C726" i="13"/>
  <c r="B726" i="13"/>
  <c r="A726" i="13"/>
  <c r="E726" i="13" s="1"/>
  <c r="D725" i="13"/>
  <c r="C725" i="13"/>
  <c r="B725" i="13"/>
  <c r="A725" i="13"/>
  <c r="E725" i="13" s="1"/>
  <c r="D724" i="13"/>
  <c r="C724" i="13"/>
  <c r="B724" i="13"/>
  <c r="A724" i="13"/>
  <c r="E724" i="13" s="1"/>
  <c r="D723" i="13"/>
  <c r="C723" i="13"/>
  <c r="B723" i="13"/>
  <c r="A723" i="13"/>
  <c r="E723" i="13" s="1"/>
  <c r="D722" i="13"/>
  <c r="C722" i="13"/>
  <c r="B722" i="13"/>
  <c r="A722" i="13"/>
  <c r="E722" i="13" s="1"/>
  <c r="D721" i="13"/>
  <c r="C721" i="13"/>
  <c r="B721" i="13"/>
  <c r="A721" i="13"/>
  <c r="E721" i="13" s="1"/>
  <c r="D720" i="13"/>
  <c r="C720" i="13"/>
  <c r="B720" i="13"/>
  <c r="A720" i="13"/>
  <c r="E720" i="13" s="1"/>
  <c r="D719" i="13"/>
  <c r="C719" i="13"/>
  <c r="B719" i="13"/>
  <c r="A719" i="13"/>
  <c r="E719" i="13" s="1"/>
  <c r="D718" i="13"/>
  <c r="C718" i="13"/>
  <c r="B718" i="13"/>
  <c r="A718" i="13"/>
  <c r="E718" i="13" s="1"/>
  <c r="D717" i="13"/>
  <c r="C717" i="13"/>
  <c r="B717" i="13"/>
  <c r="A717" i="13"/>
  <c r="E717" i="13" s="1"/>
  <c r="D716" i="13"/>
  <c r="C716" i="13"/>
  <c r="B716" i="13"/>
  <c r="A716" i="13"/>
  <c r="E716" i="13" s="1"/>
  <c r="D715" i="13"/>
  <c r="C715" i="13"/>
  <c r="B715" i="13"/>
  <c r="A715" i="13"/>
  <c r="E715" i="13" s="1"/>
  <c r="D714" i="13"/>
  <c r="C714" i="13"/>
  <c r="B714" i="13"/>
  <c r="A714" i="13"/>
  <c r="E714" i="13" s="1"/>
  <c r="D713" i="13"/>
  <c r="C713" i="13"/>
  <c r="B713" i="13"/>
  <c r="A713" i="13"/>
  <c r="E713" i="13" s="1"/>
  <c r="D712" i="13"/>
  <c r="C712" i="13"/>
  <c r="B712" i="13"/>
  <c r="A712" i="13"/>
  <c r="E712" i="13" s="1"/>
  <c r="D711" i="13"/>
  <c r="C711" i="13"/>
  <c r="B711" i="13"/>
  <c r="A711" i="13"/>
  <c r="E711" i="13" s="1"/>
  <c r="D710" i="13"/>
  <c r="C710" i="13"/>
  <c r="B710" i="13"/>
  <c r="A710" i="13"/>
  <c r="E710" i="13" s="1"/>
  <c r="D709" i="13"/>
  <c r="C709" i="13"/>
  <c r="B709" i="13"/>
  <c r="A709" i="13"/>
  <c r="E709" i="13" s="1"/>
  <c r="D708" i="13"/>
  <c r="C708" i="13"/>
  <c r="B708" i="13"/>
  <c r="A708" i="13"/>
  <c r="E708" i="13" s="1"/>
  <c r="D707" i="13"/>
  <c r="C707" i="13"/>
  <c r="B707" i="13"/>
  <c r="A707" i="13"/>
  <c r="E707" i="13" s="1"/>
  <c r="D706" i="13"/>
  <c r="C706" i="13"/>
  <c r="B706" i="13"/>
  <c r="A706" i="13"/>
  <c r="E706" i="13" s="1"/>
  <c r="D705" i="13"/>
  <c r="C705" i="13"/>
  <c r="B705" i="13"/>
  <c r="A705" i="13"/>
  <c r="E705" i="13" s="1"/>
  <c r="D704" i="13"/>
  <c r="C704" i="13"/>
  <c r="B704" i="13"/>
  <c r="A704" i="13"/>
  <c r="E704" i="13" s="1"/>
  <c r="D703" i="13"/>
  <c r="C703" i="13"/>
  <c r="B703" i="13"/>
  <c r="A703" i="13"/>
  <c r="E703" i="13" s="1"/>
  <c r="D702" i="13"/>
  <c r="C702" i="13"/>
  <c r="B702" i="13"/>
  <c r="A702" i="13"/>
  <c r="E702" i="13" s="1"/>
  <c r="D701" i="13"/>
  <c r="C701" i="13"/>
  <c r="B701" i="13"/>
  <c r="A701" i="13"/>
  <c r="E701" i="13" s="1"/>
  <c r="D700" i="13"/>
  <c r="C700" i="13"/>
  <c r="B700" i="13"/>
  <c r="A700" i="13"/>
  <c r="E700" i="13" s="1"/>
  <c r="D699" i="13"/>
  <c r="C699" i="13"/>
  <c r="B699" i="13"/>
  <c r="A699" i="13"/>
  <c r="E699" i="13" s="1"/>
  <c r="D698" i="13"/>
  <c r="C698" i="13"/>
  <c r="B698" i="13"/>
  <c r="A698" i="13"/>
  <c r="E698" i="13" s="1"/>
  <c r="D697" i="13"/>
  <c r="C697" i="13"/>
  <c r="B697" i="13"/>
  <c r="A697" i="13"/>
  <c r="E697" i="13" s="1"/>
  <c r="D696" i="13"/>
  <c r="C696" i="13"/>
  <c r="B696" i="13"/>
  <c r="A696" i="13"/>
  <c r="E696" i="13" s="1"/>
  <c r="D695" i="13"/>
  <c r="C695" i="13"/>
  <c r="B695" i="13"/>
  <c r="A695" i="13"/>
  <c r="E695" i="13" s="1"/>
  <c r="D694" i="13"/>
  <c r="C694" i="13"/>
  <c r="B694" i="13"/>
  <c r="A694" i="13"/>
  <c r="E694" i="13" s="1"/>
  <c r="D693" i="13"/>
  <c r="C693" i="13"/>
  <c r="B693" i="13"/>
  <c r="A693" i="13"/>
  <c r="E693" i="13" s="1"/>
  <c r="D692" i="13"/>
  <c r="C692" i="13"/>
  <c r="B692" i="13"/>
  <c r="A692" i="13"/>
  <c r="E692" i="13" s="1"/>
  <c r="D691" i="13"/>
  <c r="C691" i="13"/>
  <c r="B691" i="13"/>
  <c r="A691" i="13"/>
  <c r="E691" i="13" s="1"/>
  <c r="D690" i="13"/>
  <c r="C690" i="13"/>
  <c r="B690" i="13"/>
  <c r="A690" i="13"/>
  <c r="E690" i="13" s="1"/>
  <c r="D689" i="13"/>
  <c r="C689" i="13"/>
  <c r="B689" i="13"/>
  <c r="A689" i="13"/>
  <c r="E689" i="13" s="1"/>
  <c r="D688" i="13"/>
  <c r="C688" i="13"/>
  <c r="B688" i="13"/>
  <c r="A688" i="13"/>
  <c r="E688" i="13" s="1"/>
  <c r="D687" i="13"/>
  <c r="C687" i="13"/>
  <c r="B687" i="13"/>
  <c r="A687" i="13"/>
  <c r="E687" i="13" s="1"/>
  <c r="D686" i="13"/>
  <c r="C686" i="13"/>
  <c r="B686" i="13"/>
  <c r="A686" i="13"/>
  <c r="E686" i="13" s="1"/>
  <c r="D685" i="13"/>
  <c r="C685" i="13"/>
  <c r="B685" i="13"/>
  <c r="A685" i="13"/>
  <c r="E685" i="13" s="1"/>
  <c r="D684" i="13"/>
  <c r="C684" i="13"/>
  <c r="B684" i="13"/>
  <c r="A684" i="13"/>
  <c r="E684" i="13" s="1"/>
  <c r="D683" i="13"/>
  <c r="C683" i="13"/>
  <c r="B683" i="13"/>
  <c r="A683" i="13"/>
  <c r="E683" i="13" s="1"/>
  <c r="D682" i="13"/>
  <c r="C682" i="13"/>
  <c r="B682" i="13"/>
  <c r="A682" i="13"/>
  <c r="E682" i="13" s="1"/>
  <c r="D681" i="13"/>
  <c r="C681" i="13"/>
  <c r="B681" i="13"/>
  <c r="A681" i="13"/>
  <c r="E681" i="13" s="1"/>
  <c r="D680" i="13"/>
  <c r="C680" i="13"/>
  <c r="B680" i="13"/>
  <c r="A680" i="13"/>
  <c r="E680" i="13" s="1"/>
  <c r="D679" i="13"/>
  <c r="C679" i="13"/>
  <c r="B679" i="13"/>
  <c r="A679" i="13"/>
  <c r="E679" i="13" s="1"/>
  <c r="D678" i="13"/>
  <c r="C678" i="13"/>
  <c r="B678" i="13"/>
  <c r="A678" i="13"/>
  <c r="E678" i="13" s="1"/>
  <c r="D677" i="13"/>
  <c r="C677" i="13"/>
  <c r="B677" i="13"/>
  <c r="A677" i="13"/>
  <c r="E677" i="13" s="1"/>
  <c r="D676" i="13"/>
  <c r="C676" i="13"/>
  <c r="B676" i="13"/>
  <c r="A676" i="13"/>
  <c r="E676" i="13" s="1"/>
  <c r="D675" i="13"/>
  <c r="C675" i="13"/>
  <c r="B675" i="13"/>
  <c r="A675" i="13"/>
  <c r="E675" i="13" s="1"/>
  <c r="D674" i="13"/>
  <c r="C674" i="13"/>
  <c r="B674" i="13"/>
  <c r="A674" i="13"/>
  <c r="E674" i="13" s="1"/>
  <c r="D673" i="13"/>
  <c r="C673" i="13"/>
  <c r="B673" i="13"/>
  <c r="A673" i="13"/>
  <c r="E673" i="13" s="1"/>
  <c r="D672" i="13"/>
  <c r="C672" i="13"/>
  <c r="B672" i="13"/>
  <c r="A672" i="13"/>
  <c r="E672" i="13" s="1"/>
  <c r="D671" i="13"/>
  <c r="C671" i="13"/>
  <c r="B671" i="13"/>
  <c r="A671" i="13"/>
  <c r="E671" i="13" s="1"/>
  <c r="D670" i="13"/>
  <c r="C670" i="13"/>
  <c r="B670" i="13"/>
  <c r="A670" i="13"/>
  <c r="E670" i="13" s="1"/>
  <c r="D669" i="13"/>
  <c r="C669" i="13"/>
  <c r="B669" i="13"/>
  <c r="A669" i="13"/>
  <c r="E669" i="13" s="1"/>
  <c r="D668" i="13"/>
  <c r="C668" i="13"/>
  <c r="B668" i="13"/>
  <c r="A668" i="13"/>
  <c r="E668" i="13" s="1"/>
  <c r="D667" i="13"/>
  <c r="C667" i="13"/>
  <c r="B667" i="13"/>
  <c r="A667" i="13"/>
  <c r="E667" i="13" s="1"/>
  <c r="D666" i="13"/>
  <c r="C666" i="13"/>
  <c r="B666" i="13"/>
  <c r="A666" i="13"/>
  <c r="E666" i="13" s="1"/>
  <c r="D665" i="13"/>
  <c r="C665" i="13"/>
  <c r="B665" i="13"/>
  <c r="A665" i="13"/>
  <c r="E665" i="13" s="1"/>
  <c r="D664" i="13"/>
  <c r="C664" i="13"/>
  <c r="B664" i="13"/>
  <c r="A664" i="13"/>
  <c r="E664" i="13" s="1"/>
  <c r="D663" i="13"/>
  <c r="C663" i="13"/>
  <c r="B663" i="13"/>
  <c r="A663" i="13"/>
  <c r="E663" i="13" s="1"/>
  <c r="D662" i="13"/>
  <c r="C662" i="13"/>
  <c r="B662" i="13"/>
  <c r="A662" i="13"/>
  <c r="E662" i="13" s="1"/>
  <c r="D661" i="13"/>
  <c r="C661" i="13"/>
  <c r="B661" i="13"/>
  <c r="A661" i="13"/>
  <c r="E661" i="13" s="1"/>
  <c r="D660" i="13"/>
  <c r="C660" i="13"/>
  <c r="B660" i="13"/>
  <c r="A660" i="13"/>
  <c r="E660" i="13" s="1"/>
  <c r="D659" i="13"/>
  <c r="C659" i="13"/>
  <c r="B659" i="13"/>
  <c r="A659" i="13"/>
  <c r="E659" i="13" s="1"/>
  <c r="D658" i="13"/>
  <c r="C658" i="13"/>
  <c r="B658" i="13"/>
  <c r="A658" i="13"/>
  <c r="E658" i="13" s="1"/>
  <c r="D657" i="13"/>
  <c r="C657" i="13"/>
  <c r="B657" i="13"/>
  <c r="A657" i="13"/>
  <c r="E657" i="13" s="1"/>
  <c r="D656" i="13"/>
  <c r="C656" i="13"/>
  <c r="B656" i="13"/>
  <c r="A656" i="13"/>
  <c r="E656" i="13" s="1"/>
  <c r="D655" i="13"/>
  <c r="C655" i="13"/>
  <c r="B655" i="13"/>
  <c r="A655" i="13"/>
  <c r="E655" i="13" s="1"/>
  <c r="D654" i="13"/>
  <c r="C654" i="13"/>
  <c r="B654" i="13"/>
  <c r="A654" i="13"/>
  <c r="E654" i="13" s="1"/>
  <c r="D653" i="13"/>
  <c r="C653" i="13"/>
  <c r="B653" i="13"/>
  <c r="A653" i="13"/>
  <c r="E653" i="13" s="1"/>
  <c r="D652" i="13"/>
  <c r="C652" i="13"/>
  <c r="B652" i="13"/>
  <c r="A652" i="13"/>
  <c r="E652" i="13" s="1"/>
  <c r="D651" i="13"/>
  <c r="C651" i="13"/>
  <c r="B651" i="13"/>
  <c r="A651" i="13"/>
  <c r="E651" i="13" s="1"/>
  <c r="D650" i="13"/>
  <c r="C650" i="13"/>
  <c r="B650" i="13"/>
  <c r="A650" i="13"/>
  <c r="E650" i="13" s="1"/>
  <c r="D649" i="13"/>
  <c r="C649" i="13"/>
  <c r="B649" i="13"/>
  <c r="A649" i="13"/>
  <c r="E649" i="13" s="1"/>
  <c r="D648" i="13"/>
  <c r="C648" i="13"/>
  <c r="B648" i="13"/>
  <c r="A648" i="13"/>
  <c r="E648" i="13" s="1"/>
  <c r="D647" i="13"/>
  <c r="C647" i="13"/>
  <c r="B647" i="13"/>
  <c r="A647" i="13"/>
  <c r="E647" i="13" s="1"/>
  <c r="D646" i="13"/>
  <c r="C646" i="13"/>
  <c r="B646" i="13"/>
  <c r="A646" i="13"/>
  <c r="E646" i="13" s="1"/>
  <c r="D645" i="13"/>
  <c r="C645" i="13"/>
  <c r="B645" i="13"/>
  <c r="A645" i="13"/>
  <c r="E645" i="13" s="1"/>
  <c r="D644" i="13"/>
  <c r="C644" i="13"/>
  <c r="B644" i="13"/>
  <c r="A644" i="13"/>
  <c r="E644" i="13" s="1"/>
  <c r="D643" i="13"/>
  <c r="C643" i="13"/>
  <c r="B643" i="13"/>
  <c r="A643" i="13"/>
  <c r="E643" i="13" s="1"/>
  <c r="D642" i="13"/>
  <c r="C642" i="13"/>
  <c r="B642" i="13"/>
  <c r="A642" i="13"/>
  <c r="E642" i="13" s="1"/>
  <c r="D641" i="13"/>
  <c r="C641" i="13"/>
  <c r="B641" i="13"/>
  <c r="A641" i="13"/>
  <c r="E641" i="13" s="1"/>
  <c r="D640" i="13"/>
  <c r="C640" i="13"/>
  <c r="B640" i="13"/>
  <c r="A640" i="13"/>
  <c r="E640" i="13" s="1"/>
  <c r="D639" i="13"/>
  <c r="C639" i="13"/>
  <c r="B639" i="13"/>
  <c r="A639" i="13"/>
  <c r="E639" i="13" s="1"/>
  <c r="D638" i="13"/>
  <c r="C638" i="13"/>
  <c r="B638" i="13"/>
  <c r="A638" i="13"/>
  <c r="E638" i="13" s="1"/>
  <c r="D637" i="13"/>
  <c r="C637" i="13"/>
  <c r="B637" i="13"/>
  <c r="A637" i="13"/>
  <c r="E637" i="13" s="1"/>
  <c r="D636" i="13"/>
  <c r="C636" i="13"/>
  <c r="B636" i="13"/>
  <c r="A636" i="13"/>
  <c r="E636" i="13" s="1"/>
  <c r="D635" i="13"/>
  <c r="C635" i="13"/>
  <c r="B635" i="13"/>
  <c r="A635" i="13"/>
  <c r="E635" i="13" s="1"/>
  <c r="D634" i="13"/>
  <c r="C634" i="13"/>
  <c r="B634" i="13"/>
  <c r="A634" i="13"/>
  <c r="E634" i="13" s="1"/>
  <c r="D633" i="13"/>
  <c r="C633" i="13"/>
  <c r="B633" i="13"/>
  <c r="A633" i="13"/>
  <c r="E633" i="13" s="1"/>
  <c r="D632" i="13"/>
  <c r="C632" i="13"/>
  <c r="B632" i="13"/>
  <c r="A632" i="13"/>
  <c r="E632" i="13" s="1"/>
  <c r="D631" i="13"/>
  <c r="C631" i="13"/>
  <c r="B631" i="13"/>
  <c r="A631" i="13"/>
  <c r="E631" i="13" s="1"/>
  <c r="D630" i="13"/>
  <c r="C630" i="13"/>
  <c r="B630" i="13"/>
  <c r="A630" i="13"/>
  <c r="E630" i="13" s="1"/>
  <c r="D629" i="13"/>
  <c r="C629" i="13"/>
  <c r="B629" i="13"/>
  <c r="A629" i="13"/>
  <c r="E629" i="13" s="1"/>
  <c r="D628" i="13"/>
  <c r="C628" i="13"/>
  <c r="B628" i="13"/>
  <c r="A628" i="13"/>
  <c r="E628" i="13" s="1"/>
  <c r="D627" i="13"/>
  <c r="C627" i="13"/>
  <c r="B627" i="13"/>
  <c r="A627" i="13"/>
  <c r="E627" i="13" s="1"/>
  <c r="D626" i="13"/>
  <c r="C626" i="13"/>
  <c r="B626" i="13"/>
  <c r="A626" i="13"/>
  <c r="E626" i="13" s="1"/>
  <c r="D625" i="13"/>
  <c r="C625" i="13"/>
  <c r="B625" i="13"/>
  <c r="A625" i="13"/>
  <c r="E625" i="13" s="1"/>
  <c r="D624" i="13"/>
  <c r="C624" i="13"/>
  <c r="B624" i="13"/>
  <c r="A624" i="13"/>
  <c r="E624" i="13" s="1"/>
  <c r="D623" i="13"/>
  <c r="C623" i="13"/>
  <c r="B623" i="13"/>
  <c r="A623" i="13"/>
  <c r="E623" i="13" s="1"/>
  <c r="D622" i="13"/>
  <c r="C622" i="13"/>
  <c r="B622" i="13"/>
  <c r="A622" i="13"/>
  <c r="E622" i="13" s="1"/>
  <c r="D621" i="13"/>
  <c r="C621" i="13"/>
  <c r="B621" i="13"/>
  <c r="A621" i="13"/>
  <c r="E621" i="13" s="1"/>
  <c r="D620" i="13"/>
  <c r="C620" i="13"/>
  <c r="B620" i="13"/>
  <c r="A620" i="13"/>
  <c r="E620" i="13" s="1"/>
  <c r="D619" i="13"/>
  <c r="C619" i="13"/>
  <c r="B619" i="13"/>
  <c r="A619" i="13"/>
  <c r="E619" i="13" s="1"/>
  <c r="D618" i="13"/>
  <c r="C618" i="13"/>
  <c r="B618" i="13"/>
  <c r="A618" i="13"/>
  <c r="E618" i="13" s="1"/>
  <c r="D617" i="13"/>
  <c r="C617" i="13"/>
  <c r="B617" i="13"/>
  <c r="A617" i="13"/>
  <c r="E617" i="13" s="1"/>
  <c r="D616" i="13"/>
  <c r="C616" i="13"/>
  <c r="B616" i="13"/>
  <c r="A616" i="13"/>
  <c r="E616" i="13" s="1"/>
  <c r="D615" i="13"/>
  <c r="C615" i="13"/>
  <c r="B615" i="13"/>
  <c r="A615" i="13"/>
  <c r="E615" i="13" s="1"/>
  <c r="D614" i="13"/>
  <c r="C614" i="13"/>
  <c r="B614" i="13"/>
  <c r="A614" i="13"/>
  <c r="E614" i="13" s="1"/>
  <c r="D613" i="13"/>
  <c r="C613" i="13"/>
  <c r="B613" i="13"/>
  <c r="A613" i="13"/>
  <c r="E613" i="13" s="1"/>
  <c r="D612" i="13"/>
  <c r="C612" i="13"/>
  <c r="B612" i="13"/>
  <c r="A612" i="13"/>
  <c r="E612" i="13" s="1"/>
  <c r="D611" i="13"/>
  <c r="C611" i="13"/>
  <c r="B611" i="13"/>
  <c r="A611" i="13"/>
  <c r="E611" i="13" s="1"/>
  <c r="D610" i="13"/>
  <c r="C610" i="13"/>
  <c r="B610" i="13"/>
  <c r="A610" i="13"/>
  <c r="E610" i="13" s="1"/>
  <c r="D609" i="13"/>
  <c r="C609" i="13"/>
  <c r="B609" i="13"/>
  <c r="A609" i="13"/>
  <c r="E609" i="13" s="1"/>
  <c r="D608" i="13"/>
  <c r="C608" i="13"/>
  <c r="B608" i="13"/>
  <c r="A608" i="13"/>
  <c r="E608" i="13" s="1"/>
  <c r="D607" i="13"/>
  <c r="C607" i="13"/>
  <c r="B607" i="13"/>
  <c r="A607" i="13"/>
  <c r="E607" i="13" s="1"/>
  <c r="D606" i="13"/>
  <c r="C606" i="13"/>
  <c r="B606" i="13"/>
  <c r="A606" i="13"/>
  <c r="E606" i="13" s="1"/>
  <c r="D605" i="13"/>
  <c r="C605" i="13"/>
  <c r="B605" i="13"/>
  <c r="A605" i="13"/>
  <c r="E605" i="13" s="1"/>
  <c r="D604" i="13"/>
  <c r="C604" i="13"/>
  <c r="B604" i="13"/>
  <c r="A604" i="13"/>
  <c r="E604" i="13" s="1"/>
  <c r="D603" i="13"/>
  <c r="C603" i="13"/>
  <c r="B603" i="13"/>
  <c r="A603" i="13"/>
  <c r="E603" i="13" s="1"/>
  <c r="D602" i="13"/>
  <c r="C602" i="13"/>
  <c r="B602" i="13"/>
  <c r="A602" i="13"/>
  <c r="E602" i="13" s="1"/>
  <c r="D601" i="13"/>
  <c r="C601" i="13"/>
  <c r="B601" i="13"/>
  <c r="A601" i="13"/>
  <c r="E601" i="13" s="1"/>
  <c r="D600" i="13"/>
  <c r="C600" i="13"/>
  <c r="B600" i="13"/>
  <c r="A600" i="13"/>
  <c r="E600" i="13" s="1"/>
  <c r="D599" i="13"/>
  <c r="C599" i="13"/>
  <c r="B599" i="13"/>
  <c r="A599" i="13"/>
  <c r="E599" i="13" s="1"/>
  <c r="D598" i="13"/>
  <c r="C598" i="13"/>
  <c r="B598" i="13"/>
  <c r="A598" i="13"/>
  <c r="E598" i="13" s="1"/>
  <c r="D597" i="13"/>
  <c r="C597" i="13"/>
  <c r="B597" i="13"/>
  <c r="A597" i="13"/>
  <c r="E597" i="13" s="1"/>
  <c r="D596" i="13"/>
  <c r="C596" i="13"/>
  <c r="B596" i="13"/>
  <c r="A596" i="13"/>
  <c r="E596" i="13" s="1"/>
  <c r="D595" i="13"/>
  <c r="C595" i="13"/>
  <c r="B595" i="13"/>
  <c r="A595" i="13"/>
  <c r="E595" i="13" s="1"/>
  <c r="D594" i="13"/>
  <c r="C594" i="13"/>
  <c r="B594" i="13"/>
  <c r="A594" i="13"/>
  <c r="E594" i="13" s="1"/>
  <c r="D593" i="13"/>
  <c r="C593" i="13"/>
  <c r="B593" i="13"/>
  <c r="A593" i="13"/>
  <c r="E593" i="13" s="1"/>
  <c r="D592" i="13"/>
  <c r="C592" i="13"/>
  <c r="B592" i="13"/>
  <c r="A592" i="13"/>
  <c r="E592" i="13" s="1"/>
  <c r="D591" i="13"/>
  <c r="C591" i="13"/>
  <c r="B591" i="13"/>
  <c r="A591" i="13"/>
  <c r="E591" i="13" s="1"/>
  <c r="D590" i="13"/>
  <c r="C590" i="13"/>
  <c r="B590" i="13"/>
  <c r="A590" i="13"/>
  <c r="E590" i="13" s="1"/>
  <c r="D589" i="13"/>
  <c r="C589" i="13"/>
  <c r="B589" i="13"/>
  <c r="A589" i="13"/>
  <c r="E589" i="13" s="1"/>
  <c r="D588" i="13"/>
  <c r="C588" i="13"/>
  <c r="B588" i="13"/>
  <c r="A588" i="13"/>
  <c r="E588" i="13" s="1"/>
  <c r="D587" i="13"/>
  <c r="C587" i="13"/>
  <c r="B587" i="13"/>
  <c r="A587" i="13"/>
  <c r="E587" i="13" s="1"/>
  <c r="D586" i="13"/>
  <c r="C586" i="13"/>
  <c r="B586" i="13"/>
  <c r="A586" i="13"/>
  <c r="E586" i="13" s="1"/>
  <c r="D585" i="13"/>
  <c r="C585" i="13"/>
  <c r="B585" i="13"/>
  <c r="A585" i="13"/>
  <c r="E585" i="13" s="1"/>
  <c r="D584" i="13"/>
  <c r="C584" i="13"/>
  <c r="B584" i="13"/>
  <c r="A584" i="13"/>
  <c r="E584" i="13" s="1"/>
  <c r="D583" i="13"/>
  <c r="C583" i="13"/>
  <c r="B583" i="13"/>
  <c r="A583" i="13"/>
  <c r="E583" i="13" s="1"/>
  <c r="D582" i="13"/>
  <c r="C582" i="13"/>
  <c r="B582" i="13"/>
  <c r="A582" i="13"/>
  <c r="E582" i="13" s="1"/>
  <c r="D581" i="13"/>
  <c r="C581" i="13"/>
  <c r="B581" i="13"/>
  <c r="A581" i="13"/>
  <c r="E581" i="13" s="1"/>
  <c r="D580" i="13"/>
  <c r="C580" i="13"/>
  <c r="B580" i="13"/>
  <c r="A580" i="13"/>
  <c r="E580" i="13" s="1"/>
  <c r="D579" i="13"/>
  <c r="C579" i="13"/>
  <c r="B579" i="13"/>
  <c r="A579" i="13"/>
  <c r="E579" i="13" s="1"/>
  <c r="D578" i="13"/>
  <c r="C578" i="13"/>
  <c r="B578" i="13"/>
  <c r="A578" i="13"/>
  <c r="E578" i="13" s="1"/>
  <c r="D577" i="13"/>
  <c r="C577" i="13"/>
  <c r="B577" i="13"/>
  <c r="A577" i="13"/>
  <c r="E577" i="13" s="1"/>
  <c r="D576" i="13"/>
  <c r="C576" i="13"/>
  <c r="B576" i="13"/>
  <c r="A576" i="13"/>
  <c r="E576" i="13" s="1"/>
  <c r="D575" i="13"/>
  <c r="C575" i="13"/>
  <c r="B575" i="13"/>
  <c r="A575" i="13"/>
  <c r="E575" i="13" s="1"/>
  <c r="D574" i="13"/>
  <c r="C574" i="13"/>
  <c r="B574" i="13"/>
  <c r="A574" i="13"/>
  <c r="E574" i="13" s="1"/>
  <c r="D573" i="13"/>
  <c r="C573" i="13"/>
  <c r="B573" i="13"/>
  <c r="A573" i="13"/>
  <c r="E573" i="13" s="1"/>
  <c r="D572" i="13"/>
  <c r="C572" i="13"/>
  <c r="B572" i="13"/>
  <c r="A572" i="13"/>
  <c r="E572" i="13" s="1"/>
  <c r="D571" i="13"/>
  <c r="C571" i="13"/>
  <c r="B571" i="13"/>
  <c r="A571" i="13"/>
  <c r="E571" i="13" s="1"/>
  <c r="D570" i="13"/>
  <c r="C570" i="13"/>
  <c r="B570" i="13"/>
  <c r="A570" i="13"/>
  <c r="E570" i="13" s="1"/>
  <c r="D569" i="13"/>
  <c r="C569" i="13"/>
  <c r="B569" i="13"/>
  <c r="A569" i="13"/>
  <c r="E569" i="13" s="1"/>
  <c r="D568" i="13"/>
  <c r="C568" i="13"/>
  <c r="B568" i="13"/>
  <c r="A568" i="13"/>
  <c r="E568" i="13" s="1"/>
  <c r="D567" i="13"/>
  <c r="C567" i="13"/>
  <c r="B567" i="13"/>
  <c r="A567" i="13"/>
  <c r="E567" i="13" s="1"/>
  <c r="D566" i="13"/>
  <c r="C566" i="13"/>
  <c r="B566" i="13"/>
  <c r="A566" i="13"/>
  <c r="E566" i="13" s="1"/>
  <c r="D565" i="13"/>
  <c r="C565" i="13"/>
  <c r="B565" i="13"/>
  <c r="A565" i="13"/>
  <c r="E565" i="13" s="1"/>
  <c r="D564" i="13"/>
  <c r="C564" i="13"/>
  <c r="B564" i="13"/>
  <c r="A564" i="13"/>
  <c r="E564" i="13" s="1"/>
  <c r="D563" i="13"/>
  <c r="C563" i="13"/>
  <c r="B563" i="13"/>
  <c r="A563" i="13"/>
  <c r="E563" i="13" s="1"/>
  <c r="D562" i="13"/>
  <c r="C562" i="13"/>
  <c r="B562" i="13"/>
  <c r="A562" i="13"/>
  <c r="E562" i="13" s="1"/>
  <c r="D561" i="13"/>
  <c r="C561" i="13"/>
  <c r="B561" i="13"/>
  <c r="A561" i="13"/>
  <c r="E561" i="13" s="1"/>
  <c r="D560" i="13"/>
  <c r="C560" i="13"/>
  <c r="B560" i="13"/>
  <c r="A560" i="13"/>
  <c r="E560" i="13" s="1"/>
  <c r="D559" i="13"/>
  <c r="C559" i="13"/>
  <c r="B559" i="13"/>
  <c r="A559" i="13"/>
  <c r="E559" i="13" s="1"/>
  <c r="D558" i="13"/>
  <c r="C558" i="13"/>
  <c r="B558" i="13"/>
  <c r="A558" i="13"/>
  <c r="E558" i="13" s="1"/>
  <c r="D557" i="13"/>
  <c r="C557" i="13"/>
  <c r="B557" i="13"/>
  <c r="A557" i="13"/>
  <c r="E557" i="13" s="1"/>
  <c r="D556" i="13"/>
  <c r="C556" i="13"/>
  <c r="B556" i="13"/>
  <c r="A556" i="13"/>
  <c r="E556" i="13" s="1"/>
  <c r="D555" i="13"/>
  <c r="C555" i="13"/>
  <c r="B555" i="13"/>
  <c r="A555" i="13"/>
  <c r="E555" i="13" s="1"/>
  <c r="D554" i="13"/>
  <c r="C554" i="13"/>
  <c r="B554" i="13"/>
  <c r="A554" i="13"/>
  <c r="E554" i="13" s="1"/>
  <c r="D553" i="13"/>
  <c r="C553" i="13"/>
  <c r="B553" i="13"/>
  <c r="A553" i="13"/>
  <c r="E553" i="13" s="1"/>
  <c r="D552" i="13"/>
  <c r="C552" i="13"/>
  <c r="B552" i="13"/>
  <c r="A552" i="13"/>
  <c r="E552" i="13" s="1"/>
  <c r="D551" i="13"/>
  <c r="C551" i="13"/>
  <c r="B551" i="13"/>
  <c r="A551" i="13"/>
  <c r="E551" i="13" s="1"/>
  <c r="D550" i="13"/>
  <c r="C550" i="13"/>
  <c r="B550" i="13"/>
  <c r="A550" i="13"/>
  <c r="E550" i="13" s="1"/>
  <c r="D549" i="13"/>
  <c r="C549" i="13"/>
  <c r="B549" i="13"/>
  <c r="A549" i="13"/>
  <c r="E549" i="13" s="1"/>
  <c r="D548" i="13"/>
  <c r="C548" i="13"/>
  <c r="B548" i="13"/>
  <c r="A548" i="13"/>
  <c r="E548" i="13" s="1"/>
  <c r="D547" i="13"/>
  <c r="C547" i="13"/>
  <c r="B547" i="13"/>
  <c r="A547" i="13"/>
  <c r="E547" i="13" s="1"/>
  <c r="D546" i="13"/>
  <c r="C546" i="13"/>
  <c r="B546" i="13"/>
  <c r="A546" i="13"/>
  <c r="E546" i="13" s="1"/>
  <c r="D545" i="13"/>
  <c r="C545" i="13"/>
  <c r="B545" i="13"/>
  <c r="A545" i="13"/>
  <c r="E545" i="13" s="1"/>
  <c r="D544" i="13"/>
  <c r="C544" i="13"/>
  <c r="B544" i="13"/>
  <c r="A544" i="13"/>
  <c r="E544" i="13" s="1"/>
  <c r="D543" i="13"/>
  <c r="C543" i="13"/>
  <c r="B543" i="13"/>
  <c r="A543" i="13"/>
  <c r="E543" i="13" s="1"/>
  <c r="D542" i="13"/>
  <c r="C542" i="13"/>
  <c r="B542" i="13"/>
  <c r="A542" i="13"/>
  <c r="E542" i="13" s="1"/>
  <c r="D541" i="13"/>
  <c r="C541" i="13"/>
  <c r="B541" i="13"/>
  <c r="A541" i="13"/>
  <c r="E541" i="13" s="1"/>
  <c r="D540" i="13"/>
  <c r="C540" i="13"/>
  <c r="B540" i="13"/>
  <c r="A540" i="13"/>
  <c r="E540" i="13" s="1"/>
  <c r="D539" i="13"/>
  <c r="C539" i="13"/>
  <c r="B539" i="13"/>
  <c r="A539" i="13"/>
  <c r="E539" i="13" s="1"/>
  <c r="D538" i="13"/>
  <c r="C538" i="13"/>
  <c r="B538" i="13"/>
  <c r="A538" i="13"/>
  <c r="E538" i="13" s="1"/>
  <c r="D537" i="13"/>
  <c r="C537" i="13"/>
  <c r="B537" i="13"/>
  <c r="A537" i="13"/>
  <c r="E537" i="13" s="1"/>
  <c r="D536" i="13"/>
  <c r="C536" i="13"/>
  <c r="B536" i="13"/>
  <c r="A536" i="13"/>
  <c r="E536" i="13" s="1"/>
  <c r="D535" i="13"/>
  <c r="C535" i="13"/>
  <c r="B535" i="13"/>
  <c r="A535" i="13"/>
  <c r="E535" i="13" s="1"/>
  <c r="D534" i="13"/>
  <c r="C534" i="13"/>
  <c r="B534" i="13"/>
  <c r="A534" i="13"/>
  <c r="E534" i="13" s="1"/>
  <c r="D533" i="13"/>
  <c r="C533" i="13"/>
  <c r="B533" i="13"/>
  <c r="A533" i="13"/>
  <c r="E533" i="13" s="1"/>
  <c r="D532" i="13"/>
  <c r="C532" i="13"/>
  <c r="B532" i="13"/>
  <c r="A532" i="13"/>
  <c r="E532" i="13" s="1"/>
  <c r="D531" i="13"/>
  <c r="C531" i="13"/>
  <c r="B531" i="13"/>
  <c r="A531" i="13"/>
  <c r="E531" i="13" s="1"/>
  <c r="D530" i="13"/>
  <c r="C530" i="13"/>
  <c r="B530" i="13"/>
  <c r="A530" i="13"/>
  <c r="E530" i="13" s="1"/>
  <c r="D529" i="13"/>
  <c r="C529" i="13"/>
  <c r="B529" i="13"/>
  <c r="A529" i="13"/>
  <c r="E529" i="13" s="1"/>
  <c r="D528" i="13"/>
  <c r="C528" i="13"/>
  <c r="B528" i="13"/>
  <c r="A528" i="13"/>
  <c r="E528" i="13" s="1"/>
  <c r="D527" i="13"/>
  <c r="C527" i="13"/>
  <c r="B527" i="13"/>
  <c r="A527" i="13"/>
  <c r="E527" i="13" s="1"/>
  <c r="D526" i="13"/>
  <c r="C526" i="13"/>
  <c r="B526" i="13"/>
  <c r="A526" i="13"/>
  <c r="E526" i="13" s="1"/>
  <c r="D525" i="13"/>
  <c r="C525" i="13"/>
  <c r="B525" i="13"/>
  <c r="A525" i="13"/>
  <c r="E525" i="13" s="1"/>
  <c r="D524" i="13"/>
  <c r="C524" i="13"/>
  <c r="B524" i="13"/>
  <c r="A524" i="13"/>
  <c r="E524" i="13" s="1"/>
  <c r="D523" i="13"/>
  <c r="C523" i="13"/>
  <c r="B523" i="13"/>
  <c r="A523" i="13"/>
  <c r="E523" i="13" s="1"/>
  <c r="D522" i="13"/>
  <c r="C522" i="13"/>
  <c r="B522" i="13"/>
  <c r="A522" i="13"/>
  <c r="E522" i="13" s="1"/>
  <c r="D521" i="13"/>
  <c r="C521" i="13"/>
  <c r="B521" i="13"/>
  <c r="A521" i="13"/>
  <c r="E521" i="13" s="1"/>
  <c r="D520" i="13"/>
  <c r="C520" i="13"/>
  <c r="B520" i="13"/>
  <c r="A520" i="13"/>
  <c r="E520" i="13" s="1"/>
  <c r="D519" i="13"/>
  <c r="C519" i="13"/>
  <c r="B519" i="13"/>
  <c r="A519" i="13"/>
  <c r="E519" i="13" s="1"/>
  <c r="D518" i="13"/>
  <c r="C518" i="13"/>
  <c r="B518" i="13"/>
  <c r="A518" i="13"/>
  <c r="E518" i="13" s="1"/>
  <c r="D517" i="13"/>
  <c r="C517" i="13"/>
  <c r="B517" i="13"/>
  <c r="A517" i="13"/>
  <c r="E517" i="13" s="1"/>
  <c r="D516" i="13"/>
  <c r="C516" i="13"/>
  <c r="B516" i="13"/>
  <c r="A516" i="13"/>
  <c r="E516" i="13" s="1"/>
  <c r="D515" i="13"/>
  <c r="C515" i="13"/>
  <c r="B515" i="13"/>
  <c r="A515" i="13"/>
  <c r="E515" i="13" s="1"/>
  <c r="D514" i="13"/>
  <c r="C514" i="13"/>
  <c r="B514" i="13"/>
  <c r="A514" i="13"/>
  <c r="E514" i="13" s="1"/>
  <c r="D513" i="13"/>
  <c r="C513" i="13"/>
  <c r="B513" i="13"/>
  <c r="A513" i="13"/>
  <c r="E513" i="13" s="1"/>
  <c r="D512" i="13"/>
  <c r="C512" i="13"/>
  <c r="B512" i="13"/>
  <c r="A512" i="13"/>
  <c r="E512" i="13" s="1"/>
  <c r="D511" i="13"/>
  <c r="C511" i="13"/>
  <c r="B511" i="13"/>
  <c r="A511" i="13"/>
  <c r="E511" i="13" s="1"/>
  <c r="D510" i="13"/>
  <c r="C510" i="13"/>
  <c r="B510" i="13"/>
  <c r="A510" i="13"/>
  <c r="E510" i="13" s="1"/>
  <c r="D509" i="13"/>
  <c r="C509" i="13"/>
  <c r="B509" i="13"/>
  <c r="A509" i="13"/>
  <c r="E509" i="13" s="1"/>
  <c r="D508" i="13"/>
  <c r="C508" i="13"/>
  <c r="B508" i="13"/>
  <c r="A508" i="13"/>
  <c r="E508" i="13" s="1"/>
  <c r="D507" i="13"/>
  <c r="C507" i="13"/>
  <c r="B507" i="13"/>
  <c r="A507" i="13"/>
  <c r="E507" i="13" s="1"/>
  <c r="D506" i="13"/>
  <c r="C506" i="13"/>
  <c r="B506" i="13"/>
  <c r="A506" i="13"/>
  <c r="E506" i="13" s="1"/>
  <c r="D505" i="13"/>
  <c r="C505" i="13"/>
  <c r="B505" i="13"/>
  <c r="A505" i="13"/>
  <c r="E505" i="13" s="1"/>
  <c r="D504" i="13"/>
  <c r="C504" i="13"/>
  <c r="B504" i="13"/>
  <c r="A504" i="13"/>
  <c r="E504" i="13" s="1"/>
  <c r="D503" i="13"/>
  <c r="C503" i="13"/>
  <c r="B503" i="13"/>
  <c r="A503" i="13"/>
  <c r="E503" i="13" s="1"/>
  <c r="D502" i="13"/>
  <c r="C502" i="13"/>
  <c r="B502" i="13"/>
  <c r="A502" i="13"/>
  <c r="E502" i="13" s="1"/>
  <c r="D501" i="13"/>
  <c r="C501" i="13"/>
  <c r="B501" i="13"/>
  <c r="A501" i="13"/>
  <c r="E501" i="13" s="1"/>
  <c r="D500" i="13"/>
  <c r="C500" i="13"/>
  <c r="B500" i="13"/>
  <c r="A500" i="13"/>
  <c r="E500" i="13" s="1"/>
  <c r="D499" i="13"/>
  <c r="C499" i="13"/>
  <c r="B499" i="13"/>
  <c r="A499" i="13"/>
  <c r="E499" i="13" s="1"/>
  <c r="D498" i="13"/>
  <c r="C498" i="13"/>
  <c r="B498" i="13"/>
  <c r="A498" i="13"/>
  <c r="E498" i="13" s="1"/>
  <c r="D497" i="13"/>
  <c r="C497" i="13"/>
  <c r="B497" i="13"/>
  <c r="A497" i="13"/>
  <c r="E497" i="13" s="1"/>
  <c r="D496" i="13"/>
  <c r="C496" i="13"/>
  <c r="B496" i="13"/>
  <c r="A496" i="13"/>
  <c r="E496" i="13" s="1"/>
  <c r="D495" i="13"/>
  <c r="C495" i="13"/>
  <c r="B495" i="13"/>
  <c r="A495" i="13"/>
  <c r="E495" i="13" s="1"/>
  <c r="D494" i="13"/>
  <c r="C494" i="13"/>
  <c r="B494" i="13"/>
  <c r="A494" i="13"/>
  <c r="E494" i="13" s="1"/>
  <c r="D493" i="13"/>
  <c r="C493" i="13"/>
  <c r="B493" i="13"/>
  <c r="A493" i="13"/>
  <c r="E493" i="13" s="1"/>
  <c r="D492" i="13"/>
  <c r="C492" i="13"/>
  <c r="B492" i="13"/>
  <c r="A492" i="13"/>
  <c r="E492" i="13" s="1"/>
  <c r="D491" i="13"/>
  <c r="C491" i="13"/>
  <c r="B491" i="13"/>
  <c r="A491" i="13"/>
  <c r="E491" i="13" s="1"/>
  <c r="D490" i="13"/>
  <c r="C490" i="13"/>
  <c r="B490" i="13"/>
  <c r="A490" i="13"/>
  <c r="E490" i="13" s="1"/>
  <c r="D489" i="13"/>
  <c r="C489" i="13"/>
  <c r="B489" i="13"/>
  <c r="A489" i="13"/>
  <c r="E489" i="13" s="1"/>
  <c r="D488" i="13"/>
  <c r="C488" i="13"/>
  <c r="B488" i="13"/>
  <c r="A488" i="13"/>
  <c r="E488" i="13" s="1"/>
  <c r="D487" i="13"/>
  <c r="C487" i="13"/>
  <c r="B487" i="13"/>
  <c r="A487" i="13"/>
  <c r="E487" i="13" s="1"/>
  <c r="D486" i="13"/>
  <c r="C486" i="13"/>
  <c r="B486" i="13"/>
  <c r="A486" i="13"/>
  <c r="E486" i="13" s="1"/>
  <c r="D485" i="13"/>
  <c r="C485" i="13"/>
  <c r="B485" i="13"/>
  <c r="A485" i="13"/>
  <c r="E485" i="13" s="1"/>
  <c r="D484" i="13"/>
  <c r="C484" i="13"/>
  <c r="B484" i="13"/>
  <c r="A484" i="13"/>
  <c r="E484" i="13" s="1"/>
  <c r="D483" i="13"/>
  <c r="C483" i="13"/>
  <c r="B483" i="13"/>
  <c r="A483" i="13"/>
  <c r="E483" i="13" s="1"/>
  <c r="D482" i="13"/>
  <c r="C482" i="13"/>
  <c r="B482" i="13"/>
  <c r="A482" i="13"/>
  <c r="E482" i="13" s="1"/>
  <c r="D481" i="13"/>
  <c r="C481" i="13"/>
  <c r="B481" i="13"/>
  <c r="A481" i="13"/>
  <c r="E481" i="13" s="1"/>
  <c r="D480" i="13"/>
  <c r="C480" i="13"/>
  <c r="B480" i="13"/>
  <c r="A480" i="13"/>
  <c r="E480" i="13" s="1"/>
  <c r="D479" i="13"/>
  <c r="C479" i="13"/>
  <c r="B479" i="13"/>
  <c r="A479" i="13"/>
  <c r="E479" i="13" s="1"/>
  <c r="D478" i="13"/>
  <c r="C478" i="13"/>
  <c r="B478" i="13"/>
  <c r="A478" i="13"/>
  <c r="E478" i="13" s="1"/>
  <c r="D477" i="13"/>
  <c r="C477" i="13"/>
  <c r="B477" i="13"/>
  <c r="A477" i="13"/>
  <c r="E477" i="13" s="1"/>
  <c r="D476" i="13"/>
  <c r="C476" i="13"/>
  <c r="B476" i="13"/>
  <c r="A476" i="13"/>
  <c r="E476" i="13" s="1"/>
  <c r="D475" i="13"/>
  <c r="C475" i="13"/>
  <c r="B475" i="13"/>
  <c r="A475" i="13"/>
  <c r="E475" i="13" s="1"/>
  <c r="D474" i="13"/>
  <c r="C474" i="13"/>
  <c r="B474" i="13"/>
  <c r="A474" i="13"/>
  <c r="E474" i="13" s="1"/>
  <c r="D473" i="13"/>
  <c r="C473" i="13"/>
  <c r="B473" i="13"/>
  <c r="A473" i="13"/>
  <c r="E473" i="13" s="1"/>
  <c r="D472" i="13"/>
  <c r="C472" i="13"/>
  <c r="B472" i="13"/>
  <c r="A472" i="13"/>
  <c r="E472" i="13" s="1"/>
  <c r="D471" i="13"/>
  <c r="C471" i="13"/>
  <c r="B471" i="13"/>
  <c r="A471" i="13"/>
  <c r="E471" i="13" s="1"/>
  <c r="D470" i="13"/>
  <c r="C470" i="13"/>
  <c r="B470" i="13"/>
  <c r="A470" i="13"/>
  <c r="E470" i="13" s="1"/>
  <c r="D469" i="13"/>
  <c r="C469" i="13"/>
  <c r="B469" i="13"/>
  <c r="A469" i="13"/>
  <c r="E469" i="13" s="1"/>
  <c r="D468" i="13"/>
  <c r="C468" i="13"/>
  <c r="B468" i="13"/>
  <c r="A468" i="13"/>
  <c r="E468" i="13" s="1"/>
  <c r="D467" i="13"/>
  <c r="C467" i="13"/>
  <c r="B467" i="13"/>
  <c r="A467" i="13"/>
  <c r="E467" i="13" s="1"/>
  <c r="D466" i="13"/>
  <c r="C466" i="13"/>
  <c r="B466" i="13"/>
  <c r="A466" i="13"/>
  <c r="E466" i="13" s="1"/>
  <c r="D465" i="13"/>
  <c r="C465" i="13"/>
  <c r="B465" i="13"/>
  <c r="A465" i="13"/>
  <c r="E465" i="13" s="1"/>
  <c r="D464" i="13"/>
  <c r="C464" i="13"/>
  <c r="B464" i="13"/>
  <c r="A464" i="13"/>
  <c r="E464" i="13" s="1"/>
  <c r="D463" i="13"/>
  <c r="C463" i="13"/>
  <c r="B463" i="13"/>
  <c r="A463" i="13"/>
  <c r="E463" i="13" s="1"/>
  <c r="D462" i="13"/>
  <c r="C462" i="13"/>
  <c r="B462" i="13"/>
  <c r="A462" i="13"/>
  <c r="E462" i="13" s="1"/>
  <c r="D461" i="13"/>
  <c r="C461" i="13"/>
  <c r="B461" i="13"/>
  <c r="A461" i="13"/>
  <c r="E461" i="13" s="1"/>
  <c r="D460" i="13"/>
  <c r="C460" i="13"/>
  <c r="B460" i="13"/>
  <c r="A460" i="13"/>
  <c r="E460" i="13" s="1"/>
  <c r="D459" i="13"/>
  <c r="C459" i="13"/>
  <c r="B459" i="13"/>
  <c r="A459" i="13"/>
  <c r="E459" i="13" s="1"/>
  <c r="D458" i="13"/>
  <c r="C458" i="13"/>
  <c r="B458" i="13"/>
  <c r="A458" i="13"/>
  <c r="E458" i="13" s="1"/>
  <c r="D457" i="13"/>
  <c r="C457" i="13"/>
  <c r="B457" i="13"/>
  <c r="A457" i="13"/>
  <c r="E457" i="13" s="1"/>
  <c r="D456" i="13"/>
  <c r="C456" i="13"/>
  <c r="B456" i="13"/>
  <c r="A456" i="13"/>
  <c r="E456" i="13" s="1"/>
  <c r="D455" i="13"/>
  <c r="C455" i="13"/>
  <c r="B455" i="13"/>
  <c r="A455" i="13"/>
  <c r="E455" i="13" s="1"/>
  <c r="D454" i="13"/>
  <c r="C454" i="13"/>
  <c r="B454" i="13"/>
  <c r="A454" i="13"/>
  <c r="E454" i="13" s="1"/>
  <c r="D453" i="13"/>
  <c r="C453" i="13"/>
  <c r="B453" i="13"/>
  <c r="A453" i="13"/>
  <c r="E453" i="13" s="1"/>
  <c r="D452" i="13"/>
  <c r="C452" i="13"/>
  <c r="B452" i="13"/>
  <c r="A452" i="13"/>
  <c r="E452" i="13" s="1"/>
  <c r="D451" i="13"/>
  <c r="C451" i="13"/>
  <c r="B451" i="13"/>
  <c r="A451" i="13"/>
  <c r="E451" i="13" s="1"/>
  <c r="D450" i="13"/>
  <c r="C450" i="13"/>
  <c r="B450" i="13"/>
  <c r="A450" i="13"/>
  <c r="E450" i="13" s="1"/>
  <c r="D449" i="13"/>
  <c r="C449" i="13"/>
  <c r="B449" i="13"/>
  <c r="A449" i="13"/>
  <c r="E449" i="13" s="1"/>
  <c r="D448" i="13"/>
  <c r="C448" i="13"/>
  <c r="B448" i="13"/>
  <c r="A448" i="13"/>
  <c r="E448" i="13" s="1"/>
  <c r="D447" i="13"/>
  <c r="C447" i="13"/>
  <c r="B447" i="13"/>
  <c r="A447" i="13"/>
  <c r="E447" i="13" s="1"/>
  <c r="D446" i="13"/>
  <c r="C446" i="13"/>
  <c r="B446" i="13"/>
  <c r="A446" i="13"/>
  <c r="E446" i="13" s="1"/>
  <c r="D445" i="13"/>
  <c r="C445" i="13"/>
  <c r="B445" i="13"/>
  <c r="A445" i="13"/>
  <c r="E445" i="13" s="1"/>
  <c r="D444" i="13"/>
  <c r="C444" i="13"/>
  <c r="B444" i="13"/>
  <c r="A444" i="13"/>
  <c r="E444" i="13" s="1"/>
  <c r="D443" i="13"/>
  <c r="C443" i="13"/>
  <c r="B443" i="13"/>
  <c r="A443" i="13"/>
  <c r="E443" i="13" s="1"/>
  <c r="D442" i="13"/>
  <c r="C442" i="13"/>
  <c r="B442" i="13"/>
  <c r="A442" i="13"/>
  <c r="E442" i="13" s="1"/>
  <c r="D441" i="13"/>
  <c r="C441" i="13"/>
  <c r="B441" i="13"/>
  <c r="A441" i="13"/>
  <c r="E441" i="13" s="1"/>
  <c r="D440" i="13"/>
  <c r="C440" i="13"/>
  <c r="B440" i="13"/>
  <c r="A440" i="13"/>
  <c r="E440" i="13" s="1"/>
  <c r="D439" i="13"/>
  <c r="C439" i="13"/>
  <c r="B439" i="13"/>
  <c r="A439" i="13"/>
  <c r="E439" i="13" s="1"/>
  <c r="D438" i="13"/>
  <c r="C438" i="13"/>
  <c r="B438" i="13"/>
  <c r="A438" i="13"/>
  <c r="E438" i="13" s="1"/>
  <c r="D437" i="13"/>
  <c r="C437" i="13"/>
  <c r="B437" i="13"/>
  <c r="A437" i="13"/>
  <c r="E437" i="13" s="1"/>
  <c r="D436" i="13"/>
  <c r="C436" i="13"/>
  <c r="B436" i="13"/>
  <c r="A436" i="13"/>
  <c r="E436" i="13" s="1"/>
  <c r="D435" i="13"/>
  <c r="C435" i="13"/>
  <c r="B435" i="13"/>
  <c r="A435" i="13"/>
  <c r="E435" i="13" s="1"/>
  <c r="D434" i="13"/>
  <c r="C434" i="13"/>
  <c r="B434" i="13"/>
  <c r="A434" i="13"/>
  <c r="E434" i="13" s="1"/>
  <c r="D433" i="13"/>
  <c r="C433" i="13"/>
  <c r="B433" i="13"/>
  <c r="A433" i="13"/>
  <c r="E433" i="13" s="1"/>
  <c r="D432" i="13"/>
  <c r="C432" i="13"/>
  <c r="B432" i="13"/>
  <c r="A432" i="13"/>
  <c r="E432" i="13" s="1"/>
  <c r="D431" i="13"/>
  <c r="C431" i="13"/>
  <c r="B431" i="13"/>
  <c r="A431" i="13"/>
  <c r="E431" i="13" s="1"/>
  <c r="D430" i="13"/>
  <c r="C430" i="13"/>
  <c r="B430" i="13"/>
  <c r="A430" i="13"/>
  <c r="E430" i="13" s="1"/>
  <c r="D429" i="13"/>
  <c r="C429" i="13"/>
  <c r="B429" i="13"/>
  <c r="A429" i="13"/>
  <c r="E429" i="13" s="1"/>
  <c r="D428" i="13"/>
  <c r="C428" i="13"/>
  <c r="B428" i="13"/>
  <c r="A428" i="13"/>
  <c r="E428" i="13" s="1"/>
  <c r="D427" i="13"/>
  <c r="C427" i="13"/>
  <c r="B427" i="13"/>
  <c r="A427" i="13"/>
  <c r="E427" i="13" s="1"/>
  <c r="D426" i="13"/>
  <c r="C426" i="13"/>
  <c r="B426" i="13"/>
  <c r="A426" i="13"/>
  <c r="E426" i="13" s="1"/>
  <c r="D425" i="13"/>
  <c r="C425" i="13"/>
  <c r="B425" i="13"/>
  <c r="A425" i="13"/>
  <c r="E425" i="13" s="1"/>
  <c r="D424" i="13"/>
  <c r="C424" i="13"/>
  <c r="B424" i="13"/>
  <c r="A424" i="13"/>
  <c r="E424" i="13" s="1"/>
  <c r="D423" i="13"/>
  <c r="C423" i="13"/>
  <c r="B423" i="13"/>
  <c r="A423" i="13"/>
  <c r="E423" i="13" s="1"/>
  <c r="D422" i="13"/>
  <c r="C422" i="13"/>
  <c r="B422" i="13"/>
  <c r="A422" i="13"/>
  <c r="E422" i="13" s="1"/>
  <c r="D421" i="13"/>
  <c r="C421" i="13"/>
  <c r="B421" i="13"/>
  <c r="A421" i="13"/>
  <c r="E421" i="13" s="1"/>
  <c r="D420" i="13"/>
  <c r="C420" i="13"/>
  <c r="B420" i="13"/>
  <c r="A420" i="13"/>
  <c r="E420" i="13" s="1"/>
  <c r="D419" i="13"/>
  <c r="C419" i="13"/>
  <c r="B419" i="13"/>
  <c r="A419" i="13"/>
  <c r="E419" i="13" s="1"/>
  <c r="D418" i="13"/>
  <c r="C418" i="13"/>
  <c r="B418" i="13"/>
  <c r="A418" i="13"/>
  <c r="E418" i="13" s="1"/>
  <c r="D417" i="13"/>
  <c r="C417" i="13"/>
  <c r="B417" i="13"/>
  <c r="A417" i="13"/>
  <c r="E417" i="13" s="1"/>
  <c r="D416" i="13"/>
  <c r="C416" i="13"/>
  <c r="B416" i="13"/>
  <c r="A416" i="13"/>
  <c r="E416" i="13" s="1"/>
  <c r="D415" i="13"/>
  <c r="C415" i="13"/>
  <c r="B415" i="13"/>
  <c r="A415" i="13"/>
  <c r="E415" i="13" s="1"/>
  <c r="D414" i="13"/>
  <c r="C414" i="13"/>
  <c r="B414" i="13"/>
  <c r="A414" i="13"/>
  <c r="E414" i="13" s="1"/>
  <c r="D413" i="13"/>
  <c r="C413" i="13"/>
  <c r="B413" i="13"/>
  <c r="A413" i="13"/>
  <c r="E413" i="13" s="1"/>
  <c r="D412" i="13"/>
  <c r="C412" i="13"/>
  <c r="B412" i="13"/>
  <c r="A412" i="13"/>
  <c r="E412" i="13" s="1"/>
  <c r="D411" i="13"/>
  <c r="C411" i="13"/>
  <c r="B411" i="13"/>
  <c r="A411" i="13"/>
  <c r="E411" i="13" s="1"/>
  <c r="D410" i="13"/>
  <c r="C410" i="13"/>
  <c r="B410" i="13"/>
  <c r="A410" i="13"/>
  <c r="E410" i="13" s="1"/>
  <c r="D409" i="13"/>
  <c r="C409" i="13"/>
  <c r="B409" i="13"/>
  <c r="A409" i="13"/>
  <c r="E409" i="13" s="1"/>
  <c r="D408" i="13"/>
  <c r="C408" i="13"/>
  <c r="B408" i="13"/>
  <c r="A408" i="13"/>
  <c r="E408" i="13" s="1"/>
  <c r="D407" i="13"/>
  <c r="C407" i="13"/>
  <c r="B407" i="13"/>
  <c r="A407" i="13"/>
  <c r="E407" i="13" s="1"/>
  <c r="D406" i="13"/>
  <c r="C406" i="13"/>
  <c r="B406" i="13"/>
  <c r="A406" i="13"/>
  <c r="E406" i="13" s="1"/>
  <c r="D405" i="13"/>
  <c r="C405" i="13"/>
  <c r="B405" i="13"/>
  <c r="A405" i="13"/>
  <c r="E405" i="13" s="1"/>
  <c r="D404" i="13"/>
  <c r="C404" i="13"/>
  <c r="B404" i="13"/>
  <c r="A404" i="13"/>
  <c r="E404" i="13" s="1"/>
  <c r="D403" i="13"/>
  <c r="C403" i="13"/>
  <c r="B403" i="13"/>
  <c r="A403" i="13"/>
  <c r="E403" i="13" s="1"/>
  <c r="D402" i="13"/>
  <c r="C402" i="13"/>
  <c r="B402" i="13"/>
  <c r="A402" i="13"/>
  <c r="E402" i="13" s="1"/>
  <c r="D401" i="13"/>
  <c r="C401" i="13"/>
  <c r="B401" i="13"/>
  <c r="A401" i="13"/>
  <c r="E401" i="13" s="1"/>
  <c r="D400" i="13"/>
  <c r="C400" i="13"/>
  <c r="B400" i="13"/>
  <c r="A400" i="13"/>
  <c r="E400" i="13" s="1"/>
  <c r="D399" i="13"/>
  <c r="C399" i="13"/>
  <c r="B399" i="13"/>
  <c r="A399" i="13"/>
  <c r="E399" i="13" s="1"/>
  <c r="D398" i="13"/>
  <c r="C398" i="13"/>
  <c r="B398" i="13"/>
  <c r="A398" i="13"/>
  <c r="E398" i="13" s="1"/>
  <c r="D397" i="13"/>
  <c r="C397" i="13"/>
  <c r="B397" i="13"/>
  <c r="A397" i="13"/>
  <c r="E397" i="13" s="1"/>
  <c r="D396" i="13"/>
  <c r="C396" i="13"/>
  <c r="B396" i="13"/>
  <c r="A396" i="13"/>
  <c r="E396" i="13" s="1"/>
  <c r="D395" i="13"/>
  <c r="C395" i="13"/>
  <c r="B395" i="13"/>
  <c r="A395" i="13"/>
  <c r="E395" i="13" s="1"/>
  <c r="D394" i="13"/>
  <c r="C394" i="13"/>
  <c r="B394" i="13"/>
  <c r="A394" i="13"/>
  <c r="E394" i="13" s="1"/>
  <c r="D393" i="13"/>
  <c r="C393" i="13"/>
  <c r="B393" i="13"/>
  <c r="A393" i="13"/>
  <c r="E393" i="13" s="1"/>
  <c r="D392" i="13"/>
  <c r="C392" i="13"/>
  <c r="B392" i="13"/>
  <c r="A392" i="13"/>
  <c r="E392" i="13" s="1"/>
  <c r="D391" i="13"/>
  <c r="C391" i="13"/>
  <c r="B391" i="13"/>
  <c r="A391" i="13"/>
  <c r="E391" i="13" s="1"/>
  <c r="D390" i="13"/>
  <c r="C390" i="13"/>
  <c r="B390" i="13"/>
  <c r="A390" i="13"/>
  <c r="E390" i="13" s="1"/>
  <c r="D389" i="13"/>
  <c r="C389" i="13"/>
  <c r="B389" i="13"/>
  <c r="A389" i="13"/>
  <c r="E389" i="13" s="1"/>
  <c r="D388" i="13"/>
  <c r="C388" i="13"/>
  <c r="B388" i="13"/>
  <c r="A388" i="13"/>
  <c r="E388" i="13" s="1"/>
  <c r="D387" i="13"/>
  <c r="C387" i="13"/>
  <c r="B387" i="13"/>
  <c r="A387" i="13"/>
  <c r="E387" i="13" s="1"/>
  <c r="D386" i="13"/>
  <c r="C386" i="13"/>
  <c r="B386" i="13"/>
  <c r="A386" i="13"/>
  <c r="E386" i="13" s="1"/>
  <c r="D385" i="13"/>
  <c r="C385" i="13"/>
  <c r="B385" i="13"/>
  <c r="A385" i="13"/>
  <c r="E385" i="13" s="1"/>
  <c r="D384" i="13"/>
  <c r="C384" i="13"/>
  <c r="B384" i="13"/>
  <c r="A384" i="13"/>
  <c r="E384" i="13" s="1"/>
  <c r="D383" i="13"/>
  <c r="C383" i="13"/>
  <c r="B383" i="13"/>
  <c r="A383" i="13"/>
  <c r="E383" i="13" s="1"/>
  <c r="D382" i="13"/>
  <c r="C382" i="13"/>
  <c r="B382" i="13"/>
  <c r="A382" i="13"/>
  <c r="E382" i="13" s="1"/>
  <c r="D381" i="13"/>
  <c r="C381" i="13"/>
  <c r="B381" i="13"/>
  <c r="A381" i="13"/>
  <c r="E381" i="13" s="1"/>
  <c r="D380" i="13"/>
  <c r="C380" i="13"/>
  <c r="B380" i="13"/>
  <c r="A380" i="13"/>
  <c r="E380" i="13" s="1"/>
  <c r="D379" i="13"/>
  <c r="C379" i="13"/>
  <c r="B379" i="13"/>
  <c r="A379" i="13"/>
  <c r="E379" i="13" s="1"/>
  <c r="D378" i="13"/>
  <c r="C378" i="13"/>
  <c r="B378" i="13"/>
  <c r="A378" i="13"/>
  <c r="E378" i="13" s="1"/>
  <c r="D377" i="13"/>
  <c r="C377" i="13"/>
  <c r="B377" i="13"/>
  <c r="A377" i="13"/>
  <c r="E377" i="13" s="1"/>
  <c r="D376" i="13"/>
  <c r="C376" i="13"/>
  <c r="B376" i="13"/>
  <c r="A376" i="13"/>
  <c r="E376" i="13" s="1"/>
  <c r="D375" i="13"/>
  <c r="C375" i="13"/>
  <c r="B375" i="13"/>
  <c r="A375" i="13"/>
  <c r="E375" i="13" s="1"/>
  <c r="D374" i="13"/>
  <c r="C374" i="13"/>
  <c r="B374" i="13"/>
  <c r="A374" i="13"/>
  <c r="E374" i="13" s="1"/>
  <c r="D373" i="13"/>
  <c r="C373" i="13"/>
  <c r="B373" i="13"/>
  <c r="A373" i="13"/>
  <c r="E373" i="13" s="1"/>
  <c r="D372" i="13"/>
  <c r="C372" i="13"/>
  <c r="B372" i="13"/>
  <c r="A372" i="13"/>
  <c r="E372" i="13" s="1"/>
  <c r="D371" i="13"/>
  <c r="C371" i="13"/>
  <c r="B371" i="13"/>
  <c r="A371" i="13"/>
  <c r="E371" i="13" s="1"/>
  <c r="D370" i="13"/>
  <c r="C370" i="13"/>
  <c r="B370" i="13"/>
  <c r="A370" i="13"/>
  <c r="E370" i="13" s="1"/>
  <c r="D369" i="13"/>
  <c r="C369" i="13"/>
  <c r="B369" i="13"/>
  <c r="A369" i="13"/>
  <c r="E369" i="13" s="1"/>
  <c r="D368" i="13"/>
  <c r="C368" i="13"/>
  <c r="B368" i="13"/>
  <c r="A368" i="13"/>
  <c r="E368" i="13" s="1"/>
  <c r="D367" i="13"/>
  <c r="C367" i="13"/>
  <c r="B367" i="13"/>
  <c r="A367" i="13"/>
  <c r="E367" i="13" s="1"/>
  <c r="D366" i="13"/>
  <c r="C366" i="13"/>
  <c r="B366" i="13"/>
  <c r="A366" i="13"/>
  <c r="E366" i="13" s="1"/>
  <c r="D365" i="13"/>
  <c r="C365" i="13"/>
  <c r="B365" i="13"/>
  <c r="A365" i="13"/>
  <c r="E365" i="13" s="1"/>
  <c r="D364" i="13"/>
  <c r="C364" i="13"/>
  <c r="B364" i="13"/>
  <c r="A364" i="13"/>
  <c r="E364" i="13" s="1"/>
  <c r="D363" i="13"/>
  <c r="C363" i="13"/>
  <c r="B363" i="13"/>
  <c r="A363" i="13"/>
  <c r="E363" i="13" s="1"/>
  <c r="D362" i="13"/>
  <c r="C362" i="13"/>
  <c r="B362" i="13"/>
  <c r="A362" i="13"/>
  <c r="E362" i="13" s="1"/>
  <c r="D361" i="13"/>
  <c r="C361" i="13"/>
  <c r="B361" i="13"/>
  <c r="A361" i="13"/>
  <c r="E361" i="13" s="1"/>
  <c r="D360" i="13"/>
  <c r="C360" i="13"/>
  <c r="B360" i="13"/>
  <c r="A360" i="13"/>
  <c r="E360" i="13" s="1"/>
  <c r="D359" i="13"/>
  <c r="C359" i="13"/>
  <c r="B359" i="13"/>
  <c r="A359" i="13"/>
  <c r="E359" i="13" s="1"/>
  <c r="D358" i="13"/>
  <c r="C358" i="13"/>
  <c r="B358" i="13"/>
  <c r="A358" i="13"/>
  <c r="E358" i="13" s="1"/>
  <c r="D357" i="13"/>
  <c r="C357" i="13"/>
  <c r="B357" i="13"/>
  <c r="A357" i="13"/>
  <c r="E357" i="13" s="1"/>
  <c r="D356" i="13"/>
  <c r="C356" i="13"/>
  <c r="B356" i="13"/>
  <c r="A356" i="13"/>
  <c r="E356" i="13" s="1"/>
  <c r="D355" i="13"/>
  <c r="C355" i="13"/>
  <c r="B355" i="13"/>
  <c r="A355" i="13"/>
  <c r="E355" i="13" s="1"/>
  <c r="D354" i="13"/>
  <c r="C354" i="13"/>
  <c r="B354" i="13"/>
  <c r="A354" i="13"/>
  <c r="E354" i="13" s="1"/>
  <c r="D353" i="13"/>
  <c r="C353" i="13"/>
  <c r="B353" i="13"/>
  <c r="A353" i="13"/>
  <c r="E353" i="13" s="1"/>
  <c r="D352" i="13"/>
  <c r="C352" i="13"/>
  <c r="B352" i="13"/>
  <c r="A352" i="13"/>
  <c r="E352" i="13" s="1"/>
  <c r="D351" i="13"/>
  <c r="C351" i="13"/>
  <c r="B351" i="13"/>
  <c r="A351" i="13"/>
  <c r="E351" i="13" s="1"/>
  <c r="D350" i="13"/>
  <c r="C350" i="13"/>
  <c r="B350" i="13"/>
  <c r="A350" i="13"/>
  <c r="E350" i="13" s="1"/>
  <c r="D349" i="13"/>
  <c r="C349" i="13"/>
  <c r="B349" i="13"/>
  <c r="A349" i="13"/>
  <c r="E349" i="13" s="1"/>
  <c r="D348" i="13"/>
  <c r="C348" i="13"/>
  <c r="B348" i="13"/>
  <c r="A348" i="13"/>
  <c r="E348" i="13" s="1"/>
  <c r="D347" i="13"/>
  <c r="C347" i="13"/>
  <c r="B347" i="13"/>
  <c r="A347" i="13"/>
  <c r="E347" i="13" s="1"/>
  <c r="D346" i="13"/>
  <c r="C346" i="13"/>
  <c r="B346" i="13"/>
  <c r="A346" i="13"/>
  <c r="E346" i="13" s="1"/>
  <c r="D345" i="13"/>
  <c r="C345" i="13"/>
  <c r="B345" i="13"/>
  <c r="A345" i="13"/>
  <c r="E345" i="13" s="1"/>
  <c r="D344" i="13"/>
  <c r="C344" i="13"/>
  <c r="B344" i="13"/>
  <c r="A344" i="13"/>
  <c r="E344" i="13" s="1"/>
  <c r="D343" i="13"/>
  <c r="C343" i="13"/>
  <c r="B343" i="13"/>
  <c r="A343" i="13"/>
  <c r="E343" i="13" s="1"/>
  <c r="D342" i="13"/>
  <c r="C342" i="13"/>
  <c r="B342" i="13"/>
  <c r="A342" i="13"/>
  <c r="E342" i="13" s="1"/>
  <c r="D341" i="13"/>
  <c r="C341" i="13"/>
  <c r="B341" i="13"/>
  <c r="A341" i="13"/>
  <c r="E341" i="13" s="1"/>
  <c r="D340" i="13"/>
  <c r="C340" i="13"/>
  <c r="B340" i="13"/>
  <c r="A340" i="13"/>
  <c r="E340" i="13" s="1"/>
  <c r="D339" i="13"/>
  <c r="C339" i="13"/>
  <c r="B339" i="13"/>
  <c r="A339" i="13"/>
  <c r="E339" i="13" s="1"/>
  <c r="D338" i="13"/>
  <c r="C338" i="13"/>
  <c r="B338" i="13"/>
  <c r="A338" i="13"/>
  <c r="E338" i="13" s="1"/>
  <c r="D337" i="13"/>
  <c r="C337" i="13"/>
  <c r="B337" i="13"/>
  <c r="A337" i="13"/>
  <c r="E337" i="13" s="1"/>
  <c r="D336" i="13"/>
  <c r="C336" i="13"/>
  <c r="B336" i="13"/>
  <c r="A336" i="13"/>
  <c r="E336" i="13" s="1"/>
  <c r="D335" i="13"/>
  <c r="C335" i="13"/>
  <c r="B335" i="13"/>
  <c r="A335" i="13"/>
  <c r="E335" i="13" s="1"/>
  <c r="D334" i="13"/>
  <c r="C334" i="13"/>
  <c r="B334" i="13"/>
  <c r="A334" i="13"/>
  <c r="E334" i="13" s="1"/>
  <c r="D333" i="13"/>
  <c r="C333" i="13"/>
  <c r="B333" i="13"/>
  <c r="A333" i="13"/>
  <c r="E333" i="13" s="1"/>
  <c r="D332" i="13"/>
  <c r="C332" i="13"/>
  <c r="B332" i="13"/>
  <c r="A332" i="13"/>
  <c r="E332" i="13" s="1"/>
  <c r="D331" i="13"/>
  <c r="C331" i="13"/>
  <c r="B331" i="13"/>
  <c r="A331" i="13"/>
  <c r="E331" i="13" s="1"/>
  <c r="D330" i="13"/>
  <c r="C330" i="13"/>
  <c r="B330" i="13"/>
  <c r="A330" i="13"/>
  <c r="E330" i="13" s="1"/>
  <c r="D329" i="13"/>
  <c r="C329" i="13"/>
  <c r="B329" i="13"/>
  <c r="A329" i="13"/>
  <c r="E329" i="13" s="1"/>
  <c r="D328" i="13"/>
  <c r="C328" i="13"/>
  <c r="B328" i="13"/>
  <c r="A328" i="13"/>
  <c r="E328" i="13" s="1"/>
  <c r="D327" i="13"/>
  <c r="C327" i="13"/>
  <c r="B327" i="13"/>
  <c r="A327" i="13"/>
  <c r="E327" i="13" s="1"/>
  <c r="D326" i="13"/>
  <c r="C326" i="13"/>
  <c r="B326" i="13"/>
  <c r="A326" i="13"/>
  <c r="E326" i="13" s="1"/>
  <c r="D325" i="13"/>
  <c r="C325" i="13"/>
  <c r="B325" i="13"/>
  <c r="A325" i="13"/>
  <c r="E325" i="13" s="1"/>
  <c r="D324" i="13"/>
  <c r="C324" i="13"/>
  <c r="B324" i="13"/>
  <c r="A324" i="13"/>
  <c r="E324" i="13" s="1"/>
  <c r="D323" i="13"/>
  <c r="C323" i="13"/>
  <c r="B323" i="13"/>
  <c r="A323" i="13"/>
  <c r="E323" i="13" s="1"/>
  <c r="D322" i="13"/>
  <c r="C322" i="13"/>
  <c r="B322" i="13"/>
  <c r="A322" i="13"/>
  <c r="E322" i="13" s="1"/>
  <c r="D321" i="13"/>
  <c r="C321" i="13"/>
  <c r="B321" i="13"/>
  <c r="A321" i="13"/>
  <c r="E321" i="13" s="1"/>
  <c r="D320" i="13"/>
  <c r="C320" i="13"/>
  <c r="B320" i="13"/>
  <c r="A320" i="13"/>
  <c r="E320" i="13" s="1"/>
  <c r="D319" i="13"/>
  <c r="C319" i="13"/>
  <c r="B319" i="13"/>
  <c r="A319" i="13"/>
  <c r="E319" i="13" s="1"/>
  <c r="D318" i="13"/>
  <c r="C318" i="13"/>
  <c r="B318" i="13"/>
  <c r="A318" i="13"/>
  <c r="E318" i="13" s="1"/>
  <c r="D317" i="13"/>
  <c r="C317" i="13"/>
  <c r="B317" i="13"/>
  <c r="A317" i="13"/>
  <c r="E317" i="13" s="1"/>
  <c r="D316" i="13"/>
  <c r="C316" i="13"/>
  <c r="B316" i="13"/>
  <c r="A316" i="13"/>
  <c r="E316" i="13" s="1"/>
  <c r="D315" i="13"/>
  <c r="C315" i="13"/>
  <c r="B315" i="13"/>
  <c r="A315" i="13"/>
  <c r="E315" i="13" s="1"/>
  <c r="D314" i="13"/>
  <c r="C314" i="13"/>
  <c r="B314" i="13"/>
  <c r="A314" i="13"/>
  <c r="E314" i="13" s="1"/>
  <c r="D313" i="13"/>
  <c r="C313" i="13"/>
  <c r="B313" i="13"/>
  <c r="A313" i="13"/>
  <c r="E313" i="13" s="1"/>
  <c r="D312" i="13"/>
  <c r="C312" i="13"/>
  <c r="B312" i="13"/>
  <c r="A312" i="13"/>
  <c r="E312" i="13" s="1"/>
  <c r="D311" i="13"/>
  <c r="C311" i="13"/>
  <c r="B311" i="13"/>
  <c r="A311" i="13"/>
  <c r="E311" i="13" s="1"/>
  <c r="D310" i="13"/>
  <c r="C310" i="13"/>
  <c r="B310" i="13"/>
  <c r="A310" i="13"/>
  <c r="E310" i="13" s="1"/>
  <c r="D309" i="13"/>
  <c r="C309" i="13"/>
  <c r="B309" i="13"/>
  <c r="A309" i="13"/>
  <c r="E309" i="13" s="1"/>
  <c r="D308" i="13"/>
  <c r="C308" i="13"/>
  <c r="B308" i="13"/>
  <c r="A308" i="13"/>
  <c r="E308" i="13" s="1"/>
  <c r="D307" i="13"/>
  <c r="C307" i="13"/>
  <c r="B307" i="13"/>
  <c r="A307" i="13"/>
  <c r="E307" i="13" s="1"/>
  <c r="D306" i="13"/>
  <c r="C306" i="13"/>
  <c r="B306" i="13"/>
  <c r="A306" i="13"/>
  <c r="E306" i="13" s="1"/>
  <c r="D305" i="13"/>
  <c r="C305" i="13"/>
  <c r="B305" i="13"/>
  <c r="A305" i="13"/>
  <c r="E305" i="13" s="1"/>
  <c r="D304" i="13"/>
  <c r="C304" i="13"/>
  <c r="B304" i="13"/>
  <c r="A304" i="13"/>
  <c r="E304" i="13" s="1"/>
  <c r="D303" i="13"/>
  <c r="C303" i="13"/>
  <c r="B303" i="13"/>
  <c r="A303" i="13"/>
  <c r="E303" i="13" s="1"/>
  <c r="D302" i="13"/>
  <c r="C302" i="13"/>
  <c r="B302" i="13"/>
  <c r="A302" i="13"/>
  <c r="E302" i="13" s="1"/>
  <c r="D301" i="13"/>
  <c r="C301" i="13"/>
  <c r="B301" i="13"/>
  <c r="A301" i="13"/>
  <c r="E301" i="13" s="1"/>
  <c r="D300" i="13"/>
  <c r="C300" i="13"/>
  <c r="B300" i="13"/>
  <c r="A300" i="13"/>
  <c r="E300" i="13" s="1"/>
  <c r="D299" i="13"/>
  <c r="C299" i="13"/>
  <c r="B299" i="13"/>
  <c r="A299" i="13"/>
  <c r="E299" i="13" s="1"/>
  <c r="D298" i="13"/>
  <c r="C298" i="13"/>
  <c r="B298" i="13"/>
  <c r="A298" i="13"/>
  <c r="E298" i="13" s="1"/>
  <c r="D297" i="13"/>
  <c r="C297" i="13"/>
  <c r="B297" i="13"/>
  <c r="A297" i="13"/>
  <c r="E297" i="13" s="1"/>
  <c r="D296" i="13"/>
  <c r="C296" i="13"/>
  <c r="B296" i="13"/>
  <c r="A296" i="13"/>
  <c r="E296" i="13" s="1"/>
  <c r="D295" i="13"/>
  <c r="C295" i="13"/>
  <c r="B295" i="13"/>
  <c r="A295" i="13"/>
  <c r="E295" i="13" s="1"/>
  <c r="D294" i="13"/>
  <c r="C294" i="13"/>
  <c r="B294" i="13"/>
  <c r="A294" i="13"/>
  <c r="E294" i="13" s="1"/>
  <c r="D293" i="13"/>
  <c r="C293" i="13"/>
  <c r="B293" i="13"/>
  <c r="A293" i="13"/>
  <c r="E293" i="13" s="1"/>
  <c r="D292" i="13"/>
  <c r="C292" i="13"/>
  <c r="B292" i="13"/>
  <c r="A292" i="13"/>
  <c r="E292" i="13" s="1"/>
  <c r="D291" i="13"/>
  <c r="C291" i="13"/>
  <c r="B291" i="13"/>
  <c r="A291" i="13"/>
  <c r="E291" i="13" s="1"/>
  <c r="D290" i="13"/>
  <c r="C290" i="13"/>
  <c r="B290" i="13"/>
  <c r="A290" i="13"/>
  <c r="E290" i="13" s="1"/>
  <c r="D289" i="13"/>
  <c r="C289" i="13"/>
  <c r="B289" i="13"/>
  <c r="A289" i="13"/>
  <c r="E289" i="13" s="1"/>
  <c r="D288" i="13"/>
  <c r="C288" i="13"/>
  <c r="B288" i="13"/>
  <c r="A288" i="13"/>
  <c r="E288" i="13" s="1"/>
  <c r="D287" i="13"/>
  <c r="C287" i="13"/>
  <c r="B287" i="13"/>
  <c r="A287" i="13"/>
  <c r="E287" i="13" s="1"/>
  <c r="D286" i="13"/>
  <c r="C286" i="13"/>
  <c r="B286" i="13"/>
  <c r="A286" i="13"/>
  <c r="E286" i="13" s="1"/>
  <c r="D285" i="13"/>
  <c r="C285" i="13"/>
  <c r="B285" i="13"/>
  <c r="A285" i="13"/>
  <c r="E285" i="13" s="1"/>
  <c r="D284" i="13"/>
  <c r="C284" i="13"/>
  <c r="B284" i="13"/>
  <c r="A284" i="13"/>
  <c r="E284" i="13" s="1"/>
  <c r="D283" i="13"/>
  <c r="C283" i="13"/>
  <c r="B283" i="13"/>
  <c r="A283" i="13"/>
  <c r="E283" i="13" s="1"/>
  <c r="D282" i="13"/>
  <c r="C282" i="13"/>
  <c r="B282" i="13"/>
  <c r="A282" i="13"/>
  <c r="E282" i="13" s="1"/>
  <c r="D281" i="13"/>
  <c r="C281" i="13"/>
  <c r="B281" i="13"/>
  <c r="A281" i="13"/>
  <c r="E281" i="13" s="1"/>
  <c r="D280" i="13"/>
  <c r="C280" i="13"/>
  <c r="B280" i="13"/>
  <c r="A280" i="13"/>
  <c r="E280" i="13" s="1"/>
  <c r="D279" i="13"/>
  <c r="C279" i="13"/>
  <c r="B279" i="13"/>
  <c r="A279" i="13"/>
  <c r="E279" i="13" s="1"/>
  <c r="D278" i="13"/>
  <c r="C278" i="13"/>
  <c r="B278" i="13"/>
  <c r="A278" i="13"/>
  <c r="E278" i="13" s="1"/>
  <c r="D277" i="13"/>
  <c r="C277" i="13"/>
  <c r="B277" i="13"/>
  <c r="A277" i="13"/>
  <c r="E277" i="13" s="1"/>
  <c r="D276" i="13"/>
  <c r="C276" i="13"/>
  <c r="B276" i="13"/>
  <c r="A276" i="13"/>
  <c r="E276" i="13" s="1"/>
  <c r="D275" i="13"/>
  <c r="C275" i="13"/>
  <c r="B275" i="13"/>
  <c r="A275" i="13"/>
  <c r="E275" i="13" s="1"/>
  <c r="D274" i="13"/>
  <c r="C274" i="13"/>
  <c r="B274" i="13"/>
  <c r="A274" i="13"/>
  <c r="E274" i="13" s="1"/>
  <c r="D273" i="13"/>
  <c r="C273" i="13"/>
  <c r="B273" i="13"/>
  <c r="A273" i="13"/>
  <c r="E273" i="13" s="1"/>
  <c r="D272" i="13"/>
  <c r="C272" i="13"/>
  <c r="B272" i="13"/>
  <c r="A272" i="13"/>
  <c r="E272" i="13" s="1"/>
  <c r="D271" i="13"/>
  <c r="C271" i="13"/>
  <c r="B271" i="13"/>
  <c r="A271" i="13"/>
  <c r="E271" i="13" s="1"/>
  <c r="D270" i="13"/>
  <c r="C270" i="13"/>
  <c r="B270" i="13"/>
  <c r="A270" i="13"/>
  <c r="E270" i="13" s="1"/>
  <c r="D269" i="13"/>
  <c r="C269" i="13"/>
  <c r="B269" i="13"/>
  <c r="A269" i="13"/>
  <c r="E269" i="13" s="1"/>
  <c r="D268" i="13"/>
  <c r="C268" i="13"/>
  <c r="B268" i="13"/>
  <c r="A268" i="13"/>
  <c r="E268" i="13" s="1"/>
  <c r="D267" i="13"/>
  <c r="C267" i="13"/>
  <c r="B267" i="13"/>
  <c r="A267" i="13"/>
  <c r="E267" i="13" s="1"/>
  <c r="D266" i="13"/>
  <c r="C266" i="13"/>
  <c r="B266" i="13"/>
  <c r="A266" i="13"/>
  <c r="E266" i="13" s="1"/>
  <c r="D265" i="13"/>
  <c r="C265" i="13"/>
  <c r="B265" i="13"/>
  <c r="A265" i="13"/>
  <c r="E265" i="13" s="1"/>
  <c r="D264" i="13"/>
  <c r="C264" i="13"/>
  <c r="B264" i="13"/>
  <c r="A264" i="13"/>
  <c r="E264" i="13" s="1"/>
  <c r="D263" i="13"/>
  <c r="C263" i="13"/>
  <c r="B263" i="13"/>
  <c r="A263" i="13"/>
  <c r="E263" i="13" s="1"/>
  <c r="D262" i="13"/>
  <c r="C262" i="13"/>
  <c r="B262" i="13"/>
  <c r="A262" i="13"/>
  <c r="E262" i="13" s="1"/>
  <c r="D261" i="13"/>
  <c r="C261" i="13"/>
  <c r="B261" i="13"/>
  <c r="A261" i="13"/>
  <c r="E261" i="13" s="1"/>
  <c r="D260" i="13"/>
  <c r="C260" i="13"/>
  <c r="B260" i="13"/>
  <c r="A260" i="13"/>
  <c r="E260" i="13" s="1"/>
  <c r="D259" i="13"/>
  <c r="C259" i="13"/>
  <c r="B259" i="13"/>
  <c r="A259" i="13"/>
  <c r="E259" i="13" s="1"/>
  <c r="D258" i="13"/>
  <c r="C258" i="13"/>
  <c r="B258" i="13"/>
  <c r="A258" i="13"/>
  <c r="E258" i="13" s="1"/>
  <c r="D257" i="13"/>
  <c r="C257" i="13"/>
  <c r="B257" i="13"/>
  <c r="A257" i="13"/>
  <c r="E257" i="13" s="1"/>
  <c r="D256" i="13"/>
  <c r="C256" i="13"/>
  <c r="B256" i="13"/>
  <c r="A256" i="13"/>
  <c r="E256" i="13" s="1"/>
  <c r="D255" i="13"/>
  <c r="C255" i="13"/>
  <c r="B255" i="13"/>
  <c r="A255" i="13"/>
  <c r="E255" i="13" s="1"/>
  <c r="D254" i="13"/>
  <c r="C254" i="13"/>
  <c r="B254" i="13"/>
  <c r="A254" i="13"/>
  <c r="E254" i="13" s="1"/>
  <c r="D253" i="13"/>
  <c r="C253" i="13"/>
  <c r="B253" i="13"/>
  <c r="A253" i="13"/>
  <c r="E253" i="13" s="1"/>
  <c r="D252" i="13"/>
  <c r="C252" i="13"/>
  <c r="B252" i="13"/>
  <c r="A252" i="13"/>
  <c r="E252" i="13" s="1"/>
  <c r="D251" i="13"/>
  <c r="C251" i="13"/>
  <c r="B251" i="13"/>
  <c r="A251" i="13"/>
  <c r="E251" i="13" s="1"/>
  <c r="D250" i="13"/>
  <c r="C250" i="13"/>
  <c r="B250" i="13"/>
  <c r="A250" i="13"/>
  <c r="E250" i="13" s="1"/>
  <c r="D249" i="13"/>
  <c r="C249" i="13"/>
  <c r="B249" i="13"/>
  <c r="A249" i="13"/>
  <c r="E249" i="13" s="1"/>
  <c r="D248" i="13"/>
  <c r="C248" i="13"/>
  <c r="B248" i="13"/>
  <c r="A248" i="13"/>
  <c r="E248" i="13" s="1"/>
  <c r="D247" i="13"/>
  <c r="C247" i="13"/>
  <c r="B247" i="13"/>
  <c r="A247" i="13"/>
  <c r="E247" i="13" s="1"/>
  <c r="D246" i="13"/>
  <c r="C246" i="13"/>
  <c r="B246" i="13"/>
  <c r="A246" i="13"/>
  <c r="E246" i="13" s="1"/>
  <c r="D245" i="13"/>
  <c r="C245" i="13"/>
  <c r="B245" i="13"/>
  <c r="A245" i="13"/>
  <c r="E245" i="13" s="1"/>
  <c r="D244" i="13"/>
  <c r="C244" i="13"/>
  <c r="B244" i="13"/>
  <c r="A244" i="13"/>
  <c r="E244" i="13" s="1"/>
  <c r="D243" i="13"/>
  <c r="C243" i="13"/>
  <c r="B243" i="13"/>
  <c r="A243" i="13"/>
  <c r="E243" i="13" s="1"/>
  <c r="D242" i="13"/>
  <c r="C242" i="13"/>
  <c r="B242" i="13"/>
  <c r="A242" i="13"/>
  <c r="E242" i="13" s="1"/>
  <c r="D241" i="13"/>
  <c r="C241" i="13"/>
  <c r="B241" i="13"/>
  <c r="A241" i="13"/>
  <c r="E241" i="13" s="1"/>
  <c r="D240" i="13"/>
  <c r="C240" i="13"/>
  <c r="B240" i="13"/>
  <c r="A240" i="13"/>
  <c r="E240" i="13" s="1"/>
  <c r="D239" i="13"/>
  <c r="C239" i="13"/>
  <c r="B239" i="13"/>
  <c r="A239" i="13"/>
  <c r="E239" i="13" s="1"/>
  <c r="D238" i="13"/>
  <c r="C238" i="13"/>
  <c r="B238" i="13"/>
  <c r="A238" i="13"/>
  <c r="E238" i="13" s="1"/>
  <c r="D237" i="13"/>
  <c r="C237" i="13"/>
  <c r="B237" i="13"/>
  <c r="A237" i="13"/>
  <c r="E237" i="13" s="1"/>
  <c r="D236" i="13"/>
  <c r="C236" i="13"/>
  <c r="B236" i="13"/>
  <c r="A236" i="13"/>
  <c r="E236" i="13" s="1"/>
  <c r="D235" i="13"/>
  <c r="C235" i="13"/>
  <c r="B235" i="13"/>
  <c r="A235" i="13"/>
  <c r="E235" i="13" s="1"/>
  <c r="D234" i="13"/>
  <c r="C234" i="13"/>
  <c r="B234" i="13"/>
  <c r="A234" i="13"/>
  <c r="E234" i="13" s="1"/>
  <c r="D233" i="13"/>
  <c r="C233" i="13"/>
  <c r="B233" i="13"/>
  <c r="A233" i="13"/>
  <c r="E233" i="13" s="1"/>
  <c r="D232" i="13"/>
  <c r="C232" i="13"/>
  <c r="B232" i="13"/>
  <c r="A232" i="13"/>
  <c r="E232" i="13" s="1"/>
  <c r="D231" i="13"/>
  <c r="C231" i="13"/>
  <c r="B231" i="13"/>
  <c r="A231" i="13"/>
  <c r="E231" i="13" s="1"/>
  <c r="D230" i="13"/>
  <c r="C230" i="13"/>
  <c r="B230" i="13"/>
  <c r="A230" i="13"/>
  <c r="E230" i="13" s="1"/>
  <c r="D229" i="13"/>
  <c r="C229" i="13"/>
  <c r="B229" i="13"/>
  <c r="A229" i="13"/>
  <c r="E229" i="13" s="1"/>
  <c r="D228" i="13"/>
  <c r="C228" i="13"/>
  <c r="B228" i="13"/>
  <c r="A228" i="13"/>
  <c r="E228" i="13" s="1"/>
  <c r="D227" i="13"/>
  <c r="C227" i="13"/>
  <c r="B227" i="13"/>
  <c r="A227" i="13"/>
  <c r="E227" i="13" s="1"/>
  <c r="D226" i="13"/>
  <c r="C226" i="13"/>
  <c r="B226" i="13"/>
  <c r="A226" i="13"/>
  <c r="E226" i="13" s="1"/>
  <c r="D225" i="13"/>
  <c r="C225" i="13"/>
  <c r="B225" i="13"/>
  <c r="A225" i="13"/>
  <c r="E225" i="13" s="1"/>
  <c r="D224" i="13"/>
  <c r="C224" i="13"/>
  <c r="B224" i="13"/>
  <c r="A224" i="13"/>
  <c r="E224" i="13" s="1"/>
  <c r="D223" i="13"/>
  <c r="C223" i="13"/>
  <c r="B223" i="13"/>
  <c r="A223" i="13"/>
  <c r="E223" i="13" s="1"/>
  <c r="D222" i="13"/>
  <c r="C222" i="13"/>
  <c r="B222" i="13"/>
  <c r="A222" i="13"/>
  <c r="E222" i="13" s="1"/>
  <c r="D221" i="13"/>
  <c r="C221" i="13"/>
  <c r="B221" i="13"/>
  <c r="A221" i="13"/>
  <c r="E221" i="13" s="1"/>
  <c r="D220" i="13"/>
  <c r="C220" i="13"/>
  <c r="B220" i="13"/>
  <c r="A220" i="13"/>
  <c r="E220" i="13" s="1"/>
  <c r="D219" i="13"/>
  <c r="C219" i="13"/>
  <c r="B219" i="13"/>
  <c r="A219" i="13"/>
  <c r="E219" i="13" s="1"/>
  <c r="D218" i="13"/>
  <c r="C218" i="13"/>
  <c r="B218" i="13"/>
  <c r="A218" i="13"/>
  <c r="E218" i="13" s="1"/>
  <c r="D217" i="13"/>
  <c r="C217" i="13"/>
  <c r="B217" i="13"/>
  <c r="A217" i="13"/>
  <c r="E217" i="13" s="1"/>
  <c r="D216" i="13"/>
  <c r="C216" i="13"/>
  <c r="B216" i="13"/>
  <c r="A216" i="13"/>
  <c r="E216" i="13" s="1"/>
  <c r="D215" i="13"/>
  <c r="C215" i="13"/>
  <c r="B215" i="13"/>
  <c r="A215" i="13"/>
  <c r="E215" i="13" s="1"/>
  <c r="D214" i="13"/>
  <c r="C214" i="13"/>
  <c r="B214" i="13"/>
  <c r="A214" i="13"/>
  <c r="E214" i="13" s="1"/>
  <c r="D213" i="13"/>
  <c r="C213" i="13"/>
  <c r="B213" i="13"/>
  <c r="A213" i="13"/>
  <c r="E213" i="13" s="1"/>
  <c r="D212" i="13"/>
  <c r="C212" i="13"/>
  <c r="B212" i="13"/>
  <c r="A212" i="13"/>
  <c r="E212" i="13" s="1"/>
  <c r="D211" i="13"/>
  <c r="C211" i="13"/>
  <c r="B211" i="13"/>
  <c r="A211" i="13"/>
  <c r="E211" i="13" s="1"/>
  <c r="D210" i="13"/>
  <c r="C210" i="13"/>
  <c r="B210" i="13"/>
  <c r="A210" i="13"/>
  <c r="E210" i="13" s="1"/>
  <c r="D209" i="13"/>
  <c r="C209" i="13"/>
  <c r="B209" i="13"/>
  <c r="A209" i="13"/>
  <c r="E209" i="13" s="1"/>
  <c r="D208" i="13"/>
  <c r="C208" i="13"/>
  <c r="B208" i="13"/>
  <c r="A208" i="13"/>
  <c r="E208" i="13" s="1"/>
  <c r="D207" i="13"/>
  <c r="C207" i="13"/>
  <c r="B207" i="13"/>
  <c r="A207" i="13"/>
  <c r="E207" i="13" s="1"/>
  <c r="D206" i="13"/>
  <c r="C206" i="13"/>
  <c r="B206" i="13"/>
  <c r="A206" i="13"/>
  <c r="E206" i="13" s="1"/>
  <c r="D205" i="13"/>
  <c r="C205" i="13"/>
  <c r="B205" i="13"/>
  <c r="A205" i="13"/>
  <c r="E205" i="13" s="1"/>
  <c r="D204" i="13"/>
  <c r="C204" i="13"/>
  <c r="B204" i="13"/>
  <c r="A204" i="13"/>
  <c r="E204" i="13" s="1"/>
  <c r="D203" i="13"/>
  <c r="C203" i="13"/>
  <c r="B203" i="13"/>
  <c r="A203" i="13"/>
  <c r="E203" i="13" s="1"/>
  <c r="D202" i="13"/>
  <c r="C202" i="13"/>
  <c r="B202" i="13"/>
  <c r="A202" i="13"/>
  <c r="E202" i="13" s="1"/>
  <c r="D201" i="13"/>
  <c r="C201" i="13"/>
  <c r="B201" i="13"/>
  <c r="A201" i="13"/>
  <c r="E201" i="13" s="1"/>
  <c r="D200" i="13"/>
  <c r="C200" i="13"/>
  <c r="B200" i="13"/>
  <c r="A200" i="13"/>
  <c r="E200" i="13" s="1"/>
  <c r="D199" i="13"/>
  <c r="C199" i="13"/>
  <c r="B199" i="13"/>
  <c r="A199" i="13"/>
  <c r="E199" i="13" s="1"/>
  <c r="D198" i="13"/>
  <c r="C198" i="13"/>
  <c r="B198" i="13"/>
  <c r="A198" i="13"/>
  <c r="E198" i="13" s="1"/>
  <c r="D197" i="13"/>
  <c r="C197" i="13"/>
  <c r="B197" i="13"/>
  <c r="A197" i="13"/>
  <c r="E197" i="13" s="1"/>
  <c r="D196" i="13"/>
  <c r="C196" i="13"/>
  <c r="B196" i="13"/>
  <c r="A196" i="13"/>
  <c r="E196" i="13" s="1"/>
  <c r="D195" i="13"/>
  <c r="C195" i="13"/>
  <c r="B195" i="13"/>
  <c r="A195" i="13"/>
  <c r="E195" i="13" s="1"/>
  <c r="D194" i="13"/>
  <c r="C194" i="13"/>
  <c r="B194" i="13"/>
  <c r="A194" i="13"/>
  <c r="E194" i="13" s="1"/>
  <c r="D193" i="13"/>
  <c r="C193" i="13"/>
  <c r="B193" i="13"/>
  <c r="A193" i="13"/>
  <c r="E193" i="13" s="1"/>
  <c r="D192" i="13"/>
  <c r="C192" i="13"/>
  <c r="B192" i="13"/>
  <c r="A192" i="13"/>
  <c r="E192" i="13" s="1"/>
  <c r="D191" i="13"/>
  <c r="C191" i="13"/>
  <c r="B191" i="13"/>
  <c r="A191" i="13"/>
  <c r="E191" i="13" s="1"/>
  <c r="D190" i="13"/>
  <c r="C190" i="13"/>
  <c r="B190" i="13"/>
  <c r="A190" i="13"/>
  <c r="E190" i="13" s="1"/>
  <c r="D189" i="13"/>
  <c r="C189" i="13"/>
  <c r="B189" i="13"/>
  <c r="A189" i="13"/>
  <c r="E189" i="13" s="1"/>
  <c r="D188" i="13"/>
  <c r="C188" i="13"/>
  <c r="B188" i="13"/>
  <c r="A188" i="13"/>
  <c r="E188" i="13" s="1"/>
  <c r="D187" i="13"/>
  <c r="C187" i="13"/>
  <c r="B187" i="13"/>
  <c r="A187" i="13"/>
  <c r="E187" i="13" s="1"/>
  <c r="D186" i="13"/>
  <c r="C186" i="13"/>
  <c r="B186" i="13"/>
  <c r="A186" i="13"/>
  <c r="E186" i="13" s="1"/>
  <c r="D185" i="13"/>
  <c r="C185" i="13"/>
  <c r="B185" i="13"/>
  <c r="A185" i="13"/>
  <c r="E185" i="13" s="1"/>
  <c r="D184" i="13"/>
  <c r="C184" i="13"/>
  <c r="B184" i="13"/>
  <c r="A184" i="13"/>
  <c r="E184" i="13" s="1"/>
  <c r="D183" i="13"/>
  <c r="C183" i="13"/>
  <c r="B183" i="13"/>
  <c r="A183" i="13"/>
  <c r="E183" i="13" s="1"/>
  <c r="D182" i="13"/>
  <c r="C182" i="13"/>
  <c r="B182" i="13"/>
  <c r="A182" i="13"/>
  <c r="E182" i="13" s="1"/>
  <c r="D181" i="13"/>
  <c r="C181" i="13"/>
  <c r="B181" i="13"/>
  <c r="A181" i="13"/>
  <c r="E181" i="13" s="1"/>
  <c r="D180" i="13"/>
  <c r="C180" i="13"/>
  <c r="B180" i="13"/>
  <c r="A180" i="13"/>
  <c r="E180" i="13" s="1"/>
  <c r="D179" i="13"/>
  <c r="C179" i="13"/>
  <c r="B179" i="13"/>
  <c r="A179" i="13"/>
  <c r="E179" i="13" s="1"/>
  <c r="D178" i="13"/>
  <c r="C178" i="13"/>
  <c r="B178" i="13"/>
  <c r="A178" i="13"/>
  <c r="E178" i="13" s="1"/>
  <c r="D177" i="13"/>
  <c r="C177" i="13"/>
  <c r="B177" i="13"/>
  <c r="A177" i="13"/>
  <c r="E177" i="13" s="1"/>
  <c r="D176" i="13"/>
  <c r="C176" i="13"/>
  <c r="B176" i="13"/>
  <c r="A176" i="13"/>
  <c r="E176" i="13" s="1"/>
  <c r="D175" i="13"/>
  <c r="C175" i="13"/>
  <c r="B175" i="13"/>
  <c r="A175" i="13"/>
  <c r="E175" i="13" s="1"/>
  <c r="D174" i="13"/>
  <c r="C174" i="13"/>
  <c r="B174" i="13"/>
  <c r="A174" i="13"/>
  <c r="E174" i="13" s="1"/>
  <c r="D173" i="13"/>
  <c r="C173" i="13"/>
  <c r="B173" i="13"/>
  <c r="A173" i="13"/>
  <c r="E173" i="13" s="1"/>
  <c r="D172" i="13"/>
  <c r="C172" i="13"/>
  <c r="B172" i="13"/>
  <c r="A172" i="13"/>
  <c r="E172" i="13" s="1"/>
  <c r="D171" i="13"/>
  <c r="C171" i="13"/>
  <c r="B171" i="13"/>
  <c r="A171" i="13"/>
  <c r="E171" i="13" s="1"/>
  <c r="D170" i="13"/>
  <c r="C170" i="13"/>
  <c r="B170" i="13"/>
  <c r="A170" i="13"/>
  <c r="E170" i="13" s="1"/>
  <c r="D169" i="13"/>
  <c r="C169" i="13"/>
  <c r="B169" i="13"/>
  <c r="A169" i="13"/>
  <c r="E169" i="13" s="1"/>
  <c r="D168" i="13"/>
  <c r="C168" i="13"/>
  <c r="B168" i="13"/>
  <c r="A168" i="13"/>
  <c r="E168" i="13" s="1"/>
  <c r="D167" i="13"/>
  <c r="C167" i="13"/>
  <c r="B167" i="13"/>
  <c r="A167" i="13"/>
  <c r="E167" i="13" s="1"/>
  <c r="D166" i="13"/>
  <c r="C166" i="13"/>
  <c r="B166" i="13"/>
  <c r="A166" i="13"/>
  <c r="E166" i="13" s="1"/>
  <c r="D165" i="13"/>
  <c r="C165" i="13"/>
  <c r="B165" i="13"/>
  <c r="A165" i="13"/>
  <c r="E165" i="13" s="1"/>
  <c r="D164" i="13"/>
  <c r="C164" i="13"/>
  <c r="B164" i="13"/>
  <c r="A164" i="13"/>
  <c r="E164" i="13" s="1"/>
  <c r="D163" i="13"/>
  <c r="C163" i="13"/>
  <c r="B163" i="13"/>
  <c r="A163" i="13"/>
  <c r="E163" i="13" s="1"/>
  <c r="D162" i="13"/>
  <c r="C162" i="13"/>
  <c r="B162" i="13"/>
  <c r="A162" i="13"/>
  <c r="E162" i="13" s="1"/>
  <c r="D161" i="13"/>
  <c r="C161" i="13"/>
  <c r="B161" i="13"/>
  <c r="A161" i="13"/>
  <c r="E161" i="13" s="1"/>
  <c r="D160" i="13"/>
  <c r="C160" i="13"/>
  <c r="B160" i="13"/>
  <c r="A160" i="13"/>
  <c r="E160" i="13" s="1"/>
  <c r="D159" i="13"/>
  <c r="C159" i="13"/>
  <c r="B159" i="13"/>
  <c r="A159" i="13"/>
  <c r="E159" i="13" s="1"/>
  <c r="D158" i="13"/>
  <c r="C158" i="13"/>
  <c r="B158" i="13"/>
  <c r="A158" i="13"/>
  <c r="E158" i="13" s="1"/>
  <c r="D157" i="13"/>
  <c r="C157" i="13"/>
  <c r="B157" i="13"/>
  <c r="A157" i="13"/>
  <c r="E157" i="13" s="1"/>
  <c r="D156" i="13"/>
  <c r="C156" i="13"/>
  <c r="B156" i="13"/>
  <c r="A156" i="13"/>
  <c r="E156" i="13" s="1"/>
  <c r="D155" i="13"/>
  <c r="C155" i="13"/>
  <c r="B155" i="13"/>
  <c r="A155" i="13"/>
  <c r="E155" i="13" s="1"/>
  <c r="D154" i="13"/>
  <c r="C154" i="13"/>
  <c r="B154" i="13"/>
  <c r="A154" i="13"/>
  <c r="E154" i="13" s="1"/>
  <c r="D153" i="13"/>
  <c r="C153" i="13"/>
  <c r="B153" i="13"/>
  <c r="A153" i="13"/>
  <c r="E153" i="13" s="1"/>
  <c r="D152" i="13"/>
  <c r="C152" i="13"/>
  <c r="B152" i="13"/>
  <c r="A152" i="13"/>
  <c r="E152" i="13" s="1"/>
  <c r="D151" i="13"/>
  <c r="C151" i="13"/>
  <c r="B151" i="13"/>
  <c r="A151" i="13"/>
  <c r="E151" i="13" s="1"/>
  <c r="D150" i="13"/>
  <c r="C150" i="13"/>
  <c r="B150" i="13"/>
  <c r="A150" i="13"/>
  <c r="E150" i="13" s="1"/>
  <c r="D149" i="13"/>
  <c r="C149" i="13"/>
  <c r="B149" i="13"/>
  <c r="A149" i="13"/>
  <c r="E149" i="13" s="1"/>
  <c r="D148" i="13"/>
  <c r="C148" i="13"/>
  <c r="B148" i="13"/>
  <c r="A148" i="13"/>
  <c r="E148" i="13" s="1"/>
  <c r="D147" i="13"/>
  <c r="C147" i="13"/>
  <c r="B147" i="13"/>
  <c r="A147" i="13"/>
  <c r="E147" i="13" s="1"/>
  <c r="D146" i="13"/>
  <c r="C146" i="13"/>
  <c r="B146" i="13"/>
  <c r="A146" i="13"/>
  <c r="E146" i="13" s="1"/>
  <c r="D145" i="13"/>
  <c r="C145" i="13"/>
  <c r="B145" i="13"/>
  <c r="A145" i="13"/>
  <c r="E145" i="13" s="1"/>
  <c r="D144" i="13"/>
  <c r="C144" i="13"/>
  <c r="B144" i="13"/>
  <c r="A144" i="13"/>
  <c r="E144" i="13" s="1"/>
  <c r="D143" i="13"/>
  <c r="C143" i="13"/>
  <c r="B143" i="13"/>
  <c r="A143" i="13"/>
  <c r="E143" i="13" s="1"/>
  <c r="D142" i="13"/>
  <c r="C142" i="13"/>
  <c r="B142" i="13"/>
  <c r="A142" i="13"/>
  <c r="E142" i="13" s="1"/>
  <c r="D141" i="13"/>
  <c r="C141" i="13"/>
  <c r="B141" i="13"/>
  <c r="A141" i="13"/>
  <c r="E141" i="13" s="1"/>
  <c r="D140" i="13"/>
  <c r="C140" i="13"/>
  <c r="B140" i="13"/>
  <c r="A140" i="13"/>
  <c r="E140" i="13" s="1"/>
  <c r="D139" i="13"/>
  <c r="C139" i="13"/>
  <c r="B139" i="13"/>
  <c r="A139" i="13"/>
  <c r="E139" i="13" s="1"/>
  <c r="D138" i="13"/>
  <c r="C138" i="13"/>
  <c r="B138" i="13"/>
  <c r="A138" i="13"/>
  <c r="E138" i="13" s="1"/>
  <c r="D137" i="13"/>
  <c r="C137" i="13"/>
  <c r="B137" i="13"/>
  <c r="A137" i="13"/>
  <c r="E137" i="13" s="1"/>
  <c r="D136" i="13"/>
  <c r="C136" i="13"/>
  <c r="B136" i="13"/>
  <c r="A136" i="13"/>
  <c r="E136" i="13" s="1"/>
  <c r="D135" i="13"/>
  <c r="C135" i="13"/>
  <c r="B135" i="13"/>
  <c r="A135" i="13"/>
  <c r="E135" i="13" s="1"/>
  <c r="D134" i="13"/>
  <c r="C134" i="13"/>
  <c r="B134" i="13"/>
  <c r="A134" i="13"/>
  <c r="E134" i="13" s="1"/>
  <c r="D133" i="13"/>
  <c r="C133" i="13"/>
  <c r="B133" i="13"/>
  <c r="A133" i="13"/>
  <c r="E133" i="13" s="1"/>
  <c r="D132" i="13"/>
  <c r="C132" i="13"/>
  <c r="B132" i="13"/>
  <c r="A132" i="13"/>
  <c r="E132" i="13" s="1"/>
  <c r="D131" i="13"/>
  <c r="C131" i="13"/>
  <c r="B131" i="13"/>
  <c r="A131" i="13"/>
  <c r="E131" i="13" s="1"/>
  <c r="D130" i="13"/>
  <c r="C130" i="13"/>
  <c r="B130" i="13"/>
  <c r="A130" i="13"/>
  <c r="E130" i="13" s="1"/>
  <c r="D129" i="13"/>
  <c r="C129" i="13"/>
  <c r="B129" i="13"/>
  <c r="A129" i="13"/>
  <c r="E129" i="13" s="1"/>
  <c r="D128" i="13"/>
  <c r="C128" i="13"/>
  <c r="B128" i="13"/>
  <c r="A128" i="13"/>
  <c r="E128" i="13" s="1"/>
  <c r="D127" i="13"/>
  <c r="C127" i="13"/>
  <c r="B127" i="13"/>
  <c r="A127" i="13"/>
  <c r="E127" i="13" s="1"/>
  <c r="D126" i="13"/>
  <c r="C126" i="13"/>
  <c r="B126" i="13"/>
  <c r="A126" i="13"/>
  <c r="E126" i="13" s="1"/>
  <c r="D125" i="13"/>
  <c r="C125" i="13"/>
  <c r="B125" i="13"/>
  <c r="A125" i="13"/>
  <c r="E125" i="13" s="1"/>
  <c r="D124" i="13"/>
  <c r="C124" i="13"/>
  <c r="B124" i="13"/>
  <c r="A124" i="13"/>
  <c r="E124" i="13" s="1"/>
  <c r="D123" i="13"/>
  <c r="C123" i="13"/>
  <c r="B123" i="13"/>
  <c r="A123" i="13"/>
  <c r="E123" i="13" s="1"/>
  <c r="D122" i="13"/>
  <c r="C122" i="13"/>
  <c r="B122" i="13"/>
  <c r="A122" i="13"/>
  <c r="E122" i="13" s="1"/>
  <c r="D121" i="13"/>
  <c r="C121" i="13"/>
  <c r="B121" i="13"/>
  <c r="A121" i="13"/>
  <c r="E121" i="13" s="1"/>
  <c r="D120" i="13"/>
  <c r="C120" i="13"/>
  <c r="B120" i="13"/>
  <c r="A120" i="13"/>
  <c r="E120" i="13" s="1"/>
  <c r="D119" i="13"/>
  <c r="C119" i="13"/>
  <c r="B119" i="13"/>
  <c r="A119" i="13"/>
  <c r="E119" i="13" s="1"/>
  <c r="D118" i="13"/>
  <c r="C118" i="13"/>
  <c r="B118" i="13"/>
  <c r="A118" i="13"/>
  <c r="E118" i="13" s="1"/>
  <c r="D117" i="13"/>
  <c r="C117" i="13"/>
  <c r="B117" i="13"/>
  <c r="A117" i="13"/>
  <c r="E117" i="13" s="1"/>
  <c r="D116" i="13"/>
  <c r="C116" i="13"/>
  <c r="B116" i="13"/>
  <c r="A116" i="13"/>
  <c r="E116" i="13" s="1"/>
  <c r="D115" i="13"/>
  <c r="C115" i="13"/>
  <c r="B115" i="13"/>
  <c r="A115" i="13"/>
  <c r="E115" i="13" s="1"/>
  <c r="D114" i="13"/>
  <c r="C114" i="13"/>
  <c r="B114" i="13"/>
  <c r="A114" i="13"/>
  <c r="E114" i="13" s="1"/>
  <c r="D113" i="13"/>
  <c r="C113" i="13"/>
  <c r="B113" i="13"/>
  <c r="A113" i="13"/>
  <c r="E113" i="13" s="1"/>
  <c r="D112" i="13"/>
  <c r="C112" i="13"/>
  <c r="B112" i="13"/>
  <c r="A112" i="13"/>
  <c r="E112" i="13" s="1"/>
  <c r="D111" i="13"/>
  <c r="C111" i="13"/>
  <c r="B111" i="13"/>
  <c r="A111" i="13"/>
  <c r="E111" i="13" s="1"/>
  <c r="D110" i="13"/>
  <c r="C110" i="13"/>
  <c r="B110" i="13"/>
  <c r="A110" i="13"/>
  <c r="E110" i="13" s="1"/>
  <c r="D109" i="13"/>
  <c r="C109" i="13"/>
  <c r="B109" i="13"/>
  <c r="A109" i="13"/>
  <c r="E109" i="13" s="1"/>
  <c r="D108" i="13"/>
  <c r="C108" i="13"/>
  <c r="B108" i="13"/>
  <c r="A108" i="13"/>
  <c r="E108" i="13" s="1"/>
  <c r="D107" i="13"/>
  <c r="C107" i="13"/>
  <c r="B107" i="13"/>
  <c r="A107" i="13"/>
  <c r="E107" i="13" s="1"/>
  <c r="D106" i="13"/>
  <c r="C106" i="13"/>
  <c r="B106" i="13"/>
  <c r="A106" i="13"/>
  <c r="E106" i="13" s="1"/>
  <c r="D105" i="13"/>
  <c r="C105" i="13"/>
  <c r="B105" i="13"/>
  <c r="A105" i="13"/>
  <c r="E105" i="13" s="1"/>
  <c r="D104" i="13"/>
  <c r="C104" i="13"/>
  <c r="B104" i="13"/>
  <c r="A104" i="13"/>
  <c r="E104" i="13" s="1"/>
  <c r="D103" i="13"/>
  <c r="C103" i="13"/>
  <c r="B103" i="13"/>
  <c r="A103" i="13"/>
  <c r="E103" i="13" s="1"/>
  <c r="D102" i="13"/>
  <c r="C102" i="13"/>
  <c r="B102" i="13"/>
  <c r="A102" i="13"/>
  <c r="E102" i="13" s="1"/>
  <c r="D101" i="13"/>
  <c r="C101" i="13"/>
  <c r="B101" i="13"/>
  <c r="A101" i="13"/>
  <c r="E101" i="13" s="1"/>
  <c r="D100" i="13"/>
  <c r="C100" i="13"/>
  <c r="B100" i="13"/>
  <c r="A100" i="13"/>
  <c r="E100" i="13" s="1"/>
  <c r="D99" i="13"/>
  <c r="C99" i="13"/>
  <c r="B99" i="13"/>
  <c r="A99" i="13"/>
  <c r="E99" i="13" s="1"/>
  <c r="D98" i="13"/>
  <c r="C98" i="13"/>
  <c r="B98" i="13"/>
  <c r="A98" i="13"/>
  <c r="E98" i="13" s="1"/>
  <c r="D97" i="13"/>
  <c r="C97" i="13"/>
  <c r="B97" i="13"/>
  <c r="A97" i="13"/>
  <c r="E97" i="13" s="1"/>
  <c r="D96" i="13"/>
  <c r="C96" i="13"/>
  <c r="B96" i="13"/>
  <c r="A96" i="13"/>
  <c r="E96" i="13" s="1"/>
  <c r="D95" i="13"/>
  <c r="C95" i="13"/>
  <c r="B95" i="13"/>
  <c r="A95" i="13"/>
  <c r="E95" i="13" s="1"/>
  <c r="D94" i="13"/>
  <c r="C94" i="13"/>
  <c r="B94" i="13"/>
  <c r="A94" i="13"/>
  <c r="E94" i="13" s="1"/>
  <c r="D93" i="13"/>
  <c r="C93" i="13"/>
  <c r="B93" i="13"/>
  <c r="A93" i="13"/>
  <c r="E93" i="13" s="1"/>
  <c r="D92" i="13"/>
  <c r="C92" i="13"/>
  <c r="B92" i="13"/>
  <c r="A92" i="13"/>
  <c r="E92" i="13" s="1"/>
  <c r="D91" i="13"/>
  <c r="C91" i="13"/>
  <c r="B91" i="13"/>
  <c r="A91" i="13"/>
  <c r="E91" i="13" s="1"/>
  <c r="D90" i="13"/>
  <c r="C90" i="13"/>
  <c r="B90" i="13"/>
  <c r="A90" i="13"/>
  <c r="E90" i="13" s="1"/>
  <c r="D89" i="13"/>
  <c r="C89" i="13"/>
  <c r="B89" i="13"/>
  <c r="A89" i="13"/>
  <c r="E89" i="13" s="1"/>
  <c r="D88" i="13"/>
  <c r="C88" i="13"/>
  <c r="B88" i="13"/>
  <c r="A88" i="13"/>
  <c r="E88" i="13" s="1"/>
  <c r="D87" i="13"/>
  <c r="C87" i="13"/>
  <c r="B87" i="13"/>
  <c r="A87" i="13"/>
  <c r="E87" i="13" s="1"/>
  <c r="D86" i="13"/>
  <c r="C86" i="13"/>
  <c r="B86" i="13"/>
  <c r="A86" i="13"/>
  <c r="E86" i="13" s="1"/>
  <c r="D85" i="13"/>
  <c r="C85" i="13"/>
  <c r="B85" i="13"/>
  <c r="A85" i="13"/>
  <c r="E85" i="13" s="1"/>
  <c r="D84" i="13"/>
  <c r="C84" i="13"/>
  <c r="B84" i="13"/>
  <c r="A84" i="13"/>
  <c r="E84" i="13" s="1"/>
  <c r="D83" i="13"/>
  <c r="C83" i="13"/>
  <c r="B83" i="13"/>
  <c r="A83" i="13"/>
  <c r="E83" i="13" s="1"/>
  <c r="D82" i="13"/>
  <c r="C82" i="13"/>
  <c r="B82" i="13"/>
  <c r="A82" i="13"/>
  <c r="E82" i="13" s="1"/>
  <c r="D81" i="13"/>
  <c r="C81" i="13"/>
  <c r="B81" i="13"/>
  <c r="A81" i="13"/>
  <c r="E81" i="13" s="1"/>
  <c r="D80" i="13"/>
  <c r="C80" i="13"/>
  <c r="B80" i="13"/>
  <c r="A80" i="13"/>
  <c r="E80" i="13" s="1"/>
  <c r="D79" i="13"/>
  <c r="C79" i="13"/>
  <c r="B79" i="13"/>
  <c r="A79" i="13"/>
  <c r="E79" i="13" s="1"/>
  <c r="D78" i="13"/>
  <c r="C78" i="13"/>
  <c r="B78" i="13"/>
  <c r="A78" i="13"/>
  <c r="E78" i="13" s="1"/>
  <c r="D77" i="13"/>
  <c r="C77" i="13"/>
  <c r="B77" i="13"/>
  <c r="A77" i="13"/>
  <c r="E77" i="13" s="1"/>
  <c r="D76" i="13"/>
  <c r="C76" i="13"/>
  <c r="B76" i="13"/>
  <c r="A76" i="13"/>
  <c r="E76" i="13" s="1"/>
  <c r="D75" i="13"/>
  <c r="C75" i="13"/>
  <c r="B75" i="13"/>
  <c r="A75" i="13"/>
  <c r="E75" i="13" s="1"/>
  <c r="D74" i="13"/>
  <c r="C74" i="13"/>
  <c r="B74" i="13"/>
  <c r="A74" i="13"/>
  <c r="E74" i="13" s="1"/>
  <c r="D73" i="13"/>
  <c r="C73" i="13"/>
  <c r="B73" i="13"/>
  <c r="A73" i="13"/>
  <c r="E73" i="13" s="1"/>
  <c r="D72" i="13"/>
  <c r="C72" i="13"/>
  <c r="B72" i="13"/>
  <c r="A72" i="13"/>
  <c r="E72" i="13" s="1"/>
  <c r="D71" i="13"/>
  <c r="C71" i="13"/>
  <c r="B71" i="13"/>
  <c r="A71" i="13"/>
  <c r="E71" i="13" s="1"/>
  <c r="D70" i="13"/>
  <c r="C70" i="13"/>
  <c r="B70" i="13"/>
  <c r="A70" i="13"/>
  <c r="E70" i="13" s="1"/>
  <c r="D69" i="13"/>
  <c r="C69" i="13"/>
  <c r="B69" i="13"/>
  <c r="A69" i="13"/>
  <c r="E69" i="13" s="1"/>
  <c r="D68" i="13"/>
  <c r="C68" i="13"/>
  <c r="B68" i="13"/>
  <c r="A68" i="13"/>
  <c r="E68" i="13" s="1"/>
  <c r="D67" i="13"/>
  <c r="C67" i="13"/>
  <c r="B67" i="13"/>
  <c r="A67" i="13"/>
  <c r="E67" i="13" s="1"/>
  <c r="D66" i="13"/>
  <c r="C66" i="13"/>
  <c r="B66" i="13"/>
  <c r="A66" i="13"/>
  <c r="E66" i="13" s="1"/>
  <c r="D65" i="13"/>
  <c r="C65" i="13"/>
  <c r="B65" i="13"/>
  <c r="A65" i="13"/>
  <c r="E65" i="13" s="1"/>
  <c r="D64" i="13"/>
  <c r="C64" i="13"/>
  <c r="B64" i="13"/>
  <c r="A64" i="13"/>
  <c r="E64" i="13" s="1"/>
  <c r="D63" i="13"/>
  <c r="C63" i="13"/>
  <c r="B63" i="13"/>
  <c r="A63" i="13"/>
  <c r="E63" i="13" s="1"/>
  <c r="D62" i="13"/>
  <c r="C62" i="13"/>
  <c r="B62" i="13"/>
  <c r="A62" i="13"/>
  <c r="E62" i="13" s="1"/>
  <c r="D61" i="13"/>
  <c r="C61" i="13"/>
  <c r="B61" i="13"/>
  <c r="A61" i="13"/>
  <c r="E61" i="13" s="1"/>
  <c r="D60" i="13"/>
  <c r="C60" i="13"/>
  <c r="B60" i="13"/>
  <c r="A60" i="13"/>
  <c r="E60" i="13" s="1"/>
  <c r="D59" i="13"/>
  <c r="C59" i="13"/>
  <c r="B59" i="13"/>
  <c r="A59" i="13"/>
  <c r="E59" i="13" s="1"/>
  <c r="D58" i="13"/>
  <c r="C58" i="13"/>
  <c r="B58" i="13"/>
  <c r="A58" i="13"/>
  <c r="E58" i="13" s="1"/>
  <c r="D57" i="13"/>
  <c r="C57" i="13"/>
  <c r="B57" i="13"/>
  <c r="A57" i="13"/>
  <c r="E57" i="13" s="1"/>
  <c r="D56" i="13"/>
  <c r="C56" i="13"/>
  <c r="B56" i="13"/>
  <c r="A56" i="13"/>
  <c r="E56" i="13" s="1"/>
  <c r="D55" i="13"/>
  <c r="C55" i="13"/>
  <c r="B55" i="13"/>
  <c r="A55" i="13"/>
  <c r="E55" i="13" s="1"/>
  <c r="D54" i="13"/>
  <c r="C54" i="13"/>
  <c r="B54" i="13"/>
  <c r="A54" i="13"/>
  <c r="E54" i="13" s="1"/>
  <c r="D53" i="13"/>
  <c r="C53" i="13"/>
  <c r="B53" i="13"/>
  <c r="A53" i="13"/>
  <c r="E53" i="13" s="1"/>
  <c r="D52" i="13"/>
  <c r="C52" i="13"/>
  <c r="B52" i="13"/>
  <c r="A52" i="13"/>
  <c r="E52" i="13" s="1"/>
  <c r="D51" i="13"/>
  <c r="C51" i="13"/>
  <c r="B51" i="13"/>
  <c r="A51" i="13"/>
  <c r="E51" i="13" s="1"/>
  <c r="D50" i="13"/>
  <c r="C50" i="13"/>
  <c r="B50" i="13"/>
  <c r="A50" i="13"/>
  <c r="E50" i="13" s="1"/>
  <c r="D49" i="13"/>
  <c r="C49" i="13"/>
  <c r="B49" i="13"/>
  <c r="A49" i="13"/>
  <c r="E49" i="13" s="1"/>
  <c r="D48" i="13"/>
  <c r="C48" i="13"/>
  <c r="B48" i="13"/>
  <c r="A48" i="13"/>
  <c r="E48" i="13" s="1"/>
  <c r="D47" i="13"/>
  <c r="C47" i="13"/>
  <c r="B47" i="13"/>
  <c r="A47" i="13"/>
  <c r="E47" i="13" s="1"/>
  <c r="D46" i="13"/>
  <c r="C46" i="13"/>
  <c r="B46" i="13"/>
  <c r="A46" i="13"/>
  <c r="E46" i="13" s="1"/>
  <c r="D45" i="13"/>
  <c r="C45" i="13"/>
  <c r="B45" i="13"/>
  <c r="A45" i="13"/>
  <c r="E45" i="13" s="1"/>
  <c r="D44" i="13"/>
  <c r="C44" i="13"/>
  <c r="B44" i="13"/>
  <c r="A44" i="13"/>
  <c r="E44" i="13" s="1"/>
  <c r="D43" i="13"/>
  <c r="C43" i="13"/>
  <c r="B43" i="13"/>
  <c r="A43" i="13"/>
  <c r="E43" i="13" s="1"/>
  <c r="D42" i="13"/>
  <c r="C42" i="13"/>
  <c r="B42" i="13"/>
  <c r="A42" i="13"/>
  <c r="E42" i="13" s="1"/>
  <c r="D41" i="13"/>
  <c r="C41" i="13"/>
  <c r="B41" i="13"/>
  <c r="A41" i="13"/>
  <c r="E41" i="13" s="1"/>
  <c r="D40" i="13"/>
  <c r="C40" i="13"/>
  <c r="B40" i="13"/>
  <c r="A40" i="13"/>
  <c r="E40" i="13" s="1"/>
  <c r="D39" i="13"/>
  <c r="C39" i="13"/>
  <c r="B39" i="13"/>
  <c r="A39" i="13"/>
  <c r="E39" i="13" s="1"/>
  <c r="D38" i="13"/>
  <c r="C38" i="13"/>
  <c r="B38" i="13"/>
  <c r="A38" i="13"/>
  <c r="E38" i="13" s="1"/>
  <c r="D37" i="13"/>
  <c r="C37" i="13"/>
  <c r="B37" i="13"/>
  <c r="A37" i="13"/>
  <c r="E37" i="13" s="1"/>
  <c r="D36" i="13"/>
  <c r="C36" i="13"/>
  <c r="B36" i="13"/>
  <c r="A36" i="13"/>
  <c r="E36" i="13" s="1"/>
  <c r="D35" i="13"/>
  <c r="C35" i="13"/>
  <c r="B35" i="13"/>
  <c r="A35" i="13"/>
  <c r="E35" i="13" s="1"/>
  <c r="D34" i="13"/>
  <c r="C34" i="13"/>
  <c r="B34" i="13"/>
  <c r="A34" i="13"/>
  <c r="E34" i="13" s="1"/>
  <c r="D33" i="13"/>
  <c r="C33" i="13"/>
  <c r="B33" i="13"/>
  <c r="A33" i="13"/>
  <c r="E33" i="13" s="1"/>
  <c r="D32" i="13"/>
  <c r="C32" i="13"/>
  <c r="B32" i="13"/>
  <c r="A32" i="13"/>
  <c r="E32" i="13" s="1"/>
  <c r="D31" i="13"/>
  <c r="C31" i="13"/>
  <c r="B31" i="13"/>
  <c r="A31" i="13"/>
  <c r="E31" i="13" s="1"/>
  <c r="D30" i="13"/>
  <c r="C30" i="13"/>
  <c r="B30" i="13"/>
  <c r="A30" i="13"/>
  <c r="E30" i="13" s="1"/>
  <c r="D29" i="13"/>
  <c r="C29" i="13"/>
  <c r="B29" i="13"/>
  <c r="A29" i="13"/>
  <c r="E29" i="13" s="1"/>
  <c r="D28" i="13"/>
  <c r="C28" i="13"/>
  <c r="B28" i="13"/>
  <c r="A28" i="13"/>
  <c r="E28" i="13" s="1"/>
  <c r="D27" i="13"/>
  <c r="C27" i="13"/>
  <c r="B27" i="13"/>
  <c r="A27" i="13"/>
  <c r="E27" i="13" s="1"/>
  <c r="D26" i="13"/>
  <c r="C26" i="13"/>
  <c r="B26" i="13"/>
  <c r="A26" i="13"/>
  <c r="E26" i="13" s="1"/>
  <c r="D25" i="13"/>
  <c r="C25" i="13"/>
  <c r="B25" i="13"/>
  <c r="A25" i="13"/>
  <c r="E25" i="13" s="1"/>
  <c r="D24" i="13"/>
  <c r="C24" i="13"/>
  <c r="B24" i="13"/>
  <c r="A24" i="13"/>
  <c r="E24" i="13" s="1"/>
  <c r="D23" i="13"/>
  <c r="C23" i="13"/>
  <c r="B23" i="13"/>
  <c r="A23" i="13"/>
  <c r="E23" i="13" s="1"/>
  <c r="D22" i="13"/>
  <c r="C22" i="13"/>
  <c r="B22" i="13"/>
  <c r="A22" i="13"/>
  <c r="E22" i="13" s="1"/>
  <c r="D21" i="13"/>
  <c r="C21" i="13"/>
  <c r="B21" i="13"/>
  <c r="A21" i="13"/>
  <c r="E21" i="13" s="1"/>
  <c r="D20" i="13"/>
  <c r="C20" i="13"/>
  <c r="B20" i="13"/>
  <c r="A20" i="13"/>
  <c r="E20" i="13" s="1"/>
  <c r="D19" i="13"/>
  <c r="C19" i="13"/>
  <c r="B19" i="13"/>
  <c r="A19" i="13"/>
  <c r="E19" i="13" s="1"/>
  <c r="D18" i="13"/>
  <c r="C18" i="13"/>
  <c r="B18" i="13"/>
  <c r="A18" i="13"/>
  <c r="E18" i="13" s="1"/>
  <c r="D17" i="13"/>
  <c r="C17" i="13"/>
  <c r="B17" i="13"/>
  <c r="A17" i="13"/>
  <c r="E17" i="13" s="1"/>
  <c r="D16" i="13"/>
  <c r="C16" i="13"/>
  <c r="B16" i="13"/>
  <c r="A16" i="13"/>
  <c r="E16" i="13" s="1"/>
  <c r="D15" i="13"/>
  <c r="C15" i="13"/>
  <c r="B15" i="13"/>
  <c r="A15" i="13"/>
  <c r="E15" i="13" s="1"/>
  <c r="D14" i="13"/>
  <c r="C14" i="13"/>
  <c r="B14" i="13"/>
  <c r="A14" i="13"/>
  <c r="E14" i="13" s="1"/>
  <c r="D13" i="13"/>
  <c r="C13" i="13"/>
  <c r="B13" i="13"/>
  <c r="A13" i="13"/>
  <c r="E13" i="13" s="1"/>
  <c r="D12" i="13"/>
  <c r="C12" i="13"/>
  <c r="B12" i="13"/>
  <c r="A12" i="13"/>
  <c r="E12" i="13" s="1"/>
  <c r="D11" i="13"/>
  <c r="C11" i="13"/>
  <c r="B11" i="13"/>
  <c r="A11" i="13"/>
  <c r="E11" i="13" s="1"/>
  <c r="D10" i="13"/>
  <c r="C10" i="13"/>
  <c r="B10" i="13"/>
  <c r="A10" i="13"/>
  <c r="E10" i="13" s="1"/>
  <c r="D9" i="13"/>
  <c r="C9" i="13"/>
  <c r="B9" i="13"/>
  <c r="A9" i="13"/>
  <c r="E9" i="13" s="1"/>
  <c r="D8" i="13"/>
  <c r="C8" i="13"/>
  <c r="B8" i="13"/>
  <c r="A8" i="13"/>
  <c r="E8" i="13" s="1"/>
  <c r="D7" i="13"/>
  <c r="C7" i="13"/>
  <c r="B7" i="13"/>
  <c r="A7" i="13"/>
  <c r="E7" i="13" s="1"/>
  <c r="D6" i="13"/>
  <c r="C6" i="13"/>
  <c r="B6" i="13"/>
  <c r="A6" i="13"/>
  <c r="E6" i="13" s="1"/>
  <c r="D5" i="13"/>
  <c r="C5" i="13"/>
  <c r="B5" i="13"/>
  <c r="A5" i="13"/>
  <c r="E5" i="13" s="1"/>
  <c r="D4" i="13"/>
  <c r="C4" i="13"/>
  <c r="B4" i="13"/>
  <c r="A4" i="13"/>
  <c r="E4" i="13" s="1"/>
  <c r="D3" i="13"/>
  <c r="C3" i="13"/>
  <c r="B3" i="13"/>
  <c r="A3" i="13"/>
  <c r="E3" i="13" s="1"/>
  <c r="D2" i="13"/>
  <c r="C2" i="13"/>
  <c r="B2" i="13"/>
  <c r="A2" i="13"/>
  <c r="C97" i="4" l="1"/>
  <c r="C23" i="5"/>
  <c r="C96" i="4"/>
  <c r="C95" i="4"/>
  <c r="C94" i="4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169" i="14"/>
  <c r="E170" i="14"/>
  <c r="E171" i="14"/>
  <c r="E172" i="14"/>
  <c r="E173" i="14"/>
  <c r="E174" i="14"/>
  <c r="E175" i="14"/>
  <c r="E176" i="14"/>
  <c r="E177" i="14"/>
  <c r="E178" i="14"/>
  <c r="E179" i="14"/>
  <c r="E180" i="14"/>
  <c r="E181" i="14"/>
  <c r="E182" i="14"/>
  <c r="E183" i="14"/>
  <c r="E184" i="14"/>
  <c r="E185" i="14"/>
  <c r="E186" i="14"/>
  <c r="E187" i="14"/>
  <c r="E188" i="14"/>
  <c r="E189" i="14"/>
  <c r="E190" i="14"/>
  <c r="E191" i="14"/>
  <c r="E192" i="14"/>
  <c r="E193" i="14"/>
  <c r="E194" i="14"/>
  <c r="E195" i="14"/>
  <c r="E196" i="14"/>
  <c r="E197" i="14"/>
  <c r="E198" i="14"/>
  <c r="E199" i="14"/>
  <c r="E200" i="14"/>
  <c r="C15" i="5" s="1"/>
  <c r="E201" i="14"/>
  <c r="C53" i="4" s="1"/>
  <c r="E202" i="14"/>
  <c r="E203" i="14"/>
  <c r="E204" i="14"/>
  <c r="E205" i="14"/>
  <c r="E206" i="14"/>
  <c r="E207" i="14"/>
  <c r="E208" i="14"/>
  <c r="E209" i="14"/>
  <c r="E210" i="14"/>
  <c r="E211" i="14"/>
  <c r="E212" i="14"/>
  <c r="E213" i="14"/>
  <c r="E214" i="14"/>
  <c r="E215" i="14"/>
  <c r="E216" i="14"/>
  <c r="E217" i="14"/>
  <c r="E218" i="14"/>
  <c r="E219" i="14"/>
  <c r="E220" i="14"/>
  <c r="E221" i="14"/>
  <c r="E222" i="14"/>
  <c r="E223" i="14"/>
  <c r="E224" i="14"/>
  <c r="E225" i="14"/>
  <c r="E226" i="14"/>
  <c r="E227" i="14"/>
  <c r="E228" i="14"/>
  <c r="E229" i="14"/>
  <c r="E230" i="14"/>
  <c r="E231" i="14"/>
  <c r="E232" i="14"/>
  <c r="E234" i="14"/>
  <c r="E235" i="14"/>
  <c r="E236" i="14"/>
  <c r="E238" i="14"/>
  <c r="E239" i="14"/>
  <c r="E240" i="14"/>
  <c r="E241" i="14"/>
  <c r="E242" i="14"/>
  <c r="E243" i="14"/>
  <c r="E244" i="14"/>
  <c r="E245" i="14"/>
  <c r="E246" i="14"/>
  <c r="E247" i="14"/>
  <c r="E248" i="14"/>
  <c r="E251" i="14"/>
  <c r="E252" i="14"/>
  <c r="E253" i="14"/>
  <c r="E255" i="14"/>
  <c r="E256" i="14"/>
  <c r="E257" i="14"/>
  <c r="E258" i="14"/>
  <c r="E259" i="14"/>
  <c r="E260" i="14"/>
  <c r="E261" i="14"/>
  <c r="E262" i="14"/>
  <c r="C18" i="5" s="1"/>
  <c r="E263" i="14"/>
  <c r="E264" i="14"/>
  <c r="E267" i="14"/>
  <c r="E268" i="14"/>
  <c r="E269" i="14"/>
  <c r="E271" i="14"/>
  <c r="E272" i="14"/>
  <c r="E273" i="14"/>
  <c r="E274" i="14"/>
  <c r="E275" i="14"/>
  <c r="E276" i="14"/>
  <c r="E277" i="14"/>
  <c r="E278" i="14"/>
  <c r="E279" i="14"/>
  <c r="E280" i="14"/>
  <c r="E283" i="14"/>
  <c r="E284" i="14"/>
  <c r="E285" i="14"/>
  <c r="E287" i="14"/>
  <c r="E288" i="14"/>
  <c r="E289" i="14"/>
  <c r="E290" i="14"/>
  <c r="E291" i="14"/>
  <c r="E292" i="14"/>
  <c r="E293" i="14"/>
  <c r="E294" i="14"/>
  <c r="E295" i="14"/>
  <c r="E296" i="14"/>
  <c r="E299" i="14"/>
  <c r="E300" i="14"/>
  <c r="E301" i="14"/>
  <c r="E303" i="14"/>
  <c r="E304" i="14"/>
  <c r="E305" i="14"/>
  <c r="E306" i="14"/>
  <c r="E307" i="14"/>
  <c r="E308" i="14"/>
  <c r="E309" i="14"/>
  <c r="E310" i="14"/>
  <c r="E311" i="14"/>
  <c r="E312" i="14"/>
  <c r="E315" i="14"/>
  <c r="E316" i="14"/>
  <c r="C19" i="5" s="1"/>
  <c r="E317" i="14"/>
  <c r="C73" i="4" s="1"/>
  <c r="E319" i="14"/>
  <c r="E320" i="14"/>
  <c r="E321" i="14"/>
  <c r="E322" i="14"/>
  <c r="E323" i="14"/>
  <c r="E324" i="14"/>
  <c r="E325" i="14"/>
  <c r="E326" i="14"/>
  <c r="E327" i="14"/>
  <c r="E328" i="14"/>
  <c r="E331" i="14"/>
  <c r="E332" i="14"/>
  <c r="E333" i="14"/>
  <c r="E335" i="14"/>
  <c r="E336" i="14"/>
  <c r="E337" i="14"/>
  <c r="E338" i="14"/>
  <c r="E339" i="14"/>
  <c r="E340" i="14"/>
  <c r="E341" i="14"/>
  <c r="E342" i="14"/>
  <c r="E343" i="14"/>
  <c r="E344" i="14"/>
  <c r="C22" i="5" s="1"/>
  <c r="E347" i="14"/>
  <c r="E348" i="14"/>
  <c r="E349" i="14"/>
  <c r="E351" i="14"/>
  <c r="E352" i="14"/>
  <c r="E353" i="14"/>
  <c r="E354" i="14"/>
  <c r="E355" i="14"/>
  <c r="E356" i="14"/>
  <c r="E357" i="14"/>
  <c r="E358" i="14"/>
  <c r="E359" i="14"/>
  <c r="E360" i="14"/>
  <c r="E363" i="14"/>
  <c r="E364" i="14"/>
  <c r="E365" i="14"/>
  <c r="E367" i="14"/>
  <c r="E368" i="14"/>
  <c r="E369" i="14"/>
  <c r="E370" i="14"/>
  <c r="E371" i="14"/>
  <c r="E372" i="14"/>
  <c r="E373" i="14"/>
  <c r="E374" i="14"/>
  <c r="E375" i="14"/>
  <c r="E376" i="14"/>
  <c r="E379" i="14"/>
  <c r="E380" i="14"/>
  <c r="E381" i="14"/>
  <c r="E383" i="14"/>
  <c r="E384" i="14"/>
  <c r="E385" i="14"/>
  <c r="E386" i="14"/>
  <c r="E387" i="14"/>
  <c r="E388" i="14"/>
  <c r="E389" i="14"/>
  <c r="E390" i="14"/>
  <c r="C25" i="4" s="1"/>
  <c r="E391" i="14"/>
  <c r="E392" i="14"/>
  <c r="E395" i="14"/>
  <c r="E396" i="14"/>
  <c r="E397" i="14"/>
  <c r="E399" i="14"/>
  <c r="E400" i="14"/>
  <c r="E401" i="14"/>
  <c r="E402" i="14"/>
  <c r="E403" i="14"/>
  <c r="E404" i="14"/>
  <c r="E405" i="14"/>
  <c r="E406" i="14"/>
  <c r="E407" i="14"/>
  <c r="E408" i="14"/>
  <c r="E411" i="14"/>
  <c r="C41" i="4" s="1"/>
  <c r="E412" i="14"/>
  <c r="E413" i="14"/>
  <c r="E415" i="14"/>
  <c r="C42" i="4" s="1"/>
  <c r="E416" i="14"/>
  <c r="E417" i="14"/>
  <c r="E418" i="14"/>
  <c r="E419" i="14"/>
  <c r="E420" i="14"/>
  <c r="E421" i="14"/>
  <c r="E422" i="14"/>
  <c r="E423" i="14"/>
  <c r="E424" i="14"/>
  <c r="E427" i="14"/>
  <c r="E428" i="14"/>
  <c r="E429" i="14"/>
  <c r="E431" i="14"/>
  <c r="E432" i="14"/>
  <c r="E433" i="14"/>
  <c r="E434" i="14"/>
  <c r="E435" i="14"/>
  <c r="E436" i="14"/>
  <c r="E437" i="14"/>
  <c r="E438" i="14"/>
  <c r="E439" i="14"/>
  <c r="E440" i="14"/>
  <c r="E443" i="14"/>
  <c r="E444" i="14"/>
  <c r="E445" i="14"/>
  <c r="E447" i="14"/>
  <c r="E448" i="14"/>
  <c r="E449" i="14"/>
  <c r="E450" i="14"/>
  <c r="E451" i="14"/>
  <c r="E452" i="14"/>
  <c r="E453" i="14"/>
  <c r="E454" i="14"/>
  <c r="E455" i="14"/>
  <c r="E456" i="14"/>
  <c r="E459" i="14"/>
  <c r="E460" i="14"/>
  <c r="E461" i="14"/>
  <c r="E463" i="14"/>
  <c r="E464" i="14"/>
  <c r="E465" i="14"/>
  <c r="E466" i="14"/>
  <c r="E467" i="14"/>
  <c r="E468" i="14"/>
  <c r="E469" i="14"/>
  <c r="E470" i="14"/>
  <c r="E471" i="14"/>
  <c r="E472" i="14"/>
  <c r="E475" i="14"/>
  <c r="E476" i="14"/>
  <c r="E477" i="14"/>
  <c r="E479" i="14"/>
  <c r="E480" i="14"/>
  <c r="E481" i="14"/>
  <c r="E482" i="14"/>
  <c r="E483" i="14"/>
  <c r="E484" i="14"/>
  <c r="E485" i="14"/>
  <c r="E486" i="14"/>
  <c r="E487" i="14"/>
  <c r="E488" i="14"/>
  <c r="E491" i="14"/>
  <c r="E492" i="14"/>
  <c r="E493" i="14"/>
  <c r="E495" i="14"/>
  <c r="E496" i="14"/>
  <c r="E497" i="14"/>
  <c r="E498" i="14"/>
  <c r="E499" i="14"/>
  <c r="E500" i="14"/>
  <c r="E501" i="14"/>
  <c r="E502" i="14"/>
  <c r="E503" i="14"/>
  <c r="E504" i="14"/>
  <c r="E507" i="14"/>
  <c r="E508" i="14"/>
  <c r="E509" i="14"/>
  <c r="E511" i="14"/>
  <c r="E512" i="14"/>
  <c r="E513" i="14"/>
  <c r="E514" i="14"/>
  <c r="E515" i="14"/>
  <c r="E516" i="14"/>
  <c r="E517" i="14"/>
  <c r="E518" i="14"/>
  <c r="E519" i="14"/>
  <c r="E520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110" i="14"/>
  <c r="E111" i="14"/>
  <c r="E112" i="14"/>
  <c r="E113" i="14"/>
  <c r="E114" i="14"/>
  <c r="E115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28" i="14"/>
  <c r="E129" i="14"/>
  <c r="E130" i="14"/>
  <c r="E131" i="14"/>
  <c r="E132" i="14"/>
  <c r="E133" i="14"/>
  <c r="E134" i="14"/>
  <c r="E135" i="14"/>
  <c r="E136" i="14"/>
  <c r="E137" i="14"/>
  <c r="E138" i="14"/>
  <c r="E139" i="14"/>
  <c r="E140" i="14"/>
  <c r="E141" i="14"/>
  <c r="E142" i="14"/>
  <c r="E143" i="14"/>
  <c r="E144" i="14"/>
  <c r="E145" i="14"/>
  <c r="E146" i="14"/>
  <c r="E147" i="14"/>
  <c r="E148" i="14"/>
  <c r="E149" i="14"/>
  <c r="E150" i="14"/>
  <c r="E151" i="14"/>
  <c r="E152" i="14"/>
  <c r="E153" i="14"/>
  <c r="E154" i="14"/>
  <c r="E155" i="14"/>
  <c r="E156" i="14"/>
  <c r="E157" i="14"/>
  <c r="E158" i="14"/>
  <c r="E159" i="14"/>
  <c r="E160" i="14"/>
  <c r="E161" i="14"/>
  <c r="E162" i="14"/>
  <c r="E163" i="14"/>
  <c r="E164" i="14"/>
  <c r="E165" i="14"/>
  <c r="E166" i="14"/>
  <c r="E167" i="14"/>
  <c r="E168" i="14"/>
  <c r="E759" i="14"/>
  <c r="E760" i="14"/>
  <c r="E761" i="14"/>
  <c r="E762" i="14"/>
  <c r="E763" i="14"/>
  <c r="E764" i="14"/>
  <c r="E765" i="14"/>
  <c r="E766" i="14"/>
  <c r="E767" i="14"/>
  <c r="E768" i="14"/>
  <c r="E769" i="14"/>
  <c r="E770" i="14"/>
  <c r="E771" i="14"/>
  <c r="E772" i="14"/>
  <c r="E773" i="14"/>
  <c r="E774" i="14"/>
  <c r="E775" i="14"/>
  <c r="E776" i="14"/>
  <c r="E777" i="14"/>
  <c r="E778" i="14"/>
  <c r="E779" i="14"/>
  <c r="E780" i="14"/>
  <c r="E781" i="14"/>
  <c r="E782" i="14"/>
  <c r="E783" i="14"/>
  <c r="E784" i="14"/>
  <c r="E785" i="14"/>
  <c r="E786" i="14"/>
  <c r="E787" i="14"/>
  <c r="E788" i="14"/>
  <c r="E789" i="14"/>
  <c r="E790" i="14"/>
  <c r="E791" i="14"/>
  <c r="E792" i="14"/>
  <c r="E793" i="14"/>
  <c r="E794" i="14"/>
  <c r="E795" i="14"/>
  <c r="E796" i="14"/>
  <c r="E797" i="14"/>
  <c r="E798" i="14"/>
  <c r="E799" i="14"/>
  <c r="E800" i="14"/>
  <c r="E801" i="14"/>
  <c r="E802" i="14"/>
  <c r="E803" i="14"/>
  <c r="E804" i="14"/>
  <c r="E805" i="14"/>
  <c r="E806" i="14"/>
  <c r="E807" i="14"/>
  <c r="E808" i="14"/>
  <c r="E809" i="14"/>
  <c r="E810" i="14"/>
  <c r="E811" i="14"/>
  <c r="E812" i="14"/>
  <c r="E813" i="14"/>
  <c r="E814" i="14"/>
  <c r="E815" i="14"/>
  <c r="E816" i="14"/>
  <c r="E817" i="14"/>
  <c r="E818" i="14"/>
  <c r="E819" i="14"/>
  <c r="E820" i="14"/>
  <c r="E821" i="14"/>
  <c r="E822" i="14"/>
  <c r="E823" i="14"/>
  <c r="E824" i="14"/>
  <c r="E825" i="14"/>
  <c r="E826" i="14"/>
  <c r="E827" i="14"/>
  <c r="E828" i="14"/>
  <c r="B96" i="4"/>
  <c r="B95" i="4"/>
  <c r="B23" i="5"/>
  <c r="B94" i="4"/>
  <c r="B97" i="4"/>
  <c r="C13" i="5"/>
  <c r="C21" i="5"/>
  <c r="C8" i="5"/>
  <c r="C24" i="5"/>
  <c r="C20" i="5"/>
  <c r="C11" i="5"/>
  <c r="C7" i="5"/>
  <c r="C6" i="5"/>
  <c r="B24" i="5"/>
  <c r="B21" i="5"/>
  <c r="B19" i="5"/>
  <c r="B17" i="5"/>
  <c r="B15" i="5"/>
  <c r="B12" i="5"/>
  <c r="B10" i="5"/>
  <c r="B8" i="5"/>
  <c r="B6" i="5"/>
  <c r="B106" i="4"/>
  <c r="B101" i="4"/>
  <c r="B93" i="4"/>
  <c r="B89" i="4"/>
  <c r="B85" i="4"/>
  <c r="B84" i="4"/>
  <c r="B77" i="4"/>
  <c r="B75" i="4"/>
  <c r="B70" i="4"/>
  <c r="B66" i="4"/>
  <c r="B62" i="4"/>
  <c r="B58" i="4"/>
  <c r="B54" i="4"/>
  <c r="B50" i="4"/>
  <c r="B45" i="4"/>
  <c r="B41" i="4"/>
  <c r="B37" i="4"/>
  <c r="B33" i="4"/>
  <c r="B29" i="4"/>
  <c r="B104" i="4"/>
  <c r="B92" i="4"/>
  <c r="B88" i="4"/>
  <c r="B80" i="4"/>
  <c r="B76" i="4"/>
  <c r="B69" i="4"/>
  <c r="B57" i="4"/>
  <c r="B48" i="4"/>
  <c r="B36" i="4"/>
  <c r="B64" i="4"/>
  <c r="B47" i="4"/>
  <c r="B31" i="4"/>
  <c r="B100" i="4"/>
  <c r="B65" i="4"/>
  <c r="B40" i="4"/>
  <c r="B28" i="4"/>
  <c r="B52" i="4"/>
  <c r="B35" i="4"/>
  <c r="B22" i="5"/>
  <c r="B20" i="5"/>
  <c r="B18" i="5"/>
  <c r="B16" i="5"/>
  <c r="B13" i="5"/>
  <c r="B11" i="5"/>
  <c r="B9" i="5"/>
  <c r="B7" i="5"/>
  <c r="B103" i="4"/>
  <c r="B99" i="4"/>
  <c r="B91" i="4"/>
  <c r="B87" i="4"/>
  <c r="B82" i="4"/>
  <c r="B79" i="4"/>
  <c r="B26" i="4"/>
  <c r="B72" i="4"/>
  <c r="B68" i="4"/>
  <c r="B56" i="4"/>
  <c r="B39" i="4"/>
  <c r="B105" i="4"/>
  <c r="B102" i="4"/>
  <c r="B98" i="4"/>
  <c r="B90" i="4"/>
  <c r="B86" i="4"/>
  <c r="B81" i="4"/>
  <c r="B78" i="4"/>
  <c r="B74" i="4"/>
  <c r="B71" i="4"/>
  <c r="B67" i="4"/>
  <c r="B63" i="4"/>
  <c r="B59" i="4"/>
  <c r="B55" i="4"/>
  <c r="B49" i="4"/>
  <c r="B46" i="4"/>
  <c r="B42" i="4"/>
  <c r="B38" i="4"/>
  <c r="B34" i="4"/>
  <c r="B30" i="4"/>
  <c r="B83" i="4"/>
  <c r="B73" i="4"/>
  <c r="B61" i="4"/>
  <c r="B53" i="4"/>
  <c r="B44" i="4"/>
  <c r="B32" i="4"/>
  <c r="B60" i="4"/>
  <c r="B43" i="4"/>
  <c r="B6" i="4"/>
  <c r="C9" i="4"/>
  <c r="C13" i="4"/>
  <c r="C21" i="4"/>
  <c r="C29" i="4"/>
  <c r="C33" i="4"/>
  <c r="C37" i="4"/>
  <c r="C45" i="4"/>
  <c r="C49" i="4"/>
  <c r="C54" i="4"/>
  <c r="C58" i="4"/>
  <c r="C62" i="4"/>
  <c r="C66" i="4"/>
  <c r="C70" i="4"/>
  <c r="C74" i="4"/>
  <c r="C78" i="4"/>
  <c r="C82" i="4"/>
  <c r="C98" i="4"/>
  <c r="C102" i="4"/>
  <c r="C106" i="4"/>
  <c r="C27" i="4"/>
  <c r="C35" i="4"/>
  <c r="C43" i="4"/>
  <c r="C60" i="4"/>
  <c r="C68" i="4"/>
  <c r="C76" i="4"/>
  <c r="C84" i="4"/>
  <c r="C92" i="4"/>
  <c r="C100" i="4"/>
  <c r="C8" i="4"/>
  <c r="C24" i="4"/>
  <c r="C32" i="4"/>
  <c r="C40" i="4"/>
  <c r="C48" i="4"/>
  <c r="C57" i="4"/>
  <c r="C65" i="4"/>
  <c r="C81" i="4"/>
  <c r="C89" i="4"/>
  <c r="C105" i="4"/>
  <c r="C6" i="4"/>
  <c r="C10" i="4"/>
  <c r="C14" i="4"/>
  <c r="C18" i="4"/>
  <c r="C22" i="4"/>
  <c r="C26" i="4"/>
  <c r="C30" i="4"/>
  <c r="C34" i="4"/>
  <c r="C46" i="4"/>
  <c r="C50" i="4"/>
  <c r="C55" i="4"/>
  <c r="C63" i="4"/>
  <c r="C67" i="4"/>
  <c r="C71" i="4"/>
  <c r="C75" i="4"/>
  <c r="C83" i="4"/>
  <c r="C87" i="4"/>
  <c r="C99" i="4"/>
  <c r="C103" i="4"/>
  <c r="C7" i="4"/>
  <c r="C15" i="4"/>
  <c r="C23" i="4"/>
  <c r="C31" i="4"/>
  <c r="C39" i="4"/>
  <c r="C47" i="4"/>
  <c r="C56" i="4"/>
  <c r="C64" i="4"/>
  <c r="C72" i="4"/>
  <c r="C80" i="4"/>
  <c r="C88" i="4"/>
  <c r="C104" i="4"/>
  <c r="C12" i="4"/>
  <c r="C36" i="4"/>
  <c r="C44" i="4"/>
  <c r="C61" i="4"/>
  <c r="C69" i="4"/>
  <c r="C77" i="4"/>
  <c r="C85" i="4"/>
  <c r="C93" i="4"/>
  <c r="C101" i="4"/>
  <c r="E2" i="14"/>
  <c r="E237" i="14"/>
  <c r="E249" i="14"/>
  <c r="C17" i="5" s="1"/>
  <c r="E250" i="14"/>
  <c r="C59" i="4" s="1"/>
  <c r="E265" i="14"/>
  <c r="E266" i="14"/>
  <c r="E281" i="14"/>
  <c r="E282" i="14"/>
  <c r="E297" i="14"/>
  <c r="E298" i="14"/>
  <c r="E313" i="14"/>
  <c r="E314" i="14"/>
  <c r="E329" i="14"/>
  <c r="C79" i="4" s="1"/>
  <c r="E330" i="14"/>
  <c r="E345" i="14"/>
  <c r="E346" i="14"/>
  <c r="E361" i="14"/>
  <c r="E362" i="14"/>
  <c r="E377" i="14"/>
  <c r="C9" i="5" s="1"/>
  <c r="E378" i="14"/>
  <c r="C19" i="4" s="1"/>
  <c r="E393" i="14"/>
  <c r="E394" i="14"/>
  <c r="C28" i="4" s="1"/>
  <c r="E409" i="14"/>
  <c r="E410" i="14"/>
  <c r="C38" i="4" s="1"/>
  <c r="E425" i="14"/>
  <c r="E426" i="14"/>
  <c r="E441" i="14"/>
  <c r="E442" i="14"/>
  <c r="E457" i="14"/>
  <c r="E458" i="14"/>
  <c r="E473" i="14"/>
  <c r="E474" i="14"/>
  <c r="E489" i="14"/>
  <c r="E490" i="14"/>
  <c r="E505" i="14"/>
  <c r="E506" i="14"/>
  <c r="E521" i="14"/>
  <c r="E522" i="14"/>
  <c r="E233" i="14"/>
  <c r="E254" i="14"/>
  <c r="E270" i="14"/>
  <c r="E286" i="14"/>
  <c r="E302" i="14"/>
  <c r="E318" i="14"/>
  <c r="E334" i="14"/>
  <c r="C86" i="4" s="1"/>
  <c r="E350" i="14"/>
  <c r="E366" i="14"/>
  <c r="E382" i="14"/>
  <c r="C10" i="5" s="1"/>
  <c r="E398" i="14"/>
  <c r="E414" i="14"/>
  <c r="E430" i="14"/>
  <c r="E446" i="14"/>
  <c r="E462" i="14"/>
  <c r="E478" i="14"/>
  <c r="E494" i="14"/>
  <c r="E510" i="14"/>
  <c r="E526" i="14"/>
  <c r="E1176" i="14"/>
  <c r="E1188" i="14"/>
  <c r="E1200" i="14"/>
  <c r="E1201" i="14"/>
  <c r="E1216" i="14"/>
  <c r="E1217" i="14"/>
  <c r="E1232" i="14"/>
  <c r="E1233" i="14"/>
  <c r="E1248" i="14"/>
  <c r="E1249" i="14"/>
  <c r="E1264" i="14"/>
  <c r="E1265" i="14"/>
  <c r="E1280" i="14"/>
  <c r="E1281" i="14"/>
  <c r="E1296" i="14"/>
  <c r="E1297" i="14"/>
  <c r="E1312" i="14"/>
  <c r="E1313" i="14"/>
  <c r="E1172" i="14"/>
  <c r="E1205" i="14"/>
  <c r="E1221" i="14"/>
  <c r="E1237" i="14"/>
  <c r="E1253" i="14"/>
  <c r="E1269" i="14"/>
  <c r="E1285" i="14"/>
  <c r="E1301" i="14"/>
  <c r="E1317" i="14"/>
  <c r="E1774" i="14"/>
  <c r="E1775" i="14"/>
  <c r="E1790" i="14"/>
  <c r="E1791" i="14"/>
  <c r="E1806" i="14"/>
  <c r="C90" i="4" s="1"/>
  <c r="E1807" i="14"/>
  <c r="E1822" i="14"/>
  <c r="E1823" i="14"/>
  <c r="E1838" i="14"/>
  <c r="E1839" i="14"/>
  <c r="E1854" i="14"/>
  <c r="E1855" i="14"/>
  <c r="E1870" i="14"/>
  <c r="E1871" i="14"/>
  <c r="E1886" i="14"/>
  <c r="E1887" i="14"/>
  <c r="E1902" i="14"/>
  <c r="E1903" i="14"/>
  <c r="E1918" i="14"/>
  <c r="E1919" i="14"/>
  <c r="E1934" i="14"/>
  <c r="E1935" i="14"/>
  <c r="E1950" i="14"/>
  <c r="E1951" i="14"/>
  <c r="E1966" i="14"/>
  <c r="E1967" i="14"/>
  <c r="E1982" i="14"/>
  <c r="E1983" i="14"/>
  <c r="E1998" i="14"/>
  <c r="E1999" i="14"/>
  <c r="E2014" i="14"/>
  <c r="E2015" i="14"/>
  <c r="E2030" i="14"/>
  <c r="E2031" i="14"/>
  <c r="E2046" i="14"/>
  <c r="E2047" i="14"/>
  <c r="E2062" i="14"/>
  <c r="C17" i="4" s="1"/>
  <c r="E2063" i="14"/>
  <c r="E2078" i="14"/>
  <c r="E2079" i="14"/>
  <c r="E2094" i="14"/>
  <c r="E2095" i="14"/>
  <c r="E2110" i="14"/>
  <c r="E2111" i="14"/>
  <c r="E2126" i="14"/>
  <c r="E2127" i="14"/>
  <c r="E1779" i="14"/>
  <c r="E1795" i="14"/>
  <c r="E1811" i="14"/>
  <c r="E1827" i="14"/>
  <c r="E1843" i="14"/>
  <c r="E1859" i="14"/>
  <c r="E1875" i="14"/>
  <c r="E1891" i="14"/>
  <c r="E1907" i="14"/>
  <c r="E1923" i="14"/>
  <c r="E1939" i="14"/>
  <c r="E1955" i="14"/>
  <c r="E1971" i="14"/>
  <c r="E1987" i="14"/>
  <c r="E2003" i="14"/>
  <c r="E2019" i="14"/>
  <c r="C11" i="4" s="1"/>
  <c r="E2035" i="14"/>
  <c r="E2051" i="14"/>
  <c r="E2067" i="14"/>
  <c r="E2083" i="14"/>
  <c r="E2099" i="14"/>
  <c r="E2115" i="14"/>
  <c r="E2131" i="14"/>
  <c r="E2416" i="14"/>
  <c r="E2417" i="14"/>
  <c r="E2432" i="14"/>
  <c r="E2433" i="14"/>
  <c r="E2448" i="14"/>
  <c r="E2449" i="14"/>
  <c r="E2464" i="14"/>
  <c r="E2465" i="14"/>
  <c r="E2412" i="14"/>
  <c r="E2421" i="14"/>
  <c r="E2437" i="14"/>
  <c r="E2453" i="14"/>
  <c r="E2469" i="14"/>
  <c r="E2959" i="14"/>
  <c r="E2960" i="14"/>
  <c r="E2975" i="14"/>
  <c r="E2976" i="14"/>
  <c r="E2991" i="14"/>
  <c r="E2992" i="14"/>
  <c r="E3007" i="14"/>
  <c r="E3008" i="14"/>
  <c r="E3023" i="14"/>
  <c r="E3024" i="14"/>
  <c r="E3039" i="14"/>
  <c r="E3040" i="14"/>
  <c r="E3055" i="14"/>
  <c r="E3056" i="14"/>
  <c r="E3071" i="14"/>
  <c r="E3072" i="14"/>
  <c r="E3087" i="14"/>
  <c r="E3088" i="14"/>
  <c r="E3103" i="14"/>
  <c r="E3104" i="14"/>
  <c r="E3119" i="14"/>
  <c r="E3120" i="14"/>
  <c r="E2964" i="14"/>
  <c r="E2980" i="14"/>
  <c r="E2996" i="14"/>
  <c r="E3012" i="14"/>
  <c r="E3028" i="14"/>
  <c r="E3044" i="14"/>
  <c r="E3060" i="14"/>
  <c r="E3076" i="14"/>
  <c r="E3092" i="14"/>
  <c r="E3108" i="14"/>
  <c r="E3124" i="14"/>
  <c r="E3273" i="14"/>
  <c r="E3285" i="14"/>
  <c r="E3269" i="14"/>
  <c r="E3296" i="14"/>
  <c r="E3265" i="14"/>
  <c r="E3281" i="14"/>
  <c r="E3289" i="14"/>
  <c r="E3526" i="14"/>
  <c r="E3527" i="14"/>
  <c r="E3542" i="14"/>
  <c r="E3543" i="14"/>
  <c r="E3558" i="14"/>
  <c r="E3559" i="14"/>
  <c r="E3574" i="14"/>
  <c r="E3575" i="14"/>
  <c r="E3590" i="14"/>
  <c r="E3591" i="14"/>
  <c r="E3606" i="14"/>
  <c r="E3607" i="14"/>
  <c r="E3531" i="14"/>
  <c r="E3547" i="14"/>
  <c r="E3563" i="14"/>
  <c r="E3579" i="14"/>
  <c r="E3595" i="14"/>
  <c r="E3613" i="14"/>
  <c r="E3534" i="14"/>
  <c r="E3550" i="14"/>
  <c r="E3566" i="14"/>
  <c r="E3582" i="14"/>
  <c r="E3598" i="14"/>
  <c r="E3618" i="14"/>
  <c r="E3634" i="14"/>
  <c r="E3650" i="14"/>
  <c r="E3666" i="14"/>
  <c r="E3682" i="14"/>
  <c r="E3698" i="14"/>
  <c r="E3714" i="14"/>
  <c r="E3730" i="14"/>
  <c r="E3746" i="14"/>
  <c r="E3762" i="14"/>
  <c r="E3778" i="14"/>
  <c r="E3794" i="14"/>
  <c r="E3810" i="14"/>
  <c r="E3826" i="14"/>
  <c r="E3842" i="14"/>
  <c r="E3858" i="14"/>
  <c r="E3874" i="14"/>
  <c r="E3875" i="14"/>
  <c r="E3890" i="14"/>
  <c r="E3891" i="14"/>
  <c r="E3906" i="14"/>
  <c r="E3907" i="14"/>
  <c r="E3922" i="14"/>
  <c r="E3923" i="14"/>
  <c r="E3938" i="14"/>
  <c r="E3939" i="14"/>
  <c r="E3612" i="14"/>
  <c r="E3622" i="14"/>
  <c r="E3623" i="14"/>
  <c r="E3638" i="14"/>
  <c r="E3639" i="14"/>
  <c r="E3654" i="14"/>
  <c r="E3655" i="14"/>
  <c r="E3670" i="14"/>
  <c r="E3671" i="14"/>
  <c r="E3686" i="14"/>
  <c r="E3687" i="14"/>
  <c r="E3702" i="14"/>
  <c r="E3703" i="14"/>
  <c r="E3718" i="14"/>
  <c r="E3719" i="14"/>
  <c r="E3734" i="14"/>
  <c r="E3735" i="14"/>
  <c r="E3750" i="14"/>
  <c r="E3751" i="14"/>
  <c r="E3766" i="14"/>
  <c r="E3767" i="14"/>
  <c r="E3782" i="14"/>
  <c r="E3783" i="14"/>
  <c r="E3798" i="14"/>
  <c r="E3799" i="14"/>
  <c r="E3814" i="14"/>
  <c r="E3815" i="14"/>
  <c r="E3830" i="14"/>
  <c r="E3831" i="14"/>
  <c r="E3846" i="14"/>
  <c r="E3847" i="14"/>
  <c r="E3862" i="14"/>
  <c r="E3863" i="14"/>
  <c r="E3878" i="14"/>
  <c r="E3879" i="14"/>
  <c r="E3894" i="14"/>
  <c r="E3895" i="14"/>
  <c r="E3911" i="14"/>
  <c r="E3927" i="14"/>
  <c r="E3943" i="14"/>
  <c r="E3608" i="14"/>
  <c r="E3627" i="14"/>
  <c r="E3643" i="14"/>
  <c r="E3659" i="14"/>
  <c r="E3675" i="14"/>
  <c r="E3691" i="14"/>
  <c r="E3707" i="14"/>
  <c r="E3723" i="14"/>
  <c r="E3739" i="14"/>
  <c r="E3755" i="14"/>
  <c r="E3771" i="14"/>
  <c r="E3787" i="14"/>
  <c r="E3803" i="14"/>
  <c r="E3819" i="14"/>
  <c r="E3835" i="14"/>
  <c r="E1018" i="13"/>
  <c r="E1036" i="13"/>
  <c r="E1044" i="13"/>
  <c r="E1052" i="13"/>
  <c r="E1060" i="13"/>
  <c r="E1068" i="13"/>
  <c r="E1076" i="13"/>
  <c r="E1084" i="13"/>
  <c r="E1096" i="13"/>
  <c r="E1097" i="13"/>
  <c r="E1112" i="13"/>
  <c r="E1113" i="13"/>
  <c r="B24" i="4"/>
  <c r="B15" i="4"/>
  <c r="B27" i="4"/>
  <c r="B22" i="4"/>
  <c r="B18" i="4"/>
  <c r="B14" i="4"/>
  <c r="B10" i="4"/>
  <c r="B25" i="4"/>
  <c r="B21" i="4"/>
  <c r="B17" i="4"/>
  <c r="B9" i="4"/>
  <c r="B16" i="4"/>
  <c r="B12" i="4"/>
  <c r="B8" i="4"/>
  <c r="B23" i="4"/>
  <c r="B19" i="4"/>
  <c r="B7" i="4"/>
  <c r="E2" i="13"/>
  <c r="E1014" i="13"/>
  <c r="E1101" i="13"/>
  <c r="E1117" i="13"/>
  <c r="E1400" i="13"/>
  <c r="E1416" i="13"/>
  <c r="E1432" i="13"/>
  <c r="E1448" i="13"/>
  <c r="E1464" i="13"/>
  <c r="E1480" i="13"/>
  <c r="E1496" i="13"/>
  <c r="E1512" i="13"/>
  <c r="E1528" i="13"/>
  <c r="E1544" i="13"/>
  <c r="E1560" i="13"/>
  <c r="E1576" i="13"/>
  <c r="E1592" i="13"/>
  <c r="E1608" i="13"/>
  <c r="E1624" i="13"/>
  <c r="E1640" i="13"/>
  <c r="E1656" i="13"/>
  <c r="E1672" i="13"/>
  <c r="E1688" i="13"/>
  <c r="E1704" i="13"/>
  <c r="E1720" i="13"/>
  <c r="E1736" i="13"/>
  <c r="E1752" i="13"/>
  <c r="E1768" i="13"/>
  <c r="E1784" i="13"/>
  <c r="E1800" i="13"/>
  <c r="E1816" i="13"/>
  <c r="E1832" i="13"/>
  <c r="E1848" i="13"/>
  <c r="E1864" i="13"/>
  <c r="E1880" i="13"/>
  <c r="E1896" i="13"/>
  <c r="E1197" i="13"/>
  <c r="E1198" i="13"/>
  <c r="E1205" i="13"/>
  <c r="E1206" i="13"/>
  <c r="E1213" i="13"/>
  <c r="E1214" i="13"/>
  <c r="E1221" i="13"/>
  <c r="E1222" i="13"/>
  <c r="E1229" i="13"/>
  <c r="E1230" i="13"/>
  <c r="E1237" i="13"/>
  <c r="E1238" i="13"/>
  <c r="E1245" i="13"/>
  <c r="E1246" i="13"/>
  <c r="E1253" i="13"/>
  <c r="E1254" i="13"/>
  <c r="E1261" i="13"/>
  <c r="E1262" i="13"/>
  <c r="E1269" i="13"/>
  <c r="E1270" i="13"/>
  <c r="E1277" i="13"/>
  <c r="E1278" i="13"/>
  <c r="E1285" i="13"/>
  <c r="E1286" i="13"/>
  <c r="E1293" i="13"/>
  <c r="E1294" i="13"/>
  <c r="E1301" i="13"/>
  <c r="E1302" i="13"/>
  <c r="E1309" i="13"/>
  <c r="E1310" i="13"/>
  <c r="E1317" i="13"/>
  <c r="E1318" i="13"/>
  <c r="E1325" i="13"/>
  <c r="E1326" i="13"/>
  <c r="E1333" i="13"/>
  <c r="E1334" i="13"/>
  <c r="E1341" i="13"/>
  <c r="E1342" i="13"/>
  <c r="E1349" i="13"/>
  <c r="E1350" i="13"/>
  <c r="E1357" i="13"/>
  <c r="E1358" i="13"/>
  <c r="E1365" i="13"/>
  <c r="E1366" i="13"/>
  <c r="E1373" i="13"/>
  <c r="E1374" i="13"/>
  <c r="E1381" i="13"/>
  <c r="E1382" i="13"/>
  <c r="E1389" i="13"/>
  <c r="E1390" i="13"/>
  <c r="E1405" i="13"/>
  <c r="E1421" i="13"/>
  <c r="E1437" i="13"/>
  <c r="E1453" i="13"/>
  <c r="E1469" i="13"/>
  <c r="E1485" i="13"/>
  <c r="E1501" i="13"/>
  <c r="E1517" i="13"/>
  <c r="E1533" i="13"/>
  <c r="E1549" i="13"/>
  <c r="E1565" i="13"/>
  <c r="E1581" i="13"/>
  <c r="E1597" i="13"/>
  <c r="E1613" i="13"/>
  <c r="E1629" i="13"/>
  <c r="E1645" i="13"/>
  <c r="E1661" i="13"/>
  <c r="E1677" i="13"/>
  <c r="E1693" i="13"/>
  <c r="E1709" i="13"/>
  <c r="E1725" i="13"/>
  <c r="E1741" i="13"/>
  <c r="E1757" i="13"/>
  <c r="E1773" i="13"/>
  <c r="E1789" i="13"/>
  <c r="E1805" i="13"/>
  <c r="E1821" i="13"/>
  <c r="E1837" i="13"/>
  <c r="E1853" i="13"/>
  <c r="E1869" i="13"/>
  <c r="E1885" i="13"/>
  <c r="E1392" i="13"/>
  <c r="E1393" i="13"/>
  <c r="E1408" i="13"/>
  <c r="E1409" i="13"/>
  <c r="E1424" i="13"/>
  <c r="E1425" i="13"/>
  <c r="E1440" i="13"/>
  <c r="E1441" i="13"/>
  <c r="E1456" i="13"/>
  <c r="E1457" i="13"/>
  <c r="E1472" i="13"/>
  <c r="E1473" i="13"/>
  <c r="E1488" i="13"/>
  <c r="E1489" i="13"/>
  <c r="E1504" i="13"/>
  <c r="E1505" i="13"/>
  <c r="E1520" i="13"/>
  <c r="E1521" i="13"/>
  <c r="E1536" i="13"/>
  <c r="E1537" i="13"/>
  <c r="E1552" i="13"/>
  <c r="E1553" i="13"/>
  <c r="E1568" i="13"/>
  <c r="E1569" i="13"/>
  <c r="E1584" i="13"/>
  <c r="E1585" i="13"/>
  <c r="E1600" i="13"/>
  <c r="E1601" i="13"/>
  <c r="E1616" i="13"/>
  <c r="E1617" i="13"/>
  <c r="E1632" i="13"/>
  <c r="E1633" i="13"/>
  <c r="E1648" i="13"/>
  <c r="E1649" i="13"/>
  <c r="E1664" i="13"/>
  <c r="E1665" i="13"/>
  <c r="E1680" i="13"/>
  <c r="E1681" i="13"/>
  <c r="E1696" i="13"/>
  <c r="E1697" i="13"/>
  <c r="E1712" i="13"/>
  <c r="E1713" i="13"/>
  <c r="E1728" i="13"/>
  <c r="E1729" i="13"/>
  <c r="E1744" i="13"/>
  <c r="E1745" i="13"/>
  <c r="E1760" i="13"/>
  <c r="E1761" i="13"/>
  <c r="E1776" i="13"/>
  <c r="E1777" i="13"/>
  <c r="E1792" i="13"/>
  <c r="E1793" i="13"/>
  <c r="E1808" i="13"/>
  <c r="E1809" i="13"/>
  <c r="E1824" i="13"/>
  <c r="E1825" i="13"/>
  <c r="E1840" i="13"/>
  <c r="E1841" i="13"/>
  <c r="E1856" i="13"/>
  <c r="E1857" i="13"/>
  <c r="E1872" i="13"/>
  <c r="E1873" i="13"/>
  <c r="E1888" i="13"/>
  <c r="E1889" i="13"/>
  <c r="E1910" i="13"/>
  <c r="E1911" i="13"/>
  <c r="E1926" i="13"/>
  <c r="E1927" i="13"/>
  <c r="E1942" i="13"/>
  <c r="E1943" i="13"/>
  <c r="E1958" i="13"/>
  <c r="E1959" i="13"/>
  <c r="E1974" i="13"/>
  <c r="E1975" i="13"/>
  <c r="E1990" i="13"/>
  <c r="E1991" i="13"/>
  <c r="E2006" i="13"/>
  <c r="E2007" i="13"/>
  <c r="E2022" i="13"/>
  <c r="E2023" i="13"/>
  <c r="E2038" i="13"/>
  <c r="E2039" i="13"/>
  <c r="E2054" i="13"/>
  <c r="E2055" i="13"/>
  <c r="E2070" i="13"/>
  <c r="E2071" i="13"/>
  <c r="E2086" i="13"/>
  <c r="E2087" i="13"/>
  <c r="E2102" i="13"/>
  <c r="E2103" i="13"/>
  <c r="E2118" i="13"/>
  <c r="E2119" i="13"/>
  <c r="B11" i="4" s="1"/>
  <c r="E2134" i="13"/>
  <c r="E2135" i="13"/>
  <c r="E2150" i="13"/>
  <c r="E2151" i="13"/>
  <c r="E2166" i="13"/>
  <c r="E2167" i="13"/>
  <c r="E2182" i="13"/>
  <c r="E2183" i="13"/>
  <c r="E2198" i="13"/>
  <c r="E2199" i="13"/>
  <c r="E2214" i="13"/>
  <c r="E2215" i="13"/>
  <c r="E2230" i="13"/>
  <c r="E2231" i="13"/>
  <c r="E1898" i="13"/>
  <c r="E1899" i="13"/>
  <c r="E1915" i="13"/>
  <c r="E1931" i="13"/>
  <c r="E1947" i="13"/>
  <c r="E1963" i="13"/>
  <c r="E1979" i="13"/>
  <c r="E1995" i="13"/>
  <c r="E2011" i="13"/>
  <c r="E2027" i="13"/>
  <c r="E2043" i="13"/>
  <c r="E2059" i="13"/>
  <c r="E2075" i="13"/>
  <c r="E2091" i="13"/>
  <c r="E2107" i="13"/>
  <c r="E2123" i="13"/>
  <c r="E2139" i="13"/>
  <c r="E2155" i="13"/>
  <c r="B13" i="4" s="1"/>
  <c r="E2171" i="13"/>
  <c r="E2187" i="13"/>
  <c r="E2203" i="13"/>
  <c r="E2219" i="13"/>
  <c r="B20" i="4" s="1"/>
  <c r="E2235" i="13"/>
  <c r="E1906" i="13"/>
  <c r="E1922" i="13"/>
  <c r="E1938" i="13"/>
  <c r="E1954" i="13"/>
  <c r="E1970" i="13"/>
  <c r="E1986" i="13"/>
  <c r="E2002" i="13"/>
  <c r="E2018" i="13"/>
  <c r="E2034" i="13"/>
  <c r="E2050" i="13"/>
  <c r="E2066" i="13"/>
  <c r="E2082" i="13"/>
  <c r="E2098" i="13"/>
  <c r="E2114" i="13"/>
  <c r="E2130" i="13"/>
  <c r="E2146" i="13"/>
  <c r="E2162" i="13"/>
  <c r="E2178" i="13"/>
  <c r="E2194" i="13"/>
  <c r="E2210" i="13"/>
  <c r="E2226" i="13"/>
  <c r="E2242" i="13"/>
  <c r="E2556" i="13"/>
  <c r="E2557" i="13"/>
  <c r="E2564" i="13"/>
  <c r="E2565" i="13"/>
  <c r="E2580" i="13"/>
  <c r="E2581" i="13"/>
  <c r="E2552" i="13"/>
  <c r="E2569" i="13"/>
  <c r="E2585" i="13"/>
  <c r="E3052" i="13"/>
  <c r="E3060" i="13"/>
  <c r="E3061" i="13"/>
  <c r="E3076" i="13"/>
  <c r="E3077" i="13"/>
  <c r="E3092" i="13"/>
  <c r="E3093" i="13"/>
  <c r="E3108" i="13"/>
  <c r="E3109" i="13"/>
  <c r="E3124" i="13"/>
  <c r="E3125" i="13"/>
  <c r="E3140" i="13"/>
  <c r="E3141" i="13"/>
  <c r="E3156" i="13"/>
  <c r="E3157" i="13"/>
  <c r="E3172" i="13"/>
  <c r="E3173" i="13"/>
  <c r="E3188" i="13"/>
  <c r="E3189" i="13"/>
  <c r="E3204" i="13"/>
  <c r="E3205" i="13"/>
  <c r="E3220" i="13"/>
  <c r="E3221" i="13"/>
  <c r="E3236" i="13"/>
  <c r="E3237" i="13"/>
  <c r="E3252" i="13"/>
  <c r="E3253" i="13"/>
  <c r="E3268" i="13"/>
  <c r="E3269" i="13"/>
  <c r="E3065" i="13"/>
  <c r="E3081" i="13"/>
  <c r="E3097" i="13"/>
  <c r="E3113" i="13"/>
  <c r="E3129" i="13"/>
  <c r="E3144" i="13"/>
  <c r="E3145" i="13"/>
  <c r="E3160" i="13"/>
  <c r="E3161" i="13"/>
  <c r="E3176" i="13"/>
  <c r="E3177" i="13"/>
  <c r="E3192" i="13"/>
  <c r="E3193" i="13"/>
  <c r="E3208" i="13"/>
  <c r="E3209" i="13"/>
  <c r="E3224" i="13"/>
  <c r="E3225" i="13"/>
  <c r="E3240" i="13"/>
  <c r="E3241" i="13"/>
  <c r="E3257" i="13"/>
  <c r="E3273" i="13"/>
  <c r="E3382" i="13"/>
  <c r="E3378" i="13"/>
  <c r="E3390" i="13"/>
  <c r="E3391" i="13"/>
  <c r="E3657" i="13"/>
  <c r="E3665" i="13"/>
  <c r="E3673" i="13"/>
  <c r="E3681" i="13"/>
  <c r="E3689" i="13"/>
  <c r="E3697" i="13"/>
  <c r="E3705" i="13"/>
  <c r="E3714" i="13"/>
  <c r="E3730" i="13"/>
  <c r="E3746" i="13"/>
  <c r="E3762" i="13"/>
  <c r="E3778" i="13"/>
  <c r="E3794" i="13"/>
  <c r="E3605" i="13"/>
  <c r="E3719" i="13"/>
  <c r="E3735" i="13"/>
  <c r="E3751" i="13"/>
  <c r="E3767" i="13"/>
  <c r="E3783" i="13"/>
  <c r="E3799" i="13"/>
  <c r="E3601" i="13"/>
  <c r="E3613" i="13"/>
  <c r="E3614" i="13"/>
  <c r="E3621" i="13"/>
  <c r="E3622" i="13"/>
  <c r="E3629" i="13"/>
  <c r="E3630" i="13"/>
  <c r="E3637" i="13"/>
  <c r="E3638" i="13"/>
  <c r="E3645" i="13"/>
  <c r="E3646" i="13"/>
  <c r="E3653" i="13"/>
  <c r="E3654" i="13"/>
  <c r="E3661" i="13"/>
  <c r="E3662" i="13"/>
  <c r="E3669" i="13"/>
  <c r="E3670" i="13"/>
  <c r="E3677" i="13"/>
  <c r="E3678" i="13"/>
  <c r="E3685" i="13"/>
  <c r="E3686" i="13"/>
  <c r="E3693" i="13"/>
  <c r="E3694" i="13"/>
  <c r="E3701" i="13"/>
  <c r="E3702" i="13"/>
  <c r="E3709" i="13"/>
  <c r="E3710" i="13"/>
  <c r="E3807" i="13"/>
  <c r="E3815" i="13"/>
  <c r="E3823" i="13"/>
  <c r="E3831" i="13"/>
  <c r="E3843" i="13"/>
  <c r="E3859" i="13"/>
  <c r="E3875" i="13"/>
  <c r="E3891" i="13"/>
  <c r="E3907" i="13"/>
  <c r="E3923" i="13"/>
  <c r="E3939" i="13"/>
  <c r="E3955" i="13"/>
  <c r="E3971" i="13"/>
  <c r="E3987" i="13"/>
  <c r="E4003" i="13"/>
  <c r="E4019" i="13"/>
  <c r="E4035" i="13"/>
  <c r="E3847" i="13"/>
  <c r="E3848" i="13"/>
  <c r="E3863" i="13"/>
  <c r="E3864" i="13"/>
  <c r="E3879" i="13"/>
  <c r="E3880" i="13"/>
  <c r="E3895" i="13"/>
  <c r="E3896" i="13"/>
  <c r="E3911" i="13"/>
  <c r="E3912" i="13"/>
  <c r="E3927" i="13"/>
  <c r="E3928" i="13"/>
  <c r="E3943" i="13"/>
  <c r="E3944" i="13"/>
  <c r="E3959" i="13"/>
  <c r="E3960" i="13"/>
  <c r="E3975" i="13"/>
  <c r="E3976" i="13"/>
  <c r="E3991" i="13"/>
  <c r="E3992" i="13"/>
  <c r="E4007" i="13"/>
  <c r="E4008" i="13"/>
  <c r="E4023" i="13"/>
  <c r="E4024" i="13"/>
  <c r="E4039" i="13"/>
  <c r="E4040" i="13"/>
  <c r="E3715" i="13"/>
  <c r="E3716" i="13"/>
  <c r="E3723" i="13"/>
  <c r="E3724" i="13"/>
  <c r="E3731" i="13"/>
  <c r="E3732" i="13"/>
  <c r="E3739" i="13"/>
  <c r="E3740" i="13"/>
  <c r="E3747" i="13"/>
  <c r="E3748" i="13"/>
  <c r="E3755" i="13"/>
  <c r="E3756" i="13"/>
  <c r="E3763" i="13"/>
  <c r="E3764" i="13"/>
  <c r="E3771" i="13"/>
  <c r="E3772" i="13"/>
  <c r="E3779" i="13"/>
  <c r="E3780" i="13"/>
  <c r="E3787" i="13"/>
  <c r="E3788" i="13"/>
  <c r="E3795" i="13"/>
  <c r="E3796" i="13"/>
  <c r="E3803" i="13"/>
  <c r="E3804" i="13"/>
  <c r="E3811" i="13"/>
  <c r="E3812" i="13"/>
  <c r="E3819" i="13"/>
  <c r="E3820" i="13"/>
  <c r="E3827" i="13"/>
  <c r="E3828" i="13"/>
  <c r="E3835" i="13"/>
  <c r="E3836" i="13"/>
  <c r="E3852" i="13"/>
  <c r="E3868" i="13"/>
  <c r="E3884" i="13"/>
  <c r="E3900" i="13"/>
  <c r="E3916" i="13"/>
  <c r="E3932" i="13"/>
  <c r="E3948" i="13"/>
  <c r="E3964" i="13"/>
  <c r="E3980" i="13"/>
  <c r="E3996" i="13"/>
  <c r="E4012" i="13"/>
  <c r="E4028" i="13"/>
  <c r="E4044" i="13"/>
  <c r="C91" i="4" l="1"/>
  <c r="C16" i="4"/>
  <c r="C52" i="4"/>
  <c r="C16" i="5"/>
  <c r="C12" i="5"/>
  <c r="C20" i="4"/>
  <c r="C108" i="4"/>
  <c r="E23" i="5"/>
  <c r="D5" i="2"/>
  <c r="D5" i="3"/>
  <c r="D8" i="2"/>
  <c r="F8" i="2" s="1"/>
  <c r="I8" i="2" s="1"/>
  <c r="G8" i="2" s="1"/>
  <c r="D8" i="3"/>
  <c r="D15" i="4"/>
  <c r="C8" i="1" s="1"/>
  <c r="D8" i="1" s="1"/>
  <c r="A8" i="1" s="1"/>
  <c r="M23" i="2"/>
  <c r="J23" i="3"/>
  <c r="M10" i="2"/>
  <c r="O10" i="2" s="1"/>
  <c r="R10" i="2" s="1"/>
  <c r="P10" i="2" s="1"/>
  <c r="J10" i="3"/>
  <c r="D63" i="4"/>
  <c r="K10" i="1" s="1"/>
  <c r="L10" i="1" s="1"/>
  <c r="I10" i="1" s="1"/>
  <c r="D34" i="2"/>
  <c r="D34" i="3"/>
  <c r="D20" i="2"/>
  <c r="D20" i="3"/>
  <c r="D7" i="2"/>
  <c r="F7" i="2" s="1"/>
  <c r="I7" i="2" s="1"/>
  <c r="G7" i="2" s="1"/>
  <c r="D7" i="3"/>
  <c r="D14" i="4"/>
  <c r="C7" i="1" s="1"/>
  <c r="D7" i="1" s="1"/>
  <c r="A7" i="1" s="1"/>
  <c r="M39" i="2"/>
  <c r="O39" i="2" s="1"/>
  <c r="R39" i="2" s="1"/>
  <c r="P39" i="2" s="1"/>
  <c r="J39" i="3"/>
  <c r="D97" i="4"/>
  <c r="K39" i="1" s="1"/>
  <c r="L39" i="1" s="1"/>
  <c r="I39" i="1" s="1"/>
  <c r="D22" i="2"/>
  <c r="F22" i="2" s="1"/>
  <c r="I22" i="2" s="1"/>
  <c r="G22" i="2" s="1"/>
  <c r="D22" i="3"/>
  <c r="D32" i="4"/>
  <c r="C22" i="1" s="1"/>
  <c r="D22" i="1" s="1"/>
  <c r="A22" i="1" s="1"/>
  <c r="M41" i="2"/>
  <c r="J41" i="3"/>
  <c r="M14" i="2"/>
  <c r="J14" i="3"/>
  <c r="D25" i="3"/>
  <c r="D25" i="2"/>
  <c r="F25" i="2" s="1"/>
  <c r="I25" i="2" s="1"/>
  <c r="G25" i="2" s="1"/>
  <c r="D35" i="4"/>
  <c r="C25" i="1" s="1"/>
  <c r="D25" i="1" s="1"/>
  <c r="A25" i="1" s="1"/>
  <c r="M43" i="2"/>
  <c r="J43" i="3"/>
  <c r="M26" i="2"/>
  <c r="J26" i="3"/>
  <c r="M12" i="2"/>
  <c r="J12" i="3"/>
  <c r="D37" i="2"/>
  <c r="D37" i="3"/>
  <c r="D23" i="2"/>
  <c r="F23" i="2" s="1"/>
  <c r="I23" i="2" s="1"/>
  <c r="G23" i="2" s="1"/>
  <c r="D23" i="3"/>
  <c r="D33" i="4"/>
  <c r="C23" i="1" s="1"/>
  <c r="D23" i="1" s="1"/>
  <c r="A23" i="1" s="1"/>
  <c r="D6" i="2"/>
  <c r="D6" i="3"/>
  <c r="M24" i="2"/>
  <c r="O24" i="2" s="1"/>
  <c r="R24" i="2" s="1"/>
  <c r="P24" i="2" s="1"/>
  <c r="J24" i="3"/>
  <c r="D80" i="4"/>
  <c r="K24" i="1" s="1"/>
  <c r="L24" i="1" s="1"/>
  <c r="I24" i="1" s="1"/>
  <c r="D35" i="2"/>
  <c r="F35" i="2" s="1"/>
  <c r="I35" i="2" s="1"/>
  <c r="G35" i="2" s="1"/>
  <c r="D35" i="3"/>
  <c r="D47" i="4"/>
  <c r="C35" i="1" s="1"/>
  <c r="D35" i="1" s="1"/>
  <c r="A35" i="1" s="1"/>
  <c r="M37" i="2"/>
  <c r="O37" i="2" s="1"/>
  <c r="R37" i="2" s="1"/>
  <c r="P37" i="2" s="1"/>
  <c r="J37" i="3"/>
  <c r="D95" i="4"/>
  <c r="K37" i="1" s="1"/>
  <c r="L37" i="1" s="1"/>
  <c r="I37" i="1" s="1"/>
  <c r="D9" i="3"/>
  <c r="D9" i="2"/>
  <c r="M33" i="2"/>
  <c r="J33" i="3"/>
  <c r="M21" i="2"/>
  <c r="J21" i="3"/>
  <c r="J45" i="3"/>
  <c r="M45" i="2"/>
  <c r="O45" i="2" s="1"/>
  <c r="R45" i="2" s="1"/>
  <c r="P45" i="2" s="1"/>
  <c r="D104" i="4"/>
  <c r="K45" i="1" s="1"/>
  <c r="L45" i="1" s="1"/>
  <c r="I45" i="1" s="1"/>
  <c r="M17" i="2"/>
  <c r="J17" i="3"/>
  <c r="D28" i="2"/>
  <c r="D28" i="3"/>
  <c r="J20" i="3"/>
  <c r="M20" i="2"/>
  <c r="M6" i="2"/>
  <c r="J6" i="3"/>
  <c r="D31" i="2"/>
  <c r="D31" i="3"/>
  <c r="D17" i="2"/>
  <c r="F17" i="2" s="1"/>
  <c r="I17" i="2" s="1"/>
  <c r="G17" i="2" s="1"/>
  <c r="D17" i="3"/>
  <c r="D26" i="4"/>
  <c r="C17" i="1" s="1"/>
  <c r="D17" i="1" s="1"/>
  <c r="A17" i="1" s="1"/>
  <c r="D4" i="2"/>
  <c r="F4" i="2" s="1"/>
  <c r="I4" i="2" s="1"/>
  <c r="G4" i="2" s="1"/>
  <c r="D4" i="3"/>
  <c r="D10" i="4"/>
  <c r="C4" i="1" s="1"/>
  <c r="D4" i="1" s="1"/>
  <c r="A4" i="1" s="1"/>
  <c r="M32" i="2"/>
  <c r="J32" i="3"/>
  <c r="M5" i="2"/>
  <c r="J5" i="3"/>
  <c r="D15" i="2"/>
  <c r="F15" i="2" s="1"/>
  <c r="I15" i="2" s="1"/>
  <c r="G15" i="2" s="1"/>
  <c r="D15" i="3"/>
  <c r="D24" i="4"/>
  <c r="C15" i="1" s="1"/>
  <c r="D15" i="1" s="1"/>
  <c r="A15" i="1" s="1"/>
  <c r="M34" i="2"/>
  <c r="J34" i="3"/>
  <c r="M7" i="2"/>
  <c r="J7" i="3"/>
  <c r="D18" i="2"/>
  <c r="D18" i="3"/>
  <c r="M22" i="2"/>
  <c r="J22" i="3"/>
  <c r="M9" i="2"/>
  <c r="J9" i="3"/>
  <c r="D33" i="2"/>
  <c r="D33" i="3"/>
  <c r="D19" i="2"/>
  <c r="D19" i="3"/>
  <c r="D3" i="2"/>
  <c r="D3" i="3"/>
  <c r="M38" i="2"/>
  <c r="O38" i="2" s="1"/>
  <c r="R38" i="2" s="1"/>
  <c r="P38" i="2" s="1"/>
  <c r="J38" i="3"/>
  <c r="D96" i="4"/>
  <c r="K38" i="1" s="1"/>
  <c r="L38" i="1" s="1"/>
  <c r="I38" i="1" s="1"/>
  <c r="M11" i="2"/>
  <c r="J11" i="3"/>
  <c r="D21" i="2"/>
  <c r="D21" i="3"/>
  <c r="M44" i="2"/>
  <c r="J44" i="3"/>
  <c r="M30" i="2"/>
  <c r="J30" i="3"/>
  <c r="M16" i="2"/>
  <c r="J16" i="3"/>
  <c r="M3" i="2"/>
  <c r="J3" i="3"/>
  <c r="D13" i="2"/>
  <c r="D13" i="3"/>
  <c r="M25" i="2"/>
  <c r="O25" i="2" s="1"/>
  <c r="R25" i="2" s="1"/>
  <c r="P25" i="2" s="1"/>
  <c r="J25" i="3"/>
  <c r="D81" i="4"/>
  <c r="K25" i="1" s="1"/>
  <c r="L25" i="1" s="1"/>
  <c r="I25" i="1" s="1"/>
  <c r="D36" i="2"/>
  <c r="D36" i="3"/>
  <c r="J28" i="3"/>
  <c r="M28" i="2"/>
  <c r="D11" i="2"/>
  <c r="D11" i="3"/>
  <c r="M36" i="2"/>
  <c r="O36" i="2" s="1"/>
  <c r="R36" i="2" s="1"/>
  <c r="P36" i="2" s="1"/>
  <c r="J36" i="3"/>
  <c r="D94" i="4"/>
  <c r="K36" i="1" s="1"/>
  <c r="L36" i="1" s="1"/>
  <c r="I36" i="1" s="1"/>
  <c r="M19" i="2"/>
  <c r="O19" i="2" s="1"/>
  <c r="R19" i="2" s="1"/>
  <c r="P19" i="2" s="1"/>
  <c r="J19" i="3"/>
  <c r="D74" i="4"/>
  <c r="K19" i="1" s="1"/>
  <c r="L19" i="1" s="1"/>
  <c r="I19" i="1" s="1"/>
  <c r="D30" i="2"/>
  <c r="D30" i="3"/>
  <c r="D16" i="2"/>
  <c r="D16" i="3"/>
  <c r="J42" i="3"/>
  <c r="M42" i="2"/>
  <c r="D26" i="2"/>
  <c r="D26" i="3"/>
  <c r="J35" i="3"/>
  <c r="M35" i="2"/>
  <c r="J8" i="3"/>
  <c r="M8" i="2"/>
  <c r="M31" i="2"/>
  <c r="J31" i="3"/>
  <c r="M4" i="2"/>
  <c r="J4" i="3"/>
  <c r="D14" i="2"/>
  <c r="D14" i="3"/>
  <c r="M40" i="2"/>
  <c r="J40" i="3"/>
  <c r="M27" i="2"/>
  <c r="J27" i="3"/>
  <c r="M13" i="2"/>
  <c r="J13" i="3"/>
  <c r="D38" i="2"/>
  <c r="D38" i="3"/>
  <c r="D24" i="2"/>
  <c r="F24" i="2" s="1"/>
  <c r="I24" i="2" s="1"/>
  <c r="G24" i="2" s="1"/>
  <c r="D24" i="3"/>
  <c r="D34" i="4"/>
  <c r="C24" i="1" s="1"/>
  <c r="D24" i="1" s="1"/>
  <c r="A24" i="1" s="1"/>
  <c r="D10" i="2"/>
  <c r="D10" i="3"/>
  <c r="J46" i="3"/>
  <c r="M46" i="2"/>
  <c r="M18" i="2"/>
  <c r="J18" i="3"/>
  <c r="D29" i="2"/>
  <c r="D29" i="3"/>
  <c r="D2" i="2"/>
  <c r="D2" i="3"/>
  <c r="D32" i="2"/>
  <c r="F32" i="2" s="1"/>
  <c r="I32" i="2" s="1"/>
  <c r="G32" i="2" s="1"/>
  <c r="D32" i="3"/>
  <c r="D43" i="4"/>
  <c r="C32" i="1" s="1"/>
  <c r="D32" i="1" s="1"/>
  <c r="A32" i="1" s="1"/>
  <c r="M47" i="2"/>
  <c r="J47" i="3"/>
  <c r="M29" i="2"/>
  <c r="J29" i="3"/>
  <c r="M15" i="2"/>
  <c r="J15" i="3"/>
  <c r="M2" i="2"/>
  <c r="J2" i="3"/>
  <c r="D27" i="2"/>
  <c r="D27" i="3"/>
  <c r="D12" i="2"/>
  <c r="D12" i="3"/>
  <c r="C26" i="5"/>
  <c r="C11" i="2"/>
  <c r="C11" i="3"/>
  <c r="E19" i="4"/>
  <c r="G11" i="1" s="1"/>
  <c r="H11" i="1" s="1"/>
  <c r="D19" i="4"/>
  <c r="C11" i="1" s="1"/>
  <c r="D11" i="1" s="1"/>
  <c r="C13" i="2"/>
  <c r="E13" i="2" s="1"/>
  <c r="C13" i="3"/>
  <c r="E22" i="4"/>
  <c r="G13" i="1" s="1"/>
  <c r="H13" i="1" s="1"/>
  <c r="D22" i="4"/>
  <c r="C13" i="1" s="1"/>
  <c r="D13" i="1" s="1"/>
  <c r="C14" i="2"/>
  <c r="E14" i="2" s="1"/>
  <c r="C14" i="3"/>
  <c r="E23" i="4"/>
  <c r="G14" i="1" s="1"/>
  <c r="H14" i="1" s="1"/>
  <c r="D23" i="4"/>
  <c r="C14" i="1" s="1"/>
  <c r="D14" i="1" s="1"/>
  <c r="C6" i="2"/>
  <c r="E6" i="2" s="1"/>
  <c r="C6" i="3"/>
  <c r="D13" i="4"/>
  <c r="C6" i="1" s="1"/>
  <c r="D6" i="1" s="1"/>
  <c r="E13" i="4"/>
  <c r="G6" i="1" s="1"/>
  <c r="H6" i="1" s="1"/>
  <c r="E7" i="4"/>
  <c r="D7" i="4"/>
  <c r="C5" i="2"/>
  <c r="E5" i="2" s="1"/>
  <c r="C5" i="3"/>
  <c r="E12" i="4"/>
  <c r="G5" i="1" s="1"/>
  <c r="H5" i="1" s="1"/>
  <c r="D12" i="4"/>
  <c r="C5" i="1" s="1"/>
  <c r="D5" i="1" s="1"/>
  <c r="C12" i="2"/>
  <c r="E12" i="2" s="1"/>
  <c r="C12" i="3"/>
  <c r="D21" i="4"/>
  <c r="C12" i="1" s="1"/>
  <c r="D12" i="1" s="1"/>
  <c r="E21" i="4"/>
  <c r="G12" i="1" s="1"/>
  <c r="H12" i="1" s="1"/>
  <c r="C10" i="2"/>
  <c r="E10" i="2" s="1"/>
  <c r="C10" i="3"/>
  <c r="E18" i="4"/>
  <c r="G10" i="1" s="1"/>
  <c r="H10" i="1" s="1"/>
  <c r="D18" i="4"/>
  <c r="C10" i="1" s="1"/>
  <c r="D10" i="1" s="1"/>
  <c r="C15" i="2"/>
  <c r="E15" i="2" s="1"/>
  <c r="A15" i="2" s="1"/>
  <c r="C15" i="3"/>
  <c r="E24" i="4"/>
  <c r="G15" i="1" s="1"/>
  <c r="H15" i="1" s="1"/>
  <c r="C32" i="2"/>
  <c r="E32" i="2" s="1"/>
  <c r="A32" i="2" s="1"/>
  <c r="C32" i="3"/>
  <c r="E43" i="4"/>
  <c r="G32" i="1" s="1"/>
  <c r="H32" i="1" s="1"/>
  <c r="E53" i="4"/>
  <c r="D53" i="4"/>
  <c r="C20" i="2"/>
  <c r="E20" i="2" s="1"/>
  <c r="C20" i="3"/>
  <c r="E30" i="4"/>
  <c r="G20" i="1" s="1"/>
  <c r="H20" i="1" s="1"/>
  <c r="D30" i="4"/>
  <c r="C20" i="1" s="1"/>
  <c r="D20" i="1" s="1"/>
  <c r="C34" i="2"/>
  <c r="E34" i="2" s="1"/>
  <c r="C34" i="3"/>
  <c r="E46" i="4"/>
  <c r="G34" i="1" s="1"/>
  <c r="H34" i="1" s="1"/>
  <c r="D46" i="4"/>
  <c r="C34" i="1" s="1"/>
  <c r="D34" i="1" s="1"/>
  <c r="L10" i="2"/>
  <c r="N10" i="2" s="1"/>
  <c r="J10" i="2" s="1"/>
  <c r="I10" i="3"/>
  <c r="E63" i="4"/>
  <c r="O10" i="1" s="1"/>
  <c r="P10" i="1" s="1"/>
  <c r="L22" i="2"/>
  <c r="N22" i="2" s="1"/>
  <c r="I22" i="3"/>
  <c r="D78" i="4"/>
  <c r="K22" i="1" s="1"/>
  <c r="L22" i="1" s="1"/>
  <c r="E78" i="4"/>
  <c r="O22" i="1" s="1"/>
  <c r="P22" i="1" s="1"/>
  <c r="L36" i="2"/>
  <c r="N36" i="2" s="1"/>
  <c r="J36" i="2" s="1"/>
  <c r="I36" i="3"/>
  <c r="E94" i="4"/>
  <c r="O36" i="1" s="1"/>
  <c r="P36" i="1" s="1"/>
  <c r="C28" i="2"/>
  <c r="E28" i="2" s="1"/>
  <c r="C28" i="3"/>
  <c r="E39" i="4"/>
  <c r="G28" i="1" s="1"/>
  <c r="H28" i="1" s="1"/>
  <c r="D39" i="4"/>
  <c r="C28" i="1" s="1"/>
  <c r="D28" i="1" s="1"/>
  <c r="C17" i="2"/>
  <c r="E17" i="2" s="1"/>
  <c r="A17" i="2" s="1"/>
  <c r="C17" i="3"/>
  <c r="E26" i="4"/>
  <c r="G17" i="1" s="1"/>
  <c r="H17" i="1" s="1"/>
  <c r="E91" i="4"/>
  <c r="D91" i="4"/>
  <c r="H8" i="6"/>
  <c r="D7" i="5"/>
  <c r="C8" i="6" s="1"/>
  <c r="E7" i="5"/>
  <c r="D8" i="6" s="1"/>
  <c r="H16" i="6"/>
  <c r="D16" i="5"/>
  <c r="C16" i="6" s="1"/>
  <c r="E16" i="5"/>
  <c r="D16" i="6" s="1"/>
  <c r="C25" i="2"/>
  <c r="E25" i="2" s="1"/>
  <c r="A25" i="2" s="1"/>
  <c r="C25" i="3"/>
  <c r="E35" i="4"/>
  <c r="G25" i="1" s="1"/>
  <c r="H25" i="1" s="1"/>
  <c r="E65" i="4"/>
  <c r="D65" i="4"/>
  <c r="L11" i="2"/>
  <c r="N11" i="2" s="1"/>
  <c r="I11" i="3"/>
  <c r="E64" i="4"/>
  <c r="O11" i="1" s="1"/>
  <c r="P11" i="1" s="1"/>
  <c r="D64" i="4"/>
  <c r="K11" i="1" s="1"/>
  <c r="L11" i="1" s="1"/>
  <c r="E69" i="4"/>
  <c r="D69" i="4"/>
  <c r="L34" i="2"/>
  <c r="N34" i="2" s="1"/>
  <c r="I34" i="3"/>
  <c r="E92" i="4"/>
  <c r="O34" i="1" s="1"/>
  <c r="P34" i="1" s="1"/>
  <c r="D92" i="4"/>
  <c r="K34" i="1" s="1"/>
  <c r="L34" i="1" s="1"/>
  <c r="C23" i="2"/>
  <c r="E23" i="2" s="1"/>
  <c r="A23" i="2" s="1"/>
  <c r="C23" i="3"/>
  <c r="E33" i="4"/>
  <c r="G23" i="1" s="1"/>
  <c r="H23" i="1" s="1"/>
  <c r="C38" i="2"/>
  <c r="E38" i="2" s="1"/>
  <c r="C38" i="3"/>
  <c r="E50" i="4"/>
  <c r="G38" i="1" s="1"/>
  <c r="H38" i="1" s="1"/>
  <c r="D50" i="4"/>
  <c r="C38" i="1" s="1"/>
  <c r="D38" i="1" s="1"/>
  <c r="L12" i="2"/>
  <c r="N12" i="2" s="1"/>
  <c r="I12" i="3"/>
  <c r="D66" i="4"/>
  <c r="K12" i="1" s="1"/>
  <c r="L12" i="1" s="1"/>
  <c r="E66" i="4"/>
  <c r="O12" i="1" s="1"/>
  <c r="P12" i="1" s="1"/>
  <c r="L28" i="2"/>
  <c r="N28" i="2" s="1"/>
  <c r="I28" i="3"/>
  <c r="E84" i="4"/>
  <c r="O28" i="1" s="1"/>
  <c r="P28" i="1" s="1"/>
  <c r="D84" i="4"/>
  <c r="K28" i="1" s="1"/>
  <c r="L28" i="1" s="1"/>
  <c r="I39" i="3"/>
  <c r="L39" i="2"/>
  <c r="N39" i="2" s="1"/>
  <c r="J39" i="2" s="1"/>
  <c r="E97" i="4"/>
  <c r="O39" i="1" s="1"/>
  <c r="P39" i="1" s="1"/>
  <c r="H9" i="6"/>
  <c r="E8" i="5"/>
  <c r="D9" i="6" s="1"/>
  <c r="D8" i="5"/>
  <c r="C9" i="6" s="1"/>
  <c r="H17" i="6"/>
  <c r="E17" i="5"/>
  <c r="D17" i="6" s="1"/>
  <c r="D17" i="5"/>
  <c r="C17" i="6" s="1"/>
  <c r="C16" i="2"/>
  <c r="E16" i="2" s="1"/>
  <c r="C16" i="3"/>
  <c r="D25" i="4"/>
  <c r="C16" i="1" s="1"/>
  <c r="D16" i="1" s="1"/>
  <c r="E25" i="4"/>
  <c r="G16" i="1" s="1"/>
  <c r="H16" i="1" s="1"/>
  <c r="C24" i="2"/>
  <c r="E24" i="2" s="1"/>
  <c r="A24" i="2" s="1"/>
  <c r="C24" i="3"/>
  <c r="E34" i="4"/>
  <c r="G24" i="1" s="1"/>
  <c r="H24" i="1" s="1"/>
  <c r="C37" i="2"/>
  <c r="E37" i="2" s="1"/>
  <c r="C37" i="3"/>
  <c r="D49" i="4"/>
  <c r="C37" i="1" s="1"/>
  <c r="D37" i="1" s="1"/>
  <c r="E49" i="4"/>
  <c r="G37" i="1" s="1"/>
  <c r="H37" i="1" s="1"/>
  <c r="L13" i="2"/>
  <c r="N13" i="2" s="1"/>
  <c r="I13" i="3"/>
  <c r="E67" i="4"/>
  <c r="O13" i="1" s="1"/>
  <c r="P13" i="1" s="1"/>
  <c r="D67" i="4"/>
  <c r="K13" i="1" s="1"/>
  <c r="L13" i="1" s="1"/>
  <c r="L25" i="2"/>
  <c r="N25" i="2" s="1"/>
  <c r="J25" i="2" s="1"/>
  <c r="I25" i="3"/>
  <c r="E81" i="4"/>
  <c r="O25" i="1" s="1"/>
  <c r="P25" i="1" s="1"/>
  <c r="D98" i="4"/>
  <c r="E98" i="4"/>
  <c r="L4" i="2"/>
  <c r="N4" i="2" s="1"/>
  <c r="I4" i="3"/>
  <c r="E56" i="4"/>
  <c r="O4" i="1" s="1"/>
  <c r="P4" i="1" s="1"/>
  <c r="D56" i="4"/>
  <c r="K4" i="1" s="1"/>
  <c r="L4" i="1" s="1"/>
  <c r="I23" i="3"/>
  <c r="L23" i="2"/>
  <c r="N23" i="2" s="1"/>
  <c r="E79" i="4"/>
  <c r="O23" i="1" s="1"/>
  <c r="P23" i="1" s="1"/>
  <c r="D79" i="4"/>
  <c r="K23" i="1" s="1"/>
  <c r="L23" i="1" s="1"/>
  <c r="L37" i="2"/>
  <c r="N37" i="2" s="1"/>
  <c r="J37" i="2" s="1"/>
  <c r="I37" i="3"/>
  <c r="E95" i="4"/>
  <c r="O37" i="1" s="1"/>
  <c r="P37" i="1" s="1"/>
  <c r="H10" i="6"/>
  <c r="D9" i="5"/>
  <c r="C10" i="6" s="1"/>
  <c r="E9" i="5"/>
  <c r="D10" i="6" s="1"/>
  <c r="H18" i="6"/>
  <c r="D18" i="5"/>
  <c r="C18" i="6" s="1"/>
  <c r="E18" i="5"/>
  <c r="D18" i="6" s="1"/>
  <c r="E52" i="4"/>
  <c r="D52" i="4"/>
  <c r="L41" i="2"/>
  <c r="N41" i="2" s="1"/>
  <c r="I41" i="3"/>
  <c r="E100" i="4"/>
  <c r="O41" i="1" s="1"/>
  <c r="P41" i="1" s="1"/>
  <c r="D100" i="4"/>
  <c r="K41" i="1" s="1"/>
  <c r="L41" i="1" s="1"/>
  <c r="C26" i="2"/>
  <c r="E26" i="2" s="1"/>
  <c r="C26" i="3"/>
  <c r="E36" i="4"/>
  <c r="G26" i="1" s="1"/>
  <c r="H26" i="1" s="1"/>
  <c r="D36" i="4"/>
  <c r="C26" i="1" s="1"/>
  <c r="D26" i="1" s="1"/>
  <c r="E76" i="4"/>
  <c r="D76" i="4"/>
  <c r="L38" i="2"/>
  <c r="N38" i="2" s="1"/>
  <c r="J38" i="2" s="1"/>
  <c r="I38" i="3"/>
  <c r="E96" i="4"/>
  <c r="O38" i="1" s="1"/>
  <c r="P38" i="1" s="1"/>
  <c r="C27" i="2"/>
  <c r="E27" i="2" s="1"/>
  <c r="C27" i="3"/>
  <c r="D37" i="4"/>
  <c r="C27" i="1" s="1"/>
  <c r="D27" i="1" s="1"/>
  <c r="E37" i="4"/>
  <c r="G27" i="1" s="1"/>
  <c r="H27" i="1" s="1"/>
  <c r="L2" i="2"/>
  <c r="N2" i="2" s="1"/>
  <c r="I2" i="3"/>
  <c r="D54" i="4"/>
  <c r="K2" i="1" s="1"/>
  <c r="L2" i="1" s="1"/>
  <c r="E54" i="4"/>
  <c r="O2" i="1" s="1"/>
  <c r="P2" i="1" s="1"/>
  <c r="I15" i="3"/>
  <c r="L15" i="2"/>
  <c r="N15" i="2" s="1"/>
  <c r="D70" i="4"/>
  <c r="K15" i="1" s="1"/>
  <c r="L15" i="1" s="1"/>
  <c r="E70" i="4"/>
  <c r="O15" i="1" s="1"/>
  <c r="P15" i="1" s="1"/>
  <c r="E85" i="4"/>
  <c r="D85" i="4"/>
  <c r="L42" i="2"/>
  <c r="N42" i="2" s="1"/>
  <c r="I42" i="3"/>
  <c r="E101" i="4"/>
  <c r="O42" i="1" s="1"/>
  <c r="P42" i="1" s="1"/>
  <c r="D101" i="4"/>
  <c r="K42" i="1" s="1"/>
  <c r="L42" i="1" s="1"/>
  <c r="H11" i="6"/>
  <c r="D10" i="5"/>
  <c r="C11" i="6" s="1"/>
  <c r="E10" i="5"/>
  <c r="D11" i="6" s="1"/>
  <c r="H19" i="6"/>
  <c r="D19" i="5"/>
  <c r="C19" i="6" s="1"/>
  <c r="E19" i="5"/>
  <c r="D19" i="6" s="1"/>
  <c r="I7" i="3"/>
  <c r="L7" i="2"/>
  <c r="N7" i="2" s="1"/>
  <c r="E60" i="4"/>
  <c r="O7" i="1" s="1"/>
  <c r="P7" i="1" s="1"/>
  <c r="D60" i="4"/>
  <c r="K7" i="1" s="1"/>
  <c r="L7" i="1" s="1"/>
  <c r="C3" i="2"/>
  <c r="E3" i="2" s="1"/>
  <c r="C3" i="3"/>
  <c r="D9" i="4"/>
  <c r="C3" i="1" s="1"/>
  <c r="D3" i="1" s="1"/>
  <c r="E9" i="4"/>
  <c r="G3" i="1" s="1"/>
  <c r="H3" i="1" s="1"/>
  <c r="C4" i="2"/>
  <c r="E4" i="2" s="1"/>
  <c r="A4" i="2" s="1"/>
  <c r="C4" i="3"/>
  <c r="E10" i="4"/>
  <c r="G4" i="1" s="1"/>
  <c r="H4" i="1" s="1"/>
  <c r="C18" i="2"/>
  <c r="E18" i="2" s="1"/>
  <c r="C18" i="3"/>
  <c r="E27" i="4"/>
  <c r="G18" i="1" s="1"/>
  <c r="H18" i="1" s="1"/>
  <c r="D27" i="4"/>
  <c r="C18" i="1" s="1"/>
  <c r="D18" i="1" s="1"/>
  <c r="C22" i="2"/>
  <c r="E22" i="2" s="1"/>
  <c r="A22" i="2" s="1"/>
  <c r="C22" i="3"/>
  <c r="E32" i="4"/>
  <c r="G22" i="1" s="1"/>
  <c r="H22" i="1" s="1"/>
  <c r="L18" i="2"/>
  <c r="N18" i="2" s="1"/>
  <c r="I18" i="3"/>
  <c r="E73" i="4"/>
  <c r="O18" i="1" s="1"/>
  <c r="P18" i="1" s="1"/>
  <c r="D73" i="4"/>
  <c r="K18" i="1" s="1"/>
  <c r="L18" i="1" s="1"/>
  <c r="E38" i="4"/>
  <c r="D38" i="4"/>
  <c r="L3" i="2"/>
  <c r="N3" i="2" s="1"/>
  <c r="I3" i="3"/>
  <c r="E55" i="4"/>
  <c r="O3" i="1" s="1"/>
  <c r="P3" i="1" s="1"/>
  <c r="D55" i="4"/>
  <c r="K3" i="1" s="1"/>
  <c r="L3" i="1" s="1"/>
  <c r="L16" i="2"/>
  <c r="N16" i="2" s="1"/>
  <c r="I16" i="3"/>
  <c r="E71" i="4"/>
  <c r="O16" i="1" s="1"/>
  <c r="P16" i="1" s="1"/>
  <c r="D71" i="4"/>
  <c r="K16" i="1" s="1"/>
  <c r="L16" i="1" s="1"/>
  <c r="L29" i="2"/>
  <c r="N29" i="2" s="1"/>
  <c r="I29" i="3"/>
  <c r="D86" i="4"/>
  <c r="K29" i="1" s="1"/>
  <c r="L29" i="1" s="1"/>
  <c r="E86" i="4"/>
  <c r="O29" i="1" s="1"/>
  <c r="P29" i="1" s="1"/>
  <c r="L43" i="2"/>
  <c r="N43" i="2" s="1"/>
  <c r="I43" i="3"/>
  <c r="D102" i="4"/>
  <c r="K43" i="1" s="1"/>
  <c r="L43" i="1" s="1"/>
  <c r="E102" i="4"/>
  <c r="O43" i="1" s="1"/>
  <c r="P43" i="1" s="1"/>
  <c r="L14" i="2"/>
  <c r="N14" i="2" s="1"/>
  <c r="I14" i="3"/>
  <c r="E68" i="4"/>
  <c r="O14" i="1" s="1"/>
  <c r="P14" i="1" s="1"/>
  <c r="D68" i="4"/>
  <c r="K14" i="1" s="1"/>
  <c r="L14" i="1" s="1"/>
  <c r="L26" i="2"/>
  <c r="N26" i="2" s="1"/>
  <c r="I26" i="3"/>
  <c r="D82" i="4"/>
  <c r="K26" i="1" s="1"/>
  <c r="L26" i="1" s="1"/>
  <c r="E82" i="4"/>
  <c r="O26" i="1" s="1"/>
  <c r="P26" i="1" s="1"/>
  <c r="L40" i="2"/>
  <c r="N40" i="2" s="1"/>
  <c r="I40" i="3"/>
  <c r="E99" i="4"/>
  <c r="O40" i="1" s="1"/>
  <c r="P40" i="1" s="1"/>
  <c r="D99" i="4"/>
  <c r="K40" i="1" s="1"/>
  <c r="L40" i="1" s="1"/>
  <c r="H12" i="6"/>
  <c r="D11" i="5"/>
  <c r="C12" i="6" s="1"/>
  <c r="E11" i="5"/>
  <c r="D12" i="6" s="1"/>
  <c r="H20" i="6"/>
  <c r="E20" i="5"/>
  <c r="D20" i="6" s="1"/>
  <c r="D20" i="5"/>
  <c r="C20" i="6" s="1"/>
  <c r="E28" i="4"/>
  <c r="D28" i="4"/>
  <c r="C21" i="2"/>
  <c r="E21" i="2" s="1"/>
  <c r="C21" i="3"/>
  <c r="E31" i="4"/>
  <c r="G21" i="1" s="1"/>
  <c r="H21" i="1" s="1"/>
  <c r="D31" i="4"/>
  <c r="C21" i="1" s="1"/>
  <c r="D21" i="1" s="1"/>
  <c r="C36" i="2"/>
  <c r="E36" i="2" s="1"/>
  <c r="C36" i="3"/>
  <c r="E48" i="4"/>
  <c r="G36" i="1" s="1"/>
  <c r="H36" i="1" s="1"/>
  <c r="D48" i="4"/>
  <c r="C36" i="1" s="1"/>
  <c r="D36" i="1" s="1"/>
  <c r="L24" i="2"/>
  <c r="N24" i="2" s="1"/>
  <c r="J24" i="2" s="1"/>
  <c r="I24" i="3"/>
  <c r="E80" i="4"/>
  <c r="O24" i="1" s="1"/>
  <c r="P24" i="1" s="1"/>
  <c r="L45" i="2"/>
  <c r="N45" i="2" s="1"/>
  <c r="J45" i="2" s="1"/>
  <c r="I45" i="3"/>
  <c r="E104" i="4"/>
  <c r="O45" i="1" s="1"/>
  <c r="P45" i="1" s="1"/>
  <c r="C30" i="2"/>
  <c r="E30" i="2" s="1"/>
  <c r="C30" i="3"/>
  <c r="D41" i="4"/>
  <c r="C30" i="1" s="1"/>
  <c r="D30" i="1" s="1"/>
  <c r="E41" i="4"/>
  <c r="G30" i="1" s="1"/>
  <c r="H30" i="1" s="1"/>
  <c r="D58" i="4"/>
  <c r="E58" i="4"/>
  <c r="L20" i="2"/>
  <c r="N20" i="2" s="1"/>
  <c r="I20" i="3"/>
  <c r="E75" i="4"/>
  <c r="O20" i="1" s="1"/>
  <c r="P20" i="1" s="1"/>
  <c r="D75" i="4"/>
  <c r="K20" i="1" s="1"/>
  <c r="L20" i="1" s="1"/>
  <c r="L32" i="2"/>
  <c r="N32" i="2" s="1"/>
  <c r="I32" i="3"/>
  <c r="E89" i="4"/>
  <c r="O32" i="1" s="1"/>
  <c r="P32" i="1" s="1"/>
  <c r="D89" i="4"/>
  <c r="K32" i="1" s="1"/>
  <c r="L32" i="1" s="1"/>
  <c r="L47" i="2"/>
  <c r="N47" i="2" s="1"/>
  <c r="I47" i="3"/>
  <c r="D106" i="4"/>
  <c r="K47" i="1" s="1"/>
  <c r="L47" i="1" s="1"/>
  <c r="E106" i="4"/>
  <c r="O47" i="1" s="1"/>
  <c r="P47" i="1" s="1"/>
  <c r="H13" i="6"/>
  <c r="E12" i="5"/>
  <c r="D13" i="6" s="1"/>
  <c r="D12" i="5"/>
  <c r="C13" i="6" s="1"/>
  <c r="H21" i="6"/>
  <c r="D21" i="5"/>
  <c r="C21" i="6" s="1"/>
  <c r="E21" i="5"/>
  <c r="D21" i="6" s="1"/>
  <c r="E16" i="4"/>
  <c r="D16" i="4"/>
  <c r="L8" i="2"/>
  <c r="N8" i="2" s="1"/>
  <c r="I8" i="3"/>
  <c r="E61" i="4"/>
  <c r="O8" i="1" s="1"/>
  <c r="P8" i="1" s="1"/>
  <c r="D61" i="4"/>
  <c r="K8" i="1" s="1"/>
  <c r="L8" i="1" s="1"/>
  <c r="E20" i="4"/>
  <c r="D20" i="4"/>
  <c r="E11" i="4"/>
  <c r="D11" i="4"/>
  <c r="C2" i="2"/>
  <c r="E2" i="2" s="1"/>
  <c r="C2" i="3"/>
  <c r="E8" i="4"/>
  <c r="G2" i="1" s="1"/>
  <c r="H2" i="1" s="1"/>
  <c r="D8" i="4"/>
  <c r="C2" i="1" s="1"/>
  <c r="D2" i="1" s="1"/>
  <c r="C9" i="2"/>
  <c r="E9" i="2" s="1"/>
  <c r="C9" i="3"/>
  <c r="D17" i="4"/>
  <c r="C9" i="1" s="1"/>
  <c r="D9" i="1" s="1"/>
  <c r="E17" i="4"/>
  <c r="G9" i="1" s="1"/>
  <c r="H9" i="1" s="1"/>
  <c r="C7" i="2"/>
  <c r="E7" i="2" s="1"/>
  <c r="A7" i="2" s="1"/>
  <c r="C7" i="3"/>
  <c r="E14" i="4"/>
  <c r="G7" i="1" s="1"/>
  <c r="H7" i="1" s="1"/>
  <c r="C8" i="2"/>
  <c r="E8" i="2" s="1"/>
  <c r="A8" i="2" s="1"/>
  <c r="C8" i="3"/>
  <c r="E15" i="4"/>
  <c r="G8" i="1" s="1"/>
  <c r="H8" i="1" s="1"/>
  <c r="B108" i="4"/>
  <c r="E6" i="4"/>
  <c r="D6" i="4"/>
  <c r="E44" i="4"/>
  <c r="D44" i="4"/>
  <c r="L27" i="2"/>
  <c r="N27" i="2" s="1"/>
  <c r="I27" i="3"/>
  <c r="E83" i="4"/>
  <c r="O27" i="1" s="1"/>
  <c r="P27" i="1" s="1"/>
  <c r="D83" i="4"/>
  <c r="K27" i="1" s="1"/>
  <c r="L27" i="1" s="1"/>
  <c r="C31" i="2"/>
  <c r="E31" i="2" s="1"/>
  <c r="C31" i="3"/>
  <c r="E42" i="4"/>
  <c r="G31" i="1" s="1"/>
  <c r="H31" i="1" s="1"/>
  <c r="D42" i="4"/>
  <c r="C31" i="1" s="1"/>
  <c r="D31" i="1" s="1"/>
  <c r="L6" i="2"/>
  <c r="N6" i="2" s="1"/>
  <c r="I6" i="3"/>
  <c r="E59" i="4"/>
  <c r="O6" i="1" s="1"/>
  <c r="P6" i="1" s="1"/>
  <c r="D59" i="4"/>
  <c r="K6" i="1" s="1"/>
  <c r="L6" i="1" s="1"/>
  <c r="L19" i="2"/>
  <c r="N19" i="2" s="1"/>
  <c r="J19" i="2" s="1"/>
  <c r="I19" i="3"/>
  <c r="E74" i="4"/>
  <c r="O19" i="1" s="1"/>
  <c r="P19" i="1" s="1"/>
  <c r="L33" i="2"/>
  <c r="N33" i="2" s="1"/>
  <c r="I33" i="3"/>
  <c r="D90" i="4"/>
  <c r="K33" i="1" s="1"/>
  <c r="L33" i="1" s="1"/>
  <c r="E90" i="4"/>
  <c r="O33" i="1" s="1"/>
  <c r="P33" i="1" s="1"/>
  <c r="L46" i="2"/>
  <c r="N46" i="2" s="1"/>
  <c r="I46" i="3"/>
  <c r="E105" i="4"/>
  <c r="O46" i="1" s="1"/>
  <c r="P46" i="1" s="1"/>
  <c r="D105" i="4"/>
  <c r="K46" i="1" s="1"/>
  <c r="L46" i="1" s="1"/>
  <c r="L17" i="2"/>
  <c r="N17" i="2" s="1"/>
  <c r="I17" i="3"/>
  <c r="E72" i="4"/>
  <c r="O17" i="1" s="1"/>
  <c r="P17" i="1" s="1"/>
  <c r="D72" i="4"/>
  <c r="K17" i="1" s="1"/>
  <c r="L17" i="1" s="1"/>
  <c r="L30" i="2"/>
  <c r="N30" i="2" s="1"/>
  <c r="I30" i="3"/>
  <c r="E87" i="4"/>
  <c r="O30" i="1" s="1"/>
  <c r="P30" i="1" s="1"/>
  <c r="D87" i="4"/>
  <c r="K30" i="1" s="1"/>
  <c r="L30" i="1" s="1"/>
  <c r="L44" i="2"/>
  <c r="N44" i="2" s="1"/>
  <c r="I44" i="3"/>
  <c r="E103" i="4"/>
  <c r="O44" i="1" s="1"/>
  <c r="P44" i="1" s="1"/>
  <c r="D103" i="4"/>
  <c r="K44" i="1" s="1"/>
  <c r="L44" i="1" s="1"/>
  <c r="H14" i="6"/>
  <c r="D13" i="5"/>
  <c r="C14" i="6" s="1"/>
  <c r="E13" i="5"/>
  <c r="D14" i="6" s="1"/>
  <c r="H22" i="6"/>
  <c r="D22" i="5"/>
  <c r="C22" i="6" s="1"/>
  <c r="E22" i="5"/>
  <c r="D22" i="6" s="1"/>
  <c r="C29" i="2"/>
  <c r="E29" i="2" s="1"/>
  <c r="C29" i="3"/>
  <c r="E40" i="4"/>
  <c r="G29" i="1" s="1"/>
  <c r="H29" i="1" s="1"/>
  <c r="D40" i="4"/>
  <c r="C29" i="1" s="1"/>
  <c r="D29" i="1" s="1"/>
  <c r="C35" i="2"/>
  <c r="E35" i="2" s="1"/>
  <c r="A35" i="2" s="1"/>
  <c r="C35" i="3"/>
  <c r="E47" i="4"/>
  <c r="G35" i="1" s="1"/>
  <c r="H35" i="1" s="1"/>
  <c r="L5" i="2"/>
  <c r="N5" i="2" s="1"/>
  <c r="I5" i="3"/>
  <c r="E57" i="4"/>
  <c r="O5" i="1" s="1"/>
  <c r="P5" i="1" s="1"/>
  <c r="D57" i="4"/>
  <c r="K5" i="1" s="1"/>
  <c r="L5" i="1" s="1"/>
  <c r="I31" i="3"/>
  <c r="L31" i="2"/>
  <c r="N31" i="2" s="1"/>
  <c r="E88" i="4"/>
  <c r="O31" i="1" s="1"/>
  <c r="P31" i="1" s="1"/>
  <c r="D88" i="4"/>
  <c r="K31" i="1" s="1"/>
  <c r="L31" i="1" s="1"/>
  <c r="C19" i="2"/>
  <c r="E19" i="2" s="1"/>
  <c r="C19" i="3"/>
  <c r="D29" i="4"/>
  <c r="C19" i="1" s="1"/>
  <c r="D19" i="1" s="1"/>
  <c r="E29" i="4"/>
  <c r="G19" i="1" s="1"/>
  <c r="H19" i="1" s="1"/>
  <c r="C33" i="2"/>
  <c r="E33" i="2" s="1"/>
  <c r="C33" i="3"/>
  <c r="D45" i="4"/>
  <c r="C33" i="1" s="1"/>
  <c r="D33" i="1" s="1"/>
  <c r="A33" i="1" s="1"/>
  <c r="E45" i="4"/>
  <c r="G33" i="1" s="1"/>
  <c r="H33" i="1" s="1"/>
  <c r="E33" i="1" s="1"/>
  <c r="L9" i="2"/>
  <c r="N9" i="2" s="1"/>
  <c r="I9" i="3"/>
  <c r="D62" i="4"/>
  <c r="K9" i="1" s="1"/>
  <c r="L9" i="1" s="1"/>
  <c r="I9" i="1" s="1"/>
  <c r="E62" i="4"/>
  <c r="O9" i="1" s="1"/>
  <c r="P9" i="1" s="1"/>
  <c r="M9" i="1" s="1"/>
  <c r="L21" i="2"/>
  <c r="N21" i="2" s="1"/>
  <c r="I21" i="3"/>
  <c r="E77" i="4"/>
  <c r="O21" i="1" s="1"/>
  <c r="P21" i="1" s="1"/>
  <c r="D77" i="4"/>
  <c r="K21" i="1" s="1"/>
  <c r="L21" i="1" s="1"/>
  <c r="L35" i="2"/>
  <c r="N35" i="2" s="1"/>
  <c r="I35" i="3"/>
  <c r="E93" i="4"/>
  <c r="O35" i="1" s="1"/>
  <c r="P35" i="1" s="1"/>
  <c r="D93" i="4"/>
  <c r="K35" i="1" s="1"/>
  <c r="L35" i="1" s="1"/>
  <c r="B26" i="5"/>
  <c r="H15" i="6"/>
  <c r="E6" i="5"/>
  <c r="D15" i="6" s="1"/>
  <c r="D6" i="5"/>
  <c r="C15" i="6" s="1"/>
  <c r="H24" i="6"/>
  <c r="E15" i="5"/>
  <c r="D24" i="6" s="1"/>
  <c r="D15" i="5"/>
  <c r="C24" i="6" s="1"/>
  <c r="H23" i="6"/>
  <c r="E24" i="5"/>
  <c r="D23" i="6" s="1"/>
  <c r="D24" i="5"/>
  <c r="C23" i="6" s="1"/>
  <c r="E11" i="2" l="1"/>
  <c r="E19" i="1"/>
  <c r="E35" i="1"/>
  <c r="E7" i="1"/>
  <c r="M35" i="1"/>
  <c r="M21" i="1"/>
  <c r="M31" i="1"/>
  <c r="M5" i="1"/>
  <c r="M33" i="1"/>
  <c r="M19" i="1"/>
  <c r="E31" i="1"/>
  <c r="M27" i="1"/>
  <c r="E8" i="1"/>
  <c r="E30" i="1"/>
  <c r="M45" i="1"/>
  <c r="E22" i="1"/>
  <c r="E18" i="1"/>
  <c r="E26" i="1"/>
  <c r="M41" i="1"/>
  <c r="M25" i="1"/>
  <c r="M13" i="1"/>
  <c r="M39" i="1"/>
  <c r="M28" i="1"/>
  <c r="E38" i="1"/>
  <c r="M36" i="1"/>
  <c r="E32" i="1"/>
  <c r="E6" i="1"/>
  <c r="E29" i="1"/>
  <c r="M44" i="1"/>
  <c r="M30" i="1"/>
  <c r="M17" i="1"/>
  <c r="M46" i="1"/>
  <c r="M18" i="1"/>
  <c r="M42" i="1"/>
  <c r="M11" i="1"/>
  <c r="E17" i="1"/>
  <c r="E28" i="1"/>
  <c r="E14" i="1"/>
  <c r="E13" i="1"/>
  <c r="E11" i="1"/>
  <c r="E9" i="1"/>
  <c r="M47" i="1"/>
  <c r="M26" i="1"/>
  <c r="M43" i="1"/>
  <c r="M29" i="1"/>
  <c r="E3" i="1"/>
  <c r="M15" i="1"/>
  <c r="E27" i="1"/>
  <c r="M38" i="1"/>
  <c r="E16" i="1"/>
  <c r="E25" i="1"/>
  <c r="E12" i="1"/>
  <c r="E2" i="1"/>
  <c r="M8" i="1"/>
  <c r="M32" i="1"/>
  <c r="M20" i="1"/>
  <c r="M24" i="1"/>
  <c r="E36" i="1"/>
  <c r="E21" i="1"/>
  <c r="M40" i="1"/>
  <c r="M14" i="1"/>
  <c r="M16" i="1"/>
  <c r="M3" i="1"/>
  <c r="E4" i="1"/>
  <c r="M7" i="1"/>
  <c r="M37" i="1"/>
  <c r="M23" i="1"/>
  <c r="M4" i="1"/>
  <c r="E37" i="1"/>
  <c r="E24" i="1"/>
  <c r="M12" i="1"/>
  <c r="E23" i="1"/>
  <c r="M34" i="1"/>
  <c r="M22" i="1"/>
  <c r="M10" i="1"/>
  <c r="E34" i="1"/>
  <c r="E20" i="1"/>
  <c r="E15" i="1"/>
  <c r="E10" i="1"/>
  <c r="E5" i="1"/>
  <c r="A19" i="1"/>
  <c r="F35" i="3"/>
  <c r="E35" i="3"/>
  <c r="F29" i="3"/>
  <c r="E29" i="3"/>
  <c r="I17" i="1"/>
  <c r="F2" i="3"/>
  <c r="E2" i="3"/>
  <c r="K43" i="3"/>
  <c r="L43" i="3"/>
  <c r="K16" i="3"/>
  <c r="L16" i="3"/>
  <c r="I42" i="1"/>
  <c r="O15" i="2"/>
  <c r="R15" i="2" s="1"/>
  <c r="P15" i="2" s="1"/>
  <c r="J15" i="2"/>
  <c r="L2" i="3"/>
  <c r="K2" i="3"/>
  <c r="F27" i="3"/>
  <c r="E27" i="3"/>
  <c r="K37" i="3"/>
  <c r="L37" i="3"/>
  <c r="E24" i="3"/>
  <c r="F24" i="3"/>
  <c r="I22" i="1"/>
  <c r="K10" i="3"/>
  <c r="L10" i="3"/>
  <c r="E34" i="3"/>
  <c r="F34" i="3"/>
  <c r="E15" i="3"/>
  <c r="F15" i="3"/>
  <c r="E10" i="3"/>
  <c r="F10" i="3"/>
  <c r="F12" i="3"/>
  <c r="E12" i="3"/>
  <c r="E5" i="3"/>
  <c r="F5" i="3"/>
  <c r="A14" i="1"/>
  <c r="A13" i="1"/>
  <c r="A11" i="1"/>
  <c r="I44" i="1"/>
  <c r="K20" i="3"/>
  <c r="L20" i="3"/>
  <c r="K24" i="3"/>
  <c r="L24" i="3"/>
  <c r="K14" i="3"/>
  <c r="L14" i="3"/>
  <c r="K29" i="3"/>
  <c r="L29" i="3"/>
  <c r="K3" i="3"/>
  <c r="L3" i="3"/>
  <c r="E3" i="3"/>
  <c r="F3" i="3"/>
  <c r="J7" i="2"/>
  <c r="O7" i="2"/>
  <c r="R7" i="2" s="1"/>
  <c r="P7" i="2" s="1"/>
  <c r="J23" i="2"/>
  <c r="O23" i="2"/>
  <c r="R23" i="2" s="1"/>
  <c r="P23" i="2" s="1"/>
  <c r="K4" i="3"/>
  <c r="L4" i="3"/>
  <c r="A37" i="1"/>
  <c r="E16" i="3"/>
  <c r="F16" i="3"/>
  <c r="I12" i="1"/>
  <c r="E23" i="3"/>
  <c r="F23" i="3"/>
  <c r="K34" i="3"/>
  <c r="L34" i="3"/>
  <c r="I11" i="1"/>
  <c r="A28" i="1"/>
  <c r="F20" i="3"/>
  <c r="E20" i="3"/>
  <c r="K35" i="3"/>
  <c r="L35" i="3"/>
  <c r="K21" i="3"/>
  <c r="L21" i="3"/>
  <c r="K9" i="3"/>
  <c r="L9" i="3"/>
  <c r="F33" i="3"/>
  <c r="E33" i="3"/>
  <c r="F19" i="3"/>
  <c r="E19" i="3"/>
  <c r="J31" i="2"/>
  <c r="O31" i="2"/>
  <c r="R31" i="2" s="1"/>
  <c r="P31" i="2" s="1"/>
  <c r="K5" i="3"/>
  <c r="L5" i="3"/>
  <c r="F29" i="2"/>
  <c r="I29" i="2" s="1"/>
  <c r="G29" i="2" s="1"/>
  <c r="A29" i="2"/>
  <c r="I33" i="1"/>
  <c r="K19" i="3"/>
  <c r="L19" i="3"/>
  <c r="K6" i="3"/>
  <c r="L6" i="3"/>
  <c r="E31" i="3"/>
  <c r="F31" i="3"/>
  <c r="K27" i="3"/>
  <c r="L27" i="3"/>
  <c r="E8" i="3"/>
  <c r="F8" i="3"/>
  <c r="F9" i="2"/>
  <c r="I9" i="2" s="1"/>
  <c r="G9" i="2" s="1"/>
  <c r="A9" i="2"/>
  <c r="A2" i="2"/>
  <c r="F2" i="2"/>
  <c r="I2" i="2" s="1"/>
  <c r="G2" i="2" s="1"/>
  <c r="O8" i="2"/>
  <c r="R8" i="2" s="1"/>
  <c r="P8" i="2" s="1"/>
  <c r="J8" i="2"/>
  <c r="J47" i="2"/>
  <c r="O47" i="2"/>
  <c r="R47" i="2" s="1"/>
  <c r="P47" i="2" s="1"/>
  <c r="O32" i="2"/>
  <c r="R32" i="2" s="1"/>
  <c r="P32" i="2" s="1"/>
  <c r="J32" i="2"/>
  <c r="O20" i="2"/>
  <c r="R20" i="2" s="1"/>
  <c r="P20" i="2" s="1"/>
  <c r="J20" i="2"/>
  <c r="A30" i="1"/>
  <c r="K45" i="3"/>
  <c r="L45" i="3"/>
  <c r="A36" i="2"/>
  <c r="F36" i="2"/>
  <c r="I36" i="2" s="1"/>
  <c r="G36" i="2" s="1"/>
  <c r="A21" i="2"/>
  <c r="F21" i="2"/>
  <c r="I21" i="2" s="1"/>
  <c r="G21" i="2" s="1"/>
  <c r="O40" i="2"/>
  <c r="R40" i="2" s="1"/>
  <c r="P40" i="2" s="1"/>
  <c r="J40" i="2"/>
  <c r="O26" i="2"/>
  <c r="R26" i="2" s="1"/>
  <c r="P26" i="2" s="1"/>
  <c r="J26" i="2"/>
  <c r="J14" i="2"/>
  <c r="O14" i="2"/>
  <c r="R14" i="2" s="1"/>
  <c r="P14" i="2" s="1"/>
  <c r="J43" i="2"/>
  <c r="O43" i="2"/>
  <c r="R43" i="2" s="1"/>
  <c r="P43" i="2" s="1"/>
  <c r="O29" i="2"/>
  <c r="R29" i="2" s="1"/>
  <c r="P29" i="2" s="1"/>
  <c r="J29" i="2"/>
  <c r="O16" i="2"/>
  <c r="R16" i="2" s="1"/>
  <c r="P16" i="2" s="1"/>
  <c r="J16" i="2"/>
  <c r="O3" i="2"/>
  <c r="R3" i="2" s="1"/>
  <c r="P3" i="2" s="1"/>
  <c r="J3" i="2"/>
  <c r="F22" i="3"/>
  <c r="E22" i="3"/>
  <c r="E18" i="3"/>
  <c r="F18" i="3"/>
  <c r="F3" i="2"/>
  <c r="I3" i="2" s="1"/>
  <c r="G3" i="2" s="1"/>
  <c r="A3" i="2"/>
  <c r="K7" i="3"/>
  <c r="L7" i="3"/>
  <c r="K15" i="3"/>
  <c r="L15" i="3"/>
  <c r="O2" i="2"/>
  <c r="R2" i="2" s="1"/>
  <c r="P2" i="2" s="1"/>
  <c r="J2" i="2"/>
  <c r="F27" i="2"/>
  <c r="I27" i="2" s="1"/>
  <c r="G27" i="2" s="1"/>
  <c r="A27" i="2"/>
  <c r="E26" i="3"/>
  <c r="F26" i="3"/>
  <c r="K41" i="3"/>
  <c r="L41" i="3"/>
  <c r="K23" i="3"/>
  <c r="L23" i="3"/>
  <c r="O4" i="2"/>
  <c r="R4" i="2" s="1"/>
  <c r="P4" i="2" s="1"/>
  <c r="J4" i="2"/>
  <c r="K25" i="3"/>
  <c r="L25" i="3"/>
  <c r="K13" i="3"/>
  <c r="L13" i="3"/>
  <c r="F37" i="3"/>
  <c r="E37" i="3"/>
  <c r="A16" i="2"/>
  <c r="F16" i="2"/>
  <c r="I16" i="2" s="1"/>
  <c r="G16" i="2" s="1"/>
  <c r="K28" i="3"/>
  <c r="L28" i="3"/>
  <c r="K12" i="3"/>
  <c r="L12" i="3"/>
  <c r="F38" i="3"/>
  <c r="E38" i="3"/>
  <c r="O34" i="2"/>
  <c r="R34" i="2" s="1"/>
  <c r="P34" i="2" s="1"/>
  <c r="J34" i="2"/>
  <c r="K36" i="3"/>
  <c r="L36" i="3"/>
  <c r="K22" i="3"/>
  <c r="L22" i="3"/>
  <c r="A34" i="2"/>
  <c r="F34" i="2"/>
  <c r="I34" i="2" s="1"/>
  <c r="G34" i="2" s="1"/>
  <c r="A20" i="2"/>
  <c r="F20" i="2"/>
  <c r="I20" i="2" s="1"/>
  <c r="G20" i="2" s="1"/>
  <c r="E32" i="3"/>
  <c r="F32" i="3"/>
  <c r="A10" i="2"/>
  <c r="F10" i="2"/>
  <c r="I10" i="2" s="1"/>
  <c r="G10" i="2" s="1"/>
  <c r="A12" i="2"/>
  <c r="F12" i="2"/>
  <c r="I12" i="2" s="1"/>
  <c r="G12" i="2" s="1"/>
  <c r="F5" i="2"/>
  <c r="I5" i="2" s="1"/>
  <c r="G5" i="2" s="1"/>
  <c r="A5" i="2"/>
  <c r="A6" i="1"/>
  <c r="I46" i="1"/>
  <c r="E7" i="3"/>
  <c r="F7" i="3"/>
  <c r="K8" i="3"/>
  <c r="L8" i="3"/>
  <c r="F36" i="3"/>
  <c r="E36" i="3"/>
  <c r="F21" i="3"/>
  <c r="E21" i="3"/>
  <c r="K26" i="3"/>
  <c r="L26" i="3"/>
  <c r="I18" i="1"/>
  <c r="F4" i="3"/>
  <c r="E4" i="3"/>
  <c r="E26" i="5"/>
  <c r="D25" i="6" s="1"/>
  <c r="H25" i="6"/>
  <c r="D26" i="5"/>
  <c r="C25" i="6" s="1"/>
  <c r="J35" i="2"/>
  <c r="O35" i="2"/>
  <c r="R35" i="2" s="1"/>
  <c r="P35" i="2" s="1"/>
  <c r="J21" i="2"/>
  <c r="O21" i="2"/>
  <c r="R21" i="2" s="1"/>
  <c r="P21" i="2" s="1"/>
  <c r="O9" i="2"/>
  <c r="R9" i="2" s="1"/>
  <c r="P9" i="2" s="1"/>
  <c r="J9" i="2"/>
  <c r="F33" i="2"/>
  <c r="I33" i="2" s="1"/>
  <c r="G33" i="2" s="1"/>
  <c r="A33" i="2"/>
  <c r="F19" i="2"/>
  <c r="I19" i="2" s="1"/>
  <c r="G19" i="2" s="1"/>
  <c r="A19" i="2"/>
  <c r="K31" i="3"/>
  <c r="L31" i="3"/>
  <c r="O5" i="2"/>
  <c r="R5" i="2" s="1"/>
  <c r="P5" i="2" s="1"/>
  <c r="J5" i="2"/>
  <c r="A29" i="1"/>
  <c r="K44" i="3"/>
  <c r="L44" i="3"/>
  <c r="K30" i="3"/>
  <c r="L30" i="3"/>
  <c r="K17" i="3"/>
  <c r="L17" i="3"/>
  <c r="K46" i="3"/>
  <c r="L46" i="3"/>
  <c r="K33" i="3"/>
  <c r="L33" i="3"/>
  <c r="J6" i="2"/>
  <c r="O6" i="2"/>
  <c r="R6" i="2" s="1"/>
  <c r="P6" i="2" s="1"/>
  <c r="A31" i="2"/>
  <c r="F31" i="2"/>
  <c r="I31" i="2" s="1"/>
  <c r="G31" i="2" s="1"/>
  <c r="J27" i="2"/>
  <c r="O27" i="2"/>
  <c r="R27" i="2" s="1"/>
  <c r="P27" i="2" s="1"/>
  <c r="A2" i="1"/>
  <c r="I8" i="1"/>
  <c r="I32" i="1"/>
  <c r="I20" i="1"/>
  <c r="F30" i="3"/>
  <c r="E30" i="3"/>
  <c r="A36" i="1"/>
  <c r="A21" i="1"/>
  <c r="I40" i="1"/>
  <c r="I14" i="1"/>
  <c r="I16" i="1"/>
  <c r="I3" i="1"/>
  <c r="K18" i="3"/>
  <c r="L18" i="3"/>
  <c r="F18" i="2"/>
  <c r="I18" i="2" s="1"/>
  <c r="G18" i="2" s="1"/>
  <c r="A18" i="2"/>
  <c r="I7" i="1"/>
  <c r="K42" i="3"/>
  <c r="L42" i="3"/>
  <c r="A26" i="2"/>
  <c r="F26" i="2"/>
  <c r="I26" i="2" s="1"/>
  <c r="G26" i="2" s="1"/>
  <c r="J41" i="2"/>
  <c r="O41" i="2"/>
  <c r="R41" i="2" s="1"/>
  <c r="P41" i="2" s="1"/>
  <c r="I23" i="1"/>
  <c r="I4" i="1"/>
  <c r="O13" i="2"/>
  <c r="R13" i="2" s="1"/>
  <c r="P13" i="2" s="1"/>
  <c r="J13" i="2"/>
  <c r="F37" i="2"/>
  <c r="I37" i="2" s="1"/>
  <c r="G37" i="2" s="1"/>
  <c r="A37" i="2"/>
  <c r="K39" i="3"/>
  <c r="L39" i="3"/>
  <c r="O28" i="2"/>
  <c r="R28" i="2" s="1"/>
  <c r="P28" i="2" s="1"/>
  <c r="J28" i="2"/>
  <c r="O12" i="2"/>
  <c r="R12" i="2" s="1"/>
  <c r="P12" i="2" s="1"/>
  <c r="J12" i="2"/>
  <c r="A38" i="2"/>
  <c r="F38" i="2"/>
  <c r="I38" i="2" s="1"/>
  <c r="G38" i="2" s="1"/>
  <c r="I34" i="1"/>
  <c r="K11" i="3"/>
  <c r="L11" i="3"/>
  <c r="F17" i="3"/>
  <c r="E17" i="3"/>
  <c r="F28" i="3"/>
  <c r="E28" i="3"/>
  <c r="O22" i="2"/>
  <c r="R22" i="2" s="1"/>
  <c r="P22" i="2" s="1"/>
  <c r="J22" i="2"/>
  <c r="A34" i="1"/>
  <c r="A20" i="1"/>
  <c r="A10" i="1"/>
  <c r="A5" i="1"/>
  <c r="F6" i="3"/>
  <c r="E6" i="3"/>
  <c r="F14" i="3"/>
  <c r="E14" i="3"/>
  <c r="E13" i="3"/>
  <c r="F13" i="3"/>
  <c r="F11" i="3"/>
  <c r="E11" i="3"/>
  <c r="I30" i="1"/>
  <c r="M2" i="1"/>
  <c r="M6" i="1"/>
  <c r="F9" i="3"/>
  <c r="E9" i="3"/>
  <c r="K47" i="3"/>
  <c r="L47" i="3"/>
  <c r="K32" i="3"/>
  <c r="L32" i="3"/>
  <c r="K40" i="3"/>
  <c r="L40" i="3"/>
  <c r="I35" i="1"/>
  <c r="I21" i="1"/>
  <c r="I31" i="1"/>
  <c r="I5" i="1"/>
  <c r="O44" i="2"/>
  <c r="R44" i="2" s="1"/>
  <c r="P44" i="2" s="1"/>
  <c r="J44" i="2"/>
  <c r="J30" i="2"/>
  <c r="O30" i="2"/>
  <c r="R30" i="2" s="1"/>
  <c r="P30" i="2" s="1"/>
  <c r="J17" i="2"/>
  <c r="O17" i="2"/>
  <c r="R17" i="2" s="1"/>
  <c r="P17" i="2" s="1"/>
  <c r="J46" i="2"/>
  <c r="O46" i="2"/>
  <c r="R46" i="2" s="1"/>
  <c r="P46" i="2" s="1"/>
  <c r="O33" i="2"/>
  <c r="R33" i="2" s="1"/>
  <c r="P33" i="2" s="1"/>
  <c r="J33" i="2"/>
  <c r="I6" i="1"/>
  <c r="A31" i="1"/>
  <c r="I27" i="1"/>
  <c r="E108" i="4"/>
  <c r="D108" i="4"/>
  <c r="A9" i="1"/>
  <c r="H34" i="6"/>
  <c r="H38" i="6"/>
  <c r="G32" i="6"/>
  <c r="I32" i="6" s="1"/>
  <c r="G36" i="6"/>
  <c r="I36" i="6" s="1"/>
  <c r="G40" i="6"/>
  <c r="I40" i="6" s="1"/>
  <c r="H35" i="6"/>
  <c r="H39" i="6"/>
  <c r="G33" i="6"/>
  <c r="I33" i="6" s="1"/>
  <c r="G37" i="6"/>
  <c r="I37" i="6" s="1"/>
  <c r="G31" i="6"/>
  <c r="I31" i="6" s="1"/>
  <c r="H33" i="6"/>
  <c r="H31" i="6"/>
  <c r="G39" i="6"/>
  <c r="I39" i="6" s="1"/>
  <c r="H40" i="6"/>
  <c r="H36" i="6"/>
  <c r="G34" i="6"/>
  <c r="I34" i="6" s="1"/>
  <c r="G38" i="6"/>
  <c r="I38" i="6" s="1"/>
  <c r="H37" i="6"/>
  <c r="G35" i="6"/>
  <c r="I35" i="6" s="1"/>
  <c r="H32" i="6"/>
  <c r="I47" i="1"/>
  <c r="F30" i="2"/>
  <c r="I30" i="2" s="1"/>
  <c r="G30" i="2" s="1"/>
  <c r="A30" i="2"/>
  <c r="I26" i="1"/>
  <c r="I43" i="1"/>
  <c r="I29" i="1"/>
  <c r="J18" i="2"/>
  <c r="O18" i="2"/>
  <c r="R18" i="2" s="1"/>
  <c r="P18" i="2" s="1"/>
  <c r="A18" i="1"/>
  <c r="A3" i="1"/>
  <c r="O42" i="2"/>
  <c r="R42" i="2" s="1"/>
  <c r="P42" i="2" s="1"/>
  <c r="J42" i="2"/>
  <c r="I15" i="1"/>
  <c r="I2" i="1"/>
  <c r="A27" i="1"/>
  <c r="K38" i="3"/>
  <c r="L38" i="3"/>
  <c r="A26" i="1"/>
  <c r="I41" i="1"/>
  <c r="I13" i="1"/>
  <c r="A16" i="1"/>
  <c r="I28" i="1"/>
  <c r="A38" i="1"/>
  <c r="J11" i="2"/>
  <c r="O11" i="2"/>
  <c r="R11" i="2" s="1"/>
  <c r="P11" i="2" s="1"/>
  <c r="F25" i="3"/>
  <c r="E25" i="3"/>
  <c r="A28" i="2"/>
  <c r="F28" i="2"/>
  <c r="I28" i="2" s="1"/>
  <c r="G28" i="2" s="1"/>
  <c r="A12" i="1"/>
  <c r="A6" i="2"/>
  <c r="F6" i="2"/>
  <c r="I6" i="2" s="1"/>
  <c r="G6" i="2" s="1"/>
  <c r="F14" i="2"/>
  <c r="I14" i="2" s="1"/>
  <c r="G14" i="2" s="1"/>
  <c r="A14" i="2"/>
  <c r="F13" i="2"/>
  <c r="I13" i="2" s="1"/>
  <c r="G13" i="2" s="1"/>
  <c r="A13" i="2"/>
  <c r="F11" i="2"/>
  <c r="I11" i="2" s="1"/>
  <c r="G11" i="2" s="1"/>
  <c r="A11" i="2"/>
  <c r="G38" i="3" l="1"/>
  <c r="A21" i="3"/>
  <c r="C34" i="6"/>
  <c r="C38" i="6"/>
  <c r="B40" i="6"/>
  <c r="D40" i="6" s="1"/>
  <c r="B36" i="6"/>
  <c r="D36" i="6" s="1"/>
  <c r="B32" i="6"/>
  <c r="D32" i="6" s="1"/>
  <c r="C35" i="6"/>
  <c r="C39" i="6"/>
  <c r="B39" i="6"/>
  <c r="D39" i="6" s="1"/>
  <c r="B35" i="6"/>
  <c r="D35" i="6" s="1"/>
  <c r="B31" i="6"/>
  <c r="D31" i="6" s="1"/>
  <c r="C37" i="6"/>
  <c r="B37" i="6"/>
  <c r="D37" i="6" s="1"/>
  <c r="B38" i="6"/>
  <c r="D38" i="6" s="1"/>
  <c r="C32" i="6"/>
  <c r="C40" i="6"/>
  <c r="B34" i="6"/>
  <c r="D34" i="6" s="1"/>
  <c r="C33" i="6"/>
  <c r="C31" i="6"/>
  <c r="B33" i="6"/>
  <c r="D33" i="6" s="1"/>
  <c r="C36" i="6"/>
  <c r="G44" i="3"/>
  <c r="A37" i="3"/>
  <c r="C46" i="6"/>
  <c r="C50" i="6"/>
  <c r="B43" i="6"/>
  <c r="D43" i="6" s="1"/>
  <c r="B47" i="6"/>
  <c r="D47" i="6" s="1"/>
  <c r="B51" i="6"/>
  <c r="D51" i="6" s="1"/>
  <c r="C47" i="6"/>
  <c r="C51" i="6"/>
  <c r="B44" i="6"/>
  <c r="D44" i="6" s="1"/>
  <c r="B48" i="6"/>
  <c r="D48" i="6" s="1"/>
  <c r="B52" i="6"/>
  <c r="D52" i="6" s="1"/>
  <c r="C45" i="6"/>
  <c r="C43" i="6"/>
  <c r="B50" i="6"/>
  <c r="D50" i="6" s="1"/>
  <c r="C48" i="6"/>
  <c r="B45" i="6"/>
  <c r="D45" i="6" s="1"/>
  <c r="C44" i="6"/>
  <c r="C49" i="6"/>
  <c r="B46" i="6"/>
  <c r="D46" i="6" s="1"/>
  <c r="C52" i="6"/>
  <c r="B49" i="6"/>
  <c r="D49" i="6" s="1"/>
  <c r="A9" i="3"/>
  <c r="A13" i="3"/>
  <c r="G11" i="3"/>
  <c r="G46" i="3"/>
  <c r="G30" i="3"/>
  <c r="A36" i="3"/>
  <c r="A22" i="3"/>
  <c r="C76" i="6"/>
  <c r="B75" i="6"/>
  <c r="C73" i="6"/>
  <c r="C72" i="6"/>
  <c r="B76" i="6"/>
  <c r="C74" i="6"/>
  <c r="B73" i="6"/>
  <c r="B72" i="6"/>
  <c r="C75" i="6"/>
  <c r="B74" i="6"/>
  <c r="A8" i="3"/>
  <c r="A31" i="3"/>
  <c r="G19" i="3"/>
  <c r="A19" i="3"/>
  <c r="A16" i="3"/>
  <c r="G37" i="3"/>
  <c r="A2" i="3"/>
  <c r="G33" i="3"/>
  <c r="A38" i="3"/>
  <c r="G32" i="3"/>
  <c r="A11" i="3"/>
  <c r="A14" i="3"/>
  <c r="A17" i="3"/>
  <c r="G39" i="3"/>
  <c r="G42" i="3"/>
  <c r="A30" i="3"/>
  <c r="A4" i="3"/>
  <c r="G26" i="3"/>
  <c r="A7" i="3"/>
  <c r="G22" i="3"/>
  <c r="G12" i="3"/>
  <c r="G13" i="3"/>
  <c r="G41" i="3"/>
  <c r="G15" i="3"/>
  <c r="G45" i="3"/>
  <c r="G5" i="3"/>
  <c r="G9" i="3"/>
  <c r="G35" i="3"/>
  <c r="A23" i="3"/>
  <c r="A3" i="3"/>
  <c r="G29" i="3"/>
  <c r="G24" i="3"/>
  <c r="A5" i="3"/>
  <c r="A10" i="3"/>
  <c r="A34" i="3"/>
  <c r="A27" i="3"/>
  <c r="G16" i="3"/>
  <c r="A35" i="3"/>
  <c r="G27" i="3"/>
  <c r="G6" i="3"/>
  <c r="A33" i="3"/>
  <c r="A20" i="3"/>
  <c r="A12" i="3"/>
  <c r="A24" i="3"/>
  <c r="G18" i="3"/>
  <c r="G17" i="3"/>
  <c r="C81" i="6"/>
  <c r="B80" i="6"/>
  <c r="B79" i="6"/>
  <c r="C82" i="6"/>
  <c r="B81" i="6"/>
  <c r="C83" i="6"/>
  <c r="B82" i="6"/>
  <c r="C80" i="6"/>
  <c r="C79" i="6"/>
  <c r="B83" i="6"/>
  <c r="A25" i="3"/>
  <c r="G40" i="3"/>
  <c r="G47" i="3"/>
  <c r="H46" i="6"/>
  <c r="H50" i="6"/>
  <c r="G44" i="6"/>
  <c r="I44" i="6" s="1"/>
  <c r="G48" i="6"/>
  <c r="I48" i="6" s="1"/>
  <c r="G52" i="6"/>
  <c r="I52" i="6" s="1"/>
  <c r="H47" i="6"/>
  <c r="H51" i="6"/>
  <c r="G45" i="6"/>
  <c r="I45" i="6" s="1"/>
  <c r="G49" i="6"/>
  <c r="I49" i="6" s="1"/>
  <c r="G43" i="6"/>
  <c r="I43" i="6" s="1"/>
  <c r="H45" i="6"/>
  <c r="H43" i="6"/>
  <c r="G51" i="6"/>
  <c r="I51" i="6" s="1"/>
  <c r="G50" i="6"/>
  <c r="I50" i="6" s="1"/>
  <c r="H48" i="6"/>
  <c r="G46" i="6"/>
  <c r="I46" i="6" s="1"/>
  <c r="H49" i="6"/>
  <c r="G47" i="6"/>
  <c r="I47" i="6" s="1"/>
  <c r="H44" i="6"/>
  <c r="H52" i="6"/>
  <c r="A6" i="3"/>
  <c r="A28" i="3"/>
  <c r="G31" i="3"/>
  <c r="G8" i="3"/>
  <c r="A32" i="3"/>
  <c r="G36" i="3"/>
  <c r="G28" i="3"/>
  <c r="G25" i="3"/>
  <c r="G23" i="3"/>
  <c r="A26" i="3"/>
  <c r="H83" i="6"/>
  <c r="G82" i="6"/>
  <c r="H80" i="6"/>
  <c r="H79" i="6"/>
  <c r="G83" i="6"/>
  <c r="H81" i="6"/>
  <c r="G80" i="6"/>
  <c r="G79" i="6"/>
  <c r="G81" i="6"/>
  <c r="H82" i="6"/>
  <c r="G7" i="3"/>
  <c r="A18" i="3"/>
  <c r="H74" i="6"/>
  <c r="G74" i="6"/>
  <c r="G72" i="6"/>
  <c r="H75" i="6"/>
  <c r="G75" i="6"/>
  <c r="H76" i="6"/>
  <c r="G76" i="6"/>
  <c r="H73" i="6"/>
  <c r="G73" i="6"/>
  <c r="H72" i="6"/>
  <c r="G21" i="3"/>
  <c r="G34" i="3"/>
  <c r="G4" i="3"/>
  <c r="G3" i="3"/>
  <c r="G14" i="3"/>
  <c r="G20" i="3"/>
  <c r="A15" i="3"/>
  <c r="G10" i="3"/>
  <c r="G2" i="3"/>
  <c r="G43" i="3"/>
  <c r="A29" i="3"/>
  <c r="G65" i="6" l="1"/>
  <c r="H59" i="6"/>
  <c r="H57" i="6"/>
  <c r="G62" i="6"/>
  <c r="H61" i="6"/>
  <c r="G60" i="6"/>
  <c r="G57" i="6"/>
  <c r="G61" i="6"/>
  <c r="H62" i="6"/>
  <c r="G64" i="6"/>
  <c r="H65" i="6"/>
  <c r="H64" i="6"/>
  <c r="G66" i="6"/>
  <c r="H66" i="6"/>
  <c r="G63" i="6"/>
  <c r="G58" i="6"/>
  <c r="G59" i="6"/>
  <c r="H63" i="6"/>
  <c r="H58" i="6"/>
  <c r="C65" i="6"/>
  <c r="H60" i="6"/>
  <c r="C58" i="6"/>
  <c r="B62" i="6"/>
  <c r="B58" i="6"/>
  <c r="C64" i="6"/>
  <c r="B59" i="6"/>
  <c r="B57" i="6"/>
  <c r="B63" i="6"/>
  <c r="C63" i="6"/>
  <c r="C66" i="6"/>
  <c r="B66" i="6"/>
  <c r="B64" i="6"/>
  <c r="C57" i="6"/>
  <c r="C61" i="6"/>
  <c r="B65" i="6"/>
  <c r="C59" i="6"/>
  <c r="C62" i="6"/>
  <c r="B61" i="6"/>
  <c r="C60" i="6"/>
  <c r="B60" i="6"/>
</calcChain>
</file>

<file path=xl/sharedStrings.xml><?xml version="1.0" encoding="utf-8"?>
<sst xmlns="http://schemas.openxmlformats.org/spreadsheetml/2006/main" count="2453" uniqueCount="1774">
  <si>
    <t>Informações</t>
  </si>
  <si>
    <t>Código do Órgão Superior</t>
  </si>
  <si>
    <t>Denominação do Órgão Superior</t>
  </si>
  <si>
    <t>Período Atual</t>
  </si>
  <si>
    <t>Período Anterior</t>
  </si>
  <si>
    <t xml:space="preserve">Cole a partir da célula A2 </t>
  </si>
  <si>
    <t>Cole a partir da célula A2</t>
  </si>
  <si>
    <t>VARIAÇÕES PATRIMONIAIS AUMENTATIVAS</t>
  </si>
  <si>
    <t>VARIAÇÕES PATRIMONIAIS DIMINUTIVAS</t>
  </si>
  <si>
    <t>RESULTADO PATRIMONIAL DO PERÍODO</t>
  </si>
  <si>
    <t>Impostos, Taxas e Contribuições de Melhoria</t>
  </si>
  <si>
    <t>Impostos</t>
  </si>
  <si>
    <t>Taxas</t>
  </si>
  <si>
    <t>Contribuições de Melhoria</t>
  </si>
  <si>
    <t>Contribuições</t>
  </si>
  <si>
    <t>Contribuições Sociais</t>
  </si>
  <si>
    <t>Contribuições de Intervenção no Domínio Econômico</t>
  </si>
  <si>
    <t>Contribuição de Iluminação Pública</t>
  </si>
  <si>
    <t>Contribuições de Interesse das Categorias Profissionais</t>
  </si>
  <si>
    <t>Exploração e Venda de Bens, Serviços e Direitos</t>
  </si>
  <si>
    <t>Venda de Mercadorias</t>
  </si>
  <si>
    <t>Vendas de Produtos</t>
  </si>
  <si>
    <t>Exploração de Bens, Direitos e Prestação de Serviços</t>
  </si>
  <si>
    <t>Variações Patrimoniais Aumentativas Financeiras</t>
  </si>
  <si>
    <t>Juros e Encargos de Empréstimos e Financiamentos Concedidos</t>
  </si>
  <si>
    <t>Juros e Encargos de Mora</t>
  </si>
  <si>
    <t>Variações Monetárias e Cambiais</t>
  </si>
  <si>
    <t>Descontos Financeiros Obtidos</t>
  </si>
  <si>
    <t>Remuneração de Depósitos Bancários e Aplicações Financeiras</t>
  </si>
  <si>
    <t>Aportes do Banco Central</t>
  </si>
  <si>
    <t>Outras Variações Patr. Aumentativas Financeiras</t>
  </si>
  <si>
    <t>Transferências e Delegações Recebidas</t>
  </si>
  <si>
    <t>Transferências Intragovernamentais</t>
  </si>
  <si>
    <t>Transferências Intergovernamentais</t>
  </si>
  <si>
    <t>Transferências das Instituições Privadas</t>
  </si>
  <si>
    <t>Transferências das Instituições Multigovernamentais</t>
  </si>
  <si>
    <t>Transferências de Consórcios Públicos</t>
  </si>
  <si>
    <t>Transferências do Exterior</t>
  </si>
  <si>
    <t>Execução Orçamentária Delegada de Entes</t>
  </si>
  <si>
    <t>Transferências de Pessoas Físicas</t>
  </si>
  <si>
    <t>Outras Transferências e Delegações Recebidas</t>
  </si>
  <si>
    <t>Valorização e Ganhos c/ Ativos e Desincorporação de Passivos</t>
  </si>
  <si>
    <t>Reavaliação de Ativos</t>
  </si>
  <si>
    <t>Ganhos com Alienação</t>
  </si>
  <si>
    <t>Ganhos com Incorporação de Ativos</t>
  </si>
  <si>
    <t>Ganhos com Desincorporação de Passivos</t>
  </si>
  <si>
    <t>Reversão de Redução ao Valor Recuperável</t>
  </si>
  <si>
    <t>Outras Variações Patrimoniais Aumentativas</t>
  </si>
  <si>
    <t>Variação Patrimonial Aumentativa a Classificar</t>
  </si>
  <si>
    <t>Resultado Positivo de Participações</t>
  </si>
  <si>
    <t>Operações da Autoridade Monetária</t>
  </si>
  <si>
    <t>VPA de Dívida Ativa</t>
  </si>
  <si>
    <t>Reversão de Provisões e Ajustes para Perdas</t>
  </si>
  <si>
    <t>Diversas Variações Patrimoniais Aumentativas</t>
  </si>
  <si>
    <t>Pessoal e Encargos</t>
  </si>
  <si>
    <t>Remuneração a Pessoal</t>
  </si>
  <si>
    <t>Encargos Patronais</t>
  </si>
  <si>
    <t>Benefícios a Pessoal</t>
  </si>
  <si>
    <t>Outras Var. Patrimoniais Diminutivas - Pessoal e Encargos</t>
  </si>
  <si>
    <t>Benefícios Previdenciários e Assistenciais</t>
  </si>
  <si>
    <t>Aposentadorias e Reformas</t>
  </si>
  <si>
    <t>Pensões</t>
  </si>
  <si>
    <t>Benefícios de Prestação Continuada</t>
  </si>
  <si>
    <t>Benefícios Eventuais</t>
  </si>
  <si>
    <t>Políticas Públicas de Transferência de Renda</t>
  </si>
  <si>
    <t>Outros Benefícios Previdenciários e Assistenciais</t>
  </si>
  <si>
    <t>Uso de Bens, Serviços e Consumo de Capital Fixo</t>
  </si>
  <si>
    <t>Uso de Material de Consumo</t>
  </si>
  <si>
    <t>Serviços</t>
  </si>
  <si>
    <t>Depreciação, Amortização e Exaustão</t>
  </si>
  <si>
    <t>Variações Patrimoniais Diminutivas Financeiras</t>
  </si>
  <si>
    <t>Juros e Encargos de Empréstimos e Financiamentos Obtidos</t>
  </si>
  <si>
    <t>Descontos Financeiros Concedidos</t>
  </si>
  <si>
    <t>Aportes ao Banco Central</t>
  </si>
  <si>
    <t>Outras Variações Patrimoniais Diminutivas Financeiras</t>
  </si>
  <si>
    <t>Transferências e Delegações Concedidas</t>
  </si>
  <si>
    <t>Transferências a Instituições Privadas</t>
  </si>
  <si>
    <t>Transferências a Instituições Multigovernamentais</t>
  </si>
  <si>
    <t>Transferências a Consórcios Públicos</t>
  </si>
  <si>
    <t>Transferências ao Exterior</t>
  </si>
  <si>
    <t>Execução Orçamentária Delegada a Entes</t>
  </si>
  <si>
    <t>Outras Transferências e Delegações Concedidas</t>
  </si>
  <si>
    <t>Desvalorização e Perda de Ativos e Incorporação de Passivos</t>
  </si>
  <si>
    <t>Reavaliação, Redução a Valor Recuperável e Ajustes p/ Perdas</t>
  </si>
  <si>
    <t>Perdas com Alienação</t>
  </si>
  <si>
    <t>Perdas Involuntárias</t>
  </si>
  <si>
    <t>Incorporação de Passivos</t>
  </si>
  <si>
    <t>Desincorporação de Ativos</t>
  </si>
  <si>
    <t>Tributárias</t>
  </si>
  <si>
    <t>Custo - Mercadorias, Produtos Vend. e dos Serviços Prestados</t>
  </si>
  <si>
    <t>Custo das Mercadorias Vendidas</t>
  </si>
  <si>
    <t>Custos dos Produtos Vendidos</t>
  </si>
  <si>
    <t>Custo dos Serviços Prestados</t>
  </si>
  <si>
    <t>Outras Variações Patrimoniais Diminutivas</t>
  </si>
  <si>
    <t>Premiações</t>
  </si>
  <si>
    <t>Resultado Negativo de Participações</t>
  </si>
  <si>
    <t>Incentivos</t>
  </si>
  <si>
    <t>Subvenções Econômicas</t>
  </si>
  <si>
    <t>Participações e Contribuições</t>
  </si>
  <si>
    <t>Constituição de Provisões</t>
  </si>
  <si>
    <t>Diversas Variações Patrimoniais Diminutivas</t>
  </si>
  <si>
    <t>Conta</t>
  </si>
  <si>
    <t>Descrição</t>
  </si>
  <si>
    <t>Valor</t>
  </si>
  <si>
    <t>D/C</t>
  </si>
  <si>
    <t>Valor Geral</t>
  </si>
  <si>
    <t>AH</t>
  </si>
  <si>
    <t>DEMONSTRAÇÃO DAS VARIAÇÕES PATRIMONIAIS - ESTENDIDA</t>
  </si>
  <si>
    <t>R$</t>
  </si>
  <si>
    <t>DEMONSTRAÇÃO DAS VARIAÇÕES PATRIMONIAIS - RESUMIDA</t>
  </si>
  <si>
    <t>AH - R</t>
  </si>
  <si>
    <t>Abs</t>
  </si>
  <si>
    <t>AV - Atual - R</t>
  </si>
  <si>
    <t>AV - Atual</t>
  </si>
  <si>
    <t>VPA</t>
  </si>
  <si>
    <t>VPD</t>
  </si>
  <si>
    <t>Visão Geral</t>
  </si>
  <si>
    <t>Variação Monetária</t>
  </si>
  <si>
    <t>Análise Horizontal e Vertical</t>
  </si>
  <si>
    <t>Classificação Decrescente - AH</t>
  </si>
  <si>
    <t>Classificação Decrescente - AV - Atual</t>
  </si>
  <si>
    <t>Posição</t>
  </si>
  <si>
    <t>Maiores Variações Monetárias</t>
  </si>
  <si>
    <t>Valor em R$</t>
  </si>
  <si>
    <t>Inclusão e Baixa de Itens no Exercício</t>
  </si>
  <si>
    <t>Inclusão</t>
  </si>
  <si>
    <t>Baixa</t>
  </si>
  <si>
    <t>Demonstração das Variações Patrimonias</t>
  </si>
  <si>
    <t>Demonstração das Variações Patrimoniais</t>
  </si>
  <si>
    <t>Variações Patrimoniais Aumentativas</t>
  </si>
  <si>
    <t>Variações Patrimoniais Diminutivas</t>
  </si>
  <si>
    <t>Resultado Patrimonial do Período</t>
  </si>
  <si>
    <t>VM</t>
  </si>
  <si>
    <t>v1</t>
  </si>
  <si>
    <t>v2</t>
  </si>
  <si>
    <t>abs</t>
  </si>
  <si>
    <t>dif</t>
  </si>
  <si>
    <t>S1 - R</t>
  </si>
  <si>
    <t>s1</t>
  </si>
  <si>
    <t>s2</t>
  </si>
  <si>
    <t>S2 - R</t>
  </si>
  <si>
    <t>Conteúdo</t>
  </si>
  <si>
    <t>Revisão Analítica da Demonstração das Variações Patrimoniais - Observações</t>
  </si>
  <si>
    <t xml:space="preserve">ORGAO                : _____                  SUPERIOR:_                                                </t>
  </si>
  <si>
    <t xml:space="preserve">SUBORGAO             : ____                                                                             </t>
  </si>
  <si>
    <t xml:space="preserve">TIPO DE ADMINISTRACAO: _                  GOVERNO CENTRAL(S/N): _                                       </t>
  </si>
  <si>
    <t xml:space="preserve">UNIDADE GESTORA      : 154359           ( _ ) COMO SETORIAL CONTABIL                                    </t>
  </si>
  <si>
    <t xml:space="preserve">GESTAO               : 26266                                                                            </t>
  </si>
  <si>
    <t xml:space="preserve">TOTAIS POR CLASSE    : N                                                                                </t>
  </si>
  <si>
    <t xml:space="preserve">MES                  : DEZ                                                                              </t>
  </si>
  <si>
    <t xml:space="preserve">CONTA CONTABIL       : 100000000 NIVEL DE DESDOBRAMENTO: 7  ESCRITURACAO : N                            </t>
  </si>
  <si>
    <t xml:space="preserve">CONTA CORRENTE       :                                                                                  </t>
  </si>
  <si>
    <t xml:space="preserve">________________________________________________________________                                        </t>
  </si>
  <si>
    <t xml:space="preserve">ISF                  : _                                                                                </t>
  </si>
  <si>
    <t xml:space="preserve">AMPLITUDE            : 4                                                                                </t>
  </si>
  <si>
    <t xml:space="preserve">DEMONSTRACAO                                                                                            </t>
  </si>
  <si>
    <t xml:space="preserve">( 1 )  1.POR CONTA CONTABIL  2.POR CONTA CORRENTE                                                       </t>
  </si>
  <si>
    <t xml:space="preserve">( 1 )  1.ATE O MES           2.NO MES                                                                   </t>
  </si>
  <si>
    <t xml:space="preserve">( 2 )  1.SALDO E MOVIMENTO   2.SOMENTE SALDOS                                                           </t>
  </si>
  <si>
    <t xml:space="preserve">MOSTRAR SALDOS                                                                                          </t>
  </si>
  <si>
    <t xml:space="preserve">( 3 )  1.DIFERENTE DE ZERO   2.SOMENTE INVERTIDOS  3.TODOS                                              </t>
  </si>
  <si>
    <t xml:space="preserve">                                                        SALDO ATUAL R$                                  </t>
  </si>
  <si>
    <t xml:space="preserve">-----------------------------------------------GLOBAL(PAIS + EXTERIOR) EM REAL                          </t>
  </si>
  <si>
    <t xml:space="preserve">1.0.0.0.0.00.00  ATIVO                                       322.234.934,92 D                           </t>
  </si>
  <si>
    <t xml:space="preserve">1.1.0.0.0.00.00  ATIVO CIRCULANTE                             21.386.576,81 D                           </t>
  </si>
  <si>
    <t xml:space="preserve">1.1.1.0.0.00.00  CAIXA E EQUIVALENTES DE CAIXA                21.219.061,03 D                           </t>
  </si>
  <si>
    <t xml:space="preserve">1.1.1.1.0.00.00  CAIXA E EQUIVALENTES EM MOEDA NACI           21.219.061,03 D                           </t>
  </si>
  <si>
    <t xml:space="preserve">1.1.1.1.1.00.00  CAIXA E EQUIVALENTES EM MOEDA NACI            2.157.126,45 D                           </t>
  </si>
  <si>
    <t xml:space="preserve">1.1.1.1.1.02.00  CONTA UNICA -  SUBCONTA DO TESOURO            1.457.882,55 D                           </t>
  </si>
  <si>
    <t xml:space="preserve">1.1.1.1.1.02.06  CTU - RECURSOS DA CONTA UNICA APLI            1.457.882,55 D                           </t>
  </si>
  <si>
    <t xml:space="preserve">1.1.1.1.1.50.00  APLICACOES FINANCEIRAS DE LIQUIDEZ              699.243,90 D                           </t>
  </si>
  <si>
    <t xml:space="preserve">1.1.1.1.1.50.05  POUPANCA                                        699.243,90 D                           </t>
  </si>
  <si>
    <t xml:space="preserve">1.1.1.1.1.50.12  RESGATE APLIC FINAN LIQ IMED RECUR                    0,00                             </t>
  </si>
  <si>
    <t xml:space="preserve">1.1.1.1.2.00.00  CAIXA E EQUIVALENTES EM MOEDA NACI           19.061.934,58 D                           </t>
  </si>
  <si>
    <t xml:space="preserve">1.1.1.1.2.20.00  RECURSOS LIBERADOS PELO TESOURO              19.061.934,58 D                           </t>
  </si>
  <si>
    <t xml:space="preserve">1.1.1.1.2.20.01  LIMITE DE SAQUE COM VINCULACAO DE               228.669,94 D                           </t>
  </si>
  <si>
    <t xml:space="preserve">1.1.1.1.2.20.03  LIM DE SAQUE C/VINC.PAGTO- ORDEM P           18.833.264,64 D                           </t>
  </si>
  <si>
    <t xml:space="preserve">1.1.3.0.0.00.00  DEMAIS CRÉDITOS E VALORES A CURTO                   972,07 D                           </t>
  </si>
  <si>
    <t xml:space="preserve">1.1.3.1.0.00.00  ADIANTAMENTOS CONCEDIDOS                            972,07 D                           </t>
  </si>
  <si>
    <t xml:space="preserve">1.1.3.1.1.00.00  ADIANTAMENTOS CONCEDIDOS - CONSOLI                  972,07 D                           </t>
  </si>
  <si>
    <t xml:space="preserve">1.1.3.1.1.01.00  ADIANTAMENTOS CONCEDIDOS A PESSOAL                    0,00                             </t>
  </si>
  <si>
    <t xml:space="preserve">1.1.3.1.1.01.01  13 SALARIO - ADIANTAMENTO                             0,00                             </t>
  </si>
  <si>
    <t xml:space="preserve">1.1.3.1.1.01.02  ADIANTAMENTO DE FÉRIAS                                0,00                             </t>
  </si>
  <si>
    <t xml:space="preserve">1.1.3.1.1.02.00  SUPRIMENTO DE FUNDOS - ADIANTAMENT                  275,18 D                           </t>
  </si>
  <si>
    <t xml:space="preserve">1.1.3.1.1.05.00  ADIANTAMENTO A PRESTADORES DE SERV                  696,89 D                           </t>
  </si>
  <si>
    <t xml:space="preserve">1.1.3.2.0.00.00  TRIBUTOS A RECUPERAR / COMPENSAR                      0,00                             </t>
  </si>
  <si>
    <t xml:space="preserve">1.1.3.2.1.00.00  TRIBUTOS A RECUPERAR/COMPENSAR - C                    0,00                             </t>
  </si>
  <si>
    <t xml:space="preserve">1.1.3.2.1.04.00  IRRF A COMPENSAR                                      0,00                             </t>
  </si>
  <si>
    <t xml:space="preserve">1.1.3.8.0.00.00  OUTROS CREDITOS A REC E VALORES A                     0,00                             </t>
  </si>
  <si>
    <t xml:space="preserve">1.1.3.8.1.00.00  OUTROS CRED A REC E VALORES A CURT                    0,00                             </t>
  </si>
  <si>
    <t xml:space="preserve">1.1.3.8.1.06.00  VALORES EM TRANSITO REALIZAVEIS A                     0,00                             </t>
  </si>
  <si>
    <t xml:space="preserve">1.1.3.8.1.06.01  VALORES A REC POR DEVOLUCAO DESP.                     0,00                             </t>
  </si>
  <si>
    <t xml:space="preserve">1.1.5.0.0.00.00  ESTOQUES                                        166.543,71 D                           </t>
  </si>
  <si>
    <t xml:space="preserve">1.1.5.1.0.00.00  MERCADORIAS PARA REVENDA                              0,00                             </t>
  </si>
  <si>
    <t xml:space="preserve">1.1.5.1.1.00.00  MERCADORIAS PARA REVENDA - CONSOLI                    0,00                             </t>
  </si>
  <si>
    <t xml:space="preserve">1.1.5.1.1.01.00  MERCADORIAS - ESTOQUES PROGRAMAS P                    0,00                             </t>
  </si>
  <si>
    <t xml:space="preserve">1.1.5.1.1.01.01  MERCADORIAS PARA VENDA OU REVENDA                     0,00                             </t>
  </si>
  <si>
    <t xml:space="preserve">1.1.5.6.0.00.00  ALMOXARIFADO                                    162.580,98 D                           </t>
  </si>
  <si>
    <t xml:space="preserve">1.1.5.6.1.00.00  ALMOXARIFADO - CONSOLIDACAO                     162.580,98 D                           </t>
  </si>
  <si>
    <t xml:space="preserve">1.1.5.6.1.01.00  MATERIAIS DE CONSUMO                            162.580,98 D                           </t>
  </si>
  <si>
    <t xml:space="preserve">1.1.5.6.1.02.00  GENEROS ALIMENTICIOS                                  0,00                             </t>
  </si>
  <si>
    <t xml:space="preserve">1.1.5.6.1.03.00  MATERIAIS DE CONSTRUCAO                               0,00                             </t>
  </si>
  <si>
    <t xml:space="preserve">1.1.5.6.1.06.00  MEDICAMENTOS E MATERIAIS HOSPITALA                    0,00                             </t>
  </si>
  <si>
    <t xml:space="preserve">1.1.5.6.1.08.00  MATERIAIS DE EXPEDIENTE                               0,00                             </t>
  </si>
  <si>
    <t xml:space="preserve">1.1.5.8.0.00.00  OUTROS ESTOQUES                                   3.962,73 D                           </t>
  </si>
  <si>
    <t xml:space="preserve">1.1.5.8.1.00.00  OUTROS ESTOQUES - CONSOLIDACAO                    3.962,73 D                           </t>
  </si>
  <si>
    <t xml:space="preserve">1.1.5.8.1.02.00  ESTOQUES PARA DISTRIBUICAO                        1.346,66 D                           </t>
  </si>
  <si>
    <t xml:space="preserve">1.1.5.8.1.02.01  MATERIAL CONS -ESTOQ INTERNO- PARA                1.346,66 D                           </t>
  </si>
  <si>
    <t xml:space="preserve">1.1.5.8.1.05.00  IMPORTACOES EM ANDAMENTO - ESTOQUE                2.616,07 D                           </t>
  </si>
  <si>
    <t xml:space="preserve">1.2.0.0.0.00.00  ATIVO NÃO CIRCULANTE                        300.848.358,11 D                           </t>
  </si>
  <si>
    <t xml:space="preserve">1.2.3.0.0.00.00  IMOBILIZADO                                 300.293.812,77 D                           </t>
  </si>
  <si>
    <t xml:space="preserve">1.2.3.1.0.00.00  BENS MOVEIS                                 135.708.463,02 D                           </t>
  </si>
  <si>
    <t xml:space="preserve">1.2.3.1.1.00.00  BENS MOVEIS - CONSOLIDACAO                  135.708.463,02 D                           </t>
  </si>
  <si>
    <t xml:space="preserve">1.2.3.1.1.01.00  MAQUINAS, APARELHOS, EQUIPAMENTO E           72.656.705,69 D                           </t>
  </si>
  <si>
    <t xml:space="preserve">1.2.3.1.1.01.01  APARELHOS DE MEDICAO E ORIENTACAO            11.365.237,21 D                           </t>
  </si>
  <si>
    <t xml:space="preserve">1.2.3.1.1.01.02  APARELHOS E EQUIPAMENTOS DE COMUNI              677.928,85 D                           </t>
  </si>
  <si>
    <t xml:space="preserve">1.2.3.1.1.01.03  EQUIPAM/UTENSILIOS MEDICOS,ODONTO,           45.567.267,69 D                           </t>
  </si>
  <si>
    <t xml:space="preserve">1.2.3.1.1.01.04  APARELHO E EQUIPAMENTO P/ESPORTES               530.524,46 D                           </t>
  </si>
  <si>
    <t xml:space="preserve">1.2.3.1.1.01.05  EQUIPAMENTO DE PROTECAO, SEGURANCA              184.967,19 D                           </t>
  </si>
  <si>
    <t xml:space="preserve">1.2.3.1.1.01.06  MAQUINAS E EQUIPAMENTOS INDUSTRIAI            1.792.843,11 D                           </t>
  </si>
  <si>
    <t xml:space="preserve">1.2.3.1.1.01.07  MAQUINAS E EQUIPAMENTOS ENERGETICO            2.230.548,18 D                           </t>
  </si>
  <si>
    <t xml:space="preserve">1.2.3.1.1.01.08  MAQUINAS E EQUIPAMENTOS GRAFICOS                 48.995,18 D                           </t>
  </si>
  <si>
    <t xml:space="preserve">1.2.3.1.1.01.09  MAQUINAS, FERRAMENTAS E UTENSILIOS            1.240.948,28 D                           </t>
  </si>
  <si>
    <t xml:space="preserve">1.2.3.1.1.01.12  EQUIPAMENTOS, PECAS E ACESSORIOS P                5.574,04 D                           </t>
  </si>
  <si>
    <t xml:space="preserve">1.2.3.1.1.01.13  EQUIPAMENTOS, PECAS E ACESSORIOS M               10.350,00 D                           </t>
  </si>
  <si>
    <t xml:space="preserve">1.2.3.1.1.01.14  EQUIPAMENTOS, PECAS E ACESSORIOS A               12.500,00 D                           </t>
  </si>
  <si>
    <t xml:space="preserve">1.2.3.1.1.01.18  EQUIPAMENTOS DE MANOBRAS E PATRULH               41.562,21 D                           </t>
  </si>
  <si>
    <t xml:space="preserve">1.2.3.1.1.01.20  MAQUINAS E UTENSILIOS AGROPECUARIO            2.123.079,78 D                           </t>
  </si>
  <si>
    <t xml:space="preserve">1.2.3.1.1.01.21  EQUIPAMENTOS HIDRAULICOS E ELETRIC              491.078,98 D                           </t>
  </si>
  <si>
    <t xml:space="preserve">1.2.3.1.1.01.25  MAQUINAS, UTENSILIOS E EQUIPAMENTO            6.333.300,53 D                           </t>
  </si>
  <si>
    <t xml:space="preserve">1.2.3.1.1.02.00  BENS DE INFORMATICA                          19.095.680,15 D                           </t>
  </si>
  <si>
    <t xml:space="preserve">1.2.3.1.1.02.01  EQUIP DE TECNOLOG DA INFOR E COMUN           19.095.680,15 D                           </t>
  </si>
  <si>
    <t xml:space="preserve">1.2.3.1.1.03.00  MOVEIS E UTENSILIOS                          16.054.262,68 D                           </t>
  </si>
  <si>
    <t xml:space="preserve">1.2.3.1.1.03.01  APARELHOS E UTENSILIOS DOMESTICOS             3.423.913,48 D                           </t>
  </si>
  <si>
    <t xml:space="preserve">1.2.3.1.1.03.02  MAQUINAS E UTENSILIOS DE ESCRITORI               16.775,67 D                           </t>
  </si>
  <si>
    <t xml:space="preserve">1.2.3.1.1.03.03  MOBILIARIO EM GERAL                          12.613.573,53 D                           </t>
  </si>
  <si>
    <t xml:space="preserve">1.2.3.1.1.04.00  MATER CULTURAL, EDUCACIONAL E DE C           17.841.782,59 D                           </t>
  </si>
  <si>
    <t xml:space="preserve">1.2.3.1.1.04.02  COLECOES E MATERIAIS BIBLIOGRAFICO           11.855.781,65 D                           </t>
  </si>
  <si>
    <t xml:space="preserve">1.2.3.1.1.04.03  DISCOTECAS E FILMOTECAS                           1.387,00 D                           </t>
  </si>
  <si>
    <t xml:space="preserve">1.2.3.1.1.04.04  INSTRUMENTOS MUSICAIS E ARTISTICOS              624.297,89 D                           </t>
  </si>
  <si>
    <t xml:space="preserve">1.2.3.1.1.04.05  EQUIPAMENTOS PARA AUDIO, VIDEO E F            5.360.316,05 D                           </t>
  </si>
  <si>
    <t xml:space="preserve">1.2.3.1.1.05.00  VEICULOS                                      5.639.264,65 D                           </t>
  </si>
  <si>
    <t xml:space="preserve">1.2.3.1.1.05.01  VEICULOS EM GERAL                             1.991.820,75 D                           </t>
  </si>
  <si>
    <t xml:space="preserve">1.2.3.1.1.05.03  VEICULOS DE TRACAO MECANICA                   3.647.443,90 D                           </t>
  </si>
  <si>
    <t xml:space="preserve">1.2.3.1.1.07.00  BENS MOVEIS EM ANDAMENTO                      2.870.970,24 D                           </t>
  </si>
  <si>
    <t xml:space="preserve">1.2.3.1.1.07.02  IMPORTACOES EM ANDAMENTO - BENS MO            2.870.970,24 D                           </t>
  </si>
  <si>
    <t xml:space="preserve">1.2.3.1.1.08.00  BENS MOVEIS EM ALMOXARIFADO                       2.170,00 D                           </t>
  </si>
  <si>
    <t xml:space="preserve">1.2.3.1.1.08.01  ESTOQUE INTERNO                                   2.170,00 D                           </t>
  </si>
  <si>
    <t xml:space="preserve">1.2.3.1.1.10.00  SEMOVENTES                                          506,00 D                           </t>
  </si>
  <si>
    <t xml:space="preserve">1.2.3.1.1.99.00  DEMAIS BENS MOVEIS                            1.547.121,02 D                           </t>
  </si>
  <si>
    <t xml:space="preserve">1.2.3.1.1.99.01  BENS MOVEIS A ALIENAR                                 0,00                             </t>
  </si>
  <si>
    <t xml:space="preserve">1.2.3.1.1.99.04  ARMAZENS ESTRUTURAIS - COBERTURAS                 3.228,00 D                           </t>
  </si>
  <si>
    <t xml:space="preserve">1.2.3.1.1.99.09  PECAS NAO INCORPORAVEIS A IMOVEIS               839.306,36 D                           </t>
  </si>
  <si>
    <t xml:space="preserve">1.2.3.1.1.99.10  MATERIAL DE USO DURADOURO                       621.971,46 D                           </t>
  </si>
  <si>
    <t xml:space="preserve">1.2.3.1.1.99.99  OUTROS BENS MOVEIS                               82.615,20 D                           </t>
  </si>
  <si>
    <t xml:space="preserve">1.2.3.2.0.00.00  BENS IMOVEIS                                233.608.907,61 D                           </t>
  </si>
  <si>
    <t xml:space="preserve">1.2.3.2.1.00.00  BENS IMOVEIS - CONSOLIDACAO                 233.608.907,61 D                           </t>
  </si>
  <si>
    <t xml:space="preserve">1.2.3.2.1.01.00  BENS DE USO ESPECIAL REGISTRADOS N          163.485.261,20 D                           </t>
  </si>
  <si>
    <t xml:space="preserve">1.2.3.2.1.01.07  IMOVEIS DE USO EDUCACIONAL                  163.485.261,20 D                           </t>
  </si>
  <si>
    <t xml:space="preserve">1.2.3.2.1.06.00  BENS IMOVEIS EM ANDAMENTO                    70.022.092,29 D                           </t>
  </si>
  <si>
    <t xml:space="preserve">1.2.3.2.1.06.01  OBRAS EM ANDAMENTO                           68.134.640,83 D                           </t>
  </si>
  <si>
    <t xml:space="preserve">1.2.3.2.1.06.05  ESTUDOS E PROJETOS                            1.887.451,46 D                           </t>
  </si>
  <si>
    <t xml:space="preserve">1.2.3.2.1.07.00  INSTALACOES                                     101.554,12 D                           </t>
  </si>
  <si>
    <t xml:space="preserve">1.2.3.8.0.00.00  DEPRECIACAO, EXAUSTAO E AMORTIZACA           69.023.557,86 C                           </t>
  </si>
  <si>
    <t xml:space="preserve">1.2.3.8.1.00.00  DEPREC, EXAUSTAO E AMORTIZ ACUMULA           69.023.557,86 C                           </t>
  </si>
  <si>
    <t xml:space="preserve">1.2.3.8.1.01.00  DEPRECIACAO ACUMULADA - BENS MOVEI           64.378.366,52 C                           </t>
  </si>
  <si>
    <t xml:space="preserve">1.2.3.8.1.02.00  DEPRECIACAO ACUMULADA - BENS IMOVE            4.645.191,34 C                           </t>
  </si>
  <si>
    <t xml:space="preserve">1.2.4.0.0.00.00  INTANGÍVEL                                      554.545,34 D                           </t>
  </si>
  <si>
    <t xml:space="preserve">1.2.4.1.0.00.00  SOFTWARES                                       765.224,32 D                           </t>
  </si>
  <si>
    <t xml:space="preserve">1.2.4.1.1.00.00  SOFTWARES - CONSOLIDACAO                        765.224,32 D                           </t>
  </si>
  <si>
    <t xml:space="preserve">1.2.4.1.1.01.00  SOFTWARES COM VIDA UTIL DEFINIDA                765.224,32 D                           </t>
  </si>
  <si>
    <t xml:space="preserve">1.2.4.1.1.01.01  SOFTWARES                                       765.224,32 D                           </t>
  </si>
  <si>
    <t xml:space="preserve">1.2.4.8.0.00.00  AMORTIZACAO ACUMULADA                           210.678,98 C                           </t>
  </si>
  <si>
    <t xml:space="preserve">1.2.4.8.1.00.00  AMORTIZACAO ACUMULADA - CONSOLIDAC              210.678,98 C                           </t>
  </si>
  <si>
    <t xml:space="preserve">1.2.4.8.1.01.00  AMORTIZACAO ACUMULADA - CONTAS 124              210.678,98 C                           </t>
  </si>
  <si>
    <t xml:space="preserve">2.0.0.0.0.00.00  PASSIVO E PATRIMONIO LIQUIDO                291.314.068,86 C                           </t>
  </si>
  <si>
    <t xml:space="preserve">2.1.0.0.0.00.00  PASSIVO CIRCULANTE                           19.192.092,34 C                           </t>
  </si>
  <si>
    <t xml:space="preserve">2.1.1.0.0.00.00  OBRIG TRABALHISTAS,PREVID E ASSIST           17.539.834,81 C                           </t>
  </si>
  <si>
    <t xml:space="preserve">2.1.1.1.0.00.00  PESSOAL A PAGAR                              17.445.498,89 C                           </t>
  </si>
  <si>
    <t xml:space="preserve">2.1.1.1.1.00.00  PESSOAL A PAGAR - CONSOLIDACAO               17.445.498,89 C                           </t>
  </si>
  <si>
    <t xml:space="preserve">2.1.1.1.1.01.00  PESSOAL A PAGAR                              17.274.360,68 C                           </t>
  </si>
  <si>
    <t xml:space="preserve">2.1.1.1.1.01.01  SALARIOS, REMUNERACOES E BENEFICIO           17.274.360,68 C                           </t>
  </si>
  <si>
    <t xml:space="preserve">2.1.1.1.1.01.02  DECIMO TERCEIRO SALARIO A PAGAR                       0,00                             </t>
  </si>
  <si>
    <t xml:space="preserve">2.1.1.1.1.01.03  FERIAS A PAGAR                                        0,00                             </t>
  </si>
  <si>
    <t xml:space="preserve">2.1.1.1.1.03.00  PRECATORIOS DE PESSOAL                          171.138,21 C                           </t>
  </si>
  <si>
    <t xml:space="preserve">2.1.1.4.0.00.00  ENCARGOS SOCIAIS A PAGAR                         94.335,92 C                           </t>
  </si>
  <si>
    <t xml:space="preserve">2.1.1.4.1.00.00  ENCARGOS SOCIAIS A PAGAR - CONSOLI               94.335,92 C                           </t>
  </si>
  <si>
    <t xml:space="preserve">2.1.1.4.1.03.00  ENTIDADES DE PREVID. PRIVADA E COM               94.335,92 C                           </t>
  </si>
  <si>
    <t xml:space="preserve">2.1.1.4.1.03.02  CONTRIBUICAO A ENTIDADES DE PREVID               94.335,92 C                           </t>
  </si>
  <si>
    <t xml:space="preserve">2.1.1.4.2.00.00  ENCARGOS SOCIAIS A PAGAR - INTRA O                    0,00                             </t>
  </si>
  <si>
    <t xml:space="preserve">2.1.1.4.2.01.00  INSS A PAGAR - INTRA OFSS                             0,00                             </t>
  </si>
  <si>
    <t xml:space="preserve">2.1.1.4.2.01.01  INSS-CONTRIB.S/SALARIOS E REMUNERA                    0,00                             </t>
  </si>
  <si>
    <t xml:space="preserve">2.1.1.4.2.01.03  INSS-CONTRIB.S/ SERVICOS DE TERCEI                    0,00                             </t>
  </si>
  <si>
    <t xml:space="preserve">2.1.1.4.2.13.00  PSSS-CONTRIB.S/VENCIMENTOS E VANTA                    0,00                             </t>
  </si>
  <si>
    <t xml:space="preserve">2.1.3.0.0.00.00  FORNECEDORES E CONTAS A PAGAR A CU              129.573,07 C                           </t>
  </si>
  <si>
    <t xml:space="preserve">2.1.3.1.0.00.00  FORNECEDORES E CONTAS A PAGAR NACI              129.573,07 C                           </t>
  </si>
  <si>
    <t xml:space="preserve">2.1.3.1.1.00.00  FORNECEDORES E CONTAS A PAGAR NACI              129.376,41 C                           </t>
  </si>
  <si>
    <t xml:space="preserve">2.1.3.1.1.04.00  CONTAS A PAGAR CREDORES NACIONAIS               129.376,41 C                           </t>
  </si>
  <si>
    <t xml:space="preserve">2.1.3.1.2.00.00  FORNECED E CONTAS A PAG NACIONAIS                     0,00                             </t>
  </si>
  <si>
    <t xml:space="preserve">2.1.3.1.2.04.00  CONTAS A PAGAR CREDORES NACIONAIS                     0,00                             </t>
  </si>
  <si>
    <t xml:space="preserve">2.1.3.1.5.00.00  FORNEC E CONT A PAG NACIONAIS A CP                  196,66 C                           </t>
  </si>
  <si>
    <t xml:space="preserve">2.1.3.1.5.04.00  CONTAS A PAGAR CREDORES NACIONAIS                   196,66 C                           </t>
  </si>
  <si>
    <t xml:space="preserve">2.1.3.2.0.00.00  FORNECEDORES E CONTAS A PAG ESTRAN                    0,00                             </t>
  </si>
  <si>
    <t xml:space="preserve">2.1.3.2.1.00.00  FORNECEDORES E CONTAS A PAG ESTRAN                    0,00                             </t>
  </si>
  <si>
    <t xml:space="preserve">2.1.3.2.1.04.00  CONTAS A PAGAR - CREDORES ESTRANGE                    0,00                             </t>
  </si>
  <si>
    <t xml:space="preserve">2.1.4.0.0.00.00  OBRIGACOES FISCAIS A CURTO PRAZO                      0,00                             </t>
  </si>
  <si>
    <t xml:space="preserve">2.1.4.1.0.00.00  OBRIGACOES FISCAIS A CURTO PRAZO C                    0,00                             </t>
  </si>
  <si>
    <t xml:space="preserve">2.1.4.1.1.00.00  OBRIGACOES FISCAIS A CP COM A UNIA                    0,00                             </t>
  </si>
  <si>
    <t xml:space="preserve">2.1.4.1.1.14.00  TAXAS                                                 0,00                             </t>
  </si>
  <si>
    <t xml:space="preserve">2.1.4.1.1.14.01  TAXA DE FISCALIZACAO OU DE PODER D                    0,00                             </t>
  </si>
  <si>
    <t xml:space="preserve">2.1.4.1.1.14.02  TAXA PELA PRESTACAO DE SERVICOS                       0,00                             </t>
  </si>
  <si>
    <t xml:space="preserve">2.1.4.1.2.00.00  OBRIGACOES FISCAIS A CP COM A UNIA                    0,00                             </t>
  </si>
  <si>
    <t xml:space="preserve">2.1.4.1.2.11.00  PIS/PASEP A RECOLHER - INTRA OFSS                     0,00                             </t>
  </si>
  <si>
    <t xml:space="preserve">2.1.4.2.0.00.00  OBRIGACOES FISCAIS A CP COM OS EST                    0,00                             </t>
  </si>
  <si>
    <t xml:space="preserve">2.1.4.2.1.00.00  OBRIGACOES FISCAIS A CP COM OS EST                    0,00                             </t>
  </si>
  <si>
    <t xml:space="preserve">2.1.4.2.1.06.00  TAXA DE LICENCIAMENTO ANUAL DE VEI                    0,00                             </t>
  </si>
  <si>
    <t xml:space="preserve">2.1.4.3.0.00.00  OBRIGAC FISCAIS A CP COM OS MUNICI                    0,00                             </t>
  </si>
  <si>
    <t xml:space="preserve">2.1.4.3.1.00.00  OBRIGAC FISCAIS A CP COM OS MUNICI                    0,00                             </t>
  </si>
  <si>
    <t xml:space="preserve">2.1.4.3.1.02.00  IPTU/TLP A RECOLHER                                   0,00                             </t>
  </si>
  <si>
    <t xml:space="preserve">2.1.4.3.5.00.00  OBRIGAC FISCAIS A CP COM OS MUNIC                     0,00                             </t>
  </si>
  <si>
    <t xml:space="preserve">2.1.4.3.5.02.00  IPTU/TLP A RECOLHER - INTER OFSS M                    0,00                             </t>
  </si>
  <si>
    <t xml:space="preserve">2.1.4.3.5.14.00  TAXAS                                                 0,00                             </t>
  </si>
  <si>
    <t xml:space="preserve">2.1.4.3.5.14.02  TAXA PELA PRESTACAO DE SERVICOS                       0,00                             </t>
  </si>
  <si>
    <t xml:space="preserve">2.1.8.0.0.00.00  DEMAIS OBRIGAÇÕES A CURTO PRAZO               1.522.684,46 C                           </t>
  </si>
  <si>
    <t xml:space="preserve">2.1.8.8.0.00.00  VALORES RESTITUIVEIS                          1.392.362,39 C                           </t>
  </si>
  <si>
    <t xml:space="preserve">2.1.8.8.1.00.00  VALORES RESTITUIVEIS - CONSOLIDACA            1.392.362,39 C                           </t>
  </si>
  <si>
    <t xml:space="preserve">2.1.8.8.1.01.00  CONSIGNACOES                                  1.343.515,72 C                           </t>
  </si>
  <si>
    <t xml:space="preserve">2.1.8.8.1.01.01  PSSS - VENCIMENTOS E VANTAGENS                        0,00                             </t>
  </si>
  <si>
    <t xml:space="preserve">2.1.8.8.1.01.02  RETENCAO PREVIDENCIARIA - FRGPS                     613,68 C                           </t>
  </si>
  <si>
    <t xml:space="preserve">2.1.8.8.1.01.04  IRRF DEVIDO AO TESOURO NACIONAL                       0,00                             </t>
  </si>
  <si>
    <t xml:space="preserve">2.1.8.8.1.01.05  INDENIZACOES E RESTITUICOES DEVIDA                    0,00                             </t>
  </si>
  <si>
    <t xml:space="preserve">2.1.8.8.1.01.06  IMPOSTOS E CONTRIB DIVERSOS DEVIDO                7.910,33 C                           </t>
  </si>
  <si>
    <t xml:space="preserve">2.1.8.8.1.01.09  ISS                                                 310,44 C                           </t>
  </si>
  <si>
    <t xml:space="preserve">2.1.8.8.1.01.14  PENSAO ALIMENTICIA                              150.423,19 C                           </t>
  </si>
  <si>
    <t xml:space="preserve">2.1.8.8.1.01.15  PLANOS DE PREVIDENCIA E ASSISTENCI                5.632,98 C                           </t>
  </si>
  <si>
    <t xml:space="preserve">2.1.8.8.1.01.19  RETENCOES - ASSOCIACOES                           1.085,37 C                           </t>
  </si>
  <si>
    <t xml:space="preserve">2.1.8.8.1.01.21  RETENCOES - PLANOS DE SEGUROS                       289,32 C                           </t>
  </si>
  <si>
    <t xml:space="preserve">2.1.8.8.1.01.22  RETENCOES - EMPRESTIMOS E FINANCIA            1.079.362,50 C                           </t>
  </si>
  <si>
    <t xml:space="preserve">2.1.8.8.1.01.27  PREVIDENCIA COMPLEMENTAR SERVIDOR                97.887,91 C                           </t>
  </si>
  <si>
    <t xml:space="preserve">2.1.8.8.1.01.28  DEPOSITOS RETIDOS DE FORNECEDORES                     0,00                             </t>
  </si>
  <si>
    <t xml:space="preserve">2.1.8.8.1.03.00  DEPOSITOS JUDICIAIS                                   0,00                             </t>
  </si>
  <si>
    <t xml:space="preserve">2.1.8.8.1.03.01  DEPOSITOS A EFETUAR POR DETERMINAC                    0,00                             </t>
  </si>
  <si>
    <t xml:space="preserve">2.1.8.8.1.04.00  DEPOSITOS NAO JUDICIAIS                          48.846,67 C                           </t>
  </si>
  <si>
    <t xml:space="preserve">2.1.8.8.1.04.09  DEPOSITOS DE TERCEIROS                           44.280,00 C                           </t>
  </si>
  <si>
    <t xml:space="preserve">2.1.8.8.1.04.47  DEPOSITOS POR DEVOLUCAO DE VALORES                4.566,67 C                           </t>
  </si>
  <si>
    <t xml:space="preserve">2.1.8.9.0.00.00  OUTRAS OBRIGACOES A CURTO PRAZO                 130.322,07 C                           </t>
  </si>
  <si>
    <t xml:space="preserve">2.1.8.9.1.00.00  OUTRAS OBRIGACOES A CURTO PRAZO-CO              130.322,07 C                           </t>
  </si>
  <si>
    <t xml:space="preserve">2.1.8.9.1.01.00  INDENIZACOES, RESTITUICOES E COMPE                  435,30 C                           </t>
  </si>
  <si>
    <t xml:space="preserve">2.1.8.9.1.02.00  DIARIAS A PAGAR                                       0,00                             </t>
  </si>
  <si>
    <t xml:space="preserve">2.1.8.9.1.15.00  TAXA DE FISCALIZACAO DE FUNCIONAME                    0,00                             </t>
  </si>
  <si>
    <t xml:space="preserve">2.1.8.9.1.19.00  INCENTIVOS A EDUCAÇÃO, CULTURA E O              129.886,77 C                           </t>
  </si>
  <si>
    <t xml:space="preserve">2.1.8.9.1.36.00  VALORES EM TRANSITO EXIGIVEIS                         0,00                             </t>
  </si>
  <si>
    <t xml:space="preserve">2.1.8.9.1.36.01  GRU-VALORES EM TRANSITO PARA ESTOR                    0,00                             </t>
  </si>
  <si>
    <t xml:space="preserve">2.1.8.9.1.36.03  ORDENS BANCARIAS CANCELADAS                           0,00                             </t>
  </si>
  <si>
    <t xml:space="preserve">2.1.8.9.1.36.10  FATURA - CARTAO DE PAGAMENTO DO GO                    0,00                             </t>
  </si>
  <si>
    <t xml:space="preserve">2.1.8.9.4.00.00  OUTRAS OBRIGACOES A CP - INTER OFS                    0,00                             </t>
  </si>
  <si>
    <t xml:space="preserve">2.1.8.9.4.01.00  INDENIZAC, RESTITUIC E COMPENSAC -                    0,00                             </t>
  </si>
  <si>
    <t xml:space="preserve">2.3.0.0.0.00.00  PATRIMONIO LIQUIDO                          272.121.976,52 C                           </t>
  </si>
  <si>
    <t xml:space="preserve">2.3.3.0.0.00.00  RESERVAS DE CAPITAL                              10.567,56 C                           </t>
  </si>
  <si>
    <t xml:space="preserve">2.3.3.9.0.00.00  OUTRAS RESERVAS DE CAPITAL                       10.567,56 C                           </t>
  </si>
  <si>
    <t xml:space="preserve">2.3.3.9.1.00.00  OUTRAS RESERVAS DE CAPITAL - CONSO               10.567,56 C                           </t>
  </si>
  <si>
    <t xml:space="preserve">2.3.3.9.1.02.00  RESERVAS DE DOACOES E SUBVENCOES P               10.567,56 C                           </t>
  </si>
  <si>
    <t xml:space="preserve">2.3.7.0.0.00.00  RESULTADOS ACUMULADOS                       272.111.408,96 C                           </t>
  </si>
  <si>
    <t xml:space="preserve">2.3.7.1.0.00.00  SUPERAVITS OU DEFICITS ACUMULADOS           272.111.408,96 C                           </t>
  </si>
  <si>
    <t xml:space="preserve">2.3.7.1.1.00.00  SUPERAVITS OU DEFICITS ACUMULADOS           272.111.408,96 C                           </t>
  </si>
  <si>
    <t xml:space="preserve">2.3.7.1.1.02.00  SUPERAVITS OU DEFICITS EXERCICIOS           274.269.443,58 C                           </t>
  </si>
  <si>
    <t xml:space="preserve">2.3.7.1.1.02.01  SUPERAVITS OU DEFICITS EXERCICIOS           274.269.443,58 C                           </t>
  </si>
  <si>
    <t xml:space="preserve">2.3.7.1.1.02.02  RESULTADO PARCIAL DO EXERCICIO ANT                    0,00                             </t>
  </si>
  <si>
    <t xml:space="preserve">2.3.7.1.1.03.00  AJUSTES DE EXERCICIOS ANTERIORES              2.158.034,62 D                           </t>
  </si>
  <si>
    <t xml:space="preserve">3.0.0.0.0.00.00  VARIAÇÃO PATRIMONIAL DIMINUTIVA             324.683.019,32 D                           </t>
  </si>
  <si>
    <t xml:space="preserve">3.1.0.0.0.00.00  PESSOAL E ENCARGOS                          264.150.006,87 D                           </t>
  </si>
  <si>
    <t xml:space="preserve">3.1.1.0.0.00.00  REMUNERACAO A PESSOAL                       208.535.733,45 D                           </t>
  </si>
  <si>
    <t xml:space="preserve">3.1.1.1.0.00.00  REMUNERACAO A PESSOAL ATIVO CIVIL-          204.879.706,03 D                           </t>
  </si>
  <si>
    <t xml:space="preserve">3.1.1.1.1.00.00  REMUNERACAO A PESSOAL ATIVO CIVIL-          204.879.706,03 D                           </t>
  </si>
  <si>
    <t xml:space="preserve">3.1.1.1.1.01.00  VENCIMENTOS E SALARIOS                      174.782.597,13 D                           </t>
  </si>
  <si>
    <t xml:space="preserve">3.1.1.1.1.02.00  ABONOS                                          126.586,50 D                           </t>
  </si>
  <si>
    <t xml:space="preserve">3.1.1.1.1.03.00  ADICIONAIS                                    2.249.076,55 D                           </t>
  </si>
  <si>
    <t xml:space="preserve">3.1.1.1.1.04.00  GRATIFICACOES                                 5.019.796,46 D                           </t>
  </si>
  <si>
    <t xml:space="preserve">3.1.1.1.1.05.00  FERIAS - RPPS                                 6.911.778,89 D                           </t>
  </si>
  <si>
    <t xml:space="preserve">3.1.1.1.1.06.00  13. SALARIO - RPPS                           15.602.643,82 D                           </t>
  </si>
  <si>
    <t xml:space="preserve">3.1.1.1.1.09.00  SENTENCAS JUDICIAIS - PESSOAL ATIV              187.226,68 D                           </t>
  </si>
  <si>
    <t xml:space="preserve">3.1.1.2.0.00.00  REMUNERACAO A PESSOAL ATIVO CIVIL             3.656.027,42 D                           </t>
  </si>
  <si>
    <t xml:space="preserve">3.1.1.2.1.00.00  REMUNERACAO A PESSOAL ATIVO CIVIL-            3.656.027,42 D                           </t>
  </si>
  <si>
    <t xml:space="preserve">3.1.1.2.1.01.00  VENCIMENTOS E SALARIOS                        3.094.563,52 D                           </t>
  </si>
  <si>
    <t xml:space="preserve">3.1.1.2.1.03.00  ADICIONAIS                                       25.896,40 D                           </t>
  </si>
  <si>
    <t xml:space="preserve">3.1.1.2.1.05.00  FERIAS - RGPS                                   339.504,64 D                           </t>
  </si>
  <si>
    <t xml:space="preserve">3.1.1.2.1.06.00  13. SALARIO - RGPS                              196.062,86 D                           </t>
  </si>
  <si>
    <t xml:space="preserve">3.1.2.0.0.00.00  ENCARGOS PATRONAIS                           41.477.674,01 D                           </t>
  </si>
  <si>
    <t xml:space="preserve">3.1.2.1.0.00.00  ENCARGOS PATRONAIS - RPPS                    39.393.780,86 D                           </t>
  </si>
  <si>
    <t xml:space="preserve">3.1.2.1.2.00.00  ENCARGOS PATRONAIS - RPPS - INTRA            39.393.780,86 D                           </t>
  </si>
  <si>
    <t xml:space="preserve">3.1.2.1.2.01.00  CONTRIBUICAO PATRONAL PARA O RPPS            37.301.866,70 D                           </t>
  </si>
  <si>
    <t xml:space="preserve">3.1.2.1.2.06.00  CONTRIBUICAO PARA O PASEP S/ FOLHA            2.091.914,16 D                           </t>
  </si>
  <si>
    <t xml:space="preserve">3.1.2.2.0.00.00  ENCARGOS PATRONAIS - RGPS                       997.528,70 D                           </t>
  </si>
  <si>
    <t xml:space="preserve">3.1.2.2.2.00.00  ENCARGOS PATRONAIS - RGPS - INTRA               997.528,70 D                           </t>
  </si>
  <si>
    <t xml:space="preserve">3.1.2.2.2.01.00  CONTRIBUICOES PREVIDENCIARIAS - IN              997.528,70 D                           </t>
  </si>
  <si>
    <t xml:space="preserve">3.1.2.5.0.00.00  CONTR.A ENT.FECHADAS DE PREVIDENCI            1.086.364,45 D                           </t>
  </si>
  <si>
    <t xml:space="preserve">3.1.2.5.1.00.00  CONTR.A ENT. FECHADAS DE PREVIDENC            1.086.364,45 D                           </t>
  </si>
  <si>
    <t xml:space="preserve">3.1.2.5.1.01.00  COMPLEMENTACAO DE PREVIDENCIA                 1.086.364,45 D                           </t>
  </si>
  <si>
    <t xml:space="preserve">3.1.3.0.0.00.00  BENEFICIOS A PESSOAL                         14.129.247,61 D                           </t>
  </si>
  <si>
    <t xml:space="preserve">3.1.3.1.0.00.00  BENEFICIOS A PESSOAL - RPPS                  13.812.604,30 D                           </t>
  </si>
  <si>
    <t xml:space="preserve">3.1.3.1.1.00.00  BENEFICIOS A PESSOAL - RPPS - CONS           13.812.604,30 D                           </t>
  </si>
  <si>
    <t xml:space="preserve">3.1.3.1.1.01.00  AUXILIO ALIMENTACAO                           9.571.033,64 D                           </t>
  </si>
  <si>
    <t xml:space="preserve">3.1.3.1.1.02.00  AUXILIO TRANSPORTE                              219.004,64 D                           </t>
  </si>
  <si>
    <t xml:space="preserve">3.1.3.1.1.03.00  AUXILIO MORADIA - RPPS                          243.000,37 D                           </t>
  </si>
  <si>
    <t xml:space="preserve">3.1.3.1.1.04.00  AJUDA DE CUSTO                                  119.563,49 D                           </t>
  </si>
  <si>
    <t xml:space="preserve">3.1.3.1.1.05.00  ASSISTENCIA A SAUDE                           2.218.863,99 D                           </t>
  </si>
  <si>
    <t xml:space="preserve">3.1.3.1.1.06.00  AUXILIO CRECHE                                1.402.368,75 D                           </t>
  </si>
  <si>
    <t xml:space="preserve">3.1.3.1.1.09.00  SENTENCAS JUDICIAIS - BENEFICIOS A                8.753,58 D                           </t>
  </si>
  <si>
    <t xml:space="preserve">3.1.3.1.1.99.00  OUTROS BENEFICIOS A PESSOAL - RPPS               30.015,84 D                           </t>
  </si>
  <si>
    <t xml:space="preserve">3.1.3.2.0.00.00  BENEFICIOS A PESSOAL - RGPS                     316.643,31 D                           </t>
  </si>
  <si>
    <t xml:space="preserve">3.1.3.2.1.00.00  BENEFICIOS A PESSOAL - RGPS - CONS              316.643,31 D                           </t>
  </si>
  <si>
    <t xml:space="preserve">3.1.3.2.1.01.00  AUXILIO ALIMENTACAO                             273.102,44 D                           </t>
  </si>
  <si>
    <t xml:space="preserve">3.1.3.2.1.02.00  AUXILIO TRANSPORTE                               15.790,42 D                           </t>
  </si>
  <si>
    <t xml:space="preserve">3.1.3.2.1.06.00  AUXILIO CRECHE                                   27.750,45 D                           </t>
  </si>
  <si>
    <t xml:space="preserve">3.1.9.0.0.00.00  OUTRAS VPD - PESSOAL E ENCARGOS                   7.351,80 D                           </t>
  </si>
  <si>
    <t xml:space="preserve">3.1.9.1.0.00.00  INDENIZACOES E RESTITUICOES TRABAL                7.351,80 D                           </t>
  </si>
  <si>
    <t xml:space="preserve">3.1.9.1.1.00.00  INDENIZ.E RESTIT. TRABALHISTAS - C                7.351,80 D                           </t>
  </si>
  <si>
    <t xml:space="preserve">3.1.9.1.1.01.00  INDENIZACOES E RESTITUICOES TRABAL                7.351,80 D                           </t>
  </si>
  <si>
    <t xml:space="preserve">3.2.0.0.0.00.00  BENEFICIOS PREVIDENCIARIOS E ASSIS            1.112.996,59 D                           </t>
  </si>
  <si>
    <t xml:space="preserve">3.2.1.0.0.00.00  APOSENTADORIAS E REFORMAS                       767.010,36 D                           </t>
  </si>
  <si>
    <t xml:space="preserve">3.2.1.1.0.00.00  APOSENTADORIAS - RPPS                           767.010,36 D                           </t>
  </si>
  <si>
    <t xml:space="preserve">3.2.1.1.1.00.00  APOSENTADORIAS - RPPS - CONSOLIDAC              767.010,36 D                           </t>
  </si>
  <si>
    <t xml:space="preserve">3.2.1.1.1.01.00  PROVENTOS - PESSOAL CIVIL                       739.050,40 D                           </t>
  </si>
  <si>
    <t xml:space="preserve">3.2.1.1.1.02.00  APOSENTADORIAS PENDENTES DE APROVA                    0,00                             </t>
  </si>
  <si>
    <t xml:space="preserve">3.2.1.1.1.03.00  GRATIFICACOES                                       867,82 D                           </t>
  </si>
  <si>
    <t xml:space="preserve">3.2.1.1.1.05.00  13 SALARIO - PESSOAL CIVIL16/91                  27.092,14 D                           </t>
  </si>
  <si>
    <t xml:space="preserve">3.2.2.0.0.00.00  PENSOES                                         345.986,23 D                           </t>
  </si>
  <si>
    <t xml:space="preserve">3.2.2.1.0.00.00  PENSOES - RPPS                                  345.986,23 D                           </t>
  </si>
  <si>
    <t xml:space="preserve">3.2.2.1.1.00.00  PENSOES - RPPS - CONSOLIDACAO                   345.986,23 D                           </t>
  </si>
  <si>
    <t xml:space="preserve">3.2.2.1.1.01.00  PENSOES CIVIS                                   314.688,46 D                           </t>
  </si>
  <si>
    <t xml:space="preserve">3.2.2.1.1.02.00  13 SALARIO - PESSOAL CIVIL - PENSI               31.297,77 D                           </t>
  </si>
  <si>
    <t xml:space="preserve">3.3.0.0.0.00.00  USO DE BENS, SERVICOS E CONS. DE C           46.614.320,80 D                           </t>
  </si>
  <si>
    <t xml:space="preserve">3.3.1.0.0.00.00  USO DE MATERIAIS DE CONSUMO                   2.046.846,14 D                           </t>
  </si>
  <si>
    <t xml:space="preserve">3.3.1.1.0.00.00  CONSUMO DE MATERIAIS                          2.046.846,14 D                           </t>
  </si>
  <si>
    <t xml:space="preserve">3.3.1.1.1.00.00  CONSUMO DE MATERIAIS - CONSOLIDACA            2.046.846,14 D                           </t>
  </si>
  <si>
    <t xml:space="preserve">3.3.1.1.1.01.00  CONSUMO DE MATERIAIS ESTOCADOS - A              196.330,21 D                           </t>
  </si>
  <si>
    <t xml:space="preserve">3.3.1.1.1.02.00  CONSUMO DE SOFTWARES DE BASE                      2.540,76 D                           </t>
  </si>
  <si>
    <t xml:space="preserve">3.3.1.1.1.03.00  CONSUMO DE COMBUSTIVEIS E LUBRIFIC              700.146,68 D                           </t>
  </si>
  <si>
    <t xml:space="preserve">3.3.1.1.1.04.00  CONSUMO DE GENEROS DE ALIMENTACAO                11.308,73 D                           </t>
  </si>
  <si>
    <t xml:space="preserve">3.3.1.1.1.05.00  CONSUMO DE MATERIAL DE PROCESSAMEN               89.106,92 D                           </t>
  </si>
  <si>
    <t xml:space="preserve">3.3.1.1.1.06.00  CONSUMO DE MATERIAL FARMACOLOGICO                72.724,34 D                           </t>
  </si>
  <si>
    <t xml:space="preserve">3.3.1.1.1.07.00  CONSUMO DE MATERIAL HOSPITALAR                   80.038,93 D                           </t>
  </si>
  <si>
    <t xml:space="preserve">3.3.1.1.1.08.00  CONSUMO DE MATERIAL PARA PRODUCAO                 9.667,35 D                           </t>
  </si>
  <si>
    <t xml:space="preserve">3.3.1.1.1.09.00  MATERIAL DE CONSUMO IMEDIATO                    884.982,22 D                           </t>
  </si>
  <si>
    <t xml:space="preserve">3.3.2.0.0.00.00  SERVICOS                                     32.187.122,30 D                           </t>
  </si>
  <si>
    <t xml:space="preserve">3.3.2.1.0.00.00  DIARIAS                                       1.499.488,68 D                           </t>
  </si>
  <si>
    <t xml:space="preserve">3.3.2.1.1.00.00  DIARIAS - CONSOLIDACAO                        1.499.488,68 D                           </t>
  </si>
  <si>
    <t xml:space="preserve">3.3.2.1.1.01.00  DIARIAS                                       1.499.488,68 D                           </t>
  </si>
  <si>
    <t xml:space="preserve">3.3.2.2.0.00.00  SERVICOS TERCEIROS - PF                         583.986,16 D                           </t>
  </si>
  <si>
    <t xml:space="preserve">3.3.2.2.1.00.00  SERVICOS TERCEIROS - PF - CONSOLID              583.986,16 D                           </t>
  </si>
  <si>
    <t xml:space="preserve">3.3.2.2.1.01.00  SERVICOS TECNICOS PROFISSIONAIS -               202.681,34 D                           </t>
  </si>
  <si>
    <t xml:space="preserve">3.3.2.2.1.08.00  LOCACOES E ARRENDAMENTOS - PF                   381.304,82 D                           </t>
  </si>
  <si>
    <t xml:space="preserve">3.3.2.3.0.00.00  SERVICOS TERCEIROS - PJ                      30.103.647,46 D                           </t>
  </si>
  <si>
    <t xml:space="preserve">3.3.2.3.1.00.00  SERVICOS TERCEIROS - PJ - CONSOLID           29.700.273,35 D                           </t>
  </si>
  <si>
    <t xml:space="preserve">3.3.2.3.1.01.00  SERVICOS TECNICOS PROFISSIONAIS                 367.147,23 D                           </t>
  </si>
  <si>
    <t xml:space="preserve">3.3.2.3.1.02.00  SERVICOS DE APOIO ADM, TECNICO E O           19.800.909,09 D                           </t>
  </si>
  <si>
    <t xml:space="preserve">3.3.2.3.1.03.00  SERVICOS COMUNICACAO, GRAFICO E AU              622.172,23 D                           </t>
  </si>
  <si>
    <t xml:space="preserve">3.3.2.3.1.04.00  SERV.TRANSP.,PASSAGEM,LOCOMOCAO E               770.436,39 D                           </t>
  </si>
  <si>
    <t xml:space="preserve">3.3.2.3.1.05.00  SERVICOS ADMINISTRATIVOS - PJ                        41,34 D                           </t>
  </si>
  <si>
    <t xml:space="preserve">3.3.2.3.1.08.00  SERV.AGUA E ESGOTO,ENER.ELETR.,GAS            3.274.076,60 D                           </t>
  </si>
  <si>
    <t xml:space="preserve">3.3.2.3.1.09.00  LOCACAO E ARRENDAMENTO MERCANTIL O              507.302,83 D                           </t>
  </si>
  <si>
    <t xml:space="preserve">3.3.2.3.1.10.00  SERVICOS EDUCACIONAIS E CULTURAIS                86.031,25 D                           </t>
  </si>
  <si>
    <t xml:space="preserve">3.3.2.3.1.12.00  FORNECIMENTO DE ALIMENTACAO                   3.930.382,75 D                           </t>
  </si>
  <si>
    <t xml:space="preserve">3.3.2.3.1.13.00  SEGUROS EM GERAL                                327.462,63 D                           </t>
  </si>
  <si>
    <t xml:space="preserve">3.3.2.3.1.99.00  SERVICOS PRESTADOS DIVERSOS - PJ                 14.311,01 D                           </t>
  </si>
  <si>
    <t xml:space="preserve">3.3.2.3.2.00.00  SERVICOS TERCEIROS - PJ - INTRA OF              367.230,32 D                           </t>
  </si>
  <si>
    <t xml:space="preserve">3.3.2.3.2.01.00  SERVICOS TECNICOS PROFISSIONAIS -                 8.301,00 D                           </t>
  </si>
  <si>
    <t xml:space="preserve">3.3.2.3.2.02.00  SERV.APOIO ADM,TECNICO E OPERACION                  407,00 D                           </t>
  </si>
  <si>
    <t xml:space="preserve">3.3.2.3.2.03.00  SERV.COMUNICAC.,GRAFICOS E AUDIOVI              330.195,40 D                           </t>
  </si>
  <si>
    <t xml:space="preserve">3.3.2.3.2.09.00  LOCACOES E ARRENDAMENTOS - PJ - IN               17.783,28 D                           </t>
  </si>
  <si>
    <t xml:space="preserve">3.3.2.3.2.11.00  SERVICOS PRESTADOS DIVERSOS - PJ -                  826,00 D                           </t>
  </si>
  <si>
    <t xml:space="preserve">3.3.2.3.2.12.00  FORNECIMENTO DE ALIMENTACAO                       9.717,64 D                           </t>
  </si>
  <si>
    <t xml:space="preserve">3.3.2.3.5.00.00  SERVICOS TERCEIROS - PJ - INTER OF               36.143,79 D                           </t>
  </si>
  <si>
    <t xml:space="preserve">3.3.2.3.5.04.00  SERV.TRANSP.,PASS.,LOC.E HOSPEDAG.                4.328,37 D                           </t>
  </si>
  <si>
    <t xml:space="preserve">3.3.2.3.5.08.00  SERV.AGUA ESGOTO,ENER.EL.,GAS E OU               31.815,42 D                           </t>
  </si>
  <si>
    <t xml:space="preserve">3.3.3.0.0.00.00  DEPRECIACAO, AMORTIZACAO E EXAUSTA           12.380.352,36 D                           </t>
  </si>
  <si>
    <t xml:space="preserve">3.3.3.1.0.00.00  DEPRECIACAO                                  12.330.826,08 D                           </t>
  </si>
  <si>
    <t xml:space="preserve">3.3.3.1.1.00.00  DEPRECIACAO - CONSOLIDACAO                   12.330.826,08 D                           </t>
  </si>
  <si>
    <t xml:space="preserve">3.3.3.1.1.01.00  DEPRECIACAO DE BENS MOVEIS                   11.024.571,27 D                           </t>
  </si>
  <si>
    <t xml:space="preserve">3.3.3.1.1.02.00  DEPRECIACAO DE BENS IMOVEIS                   1.306.254,81 D                           </t>
  </si>
  <si>
    <t xml:space="preserve">3.3.3.2.0.00.00  AMORTIZACAO                                      49.526,28 D                           </t>
  </si>
  <si>
    <t xml:space="preserve">3.3.3.2.1.00.00  AMORTIZACAO - CONSOLIDACAO                       49.526,28 D                           </t>
  </si>
  <si>
    <t xml:space="preserve">3.3.3.2.1.02.00  AMORTIZACAO DE INTANGIVEL                        49.526,28 D                           </t>
  </si>
  <si>
    <t xml:space="preserve">3.4.0.0.0.00.00  VARIACOES PATRIMONIAIS DIMINUTIVAS               26.217,67 D                           </t>
  </si>
  <si>
    <t xml:space="preserve">3.4.2.0.0.00.00  JUROS E ENCARGOS DE MORA                         20.973,53 D                           </t>
  </si>
  <si>
    <t xml:space="preserve">3.4.2.3.0.00.00  JUROS E ENC.DE MORA DE AQUIS.DE BE               20.973,53 D                           </t>
  </si>
  <si>
    <t xml:space="preserve">3.4.2.3.1.00.00  JUROS E ENC.DE MORA DE AQUIS.BENS                20.973,53 D                           </t>
  </si>
  <si>
    <t xml:space="preserve">3.4.2.3.1.01.00  JUROS DE MORA                                     2.419,70 D                           </t>
  </si>
  <si>
    <t xml:space="preserve">3.4.2.3.1.02.00  MULTAS DEDUTIVEIS                                    54,78 D                           </t>
  </si>
  <si>
    <t xml:space="preserve">3.4.2.3.1.03.00  MULTAS INDEDUTIVEIS                              18.499,05 D                           </t>
  </si>
  <si>
    <t xml:space="preserve">3.4.4.0.0.00.00  DESCONTOS FINANCEIROS CONCEDIDOS                  5.244,14 D                           </t>
  </si>
  <si>
    <t xml:space="preserve">3.4.4.0.1.00.00  DESCONTO FINANCEIRO CONCEDIDO - CO                5.244,14 D                           </t>
  </si>
  <si>
    <t xml:space="preserve">3.4.4.0.1.01.00  DESCONTOS FINANCEIROS CONCEDIDOS                  5.244,14 D                           </t>
  </si>
  <si>
    <t xml:space="preserve">3.5.0.0.0.00.00  TRANSFERENCIAS E DELEGACOES CONCED              144.215,64 D                           </t>
  </si>
  <si>
    <t xml:space="preserve">3.5.1.0.0.00.00  TRANSFERENCIAS INTRAGOVERNAMENTAIS               95.571,36 D                           </t>
  </si>
  <si>
    <t xml:space="preserve">3.5.1.1.0.00.00  TRANSFERENCIAS CONCEDIDAS PARA A E               68.893,39 D                           </t>
  </si>
  <si>
    <t xml:space="preserve">3.5.1.1.2.00.00  TRANSFERENCIAS CONCED. PARA A EXEC               68.893,39 D                           </t>
  </si>
  <si>
    <t xml:space="preserve">3.5.1.1.2.02.00  REPASSE CONCEDIDO                                66.823,80 D                           </t>
  </si>
  <si>
    <t xml:space="preserve">3.5.1.1.2.08.00  DEVOLUCAO DO DIFERIDO                             2.069,59 D                           </t>
  </si>
  <si>
    <t xml:space="preserve">3.5.1.1.2.08.02  REPASSE DEVOLVIDO                                 2.069,59 D                           </t>
  </si>
  <si>
    <t xml:space="preserve">3.5.1.2.0.00.00  TRANSF. CONCEDIDAS INDEP. DE EXC.                26.677,97 D                           </t>
  </si>
  <si>
    <t xml:space="preserve">3.5.1.2.2.00.00  TRANSFERENCIAS CONCEDIDAS - INTRA                26.677,97 D                           </t>
  </si>
  <si>
    <t xml:space="preserve">3.5.1.2.2.01.00  TRANSFERENCIAS CONCEDIDAS PARA PGT                  935,67 D                           </t>
  </si>
  <si>
    <t xml:space="preserve">3.5.1.2.2.03.00  MOVIMENTO DE SALDOS PATRIMONIAIS                 27.544,56 D                           </t>
  </si>
  <si>
    <t xml:space="preserve">3.5.1.2.2.05.00  MOVIMENTACOES DE VARIACAO PATRIM.D                1.802,26 C                           </t>
  </si>
  <si>
    <t xml:space="preserve">3.5.3.0.0.00.00  TRANSFERENCIAS A INSTITUICOES PRIV               48.644,28 D                           </t>
  </si>
  <si>
    <t xml:space="preserve">3.5.3.1.0.00.00  TRANSFERENCIAS A INST. PRIVADAS SE               48.644,28 D                           </t>
  </si>
  <si>
    <t xml:space="preserve">3.5.3.1.1.00.00  TRANSFERENCIAS A INST. PRIV. SEM F               48.644,28 D                           </t>
  </si>
  <si>
    <t xml:space="preserve">3.5.3.1.1.01.00  TRANSF. A INST. PRIV. SEM FINS LUC               48.644,28 D                           </t>
  </si>
  <si>
    <t xml:space="preserve">3.6.0.0.0.00.00  DESVALORIZACAO E PERDA DE ATIVOS              2.219.852,23 D                           </t>
  </si>
  <si>
    <t xml:space="preserve">3.6.1.0.0.00.00  REAVAL., RED.A VALOR RECUP.E AJUST            1.312.881,77 D                           </t>
  </si>
  <si>
    <t xml:space="preserve">3.6.1.1.0.00.00  REAVALIACAO DE IMOBILIZADO                    1.312.881,77 D                           </t>
  </si>
  <si>
    <t xml:space="preserve">3.6.1.1.1.00.00  REAVALIACAO DE IMOBILIZADO - CONSO            1.312.881,77 D                           </t>
  </si>
  <si>
    <t xml:space="preserve">3.6.1.1.1.02.00  REAVALIACAO DE BENS IMOVEIS                   1.312.881,77 D                           </t>
  </si>
  <si>
    <t xml:space="preserve">3.6.2.0.0.00.00  PERDAS COM ALIENACAO                             15.669,65 D                           </t>
  </si>
  <si>
    <t xml:space="preserve">3.6.2.2.0.00.00  PERDAS COM ALIENACAO DE IMOBILIZAD               15.669,65 D                           </t>
  </si>
  <si>
    <t xml:space="preserve">3.6.2.2.1.00.00  PERDAS COM ALIENACAO DE IMOBILIZAD               15.669,65 D                           </t>
  </si>
  <si>
    <t xml:space="preserve">3.6.2.2.1.01.00  PERDAS COM ALIENACAO DE BENS MOVEI               15.669,65 D                           </t>
  </si>
  <si>
    <t xml:space="preserve">3.6.5.0.0.00.00  DESINCORPORACAO DE ATIVOS                       891.300,81 D                           </t>
  </si>
  <si>
    <t xml:space="preserve">3.6.5.0.1.00.00  DESINCORPORACAO DE ATIVOS - CONSOL              891.300,81 D                           </t>
  </si>
  <si>
    <t xml:space="preserve">3.6.5.0.1.01.00  DESINCORPORACAO DE ATIVOS                       891.300,81 D                           </t>
  </si>
  <si>
    <t xml:space="preserve">3.7.0.0.0.00.00  TRIBUTARIAS                                      43.435,01 D                           </t>
  </si>
  <si>
    <t xml:space="preserve">3.7.1.0.0.00.00  IMPOSTOS, TAXAS E CONTRIBUICOES DE               24.339,89 D                           </t>
  </si>
  <si>
    <t xml:space="preserve">3.7.1.1.0.00.00  IMPOSTOS                                            549,81 D                           </t>
  </si>
  <si>
    <t xml:space="preserve">3.7.1.1.5.00.00  IMPOSTOS - INTER OFSS - MUNICIPIO                   549,81 D                           </t>
  </si>
  <si>
    <t xml:space="preserve">3.7.1.1.5.02.00  IMPOSTO S/ PROPRIEDADE PREDIAL E T                  549,81 D                           </t>
  </si>
  <si>
    <t xml:space="preserve">3.7.1.2.0.00.00  TAXAS                                            23.790,08 D                           </t>
  </si>
  <si>
    <t xml:space="preserve">3.7.1.2.1.00.00  TAXAS - CONSOLIDACAO                              8.498,31 D                           </t>
  </si>
  <si>
    <t xml:space="preserve">3.7.1.2.1.01.00  TAXAS                                             8.498,31 D                           </t>
  </si>
  <si>
    <t xml:space="preserve">3.7.1.2.5.00.00  TAXAS - INTER OFSS - MUNICIPIO                   15.291,77 D                           </t>
  </si>
  <si>
    <t xml:space="preserve">3.7.1.2.5.01.00  TAXAS                                            15.291,77 D                           </t>
  </si>
  <si>
    <t xml:space="preserve">3.7.2.0.0.00.00  CONTRIBUICOES                                    19.095,12 D                           </t>
  </si>
  <si>
    <t xml:space="preserve">3.7.2.1.0.00.00  CONTRIBUICOES SOCIAIS                               600,00 D                           </t>
  </si>
  <si>
    <t xml:space="preserve">3.7.2.1.2.00.00  CONTRIBUICOES SOCIAIS - INTRA OFSS                  600,00 D                           </t>
  </si>
  <si>
    <t xml:space="preserve">3.7.2.1.2.04.00  OBRIGACOES PATRONAIS S/ SERVICOS D                  600,00 D                           </t>
  </si>
  <si>
    <t xml:space="preserve">3.7.2.3.0.00.00  CONTRIBUICAO P/ SERVICO ILUMIN.PUB               18.423,08 D                           </t>
  </si>
  <si>
    <t xml:space="preserve">3.7.2.3.1.00.00  CONTRIBUICAO P/ SERVICO ILUMIN.PUB               18.423,08 D                           </t>
  </si>
  <si>
    <t xml:space="preserve">3.7.2.3.1.01.00  CONTRIBUICAO P/ SERVICO ILUMINACAO               18.423,08 D                           </t>
  </si>
  <si>
    <t xml:space="preserve">3.7.2.9.0.00.00  OUTRAS CONTRIBUICOES                                 72,04 D                           </t>
  </si>
  <si>
    <t xml:space="preserve">3.7.2.9.1.00.00  OUTRAS CONTRIBUICOES - CONSOLIDACA                   72,04 D                           </t>
  </si>
  <si>
    <t xml:space="preserve">3.7.2.9.1.01.00  OUTRAS CONTRIBUICOES                                 72,04 D                           </t>
  </si>
  <si>
    <t xml:space="preserve">3.9.0.0.0.00.00  OUTRAS VARIACOES PATRIMONIAIS DIMI           10.371.974,51 D                           </t>
  </si>
  <si>
    <t xml:space="preserve">3.9.1.0.0.00.00  PREMIACOES                                        1.184,81 D                           </t>
  </si>
  <si>
    <t xml:space="preserve">3.9.1.1.0.00.00  PREMIACOES CULTURAIS                              1.184,81 D                           </t>
  </si>
  <si>
    <t xml:space="preserve">3.9.1.1.1.00.00  PREMIACOES CULTURAIS - CONSOLIDACA                1.184,81 D                           </t>
  </si>
  <si>
    <t xml:space="preserve">3.9.1.1.1.01.00  PREMIACOES CULTURAIS                              1.184,81 D                           </t>
  </si>
  <si>
    <t xml:space="preserve">3.9.4.0.0.00.00  INCENTIVOS                                   10.158.461,51 D                           </t>
  </si>
  <si>
    <t xml:space="preserve">3.9.4.1.0.00.00  INCENTIVOS A EDUCACAO                         8.784.080,96 D                           </t>
  </si>
  <si>
    <t xml:space="preserve">3.9.4.1.1.00.00  INCENTIVOS A EDUCACAO - CONSOLIDAC            8.784.080,96 D                           </t>
  </si>
  <si>
    <t xml:space="preserve">3.9.4.1.1.01.00  BOLSA DE ESTUDOS NO PAIS                      8.749.291,28 D                           </t>
  </si>
  <si>
    <t xml:space="preserve">3.9.4.1.1.03.00  AUXILIOS P/ DESENVOLVIMENTO ESTUDO               32.389,68 D                           </t>
  </si>
  <si>
    <t xml:space="preserve">3.9.4.1.1.99.00  OUTROS INCENTIVOS A EDUCACAO                      2.400,00 D                           </t>
  </si>
  <si>
    <t xml:space="preserve">3.9.4.9.0.00.00  OUTROS INCENTIVOS                             1.374.380,55 D                           </t>
  </si>
  <si>
    <t xml:space="preserve">3.9.4.9.1.00.00  OUTROS INCENTIVOS - CONSOLIDACAO              1.374.380,55 D                           </t>
  </si>
  <si>
    <t xml:space="preserve">3.9.4.9.1.01.00  OUTROS INCENTIVOS                             1.374.380,55 D                           </t>
  </si>
  <si>
    <t xml:space="preserve">3.9.9.0.0.00.00  DIVERSAS VARIACOES PATRIMONIAIS DI              212.328,19 D                           </t>
  </si>
  <si>
    <t xml:space="preserve">3.9.9.5.0.00.00  MULTAS ADMINISTRATIVAS                                0,00                             </t>
  </si>
  <si>
    <t xml:space="preserve">3.9.9.5.1.00.00  MULTAS ADMINISTRATIVAS - CONSOLIDA                    0,00                             </t>
  </si>
  <si>
    <t xml:space="preserve">3.9.9.5.1.01.00  MULTAS ADMINISTRATIVAS                                0,00                             </t>
  </si>
  <si>
    <t xml:space="preserve">3.9.9.6.0.00.00  INDENIZACOES E RESTITUICOES                     212.328,19 D                           </t>
  </si>
  <si>
    <t xml:space="preserve">3.9.9.6.1.00.00  INDENIZACOES E RESTITUICOES - CONS              212.328,19 D                           </t>
  </si>
  <si>
    <t xml:space="preserve">3.9.9.6.1.01.00  INDENIZACOES                                    157.792,08 D                           </t>
  </si>
  <si>
    <t xml:space="preserve">3.9.9.6.1.02.00  RESTITUICOES                                     54.536,11 D                           </t>
  </si>
  <si>
    <t xml:space="preserve">4.0.0.0.0.00.00  VARIACAO PATRIMONIAL AUMENTATIVA            355.603.885,38 C                           </t>
  </si>
  <si>
    <t xml:space="preserve">4.3.0.0.0.00.00  EXPLORACAO E VENDA DE BENS, SERVIC              532.350,95 C                           </t>
  </si>
  <si>
    <t xml:space="preserve">4.3.3.0.0.00.00  EXPLORACAO DE BENS E DIR. E PRESTA              532.350,95 C                           </t>
  </si>
  <si>
    <t xml:space="preserve">4.3.3.1.0.00.00  VALOR BRUTO DE EXP. DE BENS E DIR.              532.350,95 C                           </t>
  </si>
  <si>
    <t xml:space="preserve">4.3.3.1.1.00.00  VALOR BRUTO DE EXPL. DE BENS, DIR.              532.350,95 C                           </t>
  </si>
  <si>
    <t xml:space="preserve">4.3.3.1.1.01.00  VALOR BRUTO EXPLORACAO BENS, DIR E              532.350,95 C                           </t>
  </si>
  <si>
    <t xml:space="preserve">4.4.0.0.0.00.00  VARIACOES PATRIMONIAIS AUMENTATIVA              124.600,95 C                           </t>
  </si>
  <si>
    <t xml:space="preserve">4.4.2.0.0.00.00  JUROS E ENCARGOS DE MORA                             20,67 C                           </t>
  </si>
  <si>
    <t xml:space="preserve">4.4.2.3.0.00.00  JUROS E ENC. DE MORA SOBRE FORNEC.                   20,67 C                           </t>
  </si>
  <si>
    <t xml:space="preserve">4.4.2.3.1.00.00  JUROS E ENCAR DE MORA S/ FORNEC-CO                   20,67 C                           </t>
  </si>
  <si>
    <t xml:space="preserve">4.4.2.3.1.01.00  JUROS E ENCAR DE MORA S/ FORNEC.DE                   20,67 C                           </t>
  </si>
  <si>
    <t xml:space="preserve">4.4.5.0.0.00.00  REMUNERACAO DE DEPOSITOS BANC. E A              124.580,28 C                           </t>
  </si>
  <si>
    <t xml:space="preserve">4.4.5.2.0.00.00  REMUNERACAO DE APLICACOES FINANCEI              124.580,28 C                           </t>
  </si>
  <si>
    <t xml:space="preserve">4.4.5.2.1.00.00  REMUNERACAO DE APLIC FINANC - CONS              124.580,28 C                           </t>
  </si>
  <si>
    <t xml:space="preserve">4.4.5.2.1.01.00  REMUNERACAO DE APLICACOES FINANCEI              124.580,28 C                           </t>
  </si>
  <si>
    <t xml:space="preserve">4.5.0.0.0.00.00  TRANSFERENCIAS E DELEGACOES RECEBI          326.471.643,56 C                           </t>
  </si>
  <si>
    <t xml:space="preserve">4.5.1.0.0.00.00  TRANSFERENCIAS INTRAGOVERNAMENTAIS          326.045.138,61 C                           </t>
  </si>
  <si>
    <t xml:space="preserve">4.5.1.1.0.00.00  TRANSFERENCIAS RECEBIDAS PARA A EX          300.997.660,25 C                           </t>
  </si>
  <si>
    <t xml:space="preserve">4.5.1.1.2.00.00  TRANSFERENCIAS RECEBIDAS P/EXE.ORC          300.997.660,25 C                           </t>
  </si>
  <si>
    <t xml:space="preserve">4.5.1.1.2.02.00  REPASSE RECEBIDO                            300.997.660,25 C                           </t>
  </si>
  <si>
    <t xml:space="preserve">4.5.1.2.0.00.00  TRANSFERENCIAS RECEBIDAS INDEP.EXE           25.047.478,36 C                           </t>
  </si>
  <si>
    <t xml:space="preserve">4.5.1.2.2.00.00  TRANSF.REC.INDEP.EXEC.ORCAMENT. -            25.047.478,36 C                           </t>
  </si>
  <si>
    <t xml:space="preserve">4.5.1.2.2.01.00  TRANSFERENCIAS RECEBIDAS PARA PGTO           22.812.010,45 C                           </t>
  </si>
  <si>
    <t xml:space="preserve">4.5.1.2.2.03.00  MOVIMENTACOES DE SALDOS PATRIMONIA            2.235.467,91 C                           </t>
  </si>
  <si>
    <t xml:space="preserve">4.5.2.0.0.00.00  TRANSFERENCIAS INTER GOVERNAMENTAI               34.572,89 C                           </t>
  </si>
  <si>
    <t xml:space="preserve">4.5.2.3.0.00.00  TRANSFERENCIAS VOLUNTARIAS                       34.572,89 C                           </t>
  </si>
  <si>
    <t xml:space="preserve">4.5.2.3.1.00.00  TRANSFERENCIAS VOLUNTARIAS - CONSO                    3,60 C                           </t>
  </si>
  <si>
    <t xml:space="preserve">4.5.2.3.1.01.00  TRANSFERENCIAS VOLUNTARIAS                            3,60 C                           </t>
  </si>
  <si>
    <t xml:space="preserve">4.5.2.3.4.00.00  TRANSFERENCIAS VOLUNTARIAS - INTER               34.569,29 C                           </t>
  </si>
  <si>
    <t xml:space="preserve">4.5.2.3.4.01.00  TRANSFERENCIAS VOLUNTARIAS                       34.569,29 C                           </t>
  </si>
  <si>
    <t xml:space="preserve">4.5.9.0.0.00.00  OUTRAS TRANSFERENCIAS E DELEGACOES              391.932,06 C                           </t>
  </si>
  <si>
    <t xml:space="preserve">4.5.9.0.1.00.00  OUTRAS TRANSFERENCIAS E DELEGACOES              369.457,42 C                           </t>
  </si>
  <si>
    <t xml:space="preserve">4.5.9.0.1.01.00  DOACOES/TRANSFERENCIAS RECEBIDAS                369.457,42 C                           </t>
  </si>
  <si>
    <t xml:space="preserve">4.5.9.0.2.00.00  OUTRAS TRANSF.E DOACOES RECEBIDAS-               22.474,64 C                           </t>
  </si>
  <si>
    <t xml:space="preserve">4.5.9.0.2.01.00  DOACOES/TRANSFERENCIAS RECEBIDAS                 22.474,64 C                           </t>
  </si>
  <si>
    <t xml:space="preserve">4.6.0.0.0.00.00  VALORIZACAO E GANHOS COM ATIVOS E            28.441.874,90 C                           </t>
  </si>
  <si>
    <t xml:space="preserve">4.6.1.0.0.00.00  REAVALIACAO DE ATIVOS                        28.160.106,41 C                           </t>
  </si>
  <si>
    <t xml:space="preserve">4.6.1.1.0.00.00  REAVALIACAO DE IMOBILIZADO                   28.160.106,41 C                           </t>
  </si>
  <si>
    <t xml:space="preserve">4.6.1.1.1.00.00  REAVALIACAO DE IMOBILIZADO - CONSO           28.160.106,41 C                           </t>
  </si>
  <si>
    <t xml:space="preserve">4.6.1.1.1.02.00  REAVALIACAO DE BENS IMOVEIS                  28.160.106,41 C                           </t>
  </si>
  <si>
    <t xml:space="preserve">4.6.3.0.0.00.00  GANHOS COM INCORPORACAO DE ATIVOS               281.768,49 C                           </t>
  </si>
  <si>
    <t xml:space="preserve">4.6.3.9.0.00.00  OUTROS GANHOS COM INCORPORACAO DE               281.768,49 C                           </t>
  </si>
  <si>
    <t xml:space="preserve">4.6.3.9.1.00.00  OUTROS GANHOS COM INCORPORACAO DE               281.768,49 C                           </t>
  </si>
  <si>
    <t xml:space="preserve">4.6.3.9.1.01.00  OUTROS GANHOS COM INCORPORACAO DE               281.768,49 C                           </t>
  </si>
  <si>
    <t xml:space="preserve">4.9.0.0.0.00.00  OUTRAS VARIACOES PATRIMONIAIS AUME               33.415,02 C                           </t>
  </si>
  <si>
    <t xml:space="preserve">4.9.1.0.0.00.00  VARIACAO PATRIMONIAL AUMENTATIVA A                    0,00                             </t>
  </si>
  <si>
    <t xml:space="preserve">4.9.1.0.1.00.00  VPA A CLASSIFICAR - CONSOLIDACAO                      0,00                             </t>
  </si>
  <si>
    <t xml:space="preserve">4.9.1.0.1.01.00  VPA BRUTA A CLASSIFICAR                               0,00                             </t>
  </si>
  <si>
    <t xml:space="preserve">4.9.1.0.1.01.06  VPA BRUTA A REGULARIZAR - ALIENACA                    0,00                             </t>
  </si>
  <si>
    <t xml:space="preserve">4.9.9.0.0.00.00  DIVERSAS VARIACOES PATRIMONIAIS AU               33.415,02 C                           </t>
  </si>
  <si>
    <t xml:space="preserve">4.9.9.6.0.00.00  INDENIZACOES E RESTITUICOES                      33.415,02 C                           </t>
  </si>
  <si>
    <t xml:space="preserve">4.9.9.6.1.00.00  INDENIZACOES E RESTITUICOES - CONS               33.415,02 C                           </t>
  </si>
  <si>
    <t xml:space="preserve">4.9.9.6.1.01.00  INDENIZACOES                                      7.232,42 C                           </t>
  </si>
  <si>
    <t xml:space="preserve">4.9.9.6.1.02.00  RESTITUICOES                                     26.182,60 C                           </t>
  </si>
  <si>
    <t xml:space="preserve">5.0.0.0.0.00.00  CONTROLES DA APROVACAO DO PLANEJAM        1.343.774.700,34 D                           </t>
  </si>
  <si>
    <t xml:space="preserve">5.1.0.0.0.00.00  PLANEJAMENTO APROVADO                       292.192.541,00 D                           </t>
  </si>
  <si>
    <t xml:space="preserve">5.1.2.0.0.00.00  PLOA                                        292.192.541,00 D                           </t>
  </si>
  <si>
    <t xml:space="preserve">5.1.2.2.0.00.00  PROJETO INICIAL DA LOA - DESPESA            292.192.541,00 D                           </t>
  </si>
  <si>
    <t xml:space="preserve">5.1.2.2.1.00.00  PLOA INICIAL DA DESPESA                     292.192.541,00 D                           </t>
  </si>
  <si>
    <t xml:space="preserve">5.2.0.0.0.00.00  ORCAMENTO APROVADO                          969.551.923,82 D                           </t>
  </si>
  <si>
    <t xml:space="preserve">5.2.1.0.0.00.00  PREVISAO DA RECEITA                             916.593,00 D                           </t>
  </si>
  <si>
    <t xml:space="preserve">5.2.1.1.0.00.00  PREVISAO INICIAL DA RECEITA                     916.593,00 D                           </t>
  </si>
  <si>
    <t xml:space="preserve">5.2.2.0.0.00.00  FIXACAO DA DESPESA                          968.635.330,82 D                           </t>
  </si>
  <si>
    <t xml:space="preserve">5.2.2.1.0.00.00  DOTACAO ORCAMENTARIA                        314.757.307,00 D                           </t>
  </si>
  <si>
    <t xml:space="preserve">5.2.2.1.1.00.00  DOTACAO INICIAL                             294.177.319,00 D                           </t>
  </si>
  <si>
    <t xml:space="preserve">5.2.2.1.1.01.00  CREDITO INICIAL                             294.177.319,00 D                           </t>
  </si>
  <si>
    <t xml:space="preserve">5.2.2.1.1.01.01  ORIGINARIO DO OGU                           294.177.319,00 D                           </t>
  </si>
  <si>
    <t xml:space="preserve">5.2.2.1.2.00.00  DOTACAO ADICIONAL POR TIPO DE CRED           22.149.810,00 D                           </t>
  </si>
  <si>
    <t xml:space="preserve">5.2.2.1.2.01.00  CREDITO ADICIONAL SUPLEMENTAR                22.149.810,00 D                           </t>
  </si>
  <si>
    <t xml:space="preserve">5.2.2.1.2.01.01  ORIGINARIO DO OGU                            22.149.810,00 D                           </t>
  </si>
  <si>
    <t xml:space="preserve">5.2.2.1.3.00.00  DOTACAO ADICIONAL POR FONTE                           0,00                             </t>
  </si>
  <si>
    <t xml:space="preserve">5.2.2.1.3.03.00  ANULACAO DE DOTACAO                          22.149.810,00 D                           </t>
  </si>
  <si>
    <t xml:space="preserve">5.2.2.1.3.99.00  VALOR GLOBAL DA DOTACAO ADICIONAL            22.149.810,00 C                           </t>
  </si>
  <si>
    <t xml:space="preserve">5.2.2.1.9.00.00  CANCELAMENTO/REMANEJAMENTO DE DOTA            1.569.822,00 C                           </t>
  </si>
  <si>
    <t xml:space="preserve">5.2.2.1.9.01.00  ALTERACAO DO QUADRO DE DETALHAMENT                    0,00                             </t>
  </si>
  <si>
    <t xml:space="preserve">5.2.2.1.9.01.01  ACRESCIMO                                   354.017.624,41 D                           </t>
  </si>
  <si>
    <t xml:space="preserve">5.2.2.1.9.01.09  REDUCAO                                     354.017.624,41 C                           </t>
  </si>
  <si>
    <t xml:space="preserve">5.2.2.1.9.02.00  ALTERACAO DA LEI ORCAMENTARIA                 1.569.822,00 C                           </t>
  </si>
  <si>
    <t xml:space="preserve">5.2.2.1.9.02.01  ACRESCIMO                                     4.299.707,00 D                           </t>
  </si>
  <si>
    <t xml:space="preserve">5.2.2.1.9.02.09  REDUCAO                                       5.869.529,00 C                           </t>
  </si>
  <si>
    <t xml:space="preserve">5.2.2.2.0.00.00  MOVIMENTACAO DE CREDITOS RECEBIDOS           14.870.404,41 D                           </t>
  </si>
  <si>
    <t xml:space="preserve">5.2.2.2.2.00.00  DESCENTRALIZACAO EXTERNA DE CREDIT           14.870.404,41 D                           </t>
  </si>
  <si>
    <t xml:space="preserve">5.2.2.2.2.01.00  DESCENTRALIZACAO EXTERNA DE CREDIT           14.870.404,41 D                           </t>
  </si>
  <si>
    <t xml:space="preserve">5.2.2.2.2.01.01  DESTAQUE RECEBIDO                            14.870.404,41 D                           </t>
  </si>
  <si>
    <t xml:space="preserve">5.2.2.2.2.09.00  ALTERACAO DE CREDITOS MOVIMENTADOS                    0,00                             </t>
  </si>
  <si>
    <t xml:space="preserve">5.2.2.2.2.09.01  ACRESCIMO                                    43.226.871,17 D                           </t>
  </si>
  <si>
    <t xml:space="preserve">5.2.2.2.2.09.09  REDUCAO                                      43.226.871,17 C                           </t>
  </si>
  <si>
    <t xml:space="preserve">5.2.2.9.0.00.00  OUTROS CONTROLES DA DESPESA ORCAME          639.007.619,41 D                           </t>
  </si>
  <si>
    <t xml:space="preserve">5.2.2.9.2.00.00  EMPENHOS POR EMISSAO                        639.007.619,41 D                           </t>
  </si>
  <si>
    <t xml:space="preserve">5.2.2.9.2.01.00  EMPENHOS POR NOTA DE EMPENHO                326.781.859,32 D                           </t>
  </si>
  <si>
    <t xml:space="preserve">5.2.2.9.2.01.01  EMISSAO DE EMPENHOS                         301.102.432,43 D                           </t>
  </si>
  <si>
    <t xml:space="preserve">5.2.2.9.2.01.02  EMISSAO DE EMPENHO DE REFORÇO                64.703.875,87 D                           </t>
  </si>
  <si>
    <t xml:space="preserve">5.2.2.9.2.01.04  ANULACAO DE EMPENHOS                         39.024.448,98 C                           </t>
  </si>
  <si>
    <t xml:space="preserve">5.2.2.9.2.02.00  CREDITO UTILIZADO - CONTROLE NA UO          312.225.760,09 D                           </t>
  </si>
  <si>
    <t xml:space="preserve">5.2.2.9.2.02.01  CREDITO UTILIZADO - CONTROLE NA UO          279.409.495,80 D                           </t>
  </si>
  <si>
    <t xml:space="preserve">5.2.2.9.2.02.02  CREDITO UTILIZADO - EMPENHO REFORC           63.343.483,04 D                           </t>
  </si>
  <si>
    <t xml:space="preserve">5.2.2.9.2.02.04  ANULACAO DE EMPENHOS/CANCELAMENTOS           30.527.218,75 C                           </t>
  </si>
  <si>
    <t xml:space="preserve">5.3.0.0.0.00.00  INSCRICAO DE RESTOS A PAGAR                  82.030.235,52 D                           </t>
  </si>
  <si>
    <t xml:space="preserve">5.3.1.0.0.00.00  INSCRICAO DE RP NAO PROCESSADOS              62.993.521,99 D                           </t>
  </si>
  <si>
    <t xml:space="preserve">5.3.1.1.0.00.00  RP NAO PROCESSADOS INSCRITOS                 26.428.667,39 D                           </t>
  </si>
  <si>
    <t xml:space="preserve">5.3.1.1.1.00.00  RP NAO PROCESSADOS A LIQUIDAR                26.428.667,39 D                           </t>
  </si>
  <si>
    <t xml:space="preserve">5.3.1.1.1.01.00  RP NAO PROCESSADOS A LIQUIDAR INSC           26.428.667,39 D                           </t>
  </si>
  <si>
    <t xml:space="preserve">5.3.1.2.0.00.00  RP NAO PROCESSADOS - EXERCICIOS AN           10.355.673,68 D                           </t>
  </si>
  <si>
    <t xml:space="preserve">5.3.1.2.1.00.00  REINSCRICAO RPNP A LIQUIDAR/BLOQUE           10.355.673,68 D                           </t>
  </si>
  <si>
    <t xml:space="preserve">5.3.1.7.0.00.00  RP NAO PROCESSADOS - INSCRICAO NO            26.209.180,92 D                           </t>
  </si>
  <si>
    <t xml:space="preserve">5.3.1.7.1.00.00  RPNP A LIQUIDAR POR NE + SUBITEM             26.209.180,92 D                           </t>
  </si>
  <si>
    <t xml:space="preserve">5.3.1.7.1.01.00  RPNP A LIQUIDAR                              26.209.180,92 D                           </t>
  </si>
  <si>
    <t xml:space="preserve">5.3.2.0.0.00.00  INSCRICAO DE RP PROCESSADOS                  19.036.713,53 D                           </t>
  </si>
  <si>
    <t xml:space="preserve">5.3.2.1.0.00.00  RP PROCESSADOS - INSCRITOS                      175.055,17 D                           </t>
  </si>
  <si>
    <t xml:space="preserve">5.3.2.7.0.00.00  RP PROCESSADOS - INSCRICAO NO EXER           18.861.658,36 D                           </t>
  </si>
  <si>
    <t xml:space="preserve">5.3.2.7.1.00.00  RP PROCESSADOS - INSCRICAO                   18.861.658,36 D                           </t>
  </si>
  <si>
    <t xml:space="preserve">6.0.0.0.0.00.00  CONTROLES DA EXECUCAO DO PLANEJAME        1.343.774.700,34 C                           </t>
  </si>
  <si>
    <t xml:space="preserve">6.1.0.0.0.00.00  EXECUCAO DO PLANEJAMENTO                    292.192.541,00 C                           </t>
  </si>
  <si>
    <t xml:space="preserve">6.1.2.0.0.00.00  EXECUCAO DO PLOA                            292.192.541,00 C                           </t>
  </si>
  <si>
    <t xml:space="preserve">6.1.2.2.0.00.00  PROCESSAMENTO DO PLOA - DESPESA             292.192.541,00 C                           </t>
  </si>
  <si>
    <t xml:space="preserve">6.1.2.2.1.00.00  PROJETO INICIAL DA LOA - FIXACAO D          292.192.541,00 C                           </t>
  </si>
  <si>
    <t xml:space="preserve">6.2.0.0.0.00.00  EXECUCAO DO ORCAMENTO                       969.551.923,82 C                           </t>
  </si>
  <si>
    <t xml:space="preserve">6.2.1.0.0.00.00  EXECUCAO DA RECEITA                             916.593,00 C                           </t>
  </si>
  <si>
    <t xml:space="preserve">6.2.1.1.0.00.00  RECEITA A REALIZAR                              148.846,89 C                           </t>
  </si>
  <si>
    <t xml:space="preserve">6.2.1.2.0.00.00  RECEITA REALIZADA                               773.780,25 C                           </t>
  </si>
  <si>
    <t xml:space="preserve">6.2.1.3.0.00.00  DEDUCOES DA RECEITA ORCAMENTARIA                  6.034,14 D                           </t>
  </si>
  <si>
    <t xml:space="preserve">6.2.1.3.1.00.00  RESTITUICOES                                        790,00 D                           </t>
  </si>
  <si>
    <t xml:space="preserve">6.2.1.3.9.00.00  OUTRAS DEDUCOES DA RECEITA ORCAMEN                5.244,14 D                           </t>
  </si>
  <si>
    <t xml:space="preserve">6.2.2.0.0.00.00  EXECUCAO DA DESPESA                         968.635.330,82 C                           </t>
  </si>
  <si>
    <t xml:space="preserve">6.2.2.1.0.00.00  DISPONIBILIDADES DE CREDITO                 329.529.893,62 C                           </t>
  </si>
  <si>
    <t xml:space="preserve">6.2.2.1.1.00.00  CREDITO DISPONIVEL                            2.747.735,37 C                           </t>
  </si>
  <si>
    <t xml:space="preserve">6.2.2.1.2.00.00  CREDITO INDISPONIVEL                                298,93 C                           </t>
  </si>
  <si>
    <t xml:space="preserve">6.2.2.1.2.01.00  BLOQUEIO DE CREDITO                                 298,93 C                           </t>
  </si>
  <si>
    <t xml:space="preserve">6.2.2.1.2.01.01  CREDITO BLOQUEADO PARA REMANEJAMEN                  298,93 C                           </t>
  </si>
  <si>
    <t xml:space="preserve">6.2.2.1.2.01.05  CREDITO BLOQUEADO PELA SOF                            0,00                             </t>
  </si>
  <si>
    <t xml:space="preserve">6.2.2.1.2.01.06  CREDITO BLOQUEADO PARA REMANEJAMEN                    0,00                             </t>
  </si>
  <si>
    <t xml:space="preserve">6.2.2.1.3.00.00  CREDITO UTILIZADO                           326.781.859,32 C                           </t>
  </si>
  <si>
    <t xml:space="preserve">6.2.2.1.3.01.00  CREDITO EMPENHADO A LIQUIDAR                          0,00                             </t>
  </si>
  <si>
    <t xml:space="preserve">6.2.2.1.3.02.00  CREDITO EMPENHADO EM LIQUIDACAO                       0,00                             </t>
  </si>
  <si>
    <t xml:space="preserve">6.2.2.1.3.03.00  CREDITO EMPENHADO LIQUIDADO A PAGA                    0,00                             </t>
  </si>
  <si>
    <t xml:space="preserve">6.2.2.1.3.04.00  CREDITO EMPENHADO LIQUIDADO PAGO            281.711.020,04 C                           </t>
  </si>
  <si>
    <t xml:space="preserve">6.2.2.1.3.05.00  CREDITO A LIQUIDAR INSCRITO EM RPN           26.209.180,92 C                           </t>
  </si>
  <si>
    <t xml:space="preserve">6.2.2.1.3.07.00  CREDITO LIQUIDADO A PAGAR INSCRITO           18.861.658,36 C                           </t>
  </si>
  <si>
    <t xml:space="preserve">6.2.2.2.0.00.00  MOVIMENTACAO DE CREDITOS CONCEDIDO               97.817,79 C                           </t>
  </si>
  <si>
    <t xml:space="preserve">6.2.2.2.2.00.00  DESCENTRALIZACAO EXTERNA DE CREDIT               97.817,79 C                           </t>
  </si>
  <si>
    <t xml:space="preserve">6.2.2.2.2.01.00  DESTAQUE CONCEDIDO                               97.817,79 C                           </t>
  </si>
  <si>
    <t xml:space="preserve">6.2.2.2.2.09.00  ALTERACAO DE CREDITOS MOVIMENTADOS                    0,00                             </t>
  </si>
  <si>
    <t xml:space="preserve">6.2.2.2.2.09.01  ACRESCIMO                                        87.333,60 C                           </t>
  </si>
  <si>
    <t xml:space="preserve">6.2.2.2.2.09.09  REDUCAO                                          87.333,60 D                           </t>
  </si>
  <si>
    <t xml:space="preserve">6.2.2.9.0.00.00  OUTROS CONTROLES DA DESPESA ORCAME          639.007.619,41 C                           </t>
  </si>
  <si>
    <t xml:space="preserve">6.2.2.9.2.00.00  EMISSAO DE EMPENHO                          639.007.619,41 C                           </t>
  </si>
  <si>
    <t xml:space="preserve">6.2.2.9.2.01.00  EMPENHOS POR NOTA DE EMPENHO + SUB          326.781.859,32 C                           </t>
  </si>
  <si>
    <t xml:space="preserve">6.2.2.9.2.01.01  EMPENHOS A LIQUIDAR                                   0,00                             </t>
  </si>
  <si>
    <t xml:space="preserve">6.2.2.9.2.01.02  EMPENHOS EM LIQUIDACAO                                0,00                             </t>
  </si>
  <si>
    <t xml:space="preserve">6.2.2.9.2.01.03  EMPENHOS LIQUIDADOS A PAGAR                           0,00                             </t>
  </si>
  <si>
    <t xml:space="preserve">6.2.2.9.2.01.04  EMPENHOS PAGOS                              281.711.020,04 C                           </t>
  </si>
  <si>
    <t xml:space="preserve">6.2.2.9.2.01.05  EMPENHOS A LIQUIDAR INSCRITOS EM R           26.209.180,92 C                           </t>
  </si>
  <si>
    <t xml:space="preserve">6.2.2.9.2.01.07  EMPENHOS LIQUIDADOS A PAGAR INSCRI           18.861.658,36 C                           </t>
  </si>
  <si>
    <t xml:space="preserve">6.2.2.9.2.02.00  CREDITO UTILIZADO - CONTROLE NA UO          312.225.760,09 C                           </t>
  </si>
  <si>
    <t xml:space="preserve">6.2.2.9.2.02.01  CREDITO A LIQUIDAR - CONTROLE NA U                    0,00                             </t>
  </si>
  <si>
    <t xml:space="preserve">6.2.2.9.2.02.02  CREDITO EM LIQUIDACAO - CONTROLE N                    0,00                             </t>
  </si>
  <si>
    <t xml:space="preserve">6.2.2.9.2.02.03  CREDITO LIQUIDADO A PAGAR - CONTRO                    0,00                             </t>
  </si>
  <si>
    <t xml:space="preserve">6.2.2.9.2.02.04  CREDITO PAGO - CONTROLE NA UO               278.367.879,67 C                           </t>
  </si>
  <si>
    <t xml:space="preserve">6.2.2.9.2.02.05  CREDITO A LIQUIDAR INSCRITO EM RPN           15.139.286,43 C                           </t>
  </si>
  <si>
    <t xml:space="preserve">6.2.2.9.2.02.07  CREDITO LIQUIDADO A PAGAR INSCRITO           18.718.593,99 C                           </t>
  </si>
  <si>
    <t xml:space="preserve">6.3.0.0.0.00.00  EXECUCAO DE RESTOS A PAGAR                   82.030.235,52 C                           </t>
  </si>
  <si>
    <t xml:space="preserve">6.3.1.0.0.00.00  EXECUCAO DE RP NAO PROCESSADOS               62.993.521,99 C                           </t>
  </si>
  <si>
    <t xml:space="preserve">6.3.1.1.0.00.00  RP NAO PROCESSADOS A LIQUIDAR                 9.129.688,69 C                           </t>
  </si>
  <si>
    <t xml:space="preserve">6.3.1.2.0.00.00  RP NAO PROCESSADOS A LIQUIDAR EM L                    0,00                             </t>
  </si>
  <si>
    <t xml:space="preserve">6.3.1.3.0.00.00  RP NAO PROCESSADOS LIQUIDADOS A PA              110.013,80 C                           </t>
  </si>
  <si>
    <t xml:space="preserve">6.3.1.4.0.00.00  RP NAO PROCESSADOS PAGO                      26.822.619,04 C                           </t>
  </si>
  <si>
    <t xml:space="preserve">6.3.1.5.0.00.00  RP NAO PROCESSADOS A LIQUIDAR BLOQ                    0,00                             </t>
  </si>
  <si>
    <t xml:space="preserve">6.3.1.5.1.00.00  RPNP A LIQUIDAR BLOQUEADOS POR DEC                    0,00                             </t>
  </si>
  <si>
    <t xml:space="preserve">6.3.1.7.0.00.00  RP NAO PROCESSADOS -  INSCRICAO NO           26.209.180,92 C                           </t>
  </si>
  <si>
    <t xml:space="preserve">6.3.1.7.1.00.00  RPNP A LIQUIDAR - INSCRIÇÃO NO EXE           26.209.180,92 C                           </t>
  </si>
  <si>
    <t xml:space="preserve">6.3.1.7.1.01.00  RPNP A LIQUIDAR AUTORIZADO                   26.209.180,92 C                           </t>
  </si>
  <si>
    <t xml:space="preserve">6.3.1.9.0.00.00  RP NAO PROCESSADOS CANCELADOS                   722.019,54 C                           </t>
  </si>
  <si>
    <t xml:space="preserve">6.3.1.9.8.00.00  OUTROS CANCELAMENTOS DE RPNP                    722.019,54 C                           </t>
  </si>
  <si>
    <t xml:space="preserve">6.3.2.0.0.00.00  EXECUCAO DE RP PROCESSADOS                   19.036.713,53 C                           </t>
  </si>
  <si>
    <t xml:space="preserve">6.3.2.1.0.00.00  RP PROCESSADOS A PAGAR                                0,00                             </t>
  </si>
  <si>
    <t xml:space="preserve">6.3.2.2.0.00.00  RP PROCESSADOS PAGOS                            175.055,17 C                           </t>
  </si>
  <si>
    <t xml:space="preserve">6.3.2.7.0.00.00  RP PROCESSADOS - INSCRICAO NO EXER           18.861.658,36 C                           </t>
  </si>
  <si>
    <t xml:space="preserve">6.3.2.7.1.00.00  RP PROCESSADOS - INSCRICAO                   18.861.658,36 C                           </t>
  </si>
  <si>
    <t xml:space="preserve">7.0.0.0.0.00.00  CONTROLES DEVEDORES                       1.884.389.439,57 D                           </t>
  </si>
  <si>
    <t xml:space="preserve">7.1.0.0.0.00.00  ATOS POTENCIAIS                             150.829.394,34 D                           </t>
  </si>
  <si>
    <t xml:space="preserve">7.1.1.0.0.00.00  ATOS POTENCIAIS ATIVOS                       54.977.059,80 D                           </t>
  </si>
  <si>
    <t xml:space="preserve">7.1.1.1.0.00.00  GARANTIAS E CONTRAGARANTIAS RECEBI            5.565.696,27 D                           </t>
  </si>
  <si>
    <t xml:space="preserve">7.1.1.1.1.00.00  GARANTIAS E CONTRAGARANTIAS RECEBI            5.565.696,27 D                           </t>
  </si>
  <si>
    <t xml:space="preserve">7.1.1.1.1.01.00  GARANTIAS RECEBIDAS NO PAIS                   5.565.696,27 D                           </t>
  </si>
  <si>
    <t xml:space="preserve">7.1.1.2.0.00.00  DIREITOS CONVENIADOS E OUTROS INST           49.411.363,53 D                           </t>
  </si>
  <si>
    <t xml:space="preserve">7.1.1.2.1.00.00  DIREITOS CONVENIADOS E OUTROS INST           49.411.363,53 D                           </t>
  </si>
  <si>
    <t xml:space="preserve">7.1.1.2.1.01.00  DIREITOS CONVENIADOS E OUTROS INST            6.810.238,83 D                           </t>
  </si>
  <si>
    <t xml:space="preserve">7.1.1.2.1.01.01  VALORES FIRMADOS                              6.810.238,83 D                           </t>
  </si>
  <si>
    <t xml:space="preserve">7.1.1.2.1.02.00  TERMO DE EXECUCAO DESCENTRALIZADA            42.601.124,70 D                           </t>
  </si>
  <si>
    <t xml:space="preserve">7.1.1.2.1.02.01  VALORES FIRMADOS                             42.601.124,70 D                           </t>
  </si>
  <si>
    <t xml:space="preserve">7.1.2.0.0.00.00  ATOS POTENCIAIS PASSIVOS                     95.852.334,54 D                           </t>
  </si>
  <si>
    <t xml:space="preserve">7.1.2.2.0.00.00  OBRIGACOES CONVENIADAS E OUTROS IN              162.400,30 D                           </t>
  </si>
  <si>
    <t xml:space="preserve">7.1.2.2.1.00.00  OBRIGACOES CONVENIADAS E OUTROS IN              162.400,30 D                           </t>
  </si>
  <si>
    <t xml:space="preserve">7.1.2.2.1.02.00  TERMO DE EXECUCAO DESCENTRALIZADA               162.400,30 D                           </t>
  </si>
  <si>
    <t xml:space="preserve">7.1.2.2.1.02.01  VALORES FIRMADOS                                162.400,30 D                           </t>
  </si>
  <si>
    <t xml:space="preserve">7.1.2.3.0.00.00  OBRIGACOES CONTRATUAIS                       95.689.934,24 D                           </t>
  </si>
  <si>
    <t xml:space="preserve">7.1.2.3.1.00.00  OBRIGACOES CONTRATUAIS - CONSOLIDA           95.689.934,24 D                           </t>
  </si>
  <si>
    <t xml:space="preserve">7.1.2.3.1.01.00  CONTRATOS DE SEGUROS                            297.638,00 D                           </t>
  </si>
  <si>
    <t xml:space="preserve">7.1.2.3.1.02.00  CONTRATOS DE SERVICOS                        91.142.390,41 D                           </t>
  </si>
  <si>
    <t xml:space="preserve">7.1.2.3.1.03.00  CONTRATOS DE ALUGUEIS                         1.200.922,85 D                           </t>
  </si>
  <si>
    <t xml:space="preserve">7.1.2.3.1.04.00  CONTRATOS DE FORNECIMENTO DE BENS             3.048.982,98 D                           </t>
  </si>
  <si>
    <t xml:space="preserve">7.2.0.0.0.00.00  ADMINISTRACAO FINANCEIRA                    820.440.423,21 D                           </t>
  </si>
  <si>
    <t xml:space="preserve">7.2.1.0.0.00.00  DISPONIBILIDADES POR DESTINACAO             330.288.258,90 D                           </t>
  </si>
  <si>
    <t xml:space="preserve">7.2.1.1.0.00.00  CONTROLE DA DISPONIBILIDADE DE REC          330.288.258,90 D                           </t>
  </si>
  <si>
    <t xml:space="preserve">7.2.1.1.1.00.00  DISPONIBILIDADE DE RECURSOS                 330.288.258,90 D                           </t>
  </si>
  <si>
    <t xml:space="preserve">7.2.2.0.0.00.00  PROGRAMACAO FINANCEIRA                      422.617.028,77 D                           </t>
  </si>
  <si>
    <t xml:space="preserve">7.2.2.1.0.00.00  CONCESSAO DE RECURSOS FINANCEIROS               108.460,35 D                           </t>
  </si>
  <si>
    <t xml:space="preserve">7.2.2.1.2.00.00  CONCESSAO DE REPASSES                            97.817,79 D                           </t>
  </si>
  <si>
    <t xml:space="preserve">7.2.2.1.4.00.00  RESTOS A PAGAR                                   10.642,56 D                           </t>
  </si>
  <si>
    <t xml:space="preserve">7.2.2.2.0.00.00  RECEBIMENTO DE RECURSOS FINANCEIRO          422.508.568,42 D                           </t>
  </si>
  <si>
    <t xml:space="preserve">7.2.2.2.2.00.00  RECEBIMENTO DE REPASSES                     327.905.729,41 D                           </t>
  </si>
  <si>
    <t xml:space="preserve">7.2.2.2.4.00.00  RESTOS A PAGAR                               94.602.839,01 D                           </t>
  </si>
  <si>
    <t xml:space="preserve">7.2.3.0.0.00.00  INSCRICAO DO LIMITE ORCAMENTARIO             64.172.407,26 D                           </t>
  </si>
  <si>
    <t xml:space="preserve">7.2.3.2.0.00.00  CONTROLE DAS OUTRAS UNIDADES GESTO           64.172.407,26 D                           </t>
  </si>
  <si>
    <t xml:space="preserve">7.2.3.2.0.02.00  LIMITE ORCAMENTARIO RECEBIDO                 49.984.942,60 D                           </t>
  </si>
  <si>
    <t xml:space="preserve">7.2.3.2.0.06.00  LIMITE ORC. RECEBIDO POR TRANSF. E               20.692,01 D                           </t>
  </si>
  <si>
    <t xml:space="preserve">7.2.3.2.0.07.00  LIMITE ORC.ANULADO PELA UG DA UO -            2.132.767,93 D                           </t>
  </si>
  <si>
    <t xml:space="preserve">7.2.3.2.0.09.00  LIMITE ORC.ANULADO-DESCENT.EXTERNA                1.000,00 D                           </t>
  </si>
  <si>
    <t xml:space="preserve">7.2.3.2.0.10.00  LIMITE ORCAMENTARIO RECEBIDO -ENCE           12.033.004,72 D                           </t>
  </si>
  <si>
    <t xml:space="preserve">7.2.4.0.0.00.00  CONTROLES DA ARRECADACAO                      3.362.728,28 D                           </t>
  </si>
  <si>
    <t xml:space="preserve">7.2.4.2.0.00.00  CONTROLES DE GUIA DE RECOLHIMENTO             3.362.728,28 D                           </t>
  </si>
  <si>
    <t xml:space="preserve">7.2.4.2.1.00.00  CONTROLES DE GRU POR CODIGO DE REC            1.138.745,80 D                           </t>
  </si>
  <si>
    <t xml:space="preserve">7.2.4.2.1.01.00  ARRECADACAO LIQUIDA POR COD DE REC            1.138.745,80 D                           </t>
  </si>
  <si>
    <t xml:space="preserve">7.2.4.2.2.00.00  CONTROLES DE GRU POR COD DE DEST P            1.111.991,24 D                           </t>
  </si>
  <si>
    <t xml:space="preserve">7.2.4.2.2.01.00  ARRECADACAO LIQ POR COD DE DEST PR            1.111.991,24 D                           </t>
  </si>
  <si>
    <t xml:space="preserve">7.2.4.2.3.00.00  CONTROLES DE GRU POR COD DE DEST S            1.111.991,24 D                           </t>
  </si>
  <si>
    <t xml:space="preserve">7.2.4.2.3.01.00  ARRECADACAO LIQ POR COD DE DEST SE            1.111.991,24 D                           </t>
  </si>
  <si>
    <t xml:space="preserve">7.9.0.0.0.00.00  OUTROS CONTROLES                            913.119.622,02 D                           </t>
  </si>
  <si>
    <t xml:space="preserve">7.9.1.0.0.00.00  OUTROS CONTROLES DE PAGAMENTOS              308.706.302,08 D                           </t>
  </si>
  <si>
    <t xml:space="preserve">7.9.1.1.0.00.00  PAGAMENTOS EFETUADOS                        308.705.182,08 D                           </t>
  </si>
  <si>
    <t xml:space="preserve">7.9.1.2.0.00.00  PGTO DE RESTITUICAO E COMPENSACAO                 1.120,00 D                           </t>
  </si>
  <si>
    <t xml:space="preserve">7.9.2.0.0.00.00  OUTROS CONTROLES DE EMISSAO DE DOC           95.300.484,36 D                           </t>
  </si>
  <si>
    <t xml:space="preserve">7.9.2.1.0.00.00  CONTROLE DA EMISSAO DE DOCUMENTOS            95.300.484,36 D                           </t>
  </si>
  <si>
    <t xml:space="preserve">7.9.2.1.1.00.00  EMISSAO DE DARF                              91.029.156,79 D                           </t>
  </si>
  <si>
    <t xml:space="preserve">7.9.2.1.2.00.00  EMISSAO DE GPS                                3.563.770,01 D                           </t>
  </si>
  <si>
    <t xml:space="preserve">7.9.2.1.3.00.00  EMISSAO DE DAR                                  375.741,97 D                           </t>
  </si>
  <si>
    <t xml:space="preserve">7.9.2.1.5.00.00  EMISSAO DE GRU                                  331.815,59 D                           </t>
  </si>
  <si>
    <t xml:space="preserve">7.9.4.0.0.00.00  OUTROS CONTROLES DE DDR                      12.450.141,85 D                           </t>
  </si>
  <si>
    <t xml:space="preserve">7.9.4.2.0.00.00  DISPONIBILIDADE DE RECURSO DIFERID              606.574,48 D                           </t>
  </si>
  <si>
    <t xml:space="preserve">7.9.4.2.2.00.00  DISPONIBILIDADE DE REPASSE DIFERID              606.574,48 D                           </t>
  </si>
  <si>
    <t xml:space="preserve">7.9.4.2.2.01.00  DISPONIBILDADE DE REPASSE RECEBIDO              606.574,48 D                           </t>
  </si>
  <si>
    <t xml:space="preserve">7.9.4.2.2.02.00  DISPONIBILDADE DE REPASSE CONCEDID                    0,00                             </t>
  </si>
  <si>
    <t xml:space="preserve">7.9.4.3.0.00.00  DISPONIBILIDADE DE RECURSO POR TED           11.843.567,37 D                           </t>
  </si>
  <si>
    <t xml:space="preserve">7.9.4.3.1.00.00  DISPONIBILIDADE DE RECURSOS POR TE               10.642,56 D                           </t>
  </si>
  <si>
    <t xml:space="preserve">7.9.4.3.2.00.00  DISPONIBILDADE DE RECURSOS POR TED           11.832.924,81 D                           </t>
  </si>
  <si>
    <t xml:space="preserve">7.9.9.0.0.00.00  DEMAIS CONTROLES                            496.662.693,73 D                           </t>
  </si>
  <si>
    <t xml:space="preserve">7.9.9.9.0.00.00  DEMAIS CONTROLES                            496.662.693,73 D                           </t>
  </si>
  <si>
    <t xml:space="preserve">7.9.9.9.1.00.00  CONTROLE DE BENS E VALORES                  482.663.901,57 D                           </t>
  </si>
  <si>
    <t xml:space="preserve">7.9.9.9.1.04.00  CONTROLE DE PRECATORIOS E RPV                   171.138,21 D                           </t>
  </si>
  <si>
    <t xml:space="preserve">7.9.9.9.1.04.03  PRECATÓRIOS A PAGAR - UG DE ORIGEM              171.138,21 D                           </t>
  </si>
  <si>
    <t xml:space="preserve">7.9.9.9.1.07.00  CONTROLE DE BENEFICIARIO - AUXILIO              243.000,37 D                           </t>
  </si>
  <si>
    <t xml:space="preserve">7.9.9.9.1.08.00  CONTROLE ARRECADACAO RECEITAS                   821.255,23 D                           </t>
  </si>
  <si>
    <t xml:space="preserve">7.9.9.9.1.08.01  EXECUCAO DA RECEITA NO ORGAO DA DE               26.754,56 D                           </t>
  </si>
  <si>
    <t xml:space="preserve">7.9.9.9.1.08.02  CONTROLE DA ARRECADACAO NA UG ARRE              794.500,67 D                           </t>
  </si>
  <si>
    <t xml:space="preserve">7.9.9.9.1.11.00  CONTROLE DO CARTAO DE PAG. GOV.FED               59.860,04 D                           </t>
  </si>
  <si>
    <t xml:space="preserve">7.9.9.9.1.24.00  CONTROLE REGISTRO SPIUNET                    29.472.988,18 D                           </t>
  </si>
  <si>
    <t xml:space="preserve">7.9.9.9.1.33.00  CONTROLE INDICACAO DE NE INSCRITAS           26.209.180,92 D                           </t>
  </si>
  <si>
    <t xml:space="preserve">7.9.9.9.1.36.00  CONTROLE DE PROGRAMACAO ORCAMENTAR           42.673.854,02 D                           </t>
  </si>
  <si>
    <t xml:space="preserve">7.9.9.9.1.44.00  CONTROLE DE PGTO DE NATUREZA ORCAM          308.708.694,25 D                           </t>
  </si>
  <si>
    <t xml:space="preserve">7.9.9.9.1.59.00  CONTROLE POR NE DE CANCELAMENTO/AN           39.746.468,52 D                           </t>
  </si>
  <si>
    <t xml:space="preserve">7.9.9.9.1.59.01  CONTR.NE DE ANULACAO MAIS SB-EX.ES           39.024.448,98 D                           </t>
  </si>
  <si>
    <t xml:space="preserve">7.9.9.9.1.59.05  CONTR.NE DE CANCEL.MAIS SB-RP ESP.              722.019,54 D                           </t>
  </si>
  <si>
    <t xml:space="preserve">7.9.9.9.1.64.00  CREDITO DE RP REINSCRITOS - CONTRO           34.557.461,83 D                           </t>
  </si>
  <si>
    <t xml:space="preserve">7.9.9.9.1.64.01  CREDITO DE RP NÃO PROCESSADOS REIN           34.442.438,17 D                           </t>
  </si>
  <si>
    <t xml:space="preserve">7.9.9.9.1.64.02  CREDITO DE RP PROCESSADOS REINSCRI              115.023,66 D                           </t>
  </si>
  <si>
    <t xml:space="preserve">7.9.9.9.2.00.00  BENS E VALORES EM TRANSITO                            0,00                             </t>
  </si>
  <si>
    <t xml:space="preserve">7.9.9.9.2.02.00  BENS MOVEIS EM TRANSITO                               0,00                             </t>
  </si>
  <si>
    <t xml:space="preserve">7.9.9.9.2.02.01   BENS MOVEIS A RECEBER                                0,00                             </t>
  </si>
  <si>
    <t xml:space="preserve">7.9.9.9.3.00.00  IMPORTACOES EM ANDAMENTO                     13.998.792,16 D                           </t>
  </si>
  <si>
    <t xml:space="preserve">7.9.9.9.3.02.00   IMPORTACOES DE BENS                         13.998.792,16 D                           </t>
  </si>
  <si>
    <t xml:space="preserve">8.0.0.0.0.00.00  CONTROLES CREDORES                        1.884.389.439,57 C                           </t>
  </si>
  <si>
    <t xml:space="preserve">8.1.0.0.0.00.00  EXECUCAO DOS ATOS POTENCIAIS                150.829.394,34 C                           </t>
  </si>
  <si>
    <t xml:space="preserve">8.1.1.0.0.00.00  EXECUCAO DOS ATOS POTENCIAIS ATIVO           54.977.059,80 C                           </t>
  </si>
  <si>
    <t xml:space="preserve">8.1.1.1.0.00.00  EXECUCAO DE GARANTIAS E CONTRAGARA            5.565.696,27 C                           </t>
  </si>
  <si>
    <t xml:space="preserve">8.1.1.1.1.00.00  EXEC. DE GARANTIAS E CONTRAG. RECE            5.565.696,27 C                           </t>
  </si>
  <si>
    <t xml:space="preserve">8.1.1.1.1.01.00  EXECUCAO DE GARANTIAS RECEBIDAS NO            5.565.696,27 C                           </t>
  </si>
  <si>
    <t xml:space="preserve">8.1.1.1.1.01.04  FIANCAS A EXECUTAR                              602.791,02 C                           </t>
  </si>
  <si>
    <t xml:space="preserve">8.1.1.1.1.01.10  SEGUROS-GARANTIA A EXECUTAR                   4.657.601,65 C                           </t>
  </si>
  <si>
    <t xml:space="preserve">8.1.1.1.1.01.13  CAUCAO A EXECUTAR                               305.303,60 C                           </t>
  </si>
  <si>
    <t xml:space="preserve">8.1.1.2.0.00.00  EXECUCAO DE DIREITOS CONVENIADOS E           49.411.363,53 C                           </t>
  </si>
  <si>
    <t xml:space="preserve">8.1.1.2.1.00.00  EXECUCAO DE DIREITOS CONVENIADOS E           49.411.363,53 C                           </t>
  </si>
  <si>
    <t xml:space="preserve">8.1.1.2.1.01.00  EXECUCAO DE CONVENIOS E INSTRUM CO            6.810.238,83 C                           </t>
  </si>
  <si>
    <t xml:space="preserve">8.1.1.2.1.01.01  CONVENIOS E INSTRUMENTOS CONGENERE            3.552.141,12 C                           </t>
  </si>
  <si>
    <t xml:space="preserve">8.1.1.2.1.01.02  CONVENIOS E INSTRUM CONGENERES A C                    0,00                             </t>
  </si>
  <si>
    <t xml:space="preserve">8.1.1.2.1.01.03  CONVENIOS E INSTRUMENTOS CONGENERE                    0,00                             </t>
  </si>
  <si>
    <t xml:space="preserve">8.1.1.2.1.01.04  CONVENIOS E INSTRUMENTOS CONGENERE                    0,00                             </t>
  </si>
  <si>
    <t xml:space="preserve">8.1.1.2.1.01.11  CONVENIOS E INSTRUM CONGENERES CON            3.258.097,71 C                           </t>
  </si>
  <si>
    <t xml:space="preserve">8.1.1.2.1.02.00  TERMO DE EXECUCAO DESCENTRALIZADA            42.601.124,70 C                           </t>
  </si>
  <si>
    <t xml:space="preserve">8.1.1.2.1.02.01  TERMO DE EXECUCAO DESCENTRALIZADA            26.377.883,37 C                           </t>
  </si>
  <si>
    <t xml:space="preserve">8.1.1.2.1.02.02  TERMO DE EXECUCAO DESCENTRALIZADA            14.255.014,71 C                           </t>
  </si>
  <si>
    <t xml:space="preserve">8.1.1.2.1.02.03  TERMO DE EXECUCAO DESCENTRALIZADA             1.963.437,55 C                           </t>
  </si>
  <si>
    <t xml:space="preserve">8.1.1.2.1.02.04  TERMO DE EXECUCAO DESCENTRALIZADA                 4.789,07 C                           </t>
  </si>
  <si>
    <t xml:space="preserve">8.1.2.0.0.00.00  EXECUCAO DOS ATOS POTENCIAIS PASSI           95.852.334,54 C                           </t>
  </si>
  <si>
    <t xml:space="preserve">8.1.2.2.0.00.00  EXECUCAO DE OBRIG. CONV. E OUTR. I              162.400,30 C                           </t>
  </si>
  <si>
    <t xml:space="preserve">8.1.2.2.1.00.00  EXECUCAO DE OBRIG. CONV. E OUTR. I              162.400,30 C                           </t>
  </si>
  <si>
    <t xml:space="preserve">8.1.2.2.1.02.00  TERMO DE EXECUCAO DESCENTRALIZADA               162.400,30 C                           </t>
  </si>
  <si>
    <t xml:space="preserve">8.1.2.2.1.02.01  A REPASSAR                                       38.583,67 C                           </t>
  </si>
  <si>
    <t xml:space="preserve">8.1.2.2.1.02.02  A COMPROVAR                                      38.934,13 C                           </t>
  </si>
  <si>
    <t xml:space="preserve">8.1.2.2.1.02.03  COMPROVADO                                            0,00                             </t>
  </si>
  <si>
    <t xml:space="preserve">8.1.2.2.1.02.04  CONCLUIDO                                        71.871,50 C                           </t>
  </si>
  <si>
    <t xml:space="preserve">8.1.2.2.1.02.06  VALOR NAO REPASSADO                              13.011,00 C                           </t>
  </si>
  <si>
    <t xml:space="preserve">8.1.2.3.0.00.00  EXECUCAO DE OBRIGACOES CONTRATUAIS           95.689.934,24 C                           </t>
  </si>
  <si>
    <t xml:space="preserve">8.1.2.3.1.00.00  EXECUCAO DE OBRIGACOES CONTRATUAIS           95.689.934,24 C                           </t>
  </si>
  <si>
    <t xml:space="preserve">8.1.2.3.1.01.00  CONTRATOS DE SEGUROS                            297.638,00 C                           </t>
  </si>
  <si>
    <t xml:space="preserve">8.1.2.3.1.01.01  CONTRATOS DE SEGUROS EM EXECUÇÃO                102.878,00 C                           </t>
  </si>
  <si>
    <t xml:space="preserve">8.1.2.3.1.01.02  CONTRATOS DE SEGUROS EXECUTADOS                 194.760,00 C                           </t>
  </si>
  <si>
    <t xml:space="preserve">8.1.2.3.1.02.00  CONTRATOS DE SERVICOS                        91.142.390,41 C                           </t>
  </si>
  <si>
    <t xml:space="preserve">8.1.2.3.1.02.01  CONTRATOS DE SERVICOS EM EXECUÇÃO            54.235.129,33 C                           </t>
  </si>
  <si>
    <t xml:space="preserve">8.1.2.3.1.02.02  CONTRATOS DE SERVICOS EXECUTADOS             36.907.261,08 C                           </t>
  </si>
  <si>
    <t xml:space="preserve">8.1.2.3.1.03.00  CONTRATOS DE ALUGUEIS                         1.200.922,85 C                           </t>
  </si>
  <si>
    <t xml:space="preserve">8.1.2.3.1.03.01  CONTRATOS DE ALUGUEIS EM EXECUÇÃO               297.370,10 C                           </t>
  </si>
  <si>
    <t xml:space="preserve">8.1.2.3.1.03.02  CONTRATOS DE ALUGUEIS EXECUTADOS                903.552,75 C                           </t>
  </si>
  <si>
    <t xml:space="preserve">8.1.2.3.1.04.00  CONTRATOS DE FORNECIMENTO DE BENS             3.048.982,98 C                           </t>
  </si>
  <si>
    <t xml:space="preserve">8.1.2.3.1.04.01  CONTRATOS DE FORNECIMENTO DE BENS             2.134.756,51 C                           </t>
  </si>
  <si>
    <t xml:space="preserve">8.1.2.3.1.04.02  CONTRATOS DE FORNECIMENTO DE BENS               914.226,47 C                           </t>
  </si>
  <si>
    <t xml:space="preserve">8.2.0.0.0.00.00  EXECUCAO DA ADMINISTRACAO FINANCEI          820.440.423,21 C                           </t>
  </si>
  <si>
    <t xml:space="preserve">8.2.1.0.0.00.00  EXECUCAO DAS DISPONIBILIDADES POR           330.288.258,90 C                           </t>
  </si>
  <si>
    <t xml:space="preserve">8.2.1.1.0.00.00  EXECUCAO DA DISPONIBILIDADE DE REC          330.288.258,90 C                           </t>
  </si>
  <si>
    <t xml:space="preserve">8.2.1.1.1.00.00  DISP. POR DESTINACAO DE RECURSOS A           33.140.657,41 D                           </t>
  </si>
  <si>
    <t xml:space="preserve">8.2.1.1.2.00.00  DDR COMPROMETIDA POR EMPENHO E NAO           35.338.869,61 C                           </t>
  </si>
  <si>
    <t xml:space="preserve">8.2.1.1.3.00.00  DDR COMPROMETIDA P/LIQU. E ENT. CO           19.020.848,83 C                           </t>
  </si>
  <si>
    <t xml:space="preserve">8.2.1.1.4.00.00  DDR UTILIZADAS POR PGTO. DESP. ORC          309.069.197,87 C                           </t>
  </si>
  <si>
    <t xml:space="preserve">8.2.2.0.0.00.00  EXECUCAO DA PROGRAMACAO FINANCEIRA          422.617.028,77 C                           </t>
  </si>
  <si>
    <t xml:space="preserve">8.2.2.1.0.00.00  EXECUCAO DE LIBERACAO DE RECURSOS               108.460,35 C                           </t>
  </si>
  <si>
    <t xml:space="preserve">8.2.2.1.2.00.00  LIBERACAO DE REPASSES                            97.817,79 C                           </t>
  </si>
  <si>
    <t xml:space="preserve">8.2.2.1.2.12.00  LIBERACAO DE REPASSE POR DESC.EXTE               97.817,79 C                           </t>
  </si>
  <si>
    <t xml:space="preserve">8.2.2.1.2.12.01  LIBERACAO DE REPASSE A PROGR POR D               30.993,99 C                           </t>
  </si>
  <si>
    <t xml:space="preserve">8.2.2.1.2.12.04  REPASSE LIBERADO POR DESCENTRALIZA               66.823,80 C                           </t>
  </si>
  <si>
    <t xml:space="preserve">8.2.2.1.4.00.00  RESTOS A PAGAR - RECURSOS A LIBERA               10.642,56 C                           </t>
  </si>
  <si>
    <t xml:space="preserve">8.2.2.1.4.09.00  LIBERACAO DE RP AUTORIZADO POR DES               10.642,56 C                           </t>
  </si>
  <si>
    <t xml:space="preserve">8.2.2.1.4.09.02  RP AUTORIZADO POR DESTAQUE A PROGR               10.642,56 C                           </t>
  </si>
  <si>
    <t xml:space="preserve">8.2.2.2.0.00.00  EXECUCAO DO RECEBIMENTO DE RECURSO          422.508.568,42 C                           </t>
  </si>
  <si>
    <t xml:space="preserve">8.2.2.2.2.00.00  RECEBIMENTO DE REPASSES                     327.905.729,41 C                           </t>
  </si>
  <si>
    <t xml:space="preserve">8.2.2.2.2.01.00  RECEBIMENTO DE REPASSE A PROGRAMAR           15.496.478,43 C                           </t>
  </si>
  <si>
    <t xml:space="preserve">8.2.2.2.2.02.00  RECEBIMENTO DE REPASSE SOLICITADO                     0,00                             </t>
  </si>
  <si>
    <t xml:space="preserve">8.2.2.2.2.02.01  RECEBIMENTO DE REPASSE SOLICITADO                     0,00                             </t>
  </si>
  <si>
    <t xml:space="preserve">8.2.2.2.2.02.02  RECEBIMENTO DE REPASSE SOLICITADO                     0,00                             </t>
  </si>
  <si>
    <t xml:space="preserve">8.2.2.2.2.03.00  REPASSE APROVADO A RECEBER                            0,00                             </t>
  </si>
  <si>
    <t xml:space="preserve">8.2.2.2.2.04.00  REPASSE RECEBIDO                            205.245.836,91 C                           </t>
  </si>
  <si>
    <t xml:space="preserve">8.2.2.2.2.05.00  REPASSE RECEBIDO DIFERIDO                             0,00                             </t>
  </si>
  <si>
    <t xml:space="preserve">8.2.2.2.2.06.00  REPASSE RECEBIDO A REMANEJAR                          0,00                             </t>
  </si>
  <si>
    <t xml:space="preserve">8.2.2.2.2.08.00  REPASSE RECEBIDO POR DOCUMENTOS EL           92.292.917,23 C                           </t>
  </si>
  <si>
    <t xml:space="preserve">8.2.2.2.2.10.00  REPASSE RECEBIDO INDISPONIVEL                        92,43 C                           </t>
  </si>
  <si>
    <t xml:space="preserve">8.2.2.2.2.12.00  RECEBIMENTO REPASSE POR DESC EXTER           14.870.404,41 C                           </t>
  </si>
  <si>
    <t xml:space="preserve">8.2.2.2.2.12.01  RECEBIMENTO DE REPASSE A PROGR POR           11.411.286,80 C                           </t>
  </si>
  <si>
    <t xml:space="preserve">8.2.2.2.2.12.04  REPASSE RECEBIDO POR DESCENTRALIZA            3.459.117,61 C                           </t>
  </si>
  <si>
    <t xml:space="preserve">8.2.2.2.4.00.00  RESTOS A PAGAR - RECURSOS A RECEBE           94.602.839,01 C                           </t>
  </si>
  <si>
    <t xml:space="preserve">8.2.2.2.4.01.00  RECEBIMENTO DE RESTOS A PAGAR AUTO           57.731.817,76 C                           </t>
  </si>
  <si>
    <t xml:space="preserve">8.2.2.2.4.01.01  RECEBIMENTO DE RP AUTORIZADO - INS           22.582.994,12 C                           </t>
  </si>
  <si>
    <t xml:space="preserve">8.2.2.2.4.01.02  RECEBIMENTO DE RP AUTORIZADO A PRO           35.148.823,64 C                           </t>
  </si>
  <si>
    <t xml:space="preserve">8.2.2.2.4.02.00  RECEBIMENTO DE RESTOS A PAGAR SOLI                    0,00                             </t>
  </si>
  <si>
    <t xml:space="preserve">8.2.2.2.4.02.02  RECEBIMENTO DE RP SOLICITADO A REM                    0,00                             </t>
  </si>
  <si>
    <t xml:space="preserve">8.2.2.2.4.04.00  RESTOS A PAGAR RECEBIDO                      21.540.243,92 C                           </t>
  </si>
  <si>
    <t xml:space="preserve">8.2.2.2.4.06.00  RESTOS A PAGAR RECEBIDO A REMANEJA                    0,00                             </t>
  </si>
  <si>
    <t xml:space="preserve">8.2.2.2.4.08.00  RP RECEBIDO POR DOCUMENTOS ELETRON            2.234.677,91 C                           </t>
  </si>
  <si>
    <t xml:space="preserve">8.2.2.2.4.09.00  RECEBIMENTO DE RP AUTORIZADO POR D           11.832.924,81 C                           </t>
  </si>
  <si>
    <t xml:space="preserve">8.2.2.2.4.09.01  RP AUTORIZADO POR DESTAQUE - INSCR           11.496.009,52 C                           </t>
  </si>
  <si>
    <t xml:space="preserve">8.2.2.2.4.09.02  RP AUTORIZADO POR DESTAQUE A PROGR              336.915,29 C                           </t>
  </si>
  <si>
    <t xml:space="preserve">8.2.2.2.4.10.00  RESTOS A PAGAR RECEBIDOS POR DESTA            1.263.174,61 C                           </t>
  </si>
  <si>
    <t xml:space="preserve">8.2.3.0.0.00.00  EXECUCAO DO LIMITE ORCAMENTARIO              64.172.407,26 C                           </t>
  </si>
  <si>
    <t xml:space="preserve">8.2.3.2.0.00.00  EXECUCAO DAS OUTRAS UNIDADES GESTO           64.172.407,26 C                           </t>
  </si>
  <si>
    <t xml:space="preserve">8.2.3.2.0.01.00  LIMITE ORCAMENTARIO A UTILIZAR                   27.980,19 C                           </t>
  </si>
  <si>
    <t xml:space="preserve">8.2.3.2.0.03.00  LIMITE ORCAMENTARIO UTILIZADO                49.859.144,42 C                           </t>
  </si>
  <si>
    <t xml:space="preserve">8.2.3.2.0.05.00  LIMITE ORCAMENTARIO DESCENTRALIZAD                4.146,70 C                           </t>
  </si>
  <si>
    <t xml:space="preserve">8.2.3.2.0.07.00  LIMITE ORCAMENTARIO UTILIZADO POR                93.671,29 C                           </t>
  </si>
  <si>
    <t xml:space="preserve">8.2.3.2.0.09.00  LIMITE ORCAMENTARIO A UTILIZAR - E               24.793,88 C                           </t>
  </si>
  <si>
    <t xml:space="preserve">8.2.3.2.0.10.00  LIMITE ORC. UTILIZADO PELA UO - EN            2.128.666,06 C                           </t>
  </si>
  <si>
    <t xml:space="preserve">8.2.3.2.0.12.00  LIMITE ORC. DESCENTRALIZACAO - ENC                1.000,00 C                           </t>
  </si>
  <si>
    <t xml:space="preserve">8.2.3.2.0.15.00  LIMITE ORCAMENTARIO RECEBIDO UG-EN            1.753.518,57 C                           </t>
  </si>
  <si>
    <t xml:space="preserve">8.2.3.2.0.16.00  LIMITE ORCAMENTARIO UTILIZADO UG-E           10.279.486,15 C                           </t>
  </si>
  <si>
    <t xml:space="preserve">8.2.4.0.0.00.00  CONTROLES DA ARRECADACAO                      3.362.728,28 C                           </t>
  </si>
  <si>
    <t xml:space="preserve">8.2.4.2.0.00.00  CONTROLES DE GUIA DE RECOLHIMENTO             3.362.728,28 C                           </t>
  </si>
  <si>
    <t xml:space="preserve">8.2.4.2.1.00.00  CONTROLES DE GRU POR CODIGO DE REC            1.138.745,80 C                           </t>
  </si>
  <si>
    <t xml:space="preserve">8.2.4.2.1.01.00  GRU POR CODIGO DE RECOLHIMENTO - A            1.236.641,05 C                           </t>
  </si>
  <si>
    <t xml:space="preserve">8.2.4.2.1.01.01  RECOLHIMENTO DO PRINCIPAL                     1.242.063,16 C                           </t>
  </si>
  <si>
    <t xml:space="preserve">8.2.4.2.1.01.02  RECOLHIMENTO DE MULTA/MORA/JUROS                     17,84 C                           </t>
  </si>
  <si>
    <t xml:space="preserve">8.2.4.2.1.01.04  RECOLHIMENTO JUROS E ENCARGOS                         2,83 C                           </t>
  </si>
  <si>
    <t xml:space="preserve">8.2.4.2.1.01.05  DESCONTOS E ABATIMENTOS DO RECOLHI                5.244,14 D                           </t>
  </si>
  <si>
    <t xml:space="preserve">8.2.4.2.1.01.06  OUTRAS DEDUCOES DO RECOLHIMENTO                     198,64 D                           </t>
  </si>
  <si>
    <t xml:space="preserve">8.2.4.2.1.02.00  GRU POR CODIGO DE RECOLHIMENTO - R               97.105,25 D                           </t>
  </si>
  <si>
    <t xml:space="preserve">8.2.4.2.1.02.01  RETIFICACOES DO PRINCIPAL                        97.105,25 D                           </t>
  </si>
  <si>
    <t xml:space="preserve">8.2.4.2.1.03.00  GRU POR CODIGO DE RECOLHIMENTO - R                  790,00 D                           </t>
  </si>
  <si>
    <t xml:space="preserve">8.2.4.2.1.03.01  RESTITUICOES DO PRINCIPAL                           790,00 D                           </t>
  </si>
  <si>
    <t xml:space="preserve">8.2.4.2.2.00.00  CONTROLES DE GRU POR CODIGO DE DES            1.111.991,24 C                           </t>
  </si>
  <si>
    <t xml:space="preserve">8.2.4.2.2.01.00  GRU POR CODIGO DE DEST PRIMARIA -             1.209.886,49 C                           </t>
  </si>
  <si>
    <t xml:space="preserve">8.2.4.2.2.01.01  RECOLHIMENTO DO PRINCIPAL                     1.215.308,60 C                           </t>
  </si>
  <si>
    <t xml:space="preserve">8.2.4.2.2.01.02  RECOLHIMENTO DE MULTA/MORA/JUROS                     17,84 C                           </t>
  </si>
  <si>
    <t xml:space="preserve">8.2.4.2.2.01.04  RECOLHIMENTO JUROS E ENCARGOS                         2,83 C                           </t>
  </si>
  <si>
    <t xml:space="preserve">8.2.4.2.2.01.05  DESCONTOS E ABATIMENTOS DO RECOLHI                5.244,14 D                           </t>
  </si>
  <si>
    <t xml:space="preserve">8.2.4.2.2.01.06  OUTRAS DEDUCOES DO RECOLHIMENTO                     198,64 D                           </t>
  </si>
  <si>
    <t xml:space="preserve">8.2.4.2.2.02.00  GRU POR CODIGO DE DEST PRIMARIA -                97.105,25 D                           </t>
  </si>
  <si>
    <t xml:space="preserve">8.2.4.2.2.02.01  RETIFICACOES DO PRINCIPAL                        97.105,25 D                           </t>
  </si>
  <si>
    <t xml:space="preserve">8.2.4.2.2.03.00  GRU POR CODIGO DE DEST PRIMARIA -                   790,00 D                           </t>
  </si>
  <si>
    <t xml:space="preserve">8.2.4.2.2.03.01  RESTITUICOES DO PRINCIPAL                           790,00 D                           </t>
  </si>
  <si>
    <t xml:space="preserve">8.2.4.2.3.00.00  CONTROLES DE GRU POR COD DE DEST S            1.111.991,24 C                           </t>
  </si>
  <si>
    <t xml:space="preserve">8.2.4.2.3.01.00  GRU POR COD DE DEST SECUNDARIA - A            1.209.886,49 C                           </t>
  </si>
  <si>
    <t xml:space="preserve">8.2.4.2.3.01.01  RECOLHIMENTO DO PRINCIPAL                     1.215.308,60 C                           </t>
  </si>
  <si>
    <t xml:space="preserve">8.2.4.2.3.01.02  RECOLHIMENTO DE MULTA/MORA/JUROS                     17,84 C                           </t>
  </si>
  <si>
    <t xml:space="preserve">8.2.4.2.3.01.04  RECOLHIMENTO JUROS E ENCARGOS                         2,83 C                           </t>
  </si>
  <si>
    <t xml:space="preserve">8.2.4.2.3.01.05  DESCONTOS E ABATIMENTOS DO RECOLHI                5.244,14 D                           </t>
  </si>
  <si>
    <t xml:space="preserve">8.2.4.2.3.01.06  OUTRAS DEDUCOES DO RECOLHIMENTO                     198,64 D                           </t>
  </si>
  <si>
    <t xml:space="preserve">8.2.4.2.3.02.00  GRU POR COD DE DEST SECUNDARIA - R               97.105,25 D                           </t>
  </si>
  <si>
    <t xml:space="preserve">8.2.4.2.3.02.01  RETIFICACOES DO PRINCIPAL                        97.105,25 D                           </t>
  </si>
  <si>
    <t xml:space="preserve">8.2.4.2.3.03.00  GRU POR COD DE DEST SECUNDARIA - R                  790,00 D                           </t>
  </si>
  <si>
    <t xml:space="preserve">8.2.4.2.3.03.01  RESTITUICOES DO PRINCIPAL                           790,00 D                           </t>
  </si>
  <si>
    <t xml:space="preserve">8.9.0.0.0.00.00  OUTROS CONTROLES                            913.119.622,02 C                           </t>
  </si>
  <si>
    <t xml:space="preserve">8.9.1.0.0.00.00  EXECUCAO DE OUTROS CONTROLES DE PA          308.706.302,08 C                           </t>
  </si>
  <si>
    <t xml:space="preserve">8.9.1.1.0.00.00  EXECUCAO DE PAGAMENTOS EFETUADOS            308.705.182,08 C                           </t>
  </si>
  <si>
    <t xml:space="preserve">8.9.1.2.0.00.00  EXECUCAO DE PGTO DE REST E COMP DE                1.120,00 C                           </t>
  </si>
  <si>
    <t xml:space="preserve">8.9.1.2.1.00.00  CONTROLE NA UG PAGADORA                           1.120,00 C                           </t>
  </si>
  <si>
    <t xml:space="preserve">8.9.1.2.1.03.00  RESTITUICAO UTILIZADA - GRU                         790,00 C                           </t>
  </si>
  <si>
    <t xml:space="preserve">8.9.1.2.1.05.00  RESTITUICAO A PAGAR                                 330,00 C                           </t>
  </si>
  <si>
    <t xml:space="preserve">8.9.2.0.0.00.00  EXECUCAO OUTROS CONTR DE EMISSAO D           95.300.484,36 C                           </t>
  </si>
  <si>
    <t xml:space="preserve">8.9.2.1.0.00.00  EXECUCAO DE DOCUMENTOS DE ARRECADA           95.300.484,36 C                           </t>
  </si>
  <si>
    <t xml:space="preserve">8.9.2.1.1.00.00  EXECUCAO DE EMISSAO DE DARF                  91.029.156,79 C                           </t>
  </si>
  <si>
    <t xml:space="preserve">8.9.2.1.1.01.00  DARF A EMITIR                                     7.910,33 C                           </t>
  </si>
  <si>
    <t xml:space="preserve">8.9.2.1.1.02.00  DARF EMITIDO                                 91.021.246,46 C                           </t>
  </si>
  <si>
    <t xml:space="preserve">8.9.2.1.2.00.00  EXECUCAO DE EMISSAO DE GPS                    3.563.770,01 C                           </t>
  </si>
  <si>
    <t xml:space="preserve">8.9.2.1.2.01.00  GPS A EMITIR                                        613,68 C                           </t>
  </si>
  <si>
    <t xml:space="preserve">8.9.2.1.2.03.00  GPS EMITIDA                                   3.563.156,33 C                           </t>
  </si>
  <si>
    <t xml:space="preserve">8.9.2.1.3.00.00  EXECUCAO DE EMISSAO DE DAR                      375.741,97 C                           </t>
  </si>
  <si>
    <t xml:space="preserve">8.9.2.1.3.01.00  DAR A EMITIR                                          0,00                             </t>
  </si>
  <si>
    <t xml:space="preserve">8.9.2.1.3.02.00  DAR EMITIDO                                     375.741,97 C                           </t>
  </si>
  <si>
    <t xml:space="preserve">8.9.2.1.5.00.00  EXECUCAO DE EMISSAO DE GRU                      331.815,59 C                           </t>
  </si>
  <si>
    <t xml:space="preserve">8.9.2.1.5.02.00  GRU EMITIDA                                     331.815,59 C                           </t>
  </si>
  <si>
    <t xml:space="preserve">8.9.4.0.0.00.00  CONTROLES DE OPERACOES DE CREDITOS           12.450.141,85 C                           </t>
  </si>
  <si>
    <t xml:space="preserve">8.9.4.2.0.00.00  DISPONIBILIDADE DE RECURSO DIFERID              606.574,48 C                           </t>
  </si>
  <si>
    <t xml:space="preserve">8.9.4.2.2.00.00  DISPONIBILIDADE DE REPASSE DIFERID              606.574,48 C                           </t>
  </si>
  <si>
    <t xml:space="preserve">8.9.4.2.2.01.00  DISPONIBILDADE DE REPASSE RECEBIDO              606.574,48 C                           </t>
  </si>
  <si>
    <t xml:space="preserve">8.9.4.2.2.02.00  DISPONIBILDADE DE REPASSE CONCEDID                    0,00                             </t>
  </si>
  <si>
    <t xml:space="preserve">8.9.4.3.0.00.00  DISPONIBILIDADE DE RECURSO POR TED           11.843.567,37 C                           </t>
  </si>
  <si>
    <t xml:space="preserve">8.9.4.3.1.00.00  DISPONIBILDADE DE RECURSOS POR TED               10.642,56 C                           </t>
  </si>
  <si>
    <t xml:space="preserve">8.9.4.3.2.00.00  DISPONIBILIDADE DE RECURSOS POR TE           11.832.924,81 C                           </t>
  </si>
  <si>
    <t xml:space="preserve">8.9.9.0.0.00.00  DEMAIS CONTROLES                            496.662.693,73 C                           </t>
  </si>
  <si>
    <t xml:space="preserve">8.9.9.9.0.00.00  DEMAIS CONTROLES                            496.662.693,73 C                           </t>
  </si>
  <si>
    <t xml:space="preserve">8.9.9.9.1.00.00  EXECUCAO DO CONTROLE DE BENS E VAL          482.663.901,57 C                           </t>
  </si>
  <si>
    <t xml:space="preserve">8.9.9.9.1.04.00  CONTROLE DE PRECATORIOS E RPV                   171.138,21 C                           </t>
  </si>
  <si>
    <t xml:space="preserve">8.9.9.9.1.04.03  PRECATÓRIOS A PAGAR - UG DE ORIGEM              171.138,21 C                           </t>
  </si>
  <si>
    <t xml:space="preserve">8.9.9.9.1.07.00  CONTROLE DE BENEFICIARIO - AUXILIO              243.000,37 C                           </t>
  </si>
  <si>
    <t xml:space="preserve">8.9.9.9.1.08.00  CONTROLE ARRECADACAO RECEITAS                   821.255,23 C                           </t>
  </si>
  <si>
    <t xml:space="preserve">8.9.9.9.1.08.01  EXECUCAO DA RECEITA NO ORGAO DE DE               26.754,56 C                           </t>
  </si>
  <si>
    <t xml:space="preserve">8.9.9.9.1.08.02  CONTROLE DA ARRECADACAO NA UG ARRE              794.500,67 C                           </t>
  </si>
  <si>
    <t xml:space="preserve">8.9.9.9.1.11.00  EXECUCAO DO CONTROLE DE PAGTOS SUP               59.860,04 C                           </t>
  </si>
  <si>
    <t xml:space="preserve">8.9.9.9.1.11.02  FATURA - CARTAO DE PAGAMENTO DO GO               59.615,54 C                           </t>
  </si>
  <si>
    <t xml:space="preserve">8.9.9.9.1.11.05  DEVOLUCAO DE VALORES DE FATURA DO                   244,50 C                           </t>
  </si>
  <si>
    <t xml:space="preserve">8.9.9.9.1.11.08  RETENCOES S/ DESPESAS DE SUPRIMENT                    0,00                             </t>
  </si>
  <si>
    <t xml:space="preserve">8.9.9.9.1.24.00  EXECUCAO DO CONTROLE DE REGISTRO P           29.472.988,18 C                           </t>
  </si>
  <si>
    <t xml:space="preserve">8.9.9.9.1.24.01  CONTROLE REGISTRO SPIUNET A RATIFI                    0,00                             </t>
  </si>
  <si>
    <t xml:space="preserve">8.9.9.9.1.24.02  CONTROLE REGISTRO SPIUNET RATIFICA           29.472.988,18 C                           </t>
  </si>
  <si>
    <t xml:space="preserve">8.9.9.9.1.33.00  CONTROLE INDICACAO DE NE INSCRITAS           26.209.180,92 C                           </t>
  </si>
  <si>
    <t xml:space="preserve">8.9.9.9.1.33.01  CONTR INDIC NE A SER INSCRITA EM R                    0,00                             </t>
  </si>
  <si>
    <t xml:space="preserve">8.9.9.9.1.33.02   CONTR DE INSCR. DE NE INSCRITAS R           26.209.180,92 C                           </t>
  </si>
  <si>
    <t xml:space="preserve">8.9.9.9.1.36.00  CONTROLE DE PROGRAMACAO ORCAMENTAR           42.673.854,02 C                           </t>
  </si>
  <si>
    <t xml:space="preserve">8.9.9.9.1.44.00  CONTROLE DE PGTO DE NATUREZA ORCAM          308.708.694,25 C                           </t>
  </si>
  <si>
    <t xml:space="preserve">8.9.9.9.1.59.00  CONTROLE POR NE DE CANCELAMENTO/AN           39.746.468,52 C                           </t>
  </si>
  <si>
    <t xml:space="preserve">8.9.9.9.1.59.01  CONTR.NE DE ANULACAO MAIS SB-EXERC           39.024.448,98 C                           </t>
  </si>
  <si>
    <t xml:space="preserve">8.9.9.9.1.59.05  CONTR.NE DE CANCEL.MAIS SB-RP ESP.              722.019,54 C                           </t>
  </si>
  <si>
    <t xml:space="preserve">8.9.9.9.1.64.00  CREDITO DE RP REINSCRITOS - CONTRO           34.557.461,83 C                           </t>
  </si>
  <si>
    <t xml:space="preserve">8.9.9.9.1.64.01  CREDITO DE RP NÃO PROCESSADOS REIN           34.442.438,17 C                           </t>
  </si>
  <si>
    <t xml:space="preserve">8.9.9.9.1.64.02  CREDITO DE RP PROCESSADOS REINSCRI              115.023,66 C                           </t>
  </si>
  <si>
    <t xml:space="preserve">8.9.9.9.2.00.00  BENS E VALORES EM TRANSITO                            0,00                             </t>
  </si>
  <si>
    <t xml:space="preserve">8.9.9.9.2.02.00  BENS MOVEIS EM TRANSITO                               0,00                             </t>
  </si>
  <si>
    <t xml:space="preserve">8.9.9.9.2.02.01  BENS MOVEIS A RECEBER                                 0,00                             </t>
  </si>
  <si>
    <t xml:space="preserve">8.9.9.9.3.00.00  IMPORTACOES EM ANDAMENTO                     13.998.792,16 C                           </t>
  </si>
  <si>
    <t xml:space="preserve">8.9.9.9.3.02.00  IMPORTACOES DE BENS                          13.998.792,16 C                           </t>
  </si>
  <si>
    <t xml:space="preserve">QUANTIDADE DE REGISTROS ENCONTRADOS : 865                                                               </t>
  </si>
  <si>
    <t xml:space="preserve">1.0.0.0.0.00.00  ATIVO                                       274.499.801,61 D                           </t>
  </si>
  <si>
    <t xml:space="preserve">1.1.0.0.0.00.00  ATIVO CIRCULANTE                              5.510.864,35 D                           </t>
  </si>
  <si>
    <t xml:space="preserve">1.1.1.0.0.00.00  CAIXA E EQUIVALENTES DE CAIXA                 5.337.175,31 D                           </t>
  </si>
  <si>
    <t xml:space="preserve">1.1.1.1.0.00.00  CAIXA E EQUIVALENTES EM MOEDA NACI            5.337.175,31 D                           </t>
  </si>
  <si>
    <t xml:space="preserve">1.1.1.1.1.00.00  CAIXA E EQUIVALENTES EM MOEDA NACI            4.836.947,42 D                           </t>
  </si>
  <si>
    <t xml:space="preserve">1.1.1.1.1.02.00  CONTA UNICA -  SUBCONTA DO TESOURO            1.883.280,23 D                           </t>
  </si>
  <si>
    <t xml:space="preserve">1.1.1.1.1.02.06  CTU - RECURSOS DA CONTA UNICA APLI            1.883.280,23 D                           </t>
  </si>
  <si>
    <t xml:space="preserve">1.1.1.1.1.19.00  BANCOS CONTA MOVIMENTO - DEMAIS CO                    0,00                             </t>
  </si>
  <si>
    <t xml:space="preserve">1.1.1.1.1.19.08  DEMAIS CONTAS - BANCO ESTADO RIO G                    0,00                             </t>
  </si>
  <si>
    <t xml:space="preserve">1.1.1.1.1.50.00  APLICACOES FINANCEIRAS DE LIQUIDEZ            2.953.667,19 D                           </t>
  </si>
  <si>
    <t xml:space="preserve">1.1.1.1.1.50.05  POUPANCA                                      2.953.667,19 D                           </t>
  </si>
  <si>
    <t xml:space="preserve">1.1.1.1.2.00.00  CAIXA E EQUIVALENTES EM MOEDA NACI              500.227,89 D                           </t>
  </si>
  <si>
    <t xml:space="preserve">1.1.1.1.2.20.00  RECURSOS LIBERADOS PELO TESOURO                 500.227,89 D                           </t>
  </si>
  <si>
    <t xml:space="preserve">1.1.1.1.2.20.01  LIMITE DE SAQUE COM VINCULACAO DE               500.227,89 D                           </t>
  </si>
  <si>
    <t xml:space="preserve">1.1.3.0.0.00.00  DEMAIS CRÉDITOS E VALORES A CURTO                   696,89 D                           </t>
  </si>
  <si>
    <t xml:space="preserve">1.1.3.1.0.00.00  ADIANTAMENTOS CONCEDIDOS                            696,89 D                           </t>
  </si>
  <si>
    <t xml:space="preserve">1.1.3.1.1.00.00  ADIANTAMENTOS CONCEDIDOS - CONSOLI                  696,89 D                           </t>
  </si>
  <si>
    <t xml:space="preserve">1.1.3.1.1.02.00  SUPRIMENTO DE FUNDOS - ADIANTAMENT                    0,00                             </t>
  </si>
  <si>
    <t xml:space="preserve">1.1.5.0.0.00.00  ESTOQUES                                        172.992,15 D                           </t>
  </si>
  <si>
    <t xml:space="preserve">1.1.5.6.0.00.00  ALMOXARIFADO                                    170.376,08 D                           </t>
  </si>
  <si>
    <t xml:space="preserve">1.1.5.6.1.00.00  ALMOXARIFADO - CONSOLIDACAO                     170.376,08 D                           </t>
  </si>
  <si>
    <t xml:space="preserve">1.1.5.6.1.01.00  MATERIAIS DE CONSUMO                             77.282,70 D                           </t>
  </si>
  <si>
    <t xml:space="preserve">1.1.5.6.1.02.00  GENEROS ALIMENTICIOS                             13.932,98 D                           </t>
  </si>
  <si>
    <t xml:space="preserve">1.1.5.6.1.08.00  MATERIAIS DE EXPEDIENTE                          79.160,40 D                           </t>
  </si>
  <si>
    <t xml:space="preserve">1.1.5.8.0.00.00  OUTROS ESTOQUES                                   2.616,07 D                           </t>
  </si>
  <si>
    <t xml:space="preserve">1.1.5.8.1.00.00  OUTROS ESTOQUES - CONSOLIDACAO                    2.616,07 D                           </t>
  </si>
  <si>
    <t xml:space="preserve">1.2.0.0.0.00.00  ATIVO NÃO CIRCULANTE                        268.988.937,26 D                           </t>
  </si>
  <si>
    <t xml:space="preserve">1.2.3.0.0.00.00  IMOBILIZADO                                 268.468.065,64 D                           </t>
  </si>
  <si>
    <t xml:space="preserve">1.2.3.1.0.00.00  BENS MOVEIS                                 132.408.846,62 D                           </t>
  </si>
  <si>
    <t xml:space="preserve">1.2.3.1.1.00.00  BENS MOVEIS - CONSOLIDACAO                  132.408.846,62 D                           </t>
  </si>
  <si>
    <t xml:space="preserve">1.2.3.1.1.01.00  MAQUINAS, APARELHOS, EQUIPAMENTO E           71.589.031,62 D                           </t>
  </si>
  <si>
    <t xml:space="preserve">1.2.3.1.1.01.01  APARELHOS DE MEDICAO E ORIENTACAO            11.071.518,32 D                           </t>
  </si>
  <si>
    <t xml:space="preserve">1.2.3.1.1.01.02  APARELHOS E EQUIPAMENTOS DE COMUNI              628.229,06 D                           </t>
  </si>
  <si>
    <t xml:space="preserve">1.2.3.1.1.01.03  EQUIPAM/UTENSILIOS MEDICOS,ODONTO,           45.207.311,62 D                           </t>
  </si>
  <si>
    <t xml:space="preserve">1.2.3.1.1.01.05  EQUIPAMENTO DE PROTECAO, SEGURANCA              184.118,03 D                           </t>
  </si>
  <si>
    <t xml:space="preserve">1.2.3.1.1.01.06  MAQUINAS E EQUIPAMENTOS INDUSTRIAI            1.769.532,45 D                           </t>
  </si>
  <si>
    <t xml:space="preserve">1.2.3.1.1.01.07  MAQUINAS E EQUIPAMENTOS ENERGETICO            2.142.749,51 D                           </t>
  </si>
  <si>
    <t xml:space="preserve">1.2.3.1.1.01.08  MAQUINAS E EQUIPAMENTOS GRAFICOS                 49.159,18 D                           </t>
  </si>
  <si>
    <t xml:space="preserve">1.2.3.1.1.01.09  MAQUINAS, FERRAMENTAS E UTENSILIOS            1.239.948,31 D                           </t>
  </si>
  <si>
    <t xml:space="preserve">1.2.3.1.1.01.20  MAQUINAS E UTENSILIOS AGROPECUARIO            2.103.684,78 D                           </t>
  </si>
  <si>
    <t xml:space="preserve">1.2.3.1.1.01.21  EQUIPAMENTOS HIDRAULICOS E ELETRIC              469.757,98 D                           </t>
  </si>
  <si>
    <t xml:space="preserve">1.2.3.1.1.01.25  MAQUINAS, UTENSILIOS E EQUIPAMENTO            6.145.361,67 D                           </t>
  </si>
  <si>
    <t xml:space="preserve">1.2.3.1.1.02.00  BENS DE INFORMATICA                          17.580.942,27 D                           </t>
  </si>
  <si>
    <t xml:space="preserve">1.2.3.1.1.02.01  EQUIPAMENTOS DE PROCESSAMENTO DE D           17.580.942,27 D                           </t>
  </si>
  <si>
    <t xml:space="preserve">1.2.3.1.1.03.00  MOVEIS E UTENSILIOS                          16.055.917,49 D                           </t>
  </si>
  <si>
    <t xml:space="preserve">1.2.3.1.1.03.01  APARELHOS E UTENSILIOS DOMESTICOS             3.439.790,23 D                           </t>
  </si>
  <si>
    <t xml:space="preserve">1.2.3.1.1.03.02  MAQUINAS E UTENSILIOS DE ESCRITORI               51.908,67 D                           </t>
  </si>
  <si>
    <t xml:space="preserve">1.2.3.1.1.03.03  MOBILIARIO EM GERAL                          12.564.218,59 D                           </t>
  </si>
  <si>
    <t xml:space="preserve">1.2.3.1.1.04.00  MATER CULTURAL, EDUCACIONAL E DE C           17.327.306,97 D                           </t>
  </si>
  <si>
    <t xml:space="preserve">1.2.3.1.1.04.02  COLECOES E MATERIAIS BIBLIOGRAFICO           11.542.542,72 D                           </t>
  </si>
  <si>
    <t xml:space="preserve">1.2.3.1.1.04.04  INSTRUMENTOS MUSICAIS E ARTISTICOS              609.932,89 D                           </t>
  </si>
  <si>
    <t xml:space="preserve">1.2.3.1.1.04.05  EQUIPAMENTOS PARA AUDIO, VIDEO E F            5.173.444,36 D                           </t>
  </si>
  <si>
    <t xml:space="preserve">1.2.3.1.1.05.00  VEICULOS                                      5.645.183,39 D                           </t>
  </si>
  <si>
    <t xml:space="preserve">1.2.3.1.1.05.01  VEICULOS EM GERAL                             1.903.286,75 D                           </t>
  </si>
  <si>
    <t xml:space="preserve">1.2.3.1.1.05.03  VEICULOS DE TRACAO MECANICA                   3.741.896,64 D                           </t>
  </si>
  <si>
    <t xml:space="preserve">1.2.3.1.1.99.00  DEMAIS BENS MOVEIS                            1.336.818,64 D                           </t>
  </si>
  <si>
    <t xml:space="preserve">1.2.3.1.1.99.09  PECAS NAO INCORPORAVEIS A IMOVEIS               711.619,18 D                           </t>
  </si>
  <si>
    <t xml:space="preserve">1.2.3.2.0.00.00  BENS IMOVEIS                                192.906.384,56 D                           </t>
  </si>
  <si>
    <t xml:space="preserve">1.2.3.2.1.00.00  BENS IMOVEIS - CONSOLIDACAO                 192.906.384,56 D                           </t>
  </si>
  <si>
    <t xml:space="preserve">1.2.3.2.1.01.00  BENS DE USO ESPECIAL REGISTRADOS N          136.356.268,07 D                           </t>
  </si>
  <si>
    <t xml:space="preserve">1.2.3.2.1.01.07  IMOVEIS DE USO EDUCACIONAL                  136.356.268,07 D                           </t>
  </si>
  <si>
    <t xml:space="preserve">1.2.3.2.1.06.00  BENS IMOVEIS EM ANDAMENTO                    56.448.562,37 D                           </t>
  </si>
  <si>
    <t xml:space="preserve">1.2.3.2.1.06.01  OBRAS EM ANDAMENTO                           54.561.110,91 D                           </t>
  </si>
  <si>
    <t xml:space="preserve">1.2.3.8.0.00.00  DEPRECIACAO, EXAUSTAO E AMORTIZACA           56.847.165,54 C                           </t>
  </si>
  <si>
    <t xml:space="preserve">1.2.3.8.1.00.00  DEPREC, EXAUSTAO E AMORTIZ ACUMULA           56.847.165,54 C                           </t>
  </si>
  <si>
    <t xml:space="preserve">1.2.3.8.1.01.00  DEPRECIACAO ACUMULADA - BENS MOVEI           53.508.229,01 C                           </t>
  </si>
  <si>
    <t xml:space="preserve">1.2.3.8.1.02.00  DEPRECIACAO ACUMULADA - BENS IMOVE            3.338.936,53 C                           </t>
  </si>
  <si>
    <t xml:space="preserve">1.2.4.0.0.00.00  INTANGÍVEL                                      520.871,62 D                           </t>
  </si>
  <si>
    <t xml:space="preserve">1.2.4.1.0.00.00  SOFTWARES                                       682.024,32 D                           </t>
  </si>
  <si>
    <t xml:space="preserve">1.2.4.1.1.00.00  SOFTWARES - CONSOLIDACAO                        682.024,32 D                           </t>
  </si>
  <si>
    <t xml:space="preserve">1.2.4.1.1.01.00  SOFTWARES COM VIDA UTIL DEFINIDA                682.024,32 D                           </t>
  </si>
  <si>
    <t xml:space="preserve">1.2.4.1.1.01.01  SOFTWARES                                       682.024,32 D                           </t>
  </si>
  <si>
    <t xml:space="preserve">1.2.4.8.0.00.00  AMORTIZACAO ACUMULADA                           161.152,70 C                           </t>
  </si>
  <si>
    <t xml:space="preserve">1.2.4.8.1.00.00  AMORTIZACAO ACUMULADA - CONSOLIDAC              161.152,70 C                           </t>
  </si>
  <si>
    <t xml:space="preserve">1.2.4.8.1.01.00  AMORTIZACAO ACUMULADA - CONTAS 124              161.152,70 C                           </t>
  </si>
  <si>
    <t xml:space="preserve">2.0.0.0.0.00.00  PASSIVO E PATRIMONIO LIQUIDO                272.972.751,91 C                           </t>
  </si>
  <si>
    <t xml:space="preserve">2.1.0.0.0.00.00  PASSIVO CIRCULANTE                              219.790,47 C                           </t>
  </si>
  <si>
    <t xml:space="preserve">2.1.1.0.0.00.00  OBRIG TRABALHISTAS,PREVID E ASSIST                    0,00                             </t>
  </si>
  <si>
    <t xml:space="preserve">2.1.1.1.0.00.00  PESSOAL A PAGAR                                       0,00                             </t>
  </si>
  <si>
    <t xml:space="preserve">2.1.1.1.1.00.00  PESSOAL A PAGAR - CONSOLIDACAO                        0,00                             </t>
  </si>
  <si>
    <t xml:space="preserve">2.1.1.1.1.01.00  PESSOAL A PAGAR                                       0,00                             </t>
  </si>
  <si>
    <t xml:space="preserve">2.1.1.1.1.01.01  SALARIOS, REMUNERACOES E BENEFICIO                    0,00                             </t>
  </si>
  <si>
    <t xml:space="preserve">2.1.1.4.0.00.00  ENCARGOS SOCIAIS A PAGAR                              0,00                             </t>
  </si>
  <si>
    <t xml:space="preserve">2.1.1.4.1.00.00  ENCARGOS SOCIAIS A PAGAR - CONSOLI                    0,00                             </t>
  </si>
  <si>
    <t xml:space="preserve">2.1.1.4.1.03.00  ENTIDADES DE PREVID. PRIVADA E COM                    0,00                             </t>
  </si>
  <si>
    <t xml:space="preserve">2.1.1.4.1.03.02  CONTRIBUICAO A ENTIDADES DE PREVID                    0,00                             </t>
  </si>
  <si>
    <t xml:space="preserve">2.1.3.0.0.00.00  FORNECEDORES E CONTAS A PAGAR A CU              169.688,36 C                           </t>
  </si>
  <si>
    <t xml:space="preserve">2.1.3.1.0.00.00  FORNECEDORES E CONTAS A PAGAR NACI              169.688,36 C                           </t>
  </si>
  <si>
    <t xml:space="preserve">2.1.3.1.1.00.00  FORNECEDORES E CONTAS A PAGAR NACI              169.688,36 C                           </t>
  </si>
  <si>
    <t xml:space="preserve">2.1.3.1.1.01.00  FORNECEDORES NACIONAIS                                0,00                             </t>
  </si>
  <si>
    <t xml:space="preserve">2.1.3.1.1.04.00  CONTAS A PAGAR CREDORES NACIONAIS               169.688,36 C                           </t>
  </si>
  <si>
    <t xml:space="preserve">2.1.3.1.4.00.00  FORNEC E CONT A PAG NACIONAIS A CP                    0,00                             </t>
  </si>
  <si>
    <t xml:space="preserve">2.1.3.1.4.04.00  CONTAS A PAGAR CREDORES NACIONAIS                     0,00                             </t>
  </si>
  <si>
    <t xml:space="preserve">2.1.3.1.5.00.00  FORNEC E CONT A PAG NACIONAIS A CP                    0,00                             </t>
  </si>
  <si>
    <t xml:space="preserve">2.1.3.1.5.04.00  CONTAS A PAGAR CREDORES NACIONAIS                     0,00                             </t>
  </si>
  <si>
    <t xml:space="preserve">2.1.4.1.2.14.00  TAXAS                                                 0,00                             </t>
  </si>
  <si>
    <t xml:space="preserve">2.1.4.1.2.14.01  TAXA DE FISCALIZACAO OU DE PODER D                    0,00                             </t>
  </si>
  <si>
    <t xml:space="preserve">2.1.4.1.2.14.02  TAXA PELA PRESTACAO DE SERVICOS                       0,00                             </t>
  </si>
  <si>
    <t xml:space="preserve">2.1.4.1.2.99.00  OUTROS TRIB E CONTRIB FEDERAIS A R                    0,00                             </t>
  </si>
  <si>
    <t xml:space="preserve">2.1.4.2.1.08.00  TAXA DE LICENCIAMENTO AMBIENTAL                       0,00                             </t>
  </si>
  <si>
    <t xml:space="preserve">2.1.4.3.5.14.01  TAXA DE FISCALIZACAO OU DE PODER D                    0,00                             </t>
  </si>
  <si>
    <t xml:space="preserve">2.1.4.3.5.99.00  OUTROS TRIB E CONTRIB MUNIC A RECO                    0,00                             </t>
  </si>
  <si>
    <t xml:space="preserve">2.1.8.0.0.00.00  DEMAIS OBRIGAÇÕES A CURTO PRAZO                  50.102,11 C                           </t>
  </si>
  <si>
    <t xml:space="preserve">2.1.8.8.0.00.00  VALORES RESTITUIVEIS                             49.238,63 C                           </t>
  </si>
  <si>
    <t xml:space="preserve">2.1.8.8.1.00.00  VALORES RESTITUIVEIS - CONSOLIDACA               49.238,63 C                           </t>
  </si>
  <si>
    <t xml:space="preserve">2.1.8.8.1.01.00  CONSIGNACOES                                      4.938,63 C                           </t>
  </si>
  <si>
    <t xml:space="preserve">2.1.8.8.1.01.02  INSS                                                  0,00                             </t>
  </si>
  <si>
    <t xml:space="preserve">2.1.8.8.1.01.06  IMPOSTOS E CONTRIB DIVERSOS DEVIDO                4.938,63 C                           </t>
  </si>
  <si>
    <t xml:space="preserve">2.1.8.8.1.01.09  ISS                                                   0,00                             </t>
  </si>
  <si>
    <t xml:space="preserve">2.1.8.8.1.01.14  PENSAO ALIMENTICIA                                    0,00                             </t>
  </si>
  <si>
    <t xml:space="preserve">2.1.8.8.1.01.15  PLANOS DE PREVIDENCIA E ASSISTENCI                    0,00                             </t>
  </si>
  <si>
    <t xml:space="preserve">2.1.8.8.1.01.19  RETENCOES - ASSOCIACOES                               0,00                             </t>
  </si>
  <si>
    <t xml:space="preserve">2.1.8.8.1.01.21  RETENCOES - PLANOS DE SEGUROS                         0,00                             </t>
  </si>
  <si>
    <t xml:space="preserve">2.1.8.8.1.01.22  RETENCOES - EMPRESTIMOS E FINANCIA                    0,00                             </t>
  </si>
  <si>
    <t xml:space="preserve">2.1.8.8.1.01.27  PREVIDENCIA COMPLEMENTAR SERVIDOR                     0,00                             </t>
  </si>
  <si>
    <t xml:space="preserve">2.1.8.8.1.04.00  DEPOSITOS NAO JUDICIAIS                          44.300,00 C                           </t>
  </si>
  <si>
    <t xml:space="preserve">2.1.8.8.1.04.47  DEPOSITOS POR DEVOLUCAO DE VALORES                   20,00 C                           </t>
  </si>
  <si>
    <t xml:space="preserve">2.1.8.9.0.00.00  OUTRAS OBRIGACOES A CURTO PRAZO                     863,48 C                           </t>
  </si>
  <si>
    <t xml:space="preserve">2.1.8.9.1.00.00  OUTRAS OBRIGACOES A CURTO PRAZO-CO                  863,48 C                           </t>
  </si>
  <si>
    <t xml:space="preserve">2.1.8.9.1.02.00  DIARIAS A PAGAR                                     428,18 C                           </t>
  </si>
  <si>
    <t xml:space="preserve">2.1.8.9.1.19.00  INCENTIVOS A EDUCAÇÃO, CULTURA E O                    0,00                             </t>
  </si>
  <si>
    <t xml:space="preserve">2.1.8.9.1.45.00  RECURSOS DA GRU                                       0,00                             </t>
  </si>
  <si>
    <t xml:space="preserve">2.1.8.9.2.00.00  OUTRAS OBRIGACOES A CURTO PRAZO-IN                    0,00                             </t>
  </si>
  <si>
    <t xml:space="preserve">2.1.8.9.2.01.00  INDENIZACOES, RESTITUICOES E COMPE                    0,00                             </t>
  </si>
  <si>
    <t xml:space="preserve">2.1.8.9.2.45.00  RECURSOS DA GRU - INTRA OFSS                          0,00                             </t>
  </si>
  <si>
    <t xml:space="preserve">2.3.0.0.0.00.00  PATRIMONIO LIQUIDO                          272.752.961,44 C                           </t>
  </si>
  <si>
    <t xml:space="preserve">2.3.7.0.0.00.00  RESULTADOS ACUMULADOS                       272.742.393,88 C                           </t>
  </si>
  <si>
    <t xml:space="preserve">2.3.7.1.0.00.00  SUPERAVITS OU DEFICITS ACUMULADOS           272.742.393,88 C                           </t>
  </si>
  <si>
    <t xml:space="preserve">2.3.7.1.1.00.00  SUPERAVITS OU DEFICITS ACUMULADOS           272.742.393,88 C                           </t>
  </si>
  <si>
    <t xml:space="preserve">2.3.7.1.1.01.00  SUPERAVITS OU DEFICITS DO EXERCICI                    0,00                             </t>
  </si>
  <si>
    <t xml:space="preserve">2.3.7.1.1.01.01  SUPERAVITS OU DEFICITS DO EXERCICI                    0,00                             </t>
  </si>
  <si>
    <t xml:space="preserve">2.3.7.1.1.02.00  SUPERAVITS OU DEFICITS EXERCICIOS           272.742.393,88 C                           </t>
  </si>
  <si>
    <t xml:space="preserve">2.3.7.1.1.02.01  SUPERAVITS OU DEFICITS EXERCICIOS           272.742.393,88 C                           </t>
  </si>
  <si>
    <t xml:space="preserve">2.3.7.1.1.03.00  AJUSTES DE EXERCICIOS ANTERIORES                      0,00                             </t>
  </si>
  <si>
    <t xml:space="preserve">3.0.0.0.0.00.00  VARIAÇÃO PATRIMONIAL DIMINUTIVA             313.097.563,45 D                           </t>
  </si>
  <si>
    <t xml:space="preserve">3.1.0.0.0.00.00  PESSOAL E ENCARGOS                          253.364.188,27 D                           </t>
  </si>
  <si>
    <t xml:space="preserve">3.1.1.0.0.00.00  REMUNERACAO A PESSOAL                       199.160.914,36 D                           </t>
  </si>
  <si>
    <t xml:space="preserve">3.1.1.1.0.00.00  REMUNERACAO A PESSOAL ATIVO CIVIL-          195.207.596,41 D                           </t>
  </si>
  <si>
    <t xml:space="preserve">3.1.1.1.1.00.00  REMUNERACAO A PESSOAL ATIVO CIVIL-          195.207.596,41 D                           </t>
  </si>
  <si>
    <t xml:space="preserve">3.1.1.1.1.01.00  VENCIMENTOS E SALARIOS                      108.798.240,91 D                           </t>
  </si>
  <si>
    <t xml:space="preserve">3.1.1.1.1.02.00  ABONOS                                          110.651,39 D                           </t>
  </si>
  <si>
    <t xml:space="preserve">3.1.1.1.1.03.00  ADICIONAIS                                    2.078.599,00 D                           </t>
  </si>
  <si>
    <t xml:space="preserve">3.1.1.1.1.04.00  GRATIFICACOES                                61.771.816,51 D                           </t>
  </si>
  <si>
    <t xml:space="preserve">3.1.1.1.1.05.00  FERIAS - RPPS                                 7.034.199,87 D                           </t>
  </si>
  <si>
    <t xml:space="preserve">3.1.1.1.1.06.00  13. SALARIO - RPPS                           15.403.784,82 D                           </t>
  </si>
  <si>
    <t xml:space="preserve">3.1.1.1.1.09.00  SENTENCAS JUDICIAIS - PESSOAL ATIV               10.303,91 D                           </t>
  </si>
  <si>
    <t xml:space="preserve">3.1.1.2.0.00.00  REMUNERACAO A PESSOAL ATIVO CIVIL             3.953.317,95 D                           </t>
  </si>
  <si>
    <t xml:space="preserve">3.1.1.2.1.00.00  REMUNERACAO A PESSOAL ATIVO CIVIL-            3.953.317,95 D                           </t>
  </si>
  <si>
    <t xml:space="preserve">3.1.1.2.1.01.00  VENCIMENTOS E SALARIOS                        3.324.986,82 D                           </t>
  </si>
  <si>
    <t xml:space="preserve">3.1.1.2.1.03.00  ADICIONAIS                                       13.351,43 D                           </t>
  </si>
  <si>
    <t xml:space="preserve">3.1.1.2.1.05.00  FERIAS - RGPS                                   330.148,69 D                           </t>
  </si>
  <si>
    <t xml:space="preserve">3.1.1.2.1.06.00  13. SALARIO - RGPS                              281.579,68 D                           </t>
  </si>
  <si>
    <t xml:space="preserve">3.1.1.2.1.08.00  INDENIZACOES - RGPS                               3.251,33 D                           </t>
  </si>
  <si>
    <t xml:space="preserve">3.1.2.0.0.00.00  ENCARGOS PATRONAIS                           39.896.529,02 D                           </t>
  </si>
  <si>
    <t xml:space="preserve">3.1.2.1.0.00.00  ENCARGOS PATRONAIS - RPPS                    37.879.845,65 D                           </t>
  </si>
  <si>
    <t xml:space="preserve">3.1.2.1.2.00.00  ENCARGOS PATRONAIS - RPPS - INTRA            37.879.845,65 D                           </t>
  </si>
  <si>
    <t xml:space="preserve">3.1.2.1.2.01.00  CONTRIBUICAO PATRONAL PARA O RPPS            35.881.657,58 D                           </t>
  </si>
  <si>
    <t xml:space="preserve">3.1.2.1.2.06.00  CONTRIBUICAO PARA O PASEP S/ FOLHA            1.998.188,07 D                           </t>
  </si>
  <si>
    <t xml:space="preserve">3.1.2.2.0.00.00  ENCARGOS PATRONAIS - RGPS                     1.122.134,63 D                           </t>
  </si>
  <si>
    <t xml:space="preserve">3.1.2.2.2.00.00  ENCARGOS PATRONAIS - RGPS - INTRA             1.122.134,63 D                           </t>
  </si>
  <si>
    <t xml:space="preserve">3.1.2.2.2.01.00  CONTRIBUICOES PREVIDENCIARIAS - IN            1.122.134,63 D                           </t>
  </si>
  <si>
    <t xml:space="preserve">3.1.2.5.0.00.00  CONTR.A ENT.FECHADAS DE PREVIDENCI              894.548,74 D                           </t>
  </si>
  <si>
    <t xml:space="preserve">3.1.2.5.1.00.00  CONTR.A ENT. FECHADAS DE PREVIDENC              894.548,74 D                           </t>
  </si>
  <si>
    <t xml:space="preserve">3.1.2.5.1.01.00  COMPLEMENTACAO DE PREVIDENCIA                   894.548,74 D                           </t>
  </si>
  <si>
    <t xml:space="preserve">3.1.3.0.0.00.00  BENEFICIOS A PESSOAL                         14.248.175,88 D                           </t>
  </si>
  <si>
    <t xml:space="preserve">3.1.3.1.0.00.00  BENEFICIOS A PESSOAL - RPPS                  13.893.264,86 D                           </t>
  </si>
  <si>
    <t xml:space="preserve">3.1.3.1.1.00.00  BENEFICIOS A PESSOAL - RPPS - CONS           13.893.264,86 D                           </t>
  </si>
  <si>
    <t xml:space="preserve">3.1.3.1.1.01.00  AUXILIO ALIMENTACAO                           9.711.599,30 D                           </t>
  </si>
  <si>
    <t xml:space="preserve">3.1.3.1.1.02.00  AUXILIO TRANSPORTE                              164.937,54 D                           </t>
  </si>
  <si>
    <t xml:space="preserve">3.1.3.1.1.03.00  AUXILIO MORADIA - RPPS                          253.401,62 D                           </t>
  </si>
  <si>
    <t xml:space="preserve">3.1.3.1.1.04.00  AJUDA DE CUSTO                                  111.689,82 D                           </t>
  </si>
  <si>
    <t xml:space="preserve">3.1.3.1.1.05.00  ASSISTENCIA A SAUDE                           2.232.023,29 D                           </t>
  </si>
  <si>
    <t xml:space="preserve">3.1.3.1.1.06.00  AUXILIO CRECHE                                1.334.124,15 D                           </t>
  </si>
  <si>
    <t xml:space="preserve">3.1.3.1.1.99.00  OUTROS BENEFICIOS A PESSOAL - RPPS               85.489,14 D                           </t>
  </si>
  <si>
    <t xml:space="preserve">3.1.3.2.0.00.00  BENEFICIOS A PESSOAL - RGPS                     354.911,02 D                           </t>
  </si>
  <si>
    <t xml:space="preserve">3.1.3.2.1.00.00  BENEFICIOS A PESSOAL - RGPS - CONS              354.911,02 D                           </t>
  </si>
  <si>
    <t xml:space="preserve">3.1.3.2.1.01.00  AUXILIO ALIMENTACAO                             318.736,65 D                           </t>
  </si>
  <si>
    <t xml:space="preserve">3.1.3.2.1.02.00  AUXILIO TRANSPORTE                                8.118,97 D                           </t>
  </si>
  <si>
    <t xml:space="preserve">3.1.3.2.1.06.00  AUXILIO CRECHE                                   28.055,40 D                           </t>
  </si>
  <si>
    <t xml:space="preserve">3.1.9.0.0.00.00  OUTRAS VPD - PESSOAL E ENCARGOS                  58.569,01 D                           </t>
  </si>
  <si>
    <t xml:space="preserve">3.1.9.1.0.00.00  INDENIZACOES E RESTITUICOES TRABAL               58.569,01 D                           </t>
  </si>
  <si>
    <t xml:space="preserve">3.1.9.1.1.00.00  INDENIZ.E RESTIT. TRABALHISTAS - C               58.569,01 D                           </t>
  </si>
  <si>
    <t xml:space="preserve">3.1.9.1.1.01.00  INDENIZACOES E RESTITUICOES TRABAL               58.569,01 D                           </t>
  </si>
  <si>
    <t xml:space="preserve">3.2.0.0.0.00.00  BENEFICIOS PREVIDENCIARIOS E ASSIS              801.131,30 D                           </t>
  </si>
  <si>
    <t xml:space="preserve">3.2.1.0.0.00.00  APOSENTADORIAS E REFORMAS                       573.310,77 D                           </t>
  </si>
  <si>
    <t xml:space="preserve">3.2.1.1.0.00.00  APOSENTADORIAS - RPPS                           573.310,77 D                           </t>
  </si>
  <si>
    <t xml:space="preserve">3.2.1.1.1.00.00  APOSENTADORIAS - RPPS - CONSOLIDAC              573.310,77 D                           </t>
  </si>
  <si>
    <t xml:space="preserve">3.2.1.1.1.01.00  PROVENTOS - PESSOAL CIVIL                       525.652,92 D                           </t>
  </si>
  <si>
    <t xml:space="preserve">3.2.1.1.1.03.00  GRATIFICACOES                                         0,00                             </t>
  </si>
  <si>
    <t xml:space="preserve">3.2.1.1.1.05.00  13 SALARIO - PESSOAL CIVIL16/91                  47.657,85 D                           </t>
  </si>
  <si>
    <t xml:space="preserve">3.2.1.1.1.06.00  LICENCA PREMIO PARA INATIVO CIVIL                     0,00                             </t>
  </si>
  <si>
    <t xml:space="preserve">3.2.2.0.0.00.00  PENSOES                                         227.820,53 D                           </t>
  </si>
  <si>
    <t xml:space="preserve">3.2.2.1.0.00.00  PENSOES - RPPS                                  227.820,53 D                           </t>
  </si>
  <si>
    <t xml:space="preserve">3.2.2.1.1.00.00  PENSOES - RPPS - CONSOLIDACAO                   227.820,53 D                           </t>
  </si>
  <si>
    <t xml:space="preserve">3.2.2.1.1.01.00  PENSOES CIVIS                                   209.938,68 D                           </t>
  </si>
  <si>
    <t xml:space="preserve">3.2.2.1.1.02.00  13 SALARIO - PESSOAL CIVIL - PENSI               17.881,85 D                           </t>
  </si>
  <si>
    <t xml:space="preserve">3.3.0.0.0.00.00  USO DE BENS, SERVICOS E CONS. DE C           47.284.300,48 D                           </t>
  </si>
  <si>
    <t xml:space="preserve">3.3.1.0.0.00.00  USO DE MATERIAIS DE CONSUMO                   2.267.293,68 D                           </t>
  </si>
  <si>
    <t xml:space="preserve">3.3.1.1.0.00.00  CONSUMO DE MATERIAIS                          2.267.293,68 D                           </t>
  </si>
  <si>
    <t xml:space="preserve">3.3.1.1.1.00.00  CONSUMO DE MATERIAIS - CONSOLIDACA            2.267.293,68 D                           </t>
  </si>
  <si>
    <t xml:space="preserve">3.3.1.1.1.01.00  CONSUMO DE MATERIAIS ESTOCADOS - A              294.221,21 D                           </t>
  </si>
  <si>
    <t xml:space="preserve">3.3.1.1.1.03.00  CONSUMO DE COMBUSTIVEIS E LUBRIFIC              643.259,54 D                           </t>
  </si>
  <si>
    <t xml:space="preserve">3.3.1.1.1.04.00  CONSUMO DE GENEROS DE ALIMENTACAO                44.029,07 D                           </t>
  </si>
  <si>
    <t xml:space="preserve">3.3.1.1.1.05.00  CONSUMO DE MATERIAL DE PROCESSAMEN              197.706,87 D                           </t>
  </si>
  <si>
    <t xml:space="preserve">3.3.1.1.1.06.00  CONSUMO DE MATERIAL FARMACOLOGICO                39.847,11 D                           </t>
  </si>
  <si>
    <t xml:space="preserve">3.3.1.1.1.07.00  CONSUMO DE MATERIAL HOSPITALAR                  150.303,57 D                           </t>
  </si>
  <si>
    <t xml:space="preserve">3.3.1.1.1.08.00  CONSUMO DE MATERIAL PARA PRODUCAO                 7.195,85 D                           </t>
  </si>
  <si>
    <t xml:space="preserve">3.3.1.1.1.09.00  MATERIAL DE CONSUMO IMEDIATO                    890.730,46 D                           </t>
  </si>
  <si>
    <t xml:space="preserve">3.3.2.0.0.00.00  SERVICOS                                     31.112.808,01 D                           </t>
  </si>
  <si>
    <t xml:space="preserve">3.3.2.1.0.00.00  DIARIAS                                       1.255.626,70 D                           </t>
  </si>
  <si>
    <t xml:space="preserve">3.3.2.1.1.00.00  DIARIAS - CONSOLIDACAO                        1.255.626,70 D                           </t>
  </si>
  <si>
    <t xml:space="preserve">3.3.2.1.1.01.00  DIARIAS                                       1.255.626,70 D                           </t>
  </si>
  <si>
    <t xml:space="preserve">3.3.2.2.0.00.00  SERVICOS TERCEIROS - PF                         595.385,22 D                           </t>
  </si>
  <si>
    <t xml:space="preserve">3.3.2.2.1.00.00  SERVICOS TERCEIROS - PF - CONSOLID              595.385,22 D                           </t>
  </si>
  <si>
    <t xml:space="preserve">3.3.2.2.1.01.00  SERVICOS TECNICOS PROFISSIONAIS -               154.593,14 D                           </t>
  </si>
  <si>
    <t xml:space="preserve">3.3.2.2.1.03.00  SERV. COMUNICACAO, GRAFICOS E AUDI                3.135,00 D                           </t>
  </si>
  <si>
    <t xml:space="preserve">3.3.2.2.1.08.00  LOCACOES E ARRENDAMENTOS - PF                   412.672,08 D                           </t>
  </si>
  <si>
    <t xml:space="preserve">3.3.2.2.1.09.00  SERVICOS EDUCACIONAIS E CULTURAIS                24.985,00 D                           </t>
  </si>
  <si>
    <t xml:space="preserve">3.3.2.3.0.00.00  SERVICOS TERCEIROS - PJ                      29.261.796,09 D                           </t>
  </si>
  <si>
    <t xml:space="preserve">3.3.2.3.1.00.00  SERVICOS TERCEIROS - PJ - CONSOLID           28.837.943,39 D                           </t>
  </si>
  <si>
    <t xml:space="preserve">3.3.2.3.1.01.00  SERVICOS TECNICOS PROFISSIONAIS                 122.388,95 D                           </t>
  </si>
  <si>
    <t xml:space="preserve">3.3.2.3.1.02.00  SERVICOS DE APOIO ADM, TECNICO E O           18.894.240,83 D                           </t>
  </si>
  <si>
    <t xml:space="preserve">3.3.2.3.1.03.00  SERVICOS COMUNICACAO, GRAFICO E AU              606.487,05 D                           </t>
  </si>
  <si>
    <t xml:space="preserve">3.3.2.3.1.04.00  SERV.TRANSP.,PASSAGEM,LOCOMOCAO E               692.528,62 D                           </t>
  </si>
  <si>
    <t xml:space="preserve">3.3.2.3.1.05.00  SERVICOS ADMINISTRATIVOS - PJ                    55.666,28 D                           </t>
  </si>
  <si>
    <t xml:space="preserve">3.3.2.3.1.07.00  SERVICOS DE CONFECCOES - PJ                         300,00 D                           </t>
  </si>
  <si>
    <t xml:space="preserve">3.3.2.3.1.08.00  SERV.AGUA E ESGOTO,ENER.ELETR.,GAS            2.921.447,94 D                           </t>
  </si>
  <si>
    <t xml:space="preserve">3.3.2.3.1.09.00  LOCACAO E ARRENDAMENTO MERCANTIL O              499.897,95 D                           </t>
  </si>
  <si>
    <t xml:space="preserve">3.3.2.3.1.10.00  SERVICOS EDUCACIONAIS E CULTURAIS                34.366,72 D                           </t>
  </si>
  <si>
    <t xml:space="preserve">3.3.2.3.1.12.00  FORNECIMENTO DE ALIMENTACAO                   4.647.845,40 D                           </t>
  </si>
  <si>
    <t xml:space="preserve">3.3.2.3.1.13.00  SEGUROS EM GERAL                                220.541,59 D                           </t>
  </si>
  <si>
    <t xml:space="preserve">3.3.2.3.1.99.00  SERVICOS PRESTADOS DIVERSOS - PJ                142.232,06 D                           </t>
  </si>
  <si>
    <t xml:space="preserve">3.3.2.3.2.00.00  SERVICOS TERCEIROS - PJ - INTRA OF              338.048,33 D                           </t>
  </si>
  <si>
    <t xml:space="preserve">3.3.2.3.2.01.00  SERVICOS TECNICOS PROFISSIONAIS -                 3.200,00 D                           </t>
  </si>
  <si>
    <t xml:space="preserve">3.3.2.3.2.03.00  SERV.COMUNICAC.,GRAFICOS E AUDIOVI              334.848,33 D                           </t>
  </si>
  <si>
    <t xml:space="preserve">3.3.2.3.4.00.00  SERVICOS TERCEIROS - PJ - INTER OF               22.200,96 D                           </t>
  </si>
  <si>
    <t xml:space="preserve">3.3.2.3.4.01.00  SERVICOS TECNICOS PROFISSIONAIS -                14.683,50 D                           </t>
  </si>
  <si>
    <t xml:space="preserve">3.3.2.3.4.02.00  SERV. APOIO ADM, TECNICO E OPERACI                5.817,46 D                           </t>
  </si>
  <si>
    <t xml:space="preserve">3.3.2.3.4.04.00  SERV. TRANSP.,PASSAG.,LOC.E HOSP.-                1.700,00 D                           </t>
  </si>
  <si>
    <t xml:space="preserve">3.3.2.3.5.00.00  SERVICOS TERCEIROS - PJ - INTER OF               63.603,41 D                           </t>
  </si>
  <si>
    <t xml:space="preserve">3.3.2.3.5.02.00  SERV.APOIO ADM.,TECNICO E OPERACIO                2.587,00 D                           </t>
  </si>
  <si>
    <t xml:space="preserve">3.3.2.3.5.08.00  SERV.AGUA ESGOTO,ENER.EL.,GAS E OU               61.016,41 D                           </t>
  </si>
  <si>
    <t xml:space="preserve">3.3.3.0.0.00.00  DEPRECIACAO, AMORTIZACAO E EXAUSTA           13.904.198,79 D                           </t>
  </si>
  <si>
    <t xml:space="preserve">3.3.3.1.0.00.00  DEPRECIACAO                                  13.855.015,85 D                           </t>
  </si>
  <si>
    <t xml:space="preserve">3.3.3.1.1.00.00  DEPRECIACAO - CONSOLIDACAO                   13.855.015,85 D                           </t>
  </si>
  <si>
    <t xml:space="preserve">3.3.3.1.1.01.00  DEPRECIACAO DE BENS MOVEIS                   11.425.838,53 D                           </t>
  </si>
  <si>
    <t xml:space="preserve">3.3.3.1.1.02.00  DEPRECIACAO DE BENS IMOVEIS                   2.429.177,32 D                           </t>
  </si>
  <si>
    <t xml:space="preserve">3.3.3.2.0.00.00  AMORTIZACAO                                      49.182,94 D                           </t>
  </si>
  <si>
    <t xml:space="preserve">3.3.3.2.1.00.00  AMORTIZACAO - CONSOLIDACAO                       49.182,94 D                           </t>
  </si>
  <si>
    <t xml:space="preserve">3.3.3.2.1.02.00  AMORTIZACAO DE INTANGIVEL                        49.182,94 D                           </t>
  </si>
  <si>
    <t xml:space="preserve">3.4.0.0.0.00.00  VARIACOES PATRIMONIAIS DIMINUTIVAS                4.385,37 D                           </t>
  </si>
  <si>
    <t xml:space="preserve">3.4.4.0.0.00.00  DESCONTOS FINANCEIROS CONCEDIDOS                  4.385,37 D                           </t>
  </si>
  <si>
    <t xml:space="preserve">3.4.4.0.1.00.00  DESCONTO FINANCEIRO CONCEDIDO - CO                4.385,37 D                           </t>
  </si>
  <si>
    <t xml:space="preserve">3.4.4.0.1.01.00  DESCONTOS FINANCEIROS CONCEDIDOS                  4.385,37 D                           </t>
  </si>
  <si>
    <t xml:space="preserve">3.5.0.0.0.00.00  TRANSFERENCIAS E DELEGACOES CONCED            1.071.297,40 D                           </t>
  </si>
  <si>
    <t xml:space="preserve">3.5.1.0.0.00.00  TRANSFERENCIAS INTRAGOVERNAMENTAIS            1.013.776,11 D                           </t>
  </si>
  <si>
    <t xml:space="preserve">3.5.1.1.0.00.00  TRANSFERENCIAS CONCEDIDAS PARA A E               93.183,30 D                           </t>
  </si>
  <si>
    <t xml:space="preserve">3.5.1.1.2.00.00  TRANSFERENCIAS CONCED. PARA A EXEC               93.183,30 D                           </t>
  </si>
  <si>
    <t xml:space="preserve">3.5.1.1.2.02.00  REPASSE CONCEDIDO                                93.183,30 D                           </t>
  </si>
  <si>
    <t xml:space="preserve">3.5.1.2.0.00.00  TRANSF. CONCEDIDAS INDEP. DE EXC.               920.592,81 D                           </t>
  </si>
  <si>
    <t xml:space="preserve">3.5.1.2.2.00.00  TRANSFERENCIAS CONCEDIDAS - INTRA               920.592,81 D                           </t>
  </si>
  <si>
    <t xml:space="preserve">3.5.1.2.2.01.00  TRANSFERENCIAS CONCEDIDAS PARA PGT              284.082,56 D                           </t>
  </si>
  <si>
    <t xml:space="preserve">3.5.1.2.2.03.00  MOVIMENTO DE SALDOS PATRIMONIAIS                636.510,25 D                           </t>
  </si>
  <si>
    <t xml:space="preserve">3.5.3.0.0.00.00  TRANSFERENCIAS A INSTITUICOES PRIV               57.521,29 D                           </t>
  </si>
  <si>
    <t xml:space="preserve">3.5.3.1.0.00.00  TRANSFERENCIAS A INST. PRIVADAS SE               57.521,29 D                           </t>
  </si>
  <si>
    <t xml:space="preserve">3.5.3.1.1.00.00  TRANSFERENCIAS A INST. PRIV. SEM F               57.521,29 D                           </t>
  </si>
  <si>
    <t xml:space="preserve">3.5.3.1.1.01.00  TRANSF. A INST. PRIV. SEM FINS LUC               57.521,29 D                           </t>
  </si>
  <si>
    <t xml:space="preserve">3.6.0.0.0.00.00  DESVALORIZACAO E PERDA DE ATIVOS                685.858,02 D                           </t>
  </si>
  <si>
    <t xml:space="preserve">3.6.1.0.0.00.00  REAVAL., RED.A VALOR RECUP.E AJUST              317.050,98 D                           </t>
  </si>
  <si>
    <t xml:space="preserve">3.6.1.1.0.00.00  REAVALIACAO DE IMOBILIZADO                      317.050,98 D                           </t>
  </si>
  <si>
    <t xml:space="preserve">3.6.1.1.1.00.00  REAVALIACAO DE IMOBILIZADO - CONSO              317.050,98 D                           </t>
  </si>
  <si>
    <t xml:space="preserve">3.6.1.1.1.02.00  REAVALIACAO DE BENS IMOVEIS                     317.050,98 D                           </t>
  </si>
  <si>
    <t xml:space="preserve">3.6.4.0.0.00.00  INCORPORACAO DE PASSIVOS                              0,00                             </t>
  </si>
  <si>
    <t xml:space="preserve">3.6.4.0.1.00.00  INCORPORACAO DE PASSIVOS - CONSOLI                    0,00                             </t>
  </si>
  <si>
    <t xml:space="preserve">3.6.4.0.1.01.00  INCORPORACAO DE PASSIVOS                              0,00                             </t>
  </si>
  <si>
    <t xml:space="preserve">3.6.5.0.0.00.00  DESINCORPORACAO DE ATIVOS                       368.807,04 D                           </t>
  </si>
  <si>
    <t xml:space="preserve">3.6.5.0.1.00.00  DESINCORPORACAO DE ATIVOS - CONSOL              368.807,04 D                           </t>
  </si>
  <si>
    <t xml:space="preserve">3.6.5.0.1.01.00  DESINCORPORACAO DE ATIVOS                       368.807,04 D                           </t>
  </si>
  <si>
    <t xml:space="preserve">3.7.0.0.0.00.00  TRIBUTARIAS                                      20.760,28 D                           </t>
  </si>
  <si>
    <t xml:space="preserve">3.7.1.0.0.00.00  IMPOSTOS, TAXAS E CONTRIBUICOES DE               19.731,28 D                           </t>
  </si>
  <si>
    <t xml:space="preserve">3.7.1.1.0.00.00  IMPOSTOS                                             14,43 D                           </t>
  </si>
  <si>
    <t xml:space="preserve">3.7.1.1.2.00.00  IMPOSTOS - INTRA OFSS                                14,43 D                           </t>
  </si>
  <si>
    <t xml:space="preserve">3.7.1.1.2.01.00  IMPOSTO S/ PROPRIEDADE TERRITORIAL                   14,43 D                           </t>
  </si>
  <si>
    <t xml:space="preserve">3.7.1.2.0.00.00  TAXAS                                            19.716,85 D                           </t>
  </si>
  <si>
    <t xml:space="preserve">3.7.1.2.1.00.00  TAXAS - CONSOLIDACAO                              6.044,12 D                           </t>
  </si>
  <si>
    <t xml:space="preserve">3.7.1.2.1.01.00  TAXAS                                             6.044,12 D                           </t>
  </si>
  <si>
    <t xml:space="preserve">3.7.1.2.2.00.00  TAXAS - INTRA OFSS                                  884,81 D                           </t>
  </si>
  <si>
    <t xml:space="preserve">3.7.1.2.2.01.00  TAXAS                                               884,81 D                           </t>
  </si>
  <si>
    <t xml:space="preserve">3.7.1.2.4.00.00  TAXAS - INTER OFSS - ESTADO                         649,22 D                           </t>
  </si>
  <si>
    <t xml:space="preserve">3.7.1.2.4.01.00  TAXAS                                               649,22 D                           </t>
  </si>
  <si>
    <t xml:space="preserve">3.7.1.2.5.00.00  TAXAS - INTER OFSS - MUNICIPIO                   12.138,70 D                           </t>
  </si>
  <si>
    <t xml:space="preserve">3.7.1.2.5.01.00  TAXAS                                            12.138,70 D                           </t>
  </si>
  <si>
    <t xml:space="preserve">3.7.2.0.0.00.00  CONTRIBUICOES                                     1.029,00 D                           </t>
  </si>
  <si>
    <t xml:space="preserve">3.7.2.1.0.00.00  CONTRIBUICOES SOCIAIS                             1.029,00 D                           </t>
  </si>
  <si>
    <t xml:space="preserve">3.7.2.1.2.00.00  CONTRIBUICOES SOCIAIS - INTRA OFSS                1.029,00 D                           </t>
  </si>
  <si>
    <t xml:space="preserve">3.7.2.1.2.04.00  OBRIGACOES PATRONAIS S/ SERVICOS D                1.029,00 D                           </t>
  </si>
  <si>
    <t xml:space="preserve">3.9.0.0.0.00.00  OUTRAS VARIACOES PATRIMONIAIS DIMI            9.865.642,33 D                           </t>
  </si>
  <si>
    <t xml:space="preserve">3.9.4.0.0.00.00  INCENTIVOS                                    9.512.679,22 D                           </t>
  </si>
  <si>
    <t xml:space="preserve">3.9.4.1.0.00.00  INCENTIVOS A EDUCACAO                         9.512.679,22 D                           </t>
  </si>
  <si>
    <t xml:space="preserve">3.9.4.1.1.00.00  INCENTIVOS A EDUCACAO - CONSOLIDAC            9.512.679,22 D                           </t>
  </si>
  <si>
    <t xml:space="preserve">3.9.4.1.1.01.00  BOLSA DE ESTUDOS NO PAIS                      9.425.136,99 D                           </t>
  </si>
  <si>
    <t xml:space="preserve">3.9.4.1.1.03.00  AUXILIOS P/ DESENVOLVIMENTO ESTUDO               32.409,89 D                           </t>
  </si>
  <si>
    <t xml:space="preserve">3.9.4.1.1.99.00  OUTROS INCENTIVOS A EDUCACAO                     55.132,34 D                           </t>
  </si>
  <si>
    <t xml:space="preserve">3.9.9.0.0.00.00  DIVERSAS VARIACOES PATRIMONIAIS DI              352.963,11 D                           </t>
  </si>
  <si>
    <t xml:space="preserve">3.9.9.6.0.00.00  INDENIZACOES E RESTITUICOES                     352.963,11 D                           </t>
  </si>
  <si>
    <t xml:space="preserve">3.9.9.6.1.00.00  INDENIZACOES E RESTITUICOES - CONS              343.354,55 D                           </t>
  </si>
  <si>
    <t xml:space="preserve">3.9.9.6.1.01.00  INDENIZACOES                                    342.659,55 D                           </t>
  </si>
  <si>
    <t xml:space="preserve">3.9.9.6.1.02.00  RESTITUICOES                                        695,00 D                           </t>
  </si>
  <si>
    <t xml:space="preserve">3.9.9.6.2.00.00  INDENIZACOES E RESTITUICOES - INTR                9.608,56 D                           </t>
  </si>
  <si>
    <t xml:space="preserve">3.9.9.6.2.02.00  RESTITUICOES                                      9.608,56 D                           </t>
  </si>
  <si>
    <t xml:space="preserve">4.0.0.0.0.00.00  VARIACAO PATRIMONIAL AUMENTATIVA            314.624.613,15 C                           </t>
  </si>
  <si>
    <t xml:space="preserve">4.3.0.0.0.00.00  EXPLORACAO E VENDA DE BENS, SERVIC              494.736,42 C                           </t>
  </si>
  <si>
    <t xml:space="preserve">4.3.3.0.0.00.00  EXPLORACAO DE BENS E DIR. E PRESTA              494.736,42 C                           </t>
  </si>
  <si>
    <t xml:space="preserve">4.3.3.1.0.00.00  VALOR BRUTO DE EXP. DE BENS E DIR.              494.736,42 C                           </t>
  </si>
  <si>
    <t xml:space="preserve">4.3.3.1.1.00.00  VALOR BRUTO DE EXPL. DE BENS, DIR.              494.736,42 C                           </t>
  </si>
  <si>
    <t xml:space="preserve">4.3.3.1.1.01.00  VALOR BRUTO EXPLORACAO BENS, DIR E              494.736,42 C                           </t>
  </si>
  <si>
    <t xml:space="preserve">4.4.0.0.0.00.00  VARIACOES PATRIMONIAIS AUMENTATIVA              158.332,86 C                           </t>
  </si>
  <si>
    <t xml:space="preserve">4.4.2.0.0.00.00  JUROS E ENCARGOS DE MORA                             66,64 C                           </t>
  </si>
  <si>
    <t xml:space="preserve">4.4.2.3.0.00.00  JUROS E ENC. DE MORA SOBRE FORNEC.                   66,33 C                           </t>
  </si>
  <si>
    <t xml:space="preserve">4.4.2.3.1.00.00  JUROS E ENCAR DE MORA S/ FORNEC-CO                   66,33 C                           </t>
  </si>
  <si>
    <t xml:space="preserve">4.4.2.3.1.01.00  JUROS E ENCAR DE MORA S/ FORNEC.DE                   66,33 C                           </t>
  </si>
  <si>
    <t xml:space="preserve">4.4.2.9.0.00.00  OUTROS JUROS E ENCARGOS DE MORA                       0,31 C                           </t>
  </si>
  <si>
    <t xml:space="preserve">4.4.2.9.1.00.00  OUTROS JUROS E ENCARGOS DE MORA -                     0,31 C                           </t>
  </si>
  <si>
    <t xml:space="preserve">4.4.2.9.1.01.00  OUTROS JUROS E ENCARGOS DE MORA                       0,31 C                           </t>
  </si>
  <si>
    <t xml:space="preserve">4.4.5.0.0.00.00  REMUNERACAO DE DEPOSITOS BANC. E A              158.266,22 C                           </t>
  </si>
  <si>
    <t xml:space="preserve">4.4.5.2.0.00.00  REMUNERACAO DE APLICACOES FINANCEI              158.266,22 C                           </t>
  </si>
  <si>
    <t xml:space="preserve">4.4.5.2.1.00.00  REMUNERACAO DE APLIC FINANC - CONS              158.266,22 C                           </t>
  </si>
  <si>
    <t xml:space="preserve">4.4.5.2.1.01.00  REMUNERACAO DE APLICACOES FINANCEI              158.266,22 C                           </t>
  </si>
  <si>
    <t xml:space="preserve">4.5.0.0.0.00.00  TRANSFERENCIAS E DELEGACOES RECEBI          312.105.352,19 C                           </t>
  </si>
  <si>
    <t xml:space="preserve">4.5.1.0.0.00.00  TRANSFERENCIAS INTRAGOVERNAMENTAIS          310.106.780,37 C                           </t>
  </si>
  <si>
    <t xml:space="preserve">4.5.1.1.0.00.00  TRANSFERENCIAS RECEBIDAS PARA A EX          288.251.771,44 C                           </t>
  </si>
  <si>
    <t xml:space="preserve">4.5.1.1.2.00.00  TRANSFERENCIAS RECEBIDAS P/EXE.ORC          288.251.771,44 C                           </t>
  </si>
  <si>
    <t xml:space="preserve">4.5.1.1.2.02.00  REPASSE RECEBIDO                            288.251.771,44 C                           </t>
  </si>
  <si>
    <t xml:space="preserve">4.5.1.2.0.00.00  TRANSFERENCIAS RECEBIDAS INDEP.EXE           21.855.008,93 C                           </t>
  </si>
  <si>
    <t xml:space="preserve">4.5.1.2.2.00.00  TRANSF.REC.INDEP.EXEC.ORCAMENT. -            21.855.008,93 C                           </t>
  </si>
  <si>
    <t xml:space="preserve">4.5.1.2.2.01.00  TRANSFERENCIAS RECEBIDAS PARA PGTO           19.543.216,85 C                           </t>
  </si>
  <si>
    <t xml:space="preserve">4.5.1.2.2.03.00  MOVIMENTACOES DE SALDOS PATRIMONIA            2.311.792,08 C                           </t>
  </si>
  <si>
    <t xml:space="preserve">4.5.2.0.0.00.00  TRANSFERENCIAS INTER GOVERNAMENTAI            1.436.642,28 C                           </t>
  </si>
  <si>
    <t xml:space="preserve">4.5.2.3.0.00.00  TRANSFERENCIAS VOLUNTARIAS                    1.436.642,28 C                           </t>
  </si>
  <si>
    <t xml:space="preserve">4.5.2.3.4.00.00  TRANSFERENCIAS VOLUNTARIAS - INTER            1.436.642,28 C                           </t>
  </si>
  <si>
    <t xml:space="preserve">4.5.2.3.4.01.00  TRANSFERENCIAS VOLUNTARIAS                    1.436.642,28 C                           </t>
  </si>
  <si>
    <t xml:space="preserve">4.5.9.0.0.00.00  OUTRAS TRANSFERENCIAS E DELEGACOES              561.929,54 C                           </t>
  </si>
  <si>
    <t xml:space="preserve">4.5.9.0.1.00.00  OUTRAS TRANSFERENCIAS E DELEGACOES              561.929,54 C                           </t>
  </si>
  <si>
    <t xml:space="preserve">4.5.9.0.1.01.00  DOACOES/TRANSFERENCIAS RECEBIDAS                561.929,54 C                           </t>
  </si>
  <si>
    <t xml:space="preserve">4.6.0.0.0.00.00  VALORIZACAO E GANHOS COM ATIVOS E             1.843.134,74 C                           </t>
  </si>
  <si>
    <t xml:space="preserve">4.6.3.0.0.00.00  GANHOS COM INCORPORACAO DE ATIVOS             1.840.852,14 C                           </t>
  </si>
  <si>
    <t xml:space="preserve">4.6.3.9.0.00.00  OUTROS GANHOS COM INCORPORACAO DE             1.840.852,14 C                           </t>
  </si>
  <si>
    <t xml:space="preserve">4.6.3.9.1.00.00  OUTROS GANHOS COM INCORPORACAO DE             1.840.852,14 C                           </t>
  </si>
  <si>
    <t xml:space="preserve">4.6.3.9.1.01.00  OUTROS GANHOS COM INCORPORACAO DE             1.840.852,14 C                           </t>
  </si>
  <si>
    <t xml:space="preserve">4.6.4.0.0.00.00  GANHOS COM DESINCORPORACAO DE PASS                2.282,60 C                           </t>
  </si>
  <si>
    <t xml:space="preserve">4.6.4.0.1.00.00  GANHOS COM DESINCORPORACAO DE PASS                2.282,60 C                           </t>
  </si>
  <si>
    <t xml:space="preserve">4.6.4.0.1.01.00  GANHOS COM DESINCORPORACAO DE PASS                2.282,60 C                           </t>
  </si>
  <si>
    <t xml:space="preserve">4.9.0.0.0.00.00  OUTRAS VARIACOES PATRIMONIAIS AUME               23.056,94 C                           </t>
  </si>
  <si>
    <t xml:space="preserve">4.9.9.0.0.00.00  DIVERSAS VARIACOES PATRIMONIAIS AU               23.056,94 C                           </t>
  </si>
  <si>
    <t xml:space="preserve">4.9.9.5.0.00.00  MULTAS ADMINISTRATIVAS                              314,70 C                           </t>
  </si>
  <si>
    <t xml:space="preserve">4.9.9.5.1.00.00  MULTAS ADMINISTRATIVAS - CONSOLIDA                  314,70 C                           </t>
  </si>
  <si>
    <t xml:space="preserve">4.9.9.5.1.01.00  MULTAS ADMINISTRATIVAS                              314,70 C                           </t>
  </si>
  <si>
    <t xml:space="preserve">4.9.9.6.0.00.00  INDENIZACOES E RESTITUICOES                      22.742,24 C                           </t>
  </si>
  <si>
    <t xml:space="preserve">4.9.9.6.1.00.00  INDENIZACOES E RESTITUICOES - CONS               22.742,24 C                           </t>
  </si>
  <si>
    <t xml:space="preserve">4.9.9.6.1.01.00  INDENIZACOES                                     11.695,05 C                           </t>
  </si>
  <si>
    <t xml:space="preserve">4.9.9.6.1.02.00  RESTITUICOES                                     11.047,19 C                           </t>
  </si>
  <si>
    <t xml:space="preserve">4.9.9.9.0.00.00  VPA DECORRENTE DE FATORES GERADORE                    0,00                             </t>
  </si>
  <si>
    <t xml:space="preserve">4.9.9.9.9.00.00  RESULTADO APURADO                                     0,00                             </t>
  </si>
  <si>
    <t xml:space="preserve">4.9.9.9.9.01.00  RESULTADO DO EXERCICIO                                0,00                             </t>
  </si>
  <si>
    <t xml:space="preserve">5.0.0.0.0.00.00  CONTROLES DA APROVACAO DO PLANEJAM        1.289.799.169,39 D                           </t>
  </si>
  <si>
    <t xml:space="preserve">5.1.0.0.0.00.00  PLANEJAMENTO APROVADO                       284.358.278,00 D                           </t>
  </si>
  <si>
    <t xml:space="preserve">5.1.2.0.0.00.00  PLOA                                        284.358.278,00 D                           </t>
  </si>
  <si>
    <t xml:space="preserve">5.1.2.2.0.00.00  PROJETO INICIAL DA LOA - DESPESA            284.358.278,00 D                           </t>
  </si>
  <si>
    <t xml:space="preserve">5.1.2.2.1.00.00  PLOA INICIAL DA DESPESA                     284.358.278,00 D                           </t>
  </si>
  <si>
    <t xml:space="preserve">5.2.0.0.0.00.00  ORCAMENTO APROVADO                          944.861.219,43 D                           </t>
  </si>
  <si>
    <t xml:space="preserve">5.2.1.0.0.00.00  PREVISAO DA RECEITA                           1.231.556,00 D                           </t>
  </si>
  <si>
    <t xml:space="preserve">5.2.1.1.0.00.00  PREVISAO INICIAL DA RECEITA                   1.231.556,00 D                           </t>
  </si>
  <si>
    <t xml:space="preserve">5.2.2.0.0.00.00  FIXACAO DA DESPESA                          943.629.663,43 D                           </t>
  </si>
  <si>
    <t xml:space="preserve">5.2.2.1.0.00.00  DOTACAO ORCAMENTARIA                        312.874.166,00 D                           </t>
  </si>
  <si>
    <t xml:space="preserve">5.2.2.1.1.00.00  DOTACAO INICIAL                             284.358.278,00 D                           </t>
  </si>
  <si>
    <t xml:space="preserve">5.2.2.1.1.01.00  CREDITO INICIAL                             284.358.278,00 D                           </t>
  </si>
  <si>
    <t xml:space="preserve">5.2.2.1.1.01.01  ORIGINARIO DO OGU                           284.358.278,00 D                           </t>
  </si>
  <si>
    <t xml:space="preserve">5.2.2.1.2.00.00  DOTACAO ADICIONAL POR TIPO DE CRED           29.402.751,00 D                           </t>
  </si>
  <si>
    <t xml:space="preserve">5.2.2.1.2.01.00  CREDITO ADICIONAL SUPLEMENTAR                29.402.751,00 D                           </t>
  </si>
  <si>
    <t xml:space="preserve">5.2.2.1.2.01.01  ORIGINARIO DO OGU                            29.402.751,00 D                           </t>
  </si>
  <si>
    <t xml:space="preserve">5.2.2.1.3.03.00  ANULACAO DE DOTACAO                          29.402.751,00 D                           </t>
  </si>
  <si>
    <t xml:space="preserve">5.2.2.1.3.99.00  VALOR GLOBAL DA DOTACAO ADICIONAL            29.402.751,00 C                           </t>
  </si>
  <si>
    <t xml:space="preserve">5.2.2.1.9.00.00  CANCELAMENTO/REMANEJAMENTO DE DOTA              886.863,00 C                           </t>
  </si>
  <si>
    <t xml:space="preserve">5.2.2.1.9.01.01  ACRESCIMO                                   381.614.386,69 D                           </t>
  </si>
  <si>
    <t xml:space="preserve">5.2.2.1.9.01.09  REDUCAO                                     381.614.386,69 C                           </t>
  </si>
  <si>
    <t xml:space="preserve">5.2.2.1.9.02.00  ALTERACAO DA LEI ORCAMENTARIA                   886.863,00 C                           </t>
  </si>
  <si>
    <t xml:space="preserve">5.2.2.1.9.02.01  ACRESCIMO                                       482.156,00 D                           </t>
  </si>
  <si>
    <t xml:space="preserve">5.2.2.1.9.02.09  REDUCAO                                       1.369.019,00 C                           </t>
  </si>
  <si>
    <t xml:space="preserve">5.2.2.2.0.00.00  MOVIMENTACAO DE CREDITOS RECEBIDOS            4.280.554,41 D                           </t>
  </si>
  <si>
    <t xml:space="preserve">5.2.2.2.2.00.00  DESCENTRALIZACAO EXTERNA DE CREDIT            4.280.554,41 D                           </t>
  </si>
  <si>
    <t xml:space="preserve">5.2.2.2.2.01.00  DESCENTRALIZACAO EXTERNA DE CREDIT            4.280.554,41 D                           </t>
  </si>
  <si>
    <t xml:space="preserve">5.2.2.2.2.01.01  DESTAQUE RECEBIDO                             4.280.554,41 D                           </t>
  </si>
  <si>
    <t xml:space="preserve">5.2.2.2.2.09.01  ACRESCIMO                                     5.190.402,42 D                           </t>
  </si>
  <si>
    <t xml:space="preserve">5.2.2.2.2.09.09  REDUCAO                                       5.190.402,42 C                           </t>
  </si>
  <si>
    <t xml:space="preserve">5.2.2.9.0.00.00  OUTROS CONTROLES DA DESPESA ORCAME          626.474.943,02 D                           </t>
  </si>
  <si>
    <t xml:space="preserve">5.2.2.9.2.00.00  EMPENHOS POR EMISSAO                        626.474.943,02 D                           </t>
  </si>
  <si>
    <t xml:space="preserve">5.2.2.9.2.01.00  EMPENHOS POR NOTA DE EMPENHO                315.278.505,19 D                           </t>
  </si>
  <si>
    <t xml:space="preserve">5.2.2.9.2.01.01  EMISSAO DE EMPENHOS                         276.784.081,82 D                           </t>
  </si>
  <si>
    <t xml:space="preserve">5.2.2.9.2.01.02  EMISSAO DE EMPENHO DE REFORÇO               111.176.086,15 D                           </t>
  </si>
  <si>
    <t xml:space="preserve">5.2.2.9.2.01.04  ANULACAO DE EMPENHOS                         72.681.662,78 C                           </t>
  </si>
  <si>
    <t xml:space="preserve">5.2.2.9.2.02.00  CREDITO UTILIZADO - CONTROLE NA UO          311.196.437,83 D                           </t>
  </si>
  <si>
    <t xml:space="preserve">5.2.2.9.2.02.01  CREDITO UTILIZADO - CONTROLE NA UO          274.615.443,75 D                           </t>
  </si>
  <si>
    <t xml:space="preserve">5.2.2.9.2.02.02  CREDITO UTILIZADO - EMPENHO REFORC          109.080.200,80 D                           </t>
  </si>
  <si>
    <t xml:space="preserve">5.2.2.9.2.02.04  ANULACAO DE EMPENHOS/CANCELAMENTOS           72.499.206,72 C                           </t>
  </si>
  <si>
    <t xml:space="preserve">5.3.0.0.0.00.00  INSCRICAO DE RESTOS A PAGAR                  60.579.671,96 D                           </t>
  </si>
  <si>
    <t xml:space="preserve">5.3.1.0.0.00.00  INSCRICAO DE RP NAO PROCESSADOS              60.011.580,62 D                           </t>
  </si>
  <si>
    <t xml:space="preserve">5.3.1.1.0.00.00  RP NAO PROCESSADOS INSCRITOS                 26.729.269,73 D                           </t>
  </si>
  <si>
    <t xml:space="preserve">5.3.1.1.1.00.00  RP NAO PROCESSADOS A LIQUIDAR                26.729.269,73 D                           </t>
  </si>
  <si>
    <t xml:space="preserve">5.3.1.1.1.01.00  RP NAO PROCESSADOS A LIQUIDAR INSC           26.729.269,73 D                           </t>
  </si>
  <si>
    <t xml:space="preserve">5.3.1.2.0.00.00  RP NAO PROCESSADOS - EXERCICIOS AN            6.853.643,50 D                           </t>
  </si>
  <si>
    <t xml:space="preserve">5.3.1.2.1.00.00  REINSCRICAO RPNP A LIQUIDAR/BLOQUE            6.853.643,50 D                           </t>
  </si>
  <si>
    <t xml:space="preserve">5.3.1.7.0.00.00  RP NAO PROCESSADOS - INSCRICAO NO            26.428.667,39 D                           </t>
  </si>
  <si>
    <t xml:space="preserve">5.3.1.7.1.00.00  RPNP A LIQUIDAR POR NE + SUBITEM             26.428.667,39 D                           </t>
  </si>
  <si>
    <t xml:space="preserve">5.3.1.7.1.01.00  RPNP A LIQUIDAR                              26.428.667,39 D                           </t>
  </si>
  <si>
    <t xml:space="preserve">5.3.2.0.0.00.00  INSCRICAO DE RP PROCESSADOS                     568.091,34 D                           </t>
  </si>
  <si>
    <t xml:space="preserve">5.3.2.1.0.00.00  RP PROCESSADOS - INSCRITOS                      473.922,86 D                           </t>
  </si>
  <si>
    <t xml:space="preserve">5.3.2.2.0.00.00  RP PROCESSADOS - EXERCICIOS ANTERI                   26,40 D                           </t>
  </si>
  <si>
    <t xml:space="preserve">5.3.2.7.0.00.00  RP PROCESSADOS - INSCRICAO NO EXER               94.142,08 D                           </t>
  </si>
  <si>
    <t xml:space="preserve">5.3.2.7.1.00.00  RP PROCESSADOS - INSCRICAO                       94.142,08 D                           </t>
  </si>
  <si>
    <t xml:space="preserve">6.0.0.0.0.00.00  CONTROLES DA EXECUCAO DO PLANEJAME        1.289.799.169,39 C                           </t>
  </si>
  <si>
    <t xml:space="preserve">6.1.0.0.0.00.00  EXECUCAO DO PLANEJAMENTO                    284.358.278,00 C                           </t>
  </si>
  <si>
    <t xml:space="preserve">6.1.2.0.0.00.00  EXECUCAO DO PLOA                            284.358.278,00 C                           </t>
  </si>
  <si>
    <t xml:space="preserve">6.1.2.2.0.00.00  PROCESSAMENTO DO PLOA - DESPESA             284.358.278,00 C                           </t>
  </si>
  <si>
    <t xml:space="preserve">6.1.2.2.1.00.00  PROJETO INICIAL DA LOA - FIXACAO D          284.358.278,00 C                           </t>
  </si>
  <si>
    <t xml:space="preserve">6.2.0.0.0.00.00  EXECUCAO DO ORCAMENTO                       944.861.219,43 C                           </t>
  </si>
  <si>
    <t xml:space="preserve">6.2.1.0.0.00.00  EXECUCAO DA RECEITA                           1.231.556,00 C                           </t>
  </si>
  <si>
    <t xml:space="preserve">6.2.1.1.0.00.00  RECEITA A REALIZAR                              876.827,13 D                           </t>
  </si>
  <si>
    <t xml:space="preserve">6.2.1.2.0.00.00  RECEITA REALIZADA                             3.329.042,02 C                           </t>
  </si>
  <si>
    <t xml:space="preserve">6.2.1.3.0.00.00  DEDUCOES DA RECEITA ORCAMENTARIA              1.220.658,89 D                           </t>
  </si>
  <si>
    <t xml:space="preserve">6.2.1.3.1.00.00  RESTITUICOES                                    613.825,07 D                           </t>
  </si>
  <si>
    <t xml:space="preserve">6.2.1.3.2.00.00  RETIFICACOES                                    602.448,45 D                           </t>
  </si>
  <si>
    <t xml:space="preserve">6.2.1.3.9.00.00  OUTRAS DEDUCOES DA RECEITA ORCAMEN                4.385,37 D                           </t>
  </si>
  <si>
    <t xml:space="preserve">6.2.2.0.0.00.00  EXECUCAO DA DESPESA                         943.629.663,43 C                           </t>
  </si>
  <si>
    <t xml:space="preserve">6.2.2.1.0.00.00  DISPONIBILIDADES DE CREDITO                 317.061.537,11 C                           </t>
  </si>
  <si>
    <t xml:space="preserve">6.2.2.1.1.00.00  CREDITO DISPONIVEL                            1.783.031,88 C                           </t>
  </si>
  <si>
    <t xml:space="preserve">6.2.2.1.2.00.00  CREDITO INDISPONIVEL                                  0,04 C                           </t>
  </si>
  <si>
    <t xml:space="preserve">6.2.2.1.2.01.00  BLOQUEIO DE CREDITO                                   0,04 C                           </t>
  </si>
  <si>
    <t xml:space="preserve">6.2.2.1.2.01.01  CREDITO BLOQUEADO PARA REMANEJAMEN                    0,04 C                           </t>
  </si>
  <si>
    <t xml:space="preserve">6.2.2.1.2.01.08  CREDITO BLOQUEADO RP2 E RP3-DEC PR                    0,00                             </t>
  </si>
  <si>
    <t xml:space="preserve">6.2.2.1.3.00.00  CREDITO UTILIZADO                           315.278.505,19 C                           </t>
  </si>
  <si>
    <t xml:space="preserve">6.2.2.1.3.04.00  CREDITO EMPENHADO LIQUIDADO PAGO            288.755.695,72 C                           </t>
  </si>
  <si>
    <t xml:space="preserve">6.2.2.1.3.05.00  CREDITO A LIQUIDAR INSCRITO EM RPN           26.428.667,39 C                           </t>
  </si>
  <si>
    <t xml:space="preserve">6.2.2.1.3.07.00  CREDITO LIQUIDADO A PAGAR INSCRITO               94.142,08 C                           </t>
  </si>
  <si>
    <t xml:space="preserve">6.2.2.2.0.00.00  MOVIMENTACAO DE CREDITOS CONCEDIDO               93.183,30 C                           </t>
  </si>
  <si>
    <t xml:space="preserve">6.2.2.2.2.00.00  DESCENTRALIZACAO EXTERNA DE CREDIT               93.183,30 C                           </t>
  </si>
  <si>
    <t xml:space="preserve">6.2.2.2.2.01.00  DESTAQUE CONCEDIDO                               93.183,30 C                           </t>
  </si>
  <si>
    <t xml:space="preserve">6.2.2.2.2.09.01  ACRESCIMO                                        43.506,83 C                           </t>
  </si>
  <si>
    <t xml:space="preserve">6.2.2.2.2.09.09  REDUCAO                                          43.506,83 D                           </t>
  </si>
  <si>
    <t xml:space="preserve">6.2.2.9.0.00.00  OUTROS CONTROLES DA DESPESA ORCAME          626.474.943,02 C                           </t>
  </si>
  <si>
    <t xml:space="preserve">6.2.2.9.2.00.00  EMISSAO DE EMPENHO                          626.474.943,02 C                           </t>
  </si>
  <si>
    <t xml:space="preserve">6.2.2.9.2.01.00  EMPENHOS POR NOTA DE EMPENHO + SUB          315.278.505,19 C                           </t>
  </si>
  <si>
    <t xml:space="preserve">6.2.2.9.2.01.04  EMPENHOS PAGOS                              288.755.695,72 C                           </t>
  </si>
  <si>
    <t xml:space="preserve">6.2.2.9.2.01.05  EMPENHOS A LIQUIDAR INSCRITOS EM R           26.428.667,39 C                           </t>
  </si>
  <si>
    <t xml:space="preserve">6.2.2.9.2.01.07  EMPENHOS LIQUIDADOS A PAGAR INSCRI               94.142,08 C                           </t>
  </si>
  <si>
    <t xml:space="preserve">6.2.2.9.2.02.00  CREDITO UTILIZADO - CONTROLE NA UO          311.196.437,83 C                           </t>
  </si>
  <si>
    <t xml:space="preserve">6.2.2.9.2.02.04  CREDITO PAGO - CONTROLE NA UO               286.304.549,07 C                           </t>
  </si>
  <si>
    <t xml:space="preserve">6.2.2.9.2.02.05  CREDITO A LIQUIDAR INSCRITO EM RPN           24.857.778,19 C                           </t>
  </si>
  <si>
    <t xml:space="preserve">6.2.2.9.2.02.07  CREDITO LIQUIDADO A PAGAR INSCRITO               34.110,57 C                           </t>
  </si>
  <si>
    <t xml:space="preserve">6.3.0.0.0.00.00  EXECUCAO DE RESTOS A PAGAR                   60.579.671,96 C                           </t>
  </si>
  <si>
    <t xml:space="preserve">6.3.1.0.0.00.00  EXECUCAO DE RP NAO PROCESSADOS               60.011.580,62 C                           </t>
  </si>
  <si>
    <t xml:space="preserve">6.3.1.1.0.00.00  RP NAO PROCESSADOS A LIQUIDAR                10.355.673,68 C                           </t>
  </si>
  <si>
    <t xml:space="preserve">6.3.1.3.0.00.00  RP NAO PROCESSADOS LIQUIDADOS A PA               80.913,09 C                           </t>
  </si>
  <si>
    <t xml:space="preserve">6.3.1.4.0.00.00  RP NAO PROCESSADOS PAGO                      21.306.783,89 C                           </t>
  </si>
  <si>
    <t xml:space="preserve">6.3.1.7.0.00.00  RP NAO PROCESSADOS -  INSCRICAO NO           26.428.667,39 C                           </t>
  </si>
  <si>
    <t xml:space="preserve">6.3.1.7.1.00.00  RPNP A LIQUIDAR - INSCRIÇÃO NO EXE           26.428.667,39 C                           </t>
  </si>
  <si>
    <t xml:space="preserve">6.3.1.7.1.01.00  RPNP A LIQUIDAR AUTORIZADO                   26.428.667,39 C                           </t>
  </si>
  <si>
    <t xml:space="preserve">6.3.1.9.0.00.00  RP NAO PROCESSADOS CANCELADOS                 1.839.542,57 C                           </t>
  </si>
  <si>
    <t xml:space="preserve">6.3.1.9.8.00.00  OUTROS CANCELAMENTOS DE RPNP                  1.839.542,57 C                           </t>
  </si>
  <si>
    <t xml:space="preserve">6.3.2.0.0.00.00  EXECUCAO DE RP PROCESSADOS                      568.091,34 C                           </t>
  </si>
  <si>
    <t xml:space="preserve">6.3.2.2.0.00.00  RP PROCESSADOS PAGOS                            471.561,36 C                           </t>
  </si>
  <si>
    <t xml:space="preserve">6.3.2.7.0.00.00  RP PROCESSADOS - INSCRICAO NO EXER               94.142,08 C                           </t>
  </si>
  <si>
    <t xml:space="preserve">6.3.2.7.1.00.00  RP PROCESSADOS - INSCRICAO                       94.142,08 C                           </t>
  </si>
  <si>
    <t xml:space="preserve">6.3.2.9.0.00.00  RP PROCESSADOS CANCELADOS                         2.387,90 C                           </t>
  </si>
  <si>
    <t xml:space="preserve">6.3.2.9.1.00.00  POR VALORES E/OU INSCRICOES INDEVI                2.387,90 C                           </t>
  </si>
  <si>
    <t xml:space="preserve">6.3.2.9.1.01.00  CANCELAMENTO DE RP PROCESSADOS - N                2.387,90 C                           </t>
  </si>
  <si>
    <t xml:space="preserve">7.0.0.0.0.00.00  CONTROLES DEVEDORES                       1.705.864.447,39 D                           </t>
  </si>
  <si>
    <t xml:space="preserve">7.1.0.0.0.00.00  ATOS POTENCIAIS                             135.035.900,48 D                           </t>
  </si>
  <si>
    <t xml:space="preserve">7.1.1.0.0.00.00  ATOS POTENCIAIS ATIVOS                       33.409.383,10 D                           </t>
  </si>
  <si>
    <t xml:space="preserve">7.1.1.1.0.00.00  GARANTIAS E CONTRAGARANTIAS RECEBI            7.338.391,19 D                           </t>
  </si>
  <si>
    <t xml:space="preserve">7.1.1.1.1.00.00  GARANTIAS E CONTRAGARANTIAS RECEBI            7.338.391,19 D                           </t>
  </si>
  <si>
    <t xml:space="preserve">7.1.1.1.1.01.00  GARANTIAS RECEBIDAS NO PAIS                   7.338.391,19 D                           </t>
  </si>
  <si>
    <t xml:space="preserve">7.1.1.2.0.00.00  DIREITOS CONVENIADOS E OUTROS INST           26.070.991,91 D                           </t>
  </si>
  <si>
    <t xml:space="preserve">7.1.1.2.1.00.00  DIREITOS CONVENIADOS E OUTROS INST           26.070.991,91 D                           </t>
  </si>
  <si>
    <t xml:space="preserve">7.1.1.2.1.02.00  TERMO DE EXECUCAO DESCENTRALIZADA            19.260.753,08 D                           </t>
  </si>
  <si>
    <t xml:space="preserve">7.1.1.2.1.02.01  VALORES FIRMADOS                             19.260.753,08 D                           </t>
  </si>
  <si>
    <t xml:space="preserve">7.1.2.0.0.00.00  ATOS POTENCIAIS PASSIVOS                    101.626.517,38 D                           </t>
  </si>
  <si>
    <t xml:space="preserve">7.1.2.2.0.00.00  OBRIGACOES CONVENIADAS E OUTROS IN               95.904,10 D                           </t>
  </si>
  <si>
    <t xml:space="preserve">7.1.2.2.1.00.00  OBRIGACOES CONVENIADAS E OUTROS IN               95.904,10 D                           </t>
  </si>
  <si>
    <t xml:space="preserve">7.1.2.2.1.02.00  TERMO DE EXECUCAO DESCENTRALIZADA                95.904,10 D                           </t>
  </si>
  <si>
    <t xml:space="preserve">7.1.2.2.1.02.01  VALORES FIRMADOS                                 95.904,10 D                           </t>
  </si>
  <si>
    <t xml:space="preserve">7.1.2.3.0.00.00  OBRIGACOES CONTRATUAIS                      101.530.613,28 D                           </t>
  </si>
  <si>
    <t xml:space="preserve">7.1.2.3.1.00.00  OBRIGACOES CONTRATUAIS - CONSOLIDA          101.530.613,28 D                           </t>
  </si>
  <si>
    <t xml:space="preserve">7.1.2.3.1.01.00  CONTRATOS DE SEGUROS                            305.473,08 D                           </t>
  </si>
  <si>
    <t xml:space="preserve">7.1.2.3.1.02.00  CONTRATOS DE SERVICOS                        97.112.770,11 D                           </t>
  </si>
  <si>
    <t xml:space="preserve">7.1.2.3.1.03.00  CONTRATOS DE ALUGUEIS                         1.444.554,86 D                           </t>
  </si>
  <si>
    <t xml:space="preserve">7.1.2.3.1.04.00  CONTRATOS DE FORNECIMENTO DE BENS             2.667.815,23 D                           </t>
  </si>
  <si>
    <t xml:space="preserve">7.2.0.0.0.00.00  ADMINISTRACAO FINANCEIRA                    793.268.996,07 D                           </t>
  </si>
  <si>
    <t xml:space="preserve">7.2.1.0.0.00.00  DISPONIBILIDADES POR DESTINACAO             316.703.910,08 D                           </t>
  </si>
  <si>
    <t xml:space="preserve">7.2.1.1.0.00.00  CONTROLE DA DISPONIBILIDADE DE REC          316.703.910,08 D                           </t>
  </si>
  <si>
    <t xml:space="preserve">7.2.1.1.1.00.00  DISPONIBILIDADE DE RECURSOS                 316.703.910,08 D                           </t>
  </si>
  <si>
    <t xml:space="preserve">7.2.2.0.0.00.00  PROGRAMACAO FINANCEIRA                      404.293.650,00 D                           </t>
  </si>
  <si>
    <t xml:space="preserve">7.2.2.1.0.00.00  CONCESSAO DE RECURSOS FINANCEIROS               103.825,86 D                           </t>
  </si>
  <si>
    <t xml:space="preserve">7.2.2.1.2.00.00  CONCESSAO DE REPASSES                            93.183,30 D                           </t>
  </si>
  <si>
    <t xml:space="preserve">7.2.2.2.0.00.00  RECEBIMENTO DE RECURSOS FINANCEIRO          404.189.824,14 D                           </t>
  </si>
  <si>
    <t xml:space="preserve">7.2.2.2.2.00.00  RECEBIMENTO DE REPASSES                     315.923.164,41 D                           </t>
  </si>
  <si>
    <t xml:space="preserve">7.2.2.2.4.00.00  RESTOS A PAGAR                               88.266.659,73 D                           </t>
  </si>
  <si>
    <t xml:space="preserve">7.2.3.0.0.00.00  INSCRICAO DO LIMITE ORCAMENTARIO             64.070.279,74 D                           </t>
  </si>
  <si>
    <t xml:space="preserve">7.2.3.2.0.00.00  CONTROLE DAS OUTRAS UNIDADES GESTO           64.070.279,74 D                           </t>
  </si>
  <si>
    <t xml:space="preserve">7.2.3.2.0.02.00  LIMITE ORCAMENTARIO RECEBIDO                 58.680.093,97 D                           </t>
  </si>
  <si>
    <t xml:space="preserve">7.2.3.2.0.06.00  LIMITE ORC. RECEBIDO POR TRANSF. E            2.053.593,60 D                           </t>
  </si>
  <si>
    <t xml:space="preserve">7.2.3.2.0.07.00  LIMITE ORC.ANULADO PELA UG DA UO -            2.322.830,78 D                           </t>
  </si>
  <si>
    <t xml:space="preserve">7.2.3.2.0.09.00  LIMITE ORC.ANULADO-DESCENT.EXTERNA                    0,19 D                           </t>
  </si>
  <si>
    <t xml:space="preserve">7.2.3.2.0.10.00  LIMITE ORCAMENTARIO RECEBIDO -ENCE            1.013.761,20 D                           </t>
  </si>
  <si>
    <t xml:space="preserve">7.2.4.0.0.00.00  CONTROLES DA ARRECADACAO                      8.201.156,25 D                           </t>
  </si>
  <si>
    <t xml:space="preserve">7.2.4.2.0.00.00  CONTROLES DE GUIA DE RECOLHIMENTO             8.201.156,25 D                           </t>
  </si>
  <si>
    <t xml:space="preserve">7.2.4.2.1.00.00  CONTROLES DE GRU POR CODIGO DE REC            2.733.718,75 D                           </t>
  </si>
  <si>
    <t xml:space="preserve">7.2.4.2.1.01.00  ARRECADACAO LIQUIDA POR COD DE REC            2.733.718,75 D                           </t>
  </si>
  <si>
    <t xml:space="preserve">7.2.4.2.2.00.00  CONTROLES DE GRU POR COD DE DEST P            2.733.718,75 D                           </t>
  </si>
  <si>
    <t xml:space="preserve">7.2.4.2.2.01.00  ARRECADACAO LIQ POR COD DE DEST PR            2.733.718,75 D                           </t>
  </si>
  <si>
    <t xml:space="preserve">7.2.4.2.3.00.00  CONTROLES DE GRU POR COD DE DEST S            2.733.718,75 D                           </t>
  </si>
  <si>
    <t xml:space="preserve">7.2.4.2.3.01.00  ARRECADACAO LIQ POR COD DE DEST SE            2.733.718,75 D                           </t>
  </si>
  <si>
    <t xml:space="preserve">7.9.0.0.0.00.00  OUTROS CONTROLES                            777.559.550,84 D                           </t>
  </si>
  <si>
    <t xml:space="preserve">7.9.1.0.0.00.00  OUTROS CONTROLES DE PAGAMENTOS              313.634.719,10 D                           </t>
  </si>
  <si>
    <t xml:space="preserve">7.9.1.1.0.00.00  PAGAMENTOS EFETUADOS                        313.020.564,03 D                           </t>
  </si>
  <si>
    <t xml:space="preserve">7.9.1.2.0.00.00  PGTO DE RESTITUICAO E COMPENSACAO               614.155,07 D                           </t>
  </si>
  <si>
    <t xml:space="preserve">7.9.2.0.0.00.00  OUTROS CONTROLES DE EMISSAO DE DOC           90.077.614,32 D                           </t>
  </si>
  <si>
    <t xml:space="preserve">7.9.2.1.0.00.00  CONTROLE DA EMISSAO DE DOCUMENTOS            90.077.614,32 D                           </t>
  </si>
  <si>
    <t xml:space="preserve">7.9.2.1.1.00.00  EMISSAO DE DARF                              85.858.422,25 D                           </t>
  </si>
  <si>
    <t xml:space="preserve">7.9.2.1.2.00.00  EMISSAO DE GPS                                3.618.109,30 D                           </t>
  </si>
  <si>
    <t xml:space="preserve">7.9.2.1.3.00.00  EMISSAO DE DAR                                  177.812,33 D                           </t>
  </si>
  <si>
    <t xml:space="preserve">7.9.2.1.5.00.00  EMISSAO DE GRU                                  423.270,44 D                           </t>
  </si>
  <si>
    <t xml:space="preserve">7.9.4.0.0.00.00  OUTROS CONTROLES DE DDR                         894.085,78 D                           </t>
  </si>
  <si>
    <t xml:space="preserve">7.9.4.2.0.00.00  DISPONIBILIDADE DE RECURSO DIFERID              307.006,74 D                           </t>
  </si>
  <si>
    <t xml:space="preserve">7.9.4.2.2.00.00  DISPONIBILIDADE DE REPASSE DIFERID              307.006,74 D                           </t>
  </si>
  <si>
    <t xml:space="preserve">7.9.4.2.2.01.00  DISPONIBILDADE DE REPASSE RECEBIDO              307.006,74 D                           </t>
  </si>
  <si>
    <t xml:space="preserve">7.9.4.3.0.00.00  DISPONIBILIDADE DE RECURSO POR TED              587.079,04 D                           </t>
  </si>
  <si>
    <t xml:space="preserve">7.9.4.3.2.00.00  DISPONIBILDADE DE RECURSOS POR TED              576.436,48 D                           </t>
  </si>
  <si>
    <t xml:space="preserve">7.9.7.0.0.00.00  OUTROS CONTROLES RESP.POR VALORES,                    0,00                             </t>
  </si>
  <si>
    <t xml:space="preserve">7.9.7.1.0.00.00  RESPONS.DE TERCEIROS POR VALORES,                     0,00                             </t>
  </si>
  <si>
    <t xml:space="preserve">7.9.7.1.1.00.00  RESPONSABILIDADES DE TERCEIROS                        0,00                             </t>
  </si>
  <si>
    <t xml:space="preserve">7.9.9.0.0.00.00  DEMAIS CONTROLES                            372.953.131,64 D                           </t>
  </si>
  <si>
    <t xml:space="preserve">7.9.9.9.0.00.00  DEMAIS CONTROLES                            372.953.131,64 D                           </t>
  </si>
  <si>
    <t xml:space="preserve">7.9.9.9.1.00.00  CONTROLE DE BENS E VALORES                  358.954.339,48 D                           </t>
  </si>
  <si>
    <t xml:space="preserve">7.9.9.9.1.07.00  CONTROLE DE BENEFICIARIO - AUXILIO              253.401,62 D                           </t>
  </si>
  <si>
    <t xml:space="preserve">7.9.9.9.1.08.00  CONTROLE ARRECADACAO RECEITAS                 2.108.383,13 D                           </t>
  </si>
  <si>
    <t xml:space="preserve">7.9.9.9.1.08.02  CONTROLE DA ARRECADACAO NA UG ARRE            2.108.383,13 D                           </t>
  </si>
  <si>
    <t xml:space="preserve">7.9.9.9.1.11.00  CONTROLE DO CARTAO DE PAG. GOV.FED               46.298,43 D                           </t>
  </si>
  <si>
    <t xml:space="preserve">7.9.9.9.1.24.00  CONTROLE REGISTRO SPIUNET                       317.050,98 D                           </t>
  </si>
  <si>
    <t xml:space="preserve">7.9.9.9.1.33.00  CONTROLE INDICACAO DE NE INSCRITAS           26.428.667,39 D                           </t>
  </si>
  <si>
    <t xml:space="preserve">7.9.9.9.1.36.00  CONTROLE DE PROGRAMACAO ORCAMENTAR           19.326.657,18 D                           </t>
  </si>
  <si>
    <t xml:space="preserve">7.9.9.9.1.44.00  CONTROLE DE PGTO DE NATUREZA ORCAM          310.471.557,35 D                           </t>
  </si>
  <si>
    <t xml:space="preserve">7.9.9.9.1.59.00  CONTROLE POR NE DE CANCELAMENTO/AN                2.323,40 D                           </t>
  </si>
  <si>
    <t xml:space="preserve">7.9.9.9.1.59.08  CONTR.NE DE CANCEL.MAIS SB-RP. ESP                2.323,40 D                           </t>
  </si>
  <si>
    <t xml:space="preserve">8.0.0.0.0.00.00  CONTROLES CREDORES                        1.705.864.447,39 C                           </t>
  </si>
  <si>
    <t xml:space="preserve">8.1.0.0.0.00.00  EXECUCAO DOS ATOS POTENCIAIS                135.035.900,48 C                           </t>
  </si>
  <si>
    <t xml:space="preserve">8.1.1.0.0.00.00  EXECUCAO DOS ATOS POTENCIAIS ATIVO           33.409.383,10 C                           </t>
  </si>
  <si>
    <t xml:space="preserve">8.1.1.1.0.00.00  EXECUCAO DE GARANTIAS E CONTRAGARA            7.338.391,19 C                           </t>
  </si>
  <si>
    <t xml:space="preserve">8.1.1.1.1.00.00  EXEC. DE GARANTIAS E CONTRAG. RECE            7.338.391,19 C                           </t>
  </si>
  <si>
    <t xml:space="preserve">8.1.1.1.1.01.00  EXECUCAO DE GARANTIAS RECEBIDAS NO            7.338.391,19 C                           </t>
  </si>
  <si>
    <t xml:space="preserve">8.1.1.1.1.01.04  FIANCAS A EXECUTAR                              629.035,34 C                           </t>
  </si>
  <si>
    <t xml:space="preserve">8.1.1.1.1.01.10  SEGUROS-GARANTIA A EXECUTAR                   6.429.080,63 C                           </t>
  </si>
  <si>
    <t xml:space="preserve">8.1.1.1.1.01.13  CAUCAO A EXECUTAR                               280.275,22 C                           </t>
  </si>
  <si>
    <t xml:space="preserve">8.1.1.2.0.00.00  EXECUCAO DE DIREITOS CONVENIADOS E           26.070.991,91 C                           </t>
  </si>
  <si>
    <t xml:space="preserve">8.1.1.2.1.00.00  EXECUCAO DE DIREITOS CONVENIADOS E           26.070.991,91 C                           </t>
  </si>
  <si>
    <t xml:space="preserve">8.1.1.2.1.01.01  CONVENIOS E INSTRUMENTOS CONGENERE            6.810.238,83 C                           </t>
  </si>
  <si>
    <t xml:space="preserve">8.1.1.2.1.02.00  TERMO DE EXECUCAO DESCENTRALIZADA            19.260.753,08 C                           </t>
  </si>
  <si>
    <t xml:space="preserve">8.1.1.2.1.02.01  TERMO DE EXECUCAO DESCENTRALIZADA             7.709.676,52 C                           </t>
  </si>
  <si>
    <t xml:space="preserve">8.1.1.2.1.02.02  TERMO DE EXECUCAO DESCENTRALIZADA            11.414.310,56 C                           </t>
  </si>
  <si>
    <t xml:space="preserve">8.1.1.2.1.02.03  TERMO DE EXECUCAO DESCENTRALIZADA               106.765,41 C                           </t>
  </si>
  <si>
    <t xml:space="preserve">8.1.1.2.1.02.04  TERMO DE EXECUCAO DESCENTRALIZADA                29.089,95 C                           </t>
  </si>
  <si>
    <t xml:space="preserve">8.1.1.2.1.02.06  TERMO EXEC DESCENTRALIZADA - VALOR                  910,64 C                           </t>
  </si>
  <si>
    <t xml:space="preserve">8.1.2.0.0.00.00  EXECUCAO DOS ATOS POTENCIAIS PASSI          101.626.517,38 C                           </t>
  </si>
  <si>
    <t xml:space="preserve">8.1.2.2.0.00.00  EXECUCAO DE OBRIG. CONV. E OUTR. I               95.904,10 C                           </t>
  </si>
  <si>
    <t xml:space="preserve">8.1.2.2.1.00.00  EXECUCAO DE OBRIG. CONV. E OUTR. I               95.904,10 C                           </t>
  </si>
  <si>
    <t xml:space="preserve">8.1.2.2.1.02.00  TERMO DE EXECUCAO DESCENTRALIZADA                95.904,10 C                           </t>
  </si>
  <si>
    <t xml:space="preserve">8.1.2.2.1.02.01  A REPASSAR                                       15.693,08 C                           </t>
  </si>
  <si>
    <t xml:space="preserve">8.1.2.2.1.02.02  A COMPROVAR                                      80.211,02 C                           </t>
  </si>
  <si>
    <t xml:space="preserve">8.1.2.3.0.00.00  EXECUCAO DE OBRIGACOES CONTRATUAIS          101.530.613,28 C                           </t>
  </si>
  <si>
    <t xml:space="preserve">8.1.2.3.1.00.00  EXECUCAO DE OBRIGACOES CONTRATUAIS          101.530.613,28 C                           </t>
  </si>
  <si>
    <t xml:space="preserve">8.1.2.3.1.01.00  CONTRATOS DE SEGUROS                            305.473,08 C                           </t>
  </si>
  <si>
    <t xml:space="preserve">8.1.2.3.1.01.01  CONTRATOS DE SEGUROS EM EXECUÇÃO                106.322,00 C                           </t>
  </si>
  <si>
    <t xml:space="preserve">8.1.2.3.1.01.02  CONTRATOS DE SEGUROS EXECUTADOS                 199.151,08 C                           </t>
  </si>
  <si>
    <t xml:space="preserve">8.1.2.3.1.02.00  CONTRATOS DE SERVICOS                        97.112.770,11 C                           </t>
  </si>
  <si>
    <t xml:space="preserve">8.1.2.3.1.02.01  CONTRATOS DE SERVICOS EM EXECUÇÃO            63.672.426,51 C                           </t>
  </si>
  <si>
    <t xml:space="preserve">8.1.2.3.1.02.02  CONTRATOS DE SERVICOS EXECUTADOS             33.440.343,60 C                           </t>
  </si>
  <si>
    <t xml:space="preserve">8.1.2.3.1.03.00  CONTRATOS DE ALUGUEIS                         1.444.554,86 C                           </t>
  </si>
  <si>
    <t xml:space="preserve">8.1.2.3.1.03.01  CONTRATOS DE ALUGUEIS EM EXECUÇÃO               533.264,83 C                           </t>
  </si>
  <si>
    <t xml:space="preserve">8.1.2.3.1.03.02  CONTRATOS DE ALUGUEIS EXECUTADOS                911.290,03 C                           </t>
  </si>
  <si>
    <t xml:space="preserve">8.1.2.3.1.04.00  CONTRATOS DE FORNECIMENTO DE BENS             2.667.815,23 C                           </t>
  </si>
  <si>
    <t xml:space="preserve">8.1.2.3.1.04.01  CONTRATOS DE FORNECIMENTO DE BENS             1.854.912,97 C                           </t>
  </si>
  <si>
    <t xml:space="preserve">8.1.2.3.1.04.02  CONTRATOS DE FORNECIMENTO DE BENS               812.902,26 C                           </t>
  </si>
  <si>
    <t xml:space="preserve">8.2.0.0.0.00.00  EXECUCAO DA ADMINISTRACAO FINANCEI          793.268.996,07 C                           </t>
  </si>
  <si>
    <t xml:space="preserve">8.2.1.0.0.00.00  EXECUCAO DAS DISPONIBILIDADES POR           316.703.910,08 C                           </t>
  </si>
  <si>
    <t xml:space="preserve">8.2.1.1.0.00.00  EXECUCAO DA DISPONIBILIDADE DE REC          316.703.910,08 C                           </t>
  </si>
  <si>
    <t xml:space="preserve">8.2.1.1.1.00.00  DISP. POR DESTINACAO DE RECURSOS A           31.666.850,93 D                           </t>
  </si>
  <si>
    <t xml:space="preserve">8.2.1.1.2.00.00  DDR COMPROMETIDA POR EMPENHO E NAO           36.784.341,07 C                           </t>
  </si>
  <si>
    <t xml:space="preserve">8.2.1.1.3.00.00  DDR COMPROMETIDA P/LIQU. E ENT. CO              219.685,17 C                           </t>
  </si>
  <si>
    <t xml:space="preserve">8.2.1.1.4.00.00  DDR UTILIZADAS POR PGTO. DESP. ORC          311.366.734,77 C                           </t>
  </si>
  <si>
    <t xml:space="preserve">8.2.2.0.0.00.00  EXECUCAO DA PROGRAMACAO FINANCEIRA          404.293.650,00 C                           </t>
  </si>
  <si>
    <t xml:space="preserve">8.2.2.1.0.00.00  EXECUCAO DE CONCESSAO DE RECURSOS               103.825,86 C                           </t>
  </si>
  <si>
    <t xml:space="preserve">8.2.2.1.2.00.00  CONCESSAO DE REPASSES                            93.183,30 C                           </t>
  </si>
  <si>
    <t xml:space="preserve">8.2.2.1.2.12.00  REPASSE POR DESCENTRALIZACAO EXTER               93.183,30 C                           </t>
  </si>
  <si>
    <t xml:space="preserve">8.2.2.1.2.12.01  REPASSE A PROGR POR DESCENTRALIZAC                    0,00                             </t>
  </si>
  <si>
    <t xml:space="preserve">8.2.2.1.2.12.04  REPASSE LIBERADO POR DESCENTRALIZA               93.183,30 C                           </t>
  </si>
  <si>
    <t xml:space="preserve">8.2.2.1.4.09.00  RESTOS A PAGAR AUTORIZADO POR DEST               10.642,56 C                           </t>
  </si>
  <si>
    <t xml:space="preserve">8.2.2.1.4.09.02  RP AUTORIZADO POR DESTAQUE - EXECU               10.642,56 C                           </t>
  </si>
  <si>
    <t xml:space="preserve">8.2.2.2.0.00.00  EXECUCAO DO RECEBIMENTO DE RECURSO          404.189.824,14 C                           </t>
  </si>
  <si>
    <t xml:space="preserve">8.2.2.2.2.00.00  RECEBIMENTO DE REPASSES                     315.923.164,41 C                           </t>
  </si>
  <si>
    <t xml:space="preserve">8.2.2.2.2.01.00  REPASSE A PROGRAMAR                          26.296.710,79 C                           </t>
  </si>
  <si>
    <t xml:space="preserve">8.2.2.2.2.02.00  REPASSE SOLICITADO A APROVAR                          0,00                             </t>
  </si>
  <si>
    <t xml:space="preserve">8.2.2.2.2.02.01  REPASSE SOLICITADO A APROVAR                          0,00                             </t>
  </si>
  <si>
    <t xml:space="preserve">8.2.2.2.2.02.02  REPASSE FINANCEIRO SOLICITADO A RE                    0,00                             </t>
  </si>
  <si>
    <t xml:space="preserve">8.2.2.2.2.03.00  REPASSE SOLICITADO APROVADO A RECE                    0,00                             </t>
  </si>
  <si>
    <t xml:space="preserve">8.2.2.2.2.04.00  REPASSE SOLICITADO APROVADO RECEBI          197.534.908,03 C                           </t>
  </si>
  <si>
    <t xml:space="preserve">8.2.2.2.2.05.00  REPASSE FINANCEIRO RECEBIDO DIFERI                    0,00                             </t>
  </si>
  <si>
    <t xml:space="preserve">8.2.2.2.2.06.00  REPASSE FINANCEIRO RECEBIDO A REMA                    0,00                             </t>
  </si>
  <si>
    <t xml:space="preserve">8.2.2.2.2.08.00  REPASSE PROVENIENTE DE DOCUMENTOS            87.810.991,14 C                           </t>
  </si>
  <si>
    <t xml:space="preserve">8.2.2.2.2.10.00  REPASSE INDISPONIVEL                                  0,04 C                           </t>
  </si>
  <si>
    <t xml:space="preserve">8.2.2.2.2.12.00  REPASSE POR DESCENTRALIZACAO EXTER            4.280.554,41 C                           </t>
  </si>
  <si>
    <t xml:space="preserve">8.2.2.2.2.12.01  REPASSE A PROGR POR DESCENTRALIZAC            1.374.682,14 C                           </t>
  </si>
  <si>
    <t xml:space="preserve">8.2.2.2.2.12.04  REPASSE RECEBIDO POR DESCENTRALIZA            2.905.872,27 C                           </t>
  </si>
  <si>
    <t xml:space="preserve">8.2.2.2.4.00.00  RESTOS A PAGAR - RECURSOS A RECEBE           88.266.659,73 C                           </t>
  </si>
  <si>
    <t xml:space="preserve">8.2.2.2.4.01.00  RESTOS A PAGAR AUTORIZADO                    66.595.855,94 C                           </t>
  </si>
  <si>
    <t xml:space="preserve">8.2.2.2.4.01.01  RESTOS A PAGAR AUTORIZADO - INSCRI           35.173.745,47 C                           </t>
  </si>
  <si>
    <t xml:space="preserve">8.2.2.2.4.01.02  RESTOS A PAGAR AUTORIZADO - A PROG           31.422.110,47 C                           </t>
  </si>
  <si>
    <t xml:space="preserve">8.2.2.2.4.02.00  RESTOS A PAGAR SOLICITADO                             0,00                             </t>
  </si>
  <si>
    <t xml:space="preserve">8.2.2.2.4.02.02  RECURSOS DE RP SOLICITADOS A REMAN                    0,00                             </t>
  </si>
  <si>
    <t xml:space="preserve">8.2.2.2.4.04.00  RESTOS A PAGAR RECEBIDO                      19.036.691,58 C                           </t>
  </si>
  <si>
    <t xml:space="preserve">8.2.2.2.4.08.00  RP PROVENIENTE DE DOCUMENTOS ELETR            1.697.763,63 C                           </t>
  </si>
  <si>
    <t xml:space="preserve">8.2.2.2.4.09.00  RESTOS A PAGAR AUTORIZADO POR DEST              576.436,48 C                           </t>
  </si>
  <si>
    <t xml:space="preserve">8.2.2.2.4.09.01  RP AUTORIZADO POR DESTAQUE - INSCR              265.012,33 C                           </t>
  </si>
  <si>
    <t xml:space="preserve">8.2.2.2.4.09.02  RP AUTORIZADO POR DESTAQUE - A REC              311.424,15 C                           </t>
  </si>
  <si>
    <t xml:space="preserve">8.2.2.2.4.10.00  RESTOS A PAGAR RECEBIDOS POR DESTA              359.912,10 C                           </t>
  </si>
  <si>
    <t xml:space="preserve">8.2.3.0.0.00.00  EXECUCAO DO LIMITE ORCAMENTARIO              64.070.279,74 C                           </t>
  </si>
  <si>
    <t xml:space="preserve">8.2.3.2.0.00.00  EXECUCAO DAS OUTRAS UNIDADES GESTO           64.070.279,74 C                           </t>
  </si>
  <si>
    <t xml:space="preserve">8.2.3.2.0.01.00  LIMITE ORCAMENTARIO A UTILIZAR                        0,00                             </t>
  </si>
  <si>
    <t xml:space="preserve">8.2.3.2.0.03.00  LIMITE ORCAMENTARIO UTILIZADO                58.586.910,67 C                           </t>
  </si>
  <si>
    <t xml:space="preserve">8.2.3.2.0.05.00  LIMITE ORCAMENTARIO DESCENTRALIZAD                  334,48 C                           </t>
  </si>
  <si>
    <t xml:space="preserve">8.2.3.2.0.07.00  LIMITE ORCAMENTARIO UTILIZADO POR                92.848,82 C                           </t>
  </si>
  <si>
    <t xml:space="preserve">8.2.3.2.0.09.00  LIMITE ORCAMENTARIO A UTILIZAR - E                    0,00                             </t>
  </si>
  <si>
    <t xml:space="preserve">8.2.3.2.0.10.00  LIMITE ORC. UTILIZADO PELA UO - EN            4.376.424,38 C                           </t>
  </si>
  <si>
    <t xml:space="preserve">8.2.3.2.0.12.00  LIMITE ORC. DESCENTRALIZACAO - ENC                    0,19 C                           </t>
  </si>
  <si>
    <t xml:space="preserve">8.2.3.2.0.15.00  LIMITE ORCAMENTARIO RECEBIDO UG-EN               13.333,02 C                           </t>
  </si>
  <si>
    <t xml:space="preserve">8.2.3.2.0.16.00  LIMITE ORCAMENTARIO UTILIZADO UG-E            1.000.428,18 C                           </t>
  </si>
  <si>
    <t xml:space="preserve">8.2.4.0.0.00.00  CONTROLES DA ARRECADACAO                      8.201.156,25 C                           </t>
  </si>
  <si>
    <t xml:space="preserve">8.2.4.2.0.00.00  CONTROLES DE GUIA DE RECOLHIMENTO             8.201.156,25 C                           </t>
  </si>
  <si>
    <t xml:space="preserve">8.2.4.2.1.00.00  CONTROLES DE GRU POR CODIGO DE REC            2.733.718,75 C                           </t>
  </si>
  <si>
    <t xml:space="preserve">8.2.4.2.1.01.00  GRU POR CODIGO DE RECOLHIMENTO - A            3.960.339,74 C                           </t>
  </si>
  <si>
    <t xml:space="preserve">8.2.4.2.1.01.01  RECOLHIMENTO DO PRINCIPAL                     3.964.658,47 C                           </t>
  </si>
  <si>
    <t xml:space="preserve">8.2.4.2.1.01.02  RECOLHIMENTO DE MULTA/MORA/JUROS                     61,45 C                           </t>
  </si>
  <si>
    <t xml:space="preserve">8.2.4.2.1.01.04  RECOLHIMENTO JUROS E ENCARGOS                         5,19 C                           </t>
  </si>
  <si>
    <t xml:space="preserve">8.2.4.2.1.01.05  DESCONTOS E ABATIMENTOS DO RECOLHI                4.385,37 D                           </t>
  </si>
  <si>
    <t xml:space="preserve">8.2.4.2.1.02.00  GRU POR CODIGO DE RECOLHIMENTO - R              612.795,92 D                           </t>
  </si>
  <si>
    <t xml:space="preserve">8.2.4.2.1.02.01  RETIFICACOES DO PRINCIPAL                       612.795,92 D                           </t>
  </si>
  <si>
    <t xml:space="preserve">8.2.4.2.1.03.00  GRU POR CODIGO DE RECOLHIMENTO - R              613.825,07 D                           </t>
  </si>
  <si>
    <t xml:space="preserve">8.2.4.2.1.03.01  RESTITUICOES DO PRINCIPAL                       613.825,07 D                           </t>
  </si>
  <si>
    <t xml:space="preserve">8.2.4.2.2.00.00  CONTROLES DE GRU POR CODIGO DE DES            2.733.718,75 C                           </t>
  </si>
  <si>
    <t xml:space="preserve">8.2.4.2.2.01.00  GRU POR CODIGO DE DEST PRIMARIA -             3.960.339,74 C                           </t>
  </si>
  <si>
    <t xml:space="preserve">8.2.4.2.2.01.01  RECOLHIMENTO DO PRINCIPAL                     3.964.658,47 C                           </t>
  </si>
  <si>
    <t xml:space="preserve">8.2.4.2.2.01.02  RECOLHIMENTO DE MULTA/MORA/JUROS                     61,45 C                           </t>
  </si>
  <si>
    <t xml:space="preserve">8.2.4.2.2.01.04  RECOLHIMENTO JUROS E ENCARGOS                         5,19 C                           </t>
  </si>
  <si>
    <t xml:space="preserve">8.2.4.2.2.01.05  DESCONTOS E ABATIMENTOS DO RECOLHI                4.385,37 D                           </t>
  </si>
  <si>
    <t xml:space="preserve">8.2.4.2.2.02.00  GRU POR CODIGO DE DEST PRIMARIA -               612.795,92 D                           </t>
  </si>
  <si>
    <t xml:space="preserve">8.2.4.2.2.02.01  RETIFICACOES DO PRINCIPAL                       612.795,92 D                           </t>
  </si>
  <si>
    <t xml:space="preserve">8.2.4.2.2.03.00  GRU POR CODIGO DE DEST PRIMARIA -               613.825,07 D                           </t>
  </si>
  <si>
    <t xml:space="preserve">8.2.4.2.2.03.01  RESTITUICOES DO PRINCIPAL                       613.825,07 D                           </t>
  </si>
  <si>
    <t xml:space="preserve">8.2.4.2.3.00.00  CONTROLES DE GRU POR COD DE DEST S            2.733.718,75 C                           </t>
  </si>
  <si>
    <t xml:space="preserve">8.2.4.2.3.01.00  GRU POR COD DE DEST SECUNDARIA - A            3.960.339,74 C                           </t>
  </si>
  <si>
    <t xml:space="preserve">8.2.4.2.3.01.01  RECOLHIMENTO DO PRINCIPAL                     3.964.658,47 C                           </t>
  </si>
  <si>
    <t xml:space="preserve">8.2.4.2.3.01.02  RECOLHIMENTO DE MULTA/MORA/JUROS                     61,45 C                           </t>
  </si>
  <si>
    <t xml:space="preserve">8.2.4.2.3.01.04  RECOLHIMENTO JUROS E ENCARGOS                         5,19 C                           </t>
  </si>
  <si>
    <t xml:space="preserve">8.2.4.2.3.01.05  DESCONTOS E ABATIMENTOS DO RECOLHI                4.385,37 D                           </t>
  </si>
  <si>
    <t xml:space="preserve">8.2.4.2.3.02.00  GRU POR COD DE DEST SECUNDARIA - R              612.795,92 D                           </t>
  </si>
  <si>
    <t xml:space="preserve">8.2.4.2.3.02.01  RETIFICACOES DO PRINCIPAL                       612.795,92 D                           </t>
  </si>
  <si>
    <t xml:space="preserve">8.2.4.2.3.03.00  GRU POR COD DE DEST SECUNDARIA - R              613.825,07 D                           </t>
  </si>
  <si>
    <t xml:space="preserve">8.2.4.2.3.03.01  RESTITUICOES DO PRINCIPAL                       613.825,07 D                           </t>
  </si>
  <si>
    <t xml:space="preserve">8.9.0.0.0.00.00  OUTROS CONTROLES                            777.559.550,84 C                           </t>
  </si>
  <si>
    <t xml:space="preserve">8.9.1.0.0.00.00  EXECUCAO DE OUTROS CONTROLES DE PA          313.634.719,10 C                           </t>
  </si>
  <si>
    <t xml:space="preserve">8.9.1.1.0.00.00  EXECUCAO DE PAGAMENTOS EFETUADOS            313.020.564,03 C                           </t>
  </si>
  <si>
    <t xml:space="preserve">8.9.1.2.0.00.00  EXECUCAO DE PGTO DE REST E COMP DE              614.155,07 C                           </t>
  </si>
  <si>
    <t xml:space="preserve">8.9.1.2.1.00.00  CONTROLE NA UG PAGADORA                         614.155,07 C                           </t>
  </si>
  <si>
    <t xml:space="preserve">8.9.1.2.1.03.00  RESTITUICAO UTILIZADA - GRU                     613.825,07 C                           </t>
  </si>
  <si>
    <t xml:space="preserve">8.9.2.0.0.00.00  EXECUCAO OUTROS CONTR DE EMISSAO D           90.077.614,32 C                           </t>
  </si>
  <si>
    <t xml:space="preserve">8.9.2.1.0.00.00  EXECUCAO DE DOCUMENTOS DE ARRECADA           90.077.614,32 C                           </t>
  </si>
  <si>
    <t xml:space="preserve">8.9.2.1.1.00.00  EXECUCAO DE EMISSAO DE DARF                  85.858.422,25 C                           </t>
  </si>
  <si>
    <t xml:space="preserve">8.9.2.1.1.01.00  DARF A EMITIR                                     4.938,63 C                           </t>
  </si>
  <si>
    <t xml:space="preserve">8.9.2.1.1.02.00  DARF EMITIDO                                 85.853.483,62 C                           </t>
  </si>
  <si>
    <t xml:space="preserve">8.9.2.1.2.00.00  EXECUCAO DE EMISSAO DE GPS                    3.618.109,30 C                           </t>
  </si>
  <si>
    <t xml:space="preserve">8.9.2.1.2.01.00  GPS A EMITIR                                          0,00                             </t>
  </si>
  <si>
    <t xml:space="preserve">8.9.2.1.2.03.00  GPS EMITIDA                                   3.618.109,30 C                           </t>
  </si>
  <si>
    <t xml:space="preserve">8.9.2.1.3.00.00  EXECUCAO DE EMISSAO DE DAR                      177.812,33 C                           </t>
  </si>
  <si>
    <t xml:space="preserve">8.9.2.1.3.02.00  DAR EMITIDO                                     177.812,33 C                           </t>
  </si>
  <si>
    <t xml:space="preserve">8.9.2.1.5.00.00  EXECUCAO DE EMISSAO DE GRU                      423.270,44 C                           </t>
  </si>
  <si>
    <t xml:space="preserve">8.9.2.1.5.02.00  GRU EMITIDA                                     423.270,44 C                           </t>
  </si>
  <si>
    <t xml:space="preserve">8.9.4.0.0.00.00  CONTROLES DE OPERACOES DE CREDITOS              894.085,78 C                           </t>
  </si>
  <si>
    <t xml:space="preserve">8.9.4.2.0.00.00  DISPONIBILIDADE DE RECURSO DIFERID              307.006,74 C                           </t>
  </si>
  <si>
    <t xml:space="preserve">8.9.4.2.2.00.00  DISPONIBILIDADE DE REPASSE DIFERID              307.006,74 C                           </t>
  </si>
  <si>
    <t xml:space="preserve">8.9.4.2.2.01.00  DISPONIBILDADE DE REPASSE RECEBIDO              307.006,74 C                           </t>
  </si>
  <si>
    <t xml:space="preserve">8.9.4.3.0.00.00  DISPONIBILIDADE DE RECURSO POR TED              587.079,04 C                           </t>
  </si>
  <si>
    <t xml:space="preserve">8.9.4.3.2.00.00  DISPONIBILIDADE DE RECURSOS POR TE              576.436,48 C                           </t>
  </si>
  <si>
    <t xml:space="preserve">8.9.7.0.0.00.00  OUTROS CONT. DE RESP. P/ VAL. TITU                    0,00                             </t>
  </si>
  <si>
    <t xml:space="preserve">8.9.7.1.0.00.00  EXECUCAO DE RESPONSABILIDADES DE T                    0,00                             </t>
  </si>
  <si>
    <t xml:space="preserve">8.9.7.1.1.00.00  RESPONSABILIDADES DE TERCEIROS                        0,00                             </t>
  </si>
  <si>
    <t xml:space="preserve">8.9.7.1.1.06.00  SUPRIMENTO DE FUNDOS                                  0,00                             </t>
  </si>
  <si>
    <t xml:space="preserve">8.9.9.0.0.00.00  DEMAIS CONTROLES                            372.953.131,64 C                           </t>
  </si>
  <si>
    <t xml:space="preserve">8.9.9.9.0.00.00  DEMAIS CONTROLES                            372.953.131,64 C                           </t>
  </si>
  <si>
    <t xml:space="preserve">8.9.9.9.1.00.00  EXECUCAO DO CONTROLE DE BENS E VAL          358.954.339,48 C                           </t>
  </si>
  <si>
    <t xml:space="preserve">8.9.9.9.1.07.00  CONTROLE DE BENEFICIARIO - AUXILIO              253.401,62 C                           </t>
  </si>
  <si>
    <t xml:space="preserve">8.9.9.9.1.08.00  CONTROLE ARRECADACAO RECEITAS                 2.108.383,13 C                           </t>
  </si>
  <si>
    <t xml:space="preserve">8.9.9.9.1.08.02  CONTROLE DA ARRECADACAO NA UG ARRE            2.108.383,13 C                           </t>
  </si>
  <si>
    <t xml:space="preserve">8.9.9.9.1.11.00  EXECUCAO DO CONTROLE DE PAGTOS SUP               46.298,43 C                           </t>
  </si>
  <si>
    <t xml:space="preserve">8.9.9.9.1.11.02  FATURA - CARTAO DE PAGAMENTO DO GO               46.100,22 C                           </t>
  </si>
  <si>
    <t xml:space="preserve">8.9.9.9.1.11.05  DEVOLUCAO DE VALORES DE FATURA DO                   198,21 C                           </t>
  </si>
  <si>
    <t xml:space="preserve">8.9.9.9.1.24.00  EXECUCAO DO CONTROLE DE REGISTRO P              317.050,98 C                           </t>
  </si>
  <si>
    <t xml:space="preserve">8.9.9.9.1.24.02  CONTROLE REGISTRO SPIUNET RATIFICA              317.050,98 C                           </t>
  </si>
  <si>
    <t xml:space="preserve">8.9.9.9.1.33.00  CONTROLE INDICACAO DE NE INSCRITAS           26.428.667,39 C                           </t>
  </si>
  <si>
    <t xml:space="preserve">8.9.9.9.1.33.02   CONTR DE INSCR. DE NE INSCRITAS R           26.428.667,39 C                           </t>
  </si>
  <si>
    <t xml:space="preserve">8.9.9.9.1.36.00  CONTROLE DE PROGRAMACAO ORCAMENTAR           19.326.657,18 C                           </t>
  </si>
  <si>
    <t xml:space="preserve">8.9.9.9.1.44.00  CONTROLE DE PGTO DE NATUREZA ORCAM          310.471.557,35 C                           </t>
  </si>
  <si>
    <t xml:space="preserve">8.9.9.9.1.59.00  CONTROLE POR NE DE CANCELAMENTO/AN                2.323,40 C                           </t>
  </si>
  <si>
    <t xml:space="preserve">8.9.9.9.1.59.08  CONTR.NE DE CANCEL.MAIS SB-RP. ESP                2.323,40 C                           </t>
  </si>
  <si>
    <t xml:space="preserve">QUANTIDADE DE REGISTROS ENCONTRADOS : 828                                                               </t>
  </si>
  <si>
    <t>FUNDAÇÃO UNIVERSIDADE FEDERAL DO PAMPA</t>
  </si>
  <si>
    <t>NOTA</t>
  </si>
  <si>
    <t>GRUPO</t>
  </si>
  <si>
    <t>DESCRIÇÃO DA CONTA</t>
  </si>
  <si>
    <t>NOTAS  EXPLICATIVAS  DITÁVEIS</t>
  </si>
  <si>
    <t>VARIAÇÃO PATRIMONIAL AUMENTATIVA</t>
  </si>
  <si>
    <t xml:space="preserve">Outras Varições Patrimoniais Aumentativas </t>
  </si>
  <si>
    <t>NOTAS EXPLICATIVAS À DEMONSTRAÇÃO DAS VARIAÇÕES PATRIMONIAIS - DVP - EXERCÍCIO DE 2018.</t>
  </si>
  <si>
    <t>Exploração de Bens e Serviços</t>
  </si>
  <si>
    <t xml:space="preserve"> Os valores registrados na VPA (Variações Patrimoniais Aumentativas) Exploração de Bens, Direitos e Serviços, teve um aumento de 7,60% em relação ao 4º trimestre de 2017 e se referem basicamente a serviços administrativos, serviços de biblioteca, serviços veterinários e taxas de uso de imóveis</t>
  </si>
  <si>
    <t>Valorização e Ganhos c/Ativos e Desincorporação de Passivos</t>
  </si>
  <si>
    <t>VARAIÇÃO PATRIMONIAL DIMINUITIVA</t>
  </si>
  <si>
    <t>VARIAÇÃO PATRIMONIAI AUMENTATIVA</t>
  </si>
  <si>
    <t>Reavaliação, Redução ao Valor Recuperável</t>
  </si>
  <si>
    <t xml:space="preserve"> A conta Reavaliação, Redução a Valor Recuperável obteve um aumento de 314,09 % em relação ao 4º trimestre de 2017 e refere-se basicamente a desvalorização de bens imóveis de uso especial</t>
  </si>
  <si>
    <t xml:space="preserve"> A conta Desincorporação de Ativos obteve um aumento de 141,67% em relação ao 4º trimestre de 2017 e, refere-se basicamente a baixa de bens móveis inservíveis e bens móveis transferidos para consumo.</t>
  </si>
  <si>
    <t xml:space="preserve">Outras Varições Patrimoniais Diminuitivas </t>
  </si>
  <si>
    <t xml:space="preserve"> A conta Outras Variações Patrimoniais Diminutivas registradas no VPD (Variação Patrimonial Diminutiva), teve um aumento de 5,53% no índice horizontal em relação ao 4º trimestre de 2017 e são basicamente pagamentos de bolsas de estudos no país.</t>
  </si>
  <si>
    <t>Remuneração de Depósitos Bancários e Aplicações.</t>
  </si>
  <si>
    <t xml:space="preserve"> A conta Valorização e Ganhos c/Ativos e Desincorporação de passivos obteve um aumento de 1.443,13 % em relação ao 4º trimestre de 2017, este aumento refere-se basicamente a reavaliações de bens imóveis.</t>
  </si>
  <si>
    <t xml:space="preserve"> A conta Outras variações patrimoniais registradas no VPA, obtiveram um aumento de 44,92% em relação ao 4º trimestre de 2017 e se referem basicamente a recebimento de indenizações e restituições</t>
  </si>
  <si>
    <t xml:space="preserve"> As receitas das transferências intergovernamentais tiveram no  4º  trimestre de 2018 em relação ao 4º  trimestre de 2017 uma redução de 97,59%. Essa redução é basicamente o fato da devolução de convênios firmados com o Estado do Rio Grande do Sul.</t>
  </si>
  <si>
    <t xml:space="preserve"> A conta remuneração de depósitos bancários e aplicações refere-se a rendimentos de aplicações de recursos da Conta Única do Tesouro (CTU), no período obteve uma redução de 21,28% em relação ao 4º trimestre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</si>
</sst>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\ ;&quot;(&quot;#,##0.00&quot;)&quot;"/>
    <numFmt numFmtId="165" formatCode="#,##0.00\ ;\(#,##0.00\);\-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sz val="10.5"/>
      <color theme="1"/>
      <name val="Courier New"/>
      <family val="3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0" fillId="2" borderId="0" xfId="0" applyFill="1"/>
    <xf numFmtId="0" fontId="0" fillId="2" borderId="1" xfId="0" applyFill="1" applyBorder="1" applyProtection="1">
      <protection locked="0"/>
    </xf>
    <xf numFmtId="0" fontId="0" fillId="2" borderId="0" xfId="0" applyFill="1" applyBorder="1"/>
    <xf numFmtId="14" fontId="0" fillId="2" borderId="1" xfId="0" applyNumberFormat="1" applyFill="1" applyBorder="1" applyProtection="1">
      <protection locked="0"/>
    </xf>
    <xf numFmtId="0" fontId="3" fillId="3" borderId="0" xfId="0" applyFont="1" applyFill="1" applyProtection="1"/>
    <xf numFmtId="0" fontId="3" fillId="2" borderId="0" xfId="0" applyFont="1" applyFill="1"/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4" borderId="0" xfId="0" applyFont="1" applyFill="1"/>
    <xf numFmtId="0" fontId="3" fillId="0" borderId="0" xfId="0" applyFont="1"/>
    <xf numFmtId="164" fontId="3" fillId="0" borderId="0" xfId="1" applyNumberFormat="1" applyFont="1"/>
    <xf numFmtId="165" fontId="3" fillId="0" borderId="0" xfId="1" applyNumberFormat="1" applyFont="1"/>
    <xf numFmtId="165" fontId="3" fillId="0" borderId="0" xfId="0" applyNumberFormat="1" applyFont="1"/>
    <xf numFmtId="165" fontId="3" fillId="2" borderId="0" xfId="1" applyNumberFormat="1" applyFont="1" applyFill="1"/>
    <xf numFmtId="165" fontId="3" fillId="0" borderId="0" xfId="1" applyNumberFormat="1" applyFont="1" applyFill="1"/>
    <xf numFmtId="0" fontId="2" fillId="0" borderId="0" xfId="0" applyFont="1" applyFill="1" applyAlignment="1">
      <alignment horizontal="left"/>
    </xf>
    <xf numFmtId="14" fontId="5" fillId="2" borderId="5" xfId="1" applyNumberFormat="1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5" fillId="2" borderId="0" xfId="1" applyNumberFormat="1" applyFont="1" applyFill="1"/>
    <xf numFmtId="10" fontId="4" fillId="2" borderId="0" xfId="2" applyNumberFormat="1" applyFont="1" applyFill="1"/>
    <xf numFmtId="0" fontId="2" fillId="2" borderId="0" xfId="0" applyFont="1" applyFill="1" applyAlignment="1">
      <alignment horizontal="left" indent="1"/>
    </xf>
    <xf numFmtId="10" fontId="2" fillId="2" borderId="0" xfId="2" applyNumberFormat="1" applyFont="1" applyFill="1"/>
    <xf numFmtId="0" fontId="2" fillId="2" borderId="0" xfId="0" applyFont="1" applyFill="1" applyAlignment="1">
      <alignment horizontal="left" indent="2"/>
    </xf>
    <xf numFmtId="0" fontId="2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4" fillId="2" borderId="5" xfId="0" applyFont="1" applyFill="1" applyBorder="1" applyAlignment="1">
      <alignment horizontal="left"/>
    </xf>
    <xf numFmtId="165" fontId="5" fillId="2" borderId="5" xfId="1" applyNumberFormat="1" applyFont="1" applyFill="1" applyBorder="1"/>
    <xf numFmtId="10" fontId="4" fillId="2" borderId="5" xfId="2" applyNumberFormat="1" applyFont="1" applyFill="1" applyBorder="1"/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/>
    <xf numFmtId="0" fontId="3" fillId="0" borderId="0" xfId="0" applyFont="1" applyFill="1"/>
    <xf numFmtId="0" fontId="0" fillId="0" borderId="0" xfId="0" applyFill="1"/>
    <xf numFmtId="10" fontId="3" fillId="0" borderId="0" xfId="0" applyNumberFormat="1" applyFont="1" applyFill="1"/>
    <xf numFmtId="10" fontId="0" fillId="0" borderId="0" xfId="0" applyNumberFormat="1" applyFill="1"/>
    <xf numFmtId="165" fontId="5" fillId="2" borderId="1" xfId="1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10" fontId="3" fillId="2" borderId="3" xfId="2" applyNumberFormat="1" applyFont="1" applyFill="1" applyBorder="1" applyAlignment="1">
      <alignment horizontal="right"/>
    </xf>
    <xf numFmtId="10" fontId="5" fillId="2" borderId="1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2" xfId="0" applyFont="1" applyFill="1" applyBorder="1"/>
    <xf numFmtId="10" fontId="2" fillId="2" borderId="2" xfId="2" applyNumberFormat="1" applyFont="1" applyFill="1" applyBorder="1"/>
    <xf numFmtId="0" fontId="2" fillId="2" borderId="3" xfId="0" applyFont="1" applyFill="1" applyBorder="1"/>
    <xf numFmtId="10" fontId="2" fillId="2" borderId="3" xfId="2" applyNumberFormat="1" applyFont="1" applyFill="1" applyBorder="1"/>
    <xf numFmtId="0" fontId="2" fillId="2" borderId="4" xfId="0" applyFont="1" applyFill="1" applyBorder="1"/>
    <xf numFmtId="10" fontId="2" fillId="2" borderId="4" xfId="2" applyNumberFormat="1" applyFont="1" applyFill="1" applyBorder="1"/>
    <xf numFmtId="0" fontId="4" fillId="2" borderId="0" xfId="0" applyFont="1" applyFill="1" applyAlignment="1">
      <alignment horizontal="center"/>
    </xf>
    <xf numFmtId="165" fontId="2" fillId="0" borderId="0" xfId="0" applyNumberFormat="1" applyFont="1"/>
    <xf numFmtId="0" fontId="2" fillId="2" borderId="11" xfId="0" applyFont="1" applyFill="1" applyBorder="1"/>
    <xf numFmtId="0" fontId="2" fillId="2" borderId="9" xfId="0" applyFont="1" applyFill="1" applyBorder="1"/>
    <xf numFmtId="0" fontId="2" fillId="2" borderId="13" xfId="0" applyFont="1" applyFill="1" applyBorder="1"/>
    <xf numFmtId="0" fontId="7" fillId="0" borderId="0" xfId="0" applyFont="1" applyAlignment="1" applyProtection="1">
      <alignment vertical="center"/>
      <protection locked="0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5" fontId="3" fillId="2" borderId="9" xfId="1" applyNumberFormat="1" applyFont="1" applyFill="1" applyBorder="1" applyAlignment="1">
      <alignment horizontal="right"/>
    </xf>
    <xf numFmtId="165" fontId="3" fillId="2" borderId="10" xfId="1" applyNumberFormat="1" applyFont="1" applyFill="1" applyBorder="1" applyAlignment="1">
      <alignment horizontal="right"/>
    </xf>
    <xf numFmtId="165" fontId="5" fillId="2" borderId="7" xfId="1" applyNumberFormat="1" applyFont="1" applyFill="1" applyBorder="1" applyAlignment="1">
      <alignment horizontal="right"/>
    </xf>
    <xf numFmtId="165" fontId="5" fillId="2" borderId="8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center"/>
    </xf>
    <xf numFmtId="165" fontId="3" fillId="2" borderId="11" xfId="1" applyNumberFormat="1" applyFont="1" applyFill="1" applyBorder="1" applyAlignment="1">
      <alignment horizontal="right"/>
    </xf>
    <xf numFmtId="165" fontId="3" fillId="2" borderId="12" xfId="1" applyNumberFormat="1" applyFont="1" applyFill="1" applyBorder="1" applyAlignment="1">
      <alignment horizontal="right"/>
    </xf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4" fillId="2" borderId="1" xfId="0" applyFont="1" applyFill="1" applyBorder="1" applyAlignment="1"/>
    <xf numFmtId="165" fontId="3" fillId="2" borderId="13" xfId="1" applyNumberFormat="1" applyFont="1" applyFill="1" applyBorder="1" applyAlignment="1">
      <alignment horizontal="right"/>
    </xf>
    <xf numFmtId="165" fontId="3" fillId="2" borderId="14" xfId="1" applyNumberFormat="1" applyFont="1" applyFill="1" applyBorder="1" applyAlignment="1">
      <alignment horizontal="right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/>
    <xf numFmtId="0" fontId="4" fillId="2" borderId="8" xfId="0" applyFont="1" applyFill="1" applyBorder="1" applyAlignment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2" xfId="0" applyFont="1" applyFill="1" applyBorder="1" applyAlignment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B9"/>
  <sheetViews>
    <sheetView workbookViewId="0">
      <selection activeCell="B3" sqref="B3"/>
    </sheetView>
  </sheetViews>
  <sheetFormatPr defaultRowHeight="15" x14ac:dyDescent="0.25"/>
  <cols>
    <col min="1" max="1" width="30.28515625" style="2" bestFit="1" customWidth="1"/>
    <col min="2" max="2" width="64" style="2" customWidth="1"/>
    <col min="3" max="16384" width="9.140625" style="2"/>
  </cols>
  <sheetData>
    <row r="1" spans="1:2" x14ac:dyDescent="0.25">
      <c r="A1" s="2" t="s">
        <v>0</v>
      </c>
    </row>
    <row r="3" spans="1:2" x14ac:dyDescent="0.25">
      <c r="A3" s="2" t="s">
        <v>1</v>
      </c>
      <c r="B3" s="3" t="s">
        <v>1751</v>
      </c>
    </row>
    <row r="4" spans="1:2" x14ac:dyDescent="0.25">
      <c r="B4" s="4"/>
    </row>
    <row r="5" spans="1:2" x14ac:dyDescent="0.25">
      <c r="A5" s="2" t="s">
        <v>2</v>
      </c>
      <c r="B5" s="3"/>
    </row>
    <row r="7" spans="1:2" x14ac:dyDescent="0.25">
      <c r="A7" s="2" t="s">
        <v>3</v>
      </c>
      <c r="B7" s="5">
        <v>43465</v>
      </c>
    </row>
    <row r="9" spans="1:2" x14ac:dyDescent="0.25">
      <c r="A9" s="2" t="s">
        <v>4</v>
      </c>
      <c r="B9" s="5">
        <v>43100</v>
      </c>
    </row>
  </sheetData>
  <sheetProtection algorithmName="SHA-512" hashValue="IWgZIKoqkfMYnLDL6D5nXf4ufsAOqNJQAaPKF1fWU7reYzDCIRSVktsYCGsaIDZXKmv9UXPTJjNHY0zWPcex6Q==" saltValue="4XcIit64QICZP9IV3Kn9DQ==" spinCount="100000" sheet="1" objects="1" scenarios="1" selectLockedCells="1"/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09"/>
  <sheetViews>
    <sheetView workbookViewId="0">
      <selection activeCell="F1" sqref="F1"/>
    </sheetView>
  </sheetViews>
  <sheetFormatPr defaultRowHeight="12.75" x14ac:dyDescent="0.2"/>
  <cols>
    <col min="1" max="1" width="55.7109375" style="29" bestFit="1" customWidth="1"/>
    <col min="2" max="3" width="18.85546875" style="20" bestFit="1" customWidth="1"/>
    <col min="4" max="4" width="10.7109375" style="20" bestFit="1" customWidth="1"/>
    <col min="5" max="16384" width="9.140625" style="20"/>
  </cols>
  <sheetData>
    <row r="1" spans="1:5" ht="15" customHeight="1" x14ac:dyDescent="0.2">
      <c r="A1" s="61" t="str">
        <f>CONCATENATE(Informações!B3," - ",Informações!B5)</f>
        <v xml:space="preserve">FUNDAÇÃO UNIVERSIDADE FEDERAL DO PAMPA - </v>
      </c>
      <c r="B1" s="61"/>
      <c r="C1" s="61"/>
      <c r="D1" s="61"/>
      <c r="E1" s="61"/>
    </row>
    <row r="3" spans="1:5" x14ac:dyDescent="0.2">
      <c r="A3" s="61" t="s">
        <v>109</v>
      </c>
      <c r="B3" s="61"/>
      <c r="C3" s="61"/>
      <c r="D3" s="61"/>
      <c r="E3" s="61"/>
    </row>
    <row r="4" spans="1:5" x14ac:dyDescent="0.2">
      <c r="E4" s="32" t="s">
        <v>108</v>
      </c>
    </row>
    <row r="5" spans="1:5" x14ac:dyDescent="0.2">
      <c r="A5" s="21"/>
      <c r="B5" s="18">
        <f>IF(Informações!$B$7&lt;&gt;"",Informações!$B$7,"")</f>
        <v>43465</v>
      </c>
      <c r="C5" s="18">
        <f>IF(Informações!$B$9&lt;&gt;"",Informações!$B$9,"")</f>
        <v>43100</v>
      </c>
      <c r="D5" s="22" t="s">
        <v>106</v>
      </c>
      <c r="E5" s="19" t="str">
        <f>CONCATENATE("AV - ",RIGHT(TEXT(B5,"mm/aa"),7))</f>
        <v>AV - 12/18</v>
      </c>
    </row>
    <row r="6" spans="1:5" x14ac:dyDescent="0.2">
      <c r="A6" s="23" t="s">
        <v>7</v>
      </c>
      <c r="B6" s="24">
        <f>IF(ISNA(VLOOKUP("4.0.0.0.0.00.00",'Atual-Dados'!$A$1:$E$6000,5,FALSE)),0,VLOOKUP("4.0.0.0.0.00.00",'Atual-Dados'!$A$1:$E$6000,5,FALSE))</f>
        <v>355603885.38</v>
      </c>
      <c r="C6" s="24">
        <f>IF(ISNA(VLOOKUP("4.0.0.0.0.00.00",'Anterior-Dados'!$A$1:$E$6000,5,FALSE)),0,VLOOKUP("4.0.0.0.0.00.00",'Anterior-Dados'!$A$1:$E$6000,5,FALSE))</f>
        <v>314624613.14999998</v>
      </c>
      <c r="D6" s="25">
        <f>IF(C6&lt;&gt;0,ROUND((B6-C6)/C6,4),"")</f>
        <v>0.13020000000000001</v>
      </c>
      <c r="E6" s="25">
        <f>ROUND(B6/$B$6,4)</f>
        <v>1</v>
      </c>
    </row>
    <row r="7" spans="1:5" x14ac:dyDescent="0.2">
      <c r="A7" s="26" t="s">
        <v>10</v>
      </c>
      <c r="B7" s="15">
        <f>IF(ISNA(VLOOKUP("4.1.0.0.0.00.00",'Atual-Dados'!$A$1:$E$6000,5,FALSE)),0,VLOOKUP("4.1.0.0.0.00.00",'Atual-Dados'!$A$1:$E$6000,5,FALSE))</f>
        <v>0</v>
      </c>
      <c r="C7" s="15">
        <f>IF(ISNA(VLOOKUP("4.1.0.0.0.00.00",'Anterior-Dados'!$A$1:$E$6000,5,FALSE)),0,VLOOKUP("4.1.0.0.0.00.00",'Anterior-Dados'!$A$1:$E$6000,5,FALSE))</f>
        <v>0</v>
      </c>
      <c r="D7" s="27" t="str">
        <f t="shared" ref="D7:D19" si="0">IF(C7&lt;&gt;0,ROUND((B7-C7)/C7,4),"")</f>
        <v/>
      </c>
      <c r="E7" s="27">
        <f t="shared" ref="E7:E19" si="1">ROUND(B7/$B$6,4)</f>
        <v>0</v>
      </c>
    </row>
    <row r="8" spans="1:5" x14ac:dyDescent="0.2">
      <c r="A8" s="26" t="s">
        <v>14</v>
      </c>
      <c r="B8" s="15">
        <f>IF(ISNA(VLOOKUP("4.2.0.0.0.00.00",'Atual-Dados'!$A$1:$E$6000,5,FALSE)),0,VLOOKUP("4.2.0.0.0.00.00",'Atual-Dados'!$A$1:$E$6000,5,FALSE))</f>
        <v>0</v>
      </c>
      <c r="C8" s="15">
        <f>IF(ISNA(VLOOKUP("4.2.0.0.0.00.00",'Anterior-Dados'!$A$1:$E$6000,5,FALSE)),0,VLOOKUP("4.2.0.0.0.00.00",'Anterior-Dados'!$A$1:$E$6000,5,FALSE))</f>
        <v>0</v>
      </c>
      <c r="D8" s="27" t="str">
        <f t="shared" si="0"/>
        <v/>
      </c>
      <c r="E8" s="27">
        <f t="shared" si="1"/>
        <v>0</v>
      </c>
    </row>
    <row r="9" spans="1:5" x14ac:dyDescent="0.2">
      <c r="A9" s="26" t="s">
        <v>19</v>
      </c>
      <c r="B9" s="15">
        <f>IF(ISNA(VLOOKUP("4.3.0.0.0.00.00",'Atual-Dados'!$A$1:$E$6000,5,FALSE)),0,VLOOKUP("4.3.0.0.0.00.00",'Atual-Dados'!$A$1:$E$6000,5,FALSE))</f>
        <v>532350.94999999995</v>
      </c>
      <c r="C9" s="15">
        <f>IF(ISNA(VLOOKUP("4.3.0.0.0.00.00",'Anterior-Dados'!$A$1:$E$6000,5,FALSE)),0,VLOOKUP("4.3.0.0.0.00.00",'Anterior-Dados'!$A$1:$E$6000,5,FALSE))</f>
        <v>494736.42</v>
      </c>
      <c r="D9" s="27">
        <f t="shared" si="0"/>
        <v>7.5999999999999998E-2</v>
      </c>
      <c r="E9" s="27">
        <f t="shared" si="1"/>
        <v>1.5E-3</v>
      </c>
    </row>
    <row r="10" spans="1:5" x14ac:dyDescent="0.2">
      <c r="A10" s="26" t="s">
        <v>23</v>
      </c>
      <c r="B10" s="15">
        <f>IF(ISNA(VLOOKUP("4.4.0.0.0.00.00",'Atual-Dados'!$A$1:$E$6000,5,FALSE)),0,VLOOKUP("4.4.0.0.0.00.00",'Atual-Dados'!$A$1:$E$6000,5,FALSE))</f>
        <v>124600.95</v>
      </c>
      <c r="C10" s="15">
        <f>IF(ISNA(VLOOKUP("4.4.0.0.0.00.00",'Anterior-Dados'!$A$1:$E$6000,5,FALSE)),0,VLOOKUP("4.4.0.0.0.00.00",'Anterior-Dados'!$A$1:$E$6000,5,FALSE))</f>
        <v>158332.85999999999</v>
      </c>
      <c r="D10" s="27">
        <f t="shared" si="0"/>
        <v>-0.21299999999999999</v>
      </c>
      <c r="E10" s="27">
        <f t="shared" si="1"/>
        <v>4.0000000000000002E-4</v>
      </c>
    </row>
    <row r="11" spans="1:5" x14ac:dyDescent="0.2">
      <c r="A11" s="26" t="s">
        <v>31</v>
      </c>
      <c r="B11" s="15">
        <f>IF(ISNA(VLOOKUP("4.5.0.0.0.00.00",'Atual-Dados'!$A$1:$E$6000,5,FALSE)),0,VLOOKUP("4.5.0.0.0.00.00",'Atual-Dados'!$A$1:$E$6000,5,FALSE))</f>
        <v>326471643.56</v>
      </c>
      <c r="C11" s="15">
        <f>IF(ISNA(VLOOKUP("4.5.0.0.0.00.00",'Anterior-Dados'!$A$1:$E$6000,5,FALSE)),0,VLOOKUP("4.5.0.0.0.00.00",'Anterior-Dados'!$A$1:$E$6000,5,FALSE))</f>
        <v>312105352.19</v>
      </c>
      <c r="D11" s="27">
        <f t="shared" si="0"/>
        <v>4.5999999999999999E-2</v>
      </c>
      <c r="E11" s="27">
        <f t="shared" si="1"/>
        <v>0.91810000000000003</v>
      </c>
    </row>
    <row r="12" spans="1:5" x14ac:dyDescent="0.2">
      <c r="A12" s="26" t="s">
        <v>41</v>
      </c>
      <c r="B12" s="15">
        <f>IF(ISNA(VLOOKUP("4.6.0.0.0.00.00",'Atual-Dados'!$A$1:$E$6000,5,FALSE)),0,VLOOKUP("4.6.0.0.0.00.00",'Atual-Dados'!$A$1:$E$6000,5,FALSE))</f>
        <v>28441874.899999999</v>
      </c>
      <c r="C12" s="15">
        <f>IF(ISNA(VLOOKUP("4.6.0.0.0.00.00",'Anterior-Dados'!$A$1:$E$6000,5,FALSE)),0,VLOOKUP("4.6.0.0.0.00.00",'Anterior-Dados'!$A$1:$E$6000,5,FALSE))</f>
        <v>1843134.74</v>
      </c>
      <c r="D12" s="27">
        <f t="shared" si="0"/>
        <v>14.4313</v>
      </c>
      <c r="E12" s="27">
        <f t="shared" si="1"/>
        <v>0.08</v>
      </c>
    </row>
    <row r="13" spans="1:5" x14ac:dyDescent="0.2">
      <c r="A13" s="26" t="s">
        <v>47</v>
      </c>
      <c r="B13" s="15">
        <f>IF(ISNA(VLOOKUP("4.9.0.0.0.00.00",'Atual-Dados'!$A$1:$E$6000,5,FALSE)),0,VLOOKUP("4.9.0.0.0.00.00",'Atual-Dados'!$A$1:$E$6000,5,FALSE))</f>
        <v>33415.019999999997</v>
      </c>
      <c r="C13" s="15">
        <f>IF(ISNA(VLOOKUP("4.9.0.0.0.00.00",'Anterior-Dados'!$A$1:$E$6000,5,FALSE)),0,VLOOKUP("4.9.0.0.0.00.00",'Anterior-Dados'!$A$1:$E$6000,5,FALSE))</f>
        <v>23056.94</v>
      </c>
      <c r="D13" s="27">
        <f t="shared" si="0"/>
        <v>0.44919999999999999</v>
      </c>
      <c r="E13" s="27">
        <f t="shared" si="1"/>
        <v>1E-4</v>
      </c>
    </row>
    <row r="14" spans="1:5" x14ac:dyDescent="0.2">
      <c r="B14" s="15"/>
      <c r="C14" s="15"/>
      <c r="D14" s="27"/>
      <c r="E14" s="27"/>
    </row>
    <row r="15" spans="1:5" x14ac:dyDescent="0.2">
      <c r="A15" s="23" t="s">
        <v>8</v>
      </c>
      <c r="B15" s="24">
        <f>IF(ISNA(VLOOKUP("3.0.0.0.0.00.00",'Atual-Dados'!$A$1:$E$6000,5,FALSE)),0,VLOOKUP("3.0.0.0.0.00.00",'Atual-Dados'!$A$1:$E$6000,5,FALSE))</f>
        <v>324683019.31999999</v>
      </c>
      <c r="C15" s="24">
        <f>IF(ISNA(VLOOKUP("3.0.0.0.0.00.00",'Anterior-Dados'!$A$1:$E$6000,5,FALSE)),0,VLOOKUP("3.0.0.0.0.00.00",'Anterior-Dados'!$A$1:$E$6000,5,FALSE))</f>
        <v>313097563.44999999</v>
      </c>
      <c r="D15" s="25">
        <f t="shared" si="0"/>
        <v>3.6999999999999998E-2</v>
      </c>
      <c r="E15" s="25">
        <f t="shared" si="1"/>
        <v>0.91300000000000003</v>
      </c>
    </row>
    <row r="16" spans="1:5" x14ac:dyDescent="0.2">
      <c r="A16" s="26" t="s">
        <v>54</v>
      </c>
      <c r="B16" s="15">
        <f>IF(ISNA(VLOOKUP("3.1.0.0.0.00.00",'Atual-Dados'!$A$1:$E$6000,5,FALSE)),0,VLOOKUP("3.1.0.0.0.00.00",'Atual-Dados'!$A$1:$E$6000,5,FALSE))</f>
        <v>264150006.87</v>
      </c>
      <c r="C16" s="15">
        <f>IF(ISNA(VLOOKUP("3.1.0.0.0.00.00",'Anterior-Dados'!$A$1:$E$6000,5,FALSE)),0,VLOOKUP("3.1.0.0.0.00.00",'Anterior-Dados'!$A$1:$E$6000,5,FALSE))</f>
        <v>253364188.27000001</v>
      </c>
      <c r="D16" s="27">
        <f t="shared" si="0"/>
        <v>4.2599999999999999E-2</v>
      </c>
      <c r="E16" s="27">
        <f t="shared" si="1"/>
        <v>0.74280000000000002</v>
      </c>
    </row>
    <row r="17" spans="1:5" x14ac:dyDescent="0.2">
      <c r="A17" s="26" t="s">
        <v>59</v>
      </c>
      <c r="B17" s="15">
        <f>IF(ISNA(VLOOKUP("3.2.0.0.0.00.00",'Atual-Dados'!$A$1:$E$6000,5,FALSE)),0,VLOOKUP("3.2.0.0.0.00.00",'Atual-Dados'!$A$1:$E$6000,5,FALSE))</f>
        <v>1112996.5900000001</v>
      </c>
      <c r="C17" s="15">
        <f>IF(ISNA(VLOOKUP("3.2.0.0.0.00.00",'Anterior-Dados'!$A$1:$E$6000,5,FALSE)),0,VLOOKUP("3.2.0.0.0.00.00",'Anterior-Dados'!$A$1:$E$6000,5,FALSE))</f>
        <v>801131.3</v>
      </c>
      <c r="D17" s="27">
        <f t="shared" si="0"/>
        <v>0.38929999999999998</v>
      </c>
      <c r="E17" s="27">
        <f t="shared" si="1"/>
        <v>3.0999999999999999E-3</v>
      </c>
    </row>
    <row r="18" spans="1:5" x14ac:dyDescent="0.2">
      <c r="A18" s="26" t="s">
        <v>66</v>
      </c>
      <c r="B18" s="15">
        <f>IF(ISNA(VLOOKUP("3.3.0.0.0.00.00",'Atual-Dados'!$A$1:$E$6000,5,FALSE)),0,VLOOKUP("3.3.0.0.0.00.00",'Atual-Dados'!$A$1:$E$6000,5,FALSE))</f>
        <v>46614320.799999997</v>
      </c>
      <c r="C18" s="15">
        <f>IF(ISNA(VLOOKUP("3.3.0.0.0.00.00",'Anterior-Dados'!$A$1:$E$6000,5,FALSE)),0,VLOOKUP("3.3.0.0.0.00.00",'Anterior-Dados'!$A$1:$E$6000,5,FALSE))</f>
        <v>47284300.479999997</v>
      </c>
      <c r="D18" s="27">
        <f t="shared" si="0"/>
        <v>-1.4200000000000001E-2</v>
      </c>
      <c r="E18" s="27">
        <f t="shared" si="1"/>
        <v>0.13109999999999999</v>
      </c>
    </row>
    <row r="19" spans="1:5" x14ac:dyDescent="0.2">
      <c r="A19" s="26" t="s">
        <v>70</v>
      </c>
      <c r="B19" s="15">
        <f>IF(ISNA(VLOOKUP("3.4.0.0.0.00.00",'Atual-Dados'!$A$1:$E$6000,5,FALSE)),0,VLOOKUP("3.4.0.0.0.00.00",'Atual-Dados'!$A$1:$E$6000,5,FALSE))</f>
        <v>26217.67</v>
      </c>
      <c r="C19" s="15">
        <f>IF(ISNA(VLOOKUP("3.4.0.0.0.00.00",'Anterior-Dados'!$A$1:$E$6000,5,FALSE)),0,VLOOKUP("3.4.0.0.0.00.00",'Anterior-Dados'!$A$1:$E$6000,5,FALSE))</f>
        <v>4385.37</v>
      </c>
      <c r="D19" s="27">
        <f t="shared" si="0"/>
        <v>4.9783999999999997</v>
      </c>
      <c r="E19" s="27">
        <f t="shared" si="1"/>
        <v>1E-4</v>
      </c>
    </row>
    <row r="20" spans="1:5" x14ac:dyDescent="0.2">
      <c r="A20" s="26" t="s">
        <v>75</v>
      </c>
      <c r="B20" s="15">
        <f>IF(ISNA(VLOOKUP("3.5.0.0.0.00.00",'Atual-Dados'!$A$1:$E$6000,5,FALSE)),0,VLOOKUP("3.5.0.0.0.00.00",'Atual-Dados'!$A$1:$E$6000,5,FALSE))</f>
        <v>144215.64000000001</v>
      </c>
      <c r="C20" s="15">
        <f>IF(ISNA(VLOOKUP("3.5.0.0.0.00.00",'Anterior-Dados'!$A$1:$E$6000,5,FALSE)),0,VLOOKUP("3.5.0.0.0.00.00",'Anterior-Dados'!$A$1:$E$6000,5,FALSE))</f>
        <v>1071297.3999999999</v>
      </c>
      <c r="D20" s="27">
        <f t="shared" ref="D20:D26" si="2">IF(C20&lt;&gt;0,ROUND((B20-C20)/C20,4),"")</f>
        <v>-0.86539999999999995</v>
      </c>
      <c r="E20" s="27">
        <f t="shared" ref="E20:E26" si="3">ROUND(B20/$B$6,4)</f>
        <v>4.0000000000000002E-4</v>
      </c>
    </row>
    <row r="21" spans="1:5" x14ac:dyDescent="0.2">
      <c r="A21" s="26" t="s">
        <v>82</v>
      </c>
      <c r="B21" s="15">
        <f>IF(ISNA(VLOOKUP("3.6.0.0.0.00.00",'Atual-Dados'!$A$1:$E$6000,5,FALSE)),0,VLOOKUP("3.6.0.0.0.00.00",'Atual-Dados'!$A$1:$E$6000,5,FALSE))</f>
        <v>2219852.23</v>
      </c>
      <c r="C21" s="15">
        <f>IF(ISNA(VLOOKUP("3.6.0.0.0.00.00",'Anterior-Dados'!$A$1:$E$6000,5,FALSE)),0,VLOOKUP("3.6.0.0.0.00.00",'Anterior-Dados'!$A$1:$E$6000,5,FALSE))</f>
        <v>685858.02</v>
      </c>
      <c r="D21" s="27">
        <f t="shared" si="2"/>
        <v>2.2366000000000001</v>
      </c>
      <c r="E21" s="27">
        <f t="shared" si="3"/>
        <v>6.1999999999999998E-3</v>
      </c>
    </row>
    <row r="22" spans="1:5" x14ac:dyDescent="0.2">
      <c r="A22" s="26" t="s">
        <v>88</v>
      </c>
      <c r="B22" s="15">
        <f>IF(ISNA(VLOOKUP("3.7.0.0.0.00.00",'Atual-Dados'!$A$1:$E$6000,5,FALSE)),0,VLOOKUP("3.7.0.0.0.00.00",'Atual-Dados'!$A$1:$E$6000,5,FALSE))</f>
        <v>43435.01</v>
      </c>
      <c r="C22" s="15">
        <f>IF(ISNA(VLOOKUP("3.7.0.0.0.00.00",'Anterior-Dados'!$A$1:$E$6000,5,FALSE)),0,VLOOKUP("3.7.0.0.0.00.00",'Anterior-Dados'!$A$1:$E$6000,5,FALSE))</f>
        <v>20760.28</v>
      </c>
      <c r="D22" s="27">
        <f t="shared" si="2"/>
        <v>1.0922000000000001</v>
      </c>
      <c r="E22" s="27">
        <f t="shared" si="3"/>
        <v>1E-4</v>
      </c>
    </row>
    <row r="23" spans="1:5" x14ac:dyDescent="0.2">
      <c r="A23" s="26" t="s">
        <v>89</v>
      </c>
      <c r="B23" s="15">
        <f>IF(ISNA(VLOOKUP("3.8.0.0.0.00.00",'Atual-Dados'!$A$1:$E$6000,5,FALSE)),0,VLOOKUP("3.8.0.0.0.00.00",'Atual-Dados'!$A$1:$E$6000,5,FALSE))</f>
        <v>0</v>
      </c>
      <c r="C23" s="15">
        <f>IF(ISNA(VLOOKUP("3.8.0.0.0.00.00",'Anterior-Dados'!$A$1:$E$6000,5,FALSE)),0,VLOOKUP("3.8.0.0.0.00.00",'Anterior-Dados'!$A$1:$E$6000,5,FALSE))</f>
        <v>0</v>
      </c>
      <c r="D23" s="27"/>
      <c r="E23" s="27">
        <f t="shared" si="3"/>
        <v>0</v>
      </c>
    </row>
    <row r="24" spans="1:5" x14ac:dyDescent="0.2">
      <c r="A24" s="26" t="s">
        <v>93</v>
      </c>
      <c r="B24" s="15">
        <f>IF(ISNA(VLOOKUP("3.9.0.0.0.00.00",'Atual-Dados'!$A$1:$E$6000,5,FALSE)),0,VLOOKUP("3.9.0.0.0.00.00",'Atual-Dados'!$A$1:$E$6000,5,FALSE))</f>
        <v>10371974.51</v>
      </c>
      <c r="C24" s="15">
        <f>IF(ISNA(VLOOKUP("3.9.0.0.0.00.00",'Anterior-Dados'!$A$1:$E$6000,5,FALSE)),0,VLOOKUP("3.9.0.0.0.00.00",'Anterior-Dados'!$A$1:$E$6000,5,FALSE))</f>
        <v>9865642.3300000001</v>
      </c>
      <c r="D24" s="27">
        <f t="shared" si="2"/>
        <v>5.1299999999999998E-2</v>
      </c>
      <c r="E24" s="27">
        <f t="shared" si="3"/>
        <v>2.92E-2</v>
      </c>
    </row>
    <row r="25" spans="1:5" x14ac:dyDescent="0.2">
      <c r="B25" s="15"/>
      <c r="C25" s="15"/>
      <c r="D25" s="27"/>
      <c r="E25" s="27"/>
    </row>
    <row r="26" spans="1:5" x14ac:dyDescent="0.2">
      <c r="A26" s="33" t="s">
        <v>9</v>
      </c>
      <c r="B26" s="34">
        <f>B6-B15</f>
        <v>30920866.060000002</v>
      </c>
      <c r="C26" s="34">
        <f>C6-C15</f>
        <v>1527049.6999999881</v>
      </c>
      <c r="D26" s="35">
        <f t="shared" si="2"/>
        <v>19.248799999999999</v>
      </c>
      <c r="E26" s="35">
        <f t="shared" si="3"/>
        <v>8.6999999999999994E-2</v>
      </c>
    </row>
    <row r="109" spans="1:5" x14ac:dyDescent="0.2">
      <c r="A109" s="36"/>
      <c r="B109" s="37"/>
      <c r="C109" s="37"/>
      <c r="D109" s="37"/>
      <c r="E109" s="37"/>
    </row>
  </sheetData>
  <sheetProtection password="D890" sheet="1" objects="1" scenarios="1" selectLockedCells="1"/>
  <mergeCells count="2">
    <mergeCell ref="A1:E1"/>
    <mergeCell ref="A3:E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20"/>
  <sheetViews>
    <sheetView workbookViewId="0">
      <selection activeCell="A6" sqref="A6:C6"/>
    </sheetView>
  </sheetViews>
  <sheetFormatPr defaultRowHeight="12.75" x14ac:dyDescent="0.2"/>
  <cols>
    <col min="1" max="16384" width="9.140625" style="20"/>
  </cols>
  <sheetData>
    <row r="1" spans="1:20" x14ac:dyDescent="0.2">
      <c r="A1" s="60" t="str">
        <f>CONCATENATE(Informações!B3," - ",Informações!B5)</f>
        <v xml:space="preserve">FUNDAÇÃO UNIVERSIDADE FEDERAL DO PAMPA - </v>
      </c>
      <c r="B1" s="60"/>
      <c r="C1" s="60"/>
      <c r="D1" s="60"/>
      <c r="E1" s="60"/>
      <c r="F1" s="60"/>
      <c r="G1" s="60"/>
      <c r="H1" s="60"/>
      <c r="I1" s="60"/>
      <c r="J1" s="60"/>
      <c r="K1" s="60" t="str">
        <f>CONCATENATE(Informações!B3," - ",Informações!B5)</f>
        <v xml:space="preserve">FUNDAÇÃO UNIVERSIDADE FEDERAL DO PAMPA - </v>
      </c>
      <c r="L1" s="60"/>
      <c r="M1" s="60"/>
      <c r="N1" s="60"/>
      <c r="O1" s="60"/>
      <c r="P1" s="60"/>
      <c r="Q1" s="60"/>
      <c r="R1" s="60"/>
      <c r="S1" s="60"/>
      <c r="T1" s="60"/>
    </row>
    <row r="3" spans="1:20" x14ac:dyDescent="0.2">
      <c r="A3" s="60" t="s">
        <v>142</v>
      </c>
      <c r="B3" s="60"/>
      <c r="C3" s="60"/>
      <c r="D3" s="60"/>
      <c r="E3" s="60"/>
      <c r="F3" s="60"/>
      <c r="G3" s="60"/>
      <c r="H3" s="60"/>
      <c r="I3" s="60"/>
      <c r="J3" s="60"/>
      <c r="K3" s="60" t="s">
        <v>142</v>
      </c>
      <c r="L3" s="60"/>
      <c r="M3" s="60"/>
      <c r="N3" s="60"/>
      <c r="O3" s="60"/>
      <c r="P3" s="60"/>
      <c r="Q3" s="60"/>
      <c r="R3" s="60"/>
      <c r="S3" s="60"/>
      <c r="T3" s="60"/>
    </row>
    <row r="5" spans="1:20" x14ac:dyDescent="0.2">
      <c r="A5" s="62" t="s">
        <v>102</v>
      </c>
      <c r="B5" s="62"/>
      <c r="C5" s="62"/>
      <c r="D5" s="62" t="s">
        <v>141</v>
      </c>
      <c r="E5" s="62"/>
      <c r="F5" s="62"/>
      <c r="G5" s="62"/>
      <c r="H5" s="62"/>
      <c r="I5" s="62"/>
      <c r="J5" s="62"/>
      <c r="K5" s="62" t="s">
        <v>102</v>
      </c>
      <c r="L5" s="62"/>
      <c r="M5" s="62"/>
      <c r="N5" s="62" t="s">
        <v>141</v>
      </c>
      <c r="O5" s="62"/>
      <c r="P5" s="62"/>
      <c r="Q5" s="62"/>
      <c r="R5" s="62"/>
      <c r="S5" s="62"/>
      <c r="T5" s="62"/>
    </row>
    <row r="6" spans="1:20" ht="45" customHeight="1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0" ht="45" customHeight="1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</row>
    <row r="8" spans="1:20" ht="45" customHeight="1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spans="1:20" ht="45" customHeight="1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spans="1:20" ht="45" customHeight="1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spans="1:20" ht="45" customHeight="1" x14ac:dyDescent="0.2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spans="1:20" ht="45" customHeight="1" x14ac:dyDescent="0.2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</row>
    <row r="13" spans="1:20" ht="45" customHeight="1" x14ac:dyDescent="0.2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</row>
    <row r="14" spans="1:20" ht="45" customHeight="1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</row>
    <row r="15" spans="1:20" ht="45" customHeight="1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</row>
    <row r="16" spans="1:20" ht="45" customHeight="1" x14ac:dyDescent="0.2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</row>
    <row r="17" spans="1:20" ht="45" customHeight="1" x14ac:dyDescent="0.2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</row>
    <row r="18" spans="1:20" ht="45" customHeight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</row>
    <row r="19" spans="1:20" ht="45" customHeight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</row>
    <row r="20" spans="1:20" ht="45" customHeight="1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</row>
  </sheetData>
  <sheetProtection password="D890" sheet="1" objects="1" scenarios="1" selectLockedCells="1"/>
  <mergeCells count="68">
    <mergeCell ref="A20:C20"/>
    <mergeCell ref="D20:J20"/>
    <mergeCell ref="K20:M20"/>
    <mergeCell ref="N20:T20"/>
    <mergeCell ref="A18:C18"/>
    <mergeCell ref="D18:J18"/>
    <mergeCell ref="K18:M18"/>
    <mergeCell ref="N18:T18"/>
    <mergeCell ref="A19:C19"/>
    <mergeCell ref="D19:J19"/>
    <mergeCell ref="K19:M19"/>
    <mergeCell ref="N19:T19"/>
    <mergeCell ref="A16:C16"/>
    <mergeCell ref="D16:J16"/>
    <mergeCell ref="K16:M16"/>
    <mergeCell ref="N16:T16"/>
    <mergeCell ref="A17:C17"/>
    <mergeCell ref="D17:J17"/>
    <mergeCell ref="K17:M17"/>
    <mergeCell ref="N17:T17"/>
    <mergeCell ref="A14:C14"/>
    <mergeCell ref="D14:J14"/>
    <mergeCell ref="K14:M14"/>
    <mergeCell ref="N14:T14"/>
    <mergeCell ref="A15:C15"/>
    <mergeCell ref="D15:J15"/>
    <mergeCell ref="K15:M15"/>
    <mergeCell ref="N15:T15"/>
    <mergeCell ref="A12:C12"/>
    <mergeCell ref="D12:J12"/>
    <mergeCell ref="K12:M12"/>
    <mergeCell ref="N12:T12"/>
    <mergeCell ref="A13:C13"/>
    <mergeCell ref="D13:J13"/>
    <mergeCell ref="K13:M13"/>
    <mergeCell ref="N13:T13"/>
    <mergeCell ref="A10:C10"/>
    <mergeCell ref="D10:J10"/>
    <mergeCell ref="K10:M10"/>
    <mergeCell ref="N10:T10"/>
    <mergeCell ref="A11:C11"/>
    <mergeCell ref="D11:J11"/>
    <mergeCell ref="K11:M11"/>
    <mergeCell ref="N11:T11"/>
    <mergeCell ref="A8:C8"/>
    <mergeCell ref="D8:J8"/>
    <mergeCell ref="K8:M8"/>
    <mergeCell ref="N8:T8"/>
    <mergeCell ref="A9:C9"/>
    <mergeCell ref="D9:J9"/>
    <mergeCell ref="K9:M9"/>
    <mergeCell ref="N9:T9"/>
    <mergeCell ref="A6:C6"/>
    <mergeCell ref="D6:J6"/>
    <mergeCell ref="K6:M6"/>
    <mergeCell ref="N6:T6"/>
    <mergeCell ref="A7:C7"/>
    <mergeCell ref="D7:J7"/>
    <mergeCell ref="K7:M7"/>
    <mergeCell ref="N7:T7"/>
    <mergeCell ref="A1:J1"/>
    <mergeCell ref="K1:T1"/>
    <mergeCell ref="A3:J3"/>
    <mergeCell ref="K3:T3"/>
    <mergeCell ref="A5:C5"/>
    <mergeCell ref="D5:J5"/>
    <mergeCell ref="K5:M5"/>
    <mergeCell ref="N5:T5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83"/>
  <sheetViews>
    <sheetView topLeftCell="A4" workbookViewId="0">
      <selection activeCell="J1" sqref="J1"/>
    </sheetView>
  </sheetViews>
  <sheetFormatPr defaultRowHeight="12.75" x14ac:dyDescent="0.2"/>
  <cols>
    <col min="1" max="1" width="6.7109375" style="20" bestFit="1" customWidth="1"/>
    <col min="2" max="2" width="45.7109375" style="20" customWidth="1"/>
    <col min="3" max="4" width="10.7109375" style="20" customWidth="1"/>
    <col min="5" max="5" width="2.28515625" style="20" customWidth="1"/>
    <col min="6" max="6" width="6.7109375" style="20" bestFit="1" customWidth="1"/>
    <col min="7" max="7" width="45.7109375" style="20" customWidth="1"/>
    <col min="8" max="9" width="10.7109375" style="20" customWidth="1"/>
    <col min="10" max="16384" width="9.140625" style="20"/>
  </cols>
  <sheetData>
    <row r="1" spans="1:9" x14ac:dyDescent="0.2">
      <c r="A1" s="60" t="str">
        <f>CONCATENATE(Informações!B3," - ",Informações!B5)</f>
        <v xml:space="preserve">FUNDAÇÃO UNIVERSIDADE FEDERAL DO PAMPA - </v>
      </c>
      <c r="B1" s="60"/>
      <c r="C1" s="60"/>
      <c r="D1" s="60"/>
      <c r="E1" s="60"/>
      <c r="F1" s="60"/>
      <c r="G1" s="60"/>
      <c r="H1" s="60"/>
      <c r="I1" s="60"/>
    </row>
    <row r="3" spans="1:9" x14ac:dyDescent="0.2">
      <c r="A3" s="60" t="str">
        <f>CONCATENATE("Demonstração das Variações Patrimoniais - Análises - ",TEXT(Informações!B7,"dd/mm/aaa"))</f>
        <v>Demonstração das Variações Patrimoniais - Análises - 31/12/2018</v>
      </c>
      <c r="B3" s="60"/>
      <c r="C3" s="60"/>
      <c r="D3" s="60"/>
      <c r="E3" s="60"/>
      <c r="F3" s="60"/>
      <c r="G3" s="60"/>
      <c r="H3" s="60"/>
      <c r="I3" s="60"/>
    </row>
    <row r="5" spans="1:9" x14ac:dyDescent="0.2">
      <c r="A5" s="78" t="s">
        <v>116</v>
      </c>
      <c r="B5" s="78"/>
      <c r="C5" s="78"/>
      <c r="D5" s="78"/>
      <c r="E5" s="78"/>
      <c r="F5" s="78"/>
      <c r="G5" s="78"/>
      <c r="H5" s="78"/>
      <c r="I5" s="78"/>
    </row>
    <row r="7" spans="1:9" ht="15" customHeight="1" x14ac:dyDescent="0.2">
      <c r="A7" s="81" t="s">
        <v>127</v>
      </c>
      <c r="B7" s="82"/>
      <c r="C7" s="42" t="s">
        <v>106</v>
      </c>
      <c r="D7" s="43" t="str">
        <f>CONCATENATE("AV - ",RIGHT(TEXT(Informações!$B$7,"mm/aa"),5))</f>
        <v>AV - 12/18</v>
      </c>
      <c r="F7" s="81" t="s">
        <v>128</v>
      </c>
      <c r="G7" s="82"/>
      <c r="H7" s="83" t="s">
        <v>117</v>
      </c>
      <c r="I7" s="83"/>
    </row>
    <row r="8" spans="1:9" ht="15" customHeight="1" x14ac:dyDescent="0.2">
      <c r="A8" s="84" t="s">
        <v>10</v>
      </c>
      <c r="B8" s="85"/>
      <c r="C8" s="44" t="str">
        <f>'DVP-Resumida'!D7</f>
        <v/>
      </c>
      <c r="D8" s="44">
        <f>'DVP-Resumida'!E7</f>
        <v>0</v>
      </c>
      <c r="F8" s="84" t="s">
        <v>10</v>
      </c>
      <c r="G8" s="85"/>
      <c r="H8" s="69">
        <f>'DVP-Resumida'!B7-'DVP-Resumida'!C7</f>
        <v>0</v>
      </c>
      <c r="I8" s="70"/>
    </row>
    <row r="9" spans="1:9" ht="15" customHeight="1" x14ac:dyDescent="0.2">
      <c r="A9" s="71" t="s">
        <v>14</v>
      </c>
      <c r="B9" s="72"/>
      <c r="C9" s="44" t="str">
        <f>'DVP-Resumida'!D8</f>
        <v/>
      </c>
      <c r="D9" s="44">
        <f>'DVP-Resumida'!E8</f>
        <v>0</v>
      </c>
      <c r="F9" s="71" t="s">
        <v>14</v>
      </c>
      <c r="G9" s="72"/>
      <c r="H9" s="64">
        <f>'DVP-Resumida'!B8-'DVP-Resumida'!C8</f>
        <v>0</v>
      </c>
      <c r="I9" s="65"/>
    </row>
    <row r="10" spans="1:9" ht="15" customHeight="1" x14ac:dyDescent="0.2">
      <c r="A10" s="71" t="s">
        <v>19</v>
      </c>
      <c r="B10" s="72"/>
      <c r="C10" s="44">
        <f>'DVP-Resumida'!D9</f>
        <v>7.5999999999999998E-2</v>
      </c>
      <c r="D10" s="44">
        <f>'DVP-Resumida'!E9</f>
        <v>1.5E-3</v>
      </c>
      <c r="F10" s="71" t="s">
        <v>19</v>
      </c>
      <c r="G10" s="72"/>
      <c r="H10" s="64">
        <f>'DVP-Resumida'!B9-'DVP-Resumida'!C9</f>
        <v>37614.52999999997</v>
      </c>
      <c r="I10" s="65"/>
    </row>
    <row r="11" spans="1:9" ht="15" customHeight="1" x14ac:dyDescent="0.2">
      <c r="A11" s="71" t="s">
        <v>23</v>
      </c>
      <c r="B11" s="72"/>
      <c r="C11" s="44">
        <f>'DVP-Resumida'!D10</f>
        <v>-0.21299999999999999</v>
      </c>
      <c r="D11" s="44">
        <f>'DVP-Resumida'!E10</f>
        <v>4.0000000000000002E-4</v>
      </c>
      <c r="F11" s="71" t="s">
        <v>23</v>
      </c>
      <c r="G11" s="72"/>
      <c r="H11" s="64">
        <f>'DVP-Resumida'!B10-'DVP-Resumida'!C10</f>
        <v>-33731.909999999989</v>
      </c>
      <c r="I11" s="65"/>
    </row>
    <row r="12" spans="1:9" ht="15" customHeight="1" x14ac:dyDescent="0.2">
      <c r="A12" s="71" t="s">
        <v>31</v>
      </c>
      <c r="B12" s="72"/>
      <c r="C12" s="44">
        <f>'DVP-Resumida'!D11</f>
        <v>4.5999999999999999E-2</v>
      </c>
      <c r="D12" s="44">
        <f>'DVP-Resumida'!E11</f>
        <v>0.91810000000000003</v>
      </c>
      <c r="F12" s="71" t="s">
        <v>31</v>
      </c>
      <c r="G12" s="72"/>
      <c r="H12" s="64">
        <f>'DVP-Resumida'!B11-'DVP-Resumida'!C11</f>
        <v>14366291.370000005</v>
      </c>
      <c r="I12" s="65"/>
    </row>
    <row r="13" spans="1:9" ht="15" customHeight="1" x14ac:dyDescent="0.2">
      <c r="A13" s="71" t="s">
        <v>41</v>
      </c>
      <c r="B13" s="72"/>
      <c r="C13" s="44">
        <f>'DVP-Resumida'!D12</f>
        <v>14.4313</v>
      </c>
      <c r="D13" s="44">
        <f>'DVP-Resumida'!E12</f>
        <v>0.08</v>
      </c>
      <c r="F13" s="71" t="s">
        <v>41</v>
      </c>
      <c r="G13" s="72"/>
      <c r="H13" s="64">
        <f>'DVP-Resumida'!B12-'DVP-Resumida'!C12</f>
        <v>26598740.16</v>
      </c>
      <c r="I13" s="65"/>
    </row>
    <row r="14" spans="1:9" ht="15" customHeight="1" x14ac:dyDescent="0.2">
      <c r="A14" s="71" t="s">
        <v>47</v>
      </c>
      <c r="B14" s="72"/>
      <c r="C14" s="44">
        <f>'DVP-Resumida'!D13</f>
        <v>0.44919999999999999</v>
      </c>
      <c r="D14" s="44">
        <f>'DVP-Resumida'!E13</f>
        <v>1E-4</v>
      </c>
      <c r="F14" s="71" t="s">
        <v>47</v>
      </c>
      <c r="G14" s="72"/>
      <c r="H14" s="64">
        <f>'DVP-Resumida'!B13-'DVP-Resumida'!C13</f>
        <v>10358.079999999998</v>
      </c>
      <c r="I14" s="65"/>
    </row>
    <row r="15" spans="1:9" ht="15" customHeight="1" x14ac:dyDescent="0.2">
      <c r="A15" s="73" t="s">
        <v>129</v>
      </c>
      <c r="B15" s="73"/>
      <c r="C15" s="45">
        <f>'DVP-Resumida'!D6</f>
        <v>0.13020000000000001</v>
      </c>
      <c r="D15" s="45">
        <f>'DVP-Resumida'!E6</f>
        <v>1</v>
      </c>
      <c r="F15" s="73" t="s">
        <v>129</v>
      </c>
      <c r="G15" s="73"/>
      <c r="H15" s="66">
        <f>'DVP-Resumida'!B6-'DVP-Resumida'!C6</f>
        <v>40979272.230000019</v>
      </c>
      <c r="I15" s="67"/>
    </row>
    <row r="16" spans="1:9" ht="15" customHeight="1" x14ac:dyDescent="0.2">
      <c r="A16" s="71" t="s">
        <v>54</v>
      </c>
      <c r="B16" s="72"/>
      <c r="C16" s="44">
        <f>'DVP-Resumida'!D16</f>
        <v>4.2599999999999999E-2</v>
      </c>
      <c r="D16" s="44">
        <f>'DVP-Resumida'!E16</f>
        <v>0.74280000000000002</v>
      </c>
      <c r="F16" s="71" t="s">
        <v>54</v>
      </c>
      <c r="G16" s="72"/>
      <c r="H16" s="64">
        <f>'DVP-Resumida'!B16-'DVP-Resumida'!C16</f>
        <v>10785818.599999994</v>
      </c>
      <c r="I16" s="65"/>
    </row>
    <row r="17" spans="1:9" ht="15" customHeight="1" x14ac:dyDescent="0.2">
      <c r="A17" s="71" t="s">
        <v>59</v>
      </c>
      <c r="B17" s="72"/>
      <c r="C17" s="44">
        <f>'DVP-Resumida'!D17</f>
        <v>0.38929999999999998</v>
      </c>
      <c r="D17" s="44">
        <f>'DVP-Resumida'!E17</f>
        <v>3.0999999999999999E-3</v>
      </c>
      <c r="F17" s="71" t="s">
        <v>59</v>
      </c>
      <c r="G17" s="72"/>
      <c r="H17" s="64">
        <f>'DVP-Resumida'!B17-'DVP-Resumida'!C17</f>
        <v>311865.29000000004</v>
      </c>
      <c r="I17" s="65"/>
    </row>
    <row r="18" spans="1:9" ht="15" customHeight="1" x14ac:dyDescent="0.2">
      <c r="A18" s="71" t="s">
        <v>66</v>
      </c>
      <c r="B18" s="72"/>
      <c r="C18" s="44">
        <f>'DVP-Resumida'!D18</f>
        <v>-1.4200000000000001E-2</v>
      </c>
      <c r="D18" s="44">
        <f>'DVP-Resumida'!E18</f>
        <v>0.13109999999999999</v>
      </c>
      <c r="F18" s="71" t="s">
        <v>66</v>
      </c>
      <c r="G18" s="72"/>
      <c r="H18" s="64">
        <f>'DVP-Resumida'!B18-'DVP-Resumida'!C18</f>
        <v>-669979.6799999997</v>
      </c>
      <c r="I18" s="65"/>
    </row>
    <row r="19" spans="1:9" ht="15" customHeight="1" x14ac:dyDescent="0.2">
      <c r="A19" s="71" t="s">
        <v>70</v>
      </c>
      <c r="B19" s="72"/>
      <c r="C19" s="44">
        <f>'DVP-Resumida'!D19</f>
        <v>4.9783999999999997</v>
      </c>
      <c r="D19" s="44">
        <f>'DVP-Resumida'!E19</f>
        <v>1E-4</v>
      </c>
      <c r="F19" s="71" t="s">
        <v>70</v>
      </c>
      <c r="G19" s="72"/>
      <c r="H19" s="64">
        <f>'DVP-Resumida'!B19-'DVP-Resumida'!C19</f>
        <v>21832.3</v>
      </c>
      <c r="I19" s="65"/>
    </row>
    <row r="20" spans="1:9" ht="15" customHeight="1" x14ac:dyDescent="0.2">
      <c r="A20" s="71" t="s">
        <v>75</v>
      </c>
      <c r="B20" s="72"/>
      <c r="C20" s="44">
        <f>'DVP-Resumida'!D20</f>
        <v>-0.86539999999999995</v>
      </c>
      <c r="D20" s="44">
        <f>'DVP-Resumida'!E20</f>
        <v>4.0000000000000002E-4</v>
      </c>
      <c r="F20" s="71" t="s">
        <v>75</v>
      </c>
      <c r="G20" s="72"/>
      <c r="H20" s="64">
        <f>'DVP-Resumida'!B20-'DVP-Resumida'!C20</f>
        <v>-927081.75999999989</v>
      </c>
      <c r="I20" s="65"/>
    </row>
    <row r="21" spans="1:9" ht="15" customHeight="1" x14ac:dyDescent="0.2">
      <c r="A21" s="71" t="s">
        <v>82</v>
      </c>
      <c r="B21" s="72"/>
      <c r="C21" s="44">
        <f>'DVP-Resumida'!D21</f>
        <v>2.2366000000000001</v>
      </c>
      <c r="D21" s="44">
        <f>'DVP-Resumida'!E21</f>
        <v>6.1999999999999998E-3</v>
      </c>
      <c r="F21" s="71" t="s">
        <v>82</v>
      </c>
      <c r="G21" s="72"/>
      <c r="H21" s="64">
        <f>'DVP-Resumida'!B21-'DVP-Resumida'!C21</f>
        <v>1533994.21</v>
      </c>
      <c r="I21" s="65"/>
    </row>
    <row r="22" spans="1:9" ht="15" customHeight="1" x14ac:dyDescent="0.2">
      <c r="A22" s="71" t="s">
        <v>88</v>
      </c>
      <c r="B22" s="72"/>
      <c r="C22" s="44">
        <f>'DVP-Resumida'!D22</f>
        <v>1.0922000000000001</v>
      </c>
      <c r="D22" s="44">
        <f>'DVP-Resumida'!E22</f>
        <v>1E-4</v>
      </c>
      <c r="F22" s="71" t="s">
        <v>88</v>
      </c>
      <c r="G22" s="72"/>
      <c r="H22" s="64">
        <f>'DVP-Resumida'!B22-'DVP-Resumida'!C22</f>
        <v>22674.730000000003</v>
      </c>
      <c r="I22" s="65"/>
    </row>
    <row r="23" spans="1:9" ht="15" customHeight="1" x14ac:dyDescent="0.2">
      <c r="A23" s="71" t="s">
        <v>93</v>
      </c>
      <c r="B23" s="72"/>
      <c r="C23" s="44">
        <f>'DVP-Resumida'!D24</f>
        <v>5.1299999999999998E-2</v>
      </c>
      <c r="D23" s="44">
        <f>'DVP-Resumida'!E24</f>
        <v>2.92E-2</v>
      </c>
      <c r="F23" s="71" t="s">
        <v>93</v>
      </c>
      <c r="G23" s="72"/>
      <c r="H23" s="64">
        <f>'DVP-Resumida'!B24-'DVP-Resumida'!C24</f>
        <v>506332.1799999997</v>
      </c>
      <c r="I23" s="65"/>
    </row>
    <row r="24" spans="1:9" s="30" customFormat="1" ht="15" customHeight="1" x14ac:dyDescent="0.2">
      <c r="A24" s="73" t="s">
        <v>130</v>
      </c>
      <c r="B24" s="73"/>
      <c r="C24" s="45">
        <f>'DVP-Resumida'!D15</f>
        <v>3.6999999999999998E-2</v>
      </c>
      <c r="D24" s="45">
        <f>'DVP-Resumida'!E15</f>
        <v>0.91300000000000003</v>
      </c>
      <c r="F24" s="73" t="s">
        <v>130</v>
      </c>
      <c r="G24" s="73"/>
      <c r="H24" s="66">
        <f>'DVP-Resumida'!B15-'DVP-Resumida'!C15</f>
        <v>11585455.870000005</v>
      </c>
      <c r="I24" s="67"/>
    </row>
    <row r="25" spans="1:9" ht="15" customHeight="1" x14ac:dyDescent="0.2">
      <c r="A25" s="79" t="s">
        <v>131</v>
      </c>
      <c r="B25" s="80"/>
      <c r="C25" s="45">
        <f>'DVP-Resumida'!D26</f>
        <v>19.248799999999999</v>
      </c>
      <c r="D25" s="45">
        <f>'DVP-Resumida'!E26</f>
        <v>8.6999999999999994E-2</v>
      </c>
      <c r="F25" s="79" t="s">
        <v>131</v>
      </c>
      <c r="G25" s="80"/>
      <c r="H25" s="66">
        <f>'DVP-Resumida'!B26-'DVP-Resumida'!C26</f>
        <v>29393816.360000014</v>
      </c>
      <c r="I25" s="67"/>
    </row>
    <row r="27" spans="1:9" x14ac:dyDescent="0.2">
      <c r="A27" s="78" t="s">
        <v>118</v>
      </c>
      <c r="B27" s="78"/>
      <c r="C27" s="78"/>
      <c r="D27" s="78"/>
      <c r="E27" s="78"/>
      <c r="F27" s="78"/>
      <c r="G27" s="78"/>
      <c r="H27" s="78"/>
      <c r="I27" s="78"/>
    </row>
    <row r="28" spans="1:9" ht="15" customHeight="1" x14ac:dyDescent="0.2">
      <c r="A28" s="68" t="s">
        <v>119</v>
      </c>
      <c r="B28" s="68"/>
      <c r="C28" s="68"/>
      <c r="D28" s="68"/>
      <c r="E28" s="46"/>
      <c r="F28" s="68" t="s">
        <v>120</v>
      </c>
      <c r="G28" s="68"/>
      <c r="H28" s="68"/>
      <c r="I28" s="68"/>
    </row>
    <row r="30" spans="1:9" x14ac:dyDescent="0.2">
      <c r="A30" s="47" t="s">
        <v>121</v>
      </c>
      <c r="B30" s="47" t="s">
        <v>129</v>
      </c>
      <c r="C30" s="47" t="s">
        <v>106</v>
      </c>
      <c r="D30" s="43" t="str">
        <f>CONCATENATE("AV - ",RIGHT(TEXT(Informações!$B$7,"mm/aa"),5))</f>
        <v>AV - 12/18</v>
      </c>
      <c r="F30" s="47" t="s">
        <v>121</v>
      </c>
      <c r="G30" s="47" t="s">
        <v>129</v>
      </c>
      <c r="H30" s="43" t="str">
        <f>CONCATENATE("AV - ",RIGHT(TEXT(Informações!$B$7,"mm/aa"),5))</f>
        <v>AV - 12/18</v>
      </c>
      <c r="I30" s="47" t="s">
        <v>106</v>
      </c>
    </row>
    <row r="31" spans="1:9" x14ac:dyDescent="0.2">
      <c r="A31" s="48">
        <v>1</v>
      </c>
      <c r="B31" s="48" t="str">
        <f>IF(ISNA(VLOOKUP(A31,'DVP-Dados1'!$A$1:$C$38,2,FALSE)),"",VLOOKUP(A31,'DVP-Dados1'!$A$1:$C$38,2,FALSE))</f>
        <v>Ganhos com Desincorporação de Passivos</v>
      </c>
      <c r="C31" s="49">
        <f>IF(ISNA(VLOOKUP(A31,'DVP-Dados1'!$A$1:$C$38,3,FALSE)),"",VLOOKUP(A31,'DVP-Dados1'!$A$1:$C$38,3,FALSE))</f>
        <v>-1</v>
      </c>
      <c r="D31" s="49">
        <f>IF(ISNA(VLOOKUP(B31,'DVP-Dados1'!$F$1:$G$38,2,FALSE)),"",VLOOKUP(B31,'DVP-Dados1'!$F$1:$G$38,2,FALSE))</f>
        <v>0</v>
      </c>
      <c r="F31" s="48">
        <v>1</v>
      </c>
      <c r="G31" s="48" t="str">
        <f>IF(ISNA(VLOOKUP(F31,'DVP-Dados1'!$E$1:$G$38,2,FALSE)),"",VLOOKUP(F31,'DVP-Dados1'!$E$1:$G$38,2,FALSE))</f>
        <v>Transferências Intragovernamentais</v>
      </c>
      <c r="H31" s="49">
        <f>IF(ISNA(VLOOKUP(F31,'DVP-Dados1'!$E$1:$G$38,3,FALSE)),"",VLOOKUP(F31,'DVP-Dados1'!$E$1:$G$38,3,FALSE))</f>
        <v>0.91690000000000005</v>
      </c>
      <c r="I31" s="49">
        <f>IF(ISNA(VLOOKUP(G31,'DVP-Dados1'!$B$1:$C$38,2,FALSE)),"",VLOOKUP(G31,'DVP-Dados1'!$B$1:$C$38,2,FALSE))</f>
        <v>5.1400000000000001E-2</v>
      </c>
    </row>
    <row r="32" spans="1:9" x14ac:dyDescent="0.2">
      <c r="A32" s="50">
        <v>2</v>
      </c>
      <c r="B32" s="50" t="str">
        <f>IF(ISNA(VLOOKUP(A32,'DVP-Dados1'!$A$1:$C$38,2,FALSE)),"",VLOOKUP(A32,'DVP-Dados1'!$A$1:$C$38,2,FALSE))</f>
        <v>Transferências Intergovernamentais</v>
      </c>
      <c r="C32" s="51">
        <f>IF(ISNA(VLOOKUP(A32,'DVP-Dados1'!$A$1:$C$38,3,FALSE)),"",VLOOKUP(A32,'DVP-Dados1'!$A$1:$C$38,3,FALSE))</f>
        <v>-0.97589999999999999</v>
      </c>
      <c r="D32" s="51">
        <f>IF(ISNA(VLOOKUP(B32,'DVP-Dados1'!$F$1:$G$38,2,FALSE)),"",VLOOKUP(B32,'DVP-Dados1'!$F$1:$G$38,2,FALSE))</f>
        <v>1E-4</v>
      </c>
      <c r="F32" s="50">
        <v>2</v>
      </c>
      <c r="G32" s="50" t="str">
        <f>IF(ISNA(VLOOKUP(F32,'DVP-Dados1'!$E$1:$G$38,2,FALSE)),"",VLOOKUP(F32,'DVP-Dados1'!$E$1:$G$38,2,FALSE))</f>
        <v>Reavaliação de Ativos</v>
      </c>
      <c r="H32" s="51">
        <f>IF(ISNA(VLOOKUP(F32,'DVP-Dados1'!$E$1:$G$38,3,FALSE)),"",VLOOKUP(F32,'DVP-Dados1'!$E$1:$G$38,3,FALSE))</f>
        <v>7.9200000000000007E-2</v>
      </c>
      <c r="I32" s="51" t="str">
        <f>IF(ISNA(VLOOKUP(G32,'DVP-Dados1'!$B$1:$C$38,2,FALSE)),"",VLOOKUP(G32,'DVP-Dados1'!$B$1:$C$38,2,FALSE))</f>
        <v/>
      </c>
    </row>
    <row r="33" spans="1:9" x14ac:dyDescent="0.2">
      <c r="A33" s="50">
        <v>3</v>
      </c>
      <c r="B33" s="50" t="str">
        <f>IF(ISNA(VLOOKUP(A33,'DVP-Dados1'!$A$1:$C$38,2,FALSE)),"",VLOOKUP(A33,'DVP-Dados1'!$A$1:$C$38,2,FALSE))</f>
        <v>Ganhos com Incorporação de Ativos</v>
      </c>
      <c r="C33" s="51">
        <f>IF(ISNA(VLOOKUP(A33,'DVP-Dados1'!$A$1:$C$38,3,FALSE)),"",VLOOKUP(A33,'DVP-Dados1'!$A$1:$C$38,3,FALSE))</f>
        <v>-0.84689999999999999</v>
      </c>
      <c r="D33" s="51">
        <f>IF(ISNA(VLOOKUP(B33,'DVP-Dados1'!$F$1:$G$38,2,FALSE)),"",VLOOKUP(B33,'DVP-Dados1'!$F$1:$G$38,2,FALSE))</f>
        <v>8.0000000000000004E-4</v>
      </c>
      <c r="F33" s="50">
        <v>3</v>
      </c>
      <c r="G33" s="50" t="str">
        <f>IF(ISNA(VLOOKUP(F33,'DVP-Dados1'!$E$1:$G$38,2,FALSE)),"",VLOOKUP(F33,'DVP-Dados1'!$E$1:$G$38,2,FALSE))</f>
        <v>Exploração de Bens, Direitos e Prestação de Serviços</v>
      </c>
      <c r="H33" s="51">
        <f>IF(ISNA(VLOOKUP(F33,'DVP-Dados1'!$E$1:$G$38,3,FALSE)),"",VLOOKUP(F33,'DVP-Dados1'!$E$1:$G$38,3,FALSE))</f>
        <v>1.5E-3</v>
      </c>
      <c r="I33" s="51">
        <f>IF(ISNA(VLOOKUP(G33,'DVP-Dados1'!$B$1:$C$38,2,FALSE)),"",VLOOKUP(G33,'DVP-Dados1'!$B$1:$C$38,2,FALSE))</f>
        <v>7.5999999999999998E-2</v>
      </c>
    </row>
    <row r="34" spans="1:9" x14ac:dyDescent="0.2">
      <c r="A34" s="50">
        <v>4</v>
      </c>
      <c r="B34" s="50" t="str">
        <f>IF(ISNA(VLOOKUP(A34,'DVP-Dados1'!$A$1:$C$38,2,FALSE)),"",VLOOKUP(A34,'DVP-Dados1'!$A$1:$C$38,2,FALSE))</f>
        <v>Juros e Encargos de Mora</v>
      </c>
      <c r="C34" s="51">
        <f>IF(ISNA(VLOOKUP(A34,'DVP-Dados1'!$A$1:$C$38,3,FALSE)),"",VLOOKUP(A34,'DVP-Dados1'!$A$1:$C$38,3,FALSE))</f>
        <v>-0.68979999999999997</v>
      </c>
      <c r="D34" s="51">
        <f>IF(ISNA(VLOOKUP(B34,'DVP-Dados1'!$F$1:$G$38,2,FALSE)),"",VLOOKUP(B34,'DVP-Dados1'!$F$1:$G$38,2,FALSE))</f>
        <v>0</v>
      </c>
      <c r="F34" s="50">
        <v>4</v>
      </c>
      <c r="G34" s="50" t="str">
        <f>IF(ISNA(VLOOKUP(F34,'DVP-Dados1'!$E$1:$G$38,2,FALSE)),"",VLOOKUP(F34,'DVP-Dados1'!$E$1:$G$38,2,FALSE))</f>
        <v>Outras Transferências e Delegações Recebidas</v>
      </c>
      <c r="H34" s="51">
        <f>IF(ISNA(VLOOKUP(F34,'DVP-Dados1'!$E$1:$G$38,3,FALSE)),"",VLOOKUP(F34,'DVP-Dados1'!$E$1:$G$38,3,FALSE))</f>
        <v>1.1000000000000001E-3</v>
      </c>
      <c r="I34" s="51">
        <f>IF(ISNA(VLOOKUP(G34,'DVP-Dados1'!$B$1:$C$38,2,FALSE)),"",VLOOKUP(G34,'DVP-Dados1'!$B$1:$C$38,2,FALSE))</f>
        <v>-0.30249999999999999</v>
      </c>
    </row>
    <row r="35" spans="1:9" x14ac:dyDescent="0.2">
      <c r="A35" s="50">
        <v>5</v>
      </c>
      <c r="B35" s="50" t="str">
        <f>IF(ISNA(VLOOKUP(A35,'DVP-Dados1'!$A$1:$C$38,2,FALSE)),"",VLOOKUP(A35,'DVP-Dados1'!$A$1:$C$38,2,FALSE))</f>
        <v>Diversas Variações Patrimoniais Aumentativas</v>
      </c>
      <c r="C35" s="51">
        <f>IF(ISNA(VLOOKUP(A35,'DVP-Dados1'!$A$1:$C$38,3,FALSE)),"",VLOOKUP(A35,'DVP-Dados1'!$A$1:$C$38,3,FALSE))</f>
        <v>0.44919999999999999</v>
      </c>
      <c r="D35" s="51">
        <f>IF(ISNA(VLOOKUP(B35,'DVP-Dados1'!$F$1:$G$38,2,FALSE)),"",VLOOKUP(B35,'DVP-Dados1'!$F$1:$G$38,2,FALSE))</f>
        <v>1E-4</v>
      </c>
      <c r="F35" s="50">
        <v>5</v>
      </c>
      <c r="G35" s="50" t="str">
        <f>IF(ISNA(VLOOKUP(F35,'DVP-Dados1'!$E$1:$G$38,2,FALSE)),"",VLOOKUP(F35,'DVP-Dados1'!$E$1:$G$38,2,FALSE))</f>
        <v>Ganhos com Incorporação de Ativos</v>
      </c>
      <c r="H35" s="51">
        <f>IF(ISNA(VLOOKUP(F35,'DVP-Dados1'!$E$1:$G$38,3,FALSE)),"",VLOOKUP(F35,'DVP-Dados1'!$E$1:$G$38,3,FALSE))</f>
        <v>8.0000000000000004E-4</v>
      </c>
      <c r="I35" s="51">
        <f>IF(ISNA(VLOOKUP(G35,'DVP-Dados1'!$B$1:$C$38,2,FALSE)),"",VLOOKUP(G35,'DVP-Dados1'!$B$1:$C$38,2,FALSE))</f>
        <v>-0.84689999999999999</v>
      </c>
    </row>
    <row r="36" spans="1:9" x14ac:dyDescent="0.2">
      <c r="A36" s="50">
        <v>6</v>
      </c>
      <c r="B36" s="50" t="str">
        <f>IF(ISNA(VLOOKUP(A36,'DVP-Dados1'!$A$1:$C$38,2,FALSE)),"",VLOOKUP(A36,'DVP-Dados1'!$A$1:$C$38,2,FALSE))</f>
        <v>Outras Transferências e Delegações Recebidas</v>
      </c>
      <c r="C36" s="51">
        <f>IF(ISNA(VLOOKUP(A36,'DVP-Dados1'!$A$1:$C$38,3,FALSE)),"",VLOOKUP(A36,'DVP-Dados1'!$A$1:$C$38,3,FALSE))</f>
        <v>-0.30249999999999999</v>
      </c>
      <c r="D36" s="51">
        <f>IF(ISNA(VLOOKUP(B36,'DVP-Dados1'!$F$1:$G$38,2,FALSE)),"",VLOOKUP(B36,'DVP-Dados1'!$F$1:$G$38,2,FALSE))</f>
        <v>1.1000000000000001E-3</v>
      </c>
      <c r="F36" s="50">
        <v>6</v>
      </c>
      <c r="G36" s="50" t="str">
        <f>IF(ISNA(VLOOKUP(F36,'DVP-Dados1'!$E$1:$G$38,2,FALSE)),"",VLOOKUP(F36,'DVP-Dados1'!$E$1:$G$38,2,FALSE))</f>
        <v>Remuneração de Depósitos Bancários e Aplicações Financeiras</v>
      </c>
      <c r="H36" s="51">
        <f>IF(ISNA(VLOOKUP(F36,'DVP-Dados1'!$E$1:$G$38,3,FALSE)),"",VLOOKUP(F36,'DVP-Dados1'!$E$1:$G$38,3,FALSE))</f>
        <v>4.0000000000000002E-4</v>
      </c>
      <c r="I36" s="51">
        <f>IF(ISNA(VLOOKUP(G36,'DVP-Dados1'!$B$1:$C$38,2,FALSE)),"",VLOOKUP(G36,'DVP-Dados1'!$B$1:$C$38,2,FALSE))</f>
        <v>-0.21279999999999999</v>
      </c>
    </row>
    <row r="37" spans="1:9" x14ac:dyDescent="0.2">
      <c r="A37" s="50">
        <v>7</v>
      </c>
      <c r="B37" s="50" t="str">
        <f>IF(ISNA(VLOOKUP(A37,'DVP-Dados1'!$A$1:$C$38,2,FALSE)),"",VLOOKUP(A37,'DVP-Dados1'!$A$1:$C$38,2,FALSE))</f>
        <v>Remuneração de Depósitos Bancários e Aplicações Financeiras</v>
      </c>
      <c r="C37" s="51">
        <f>IF(ISNA(VLOOKUP(A37,'DVP-Dados1'!$A$1:$C$38,3,FALSE)),"",VLOOKUP(A37,'DVP-Dados1'!$A$1:$C$38,3,FALSE))</f>
        <v>-0.21279999999999999</v>
      </c>
      <c r="D37" s="51">
        <f>IF(ISNA(VLOOKUP(B37,'DVP-Dados1'!$F$1:$G$38,2,FALSE)),"",VLOOKUP(B37,'DVP-Dados1'!$F$1:$G$38,2,FALSE))</f>
        <v>4.0000000000000002E-4</v>
      </c>
      <c r="F37" s="50">
        <v>7</v>
      </c>
      <c r="G37" s="50" t="str">
        <f>IF(ISNA(VLOOKUP(F37,'DVP-Dados1'!$E$1:$G$38,2,FALSE)),"",VLOOKUP(F37,'DVP-Dados1'!$E$1:$G$38,2,FALSE))</f>
        <v>Transferências Intergovernamentais</v>
      </c>
      <c r="H37" s="51">
        <f>IF(ISNA(VLOOKUP(F37,'DVP-Dados1'!$E$1:$G$38,3,FALSE)),"",VLOOKUP(F37,'DVP-Dados1'!$E$1:$G$38,3,FALSE))</f>
        <v>1E-4</v>
      </c>
      <c r="I37" s="51">
        <f>IF(ISNA(VLOOKUP(G37,'DVP-Dados1'!$B$1:$C$38,2,FALSE)),"",VLOOKUP(G37,'DVP-Dados1'!$B$1:$C$38,2,FALSE))</f>
        <v>-0.97589999999999999</v>
      </c>
    </row>
    <row r="38" spans="1:9" x14ac:dyDescent="0.2">
      <c r="A38" s="50">
        <v>8</v>
      </c>
      <c r="B38" s="50" t="str">
        <f>IF(ISNA(VLOOKUP(A38,'DVP-Dados1'!$A$1:$C$38,2,FALSE)),"",VLOOKUP(A38,'DVP-Dados1'!$A$1:$C$38,2,FALSE))</f>
        <v>Exploração de Bens, Direitos e Prestação de Serviços</v>
      </c>
      <c r="C38" s="51">
        <f>IF(ISNA(VLOOKUP(A38,'DVP-Dados1'!$A$1:$C$38,3,FALSE)),"",VLOOKUP(A38,'DVP-Dados1'!$A$1:$C$38,3,FALSE))</f>
        <v>7.5999999999999998E-2</v>
      </c>
      <c r="D38" s="51">
        <f>IF(ISNA(VLOOKUP(B38,'DVP-Dados1'!$F$1:$G$38,2,FALSE)),"",VLOOKUP(B38,'DVP-Dados1'!$F$1:$G$38,2,FALSE))</f>
        <v>1.5E-3</v>
      </c>
      <c r="F38" s="50">
        <v>8</v>
      </c>
      <c r="G38" s="50" t="str">
        <f>IF(ISNA(VLOOKUP(F38,'DVP-Dados1'!$E$1:$G$38,2,FALSE)),"",VLOOKUP(F38,'DVP-Dados1'!$E$1:$G$38,2,FALSE))</f>
        <v/>
      </c>
      <c r="H38" s="51" t="str">
        <f>IF(ISNA(VLOOKUP(F38,'DVP-Dados1'!$E$1:$G$38,3,FALSE)),"",VLOOKUP(F38,'DVP-Dados1'!$E$1:$G$38,3,FALSE))</f>
        <v/>
      </c>
      <c r="I38" s="51" t="str">
        <f>IF(ISNA(VLOOKUP(G38,'DVP-Dados1'!$B$1:$C$38,2,FALSE)),"",VLOOKUP(G38,'DVP-Dados1'!$B$1:$C$38,2,FALSE))</f>
        <v/>
      </c>
    </row>
    <row r="39" spans="1:9" x14ac:dyDescent="0.2">
      <c r="A39" s="50">
        <v>9</v>
      </c>
      <c r="B39" s="50" t="str">
        <f>IF(ISNA(VLOOKUP(A39,'DVP-Dados1'!$A$1:$C$38,2,FALSE)),"",VLOOKUP(A39,'DVP-Dados1'!$A$1:$C$38,2,FALSE))</f>
        <v>Transferências Intragovernamentais</v>
      </c>
      <c r="C39" s="51">
        <f>IF(ISNA(VLOOKUP(A39,'DVP-Dados1'!$A$1:$C$38,3,FALSE)),"",VLOOKUP(A39,'DVP-Dados1'!$A$1:$C$38,3,FALSE))</f>
        <v>5.1400000000000001E-2</v>
      </c>
      <c r="D39" s="51">
        <f>IF(ISNA(VLOOKUP(B39,'DVP-Dados1'!$F$1:$G$38,2,FALSE)),"",VLOOKUP(B39,'DVP-Dados1'!$F$1:$G$38,2,FALSE))</f>
        <v>0.91690000000000005</v>
      </c>
      <c r="F39" s="50">
        <v>9</v>
      </c>
      <c r="G39" s="50" t="str">
        <f>IF(ISNA(VLOOKUP(F39,'DVP-Dados1'!$E$1:$G$38,2,FALSE)),"",VLOOKUP(F39,'DVP-Dados1'!$E$1:$G$38,2,FALSE))</f>
        <v>Impostos</v>
      </c>
      <c r="H39" s="51">
        <f>IF(ISNA(VLOOKUP(F39,'DVP-Dados1'!$E$1:$G$38,3,FALSE)),"",VLOOKUP(F39,'DVP-Dados1'!$E$1:$G$38,3,FALSE))</f>
        <v>0</v>
      </c>
      <c r="I39" s="51" t="str">
        <f>IF(ISNA(VLOOKUP(G39,'DVP-Dados1'!$B$1:$C$38,2,FALSE)),"",VLOOKUP(G39,'DVP-Dados1'!$B$1:$C$38,2,FALSE))</f>
        <v/>
      </c>
    </row>
    <row r="40" spans="1:9" x14ac:dyDescent="0.2">
      <c r="A40" s="52">
        <v>10</v>
      </c>
      <c r="B40" s="52" t="str">
        <f>IF(ISNA(VLOOKUP(A40,'DVP-Dados1'!$A$1:$C$38,2,FALSE)),"",VLOOKUP(A40,'DVP-Dados1'!$A$1:$C$38,2,FALSE))</f>
        <v/>
      </c>
      <c r="C40" s="53" t="str">
        <f>IF(ISNA(VLOOKUP(A40,'DVP-Dados1'!$A$1:$C$38,3,FALSE)),"",VLOOKUP(A40,'DVP-Dados1'!$A$1:$C$38,3,FALSE))</f>
        <v/>
      </c>
      <c r="D40" s="53" t="str">
        <f>IF(ISNA(VLOOKUP(B40,'DVP-Dados1'!$F$1:$G$38,2,FALSE)),"",VLOOKUP(B40,'DVP-Dados1'!$F$1:$G$38,2,FALSE))</f>
        <v/>
      </c>
      <c r="F40" s="52">
        <v>10</v>
      </c>
      <c r="G40" s="52" t="str">
        <f>IF(ISNA(VLOOKUP(F40,'DVP-Dados1'!$E$1:$G$38,2,FALSE)),"",VLOOKUP(F40,'DVP-Dados1'!$E$1:$G$38,2,FALSE))</f>
        <v/>
      </c>
      <c r="H40" s="53" t="str">
        <f>IF(ISNA(VLOOKUP(F40,'DVP-Dados1'!$E$1:$G$38,3,FALSE)),"",VLOOKUP(F40,'DVP-Dados1'!$E$1:$G$38,3,FALSE))</f>
        <v/>
      </c>
      <c r="I40" s="53" t="str">
        <f>IF(ISNA(VLOOKUP(G40,'DVP-Dados1'!$B$1:$C$38,2,FALSE)),"",VLOOKUP(G40,'DVP-Dados1'!$B$1:$C$38,2,FALSE))</f>
        <v/>
      </c>
    </row>
    <row r="42" spans="1:9" x14ac:dyDescent="0.2">
      <c r="A42" s="47" t="s">
        <v>121</v>
      </c>
      <c r="B42" s="47" t="s">
        <v>130</v>
      </c>
      <c r="C42" s="47" t="s">
        <v>106</v>
      </c>
      <c r="D42" s="43" t="str">
        <f>CONCATENATE("AV - ",RIGHT(TEXT(Informações!$B$7,"mm/aa"),5))</f>
        <v>AV - 12/18</v>
      </c>
      <c r="F42" s="47" t="s">
        <v>121</v>
      </c>
      <c r="G42" s="47" t="s">
        <v>130</v>
      </c>
      <c r="H42" s="43" t="str">
        <f>CONCATENATE("AV - ",RIGHT(TEXT(Informações!$B$7,"mm/aa"),5))</f>
        <v>AV - 12/18</v>
      </c>
      <c r="I42" s="47" t="s">
        <v>106</v>
      </c>
    </row>
    <row r="43" spans="1:9" x14ac:dyDescent="0.2">
      <c r="A43" s="48">
        <v>1</v>
      </c>
      <c r="B43" s="48" t="str">
        <f>IF(ISNA(VLOOKUP(A43,'DVP-Dados1'!$I$1:$K$47,2,FALSE)),"",VLOOKUP(A43,'DVP-Dados1'!$I$1:$K$47,2,FALSE))</f>
        <v>Contribuições</v>
      </c>
      <c r="C43" s="49">
        <f>IF(ISNA(VLOOKUP(A43,'DVP-Dados1'!$I$1:$K$47,3,FALSE)),"",VLOOKUP(A43,'DVP-Dados1'!$I$1:$K$47,3,FALSE))</f>
        <v>17.556999999999999</v>
      </c>
      <c r="D43" s="49">
        <f>IF(ISNA(VLOOKUP(B43,'DVP-Dados1'!$N$1:$O$47,2,FALSE)),"",VLOOKUP(B43,'DVP-Dados1'!$N$1:$O$47,2,FALSE))</f>
        <v>1E-4</v>
      </c>
      <c r="F43" s="48">
        <v>1</v>
      </c>
      <c r="G43" s="48" t="str">
        <f>IF(ISNA(VLOOKUP(F43,'DVP-Dados1'!$M$1:$O$47,2,FALSE)),"",VLOOKUP(F43,'DVP-Dados1'!$M$1:$O$47,2,FALSE))</f>
        <v>Remuneração a Pessoal</v>
      </c>
      <c r="H43" s="49">
        <f>IF(ISNA(VLOOKUP(F43,'DVP-Dados1'!$M$1:$O$47,3,FALSE)),"",VLOOKUP(F43,'DVP-Dados1'!$M$1:$O$47,3,FALSE))</f>
        <v>0.58640000000000003</v>
      </c>
      <c r="I43" s="49">
        <f>IF(ISNA(VLOOKUP(G43,'DVP-Dados1'!$J$1:$K$47,2,FALSE)),"",VLOOKUP(G43,'DVP-Dados1'!$J$1:$K$47,2,FALSE))</f>
        <v>4.7100000000000003E-2</v>
      </c>
    </row>
    <row r="44" spans="1:9" x14ac:dyDescent="0.2">
      <c r="A44" s="50">
        <v>2</v>
      </c>
      <c r="B44" s="50" t="str">
        <f>IF(ISNA(VLOOKUP(A44,'DVP-Dados1'!$I$1:$K$47,2,FALSE)),"",VLOOKUP(A44,'DVP-Dados1'!$I$1:$K$47,2,FALSE))</f>
        <v>Reavaliação, Redução a Valor Recuperável e Ajustes p/ Perdas</v>
      </c>
      <c r="C44" s="51">
        <f>IF(ISNA(VLOOKUP(A44,'DVP-Dados1'!$I$1:$K$47,3,FALSE)),"",VLOOKUP(A44,'DVP-Dados1'!$I$1:$K$47,3,FALSE))</f>
        <v>3.1408999999999998</v>
      </c>
      <c r="D44" s="51">
        <f>IF(ISNA(VLOOKUP(B44,'DVP-Dados1'!$N$1:$O$47,2,FALSE)),"",VLOOKUP(B44,'DVP-Dados1'!$N$1:$O$47,2,FALSE))</f>
        <v>3.7000000000000002E-3</v>
      </c>
      <c r="F44" s="50">
        <v>2</v>
      </c>
      <c r="G44" s="50" t="str">
        <f>IF(ISNA(VLOOKUP(F44,'DVP-Dados1'!$M$1:$O$47,2,FALSE)),"",VLOOKUP(F44,'DVP-Dados1'!$M$1:$O$47,2,FALSE))</f>
        <v>Encargos Patronais</v>
      </c>
      <c r="H44" s="51">
        <f>IF(ISNA(VLOOKUP(F44,'DVP-Dados1'!$M$1:$O$47,3,FALSE)),"",VLOOKUP(F44,'DVP-Dados1'!$M$1:$O$47,3,FALSE))</f>
        <v>0.1166</v>
      </c>
      <c r="I44" s="51">
        <f>IF(ISNA(VLOOKUP(G44,'DVP-Dados1'!$J$1:$K$47,2,FALSE)),"",VLOOKUP(G44,'DVP-Dados1'!$J$1:$K$47,2,FALSE))</f>
        <v>3.9600000000000003E-2</v>
      </c>
    </row>
    <row r="45" spans="1:9" x14ac:dyDescent="0.2">
      <c r="A45" s="50">
        <v>3</v>
      </c>
      <c r="B45" s="50" t="str">
        <f>IF(ISNA(VLOOKUP(A45,'DVP-Dados1'!$I$1:$K$47,2,FALSE)),"",VLOOKUP(A45,'DVP-Dados1'!$I$1:$K$47,2,FALSE))</f>
        <v>Desincorporação de Ativos</v>
      </c>
      <c r="C45" s="51">
        <f>IF(ISNA(VLOOKUP(A45,'DVP-Dados1'!$I$1:$K$47,3,FALSE)),"",VLOOKUP(A45,'DVP-Dados1'!$I$1:$K$47,3,FALSE))</f>
        <v>1.4167000000000001</v>
      </c>
      <c r="D45" s="51">
        <f>IF(ISNA(VLOOKUP(B45,'DVP-Dados1'!$N$1:$O$47,2,FALSE)),"",VLOOKUP(B45,'DVP-Dados1'!$N$1:$O$47,2,FALSE))</f>
        <v>2.5000000000000001E-3</v>
      </c>
      <c r="F45" s="50">
        <v>3</v>
      </c>
      <c r="G45" s="50" t="str">
        <f>IF(ISNA(VLOOKUP(F45,'DVP-Dados1'!$M$1:$O$47,2,FALSE)),"",VLOOKUP(F45,'DVP-Dados1'!$M$1:$O$47,2,FALSE))</f>
        <v>Serviços</v>
      </c>
      <c r="H45" s="51">
        <f>IF(ISNA(VLOOKUP(F45,'DVP-Dados1'!$M$1:$O$47,3,FALSE)),"",VLOOKUP(F45,'DVP-Dados1'!$M$1:$O$47,3,FALSE))</f>
        <v>9.0499999999999997E-2</v>
      </c>
      <c r="I45" s="51">
        <f>IF(ISNA(VLOOKUP(G45,'DVP-Dados1'!$J$1:$K$47,2,FALSE)),"",VLOOKUP(G45,'DVP-Dados1'!$J$1:$K$47,2,FALSE))</f>
        <v>3.4500000000000003E-2</v>
      </c>
    </row>
    <row r="46" spans="1:9" x14ac:dyDescent="0.2">
      <c r="A46" s="50">
        <v>4</v>
      </c>
      <c r="B46" s="50" t="str">
        <f>IF(ISNA(VLOOKUP(A46,'DVP-Dados1'!$I$1:$K$47,2,FALSE)),"",VLOOKUP(A46,'DVP-Dados1'!$I$1:$K$47,2,FALSE))</f>
        <v>Transferências Intragovernamentais</v>
      </c>
      <c r="C46" s="51">
        <f>IF(ISNA(VLOOKUP(A46,'DVP-Dados1'!$I$1:$K$47,3,FALSE)),"",VLOOKUP(A46,'DVP-Dados1'!$I$1:$K$47,3,FALSE))</f>
        <v>-0.90569999999999995</v>
      </c>
      <c r="D46" s="51">
        <f>IF(ISNA(VLOOKUP(B46,'DVP-Dados1'!$N$1:$O$47,2,FALSE)),"",VLOOKUP(B46,'DVP-Dados1'!$N$1:$O$47,2,FALSE))</f>
        <v>2.9999999999999997E-4</v>
      </c>
      <c r="F46" s="50">
        <v>4</v>
      </c>
      <c r="G46" s="50" t="str">
        <f>IF(ISNA(VLOOKUP(F46,'DVP-Dados1'!$M$1:$O$47,2,FALSE)),"",VLOOKUP(F46,'DVP-Dados1'!$M$1:$O$47,2,FALSE))</f>
        <v>Benefícios a Pessoal</v>
      </c>
      <c r="H46" s="51">
        <f>IF(ISNA(VLOOKUP(F46,'DVP-Dados1'!$M$1:$O$47,3,FALSE)),"",VLOOKUP(F46,'DVP-Dados1'!$M$1:$O$47,3,FALSE))</f>
        <v>3.9699999999999999E-2</v>
      </c>
      <c r="I46" s="51">
        <f>IF(ISNA(VLOOKUP(G46,'DVP-Dados1'!$J$1:$K$47,2,FALSE)),"",VLOOKUP(G46,'DVP-Dados1'!$J$1:$K$47,2,FALSE))</f>
        <v>-8.3000000000000001E-3</v>
      </c>
    </row>
    <row r="47" spans="1:9" x14ac:dyDescent="0.2">
      <c r="A47" s="50">
        <v>5</v>
      </c>
      <c r="B47" s="50" t="str">
        <f>IF(ISNA(VLOOKUP(A47,'DVP-Dados1'!$I$1:$K$47,2,FALSE)),"",VLOOKUP(A47,'DVP-Dados1'!$I$1:$K$47,2,FALSE))</f>
        <v>Outras Var. Patrimoniais Diminutivas - Pessoal e Encargos</v>
      </c>
      <c r="C47" s="51">
        <f>IF(ISNA(VLOOKUP(A47,'DVP-Dados1'!$I$1:$K$47,3,FALSE)),"",VLOOKUP(A47,'DVP-Dados1'!$I$1:$K$47,3,FALSE))</f>
        <v>-0.87450000000000006</v>
      </c>
      <c r="D47" s="51">
        <f>IF(ISNA(VLOOKUP(B47,'DVP-Dados1'!$N$1:$O$47,2,FALSE)),"",VLOOKUP(B47,'DVP-Dados1'!$N$1:$O$47,2,FALSE))</f>
        <v>0</v>
      </c>
      <c r="F47" s="50">
        <v>5</v>
      </c>
      <c r="G47" s="50" t="str">
        <f>IF(ISNA(VLOOKUP(F47,'DVP-Dados1'!$M$1:$O$47,2,FALSE)),"",VLOOKUP(F47,'DVP-Dados1'!$M$1:$O$47,2,FALSE))</f>
        <v>Depreciação, Amortização e Exaustão</v>
      </c>
      <c r="H47" s="51">
        <f>IF(ISNA(VLOOKUP(F47,'DVP-Dados1'!$M$1:$O$47,3,FALSE)),"",VLOOKUP(F47,'DVP-Dados1'!$M$1:$O$47,3,FALSE))</f>
        <v>3.4799999999999998E-2</v>
      </c>
      <c r="I47" s="51">
        <f>IF(ISNA(VLOOKUP(G47,'DVP-Dados1'!$J$1:$K$47,2,FALSE)),"",VLOOKUP(G47,'DVP-Dados1'!$J$1:$K$47,2,FALSE))</f>
        <v>-0.1096</v>
      </c>
    </row>
    <row r="48" spans="1:9" x14ac:dyDescent="0.2">
      <c r="A48" s="50">
        <v>6</v>
      </c>
      <c r="B48" s="50" t="str">
        <f>IF(ISNA(VLOOKUP(A48,'DVP-Dados1'!$I$1:$K$47,2,FALSE)),"",VLOOKUP(A48,'DVP-Dados1'!$I$1:$K$47,2,FALSE))</f>
        <v>Pensões</v>
      </c>
      <c r="C48" s="51">
        <f>IF(ISNA(VLOOKUP(A48,'DVP-Dados1'!$I$1:$K$47,3,FALSE)),"",VLOOKUP(A48,'DVP-Dados1'!$I$1:$K$47,3,FALSE))</f>
        <v>0.51870000000000005</v>
      </c>
      <c r="D48" s="51">
        <f>IF(ISNA(VLOOKUP(B48,'DVP-Dados1'!$N$1:$O$47,2,FALSE)),"",VLOOKUP(B48,'DVP-Dados1'!$N$1:$O$47,2,FALSE))</f>
        <v>1E-3</v>
      </c>
      <c r="F48" s="50">
        <v>6</v>
      </c>
      <c r="G48" s="50" t="str">
        <f>IF(ISNA(VLOOKUP(F48,'DVP-Dados1'!$M$1:$O$47,2,FALSE)),"",VLOOKUP(F48,'DVP-Dados1'!$M$1:$O$47,2,FALSE))</f>
        <v>Incentivos</v>
      </c>
      <c r="H48" s="51">
        <f>IF(ISNA(VLOOKUP(F48,'DVP-Dados1'!$M$1:$O$47,3,FALSE)),"",VLOOKUP(F48,'DVP-Dados1'!$M$1:$O$47,3,FALSE))</f>
        <v>2.86E-2</v>
      </c>
      <c r="I48" s="51">
        <f>IF(ISNA(VLOOKUP(G48,'DVP-Dados1'!$J$1:$K$47,2,FALSE)),"",VLOOKUP(G48,'DVP-Dados1'!$J$1:$K$47,2,FALSE))</f>
        <v>6.7900000000000002E-2</v>
      </c>
    </row>
    <row r="49" spans="1:9" x14ac:dyDescent="0.2">
      <c r="A49" s="50">
        <v>7</v>
      </c>
      <c r="B49" s="50" t="str">
        <f>IF(ISNA(VLOOKUP(A49,'DVP-Dados1'!$I$1:$K$47,2,FALSE)),"",VLOOKUP(A49,'DVP-Dados1'!$I$1:$K$47,2,FALSE))</f>
        <v>Diversas Variações Patrimoniais Diminutivas</v>
      </c>
      <c r="C49" s="51">
        <f>IF(ISNA(VLOOKUP(A49,'DVP-Dados1'!$I$1:$K$47,3,FALSE)),"",VLOOKUP(A49,'DVP-Dados1'!$I$1:$K$47,3,FALSE))</f>
        <v>-0.39839999999999998</v>
      </c>
      <c r="D49" s="51">
        <f>IF(ISNA(VLOOKUP(B49,'DVP-Dados1'!$N$1:$O$47,2,FALSE)),"",VLOOKUP(B49,'DVP-Dados1'!$N$1:$O$47,2,FALSE))</f>
        <v>5.9999999999999995E-4</v>
      </c>
      <c r="F49" s="50">
        <v>7</v>
      </c>
      <c r="G49" s="50" t="str">
        <f>IF(ISNA(VLOOKUP(F49,'DVP-Dados1'!$M$1:$O$47,2,FALSE)),"",VLOOKUP(F49,'DVP-Dados1'!$M$1:$O$47,2,FALSE))</f>
        <v>Uso de Material de Consumo</v>
      </c>
      <c r="H49" s="51">
        <f>IF(ISNA(VLOOKUP(F49,'DVP-Dados1'!$M$1:$O$47,3,FALSE)),"",VLOOKUP(F49,'DVP-Dados1'!$M$1:$O$47,3,FALSE))</f>
        <v>5.7999999999999996E-3</v>
      </c>
      <c r="I49" s="51">
        <f>IF(ISNA(VLOOKUP(G49,'DVP-Dados1'!$J$1:$K$47,2,FALSE)),"",VLOOKUP(G49,'DVP-Dados1'!$J$1:$K$47,2,FALSE))</f>
        <v>-9.7199999999999995E-2</v>
      </c>
    </row>
    <row r="50" spans="1:9" x14ac:dyDescent="0.2">
      <c r="A50" s="50">
        <v>8</v>
      </c>
      <c r="B50" s="50" t="str">
        <f>IF(ISNA(VLOOKUP(A50,'DVP-Dados1'!$I$1:$K$47,2,FALSE)),"",VLOOKUP(A50,'DVP-Dados1'!$I$1:$K$47,2,FALSE))</f>
        <v>Aposentadorias e Reformas</v>
      </c>
      <c r="C50" s="51">
        <f>IF(ISNA(VLOOKUP(A50,'DVP-Dados1'!$I$1:$K$47,3,FALSE)),"",VLOOKUP(A50,'DVP-Dados1'!$I$1:$K$47,3,FALSE))</f>
        <v>0.33789999999999998</v>
      </c>
      <c r="D50" s="51">
        <f>IF(ISNA(VLOOKUP(B50,'DVP-Dados1'!$N$1:$O$47,2,FALSE)),"",VLOOKUP(B50,'DVP-Dados1'!$N$1:$O$47,2,FALSE))</f>
        <v>2.2000000000000001E-3</v>
      </c>
      <c r="F50" s="50">
        <v>8</v>
      </c>
      <c r="G50" s="50" t="str">
        <f>IF(ISNA(VLOOKUP(F50,'DVP-Dados1'!$M$1:$O$47,2,FALSE)),"",VLOOKUP(F50,'DVP-Dados1'!$M$1:$O$47,2,FALSE))</f>
        <v>Reavaliação, Redução a Valor Recuperável e Ajustes p/ Perdas</v>
      </c>
      <c r="H50" s="51">
        <f>IF(ISNA(VLOOKUP(F50,'DVP-Dados1'!$M$1:$O$47,3,FALSE)),"",VLOOKUP(F50,'DVP-Dados1'!$M$1:$O$47,3,FALSE))</f>
        <v>3.7000000000000002E-3</v>
      </c>
      <c r="I50" s="51">
        <f>IF(ISNA(VLOOKUP(G50,'DVP-Dados1'!$J$1:$K$47,2,FALSE)),"",VLOOKUP(G50,'DVP-Dados1'!$J$1:$K$47,2,FALSE))</f>
        <v>3.1408999999999998</v>
      </c>
    </row>
    <row r="51" spans="1:9" x14ac:dyDescent="0.2">
      <c r="A51" s="50">
        <v>9</v>
      </c>
      <c r="B51" s="50" t="str">
        <f>IF(ISNA(VLOOKUP(A51,'DVP-Dados1'!$I$1:$K$47,2,FALSE)),"",VLOOKUP(A51,'DVP-Dados1'!$I$1:$K$47,2,FALSE))</f>
        <v>Impostos, Taxas e Contribuições de Melhoria</v>
      </c>
      <c r="C51" s="51">
        <f>IF(ISNA(VLOOKUP(A51,'DVP-Dados1'!$I$1:$K$47,3,FALSE)),"",VLOOKUP(A51,'DVP-Dados1'!$I$1:$K$47,3,FALSE))</f>
        <v>0.2336</v>
      </c>
      <c r="D51" s="51">
        <f>IF(ISNA(VLOOKUP(B51,'DVP-Dados1'!$N$1:$O$47,2,FALSE)),"",VLOOKUP(B51,'DVP-Dados1'!$N$1:$O$47,2,FALSE))</f>
        <v>1E-4</v>
      </c>
      <c r="F51" s="50">
        <v>9</v>
      </c>
      <c r="G51" s="50" t="str">
        <f>IF(ISNA(VLOOKUP(F51,'DVP-Dados1'!$M$1:$O$47,2,FALSE)),"",VLOOKUP(F51,'DVP-Dados1'!$M$1:$O$47,2,FALSE))</f>
        <v>Desincorporação de Ativos</v>
      </c>
      <c r="H51" s="51">
        <f>IF(ISNA(VLOOKUP(F51,'DVP-Dados1'!$M$1:$O$47,3,FALSE)),"",VLOOKUP(F51,'DVP-Dados1'!$M$1:$O$47,3,FALSE))</f>
        <v>2.5000000000000001E-3</v>
      </c>
      <c r="I51" s="51">
        <f>IF(ISNA(VLOOKUP(G51,'DVP-Dados1'!$J$1:$K$47,2,FALSE)),"",VLOOKUP(G51,'DVP-Dados1'!$J$1:$K$47,2,FALSE))</f>
        <v>1.4167000000000001</v>
      </c>
    </row>
    <row r="52" spans="1:9" x14ac:dyDescent="0.2">
      <c r="A52" s="52">
        <v>10</v>
      </c>
      <c r="B52" s="52" t="str">
        <f>IF(ISNA(VLOOKUP(A52,'DVP-Dados1'!$I$1:$K$47,2,FALSE)),"",VLOOKUP(A52,'DVP-Dados1'!$I$1:$K$47,2,FALSE))</f>
        <v>Descontos Financeiros Concedidos</v>
      </c>
      <c r="C52" s="53">
        <f>IF(ISNA(VLOOKUP(A52,'DVP-Dados1'!$I$1:$K$47,3,FALSE)),"",VLOOKUP(A52,'DVP-Dados1'!$I$1:$K$47,3,FALSE))</f>
        <v>0.1958</v>
      </c>
      <c r="D52" s="53">
        <f>IF(ISNA(VLOOKUP(B52,'DVP-Dados1'!$N$1:$O$47,2,FALSE)),"",VLOOKUP(B52,'DVP-Dados1'!$N$1:$O$47,2,FALSE))</f>
        <v>0</v>
      </c>
      <c r="F52" s="52">
        <v>10</v>
      </c>
      <c r="G52" s="52" t="str">
        <f>IF(ISNA(VLOOKUP(F52,'DVP-Dados1'!$M$1:$O$47,2,FALSE)),"",VLOOKUP(F52,'DVP-Dados1'!$M$1:$O$47,2,FALSE))</f>
        <v>Aposentadorias e Reformas</v>
      </c>
      <c r="H52" s="53">
        <f>IF(ISNA(VLOOKUP(F52,'DVP-Dados1'!$M$1:$O$47,3,FALSE)),"",VLOOKUP(F52,'DVP-Dados1'!$M$1:$O$47,3,FALSE))</f>
        <v>2.2000000000000001E-3</v>
      </c>
      <c r="I52" s="53">
        <f>IF(ISNA(VLOOKUP(G52,'DVP-Dados1'!$J$1:$K$47,2,FALSE)),"",VLOOKUP(G52,'DVP-Dados1'!$J$1:$K$47,2,FALSE))</f>
        <v>0.33789999999999998</v>
      </c>
    </row>
    <row r="54" spans="1:9" x14ac:dyDescent="0.2">
      <c r="A54" s="78" t="s">
        <v>122</v>
      </c>
      <c r="B54" s="78"/>
      <c r="C54" s="78"/>
      <c r="D54" s="78"/>
      <c r="E54" s="78"/>
      <c r="F54" s="78"/>
      <c r="G54" s="78"/>
      <c r="H54" s="78"/>
      <c r="I54" s="78"/>
    </row>
    <row r="56" spans="1:9" x14ac:dyDescent="0.2">
      <c r="A56" s="47" t="s">
        <v>121</v>
      </c>
      <c r="B56" s="47" t="s">
        <v>129</v>
      </c>
      <c r="C56" s="76" t="s">
        <v>123</v>
      </c>
      <c r="D56" s="77"/>
      <c r="F56" s="47" t="s">
        <v>121</v>
      </c>
      <c r="G56" s="47" t="s">
        <v>130</v>
      </c>
      <c r="H56" s="76" t="s">
        <v>123</v>
      </c>
      <c r="I56" s="77"/>
    </row>
    <row r="57" spans="1:9" x14ac:dyDescent="0.2">
      <c r="A57" s="48">
        <v>1</v>
      </c>
      <c r="B57" s="56" t="str">
        <f>IF(ISNA(VLOOKUP(A57,'DVP-Dados3'!$A$1:$F$38,2,FALSE)),"",VLOOKUP(A57,'DVP-Dados3'!$A$1:$F$38,2,FALSE))</f>
        <v>Reavaliação de Ativos</v>
      </c>
      <c r="C57" s="69">
        <f>IF(ISNA(VLOOKUP(A57,'DVP-Dados3'!$A$1:$F$38,6,FALSE)),"",VLOOKUP(A57,'DVP-Dados3'!$A$1:$F$38,6,FALSE))</f>
        <v>28160106.41</v>
      </c>
      <c r="D57" s="70"/>
      <c r="F57" s="48">
        <v>1</v>
      </c>
      <c r="G57" s="56" t="str">
        <f>IF(ISNA(VLOOKUP(F57,'DVP-Dados3'!$G$1:$L$47,2,FALSE)),"",VLOOKUP(F57,'DVP-Dados3'!$G$1:$L$47,2,FALSE))</f>
        <v>Remuneração a Pessoal</v>
      </c>
      <c r="H57" s="69">
        <f>IF(ISNA(VLOOKUP(F57,'DVP-Dados3'!$G$1:$L$47,6,FALSE)),"",VLOOKUP(F57,'DVP-Dados3'!$G$1:$L$47,6,FALSE))</f>
        <v>9374819.0899999738</v>
      </c>
      <c r="I57" s="70"/>
    </row>
    <row r="58" spans="1:9" x14ac:dyDescent="0.2">
      <c r="A58" s="50">
        <v>2</v>
      </c>
      <c r="B58" s="57" t="str">
        <f>IF(ISNA(VLOOKUP(A58,'DVP-Dados3'!$A$1:$F$38,2,FALSE)),"",VLOOKUP(A58,'DVP-Dados3'!$A$1:$F$38,2,FALSE))</f>
        <v>Transferências Intragovernamentais</v>
      </c>
      <c r="C58" s="64">
        <f>IF(ISNA(VLOOKUP(A58,'DVP-Dados3'!$A$1:$F$38,6,FALSE)),"",VLOOKUP(A58,'DVP-Dados3'!$A$1:$F$38,6,FALSE))</f>
        <v>15938358.24000001</v>
      </c>
      <c r="D58" s="65"/>
      <c r="F58" s="50">
        <v>2</v>
      </c>
      <c r="G58" s="57" t="str">
        <f>IF(ISNA(VLOOKUP(F58,'DVP-Dados3'!$G$1:$L$47,2,FALSE)),"",VLOOKUP(F58,'DVP-Dados3'!$G$1:$L$47,2,FALSE))</f>
        <v>Encargos Patronais</v>
      </c>
      <c r="H58" s="64">
        <f>IF(ISNA(VLOOKUP(F58,'DVP-Dados3'!$G$1:$L$47,6,FALSE)),"",VLOOKUP(F58,'DVP-Dados3'!$G$1:$L$47,6,FALSE))</f>
        <v>1581144.9899999946</v>
      </c>
      <c r="I58" s="65"/>
    </row>
    <row r="59" spans="1:9" x14ac:dyDescent="0.2">
      <c r="A59" s="50">
        <v>3</v>
      </c>
      <c r="B59" s="57" t="str">
        <f>IF(ISNA(VLOOKUP(A59,'DVP-Dados3'!$A$1:$F$38,2,FALSE)),"",VLOOKUP(A59,'DVP-Dados3'!$A$1:$F$38,2,FALSE))</f>
        <v>Ganhos com Incorporação de Ativos</v>
      </c>
      <c r="C59" s="64">
        <f>IF(ISNA(VLOOKUP(A59,'DVP-Dados3'!$A$1:$F$38,6,FALSE)),"",VLOOKUP(A59,'DVP-Dados3'!$A$1:$F$38,6,FALSE))</f>
        <v>-1559083.65</v>
      </c>
      <c r="D59" s="65"/>
      <c r="F59" s="50">
        <v>3</v>
      </c>
      <c r="G59" s="57" t="str">
        <f>IF(ISNA(VLOOKUP(F59,'DVP-Dados3'!$G$1:$L$47,2,FALSE)),"",VLOOKUP(F59,'DVP-Dados3'!$G$1:$L$47,2,FALSE))</f>
        <v>Depreciação, Amortização e Exaustão</v>
      </c>
      <c r="H59" s="64">
        <f>IF(ISNA(VLOOKUP(F59,'DVP-Dados3'!$G$1:$L$47,6,FALSE)),"",VLOOKUP(F59,'DVP-Dados3'!$G$1:$L$47,6,FALSE))</f>
        <v>-1523846.4299999997</v>
      </c>
      <c r="I59" s="65"/>
    </row>
    <row r="60" spans="1:9" x14ac:dyDescent="0.2">
      <c r="A60" s="50">
        <v>4</v>
      </c>
      <c r="B60" s="57" t="str">
        <f>IF(ISNA(VLOOKUP(A60,'DVP-Dados3'!$A$1:$F$38,2,FALSE)),"",VLOOKUP(A60,'DVP-Dados3'!$A$1:$F$38,2,FALSE))</f>
        <v>Transferências Intergovernamentais</v>
      </c>
      <c r="C60" s="64">
        <f>IF(ISNA(VLOOKUP(A60,'DVP-Dados3'!$A$1:$F$38,6,FALSE)),"",VLOOKUP(A60,'DVP-Dados3'!$A$1:$F$38,6,FALSE))</f>
        <v>-1402069.3900000001</v>
      </c>
      <c r="D60" s="65"/>
      <c r="F60" s="50">
        <v>4</v>
      </c>
      <c r="G60" s="57" t="str">
        <f>IF(ISNA(VLOOKUP(F60,'DVP-Dados3'!$G$1:$L$47,2,FALSE)),"",VLOOKUP(F60,'DVP-Dados3'!$G$1:$L$47,2,FALSE))</f>
        <v>Serviços</v>
      </c>
      <c r="H60" s="64">
        <f>IF(ISNA(VLOOKUP(F60,'DVP-Dados3'!$G$1:$L$47,6,FALSE)),"",VLOOKUP(F60,'DVP-Dados3'!$G$1:$L$47,6,FALSE))</f>
        <v>1074314.2899999991</v>
      </c>
      <c r="I60" s="65"/>
    </row>
    <row r="61" spans="1:9" x14ac:dyDescent="0.2">
      <c r="A61" s="50">
        <v>5</v>
      </c>
      <c r="B61" s="57" t="str">
        <f>IF(ISNA(VLOOKUP(A61,'DVP-Dados3'!$A$1:$F$38,2,FALSE)),"",VLOOKUP(A61,'DVP-Dados3'!$A$1:$F$38,2,FALSE))</f>
        <v>Outras Transferências e Delegações Recebidas</v>
      </c>
      <c r="C61" s="64">
        <f>IF(ISNA(VLOOKUP(A61,'DVP-Dados3'!$A$1:$F$38,6,FALSE)),"",VLOOKUP(A61,'DVP-Dados3'!$A$1:$F$38,6,FALSE))</f>
        <v>-169997.48000000004</v>
      </c>
      <c r="D61" s="65"/>
      <c r="F61" s="50">
        <v>5</v>
      </c>
      <c r="G61" s="57" t="str">
        <f>IF(ISNA(VLOOKUP(F61,'DVP-Dados3'!$G$1:$L$47,2,FALSE)),"",VLOOKUP(F61,'DVP-Dados3'!$G$1:$L$47,2,FALSE))</f>
        <v>Reavaliação, Redução a Valor Recuperável e Ajustes p/ Perdas</v>
      </c>
      <c r="H61" s="64">
        <f>IF(ISNA(VLOOKUP(F61,'DVP-Dados3'!$G$1:$L$47,6,FALSE)),"",VLOOKUP(F61,'DVP-Dados3'!$G$1:$L$47,6,FALSE))</f>
        <v>995830.79</v>
      </c>
      <c r="I61" s="65"/>
    </row>
    <row r="62" spans="1:9" x14ac:dyDescent="0.2">
      <c r="A62" s="50">
        <v>6</v>
      </c>
      <c r="B62" s="57" t="str">
        <f>IF(ISNA(VLOOKUP(A62,'DVP-Dados3'!$A$1:$F$38,2,FALSE)),"",VLOOKUP(A62,'DVP-Dados3'!$A$1:$F$38,2,FALSE))</f>
        <v>Exploração de Bens, Direitos e Prestação de Serviços</v>
      </c>
      <c r="C62" s="64">
        <f>IF(ISNA(VLOOKUP(A62,'DVP-Dados3'!$A$1:$F$38,6,FALSE)),"",VLOOKUP(A62,'DVP-Dados3'!$A$1:$F$38,6,FALSE))</f>
        <v>37614.52999999997</v>
      </c>
      <c r="D62" s="65"/>
      <c r="F62" s="50">
        <v>6</v>
      </c>
      <c r="G62" s="57" t="str">
        <f>IF(ISNA(VLOOKUP(F62,'DVP-Dados3'!$G$1:$L$47,2,FALSE)),"",VLOOKUP(F62,'DVP-Dados3'!$G$1:$L$47,2,FALSE))</f>
        <v>Transferências Intragovernamentais</v>
      </c>
      <c r="H62" s="64">
        <f>IF(ISNA(VLOOKUP(F62,'DVP-Dados3'!$G$1:$L$47,6,FALSE)),"",VLOOKUP(F62,'DVP-Dados3'!$G$1:$L$47,6,FALSE))</f>
        <v>-918204.75</v>
      </c>
      <c r="I62" s="65"/>
    </row>
    <row r="63" spans="1:9" x14ac:dyDescent="0.2">
      <c r="A63" s="50">
        <v>7</v>
      </c>
      <c r="B63" s="57" t="str">
        <f>IF(ISNA(VLOOKUP(A63,'DVP-Dados3'!$A$1:$F$38,2,FALSE)),"",VLOOKUP(A63,'DVP-Dados3'!$A$1:$F$38,2,FALSE))</f>
        <v>Remuneração de Depósitos Bancários e Aplicações Financeiras</v>
      </c>
      <c r="C63" s="64">
        <f>IF(ISNA(VLOOKUP(A63,'DVP-Dados3'!$A$1:$F$38,6,FALSE)),"",VLOOKUP(A63,'DVP-Dados3'!$A$1:$F$38,6,FALSE))</f>
        <v>-33685.94</v>
      </c>
      <c r="D63" s="65"/>
      <c r="F63" s="50">
        <v>7</v>
      </c>
      <c r="G63" s="57" t="str">
        <f>IF(ISNA(VLOOKUP(F63,'DVP-Dados3'!$G$1:$L$47,2,FALSE)),"",VLOOKUP(F63,'DVP-Dados3'!$G$1:$L$47,2,FALSE))</f>
        <v>Incentivos</v>
      </c>
      <c r="H63" s="64">
        <f>IF(ISNA(VLOOKUP(F63,'DVP-Dados3'!$G$1:$L$47,6,FALSE)),"",VLOOKUP(F63,'DVP-Dados3'!$G$1:$L$47,6,FALSE))</f>
        <v>645782.28999999911</v>
      </c>
      <c r="I63" s="65"/>
    </row>
    <row r="64" spans="1:9" x14ac:dyDescent="0.2">
      <c r="A64" s="50">
        <v>8</v>
      </c>
      <c r="B64" s="57" t="str">
        <f>IF(ISNA(VLOOKUP(A64,'DVP-Dados3'!$A$1:$F$38,2,FALSE)),"",VLOOKUP(A64,'DVP-Dados3'!$A$1:$F$38,2,FALSE))</f>
        <v>Diversas Variações Patrimoniais Aumentativas</v>
      </c>
      <c r="C64" s="64">
        <f>IF(ISNA(VLOOKUP(A64,'DVP-Dados3'!$A$1:$F$38,6,FALSE)),"",VLOOKUP(A64,'DVP-Dados3'!$A$1:$F$38,6,FALSE))</f>
        <v>10358.079999999998</v>
      </c>
      <c r="D64" s="65"/>
      <c r="F64" s="50">
        <v>8</v>
      </c>
      <c r="G64" s="57" t="str">
        <f>IF(ISNA(VLOOKUP(F64,'DVP-Dados3'!$G$1:$L$47,2,FALSE)),"",VLOOKUP(F64,'DVP-Dados3'!$G$1:$L$47,2,FALSE))</f>
        <v>Desincorporação de Ativos</v>
      </c>
      <c r="H64" s="64">
        <f>IF(ISNA(VLOOKUP(F64,'DVP-Dados3'!$G$1:$L$47,6,FALSE)),"",VLOOKUP(F64,'DVP-Dados3'!$G$1:$L$47,6,FALSE))</f>
        <v>522493.77000000008</v>
      </c>
      <c r="I64" s="65"/>
    </row>
    <row r="65" spans="1:9" x14ac:dyDescent="0.2">
      <c r="A65" s="50">
        <v>9</v>
      </c>
      <c r="B65" s="57" t="str">
        <f>IF(ISNA(VLOOKUP(A65,'DVP-Dados3'!$A$1:$F$38,2,FALSE)),"",VLOOKUP(A65,'DVP-Dados3'!$A$1:$F$38,2,FALSE))</f>
        <v>Ganhos com Desincorporação de Passivos</v>
      </c>
      <c r="C65" s="64">
        <f>IF(ISNA(VLOOKUP(A65,'DVP-Dados3'!$A$1:$F$38,6,FALSE)),"",VLOOKUP(A65,'DVP-Dados3'!$A$1:$F$38,6,FALSE))</f>
        <v>-2282.6</v>
      </c>
      <c r="D65" s="65"/>
      <c r="F65" s="50">
        <v>9</v>
      </c>
      <c r="G65" s="57" t="str">
        <f>IF(ISNA(VLOOKUP(F65,'DVP-Dados3'!$G$1:$L$47,2,FALSE)),"",VLOOKUP(F65,'DVP-Dados3'!$G$1:$L$47,2,FALSE))</f>
        <v>Uso de Material de Consumo</v>
      </c>
      <c r="H65" s="64">
        <f>IF(ISNA(VLOOKUP(F65,'DVP-Dados3'!$G$1:$L$47,6,FALSE)),"",VLOOKUP(F65,'DVP-Dados3'!$G$1:$L$47,6,FALSE))</f>
        <v>-220447.54000000027</v>
      </c>
      <c r="I65" s="65"/>
    </row>
    <row r="66" spans="1:9" x14ac:dyDescent="0.2">
      <c r="A66" s="52">
        <v>10</v>
      </c>
      <c r="B66" s="58" t="str">
        <f>IF(ISNA(VLOOKUP(A66,'DVP-Dados3'!$A$1:$F$38,2,FALSE)),"",VLOOKUP(A66,'DVP-Dados3'!$A$1:$F$38,2,FALSE))</f>
        <v>Juros e Encargos de Mora</v>
      </c>
      <c r="C66" s="74">
        <f>IF(ISNA(VLOOKUP(A66,'DVP-Dados3'!$A$1:$F$38,6,FALSE)),"",VLOOKUP(A66,'DVP-Dados3'!$A$1:$F$38,6,FALSE))</f>
        <v>-45.97</v>
      </c>
      <c r="D66" s="75"/>
      <c r="F66" s="52">
        <v>10</v>
      </c>
      <c r="G66" s="58" t="str">
        <f>IF(ISNA(VLOOKUP(F66,'DVP-Dados3'!$G$1:$L$47,2,FALSE)),"",VLOOKUP(F66,'DVP-Dados3'!$G$1:$L$47,2,FALSE))</f>
        <v>Aposentadorias e Reformas</v>
      </c>
      <c r="H66" s="74">
        <f>IF(ISNA(VLOOKUP(F66,'DVP-Dados3'!$G$1:$L$47,6,FALSE)),"",VLOOKUP(F66,'DVP-Dados3'!$G$1:$L$47,6,FALSE))</f>
        <v>193699.58999999997</v>
      </c>
      <c r="I66" s="75"/>
    </row>
    <row r="68" spans="1:9" x14ac:dyDescent="0.2">
      <c r="A68" s="78" t="s">
        <v>124</v>
      </c>
      <c r="B68" s="78"/>
      <c r="C68" s="78"/>
      <c r="D68" s="78"/>
      <c r="E68" s="78"/>
      <c r="F68" s="78"/>
      <c r="G68" s="78"/>
      <c r="H68" s="78"/>
      <c r="I68" s="78"/>
    </row>
    <row r="69" spans="1:9" x14ac:dyDescent="0.2">
      <c r="A69" s="60" t="s">
        <v>125</v>
      </c>
      <c r="B69" s="60"/>
      <c r="C69" s="60"/>
      <c r="D69" s="60"/>
      <c r="E69" s="54"/>
      <c r="F69" s="60" t="s">
        <v>126</v>
      </c>
      <c r="G69" s="60"/>
      <c r="H69" s="60"/>
      <c r="I69" s="60"/>
    </row>
    <row r="70" spans="1:9" x14ac:dyDescent="0.2">
      <c r="C70" s="27"/>
      <c r="D70" s="27"/>
      <c r="H70" s="27"/>
    </row>
    <row r="71" spans="1:9" x14ac:dyDescent="0.2">
      <c r="A71" s="47" t="s">
        <v>121</v>
      </c>
      <c r="B71" s="47" t="s">
        <v>129</v>
      </c>
      <c r="C71" s="76" t="s">
        <v>123</v>
      </c>
      <c r="D71" s="77"/>
      <c r="F71" s="47" t="s">
        <v>121</v>
      </c>
      <c r="G71" s="47" t="s">
        <v>129</v>
      </c>
      <c r="H71" s="76" t="s">
        <v>123</v>
      </c>
      <c r="I71" s="77"/>
    </row>
    <row r="72" spans="1:9" x14ac:dyDescent="0.2">
      <c r="A72" s="50">
        <v>1</v>
      </c>
      <c r="B72" s="56" t="str">
        <f>IF(ISNA(VLOOKUP(A72,'DVP-Dados2'!$A$1:$E$38,2,FALSE)),"",VLOOKUP(A72,'DVP-Dados2'!$A$1:$E$38,2,FALSE))</f>
        <v>Reavaliação de Ativos</v>
      </c>
      <c r="C72" s="69">
        <f>IF(ISNA(VLOOKUP(A72,'DVP-Dados2'!$A$1:$E$38,5,FALSE)),"",VLOOKUP(A72,'DVP-Dados2'!$A$1:$E$38,5,FALSE))</f>
        <v>28160106.41</v>
      </c>
      <c r="D72" s="70"/>
      <c r="F72" s="50">
        <v>1</v>
      </c>
      <c r="G72" s="56" t="str">
        <f>IF(ISNA(VLOOKUP(F72,'DVP-Dados2'!$G$1:$I$38,2,FALSE)),"",VLOOKUP(F72,'DVP-Dados2'!$G$1:$I$38,2,FALSE))</f>
        <v/>
      </c>
      <c r="H72" s="69" t="str">
        <f>IF(ISNA(VLOOKUP(F72,'DVP-Dados2'!$G$1:$I$38,3,FALSE)),"",VLOOKUP(F72,'DVP-Dados2'!$G$1:$I$38,3,FALSE))</f>
        <v/>
      </c>
      <c r="I72" s="70"/>
    </row>
    <row r="73" spans="1:9" x14ac:dyDescent="0.2">
      <c r="A73" s="50">
        <v>2</v>
      </c>
      <c r="B73" s="57" t="str">
        <f>IF(ISNA(VLOOKUP(A73,'DVP-Dados2'!$A$1:$E$38,2,FALSE)),"",VLOOKUP(A73,'DVP-Dados2'!$A$1:$E$38,2,FALSE))</f>
        <v/>
      </c>
      <c r="C73" s="64" t="str">
        <f>IF(ISNA(VLOOKUP(A73,'DVP-Dados2'!$A$1:$E$38,5,FALSE)),"",VLOOKUP(A73,'DVP-Dados2'!$A$1:$E$38,5,FALSE))</f>
        <v/>
      </c>
      <c r="D73" s="65"/>
      <c r="F73" s="50">
        <v>2</v>
      </c>
      <c r="G73" s="57" t="str">
        <f>IF(ISNA(VLOOKUP(F73,'DVP-Dados2'!$G$1:$I$38,2,FALSE)),"",VLOOKUP(F73,'DVP-Dados2'!$G$1:$I$38,2,FALSE))</f>
        <v/>
      </c>
      <c r="H73" s="64" t="str">
        <f>IF(ISNA(VLOOKUP(F73,'DVP-Dados2'!$G$1:$I$38,3,FALSE)),"",VLOOKUP(F73,'DVP-Dados2'!$G$1:$I$38,3,FALSE))</f>
        <v/>
      </c>
      <c r="I73" s="65"/>
    </row>
    <row r="74" spans="1:9" x14ac:dyDescent="0.2">
      <c r="A74" s="50">
        <v>3</v>
      </c>
      <c r="B74" s="57" t="str">
        <f>IF(ISNA(VLOOKUP(A74,'DVP-Dados2'!$A$1:$E$38,2,FALSE)),"",VLOOKUP(A74,'DVP-Dados2'!$A$1:$E$38,2,FALSE))</f>
        <v/>
      </c>
      <c r="C74" s="64" t="str">
        <f>IF(ISNA(VLOOKUP(A74,'DVP-Dados2'!$A$1:$E$38,5,FALSE)),"",VLOOKUP(A74,'DVP-Dados2'!$A$1:$E$38,5,FALSE))</f>
        <v/>
      </c>
      <c r="D74" s="65"/>
      <c r="F74" s="50">
        <v>3</v>
      </c>
      <c r="G74" s="57" t="str">
        <f>IF(ISNA(VLOOKUP(F74,'DVP-Dados2'!$G$1:$I$38,2,FALSE)),"",VLOOKUP(F74,'DVP-Dados2'!$G$1:$I$38,2,FALSE))</f>
        <v/>
      </c>
      <c r="H74" s="64" t="str">
        <f>IF(ISNA(VLOOKUP(F74,'DVP-Dados2'!$G$1:$I$38,3,FALSE)),"",VLOOKUP(F74,'DVP-Dados2'!$G$1:$I$38,3,FALSE))</f>
        <v/>
      </c>
      <c r="I74" s="65"/>
    </row>
    <row r="75" spans="1:9" x14ac:dyDescent="0.2">
      <c r="A75" s="50">
        <v>4</v>
      </c>
      <c r="B75" s="57" t="str">
        <f>IF(ISNA(VLOOKUP(A75,'DVP-Dados2'!$A$1:$E$38,2,FALSE)),"",VLOOKUP(A75,'DVP-Dados2'!$A$1:$E$38,2,FALSE))</f>
        <v/>
      </c>
      <c r="C75" s="64" t="str">
        <f>IF(ISNA(VLOOKUP(A75,'DVP-Dados2'!$A$1:$E$38,5,FALSE)),"",VLOOKUP(A75,'DVP-Dados2'!$A$1:$E$38,5,FALSE))</f>
        <v/>
      </c>
      <c r="D75" s="65"/>
      <c r="F75" s="50">
        <v>4</v>
      </c>
      <c r="G75" s="57" t="str">
        <f>IF(ISNA(VLOOKUP(F75,'DVP-Dados2'!$G$1:$I$38,2,FALSE)),"",VLOOKUP(F75,'DVP-Dados2'!$G$1:$I$38,2,FALSE))</f>
        <v/>
      </c>
      <c r="H75" s="64" t="str">
        <f>IF(ISNA(VLOOKUP(F75,'DVP-Dados2'!$G$1:$I$38,3,FALSE)),"",VLOOKUP(F75,'DVP-Dados2'!$G$1:$I$38,3,FALSE))</f>
        <v/>
      </c>
      <c r="I75" s="65"/>
    </row>
    <row r="76" spans="1:9" x14ac:dyDescent="0.2">
      <c r="A76" s="52">
        <v>5</v>
      </c>
      <c r="B76" s="58" t="str">
        <f>IF(ISNA(VLOOKUP(A76,'DVP-Dados2'!$A$1:$E$38,2,FALSE)),"",VLOOKUP(A76,'DVP-Dados2'!$A$1:$E$38,2,FALSE))</f>
        <v/>
      </c>
      <c r="C76" s="74" t="str">
        <f>IF(ISNA(VLOOKUP(A76,'DVP-Dados2'!$A$1:$E$38,5,FALSE)),"",VLOOKUP(A76,'DVP-Dados2'!$A$1:$E$38,5,FALSE))</f>
        <v/>
      </c>
      <c r="D76" s="75"/>
      <c r="F76" s="52">
        <v>5</v>
      </c>
      <c r="G76" s="58" t="str">
        <f>IF(ISNA(VLOOKUP(F76,'DVP-Dados2'!$G$1:$I$38,2,FALSE)),"",VLOOKUP(F76,'DVP-Dados2'!$G$1:$I$38,2,FALSE))</f>
        <v/>
      </c>
      <c r="H76" s="74" t="str">
        <f>IF(ISNA(VLOOKUP(F76,'DVP-Dados2'!$G$1:$I$38,3,FALSE)),"",VLOOKUP(F76,'DVP-Dados2'!$G$1:$I$38,3,FALSE))</f>
        <v/>
      </c>
      <c r="I76" s="75"/>
    </row>
    <row r="78" spans="1:9" x14ac:dyDescent="0.2">
      <c r="A78" s="47" t="s">
        <v>121</v>
      </c>
      <c r="B78" s="47" t="s">
        <v>130</v>
      </c>
      <c r="C78" s="76" t="s">
        <v>123</v>
      </c>
      <c r="D78" s="77"/>
      <c r="F78" s="47" t="s">
        <v>121</v>
      </c>
      <c r="G78" s="47" t="s">
        <v>130</v>
      </c>
      <c r="H78" s="76" t="s">
        <v>123</v>
      </c>
      <c r="I78" s="77"/>
    </row>
    <row r="79" spans="1:9" x14ac:dyDescent="0.2">
      <c r="A79" s="50">
        <v>1</v>
      </c>
      <c r="B79" s="56" t="str">
        <f>IF(ISNA(VLOOKUP(A79,'DVP-Dados2'!$J$1:$N$47,2,FALSE)),"",VLOOKUP(A79,'DVP-Dados2'!$J$1:$N$47,2,FALSE))</f>
        <v>Juros e Encargos de Mora</v>
      </c>
      <c r="C79" s="69">
        <f>IF(ISNA(VLOOKUP(A79,'DVP-Dados2'!$J$1:$N$47,5,FALSE)),"",VLOOKUP(A79,'DVP-Dados2'!$J$1:$N$47,5,FALSE))</f>
        <v>20973.53</v>
      </c>
      <c r="D79" s="70"/>
      <c r="F79" s="50">
        <v>1</v>
      </c>
      <c r="G79" s="56" t="str">
        <f>IF(ISNA(VLOOKUP(F79,'DVP-Dados2'!$P$1:$R$47,2,FALSE)),"",VLOOKUP(F79,'DVP-Dados2'!$P$1:$R$47,2,FALSE))</f>
        <v/>
      </c>
      <c r="H79" s="69" t="str">
        <f>IF(ISNA(VLOOKUP(F79,'DVP-Dados2'!$P$1:$R$47,3,FALSE)),"",VLOOKUP(F79,'DVP-Dados2'!$P$1:$R$47,3,FALSE))</f>
        <v/>
      </c>
      <c r="I79" s="70"/>
    </row>
    <row r="80" spans="1:9" x14ac:dyDescent="0.2">
      <c r="A80" s="50">
        <v>2</v>
      </c>
      <c r="B80" s="57" t="str">
        <f>IF(ISNA(VLOOKUP(A80,'DVP-Dados2'!$J$1:$N$47,2,FALSE)),"",VLOOKUP(A80,'DVP-Dados2'!$J$1:$N$47,2,FALSE))</f>
        <v>Perdas com Alienação</v>
      </c>
      <c r="C80" s="64">
        <f>IF(ISNA(VLOOKUP(A80,'DVP-Dados2'!$J$1:$N$47,5,FALSE)),"",VLOOKUP(A80,'DVP-Dados2'!$J$1:$N$47,5,FALSE))</f>
        <v>15669.65</v>
      </c>
      <c r="D80" s="65"/>
      <c r="F80" s="50">
        <v>2</v>
      </c>
      <c r="G80" s="57" t="str">
        <f>IF(ISNA(VLOOKUP(F80,'DVP-Dados2'!$P$1:$R$47,2,FALSE)),"",VLOOKUP(F80,'DVP-Dados2'!$P$1:$R$47,2,FALSE))</f>
        <v/>
      </c>
      <c r="H80" s="64" t="str">
        <f>IF(ISNA(VLOOKUP(F80,'DVP-Dados2'!$P$1:$R$47,3,FALSE)),"",VLOOKUP(F80,'DVP-Dados2'!$P$1:$R$47,3,FALSE))</f>
        <v/>
      </c>
      <c r="I80" s="65"/>
    </row>
    <row r="81" spans="1:9" x14ac:dyDescent="0.2">
      <c r="A81" s="50">
        <v>3</v>
      </c>
      <c r="B81" s="57" t="str">
        <f>IF(ISNA(VLOOKUP(A81,'DVP-Dados2'!$J$1:$N$47,2,FALSE)),"",VLOOKUP(A81,'DVP-Dados2'!$J$1:$N$47,2,FALSE))</f>
        <v>Premiações</v>
      </c>
      <c r="C81" s="64">
        <f>IF(ISNA(VLOOKUP(A81,'DVP-Dados2'!$J$1:$N$47,5,FALSE)),"",VLOOKUP(A81,'DVP-Dados2'!$J$1:$N$47,5,FALSE))</f>
        <v>1184.81</v>
      </c>
      <c r="D81" s="65"/>
      <c r="F81" s="50">
        <v>3</v>
      </c>
      <c r="G81" s="57" t="str">
        <f>IF(ISNA(VLOOKUP(F81,'DVP-Dados2'!$P$1:$R$47,2,FALSE)),"",VLOOKUP(F81,'DVP-Dados2'!$P$1:$R$47,2,FALSE))</f>
        <v/>
      </c>
      <c r="H81" s="64" t="str">
        <f>IF(ISNA(VLOOKUP(F81,'DVP-Dados2'!$P$1:$R$47,3,FALSE)),"",VLOOKUP(F81,'DVP-Dados2'!$P$1:$R$47,3,FALSE))</f>
        <v/>
      </c>
      <c r="I81" s="65"/>
    </row>
    <row r="82" spans="1:9" x14ac:dyDescent="0.2">
      <c r="A82" s="50">
        <v>4</v>
      </c>
      <c r="B82" s="57" t="str">
        <f>IF(ISNA(VLOOKUP(A82,'DVP-Dados2'!$J$1:$N$47,2,FALSE)),"",VLOOKUP(A82,'DVP-Dados2'!$J$1:$N$47,2,FALSE))</f>
        <v/>
      </c>
      <c r="C82" s="64" t="str">
        <f>IF(ISNA(VLOOKUP(A82,'DVP-Dados2'!$J$1:$N$47,5,FALSE)),"",VLOOKUP(A82,'DVP-Dados2'!$J$1:$N$47,5,FALSE))</f>
        <v/>
      </c>
      <c r="D82" s="65"/>
      <c r="F82" s="50">
        <v>4</v>
      </c>
      <c r="G82" s="57" t="str">
        <f>IF(ISNA(VLOOKUP(F82,'DVP-Dados2'!$P$1:$R$47,2,FALSE)),"",VLOOKUP(F82,'DVP-Dados2'!$P$1:$R$47,2,FALSE))</f>
        <v/>
      </c>
      <c r="H82" s="64" t="str">
        <f>IF(ISNA(VLOOKUP(F82,'DVP-Dados2'!$P$1:$R$47,3,FALSE)),"",VLOOKUP(F82,'DVP-Dados2'!$P$1:$R$47,3,FALSE))</f>
        <v/>
      </c>
      <c r="I82" s="65"/>
    </row>
    <row r="83" spans="1:9" x14ac:dyDescent="0.2">
      <c r="A83" s="52">
        <v>5</v>
      </c>
      <c r="B83" s="58" t="str">
        <f>IF(ISNA(VLOOKUP(A83,'DVP-Dados2'!$J$1:$N$47,2,FALSE)),"",VLOOKUP(A83,'DVP-Dados2'!$J$1:$N$47,2,FALSE))</f>
        <v/>
      </c>
      <c r="C83" s="74" t="str">
        <f>IF(ISNA(VLOOKUP(A83,'DVP-Dados2'!$J$1:$N$47,5,FALSE)),"",VLOOKUP(A83,'DVP-Dados2'!$J$1:$N$47,5,FALSE))</f>
        <v/>
      </c>
      <c r="D83" s="75"/>
      <c r="F83" s="52">
        <v>5</v>
      </c>
      <c r="G83" s="58" t="str">
        <f>IF(ISNA(VLOOKUP(F83,'DVP-Dados2'!$P$1:$R$47,2,FALSE)),"",VLOOKUP(F83,'DVP-Dados2'!$P$1:$R$47,2,FALSE))</f>
        <v/>
      </c>
      <c r="H83" s="74" t="str">
        <f>IF(ISNA(VLOOKUP(F83,'DVP-Dados2'!$P$1:$R$47,3,FALSE)),"",VLOOKUP(F83,'DVP-Dados2'!$P$1:$R$47,3,FALSE))</f>
        <v/>
      </c>
      <c r="I83" s="75"/>
    </row>
  </sheetData>
  <sheetProtection password="D890" sheet="1" objects="1" scenarios="1" selectLockedCells="1"/>
  <mergeCells count="113">
    <mergeCell ref="A1:I1"/>
    <mergeCell ref="A3:I3"/>
    <mergeCell ref="A5:I5"/>
    <mergeCell ref="A7:B7"/>
    <mergeCell ref="F7:G7"/>
    <mergeCell ref="H7:I7"/>
    <mergeCell ref="A10:B10"/>
    <mergeCell ref="F10:G10"/>
    <mergeCell ref="A23:B23"/>
    <mergeCell ref="F23:G23"/>
    <mergeCell ref="A13:B13"/>
    <mergeCell ref="A12:B12"/>
    <mergeCell ref="A11:B11"/>
    <mergeCell ref="A20:B20"/>
    <mergeCell ref="A8:B8"/>
    <mergeCell ref="F8:G8"/>
    <mergeCell ref="A9:B9"/>
    <mergeCell ref="F9:G9"/>
    <mergeCell ref="A22:B22"/>
    <mergeCell ref="F11:G11"/>
    <mergeCell ref="F12:G12"/>
    <mergeCell ref="F13:G13"/>
    <mergeCell ref="F14:G14"/>
    <mergeCell ref="F15:G15"/>
    <mergeCell ref="A25:B25"/>
    <mergeCell ref="F25:G25"/>
    <mergeCell ref="H25:I25"/>
    <mergeCell ref="A27:I27"/>
    <mergeCell ref="A54:I54"/>
    <mergeCell ref="C56:D56"/>
    <mergeCell ref="H56:I56"/>
    <mergeCell ref="A24:B24"/>
    <mergeCell ref="F24:G24"/>
    <mergeCell ref="C60:D60"/>
    <mergeCell ref="H60:I60"/>
    <mergeCell ref="C61:D61"/>
    <mergeCell ref="H61:I61"/>
    <mergeCell ref="C62:D62"/>
    <mergeCell ref="H62:I62"/>
    <mergeCell ref="C57:D57"/>
    <mergeCell ref="H57:I57"/>
    <mergeCell ref="C58:D58"/>
    <mergeCell ref="H58:I58"/>
    <mergeCell ref="C59:D59"/>
    <mergeCell ref="H59:I59"/>
    <mergeCell ref="A68:I68"/>
    <mergeCell ref="A69:D69"/>
    <mergeCell ref="F69:I69"/>
    <mergeCell ref="C71:D71"/>
    <mergeCell ref="H71:I71"/>
    <mergeCell ref="C66:D66"/>
    <mergeCell ref="H66:I66"/>
    <mergeCell ref="C63:D63"/>
    <mergeCell ref="H63:I63"/>
    <mergeCell ref="C64:D64"/>
    <mergeCell ref="H64:I64"/>
    <mergeCell ref="C65:D65"/>
    <mergeCell ref="H65:I65"/>
    <mergeCell ref="C75:D75"/>
    <mergeCell ref="H75:I75"/>
    <mergeCell ref="C76:D76"/>
    <mergeCell ref="H76:I76"/>
    <mergeCell ref="C78:D78"/>
    <mergeCell ref="H78:I78"/>
    <mergeCell ref="C72:D72"/>
    <mergeCell ref="H72:I72"/>
    <mergeCell ref="C73:D73"/>
    <mergeCell ref="H73:I73"/>
    <mergeCell ref="C74:D74"/>
    <mergeCell ref="H74:I74"/>
    <mergeCell ref="C82:D82"/>
    <mergeCell ref="H82:I82"/>
    <mergeCell ref="C83:D83"/>
    <mergeCell ref="H83:I83"/>
    <mergeCell ref="C79:D79"/>
    <mergeCell ref="H79:I79"/>
    <mergeCell ref="C80:D80"/>
    <mergeCell ref="H80:I80"/>
    <mergeCell ref="C81:D81"/>
    <mergeCell ref="H81:I81"/>
    <mergeCell ref="F16:G16"/>
    <mergeCell ref="F17:G17"/>
    <mergeCell ref="F18:G18"/>
    <mergeCell ref="A15:B15"/>
    <mergeCell ref="A14:B14"/>
    <mergeCell ref="A16:B16"/>
    <mergeCell ref="A17:B17"/>
    <mergeCell ref="A18:B18"/>
    <mergeCell ref="A19:B19"/>
    <mergeCell ref="H14:I14"/>
    <mergeCell ref="H15:I15"/>
    <mergeCell ref="H16:I16"/>
    <mergeCell ref="H23:I23"/>
    <mergeCell ref="H24:I24"/>
    <mergeCell ref="A28:D28"/>
    <mergeCell ref="F28:I28"/>
    <mergeCell ref="H8:I8"/>
    <mergeCell ref="H9:I9"/>
    <mergeCell ref="H10:I10"/>
    <mergeCell ref="H11:I11"/>
    <mergeCell ref="H12:I12"/>
    <mergeCell ref="H13:I13"/>
    <mergeCell ref="H17:I17"/>
    <mergeCell ref="H18:I18"/>
    <mergeCell ref="H19:I19"/>
    <mergeCell ref="H20:I20"/>
    <mergeCell ref="H21:I21"/>
    <mergeCell ref="H22:I22"/>
    <mergeCell ref="F19:G19"/>
    <mergeCell ref="F20:G20"/>
    <mergeCell ref="F21:G21"/>
    <mergeCell ref="F22:G22"/>
    <mergeCell ref="A21:B21"/>
  </mergeCells>
  <pageMargins left="0.511811024" right="0.511811024" top="0.78740157499999996" bottom="0.78740157499999996" header="0.31496062000000002" footer="0.31496062000000002"/>
  <pageSetup paperSize="9" scale="61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workbookViewId="0">
      <selection activeCell="K7" sqref="K7:M7"/>
    </sheetView>
  </sheetViews>
  <sheetFormatPr defaultRowHeight="15" x14ac:dyDescent="0.25"/>
  <sheetData>
    <row r="1" spans="1:20" ht="18.75" x14ac:dyDescent="0.3">
      <c r="A1" s="93" t="s">
        <v>1758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</row>
    <row r="3" spans="1:20" ht="60" customHeight="1" x14ac:dyDescent="0.25">
      <c r="A3" s="94" t="s">
        <v>1752</v>
      </c>
      <c r="B3" s="94"/>
      <c r="C3" s="94"/>
      <c r="D3" s="94" t="s">
        <v>1753</v>
      </c>
      <c r="E3" s="94"/>
      <c r="F3" s="94"/>
      <c r="G3" s="94"/>
      <c r="H3" s="94"/>
      <c r="I3" s="94"/>
      <c r="J3" s="94"/>
      <c r="K3" s="94" t="s">
        <v>1754</v>
      </c>
      <c r="L3" s="94"/>
      <c r="M3" s="94"/>
      <c r="N3" s="94" t="s">
        <v>1755</v>
      </c>
      <c r="O3" s="94"/>
      <c r="P3" s="94"/>
      <c r="Q3" s="94"/>
      <c r="R3" s="94"/>
      <c r="S3" s="94"/>
      <c r="T3" s="94"/>
    </row>
    <row r="4" spans="1:20" ht="69.95" customHeight="1" x14ac:dyDescent="0.25">
      <c r="A4" s="86">
        <v>1</v>
      </c>
      <c r="B4" s="86"/>
      <c r="C4" s="86"/>
      <c r="D4" s="95" t="s">
        <v>1756</v>
      </c>
      <c r="E4" s="96"/>
      <c r="F4" s="96"/>
      <c r="G4" s="96"/>
      <c r="H4" s="96"/>
      <c r="I4" s="96"/>
      <c r="J4" s="97"/>
      <c r="K4" s="86" t="s">
        <v>1759</v>
      </c>
      <c r="L4" s="86"/>
      <c r="M4" s="86"/>
      <c r="N4" s="87" t="s">
        <v>1760</v>
      </c>
      <c r="O4" s="88"/>
      <c r="P4" s="88"/>
      <c r="Q4" s="88"/>
      <c r="R4" s="88"/>
      <c r="S4" s="88"/>
      <c r="T4" s="89"/>
    </row>
    <row r="5" spans="1:20" ht="60" customHeight="1" x14ac:dyDescent="0.25">
      <c r="A5" s="110">
        <v>2</v>
      </c>
      <c r="B5" s="111"/>
      <c r="C5" s="111"/>
      <c r="D5" s="87" t="s">
        <v>1756</v>
      </c>
      <c r="E5" s="88"/>
      <c r="F5" s="88"/>
      <c r="G5" s="88"/>
      <c r="H5" s="88"/>
      <c r="I5" s="88"/>
      <c r="J5" s="89"/>
      <c r="K5" s="86" t="s">
        <v>33</v>
      </c>
      <c r="L5" s="86"/>
      <c r="M5" s="86"/>
      <c r="N5" s="87" t="s">
        <v>1772</v>
      </c>
      <c r="O5" s="88"/>
      <c r="P5" s="88"/>
      <c r="Q5" s="88"/>
      <c r="R5" s="88"/>
      <c r="S5" s="88"/>
      <c r="T5" s="89"/>
    </row>
    <row r="6" spans="1:20" ht="60" customHeight="1" x14ac:dyDescent="0.25">
      <c r="A6" s="86">
        <v>3</v>
      </c>
      <c r="B6" s="86"/>
      <c r="C6" s="86"/>
      <c r="D6" s="87" t="s">
        <v>1756</v>
      </c>
      <c r="E6" s="88"/>
      <c r="F6" s="88"/>
      <c r="G6" s="88"/>
      <c r="H6" s="88"/>
      <c r="I6" s="88"/>
      <c r="J6" s="89"/>
      <c r="K6" s="86" t="s">
        <v>1769</v>
      </c>
      <c r="L6" s="86"/>
      <c r="M6" s="86"/>
      <c r="N6" s="90" t="s">
        <v>1773</v>
      </c>
      <c r="O6" s="91"/>
      <c r="P6" s="91"/>
      <c r="Q6" s="91"/>
      <c r="R6" s="91"/>
      <c r="S6" s="91"/>
      <c r="T6" s="92"/>
    </row>
    <row r="7" spans="1:20" ht="60" customHeight="1" x14ac:dyDescent="0.25">
      <c r="A7" s="86">
        <v>4</v>
      </c>
      <c r="B7" s="86"/>
      <c r="C7" s="86"/>
      <c r="D7" s="95" t="s">
        <v>1756</v>
      </c>
      <c r="E7" s="96"/>
      <c r="F7" s="96"/>
      <c r="G7" s="96"/>
      <c r="H7" s="96"/>
      <c r="I7" s="96"/>
      <c r="J7" s="97"/>
      <c r="K7" s="87" t="s">
        <v>1761</v>
      </c>
      <c r="L7" s="88"/>
      <c r="M7" s="89"/>
      <c r="N7" s="90" t="s">
        <v>1770</v>
      </c>
      <c r="O7" s="91"/>
      <c r="P7" s="91"/>
      <c r="Q7" s="91"/>
      <c r="R7" s="91"/>
      <c r="S7" s="91"/>
      <c r="T7" s="92"/>
    </row>
    <row r="8" spans="1:20" ht="60" customHeight="1" x14ac:dyDescent="0.25">
      <c r="A8" s="101">
        <v>5</v>
      </c>
      <c r="B8" s="102"/>
      <c r="C8" s="103"/>
      <c r="D8" s="104" t="s">
        <v>1763</v>
      </c>
      <c r="E8" s="105"/>
      <c r="F8" s="105"/>
      <c r="G8" s="105"/>
      <c r="H8" s="105"/>
      <c r="I8" s="105"/>
      <c r="J8" s="106"/>
      <c r="K8" s="107" t="s">
        <v>1757</v>
      </c>
      <c r="L8" s="108"/>
      <c r="M8" s="109"/>
      <c r="N8" s="98" t="s">
        <v>1771</v>
      </c>
      <c r="O8" s="99"/>
      <c r="P8" s="99"/>
      <c r="Q8" s="99"/>
      <c r="R8" s="99"/>
      <c r="S8" s="99"/>
      <c r="T8" s="100"/>
    </row>
    <row r="9" spans="1:20" ht="60" customHeight="1" x14ac:dyDescent="0.25">
      <c r="A9" s="101">
        <v>6</v>
      </c>
      <c r="B9" s="102"/>
      <c r="C9" s="103"/>
      <c r="D9" s="104" t="s">
        <v>1762</v>
      </c>
      <c r="E9" s="105"/>
      <c r="F9" s="105"/>
      <c r="G9" s="105"/>
      <c r="H9" s="105"/>
      <c r="I9" s="105"/>
      <c r="J9" s="106"/>
      <c r="K9" s="107" t="s">
        <v>1764</v>
      </c>
      <c r="L9" s="108"/>
      <c r="M9" s="109"/>
      <c r="N9" s="98" t="s">
        <v>1765</v>
      </c>
      <c r="O9" s="99"/>
      <c r="P9" s="99"/>
      <c r="Q9" s="99"/>
      <c r="R9" s="99"/>
      <c r="S9" s="99"/>
      <c r="T9" s="100"/>
    </row>
    <row r="10" spans="1:20" ht="60" customHeight="1" x14ac:dyDescent="0.25">
      <c r="A10" s="101">
        <v>7</v>
      </c>
      <c r="B10" s="102"/>
      <c r="C10" s="103"/>
      <c r="D10" s="104" t="s">
        <v>1762</v>
      </c>
      <c r="E10" s="105"/>
      <c r="F10" s="105"/>
      <c r="G10" s="105"/>
      <c r="H10" s="105"/>
      <c r="I10" s="105"/>
      <c r="J10" s="106"/>
      <c r="K10" s="107" t="s">
        <v>87</v>
      </c>
      <c r="L10" s="108"/>
      <c r="M10" s="109"/>
      <c r="N10" s="98" t="s">
        <v>1766</v>
      </c>
      <c r="O10" s="99"/>
      <c r="P10" s="99"/>
      <c r="Q10" s="99"/>
      <c r="R10" s="99"/>
      <c r="S10" s="99"/>
      <c r="T10" s="100"/>
    </row>
    <row r="11" spans="1:20" ht="75" customHeight="1" x14ac:dyDescent="0.25">
      <c r="A11" s="101">
        <v>8</v>
      </c>
      <c r="B11" s="102"/>
      <c r="C11" s="103"/>
      <c r="D11" s="104" t="s">
        <v>1762</v>
      </c>
      <c r="E11" s="105"/>
      <c r="F11" s="105"/>
      <c r="G11" s="105"/>
      <c r="H11" s="105"/>
      <c r="I11" s="105"/>
      <c r="J11" s="106"/>
      <c r="K11" s="107" t="s">
        <v>1767</v>
      </c>
      <c r="L11" s="108"/>
      <c r="M11" s="109"/>
      <c r="N11" s="98" t="s">
        <v>1768</v>
      </c>
      <c r="O11" s="99"/>
      <c r="P11" s="99"/>
      <c r="Q11" s="99"/>
      <c r="R11" s="99"/>
      <c r="S11" s="99"/>
      <c r="T11" s="100"/>
    </row>
    <row r="12" spans="1:20" ht="60" customHeight="1" x14ac:dyDescent="0.25">
      <c r="A12" s="113"/>
      <c r="B12" s="113"/>
      <c r="C12" s="113"/>
      <c r="D12" s="114"/>
      <c r="E12" s="114"/>
      <c r="F12" s="114"/>
      <c r="G12" s="114"/>
      <c r="H12" s="114"/>
      <c r="I12" s="114"/>
      <c r="J12" s="114"/>
      <c r="K12" s="115"/>
      <c r="L12" s="115"/>
      <c r="M12" s="115"/>
      <c r="N12" s="112"/>
      <c r="O12" s="112"/>
      <c r="P12" s="112"/>
      <c r="Q12" s="112"/>
      <c r="R12" s="112"/>
      <c r="S12" s="112"/>
      <c r="T12" s="112"/>
    </row>
    <row r="13" spans="1:20" ht="75" customHeight="1" x14ac:dyDescent="0.25">
      <c r="A13" s="113"/>
      <c r="B13" s="113"/>
      <c r="C13" s="113"/>
      <c r="D13" s="114"/>
      <c r="E13" s="114"/>
      <c r="F13" s="114"/>
      <c r="G13" s="114"/>
      <c r="H13" s="114"/>
      <c r="I13" s="114"/>
      <c r="J13" s="114"/>
      <c r="K13" s="115"/>
      <c r="L13" s="115"/>
      <c r="M13" s="115"/>
      <c r="N13" s="112"/>
      <c r="O13" s="112"/>
      <c r="P13" s="112"/>
      <c r="Q13" s="112"/>
      <c r="R13" s="112"/>
      <c r="S13" s="112"/>
      <c r="T13" s="112"/>
    </row>
  </sheetData>
  <sheetProtection password="EE19" sheet="1" objects="1" scenarios="1" selectLockedCells="1" selectUnlockedCells="1"/>
  <mergeCells count="45">
    <mergeCell ref="N13:T13"/>
    <mergeCell ref="A9:C9"/>
    <mergeCell ref="D9:J9"/>
    <mergeCell ref="K9:M9"/>
    <mergeCell ref="A10:C10"/>
    <mergeCell ref="D10:J10"/>
    <mergeCell ref="K10:M10"/>
    <mergeCell ref="A13:C13"/>
    <mergeCell ref="D13:J13"/>
    <mergeCell ref="K13:M13"/>
    <mergeCell ref="A11:C11"/>
    <mergeCell ref="D11:J11"/>
    <mergeCell ref="K11:M11"/>
    <mergeCell ref="A12:C12"/>
    <mergeCell ref="D12:J12"/>
    <mergeCell ref="K12:M12"/>
    <mergeCell ref="N5:T5"/>
    <mergeCell ref="N9:T9"/>
    <mergeCell ref="N10:T10"/>
    <mergeCell ref="N11:T11"/>
    <mergeCell ref="N12:T12"/>
    <mergeCell ref="N8:T8"/>
    <mergeCell ref="A8:C8"/>
    <mergeCell ref="D8:J8"/>
    <mergeCell ref="K8:M8"/>
    <mergeCell ref="A7:C7"/>
    <mergeCell ref="D7:J7"/>
    <mergeCell ref="K7:M7"/>
    <mergeCell ref="N7:T7"/>
    <mergeCell ref="A6:C6"/>
    <mergeCell ref="D6:J6"/>
    <mergeCell ref="K6:M6"/>
    <mergeCell ref="N6:T6"/>
    <mergeCell ref="A1:T1"/>
    <mergeCell ref="A3:C3"/>
    <mergeCell ref="D3:J3"/>
    <mergeCell ref="K3:M3"/>
    <mergeCell ref="N3:T3"/>
    <mergeCell ref="A4:C4"/>
    <mergeCell ref="D4:J4"/>
    <mergeCell ref="K4:M4"/>
    <mergeCell ref="N4:T4"/>
    <mergeCell ref="A5:C5"/>
    <mergeCell ref="D5:J5"/>
    <mergeCell ref="K5:M5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5000"/>
  <sheetViews>
    <sheetView workbookViewId="0">
      <selection activeCell="A2" sqref="A2:A887"/>
    </sheetView>
  </sheetViews>
  <sheetFormatPr defaultRowHeight="12.75" x14ac:dyDescent="0.2"/>
  <cols>
    <col min="1" max="1" width="108.42578125" style="7" bestFit="1" customWidth="1"/>
    <col min="2" max="16384" width="9.140625" style="7"/>
  </cols>
  <sheetData>
    <row r="1" spans="1:1" x14ac:dyDescent="0.2">
      <c r="A1" s="6" t="s">
        <v>5</v>
      </c>
    </row>
    <row r="2" spans="1:1" ht="14.25" x14ac:dyDescent="0.2">
      <c r="A2" s="59" t="s">
        <v>143</v>
      </c>
    </row>
    <row r="3" spans="1:1" ht="14.25" x14ac:dyDescent="0.2">
      <c r="A3" s="59" t="s">
        <v>144</v>
      </c>
    </row>
    <row r="4" spans="1:1" ht="14.25" x14ac:dyDescent="0.2">
      <c r="A4" s="59" t="s">
        <v>145</v>
      </c>
    </row>
    <row r="5" spans="1:1" ht="14.25" x14ac:dyDescent="0.2">
      <c r="A5" s="59" t="s">
        <v>146</v>
      </c>
    </row>
    <row r="6" spans="1:1" ht="14.25" x14ac:dyDescent="0.2">
      <c r="A6" s="59" t="s">
        <v>147</v>
      </c>
    </row>
    <row r="7" spans="1:1" ht="14.25" x14ac:dyDescent="0.2">
      <c r="A7" s="59" t="s">
        <v>148</v>
      </c>
    </row>
    <row r="8" spans="1:1" ht="14.25" x14ac:dyDescent="0.2">
      <c r="A8" s="59" t="s">
        <v>149</v>
      </c>
    </row>
    <row r="9" spans="1:1" ht="14.25" x14ac:dyDescent="0.2">
      <c r="A9" s="59" t="s">
        <v>150</v>
      </c>
    </row>
    <row r="10" spans="1:1" ht="14.25" x14ac:dyDescent="0.2">
      <c r="A10" s="59" t="s">
        <v>151</v>
      </c>
    </row>
    <row r="11" spans="1:1" ht="14.25" x14ac:dyDescent="0.2">
      <c r="A11" s="59" t="s">
        <v>152</v>
      </c>
    </row>
    <row r="12" spans="1:1" ht="14.25" x14ac:dyDescent="0.2">
      <c r="A12" s="59" t="s">
        <v>153</v>
      </c>
    </row>
    <row r="13" spans="1:1" ht="14.25" x14ac:dyDescent="0.2">
      <c r="A13" s="59" t="s">
        <v>154</v>
      </c>
    </row>
    <row r="14" spans="1:1" ht="14.25" x14ac:dyDescent="0.2">
      <c r="A14" s="59" t="s">
        <v>155</v>
      </c>
    </row>
    <row r="15" spans="1:1" ht="14.25" x14ac:dyDescent="0.2">
      <c r="A15" s="59" t="s">
        <v>156</v>
      </c>
    </row>
    <row r="16" spans="1:1" ht="14.25" x14ac:dyDescent="0.2">
      <c r="A16" s="59" t="s">
        <v>157</v>
      </c>
    </row>
    <row r="17" spans="1:1" ht="14.25" x14ac:dyDescent="0.2">
      <c r="A17" s="59" t="s">
        <v>158</v>
      </c>
    </row>
    <row r="18" spans="1:1" ht="14.25" x14ac:dyDescent="0.2">
      <c r="A18" s="59" t="s">
        <v>159</v>
      </c>
    </row>
    <row r="19" spans="1:1" ht="14.25" x14ac:dyDescent="0.2">
      <c r="A19" s="59" t="s">
        <v>160</v>
      </c>
    </row>
    <row r="20" spans="1:1" ht="14.25" x14ac:dyDescent="0.2">
      <c r="A20" s="59" t="s">
        <v>161</v>
      </c>
    </row>
    <row r="21" spans="1:1" ht="14.25" x14ac:dyDescent="0.2">
      <c r="A21" s="59" t="s">
        <v>162</v>
      </c>
    </row>
    <row r="22" spans="1:1" ht="14.25" x14ac:dyDescent="0.2">
      <c r="A22" s="59" t="s">
        <v>163</v>
      </c>
    </row>
    <row r="23" spans="1:1" ht="14.25" x14ac:dyDescent="0.2">
      <c r="A23" s="59" t="s">
        <v>164</v>
      </c>
    </row>
    <row r="24" spans="1:1" ht="14.25" x14ac:dyDescent="0.2">
      <c r="A24" s="59" t="s">
        <v>165</v>
      </c>
    </row>
    <row r="25" spans="1:1" ht="14.25" x14ac:dyDescent="0.2">
      <c r="A25" s="59" t="s">
        <v>166</v>
      </c>
    </row>
    <row r="26" spans="1:1" ht="14.25" x14ac:dyDescent="0.2">
      <c r="A26" s="59" t="s">
        <v>167</v>
      </c>
    </row>
    <row r="27" spans="1:1" ht="14.25" x14ac:dyDescent="0.2">
      <c r="A27" s="59" t="s">
        <v>168</v>
      </c>
    </row>
    <row r="28" spans="1:1" ht="14.25" x14ac:dyDescent="0.2">
      <c r="A28" s="59" t="s">
        <v>169</v>
      </c>
    </row>
    <row r="29" spans="1:1" ht="14.25" x14ac:dyDescent="0.2">
      <c r="A29" s="59" t="s">
        <v>170</v>
      </c>
    </row>
    <row r="30" spans="1:1" ht="14.25" x14ac:dyDescent="0.2">
      <c r="A30" s="59" t="s">
        <v>171</v>
      </c>
    </row>
    <row r="31" spans="1:1" ht="14.25" x14ac:dyDescent="0.2">
      <c r="A31" s="59" t="s">
        <v>172</v>
      </c>
    </row>
    <row r="32" spans="1:1" ht="14.25" x14ac:dyDescent="0.2">
      <c r="A32" s="59" t="s">
        <v>173</v>
      </c>
    </row>
    <row r="33" spans="1:1" ht="14.25" x14ac:dyDescent="0.2">
      <c r="A33" s="59" t="s">
        <v>174</v>
      </c>
    </row>
    <row r="34" spans="1:1" ht="14.25" x14ac:dyDescent="0.2">
      <c r="A34" s="59" t="s">
        <v>175</v>
      </c>
    </row>
    <row r="35" spans="1:1" ht="14.25" x14ac:dyDescent="0.2">
      <c r="A35" s="59" t="s">
        <v>176</v>
      </c>
    </row>
    <row r="36" spans="1:1" ht="14.25" x14ac:dyDescent="0.2">
      <c r="A36" s="59" t="s">
        <v>177</v>
      </c>
    </row>
    <row r="37" spans="1:1" ht="14.25" x14ac:dyDescent="0.2">
      <c r="A37" s="59" t="s">
        <v>178</v>
      </c>
    </row>
    <row r="38" spans="1:1" ht="14.25" x14ac:dyDescent="0.2">
      <c r="A38" s="59" t="s">
        <v>179</v>
      </c>
    </row>
    <row r="39" spans="1:1" ht="14.25" x14ac:dyDescent="0.2">
      <c r="A39" s="59" t="s">
        <v>180</v>
      </c>
    </row>
    <row r="40" spans="1:1" ht="14.25" x14ac:dyDescent="0.2">
      <c r="A40" s="59" t="s">
        <v>181</v>
      </c>
    </row>
    <row r="41" spans="1:1" ht="14.25" x14ac:dyDescent="0.2">
      <c r="A41" s="59" t="s">
        <v>182</v>
      </c>
    </row>
    <row r="42" spans="1:1" ht="14.25" x14ac:dyDescent="0.2">
      <c r="A42" s="59" t="s">
        <v>183</v>
      </c>
    </row>
    <row r="43" spans="1:1" ht="14.25" x14ac:dyDescent="0.2">
      <c r="A43" s="59" t="s">
        <v>184</v>
      </c>
    </row>
    <row r="44" spans="1:1" ht="14.25" x14ac:dyDescent="0.2">
      <c r="A44" s="59" t="s">
        <v>185</v>
      </c>
    </row>
    <row r="45" spans="1:1" ht="14.25" x14ac:dyDescent="0.2">
      <c r="A45" s="59" t="s">
        <v>186</v>
      </c>
    </row>
    <row r="46" spans="1:1" ht="14.25" x14ac:dyDescent="0.2">
      <c r="A46" s="59" t="s">
        <v>187</v>
      </c>
    </row>
    <row r="47" spans="1:1" ht="14.25" x14ac:dyDescent="0.2">
      <c r="A47" s="59" t="s">
        <v>188</v>
      </c>
    </row>
    <row r="48" spans="1:1" ht="14.25" x14ac:dyDescent="0.2">
      <c r="A48" s="59" t="s">
        <v>189</v>
      </c>
    </row>
    <row r="49" spans="1:1" ht="14.25" x14ac:dyDescent="0.2">
      <c r="A49" s="59" t="s">
        <v>190</v>
      </c>
    </row>
    <row r="50" spans="1:1" ht="14.25" x14ac:dyDescent="0.2">
      <c r="A50" s="59" t="s">
        <v>191</v>
      </c>
    </row>
    <row r="51" spans="1:1" ht="14.25" x14ac:dyDescent="0.2">
      <c r="A51" s="59" t="s">
        <v>192</v>
      </c>
    </row>
    <row r="52" spans="1:1" ht="14.25" x14ac:dyDescent="0.2">
      <c r="A52" s="59" t="s">
        <v>193</v>
      </c>
    </row>
    <row r="53" spans="1:1" ht="14.25" x14ac:dyDescent="0.2">
      <c r="A53" s="59" t="s">
        <v>194</v>
      </c>
    </row>
    <row r="54" spans="1:1" ht="14.25" x14ac:dyDescent="0.2">
      <c r="A54" s="59" t="s">
        <v>195</v>
      </c>
    </row>
    <row r="55" spans="1:1" ht="14.25" x14ac:dyDescent="0.2">
      <c r="A55" s="59" t="s">
        <v>196</v>
      </c>
    </row>
    <row r="56" spans="1:1" ht="14.25" x14ac:dyDescent="0.2">
      <c r="A56" s="59" t="s">
        <v>197</v>
      </c>
    </row>
    <row r="57" spans="1:1" ht="14.25" x14ac:dyDescent="0.2">
      <c r="A57" s="59" t="s">
        <v>198</v>
      </c>
    </row>
    <row r="58" spans="1:1" ht="14.25" x14ac:dyDescent="0.2">
      <c r="A58" s="59" t="s">
        <v>199</v>
      </c>
    </row>
    <row r="59" spans="1:1" ht="14.25" x14ac:dyDescent="0.2">
      <c r="A59" s="59" t="s">
        <v>200</v>
      </c>
    </row>
    <row r="60" spans="1:1" ht="14.25" x14ac:dyDescent="0.2">
      <c r="A60" s="59" t="s">
        <v>201</v>
      </c>
    </row>
    <row r="61" spans="1:1" ht="14.25" x14ac:dyDescent="0.2">
      <c r="A61" s="59" t="s">
        <v>202</v>
      </c>
    </row>
    <row r="62" spans="1:1" ht="14.25" x14ac:dyDescent="0.2">
      <c r="A62" s="59" t="s">
        <v>203</v>
      </c>
    </row>
    <row r="63" spans="1:1" ht="14.25" x14ac:dyDescent="0.2">
      <c r="A63" s="59" t="s">
        <v>204</v>
      </c>
    </row>
    <row r="64" spans="1:1" ht="14.25" x14ac:dyDescent="0.2">
      <c r="A64" s="59" t="s">
        <v>205</v>
      </c>
    </row>
    <row r="65" spans="1:1" ht="14.25" x14ac:dyDescent="0.2">
      <c r="A65" s="59" t="s">
        <v>206</v>
      </c>
    </row>
    <row r="66" spans="1:1" ht="14.25" x14ac:dyDescent="0.2">
      <c r="A66" s="59" t="s">
        <v>207</v>
      </c>
    </row>
    <row r="67" spans="1:1" ht="14.25" x14ac:dyDescent="0.2">
      <c r="A67" s="59" t="s">
        <v>208</v>
      </c>
    </row>
    <row r="68" spans="1:1" ht="14.25" x14ac:dyDescent="0.2">
      <c r="A68" s="59" t="s">
        <v>209</v>
      </c>
    </row>
    <row r="69" spans="1:1" ht="14.25" x14ac:dyDescent="0.2">
      <c r="A69" s="59" t="s">
        <v>210</v>
      </c>
    </row>
    <row r="70" spans="1:1" ht="14.25" x14ac:dyDescent="0.2">
      <c r="A70" s="59" t="s">
        <v>211</v>
      </c>
    </row>
    <row r="71" spans="1:1" ht="14.25" x14ac:dyDescent="0.2">
      <c r="A71" s="59" t="s">
        <v>212</v>
      </c>
    </row>
    <row r="72" spans="1:1" ht="14.25" x14ac:dyDescent="0.2">
      <c r="A72" s="59" t="s">
        <v>213</v>
      </c>
    </row>
    <row r="73" spans="1:1" ht="14.25" x14ac:dyDescent="0.2">
      <c r="A73" s="59" t="s">
        <v>214</v>
      </c>
    </row>
    <row r="74" spans="1:1" ht="14.25" x14ac:dyDescent="0.2">
      <c r="A74" s="59" t="s">
        <v>215</v>
      </c>
    </row>
    <row r="75" spans="1:1" ht="14.25" x14ac:dyDescent="0.2">
      <c r="A75" s="59" t="s">
        <v>216</v>
      </c>
    </row>
    <row r="76" spans="1:1" ht="14.25" x14ac:dyDescent="0.2">
      <c r="A76" s="59" t="s">
        <v>217</v>
      </c>
    </row>
    <row r="77" spans="1:1" ht="14.25" x14ac:dyDescent="0.2">
      <c r="A77" s="59" t="s">
        <v>218</v>
      </c>
    </row>
    <row r="78" spans="1:1" ht="14.25" x14ac:dyDescent="0.2">
      <c r="A78" s="59" t="s">
        <v>219</v>
      </c>
    </row>
    <row r="79" spans="1:1" ht="14.25" x14ac:dyDescent="0.2">
      <c r="A79" s="59" t="s">
        <v>220</v>
      </c>
    </row>
    <row r="80" spans="1:1" ht="14.25" x14ac:dyDescent="0.2">
      <c r="A80" s="59" t="s">
        <v>221</v>
      </c>
    </row>
    <row r="81" spans="1:1" ht="14.25" x14ac:dyDescent="0.2">
      <c r="A81" s="59" t="s">
        <v>222</v>
      </c>
    </row>
    <row r="82" spans="1:1" ht="14.25" x14ac:dyDescent="0.2">
      <c r="A82" s="59" t="s">
        <v>223</v>
      </c>
    </row>
    <row r="83" spans="1:1" ht="14.25" x14ac:dyDescent="0.2">
      <c r="A83" s="59" t="s">
        <v>224</v>
      </c>
    </row>
    <row r="84" spans="1:1" ht="14.25" x14ac:dyDescent="0.2">
      <c r="A84" s="59" t="s">
        <v>225</v>
      </c>
    </row>
    <row r="85" spans="1:1" ht="14.25" x14ac:dyDescent="0.2">
      <c r="A85" s="59" t="s">
        <v>226</v>
      </c>
    </row>
    <row r="86" spans="1:1" ht="14.25" x14ac:dyDescent="0.2">
      <c r="A86" s="59" t="s">
        <v>227</v>
      </c>
    </row>
    <row r="87" spans="1:1" ht="14.25" x14ac:dyDescent="0.2">
      <c r="A87" s="59" t="s">
        <v>228</v>
      </c>
    </row>
    <row r="88" spans="1:1" ht="14.25" x14ac:dyDescent="0.2">
      <c r="A88" s="59" t="s">
        <v>229</v>
      </c>
    </row>
    <row r="89" spans="1:1" ht="14.25" x14ac:dyDescent="0.2">
      <c r="A89" s="59" t="s">
        <v>230</v>
      </c>
    </row>
    <row r="90" spans="1:1" ht="14.25" x14ac:dyDescent="0.2">
      <c r="A90" s="59" t="s">
        <v>231</v>
      </c>
    </row>
    <row r="91" spans="1:1" ht="14.25" x14ac:dyDescent="0.2">
      <c r="A91" s="59" t="s">
        <v>232</v>
      </c>
    </row>
    <row r="92" spans="1:1" ht="14.25" x14ac:dyDescent="0.2">
      <c r="A92" s="59" t="s">
        <v>233</v>
      </c>
    </row>
    <row r="93" spans="1:1" ht="14.25" x14ac:dyDescent="0.2">
      <c r="A93" s="59" t="s">
        <v>234</v>
      </c>
    </row>
    <row r="94" spans="1:1" ht="14.25" x14ac:dyDescent="0.2">
      <c r="A94" s="59" t="s">
        <v>235</v>
      </c>
    </row>
    <row r="95" spans="1:1" ht="14.25" x14ac:dyDescent="0.2">
      <c r="A95" s="59" t="s">
        <v>236</v>
      </c>
    </row>
    <row r="96" spans="1:1" ht="14.25" x14ac:dyDescent="0.2">
      <c r="A96" s="59" t="s">
        <v>237</v>
      </c>
    </row>
    <row r="97" spans="1:1" ht="14.25" x14ac:dyDescent="0.2">
      <c r="A97" s="59" t="s">
        <v>238</v>
      </c>
    </row>
    <row r="98" spans="1:1" ht="14.25" x14ac:dyDescent="0.2">
      <c r="A98" s="59" t="s">
        <v>239</v>
      </c>
    </row>
    <row r="99" spans="1:1" ht="14.25" x14ac:dyDescent="0.2">
      <c r="A99" s="59" t="s">
        <v>240</v>
      </c>
    </row>
    <row r="100" spans="1:1" ht="14.25" x14ac:dyDescent="0.2">
      <c r="A100" s="59" t="s">
        <v>241</v>
      </c>
    </row>
    <row r="101" spans="1:1" ht="14.25" x14ac:dyDescent="0.2">
      <c r="A101" s="59" t="s">
        <v>242</v>
      </c>
    </row>
    <row r="102" spans="1:1" ht="14.25" x14ac:dyDescent="0.2">
      <c r="A102" s="59" t="s">
        <v>243</v>
      </c>
    </row>
    <row r="103" spans="1:1" ht="14.25" x14ac:dyDescent="0.2">
      <c r="A103" s="59" t="s">
        <v>244</v>
      </c>
    </row>
    <row r="104" spans="1:1" ht="14.25" x14ac:dyDescent="0.2">
      <c r="A104" s="59" t="s">
        <v>245</v>
      </c>
    </row>
    <row r="105" spans="1:1" ht="14.25" x14ac:dyDescent="0.2">
      <c r="A105" s="59" t="s">
        <v>246</v>
      </c>
    </row>
    <row r="106" spans="1:1" ht="14.25" x14ac:dyDescent="0.2">
      <c r="A106" s="59" t="s">
        <v>247</v>
      </c>
    </row>
    <row r="107" spans="1:1" ht="14.25" x14ac:dyDescent="0.2">
      <c r="A107" s="59" t="s">
        <v>248</v>
      </c>
    </row>
    <row r="108" spans="1:1" ht="14.25" x14ac:dyDescent="0.2">
      <c r="A108" s="59" t="s">
        <v>249</v>
      </c>
    </row>
    <row r="109" spans="1:1" ht="14.25" x14ac:dyDescent="0.2">
      <c r="A109" s="59" t="s">
        <v>250</v>
      </c>
    </row>
    <row r="110" spans="1:1" ht="14.25" x14ac:dyDescent="0.2">
      <c r="A110" s="59" t="s">
        <v>251</v>
      </c>
    </row>
    <row r="111" spans="1:1" ht="14.25" x14ac:dyDescent="0.2">
      <c r="A111" s="59" t="s">
        <v>252</v>
      </c>
    </row>
    <row r="112" spans="1:1" ht="14.25" x14ac:dyDescent="0.2">
      <c r="A112" s="59" t="s">
        <v>253</v>
      </c>
    </row>
    <row r="113" spans="1:1" ht="14.25" x14ac:dyDescent="0.2">
      <c r="A113" s="59" t="s">
        <v>254</v>
      </c>
    </row>
    <row r="114" spans="1:1" ht="14.25" x14ac:dyDescent="0.2">
      <c r="A114" s="59" t="s">
        <v>255</v>
      </c>
    </row>
    <row r="115" spans="1:1" ht="14.25" x14ac:dyDescent="0.2">
      <c r="A115" s="59" t="s">
        <v>256</v>
      </c>
    </row>
    <row r="116" spans="1:1" ht="14.25" x14ac:dyDescent="0.2">
      <c r="A116" s="59" t="s">
        <v>257</v>
      </c>
    </row>
    <row r="117" spans="1:1" ht="14.25" x14ac:dyDescent="0.2">
      <c r="A117" s="59" t="s">
        <v>258</v>
      </c>
    </row>
    <row r="118" spans="1:1" ht="14.25" x14ac:dyDescent="0.2">
      <c r="A118" s="59" t="s">
        <v>259</v>
      </c>
    </row>
    <row r="119" spans="1:1" ht="14.25" x14ac:dyDescent="0.2">
      <c r="A119" s="59" t="s">
        <v>260</v>
      </c>
    </row>
    <row r="120" spans="1:1" ht="14.25" x14ac:dyDescent="0.2">
      <c r="A120" s="59" t="s">
        <v>261</v>
      </c>
    </row>
    <row r="121" spans="1:1" ht="14.25" x14ac:dyDescent="0.2">
      <c r="A121" s="59" t="s">
        <v>262</v>
      </c>
    </row>
    <row r="122" spans="1:1" ht="14.25" x14ac:dyDescent="0.2">
      <c r="A122" s="59" t="s">
        <v>263</v>
      </c>
    </row>
    <row r="123" spans="1:1" ht="14.25" x14ac:dyDescent="0.2">
      <c r="A123" s="59" t="s">
        <v>264</v>
      </c>
    </row>
    <row r="124" spans="1:1" ht="14.25" x14ac:dyDescent="0.2">
      <c r="A124" s="59" t="s">
        <v>265</v>
      </c>
    </row>
    <row r="125" spans="1:1" ht="14.25" x14ac:dyDescent="0.2">
      <c r="A125" s="59" t="s">
        <v>266</v>
      </c>
    </row>
    <row r="126" spans="1:1" ht="14.25" x14ac:dyDescent="0.2">
      <c r="A126" s="59" t="s">
        <v>267</v>
      </c>
    </row>
    <row r="127" spans="1:1" ht="14.25" x14ac:dyDescent="0.2">
      <c r="A127" s="59" t="s">
        <v>268</v>
      </c>
    </row>
    <row r="128" spans="1:1" ht="14.25" x14ac:dyDescent="0.2">
      <c r="A128" s="59" t="s">
        <v>269</v>
      </c>
    </row>
    <row r="129" spans="1:1" ht="14.25" x14ac:dyDescent="0.2">
      <c r="A129" s="59" t="s">
        <v>270</v>
      </c>
    </row>
    <row r="130" spans="1:1" ht="14.25" x14ac:dyDescent="0.2">
      <c r="A130" s="59" t="s">
        <v>271</v>
      </c>
    </row>
    <row r="131" spans="1:1" ht="14.25" x14ac:dyDescent="0.2">
      <c r="A131" s="59" t="s">
        <v>272</v>
      </c>
    </row>
    <row r="132" spans="1:1" ht="14.25" x14ac:dyDescent="0.2">
      <c r="A132" s="59" t="s">
        <v>273</v>
      </c>
    </row>
    <row r="133" spans="1:1" ht="14.25" x14ac:dyDescent="0.2">
      <c r="A133" s="59" t="s">
        <v>274</v>
      </c>
    </row>
    <row r="134" spans="1:1" ht="14.25" x14ac:dyDescent="0.2">
      <c r="A134" s="59" t="s">
        <v>275</v>
      </c>
    </row>
    <row r="135" spans="1:1" ht="14.25" x14ac:dyDescent="0.2">
      <c r="A135" s="59" t="s">
        <v>276</v>
      </c>
    </row>
    <row r="136" spans="1:1" ht="14.25" x14ac:dyDescent="0.2">
      <c r="A136" s="59" t="s">
        <v>277</v>
      </c>
    </row>
    <row r="137" spans="1:1" ht="14.25" x14ac:dyDescent="0.2">
      <c r="A137" s="59" t="s">
        <v>278</v>
      </c>
    </row>
    <row r="138" spans="1:1" ht="14.25" x14ac:dyDescent="0.2">
      <c r="A138" s="59" t="s">
        <v>279</v>
      </c>
    </row>
    <row r="139" spans="1:1" ht="14.25" x14ac:dyDescent="0.2">
      <c r="A139" s="59" t="s">
        <v>280</v>
      </c>
    </row>
    <row r="140" spans="1:1" ht="14.25" x14ac:dyDescent="0.2">
      <c r="A140" s="59" t="s">
        <v>281</v>
      </c>
    </row>
    <row r="141" spans="1:1" ht="14.25" x14ac:dyDescent="0.2">
      <c r="A141" s="59" t="s">
        <v>282</v>
      </c>
    </row>
    <row r="142" spans="1:1" ht="14.25" x14ac:dyDescent="0.2">
      <c r="A142" s="59" t="s">
        <v>283</v>
      </c>
    </row>
    <row r="143" spans="1:1" ht="14.25" x14ac:dyDescent="0.2">
      <c r="A143" s="59" t="s">
        <v>284</v>
      </c>
    </row>
    <row r="144" spans="1:1" ht="14.25" x14ac:dyDescent="0.2">
      <c r="A144" s="59" t="s">
        <v>285</v>
      </c>
    </row>
    <row r="145" spans="1:1" ht="14.25" x14ac:dyDescent="0.2">
      <c r="A145" s="59" t="s">
        <v>286</v>
      </c>
    </row>
    <row r="146" spans="1:1" ht="14.25" x14ac:dyDescent="0.2">
      <c r="A146" s="59" t="s">
        <v>287</v>
      </c>
    </row>
    <row r="147" spans="1:1" ht="14.25" x14ac:dyDescent="0.2">
      <c r="A147" s="59" t="s">
        <v>288</v>
      </c>
    </row>
    <row r="148" spans="1:1" ht="14.25" x14ac:dyDescent="0.2">
      <c r="A148" s="59" t="s">
        <v>289</v>
      </c>
    </row>
    <row r="149" spans="1:1" ht="14.25" x14ac:dyDescent="0.2">
      <c r="A149" s="59" t="s">
        <v>290</v>
      </c>
    </row>
    <row r="150" spans="1:1" ht="14.25" x14ac:dyDescent="0.2">
      <c r="A150" s="59" t="s">
        <v>291</v>
      </c>
    </row>
    <row r="151" spans="1:1" ht="14.25" x14ac:dyDescent="0.2">
      <c r="A151" s="59" t="s">
        <v>292</v>
      </c>
    </row>
    <row r="152" spans="1:1" ht="14.25" x14ac:dyDescent="0.2">
      <c r="A152" s="59" t="s">
        <v>293</v>
      </c>
    </row>
    <row r="153" spans="1:1" ht="14.25" x14ac:dyDescent="0.2">
      <c r="A153" s="59" t="s">
        <v>294</v>
      </c>
    </row>
    <row r="154" spans="1:1" ht="14.25" x14ac:dyDescent="0.2">
      <c r="A154" s="59" t="s">
        <v>295</v>
      </c>
    </row>
    <row r="155" spans="1:1" ht="14.25" x14ac:dyDescent="0.2">
      <c r="A155" s="59" t="s">
        <v>296</v>
      </c>
    </row>
    <row r="156" spans="1:1" ht="14.25" x14ac:dyDescent="0.2">
      <c r="A156" s="59" t="s">
        <v>297</v>
      </c>
    </row>
    <row r="157" spans="1:1" ht="14.25" x14ac:dyDescent="0.2">
      <c r="A157" s="59" t="s">
        <v>298</v>
      </c>
    </row>
    <row r="158" spans="1:1" ht="14.25" x14ac:dyDescent="0.2">
      <c r="A158" s="59" t="s">
        <v>299</v>
      </c>
    </row>
    <row r="159" spans="1:1" ht="14.25" x14ac:dyDescent="0.2">
      <c r="A159" s="59" t="s">
        <v>300</v>
      </c>
    </row>
    <row r="160" spans="1:1" ht="14.25" x14ac:dyDescent="0.2">
      <c r="A160" s="59" t="s">
        <v>301</v>
      </c>
    </row>
    <row r="161" spans="1:1" ht="14.25" x14ac:dyDescent="0.2">
      <c r="A161" s="59" t="s">
        <v>302</v>
      </c>
    </row>
    <row r="162" spans="1:1" ht="14.25" x14ac:dyDescent="0.2">
      <c r="A162" s="59" t="s">
        <v>303</v>
      </c>
    </row>
    <row r="163" spans="1:1" ht="14.25" x14ac:dyDescent="0.2">
      <c r="A163" s="59" t="s">
        <v>304</v>
      </c>
    </row>
    <row r="164" spans="1:1" ht="14.25" x14ac:dyDescent="0.2">
      <c r="A164" s="59" t="s">
        <v>305</v>
      </c>
    </row>
    <row r="165" spans="1:1" ht="14.25" x14ac:dyDescent="0.2">
      <c r="A165" s="59" t="s">
        <v>306</v>
      </c>
    </row>
    <row r="166" spans="1:1" ht="14.25" x14ac:dyDescent="0.2">
      <c r="A166" s="59" t="s">
        <v>307</v>
      </c>
    </row>
    <row r="167" spans="1:1" ht="14.25" x14ac:dyDescent="0.2">
      <c r="A167" s="59" t="s">
        <v>308</v>
      </c>
    </row>
    <row r="168" spans="1:1" ht="14.25" x14ac:dyDescent="0.2">
      <c r="A168" s="59" t="s">
        <v>309</v>
      </c>
    </row>
    <row r="169" spans="1:1" ht="14.25" x14ac:dyDescent="0.2">
      <c r="A169" s="59" t="s">
        <v>310</v>
      </c>
    </row>
    <row r="170" spans="1:1" ht="14.25" x14ac:dyDescent="0.2">
      <c r="A170" s="59" t="s">
        <v>311</v>
      </c>
    </row>
    <row r="171" spans="1:1" ht="14.25" x14ac:dyDescent="0.2">
      <c r="A171" s="59" t="s">
        <v>312</v>
      </c>
    </row>
    <row r="172" spans="1:1" ht="14.25" x14ac:dyDescent="0.2">
      <c r="A172" s="59" t="s">
        <v>313</v>
      </c>
    </row>
    <row r="173" spans="1:1" ht="14.25" x14ac:dyDescent="0.2">
      <c r="A173" s="59" t="s">
        <v>314</v>
      </c>
    </row>
    <row r="174" spans="1:1" ht="14.25" x14ac:dyDescent="0.2">
      <c r="A174" s="59" t="s">
        <v>315</v>
      </c>
    </row>
    <row r="175" spans="1:1" ht="14.25" x14ac:dyDescent="0.2">
      <c r="A175" s="59" t="s">
        <v>316</v>
      </c>
    </row>
    <row r="176" spans="1:1" ht="14.25" x14ac:dyDescent="0.2">
      <c r="A176" s="59" t="s">
        <v>317</v>
      </c>
    </row>
    <row r="177" spans="1:1" ht="14.25" x14ac:dyDescent="0.2">
      <c r="A177" s="59" t="s">
        <v>318</v>
      </c>
    </row>
    <row r="178" spans="1:1" ht="14.25" x14ac:dyDescent="0.2">
      <c r="A178" s="59" t="s">
        <v>319</v>
      </c>
    </row>
    <row r="179" spans="1:1" ht="14.25" x14ac:dyDescent="0.2">
      <c r="A179" s="59" t="s">
        <v>320</v>
      </c>
    </row>
    <row r="180" spans="1:1" ht="14.25" x14ac:dyDescent="0.2">
      <c r="A180" s="59" t="s">
        <v>321</v>
      </c>
    </row>
    <row r="181" spans="1:1" ht="14.25" x14ac:dyDescent="0.2">
      <c r="A181" s="59" t="s">
        <v>322</v>
      </c>
    </row>
    <row r="182" spans="1:1" ht="14.25" x14ac:dyDescent="0.2">
      <c r="A182" s="59" t="s">
        <v>323</v>
      </c>
    </row>
    <row r="183" spans="1:1" ht="14.25" x14ac:dyDescent="0.2">
      <c r="A183" s="59" t="s">
        <v>324</v>
      </c>
    </row>
    <row r="184" spans="1:1" ht="14.25" x14ac:dyDescent="0.2">
      <c r="A184" s="59" t="s">
        <v>325</v>
      </c>
    </row>
    <row r="185" spans="1:1" ht="14.25" x14ac:dyDescent="0.2">
      <c r="A185" s="59" t="s">
        <v>326</v>
      </c>
    </row>
    <row r="186" spans="1:1" ht="14.25" x14ac:dyDescent="0.2">
      <c r="A186" s="59" t="s">
        <v>327</v>
      </c>
    </row>
    <row r="187" spans="1:1" ht="14.25" x14ac:dyDescent="0.2">
      <c r="A187" s="59" t="s">
        <v>328</v>
      </c>
    </row>
    <row r="188" spans="1:1" ht="14.25" x14ac:dyDescent="0.2">
      <c r="A188" s="59" t="s">
        <v>329</v>
      </c>
    </row>
    <row r="189" spans="1:1" ht="14.25" x14ac:dyDescent="0.2">
      <c r="A189" s="59" t="s">
        <v>330</v>
      </c>
    </row>
    <row r="190" spans="1:1" ht="14.25" x14ac:dyDescent="0.2">
      <c r="A190" s="59" t="s">
        <v>331</v>
      </c>
    </row>
    <row r="191" spans="1:1" ht="14.25" x14ac:dyDescent="0.2">
      <c r="A191" s="59" t="s">
        <v>332</v>
      </c>
    </row>
    <row r="192" spans="1:1" ht="14.25" x14ac:dyDescent="0.2">
      <c r="A192" s="59" t="s">
        <v>333</v>
      </c>
    </row>
    <row r="193" spans="1:1" ht="14.25" x14ac:dyDescent="0.2">
      <c r="A193" s="59" t="s">
        <v>334</v>
      </c>
    </row>
    <row r="194" spans="1:1" ht="14.25" x14ac:dyDescent="0.2">
      <c r="A194" s="59" t="s">
        <v>335</v>
      </c>
    </row>
    <row r="195" spans="1:1" ht="14.25" x14ac:dyDescent="0.2">
      <c r="A195" s="59" t="s">
        <v>336</v>
      </c>
    </row>
    <row r="196" spans="1:1" ht="14.25" x14ac:dyDescent="0.2">
      <c r="A196" s="59" t="s">
        <v>337</v>
      </c>
    </row>
    <row r="197" spans="1:1" ht="14.25" x14ac:dyDescent="0.2">
      <c r="A197" s="59" t="s">
        <v>338</v>
      </c>
    </row>
    <row r="198" spans="1:1" ht="14.25" x14ac:dyDescent="0.2">
      <c r="A198" s="59" t="s">
        <v>339</v>
      </c>
    </row>
    <row r="199" spans="1:1" ht="14.25" x14ac:dyDescent="0.2">
      <c r="A199" s="59" t="s">
        <v>340</v>
      </c>
    </row>
    <row r="200" spans="1:1" ht="14.25" x14ac:dyDescent="0.2">
      <c r="A200" s="59" t="s">
        <v>341</v>
      </c>
    </row>
    <row r="201" spans="1:1" ht="14.25" x14ac:dyDescent="0.2">
      <c r="A201" s="59" t="s">
        <v>342</v>
      </c>
    </row>
    <row r="202" spans="1:1" ht="14.25" x14ac:dyDescent="0.2">
      <c r="A202" s="59" t="s">
        <v>343</v>
      </c>
    </row>
    <row r="203" spans="1:1" ht="14.25" x14ac:dyDescent="0.2">
      <c r="A203" s="59" t="s">
        <v>344</v>
      </c>
    </row>
    <row r="204" spans="1:1" ht="14.25" x14ac:dyDescent="0.2">
      <c r="A204" s="59" t="s">
        <v>345</v>
      </c>
    </row>
    <row r="205" spans="1:1" ht="14.25" x14ac:dyDescent="0.2">
      <c r="A205" s="59" t="s">
        <v>346</v>
      </c>
    </row>
    <row r="206" spans="1:1" ht="14.25" x14ac:dyDescent="0.2">
      <c r="A206" s="59" t="s">
        <v>347</v>
      </c>
    </row>
    <row r="207" spans="1:1" ht="14.25" x14ac:dyDescent="0.2">
      <c r="A207" s="59" t="s">
        <v>348</v>
      </c>
    </row>
    <row r="208" spans="1:1" ht="14.25" x14ac:dyDescent="0.2">
      <c r="A208" s="59" t="s">
        <v>349</v>
      </c>
    </row>
    <row r="209" spans="1:1" ht="14.25" x14ac:dyDescent="0.2">
      <c r="A209" s="59" t="s">
        <v>350</v>
      </c>
    </row>
    <row r="210" spans="1:1" ht="14.25" x14ac:dyDescent="0.2">
      <c r="A210" s="59" t="s">
        <v>351</v>
      </c>
    </row>
    <row r="211" spans="1:1" ht="14.25" x14ac:dyDescent="0.2">
      <c r="A211" s="59" t="s">
        <v>352</v>
      </c>
    </row>
    <row r="212" spans="1:1" ht="14.25" x14ac:dyDescent="0.2">
      <c r="A212" s="59" t="s">
        <v>353</v>
      </c>
    </row>
    <row r="213" spans="1:1" ht="14.25" x14ac:dyDescent="0.2">
      <c r="A213" s="59" t="s">
        <v>354</v>
      </c>
    </row>
    <row r="214" spans="1:1" ht="14.25" x14ac:dyDescent="0.2">
      <c r="A214" s="59" t="s">
        <v>355</v>
      </c>
    </row>
    <row r="215" spans="1:1" ht="14.25" x14ac:dyDescent="0.2">
      <c r="A215" s="59" t="s">
        <v>356</v>
      </c>
    </row>
    <row r="216" spans="1:1" ht="14.25" x14ac:dyDescent="0.2">
      <c r="A216" s="59" t="s">
        <v>357</v>
      </c>
    </row>
    <row r="217" spans="1:1" ht="14.25" x14ac:dyDescent="0.2">
      <c r="A217" s="59" t="s">
        <v>358</v>
      </c>
    </row>
    <row r="218" spans="1:1" ht="14.25" x14ac:dyDescent="0.2">
      <c r="A218" s="59" t="s">
        <v>359</v>
      </c>
    </row>
    <row r="219" spans="1:1" ht="14.25" x14ac:dyDescent="0.2">
      <c r="A219" s="59" t="s">
        <v>360</v>
      </c>
    </row>
    <row r="220" spans="1:1" ht="14.25" x14ac:dyDescent="0.2">
      <c r="A220" s="59" t="s">
        <v>361</v>
      </c>
    </row>
    <row r="221" spans="1:1" ht="14.25" x14ac:dyDescent="0.2">
      <c r="A221" s="59" t="s">
        <v>362</v>
      </c>
    </row>
    <row r="222" spans="1:1" ht="14.25" x14ac:dyDescent="0.2">
      <c r="A222" s="59" t="s">
        <v>363</v>
      </c>
    </row>
    <row r="223" spans="1:1" ht="14.25" x14ac:dyDescent="0.2">
      <c r="A223" s="59" t="s">
        <v>364</v>
      </c>
    </row>
    <row r="224" spans="1:1" ht="14.25" x14ac:dyDescent="0.2">
      <c r="A224" s="59" t="s">
        <v>365</v>
      </c>
    </row>
    <row r="225" spans="1:1" ht="14.25" x14ac:dyDescent="0.2">
      <c r="A225" s="59" t="s">
        <v>366</v>
      </c>
    </row>
    <row r="226" spans="1:1" ht="14.25" x14ac:dyDescent="0.2">
      <c r="A226" s="59" t="s">
        <v>367</v>
      </c>
    </row>
    <row r="227" spans="1:1" ht="14.25" x14ac:dyDescent="0.2">
      <c r="A227" s="59" t="s">
        <v>368</v>
      </c>
    </row>
    <row r="228" spans="1:1" ht="14.25" x14ac:dyDescent="0.2">
      <c r="A228" s="59" t="s">
        <v>369</v>
      </c>
    </row>
    <row r="229" spans="1:1" ht="14.25" x14ac:dyDescent="0.2">
      <c r="A229" s="59" t="s">
        <v>370</v>
      </c>
    </row>
    <row r="230" spans="1:1" ht="14.25" x14ac:dyDescent="0.2">
      <c r="A230" s="59" t="s">
        <v>371</v>
      </c>
    </row>
    <row r="231" spans="1:1" ht="14.25" x14ac:dyDescent="0.2">
      <c r="A231" s="59" t="s">
        <v>372</v>
      </c>
    </row>
    <row r="232" spans="1:1" ht="14.25" x14ac:dyDescent="0.2">
      <c r="A232" s="59" t="s">
        <v>373</v>
      </c>
    </row>
    <row r="233" spans="1:1" ht="14.25" x14ac:dyDescent="0.2">
      <c r="A233" s="59" t="s">
        <v>374</v>
      </c>
    </row>
    <row r="234" spans="1:1" ht="14.25" x14ac:dyDescent="0.2">
      <c r="A234" s="59" t="s">
        <v>375</v>
      </c>
    </row>
    <row r="235" spans="1:1" ht="14.25" x14ac:dyDescent="0.2">
      <c r="A235" s="59" t="s">
        <v>376</v>
      </c>
    </row>
    <row r="236" spans="1:1" ht="14.25" x14ac:dyDescent="0.2">
      <c r="A236" s="59" t="s">
        <v>377</v>
      </c>
    </row>
    <row r="237" spans="1:1" ht="14.25" x14ac:dyDescent="0.2">
      <c r="A237" s="59" t="s">
        <v>378</v>
      </c>
    </row>
    <row r="238" spans="1:1" ht="14.25" x14ac:dyDescent="0.2">
      <c r="A238" s="59" t="s">
        <v>379</v>
      </c>
    </row>
    <row r="239" spans="1:1" ht="14.25" x14ac:dyDescent="0.2">
      <c r="A239" s="59" t="s">
        <v>380</v>
      </c>
    </row>
    <row r="240" spans="1:1" ht="14.25" x14ac:dyDescent="0.2">
      <c r="A240" s="59" t="s">
        <v>381</v>
      </c>
    </row>
    <row r="241" spans="1:1" ht="14.25" x14ac:dyDescent="0.2">
      <c r="A241" s="59" t="s">
        <v>382</v>
      </c>
    </row>
    <row r="242" spans="1:1" ht="14.25" x14ac:dyDescent="0.2">
      <c r="A242" s="59" t="s">
        <v>383</v>
      </c>
    </row>
    <row r="243" spans="1:1" ht="14.25" x14ac:dyDescent="0.2">
      <c r="A243" s="59" t="s">
        <v>384</v>
      </c>
    </row>
    <row r="244" spans="1:1" ht="14.25" x14ac:dyDescent="0.2">
      <c r="A244" s="59" t="s">
        <v>385</v>
      </c>
    </row>
    <row r="245" spans="1:1" ht="14.25" x14ac:dyDescent="0.2">
      <c r="A245" s="59" t="s">
        <v>386</v>
      </c>
    </row>
    <row r="246" spans="1:1" ht="14.25" x14ac:dyDescent="0.2">
      <c r="A246" s="59" t="s">
        <v>387</v>
      </c>
    </row>
    <row r="247" spans="1:1" ht="14.25" x14ac:dyDescent="0.2">
      <c r="A247" s="59" t="s">
        <v>388</v>
      </c>
    </row>
    <row r="248" spans="1:1" ht="14.25" x14ac:dyDescent="0.2">
      <c r="A248" s="59" t="s">
        <v>389</v>
      </c>
    </row>
    <row r="249" spans="1:1" ht="14.25" x14ac:dyDescent="0.2">
      <c r="A249" s="59" t="s">
        <v>390</v>
      </c>
    </row>
    <row r="250" spans="1:1" ht="14.25" x14ac:dyDescent="0.2">
      <c r="A250" s="59" t="s">
        <v>391</v>
      </c>
    </row>
    <row r="251" spans="1:1" ht="14.25" x14ac:dyDescent="0.2">
      <c r="A251" s="59" t="s">
        <v>392</v>
      </c>
    </row>
    <row r="252" spans="1:1" ht="14.25" x14ac:dyDescent="0.2">
      <c r="A252" s="59" t="s">
        <v>393</v>
      </c>
    </row>
    <row r="253" spans="1:1" ht="14.25" x14ac:dyDescent="0.2">
      <c r="A253" s="59" t="s">
        <v>394</v>
      </c>
    </row>
    <row r="254" spans="1:1" ht="14.25" x14ac:dyDescent="0.2">
      <c r="A254" s="59" t="s">
        <v>395</v>
      </c>
    </row>
    <row r="255" spans="1:1" ht="14.25" x14ac:dyDescent="0.2">
      <c r="A255" s="59" t="s">
        <v>396</v>
      </c>
    </row>
    <row r="256" spans="1:1" ht="14.25" x14ac:dyDescent="0.2">
      <c r="A256" s="59" t="s">
        <v>397</v>
      </c>
    </row>
    <row r="257" spans="1:1" ht="14.25" x14ac:dyDescent="0.2">
      <c r="A257" s="59" t="s">
        <v>398</v>
      </c>
    </row>
    <row r="258" spans="1:1" ht="14.25" x14ac:dyDescent="0.2">
      <c r="A258" s="59" t="s">
        <v>399</v>
      </c>
    </row>
    <row r="259" spans="1:1" ht="14.25" x14ac:dyDescent="0.2">
      <c r="A259" s="59" t="s">
        <v>400</v>
      </c>
    </row>
    <row r="260" spans="1:1" ht="14.25" x14ac:dyDescent="0.2">
      <c r="A260" s="59" t="s">
        <v>401</v>
      </c>
    </row>
    <row r="261" spans="1:1" ht="14.25" x14ac:dyDescent="0.2">
      <c r="A261" s="59" t="s">
        <v>402</v>
      </c>
    </row>
    <row r="262" spans="1:1" ht="14.25" x14ac:dyDescent="0.2">
      <c r="A262" s="59" t="s">
        <v>403</v>
      </c>
    </row>
    <row r="263" spans="1:1" ht="14.25" x14ac:dyDescent="0.2">
      <c r="A263" s="59" t="s">
        <v>404</v>
      </c>
    </row>
    <row r="264" spans="1:1" ht="14.25" x14ac:dyDescent="0.2">
      <c r="A264" s="59" t="s">
        <v>405</v>
      </c>
    </row>
    <row r="265" spans="1:1" ht="14.25" x14ac:dyDescent="0.2">
      <c r="A265" s="59" t="s">
        <v>406</v>
      </c>
    </row>
    <row r="266" spans="1:1" ht="14.25" x14ac:dyDescent="0.2">
      <c r="A266" s="59" t="s">
        <v>407</v>
      </c>
    </row>
    <row r="267" spans="1:1" ht="14.25" x14ac:dyDescent="0.2">
      <c r="A267" s="59" t="s">
        <v>408</v>
      </c>
    </row>
    <row r="268" spans="1:1" ht="14.25" x14ac:dyDescent="0.2">
      <c r="A268" s="59" t="s">
        <v>409</v>
      </c>
    </row>
    <row r="269" spans="1:1" ht="14.25" x14ac:dyDescent="0.2">
      <c r="A269" s="59" t="s">
        <v>410</v>
      </c>
    </row>
    <row r="270" spans="1:1" ht="14.25" x14ac:dyDescent="0.2">
      <c r="A270" s="59" t="s">
        <v>411</v>
      </c>
    </row>
    <row r="271" spans="1:1" ht="14.25" x14ac:dyDescent="0.2">
      <c r="A271" s="59" t="s">
        <v>412</v>
      </c>
    </row>
    <row r="272" spans="1:1" ht="14.25" x14ac:dyDescent="0.2">
      <c r="A272" s="59" t="s">
        <v>413</v>
      </c>
    </row>
    <row r="273" spans="1:1" ht="14.25" x14ac:dyDescent="0.2">
      <c r="A273" s="59" t="s">
        <v>414</v>
      </c>
    </row>
    <row r="274" spans="1:1" ht="14.25" x14ac:dyDescent="0.2">
      <c r="A274" s="59" t="s">
        <v>415</v>
      </c>
    </row>
    <row r="275" spans="1:1" ht="14.25" x14ac:dyDescent="0.2">
      <c r="A275" s="59" t="s">
        <v>416</v>
      </c>
    </row>
    <row r="276" spans="1:1" ht="14.25" x14ac:dyDescent="0.2">
      <c r="A276" s="59" t="s">
        <v>417</v>
      </c>
    </row>
    <row r="277" spans="1:1" ht="14.25" x14ac:dyDescent="0.2">
      <c r="A277" s="59" t="s">
        <v>418</v>
      </c>
    </row>
    <row r="278" spans="1:1" ht="14.25" x14ac:dyDescent="0.2">
      <c r="A278" s="59" t="s">
        <v>419</v>
      </c>
    </row>
    <row r="279" spans="1:1" ht="14.25" x14ac:dyDescent="0.2">
      <c r="A279" s="59" t="s">
        <v>420</v>
      </c>
    </row>
    <row r="280" spans="1:1" ht="14.25" x14ac:dyDescent="0.2">
      <c r="A280" s="59" t="s">
        <v>421</v>
      </c>
    </row>
    <row r="281" spans="1:1" ht="14.25" x14ac:dyDescent="0.2">
      <c r="A281" s="59" t="s">
        <v>422</v>
      </c>
    </row>
    <row r="282" spans="1:1" ht="14.25" x14ac:dyDescent="0.2">
      <c r="A282" s="59" t="s">
        <v>423</v>
      </c>
    </row>
    <row r="283" spans="1:1" ht="14.25" x14ac:dyDescent="0.2">
      <c r="A283" s="59" t="s">
        <v>424</v>
      </c>
    </row>
    <row r="284" spans="1:1" ht="14.25" x14ac:dyDescent="0.2">
      <c r="A284" s="59" t="s">
        <v>425</v>
      </c>
    </row>
    <row r="285" spans="1:1" ht="14.25" x14ac:dyDescent="0.2">
      <c r="A285" s="59" t="s">
        <v>426</v>
      </c>
    </row>
    <row r="286" spans="1:1" ht="14.25" x14ac:dyDescent="0.2">
      <c r="A286" s="59" t="s">
        <v>427</v>
      </c>
    </row>
    <row r="287" spans="1:1" ht="14.25" x14ac:dyDescent="0.2">
      <c r="A287" s="59" t="s">
        <v>428</v>
      </c>
    </row>
    <row r="288" spans="1:1" ht="14.25" x14ac:dyDescent="0.2">
      <c r="A288" s="59" t="s">
        <v>429</v>
      </c>
    </row>
    <row r="289" spans="1:1" ht="14.25" x14ac:dyDescent="0.2">
      <c r="A289" s="59" t="s">
        <v>430</v>
      </c>
    </row>
    <row r="290" spans="1:1" ht="14.25" x14ac:dyDescent="0.2">
      <c r="A290" s="59" t="s">
        <v>431</v>
      </c>
    </row>
    <row r="291" spans="1:1" ht="14.25" x14ac:dyDescent="0.2">
      <c r="A291" s="59" t="s">
        <v>432</v>
      </c>
    </row>
    <row r="292" spans="1:1" ht="14.25" x14ac:dyDescent="0.2">
      <c r="A292" s="59" t="s">
        <v>433</v>
      </c>
    </row>
    <row r="293" spans="1:1" ht="14.25" x14ac:dyDescent="0.2">
      <c r="A293" s="59" t="s">
        <v>434</v>
      </c>
    </row>
    <row r="294" spans="1:1" ht="14.25" x14ac:dyDescent="0.2">
      <c r="A294" s="59" t="s">
        <v>435</v>
      </c>
    </row>
    <row r="295" spans="1:1" ht="14.25" x14ac:dyDescent="0.2">
      <c r="A295" s="59" t="s">
        <v>436</v>
      </c>
    </row>
    <row r="296" spans="1:1" ht="14.25" x14ac:dyDescent="0.2">
      <c r="A296" s="59" t="s">
        <v>437</v>
      </c>
    </row>
    <row r="297" spans="1:1" ht="14.25" x14ac:dyDescent="0.2">
      <c r="A297" s="59" t="s">
        <v>438</v>
      </c>
    </row>
    <row r="298" spans="1:1" ht="14.25" x14ac:dyDescent="0.2">
      <c r="A298" s="59" t="s">
        <v>439</v>
      </c>
    </row>
    <row r="299" spans="1:1" ht="14.25" x14ac:dyDescent="0.2">
      <c r="A299" s="59" t="s">
        <v>440</v>
      </c>
    </row>
    <row r="300" spans="1:1" ht="14.25" x14ac:dyDescent="0.2">
      <c r="A300" s="59" t="s">
        <v>441</v>
      </c>
    </row>
    <row r="301" spans="1:1" ht="14.25" x14ac:dyDescent="0.2">
      <c r="A301" s="59" t="s">
        <v>442</v>
      </c>
    </row>
    <row r="302" spans="1:1" ht="14.25" x14ac:dyDescent="0.2">
      <c r="A302" s="59" t="s">
        <v>443</v>
      </c>
    </row>
    <row r="303" spans="1:1" ht="14.25" x14ac:dyDescent="0.2">
      <c r="A303" s="59" t="s">
        <v>444</v>
      </c>
    </row>
    <row r="304" spans="1:1" ht="14.25" x14ac:dyDescent="0.2">
      <c r="A304" s="59" t="s">
        <v>445</v>
      </c>
    </row>
    <row r="305" spans="1:1" ht="14.25" x14ac:dyDescent="0.2">
      <c r="A305" s="59" t="s">
        <v>446</v>
      </c>
    </row>
    <row r="306" spans="1:1" ht="14.25" x14ac:dyDescent="0.2">
      <c r="A306" s="59" t="s">
        <v>447</v>
      </c>
    </row>
    <row r="307" spans="1:1" ht="14.25" x14ac:dyDescent="0.2">
      <c r="A307" s="59" t="s">
        <v>448</v>
      </c>
    </row>
    <row r="308" spans="1:1" ht="14.25" x14ac:dyDescent="0.2">
      <c r="A308" s="59" t="s">
        <v>449</v>
      </c>
    </row>
    <row r="309" spans="1:1" ht="14.25" x14ac:dyDescent="0.2">
      <c r="A309" s="59" t="s">
        <v>450</v>
      </c>
    </row>
    <row r="310" spans="1:1" ht="14.25" x14ac:dyDescent="0.2">
      <c r="A310" s="59" t="s">
        <v>451</v>
      </c>
    </row>
    <row r="311" spans="1:1" ht="14.25" x14ac:dyDescent="0.2">
      <c r="A311" s="59" t="s">
        <v>452</v>
      </c>
    </row>
    <row r="312" spans="1:1" ht="14.25" x14ac:dyDescent="0.2">
      <c r="A312" s="59" t="s">
        <v>453</v>
      </c>
    </row>
    <row r="313" spans="1:1" ht="14.25" x14ac:dyDescent="0.2">
      <c r="A313" s="59" t="s">
        <v>454</v>
      </c>
    </row>
    <row r="314" spans="1:1" ht="14.25" x14ac:dyDescent="0.2">
      <c r="A314" s="59" t="s">
        <v>455</v>
      </c>
    </row>
    <row r="315" spans="1:1" ht="14.25" x14ac:dyDescent="0.2">
      <c r="A315" s="59" t="s">
        <v>456</v>
      </c>
    </row>
    <row r="316" spans="1:1" ht="14.25" x14ac:dyDescent="0.2">
      <c r="A316" s="59" t="s">
        <v>457</v>
      </c>
    </row>
    <row r="317" spans="1:1" ht="14.25" x14ac:dyDescent="0.2">
      <c r="A317" s="59" t="s">
        <v>458</v>
      </c>
    </row>
    <row r="318" spans="1:1" ht="14.25" x14ac:dyDescent="0.2">
      <c r="A318" s="59" t="s">
        <v>459</v>
      </c>
    </row>
    <row r="319" spans="1:1" ht="14.25" x14ac:dyDescent="0.2">
      <c r="A319" s="59" t="s">
        <v>460</v>
      </c>
    </row>
    <row r="320" spans="1:1" ht="14.25" x14ac:dyDescent="0.2">
      <c r="A320" s="59" t="s">
        <v>461</v>
      </c>
    </row>
    <row r="321" spans="1:1" ht="14.25" x14ac:dyDescent="0.2">
      <c r="A321" s="59" t="s">
        <v>462</v>
      </c>
    </row>
    <row r="322" spans="1:1" ht="14.25" x14ac:dyDescent="0.2">
      <c r="A322" s="59" t="s">
        <v>463</v>
      </c>
    </row>
    <row r="323" spans="1:1" ht="14.25" x14ac:dyDescent="0.2">
      <c r="A323" s="59" t="s">
        <v>464</v>
      </c>
    </row>
    <row r="324" spans="1:1" ht="14.25" x14ac:dyDescent="0.2">
      <c r="A324" s="59" t="s">
        <v>465</v>
      </c>
    </row>
    <row r="325" spans="1:1" ht="14.25" x14ac:dyDescent="0.2">
      <c r="A325" s="59" t="s">
        <v>466</v>
      </c>
    </row>
    <row r="326" spans="1:1" ht="14.25" x14ac:dyDescent="0.2">
      <c r="A326" s="59" t="s">
        <v>467</v>
      </c>
    </row>
    <row r="327" spans="1:1" ht="14.25" x14ac:dyDescent="0.2">
      <c r="A327" s="59" t="s">
        <v>468</v>
      </c>
    </row>
    <row r="328" spans="1:1" ht="14.25" x14ac:dyDescent="0.2">
      <c r="A328" s="59" t="s">
        <v>469</v>
      </c>
    </row>
    <row r="329" spans="1:1" ht="14.25" x14ac:dyDescent="0.2">
      <c r="A329" s="59" t="s">
        <v>470</v>
      </c>
    </row>
    <row r="330" spans="1:1" ht="14.25" x14ac:dyDescent="0.2">
      <c r="A330" s="59" t="s">
        <v>471</v>
      </c>
    </row>
    <row r="331" spans="1:1" ht="14.25" x14ac:dyDescent="0.2">
      <c r="A331" s="59" t="s">
        <v>472</v>
      </c>
    </row>
    <row r="332" spans="1:1" ht="14.25" x14ac:dyDescent="0.2">
      <c r="A332" s="59" t="s">
        <v>473</v>
      </c>
    </row>
    <row r="333" spans="1:1" ht="14.25" x14ac:dyDescent="0.2">
      <c r="A333" s="59" t="s">
        <v>474</v>
      </c>
    </row>
    <row r="334" spans="1:1" ht="14.25" x14ac:dyDescent="0.2">
      <c r="A334" s="59" t="s">
        <v>475</v>
      </c>
    </row>
    <row r="335" spans="1:1" ht="14.25" x14ac:dyDescent="0.2">
      <c r="A335" s="59" t="s">
        <v>476</v>
      </c>
    </row>
    <row r="336" spans="1:1" ht="14.25" x14ac:dyDescent="0.2">
      <c r="A336" s="59" t="s">
        <v>477</v>
      </c>
    </row>
    <row r="337" spans="1:1" ht="14.25" x14ac:dyDescent="0.2">
      <c r="A337" s="59" t="s">
        <v>478</v>
      </c>
    </row>
    <row r="338" spans="1:1" ht="14.25" x14ac:dyDescent="0.2">
      <c r="A338" s="59" t="s">
        <v>479</v>
      </c>
    </row>
    <row r="339" spans="1:1" ht="14.25" x14ac:dyDescent="0.2">
      <c r="A339" s="59" t="s">
        <v>480</v>
      </c>
    </row>
    <row r="340" spans="1:1" ht="14.25" x14ac:dyDescent="0.2">
      <c r="A340" s="59" t="s">
        <v>481</v>
      </c>
    </row>
    <row r="341" spans="1:1" ht="14.25" x14ac:dyDescent="0.2">
      <c r="A341" s="59" t="s">
        <v>482</v>
      </c>
    </row>
    <row r="342" spans="1:1" ht="14.25" x14ac:dyDescent="0.2">
      <c r="A342" s="59" t="s">
        <v>483</v>
      </c>
    </row>
    <row r="343" spans="1:1" ht="14.25" x14ac:dyDescent="0.2">
      <c r="A343" s="59" t="s">
        <v>484</v>
      </c>
    </row>
    <row r="344" spans="1:1" ht="14.25" x14ac:dyDescent="0.2">
      <c r="A344" s="59" t="s">
        <v>485</v>
      </c>
    </row>
    <row r="345" spans="1:1" ht="14.25" x14ac:dyDescent="0.2">
      <c r="A345" s="59" t="s">
        <v>486</v>
      </c>
    </row>
    <row r="346" spans="1:1" ht="14.25" x14ac:dyDescent="0.2">
      <c r="A346" s="59" t="s">
        <v>487</v>
      </c>
    </row>
    <row r="347" spans="1:1" ht="14.25" x14ac:dyDescent="0.2">
      <c r="A347" s="59" t="s">
        <v>488</v>
      </c>
    </row>
    <row r="348" spans="1:1" ht="14.25" x14ac:dyDescent="0.2">
      <c r="A348" s="59" t="s">
        <v>489</v>
      </c>
    </row>
    <row r="349" spans="1:1" ht="14.25" x14ac:dyDescent="0.2">
      <c r="A349" s="59" t="s">
        <v>490</v>
      </c>
    </row>
    <row r="350" spans="1:1" ht="14.25" x14ac:dyDescent="0.2">
      <c r="A350" s="59" t="s">
        <v>491</v>
      </c>
    </row>
    <row r="351" spans="1:1" ht="14.25" x14ac:dyDescent="0.2">
      <c r="A351" s="59" t="s">
        <v>492</v>
      </c>
    </row>
    <row r="352" spans="1:1" ht="14.25" x14ac:dyDescent="0.2">
      <c r="A352" s="59" t="s">
        <v>493</v>
      </c>
    </row>
    <row r="353" spans="1:1" ht="14.25" x14ac:dyDescent="0.2">
      <c r="A353" s="59" t="s">
        <v>494</v>
      </c>
    </row>
    <row r="354" spans="1:1" ht="14.25" x14ac:dyDescent="0.2">
      <c r="A354" s="59" t="s">
        <v>495</v>
      </c>
    </row>
    <row r="355" spans="1:1" ht="14.25" x14ac:dyDescent="0.2">
      <c r="A355" s="59" t="s">
        <v>496</v>
      </c>
    </row>
    <row r="356" spans="1:1" ht="14.25" x14ac:dyDescent="0.2">
      <c r="A356" s="59" t="s">
        <v>497</v>
      </c>
    </row>
    <row r="357" spans="1:1" ht="14.25" x14ac:dyDescent="0.2">
      <c r="A357" s="59" t="s">
        <v>498</v>
      </c>
    </row>
    <row r="358" spans="1:1" ht="14.25" x14ac:dyDescent="0.2">
      <c r="A358" s="59" t="s">
        <v>499</v>
      </c>
    </row>
    <row r="359" spans="1:1" ht="14.25" x14ac:dyDescent="0.2">
      <c r="A359" s="59" t="s">
        <v>500</v>
      </c>
    </row>
    <row r="360" spans="1:1" ht="14.25" x14ac:dyDescent="0.2">
      <c r="A360" s="59" t="s">
        <v>501</v>
      </c>
    </row>
    <row r="361" spans="1:1" ht="14.25" x14ac:dyDescent="0.2">
      <c r="A361" s="59" t="s">
        <v>502</v>
      </c>
    </row>
    <row r="362" spans="1:1" ht="14.25" x14ac:dyDescent="0.2">
      <c r="A362" s="59" t="s">
        <v>503</v>
      </c>
    </row>
    <row r="363" spans="1:1" ht="14.25" x14ac:dyDescent="0.2">
      <c r="A363" s="59" t="s">
        <v>504</v>
      </c>
    </row>
    <row r="364" spans="1:1" ht="14.25" x14ac:dyDescent="0.2">
      <c r="A364" s="59" t="s">
        <v>505</v>
      </c>
    </row>
    <row r="365" spans="1:1" ht="14.25" x14ac:dyDescent="0.2">
      <c r="A365" s="59" t="s">
        <v>506</v>
      </c>
    </row>
    <row r="366" spans="1:1" ht="14.25" x14ac:dyDescent="0.2">
      <c r="A366" s="59" t="s">
        <v>507</v>
      </c>
    </row>
    <row r="367" spans="1:1" ht="14.25" x14ac:dyDescent="0.2">
      <c r="A367" s="59" t="s">
        <v>508</v>
      </c>
    </row>
    <row r="368" spans="1:1" ht="14.25" x14ac:dyDescent="0.2">
      <c r="A368" s="59" t="s">
        <v>509</v>
      </c>
    </row>
    <row r="369" spans="1:1" ht="14.25" x14ac:dyDescent="0.2">
      <c r="A369" s="59" t="s">
        <v>510</v>
      </c>
    </row>
    <row r="370" spans="1:1" ht="14.25" x14ac:dyDescent="0.2">
      <c r="A370" s="59" t="s">
        <v>511</v>
      </c>
    </row>
    <row r="371" spans="1:1" ht="14.25" x14ac:dyDescent="0.2">
      <c r="A371" s="59" t="s">
        <v>512</v>
      </c>
    </row>
    <row r="372" spans="1:1" ht="14.25" x14ac:dyDescent="0.2">
      <c r="A372" s="59" t="s">
        <v>513</v>
      </c>
    </row>
    <row r="373" spans="1:1" ht="14.25" x14ac:dyDescent="0.2">
      <c r="A373" s="59" t="s">
        <v>514</v>
      </c>
    </row>
    <row r="374" spans="1:1" ht="14.25" x14ac:dyDescent="0.2">
      <c r="A374" s="59" t="s">
        <v>515</v>
      </c>
    </row>
    <row r="375" spans="1:1" ht="14.25" x14ac:dyDescent="0.2">
      <c r="A375" s="59" t="s">
        <v>516</v>
      </c>
    </row>
    <row r="376" spans="1:1" ht="14.25" x14ac:dyDescent="0.2">
      <c r="A376" s="59" t="s">
        <v>517</v>
      </c>
    </row>
    <row r="377" spans="1:1" ht="14.25" x14ac:dyDescent="0.2">
      <c r="A377" s="59" t="s">
        <v>518</v>
      </c>
    </row>
    <row r="378" spans="1:1" ht="14.25" x14ac:dyDescent="0.2">
      <c r="A378" s="59" t="s">
        <v>519</v>
      </c>
    </row>
    <row r="379" spans="1:1" ht="14.25" x14ac:dyDescent="0.2">
      <c r="A379" s="59" t="s">
        <v>520</v>
      </c>
    </row>
    <row r="380" spans="1:1" ht="14.25" x14ac:dyDescent="0.2">
      <c r="A380" s="59" t="s">
        <v>521</v>
      </c>
    </row>
    <row r="381" spans="1:1" ht="14.25" x14ac:dyDescent="0.2">
      <c r="A381" s="59" t="s">
        <v>522</v>
      </c>
    </row>
    <row r="382" spans="1:1" ht="14.25" x14ac:dyDescent="0.2">
      <c r="A382" s="59" t="s">
        <v>523</v>
      </c>
    </row>
    <row r="383" spans="1:1" ht="14.25" x14ac:dyDescent="0.2">
      <c r="A383" s="59" t="s">
        <v>524</v>
      </c>
    </row>
    <row r="384" spans="1:1" ht="14.25" x14ac:dyDescent="0.2">
      <c r="A384" s="59" t="s">
        <v>525</v>
      </c>
    </row>
    <row r="385" spans="1:1" ht="14.25" x14ac:dyDescent="0.2">
      <c r="A385" s="59" t="s">
        <v>526</v>
      </c>
    </row>
    <row r="386" spans="1:1" ht="14.25" x14ac:dyDescent="0.2">
      <c r="A386" s="59" t="s">
        <v>527</v>
      </c>
    </row>
    <row r="387" spans="1:1" ht="14.25" x14ac:dyDescent="0.2">
      <c r="A387" s="59" t="s">
        <v>528</v>
      </c>
    </row>
    <row r="388" spans="1:1" ht="14.25" x14ac:dyDescent="0.2">
      <c r="A388" s="59" t="s">
        <v>529</v>
      </c>
    </row>
    <row r="389" spans="1:1" ht="14.25" x14ac:dyDescent="0.2">
      <c r="A389" s="59" t="s">
        <v>530</v>
      </c>
    </row>
    <row r="390" spans="1:1" ht="14.25" x14ac:dyDescent="0.2">
      <c r="A390" s="59" t="s">
        <v>531</v>
      </c>
    </row>
    <row r="391" spans="1:1" ht="14.25" x14ac:dyDescent="0.2">
      <c r="A391" s="59" t="s">
        <v>532</v>
      </c>
    </row>
    <row r="392" spans="1:1" ht="14.25" x14ac:dyDescent="0.2">
      <c r="A392" s="59" t="s">
        <v>533</v>
      </c>
    </row>
    <row r="393" spans="1:1" ht="14.25" x14ac:dyDescent="0.2">
      <c r="A393" s="59" t="s">
        <v>534</v>
      </c>
    </row>
    <row r="394" spans="1:1" ht="14.25" x14ac:dyDescent="0.2">
      <c r="A394" s="59" t="s">
        <v>535</v>
      </c>
    </row>
    <row r="395" spans="1:1" ht="14.25" x14ac:dyDescent="0.2">
      <c r="A395" s="59" t="s">
        <v>536</v>
      </c>
    </row>
    <row r="396" spans="1:1" ht="14.25" x14ac:dyDescent="0.2">
      <c r="A396" s="59" t="s">
        <v>537</v>
      </c>
    </row>
    <row r="397" spans="1:1" ht="14.25" x14ac:dyDescent="0.2">
      <c r="A397" s="59" t="s">
        <v>538</v>
      </c>
    </row>
    <row r="398" spans="1:1" ht="14.25" x14ac:dyDescent="0.2">
      <c r="A398" s="59" t="s">
        <v>539</v>
      </c>
    </row>
    <row r="399" spans="1:1" ht="14.25" x14ac:dyDescent="0.2">
      <c r="A399" s="59" t="s">
        <v>540</v>
      </c>
    </row>
    <row r="400" spans="1:1" ht="14.25" x14ac:dyDescent="0.2">
      <c r="A400" s="59" t="s">
        <v>541</v>
      </c>
    </row>
    <row r="401" spans="1:1" ht="14.25" x14ac:dyDescent="0.2">
      <c r="A401" s="59" t="s">
        <v>542</v>
      </c>
    </row>
    <row r="402" spans="1:1" ht="14.25" x14ac:dyDescent="0.2">
      <c r="A402" s="59" t="s">
        <v>543</v>
      </c>
    </row>
    <row r="403" spans="1:1" ht="14.25" x14ac:dyDescent="0.2">
      <c r="A403" s="59" t="s">
        <v>544</v>
      </c>
    </row>
    <row r="404" spans="1:1" ht="14.25" x14ac:dyDescent="0.2">
      <c r="A404" s="59" t="s">
        <v>545</v>
      </c>
    </row>
    <row r="405" spans="1:1" ht="14.25" x14ac:dyDescent="0.2">
      <c r="A405" s="59" t="s">
        <v>546</v>
      </c>
    </row>
    <row r="406" spans="1:1" ht="14.25" x14ac:dyDescent="0.2">
      <c r="A406" s="59" t="s">
        <v>547</v>
      </c>
    </row>
    <row r="407" spans="1:1" ht="14.25" x14ac:dyDescent="0.2">
      <c r="A407" s="59" t="s">
        <v>548</v>
      </c>
    </row>
    <row r="408" spans="1:1" ht="14.25" x14ac:dyDescent="0.2">
      <c r="A408" s="59" t="s">
        <v>549</v>
      </c>
    </row>
    <row r="409" spans="1:1" ht="14.25" x14ac:dyDescent="0.2">
      <c r="A409" s="59" t="s">
        <v>550</v>
      </c>
    </row>
    <row r="410" spans="1:1" ht="14.25" x14ac:dyDescent="0.2">
      <c r="A410" s="59" t="s">
        <v>551</v>
      </c>
    </row>
    <row r="411" spans="1:1" ht="14.25" x14ac:dyDescent="0.2">
      <c r="A411" s="59" t="s">
        <v>552</v>
      </c>
    </row>
    <row r="412" spans="1:1" ht="14.25" x14ac:dyDescent="0.2">
      <c r="A412" s="59" t="s">
        <v>553</v>
      </c>
    </row>
    <row r="413" spans="1:1" ht="14.25" x14ac:dyDescent="0.2">
      <c r="A413" s="59" t="s">
        <v>554</v>
      </c>
    </row>
    <row r="414" spans="1:1" ht="14.25" x14ac:dyDescent="0.2">
      <c r="A414" s="59" t="s">
        <v>555</v>
      </c>
    </row>
    <row r="415" spans="1:1" ht="14.25" x14ac:dyDescent="0.2">
      <c r="A415" s="59" t="s">
        <v>556</v>
      </c>
    </row>
    <row r="416" spans="1:1" ht="14.25" x14ac:dyDescent="0.2">
      <c r="A416" s="59" t="s">
        <v>557</v>
      </c>
    </row>
    <row r="417" spans="1:1" ht="14.25" x14ac:dyDescent="0.2">
      <c r="A417" s="59" t="s">
        <v>558</v>
      </c>
    </row>
    <row r="418" spans="1:1" ht="14.25" x14ac:dyDescent="0.2">
      <c r="A418" s="59" t="s">
        <v>559</v>
      </c>
    </row>
    <row r="419" spans="1:1" ht="14.25" x14ac:dyDescent="0.2">
      <c r="A419" s="59" t="s">
        <v>560</v>
      </c>
    </row>
    <row r="420" spans="1:1" ht="14.25" x14ac:dyDescent="0.2">
      <c r="A420" s="59" t="s">
        <v>561</v>
      </c>
    </row>
    <row r="421" spans="1:1" ht="14.25" x14ac:dyDescent="0.2">
      <c r="A421" s="59" t="s">
        <v>562</v>
      </c>
    </row>
    <row r="422" spans="1:1" ht="14.25" x14ac:dyDescent="0.2">
      <c r="A422" s="59" t="s">
        <v>563</v>
      </c>
    </row>
    <row r="423" spans="1:1" ht="14.25" x14ac:dyDescent="0.2">
      <c r="A423" s="59" t="s">
        <v>564</v>
      </c>
    </row>
    <row r="424" spans="1:1" ht="14.25" x14ac:dyDescent="0.2">
      <c r="A424" s="59" t="s">
        <v>565</v>
      </c>
    </row>
    <row r="425" spans="1:1" ht="14.25" x14ac:dyDescent="0.2">
      <c r="A425" s="59" t="s">
        <v>566</v>
      </c>
    </row>
    <row r="426" spans="1:1" ht="14.25" x14ac:dyDescent="0.2">
      <c r="A426" s="59" t="s">
        <v>567</v>
      </c>
    </row>
    <row r="427" spans="1:1" ht="14.25" x14ac:dyDescent="0.2">
      <c r="A427" s="59" t="s">
        <v>568</v>
      </c>
    </row>
    <row r="428" spans="1:1" ht="14.25" x14ac:dyDescent="0.2">
      <c r="A428" s="59" t="s">
        <v>569</v>
      </c>
    </row>
    <row r="429" spans="1:1" ht="14.25" x14ac:dyDescent="0.2">
      <c r="A429" s="59" t="s">
        <v>570</v>
      </c>
    </row>
    <row r="430" spans="1:1" ht="14.25" x14ac:dyDescent="0.2">
      <c r="A430" s="59" t="s">
        <v>571</v>
      </c>
    </row>
    <row r="431" spans="1:1" ht="14.25" x14ac:dyDescent="0.2">
      <c r="A431" s="59" t="s">
        <v>572</v>
      </c>
    </row>
    <row r="432" spans="1:1" ht="14.25" x14ac:dyDescent="0.2">
      <c r="A432" s="59" t="s">
        <v>573</v>
      </c>
    </row>
    <row r="433" spans="1:1" ht="14.25" x14ac:dyDescent="0.2">
      <c r="A433" s="59" t="s">
        <v>574</v>
      </c>
    </row>
    <row r="434" spans="1:1" ht="14.25" x14ac:dyDescent="0.2">
      <c r="A434" s="59" t="s">
        <v>575</v>
      </c>
    </row>
    <row r="435" spans="1:1" ht="14.25" x14ac:dyDescent="0.2">
      <c r="A435" s="59" t="s">
        <v>576</v>
      </c>
    </row>
    <row r="436" spans="1:1" ht="14.25" x14ac:dyDescent="0.2">
      <c r="A436" s="59" t="s">
        <v>577</v>
      </c>
    </row>
    <row r="437" spans="1:1" ht="14.25" x14ac:dyDescent="0.2">
      <c r="A437" s="59" t="s">
        <v>578</v>
      </c>
    </row>
    <row r="438" spans="1:1" ht="14.25" x14ac:dyDescent="0.2">
      <c r="A438" s="59" t="s">
        <v>579</v>
      </c>
    </row>
    <row r="439" spans="1:1" ht="14.25" x14ac:dyDescent="0.2">
      <c r="A439" s="59" t="s">
        <v>580</v>
      </c>
    </row>
    <row r="440" spans="1:1" ht="14.25" x14ac:dyDescent="0.2">
      <c r="A440" s="59" t="s">
        <v>581</v>
      </c>
    </row>
    <row r="441" spans="1:1" ht="14.25" x14ac:dyDescent="0.2">
      <c r="A441" s="59" t="s">
        <v>582</v>
      </c>
    </row>
    <row r="442" spans="1:1" ht="14.25" x14ac:dyDescent="0.2">
      <c r="A442" s="59" t="s">
        <v>583</v>
      </c>
    </row>
    <row r="443" spans="1:1" ht="14.25" x14ac:dyDescent="0.2">
      <c r="A443" s="59" t="s">
        <v>584</v>
      </c>
    </row>
    <row r="444" spans="1:1" ht="14.25" x14ac:dyDescent="0.2">
      <c r="A444" s="59" t="s">
        <v>585</v>
      </c>
    </row>
    <row r="445" spans="1:1" ht="14.25" x14ac:dyDescent="0.2">
      <c r="A445" s="59" t="s">
        <v>586</v>
      </c>
    </row>
    <row r="446" spans="1:1" ht="14.25" x14ac:dyDescent="0.2">
      <c r="A446" s="59" t="s">
        <v>587</v>
      </c>
    </row>
    <row r="447" spans="1:1" ht="14.25" x14ac:dyDescent="0.2">
      <c r="A447" s="59" t="s">
        <v>588</v>
      </c>
    </row>
    <row r="448" spans="1:1" ht="14.25" x14ac:dyDescent="0.2">
      <c r="A448" s="59" t="s">
        <v>589</v>
      </c>
    </row>
    <row r="449" spans="1:1" ht="14.25" x14ac:dyDescent="0.2">
      <c r="A449" s="59" t="s">
        <v>590</v>
      </c>
    </row>
    <row r="450" spans="1:1" ht="14.25" x14ac:dyDescent="0.2">
      <c r="A450" s="59" t="s">
        <v>591</v>
      </c>
    </row>
    <row r="451" spans="1:1" ht="14.25" x14ac:dyDescent="0.2">
      <c r="A451" s="59" t="s">
        <v>592</v>
      </c>
    </row>
    <row r="452" spans="1:1" ht="14.25" x14ac:dyDescent="0.2">
      <c r="A452" s="59" t="s">
        <v>593</v>
      </c>
    </row>
    <row r="453" spans="1:1" ht="14.25" x14ac:dyDescent="0.2">
      <c r="A453" s="59" t="s">
        <v>594</v>
      </c>
    </row>
    <row r="454" spans="1:1" ht="14.25" x14ac:dyDescent="0.2">
      <c r="A454" s="59" t="s">
        <v>595</v>
      </c>
    </row>
    <row r="455" spans="1:1" ht="14.25" x14ac:dyDescent="0.2">
      <c r="A455" s="59" t="s">
        <v>596</v>
      </c>
    </row>
    <row r="456" spans="1:1" ht="14.25" x14ac:dyDescent="0.2">
      <c r="A456" s="59" t="s">
        <v>597</v>
      </c>
    </row>
    <row r="457" spans="1:1" ht="14.25" x14ac:dyDescent="0.2">
      <c r="A457" s="59" t="s">
        <v>598</v>
      </c>
    </row>
    <row r="458" spans="1:1" ht="14.25" x14ac:dyDescent="0.2">
      <c r="A458" s="59" t="s">
        <v>599</v>
      </c>
    </row>
    <row r="459" spans="1:1" ht="14.25" x14ac:dyDescent="0.2">
      <c r="A459" s="59" t="s">
        <v>600</v>
      </c>
    </row>
    <row r="460" spans="1:1" ht="14.25" x14ac:dyDescent="0.2">
      <c r="A460" s="59" t="s">
        <v>601</v>
      </c>
    </row>
    <row r="461" spans="1:1" ht="14.25" x14ac:dyDescent="0.2">
      <c r="A461" s="59" t="s">
        <v>602</v>
      </c>
    </row>
    <row r="462" spans="1:1" ht="14.25" x14ac:dyDescent="0.2">
      <c r="A462" s="59" t="s">
        <v>603</v>
      </c>
    </row>
    <row r="463" spans="1:1" ht="14.25" x14ac:dyDescent="0.2">
      <c r="A463" s="59" t="s">
        <v>604</v>
      </c>
    </row>
    <row r="464" spans="1:1" ht="14.25" x14ac:dyDescent="0.2">
      <c r="A464" s="59" t="s">
        <v>605</v>
      </c>
    </row>
    <row r="465" spans="1:1" ht="14.25" x14ac:dyDescent="0.2">
      <c r="A465" s="59" t="s">
        <v>606</v>
      </c>
    </row>
    <row r="466" spans="1:1" ht="14.25" x14ac:dyDescent="0.2">
      <c r="A466" s="59" t="s">
        <v>607</v>
      </c>
    </row>
    <row r="467" spans="1:1" ht="14.25" x14ac:dyDescent="0.2">
      <c r="A467" s="59" t="s">
        <v>608</v>
      </c>
    </row>
    <row r="468" spans="1:1" ht="14.25" x14ac:dyDescent="0.2">
      <c r="A468" s="59" t="s">
        <v>609</v>
      </c>
    </row>
    <row r="469" spans="1:1" ht="14.25" x14ac:dyDescent="0.2">
      <c r="A469" s="59" t="s">
        <v>610</v>
      </c>
    </row>
    <row r="470" spans="1:1" ht="14.25" x14ac:dyDescent="0.2">
      <c r="A470" s="59" t="s">
        <v>611</v>
      </c>
    </row>
    <row r="471" spans="1:1" ht="14.25" x14ac:dyDescent="0.2">
      <c r="A471" s="59" t="s">
        <v>612</v>
      </c>
    </row>
    <row r="472" spans="1:1" ht="14.25" x14ac:dyDescent="0.2">
      <c r="A472" s="59" t="s">
        <v>613</v>
      </c>
    </row>
    <row r="473" spans="1:1" ht="14.25" x14ac:dyDescent="0.2">
      <c r="A473" s="59" t="s">
        <v>614</v>
      </c>
    </row>
    <row r="474" spans="1:1" ht="14.25" x14ac:dyDescent="0.2">
      <c r="A474" s="59" t="s">
        <v>615</v>
      </c>
    </row>
    <row r="475" spans="1:1" ht="14.25" x14ac:dyDescent="0.2">
      <c r="A475" s="59" t="s">
        <v>616</v>
      </c>
    </row>
    <row r="476" spans="1:1" ht="14.25" x14ac:dyDescent="0.2">
      <c r="A476" s="59" t="s">
        <v>617</v>
      </c>
    </row>
    <row r="477" spans="1:1" ht="14.25" x14ac:dyDescent="0.2">
      <c r="A477" s="59" t="s">
        <v>618</v>
      </c>
    </row>
    <row r="478" spans="1:1" ht="14.25" x14ac:dyDescent="0.2">
      <c r="A478" s="59" t="s">
        <v>619</v>
      </c>
    </row>
    <row r="479" spans="1:1" ht="14.25" x14ac:dyDescent="0.2">
      <c r="A479" s="59" t="s">
        <v>620</v>
      </c>
    </row>
    <row r="480" spans="1:1" ht="14.25" x14ac:dyDescent="0.2">
      <c r="A480" s="59" t="s">
        <v>621</v>
      </c>
    </row>
    <row r="481" spans="1:1" ht="14.25" x14ac:dyDescent="0.2">
      <c r="A481" s="59" t="s">
        <v>622</v>
      </c>
    </row>
    <row r="482" spans="1:1" ht="14.25" x14ac:dyDescent="0.2">
      <c r="A482" s="59" t="s">
        <v>623</v>
      </c>
    </row>
    <row r="483" spans="1:1" ht="14.25" x14ac:dyDescent="0.2">
      <c r="A483" s="59" t="s">
        <v>624</v>
      </c>
    </row>
    <row r="484" spans="1:1" ht="14.25" x14ac:dyDescent="0.2">
      <c r="A484" s="59" t="s">
        <v>625</v>
      </c>
    </row>
    <row r="485" spans="1:1" ht="14.25" x14ac:dyDescent="0.2">
      <c r="A485" s="59" t="s">
        <v>626</v>
      </c>
    </row>
    <row r="486" spans="1:1" ht="14.25" x14ac:dyDescent="0.2">
      <c r="A486" s="59" t="s">
        <v>627</v>
      </c>
    </row>
    <row r="487" spans="1:1" ht="14.25" x14ac:dyDescent="0.2">
      <c r="A487" s="59" t="s">
        <v>628</v>
      </c>
    </row>
    <row r="488" spans="1:1" ht="14.25" x14ac:dyDescent="0.2">
      <c r="A488" s="59" t="s">
        <v>629</v>
      </c>
    </row>
    <row r="489" spans="1:1" ht="14.25" x14ac:dyDescent="0.2">
      <c r="A489" s="59" t="s">
        <v>630</v>
      </c>
    </row>
    <row r="490" spans="1:1" ht="14.25" x14ac:dyDescent="0.2">
      <c r="A490" s="59" t="s">
        <v>631</v>
      </c>
    </row>
    <row r="491" spans="1:1" ht="14.25" x14ac:dyDescent="0.2">
      <c r="A491" s="59" t="s">
        <v>632</v>
      </c>
    </row>
    <row r="492" spans="1:1" ht="14.25" x14ac:dyDescent="0.2">
      <c r="A492" s="59" t="s">
        <v>633</v>
      </c>
    </row>
    <row r="493" spans="1:1" ht="14.25" x14ac:dyDescent="0.2">
      <c r="A493" s="59" t="s">
        <v>634</v>
      </c>
    </row>
    <row r="494" spans="1:1" ht="14.25" x14ac:dyDescent="0.2">
      <c r="A494" s="59" t="s">
        <v>635</v>
      </c>
    </row>
    <row r="495" spans="1:1" ht="14.25" x14ac:dyDescent="0.2">
      <c r="A495" s="59" t="s">
        <v>636</v>
      </c>
    </row>
    <row r="496" spans="1:1" ht="14.25" x14ac:dyDescent="0.2">
      <c r="A496" s="59" t="s">
        <v>637</v>
      </c>
    </row>
    <row r="497" spans="1:1" ht="14.25" x14ac:dyDescent="0.2">
      <c r="A497" s="59" t="s">
        <v>638</v>
      </c>
    </row>
    <row r="498" spans="1:1" ht="14.25" x14ac:dyDescent="0.2">
      <c r="A498" s="59" t="s">
        <v>639</v>
      </c>
    </row>
    <row r="499" spans="1:1" ht="14.25" x14ac:dyDescent="0.2">
      <c r="A499" s="59" t="s">
        <v>640</v>
      </c>
    </row>
    <row r="500" spans="1:1" ht="14.25" x14ac:dyDescent="0.2">
      <c r="A500" s="59" t="s">
        <v>641</v>
      </c>
    </row>
    <row r="501" spans="1:1" ht="14.25" x14ac:dyDescent="0.2">
      <c r="A501" s="59" t="s">
        <v>642</v>
      </c>
    </row>
    <row r="502" spans="1:1" ht="14.25" x14ac:dyDescent="0.2">
      <c r="A502" s="59" t="s">
        <v>643</v>
      </c>
    </row>
    <row r="503" spans="1:1" ht="14.25" x14ac:dyDescent="0.2">
      <c r="A503" s="59" t="s">
        <v>644</v>
      </c>
    </row>
    <row r="504" spans="1:1" ht="14.25" x14ac:dyDescent="0.2">
      <c r="A504" s="59" t="s">
        <v>645</v>
      </c>
    </row>
    <row r="505" spans="1:1" ht="14.25" x14ac:dyDescent="0.2">
      <c r="A505" s="59" t="s">
        <v>646</v>
      </c>
    </row>
    <row r="506" spans="1:1" ht="14.25" x14ac:dyDescent="0.2">
      <c r="A506" s="59" t="s">
        <v>647</v>
      </c>
    </row>
    <row r="507" spans="1:1" ht="14.25" x14ac:dyDescent="0.2">
      <c r="A507" s="59" t="s">
        <v>648</v>
      </c>
    </row>
    <row r="508" spans="1:1" ht="14.25" x14ac:dyDescent="0.2">
      <c r="A508" s="59" t="s">
        <v>649</v>
      </c>
    </row>
    <row r="509" spans="1:1" ht="14.25" x14ac:dyDescent="0.2">
      <c r="A509" s="59" t="s">
        <v>650</v>
      </c>
    </row>
    <row r="510" spans="1:1" ht="14.25" x14ac:dyDescent="0.2">
      <c r="A510" s="59" t="s">
        <v>651</v>
      </c>
    </row>
    <row r="511" spans="1:1" ht="14.25" x14ac:dyDescent="0.2">
      <c r="A511" s="59" t="s">
        <v>652</v>
      </c>
    </row>
    <row r="512" spans="1:1" ht="14.25" x14ac:dyDescent="0.2">
      <c r="A512" s="59" t="s">
        <v>653</v>
      </c>
    </row>
    <row r="513" spans="1:1" ht="14.25" x14ac:dyDescent="0.2">
      <c r="A513" s="59" t="s">
        <v>654</v>
      </c>
    </row>
    <row r="514" spans="1:1" ht="14.25" x14ac:dyDescent="0.2">
      <c r="A514" s="59" t="s">
        <v>655</v>
      </c>
    </row>
    <row r="515" spans="1:1" ht="14.25" x14ac:dyDescent="0.2">
      <c r="A515" s="59" t="s">
        <v>656</v>
      </c>
    </row>
    <row r="516" spans="1:1" ht="14.25" x14ac:dyDescent="0.2">
      <c r="A516" s="59" t="s">
        <v>657</v>
      </c>
    </row>
    <row r="517" spans="1:1" ht="14.25" x14ac:dyDescent="0.2">
      <c r="A517" s="59" t="s">
        <v>658</v>
      </c>
    </row>
    <row r="518" spans="1:1" ht="14.25" x14ac:dyDescent="0.2">
      <c r="A518" s="59" t="s">
        <v>659</v>
      </c>
    </row>
    <row r="519" spans="1:1" ht="14.25" x14ac:dyDescent="0.2">
      <c r="A519" s="59" t="s">
        <v>660</v>
      </c>
    </row>
    <row r="520" spans="1:1" ht="14.25" x14ac:dyDescent="0.2">
      <c r="A520" s="59" t="s">
        <v>661</v>
      </c>
    </row>
    <row r="521" spans="1:1" ht="14.25" x14ac:dyDescent="0.2">
      <c r="A521" s="59" t="s">
        <v>662</v>
      </c>
    </row>
    <row r="522" spans="1:1" ht="14.25" x14ac:dyDescent="0.2">
      <c r="A522" s="59" t="s">
        <v>663</v>
      </c>
    </row>
    <row r="523" spans="1:1" ht="14.25" x14ac:dyDescent="0.2">
      <c r="A523" s="59" t="s">
        <v>664</v>
      </c>
    </row>
    <row r="524" spans="1:1" ht="14.25" x14ac:dyDescent="0.2">
      <c r="A524" s="59" t="s">
        <v>665</v>
      </c>
    </row>
    <row r="525" spans="1:1" ht="14.25" x14ac:dyDescent="0.2">
      <c r="A525" s="59" t="s">
        <v>666</v>
      </c>
    </row>
    <row r="526" spans="1:1" ht="14.25" x14ac:dyDescent="0.2">
      <c r="A526" s="59" t="s">
        <v>667</v>
      </c>
    </row>
    <row r="527" spans="1:1" ht="14.25" x14ac:dyDescent="0.2">
      <c r="A527" s="59" t="s">
        <v>668</v>
      </c>
    </row>
    <row r="528" spans="1:1" ht="14.25" x14ac:dyDescent="0.2">
      <c r="A528" s="59" t="s">
        <v>669</v>
      </c>
    </row>
    <row r="529" spans="1:1" ht="14.25" x14ac:dyDescent="0.2">
      <c r="A529" s="59" t="s">
        <v>670</v>
      </c>
    </row>
    <row r="530" spans="1:1" ht="14.25" x14ac:dyDescent="0.2">
      <c r="A530" s="59" t="s">
        <v>671</v>
      </c>
    </row>
    <row r="531" spans="1:1" ht="14.25" x14ac:dyDescent="0.2">
      <c r="A531" s="59" t="s">
        <v>672</v>
      </c>
    </row>
    <row r="532" spans="1:1" ht="14.25" x14ac:dyDescent="0.2">
      <c r="A532" s="59" t="s">
        <v>673</v>
      </c>
    </row>
    <row r="533" spans="1:1" ht="14.25" x14ac:dyDescent="0.2">
      <c r="A533" s="59" t="s">
        <v>674</v>
      </c>
    </row>
    <row r="534" spans="1:1" ht="14.25" x14ac:dyDescent="0.2">
      <c r="A534" s="59" t="s">
        <v>675</v>
      </c>
    </row>
    <row r="535" spans="1:1" ht="14.25" x14ac:dyDescent="0.2">
      <c r="A535" s="59" t="s">
        <v>676</v>
      </c>
    </row>
    <row r="536" spans="1:1" ht="14.25" x14ac:dyDescent="0.2">
      <c r="A536" s="59" t="s">
        <v>677</v>
      </c>
    </row>
    <row r="537" spans="1:1" ht="14.25" x14ac:dyDescent="0.2">
      <c r="A537" s="59" t="s">
        <v>678</v>
      </c>
    </row>
    <row r="538" spans="1:1" ht="14.25" x14ac:dyDescent="0.2">
      <c r="A538" s="59" t="s">
        <v>679</v>
      </c>
    </row>
    <row r="539" spans="1:1" ht="14.25" x14ac:dyDescent="0.2">
      <c r="A539" s="59" t="s">
        <v>680</v>
      </c>
    </row>
    <row r="540" spans="1:1" ht="14.25" x14ac:dyDescent="0.2">
      <c r="A540" s="59" t="s">
        <v>681</v>
      </c>
    </row>
    <row r="541" spans="1:1" ht="14.25" x14ac:dyDescent="0.2">
      <c r="A541" s="59" t="s">
        <v>682</v>
      </c>
    </row>
    <row r="542" spans="1:1" ht="14.25" x14ac:dyDescent="0.2">
      <c r="A542" s="59" t="s">
        <v>683</v>
      </c>
    </row>
    <row r="543" spans="1:1" ht="14.25" x14ac:dyDescent="0.2">
      <c r="A543" s="59" t="s">
        <v>684</v>
      </c>
    </row>
    <row r="544" spans="1:1" ht="14.25" x14ac:dyDescent="0.2">
      <c r="A544" s="59" t="s">
        <v>685</v>
      </c>
    </row>
    <row r="545" spans="1:1" ht="14.25" x14ac:dyDescent="0.2">
      <c r="A545" s="59" t="s">
        <v>686</v>
      </c>
    </row>
    <row r="546" spans="1:1" ht="14.25" x14ac:dyDescent="0.2">
      <c r="A546" s="59" t="s">
        <v>687</v>
      </c>
    </row>
    <row r="547" spans="1:1" ht="14.25" x14ac:dyDescent="0.2">
      <c r="A547" s="59" t="s">
        <v>688</v>
      </c>
    </row>
    <row r="548" spans="1:1" ht="14.25" x14ac:dyDescent="0.2">
      <c r="A548" s="59" t="s">
        <v>689</v>
      </c>
    </row>
    <row r="549" spans="1:1" ht="14.25" x14ac:dyDescent="0.2">
      <c r="A549" s="59" t="s">
        <v>690</v>
      </c>
    </row>
    <row r="550" spans="1:1" ht="14.25" x14ac:dyDescent="0.2">
      <c r="A550" s="59" t="s">
        <v>691</v>
      </c>
    </row>
    <row r="551" spans="1:1" ht="14.25" x14ac:dyDescent="0.2">
      <c r="A551" s="59" t="s">
        <v>692</v>
      </c>
    </row>
    <row r="552" spans="1:1" ht="14.25" x14ac:dyDescent="0.2">
      <c r="A552" s="59" t="s">
        <v>693</v>
      </c>
    </row>
    <row r="553" spans="1:1" ht="14.25" x14ac:dyDescent="0.2">
      <c r="A553" s="59" t="s">
        <v>694</v>
      </c>
    </row>
    <row r="554" spans="1:1" ht="14.25" x14ac:dyDescent="0.2">
      <c r="A554" s="59" t="s">
        <v>695</v>
      </c>
    </row>
    <row r="555" spans="1:1" ht="14.25" x14ac:dyDescent="0.2">
      <c r="A555" s="59" t="s">
        <v>696</v>
      </c>
    </row>
    <row r="556" spans="1:1" ht="14.25" x14ac:dyDescent="0.2">
      <c r="A556" s="59" t="s">
        <v>697</v>
      </c>
    </row>
    <row r="557" spans="1:1" ht="14.25" x14ac:dyDescent="0.2">
      <c r="A557" s="59" t="s">
        <v>698</v>
      </c>
    </row>
    <row r="558" spans="1:1" ht="14.25" x14ac:dyDescent="0.2">
      <c r="A558" s="59" t="s">
        <v>699</v>
      </c>
    </row>
    <row r="559" spans="1:1" ht="14.25" x14ac:dyDescent="0.2">
      <c r="A559" s="59" t="s">
        <v>700</v>
      </c>
    </row>
    <row r="560" spans="1:1" ht="14.25" x14ac:dyDescent="0.2">
      <c r="A560" s="59" t="s">
        <v>701</v>
      </c>
    </row>
    <row r="561" spans="1:1" ht="14.25" x14ac:dyDescent="0.2">
      <c r="A561" s="59" t="s">
        <v>702</v>
      </c>
    </row>
    <row r="562" spans="1:1" ht="14.25" x14ac:dyDescent="0.2">
      <c r="A562" s="59" t="s">
        <v>703</v>
      </c>
    </row>
    <row r="563" spans="1:1" ht="14.25" x14ac:dyDescent="0.2">
      <c r="A563" s="59" t="s">
        <v>704</v>
      </c>
    </row>
    <row r="564" spans="1:1" ht="14.25" x14ac:dyDescent="0.2">
      <c r="A564" s="59" t="s">
        <v>705</v>
      </c>
    </row>
    <row r="565" spans="1:1" ht="14.25" x14ac:dyDescent="0.2">
      <c r="A565" s="59" t="s">
        <v>706</v>
      </c>
    </row>
    <row r="566" spans="1:1" ht="14.25" x14ac:dyDescent="0.2">
      <c r="A566" s="59" t="s">
        <v>707</v>
      </c>
    </row>
    <row r="567" spans="1:1" ht="14.25" x14ac:dyDescent="0.2">
      <c r="A567" s="59" t="s">
        <v>708</v>
      </c>
    </row>
    <row r="568" spans="1:1" ht="14.25" x14ac:dyDescent="0.2">
      <c r="A568" s="59" t="s">
        <v>709</v>
      </c>
    </row>
    <row r="569" spans="1:1" ht="14.25" x14ac:dyDescent="0.2">
      <c r="A569" s="59" t="s">
        <v>710</v>
      </c>
    </row>
    <row r="570" spans="1:1" ht="14.25" x14ac:dyDescent="0.2">
      <c r="A570" s="59" t="s">
        <v>711</v>
      </c>
    </row>
    <row r="571" spans="1:1" ht="14.25" x14ac:dyDescent="0.2">
      <c r="A571" s="59" t="s">
        <v>712</v>
      </c>
    </row>
    <row r="572" spans="1:1" ht="14.25" x14ac:dyDescent="0.2">
      <c r="A572" s="59" t="s">
        <v>713</v>
      </c>
    </row>
    <row r="573" spans="1:1" ht="14.25" x14ac:dyDescent="0.2">
      <c r="A573" s="59" t="s">
        <v>714</v>
      </c>
    </row>
    <row r="574" spans="1:1" ht="14.25" x14ac:dyDescent="0.2">
      <c r="A574" s="59" t="s">
        <v>715</v>
      </c>
    </row>
    <row r="575" spans="1:1" ht="14.25" x14ac:dyDescent="0.2">
      <c r="A575" s="59" t="s">
        <v>716</v>
      </c>
    </row>
    <row r="576" spans="1:1" ht="14.25" x14ac:dyDescent="0.2">
      <c r="A576" s="59" t="s">
        <v>717</v>
      </c>
    </row>
    <row r="577" spans="1:1" ht="14.25" x14ac:dyDescent="0.2">
      <c r="A577" s="59" t="s">
        <v>718</v>
      </c>
    </row>
    <row r="578" spans="1:1" ht="14.25" x14ac:dyDescent="0.2">
      <c r="A578" s="59" t="s">
        <v>719</v>
      </c>
    </row>
    <row r="579" spans="1:1" ht="14.25" x14ac:dyDescent="0.2">
      <c r="A579" s="59" t="s">
        <v>720</v>
      </c>
    </row>
    <row r="580" spans="1:1" ht="14.25" x14ac:dyDescent="0.2">
      <c r="A580" s="59" t="s">
        <v>721</v>
      </c>
    </row>
    <row r="581" spans="1:1" ht="14.25" x14ac:dyDescent="0.2">
      <c r="A581" s="59" t="s">
        <v>722</v>
      </c>
    </row>
    <row r="582" spans="1:1" ht="14.25" x14ac:dyDescent="0.2">
      <c r="A582" s="59" t="s">
        <v>723</v>
      </c>
    </row>
    <row r="583" spans="1:1" ht="14.25" x14ac:dyDescent="0.2">
      <c r="A583" s="59" t="s">
        <v>724</v>
      </c>
    </row>
    <row r="584" spans="1:1" ht="14.25" x14ac:dyDescent="0.2">
      <c r="A584" s="59" t="s">
        <v>725</v>
      </c>
    </row>
    <row r="585" spans="1:1" ht="14.25" x14ac:dyDescent="0.2">
      <c r="A585" s="59" t="s">
        <v>726</v>
      </c>
    </row>
    <row r="586" spans="1:1" ht="14.25" x14ac:dyDescent="0.2">
      <c r="A586" s="59" t="s">
        <v>727</v>
      </c>
    </row>
    <row r="587" spans="1:1" ht="14.25" x14ac:dyDescent="0.2">
      <c r="A587" s="59" t="s">
        <v>728</v>
      </c>
    </row>
    <row r="588" spans="1:1" ht="14.25" x14ac:dyDescent="0.2">
      <c r="A588" s="59" t="s">
        <v>729</v>
      </c>
    </row>
    <row r="589" spans="1:1" ht="14.25" x14ac:dyDescent="0.2">
      <c r="A589" s="59" t="s">
        <v>730</v>
      </c>
    </row>
    <row r="590" spans="1:1" ht="14.25" x14ac:dyDescent="0.2">
      <c r="A590" s="59" t="s">
        <v>731</v>
      </c>
    </row>
    <row r="591" spans="1:1" ht="14.25" x14ac:dyDescent="0.2">
      <c r="A591" s="59" t="s">
        <v>732</v>
      </c>
    </row>
    <row r="592" spans="1:1" ht="14.25" x14ac:dyDescent="0.2">
      <c r="A592" s="59" t="s">
        <v>733</v>
      </c>
    </row>
    <row r="593" spans="1:1" ht="14.25" x14ac:dyDescent="0.2">
      <c r="A593" s="59" t="s">
        <v>734</v>
      </c>
    </row>
    <row r="594" spans="1:1" ht="14.25" x14ac:dyDescent="0.2">
      <c r="A594" s="59" t="s">
        <v>735</v>
      </c>
    </row>
    <row r="595" spans="1:1" ht="14.25" x14ac:dyDescent="0.2">
      <c r="A595" s="59" t="s">
        <v>736</v>
      </c>
    </row>
    <row r="596" spans="1:1" ht="14.25" x14ac:dyDescent="0.2">
      <c r="A596" s="59" t="s">
        <v>737</v>
      </c>
    </row>
    <row r="597" spans="1:1" ht="14.25" x14ac:dyDescent="0.2">
      <c r="A597" s="59" t="s">
        <v>738</v>
      </c>
    </row>
    <row r="598" spans="1:1" ht="14.25" x14ac:dyDescent="0.2">
      <c r="A598" s="59" t="s">
        <v>739</v>
      </c>
    </row>
    <row r="599" spans="1:1" ht="14.25" x14ac:dyDescent="0.2">
      <c r="A599" s="59" t="s">
        <v>740</v>
      </c>
    </row>
    <row r="600" spans="1:1" ht="14.25" x14ac:dyDescent="0.2">
      <c r="A600" s="59" t="s">
        <v>741</v>
      </c>
    </row>
    <row r="601" spans="1:1" ht="14.25" x14ac:dyDescent="0.2">
      <c r="A601" s="59" t="s">
        <v>742</v>
      </c>
    </row>
    <row r="602" spans="1:1" ht="14.25" x14ac:dyDescent="0.2">
      <c r="A602" s="59" t="s">
        <v>743</v>
      </c>
    </row>
    <row r="603" spans="1:1" ht="14.25" x14ac:dyDescent="0.2">
      <c r="A603" s="59" t="s">
        <v>744</v>
      </c>
    </row>
    <row r="604" spans="1:1" ht="14.25" x14ac:dyDescent="0.2">
      <c r="A604" s="59" t="s">
        <v>745</v>
      </c>
    </row>
    <row r="605" spans="1:1" ht="14.25" x14ac:dyDescent="0.2">
      <c r="A605" s="59" t="s">
        <v>746</v>
      </c>
    </row>
    <row r="606" spans="1:1" ht="14.25" x14ac:dyDescent="0.2">
      <c r="A606" s="59" t="s">
        <v>747</v>
      </c>
    </row>
    <row r="607" spans="1:1" ht="14.25" x14ac:dyDescent="0.2">
      <c r="A607" s="59" t="s">
        <v>748</v>
      </c>
    </row>
    <row r="608" spans="1:1" ht="14.25" x14ac:dyDescent="0.2">
      <c r="A608" s="59" t="s">
        <v>749</v>
      </c>
    </row>
    <row r="609" spans="1:1" ht="14.25" x14ac:dyDescent="0.2">
      <c r="A609" s="59" t="s">
        <v>750</v>
      </c>
    </row>
    <row r="610" spans="1:1" ht="14.25" x14ac:dyDescent="0.2">
      <c r="A610" s="59" t="s">
        <v>751</v>
      </c>
    </row>
    <row r="611" spans="1:1" ht="14.25" x14ac:dyDescent="0.2">
      <c r="A611" s="59" t="s">
        <v>752</v>
      </c>
    </row>
    <row r="612" spans="1:1" ht="14.25" x14ac:dyDescent="0.2">
      <c r="A612" s="59" t="s">
        <v>753</v>
      </c>
    </row>
    <row r="613" spans="1:1" ht="14.25" x14ac:dyDescent="0.2">
      <c r="A613" s="59" t="s">
        <v>754</v>
      </c>
    </row>
    <row r="614" spans="1:1" ht="14.25" x14ac:dyDescent="0.2">
      <c r="A614" s="59" t="s">
        <v>755</v>
      </c>
    </row>
    <row r="615" spans="1:1" ht="14.25" x14ac:dyDescent="0.2">
      <c r="A615" s="59" t="s">
        <v>756</v>
      </c>
    </row>
    <row r="616" spans="1:1" ht="14.25" x14ac:dyDescent="0.2">
      <c r="A616" s="59" t="s">
        <v>757</v>
      </c>
    </row>
    <row r="617" spans="1:1" ht="14.25" x14ac:dyDescent="0.2">
      <c r="A617" s="59" t="s">
        <v>758</v>
      </c>
    </row>
    <row r="618" spans="1:1" ht="14.25" x14ac:dyDescent="0.2">
      <c r="A618" s="59" t="s">
        <v>759</v>
      </c>
    </row>
    <row r="619" spans="1:1" ht="14.25" x14ac:dyDescent="0.2">
      <c r="A619" s="59" t="s">
        <v>760</v>
      </c>
    </row>
    <row r="620" spans="1:1" ht="14.25" x14ac:dyDescent="0.2">
      <c r="A620" s="59" t="s">
        <v>761</v>
      </c>
    </row>
    <row r="621" spans="1:1" ht="14.25" x14ac:dyDescent="0.2">
      <c r="A621" s="59" t="s">
        <v>762</v>
      </c>
    </row>
    <row r="622" spans="1:1" ht="14.25" x14ac:dyDescent="0.2">
      <c r="A622" s="59" t="s">
        <v>763</v>
      </c>
    </row>
    <row r="623" spans="1:1" ht="14.25" x14ac:dyDescent="0.2">
      <c r="A623" s="59" t="s">
        <v>764</v>
      </c>
    </row>
    <row r="624" spans="1:1" ht="14.25" x14ac:dyDescent="0.2">
      <c r="A624" s="59" t="s">
        <v>765</v>
      </c>
    </row>
    <row r="625" spans="1:1" ht="14.25" x14ac:dyDescent="0.2">
      <c r="A625" s="59" t="s">
        <v>766</v>
      </c>
    </row>
    <row r="626" spans="1:1" ht="14.25" x14ac:dyDescent="0.2">
      <c r="A626" s="59" t="s">
        <v>767</v>
      </c>
    </row>
    <row r="627" spans="1:1" ht="14.25" x14ac:dyDescent="0.2">
      <c r="A627" s="59" t="s">
        <v>768</v>
      </c>
    </row>
    <row r="628" spans="1:1" ht="14.25" x14ac:dyDescent="0.2">
      <c r="A628" s="59" t="s">
        <v>769</v>
      </c>
    </row>
    <row r="629" spans="1:1" ht="14.25" x14ac:dyDescent="0.2">
      <c r="A629" s="59" t="s">
        <v>770</v>
      </c>
    </row>
    <row r="630" spans="1:1" ht="14.25" x14ac:dyDescent="0.2">
      <c r="A630" s="59" t="s">
        <v>771</v>
      </c>
    </row>
    <row r="631" spans="1:1" ht="14.25" x14ac:dyDescent="0.2">
      <c r="A631" s="59" t="s">
        <v>772</v>
      </c>
    </row>
    <row r="632" spans="1:1" ht="14.25" x14ac:dyDescent="0.2">
      <c r="A632" s="59" t="s">
        <v>773</v>
      </c>
    </row>
    <row r="633" spans="1:1" ht="14.25" x14ac:dyDescent="0.2">
      <c r="A633" s="59" t="s">
        <v>774</v>
      </c>
    </row>
    <row r="634" spans="1:1" ht="14.25" x14ac:dyDescent="0.2">
      <c r="A634" s="59" t="s">
        <v>775</v>
      </c>
    </row>
    <row r="635" spans="1:1" ht="14.25" x14ac:dyDescent="0.2">
      <c r="A635" s="59" t="s">
        <v>776</v>
      </c>
    </row>
    <row r="636" spans="1:1" ht="14.25" x14ac:dyDescent="0.2">
      <c r="A636" s="59" t="s">
        <v>777</v>
      </c>
    </row>
    <row r="637" spans="1:1" ht="14.25" x14ac:dyDescent="0.2">
      <c r="A637" s="59" t="s">
        <v>778</v>
      </c>
    </row>
    <row r="638" spans="1:1" ht="14.25" x14ac:dyDescent="0.2">
      <c r="A638" s="59" t="s">
        <v>779</v>
      </c>
    </row>
    <row r="639" spans="1:1" ht="14.25" x14ac:dyDescent="0.2">
      <c r="A639" s="59" t="s">
        <v>780</v>
      </c>
    </row>
    <row r="640" spans="1:1" ht="14.25" x14ac:dyDescent="0.2">
      <c r="A640" s="59" t="s">
        <v>781</v>
      </c>
    </row>
    <row r="641" spans="1:1" ht="14.25" x14ac:dyDescent="0.2">
      <c r="A641" s="59" t="s">
        <v>782</v>
      </c>
    </row>
    <row r="642" spans="1:1" ht="14.25" x14ac:dyDescent="0.2">
      <c r="A642" s="59" t="s">
        <v>783</v>
      </c>
    </row>
    <row r="643" spans="1:1" ht="14.25" x14ac:dyDescent="0.2">
      <c r="A643" s="59" t="s">
        <v>784</v>
      </c>
    </row>
    <row r="644" spans="1:1" ht="14.25" x14ac:dyDescent="0.2">
      <c r="A644" s="59" t="s">
        <v>785</v>
      </c>
    </row>
    <row r="645" spans="1:1" ht="14.25" x14ac:dyDescent="0.2">
      <c r="A645" s="59" t="s">
        <v>786</v>
      </c>
    </row>
    <row r="646" spans="1:1" ht="14.25" x14ac:dyDescent="0.2">
      <c r="A646" s="59" t="s">
        <v>787</v>
      </c>
    </row>
    <row r="647" spans="1:1" ht="14.25" x14ac:dyDescent="0.2">
      <c r="A647" s="59" t="s">
        <v>788</v>
      </c>
    </row>
    <row r="648" spans="1:1" ht="14.25" x14ac:dyDescent="0.2">
      <c r="A648" s="59" t="s">
        <v>789</v>
      </c>
    </row>
    <row r="649" spans="1:1" ht="14.25" x14ac:dyDescent="0.2">
      <c r="A649" s="59" t="s">
        <v>790</v>
      </c>
    </row>
    <row r="650" spans="1:1" ht="14.25" x14ac:dyDescent="0.2">
      <c r="A650" s="59" t="s">
        <v>791</v>
      </c>
    </row>
    <row r="651" spans="1:1" ht="14.25" x14ac:dyDescent="0.2">
      <c r="A651" s="59" t="s">
        <v>792</v>
      </c>
    </row>
    <row r="652" spans="1:1" ht="14.25" x14ac:dyDescent="0.2">
      <c r="A652" s="59" t="s">
        <v>793</v>
      </c>
    </row>
    <row r="653" spans="1:1" ht="14.25" x14ac:dyDescent="0.2">
      <c r="A653" s="59" t="s">
        <v>794</v>
      </c>
    </row>
    <row r="654" spans="1:1" ht="14.25" x14ac:dyDescent="0.2">
      <c r="A654" s="59" t="s">
        <v>795</v>
      </c>
    </row>
    <row r="655" spans="1:1" ht="14.25" x14ac:dyDescent="0.2">
      <c r="A655" s="59" t="s">
        <v>796</v>
      </c>
    </row>
    <row r="656" spans="1:1" ht="14.25" x14ac:dyDescent="0.2">
      <c r="A656" s="59" t="s">
        <v>797</v>
      </c>
    </row>
    <row r="657" spans="1:1" ht="14.25" x14ac:dyDescent="0.2">
      <c r="A657" s="59" t="s">
        <v>798</v>
      </c>
    </row>
    <row r="658" spans="1:1" ht="14.25" x14ac:dyDescent="0.2">
      <c r="A658" s="59" t="s">
        <v>799</v>
      </c>
    </row>
    <row r="659" spans="1:1" ht="14.25" x14ac:dyDescent="0.2">
      <c r="A659" s="59" t="s">
        <v>800</v>
      </c>
    </row>
    <row r="660" spans="1:1" ht="14.25" x14ac:dyDescent="0.2">
      <c r="A660" s="59" t="s">
        <v>801</v>
      </c>
    </row>
    <row r="661" spans="1:1" ht="14.25" x14ac:dyDescent="0.2">
      <c r="A661" s="59" t="s">
        <v>802</v>
      </c>
    </row>
    <row r="662" spans="1:1" ht="14.25" x14ac:dyDescent="0.2">
      <c r="A662" s="59" t="s">
        <v>803</v>
      </c>
    </row>
    <row r="663" spans="1:1" ht="14.25" x14ac:dyDescent="0.2">
      <c r="A663" s="59" t="s">
        <v>804</v>
      </c>
    </row>
    <row r="664" spans="1:1" ht="14.25" x14ac:dyDescent="0.2">
      <c r="A664" s="59" t="s">
        <v>805</v>
      </c>
    </row>
    <row r="665" spans="1:1" ht="14.25" x14ac:dyDescent="0.2">
      <c r="A665" s="59" t="s">
        <v>806</v>
      </c>
    </row>
    <row r="666" spans="1:1" ht="14.25" x14ac:dyDescent="0.2">
      <c r="A666" s="59" t="s">
        <v>807</v>
      </c>
    </row>
    <row r="667" spans="1:1" ht="14.25" x14ac:dyDescent="0.2">
      <c r="A667" s="59" t="s">
        <v>808</v>
      </c>
    </row>
    <row r="668" spans="1:1" ht="14.25" x14ac:dyDescent="0.2">
      <c r="A668" s="59" t="s">
        <v>809</v>
      </c>
    </row>
    <row r="669" spans="1:1" ht="14.25" x14ac:dyDescent="0.2">
      <c r="A669" s="59" t="s">
        <v>810</v>
      </c>
    </row>
    <row r="670" spans="1:1" ht="14.25" x14ac:dyDescent="0.2">
      <c r="A670" s="59" t="s">
        <v>811</v>
      </c>
    </row>
    <row r="671" spans="1:1" ht="14.25" x14ac:dyDescent="0.2">
      <c r="A671" s="59" t="s">
        <v>812</v>
      </c>
    </row>
    <row r="672" spans="1:1" ht="14.25" x14ac:dyDescent="0.2">
      <c r="A672" s="59" t="s">
        <v>813</v>
      </c>
    </row>
    <row r="673" spans="1:1" ht="14.25" x14ac:dyDescent="0.2">
      <c r="A673" s="59" t="s">
        <v>814</v>
      </c>
    </row>
    <row r="674" spans="1:1" ht="14.25" x14ac:dyDescent="0.2">
      <c r="A674" s="59" t="s">
        <v>815</v>
      </c>
    </row>
    <row r="675" spans="1:1" ht="14.25" x14ac:dyDescent="0.2">
      <c r="A675" s="59" t="s">
        <v>816</v>
      </c>
    </row>
    <row r="676" spans="1:1" ht="14.25" x14ac:dyDescent="0.2">
      <c r="A676" s="59" t="s">
        <v>817</v>
      </c>
    </row>
    <row r="677" spans="1:1" ht="14.25" x14ac:dyDescent="0.2">
      <c r="A677" s="59" t="s">
        <v>818</v>
      </c>
    </row>
    <row r="678" spans="1:1" ht="14.25" x14ac:dyDescent="0.2">
      <c r="A678" s="59" t="s">
        <v>819</v>
      </c>
    </row>
    <row r="679" spans="1:1" ht="14.25" x14ac:dyDescent="0.2">
      <c r="A679" s="59" t="s">
        <v>820</v>
      </c>
    </row>
    <row r="680" spans="1:1" ht="14.25" x14ac:dyDescent="0.2">
      <c r="A680" s="59" t="s">
        <v>821</v>
      </c>
    </row>
    <row r="681" spans="1:1" ht="14.25" x14ac:dyDescent="0.2">
      <c r="A681" s="59" t="s">
        <v>822</v>
      </c>
    </row>
    <row r="682" spans="1:1" ht="14.25" x14ac:dyDescent="0.2">
      <c r="A682" s="59" t="s">
        <v>823</v>
      </c>
    </row>
    <row r="683" spans="1:1" ht="14.25" x14ac:dyDescent="0.2">
      <c r="A683" s="59" t="s">
        <v>824</v>
      </c>
    </row>
    <row r="684" spans="1:1" ht="14.25" x14ac:dyDescent="0.2">
      <c r="A684" s="59" t="s">
        <v>825</v>
      </c>
    </row>
    <row r="685" spans="1:1" ht="14.25" x14ac:dyDescent="0.2">
      <c r="A685" s="59" t="s">
        <v>826</v>
      </c>
    </row>
    <row r="686" spans="1:1" ht="14.25" x14ac:dyDescent="0.2">
      <c r="A686" s="59" t="s">
        <v>827</v>
      </c>
    </row>
    <row r="687" spans="1:1" ht="14.25" x14ac:dyDescent="0.2">
      <c r="A687" s="59" t="s">
        <v>828</v>
      </c>
    </row>
    <row r="688" spans="1:1" ht="14.25" x14ac:dyDescent="0.2">
      <c r="A688" s="59" t="s">
        <v>829</v>
      </c>
    </row>
    <row r="689" spans="1:1" ht="14.25" x14ac:dyDescent="0.2">
      <c r="A689" s="59" t="s">
        <v>830</v>
      </c>
    </row>
    <row r="690" spans="1:1" ht="14.25" x14ac:dyDescent="0.2">
      <c r="A690" s="59" t="s">
        <v>831</v>
      </c>
    </row>
    <row r="691" spans="1:1" ht="14.25" x14ac:dyDescent="0.2">
      <c r="A691" s="59" t="s">
        <v>832</v>
      </c>
    </row>
    <row r="692" spans="1:1" ht="14.25" x14ac:dyDescent="0.2">
      <c r="A692" s="59" t="s">
        <v>833</v>
      </c>
    </row>
    <row r="693" spans="1:1" ht="14.25" x14ac:dyDescent="0.2">
      <c r="A693" s="59" t="s">
        <v>834</v>
      </c>
    </row>
    <row r="694" spans="1:1" ht="14.25" x14ac:dyDescent="0.2">
      <c r="A694" s="59" t="s">
        <v>835</v>
      </c>
    </row>
    <row r="695" spans="1:1" ht="14.25" x14ac:dyDescent="0.2">
      <c r="A695" s="59" t="s">
        <v>836</v>
      </c>
    </row>
    <row r="696" spans="1:1" ht="14.25" x14ac:dyDescent="0.2">
      <c r="A696" s="59" t="s">
        <v>837</v>
      </c>
    </row>
    <row r="697" spans="1:1" ht="14.25" x14ac:dyDescent="0.2">
      <c r="A697" s="59" t="s">
        <v>838</v>
      </c>
    </row>
    <row r="698" spans="1:1" ht="14.25" x14ac:dyDescent="0.2">
      <c r="A698" s="59" t="s">
        <v>839</v>
      </c>
    </row>
    <row r="699" spans="1:1" ht="14.25" x14ac:dyDescent="0.2">
      <c r="A699" s="59" t="s">
        <v>840</v>
      </c>
    </row>
    <row r="700" spans="1:1" ht="14.25" x14ac:dyDescent="0.2">
      <c r="A700" s="59" t="s">
        <v>841</v>
      </c>
    </row>
    <row r="701" spans="1:1" ht="14.25" x14ac:dyDescent="0.2">
      <c r="A701" s="59" t="s">
        <v>842</v>
      </c>
    </row>
    <row r="702" spans="1:1" ht="14.25" x14ac:dyDescent="0.2">
      <c r="A702" s="59" t="s">
        <v>843</v>
      </c>
    </row>
    <row r="703" spans="1:1" ht="14.25" x14ac:dyDescent="0.2">
      <c r="A703" s="59" t="s">
        <v>844</v>
      </c>
    </row>
    <row r="704" spans="1:1" ht="14.25" x14ac:dyDescent="0.2">
      <c r="A704" s="59" t="s">
        <v>845</v>
      </c>
    </row>
    <row r="705" spans="1:1" ht="14.25" x14ac:dyDescent="0.2">
      <c r="A705" s="59" t="s">
        <v>846</v>
      </c>
    </row>
    <row r="706" spans="1:1" ht="14.25" x14ac:dyDescent="0.2">
      <c r="A706" s="59" t="s">
        <v>847</v>
      </c>
    </row>
    <row r="707" spans="1:1" ht="14.25" x14ac:dyDescent="0.2">
      <c r="A707" s="59" t="s">
        <v>848</v>
      </c>
    </row>
    <row r="708" spans="1:1" ht="14.25" x14ac:dyDescent="0.2">
      <c r="A708" s="59" t="s">
        <v>849</v>
      </c>
    </row>
    <row r="709" spans="1:1" ht="14.25" x14ac:dyDescent="0.2">
      <c r="A709" s="59" t="s">
        <v>850</v>
      </c>
    </row>
    <row r="710" spans="1:1" ht="14.25" x14ac:dyDescent="0.2">
      <c r="A710" s="59" t="s">
        <v>851</v>
      </c>
    </row>
    <row r="711" spans="1:1" ht="14.25" x14ac:dyDescent="0.2">
      <c r="A711" s="59" t="s">
        <v>852</v>
      </c>
    </row>
    <row r="712" spans="1:1" ht="14.25" x14ac:dyDescent="0.2">
      <c r="A712" s="59" t="s">
        <v>853</v>
      </c>
    </row>
    <row r="713" spans="1:1" ht="14.25" x14ac:dyDescent="0.2">
      <c r="A713" s="59" t="s">
        <v>854</v>
      </c>
    </row>
    <row r="714" spans="1:1" ht="14.25" x14ac:dyDescent="0.2">
      <c r="A714" s="59" t="s">
        <v>855</v>
      </c>
    </row>
    <row r="715" spans="1:1" ht="14.25" x14ac:dyDescent="0.2">
      <c r="A715" s="59" t="s">
        <v>856</v>
      </c>
    </row>
    <row r="716" spans="1:1" ht="14.25" x14ac:dyDescent="0.2">
      <c r="A716" s="59" t="s">
        <v>857</v>
      </c>
    </row>
    <row r="717" spans="1:1" ht="14.25" x14ac:dyDescent="0.2">
      <c r="A717" s="59" t="s">
        <v>858</v>
      </c>
    </row>
    <row r="718" spans="1:1" ht="14.25" x14ac:dyDescent="0.2">
      <c r="A718" s="59" t="s">
        <v>859</v>
      </c>
    </row>
    <row r="719" spans="1:1" ht="14.25" x14ac:dyDescent="0.2">
      <c r="A719" s="59" t="s">
        <v>860</v>
      </c>
    </row>
    <row r="720" spans="1:1" ht="14.25" x14ac:dyDescent="0.2">
      <c r="A720" s="59" t="s">
        <v>861</v>
      </c>
    </row>
    <row r="721" spans="1:1" ht="14.25" x14ac:dyDescent="0.2">
      <c r="A721" s="59" t="s">
        <v>862</v>
      </c>
    </row>
    <row r="722" spans="1:1" ht="14.25" x14ac:dyDescent="0.2">
      <c r="A722" s="59" t="s">
        <v>863</v>
      </c>
    </row>
    <row r="723" spans="1:1" ht="14.25" x14ac:dyDescent="0.2">
      <c r="A723" s="59" t="s">
        <v>864</v>
      </c>
    </row>
    <row r="724" spans="1:1" ht="14.25" x14ac:dyDescent="0.2">
      <c r="A724" s="59" t="s">
        <v>865</v>
      </c>
    </row>
    <row r="725" spans="1:1" ht="14.25" x14ac:dyDescent="0.2">
      <c r="A725" s="59" t="s">
        <v>866</v>
      </c>
    </row>
    <row r="726" spans="1:1" ht="14.25" x14ac:dyDescent="0.2">
      <c r="A726" s="59" t="s">
        <v>867</v>
      </c>
    </row>
    <row r="727" spans="1:1" ht="14.25" x14ac:dyDescent="0.2">
      <c r="A727" s="59" t="s">
        <v>868</v>
      </c>
    </row>
    <row r="728" spans="1:1" ht="14.25" x14ac:dyDescent="0.2">
      <c r="A728" s="59" t="s">
        <v>869</v>
      </c>
    </row>
    <row r="729" spans="1:1" ht="14.25" x14ac:dyDescent="0.2">
      <c r="A729" s="59" t="s">
        <v>870</v>
      </c>
    </row>
    <row r="730" spans="1:1" ht="14.25" x14ac:dyDescent="0.2">
      <c r="A730" s="59" t="s">
        <v>871</v>
      </c>
    </row>
    <row r="731" spans="1:1" ht="14.25" x14ac:dyDescent="0.2">
      <c r="A731" s="59" t="s">
        <v>872</v>
      </c>
    </row>
    <row r="732" spans="1:1" ht="14.25" x14ac:dyDescent="0.2">
      <c r="A732" s="59" t="s">
        <v>873</v>
      </c>
    </row>
    <row r="733" spans="1:1" ht="14.25" x14ac:dyDescent="0.2">
      <c r="A733" s="59" t="s">
        <v>874</v>
      </c>
    </row>
    <row r="734" spans="1:1" ht="14.25" x14ac:dyDescent="0.2">
      <c r="A734" s="59" t="s">
        <v>875</v>
      </c>
    </row>
    <row r="735" spans="1:1" ht="14.25" x14ac:dyDescent="0.2">
      <c r="A735" s="59" t="s">
        <v>876</v>
      </c>
    </row>
    <row r="736" spans="1:1" ht="14.25" x14ac:dyDescent="0.2">
      <c r="A736" s="59" t="s">
        <v>877</v>
      </c>
    </row>
    <row r="737" spans="1:1" ht="14.25" x14ac:dyDescent="0.2">
      <c r="A737" s="59" t="s">
        <v>878</v>
      </c>
    </row>
    <row r="738" spans="1:1" ht="14.25" x14ac:dyDescent="0.2">
      <c r="A738" s="59" t="s">
        <v>879</v>
      </c>
    </row>
    <row r="739" spans="1:1" ht="14.25" x14ac:dyDescent="0.2">
      <c r="A739" s="59" t="s">
        <v>880</v>
      </c>
    </row>
    <row r="740" spans="1:1" ht="14.25" x14ac:dyDescent="0.2">
      <c r="A740" s="59" t="s">
        <v>881</v>
      </c>
    </row>
    <row r="741" spans="1:1" ht="14.25" x14ac:dyDescent="0.2">
      <c r="A741" s="59" t="s">
        <v>882</v>
      </c>
    </row>
    <row r="742" spans="1:1" ht="14.25" x14ac:dyDescent="0.2">
      <c r="A742" s="59" t="s">
        <v>883</v>
      </c>
    </row>
    <row r="743" spans="1:1" ht="14.25" x14ac:dyDescent="0.2">
      <c r="A743" s="59" t="s">
        <v>884</v>
      </c>
    </row>
    <row r="744" spans="1:1" ht="14.25" x14ac:dyDescent="0.2">
      <c r="A744" s="59" t="s">
        <v>885</v>
      </c>
    </row>
    <row r="745" spans="1:1" ht="14.25" x14ac:dyDescent="0.2">
      <c r="A745" s="59" t="s">
        <v>886</v>
      </c>
    </row>
    <row r="746" spans="1:1" ht="14.25" x14ac:dyDescent="0.2">
      <c r="A746" s="59" t="s">
        <v>887</v>
      </c>
    </row>
    <row r="747" spans="1:1" ht="14.25" x14ac:dyDescent="0.2">
      <c r="A747" s="59" t="s">
        <v>888</v>
      </c>
    </row>
    <row r="748" spans="1:1" ht="14.25" x14ac:dyDescent="0.2">
      <c r="A748" s="59" t="s">
        <v>889</v>
      </c>
    </row>
    <row r="749" spans="1:1" ht="14.25" x14ac:dyDescent="0.2">
      <c r="A749" s="59" t="s">
        <v>890</v>
      </c>
    </row>
    <row r="750" spans="1:1" ht="14.25" x14ac:dyDescent="0.2">
      <c r="A750" s="59" t="s">
        <v>891</v>
      </c>
    </row>
    <row r="751" spans="1:1" ht="14.25" x14ac:dyDescent="0.2">
      <c r="A751" s="59" t="s">
        <v>892</v>
      </c>
    </row>
    <row r="752" spans="1:1" ht="14.25" x14ac:dyDescent="0.2">
      <c r="A752" s="59" t="s">
        <v>893</v>
      </c>
    </row>
    <row r="753" spans="1:1" ht="14.25" x14ac:dyDescent="0.2">
      <c r="A753" s="59" t="s">
        <v>894</v>
      </c>
    </row>
    <row r="754" spans="1:1" ht="14.25" x14ac:dyDescent="0.2">
      <c r="A754" s="59" t="s">
        <v>895</v>
      </c>
    </row>
    <row r="755" spans="1:1" ht="14.25" x14ac:dyDescent="0.2">
      <c r="A755" s="59" t="s">
        <v>896</v>
      </c>
    </row>
    <row r="756" spans="1:1" ht="14.25" x14ac:dyDescent="0.2">
      <c r="A756" s="59" t="s">
        <v>897</v>
      </c>
    </row>
    <row r="757" spans="1:1" ht="14.25" x14ac:dyDescent="0.2">
      <c r="A757" s="59" t="s">
        <v>898</v>
      </c>
    </row>
    <row r="758" spans="1:1" ht="14.25" x14ac:dyDescent="0.2">
      <c r="A758" s="59" t="s">
        <v>899</v>
      </c>
    </row>
    <row r="759" spans="1:1" ht="14.25" x14ac:dyDescent="0.2">
      <c r="A759" s="59" t="s">
        <v>900</v>
      </c>
    </row>
    <row r="760" spans="1:1" ht="14.25" x14ac:dyDescent="0.2">
      <c r="A760" s="59" t="s">
        <v>901</v>
      </c>
    </row>
    <row r="761" spans="1:1" ht="14.25" x14ac:dyDescent="0.2">
      <c r="A761" s="59" t="s">
        <v>902</v>
      </c>
    </row>
    <row r="762" spans="1:1" ht="14.25" x14ac:dyDescent="0.2">
      <c r="A762" s="59" t="s">
        <v>903</v>
      </c>
    </row>
    <row r="763" spans="1:1" ht="14.25" x14ac:dyDescent="0.2">
      <c r="A763" s="59" t="s">
        <v>904</v>
      </c>
    </row>
    <row r="764" spans="1:1" ht="14.25" x14ac:dyDescent="0.2">
      <c r="A764" s="59" t="s">
        <v>905</v>
      </c>
    </row>
    <row r="765" spans="1:1" ht="14.25" x14ac:dyDescent="0.2">
      <c r="A765" s="59" t="s">
        <v>906</v>
      </c>
    </row>
    <row r="766" spans="1:1" ht="14.25" x14ac:dyDescent="0.2">
      <c r="A766" s="59" t="s">
        <v>907</v>
      </c>
    </row>
    <row r="767" spans="1:1" ht="14.25" x14ac:dyDescent="0.2">
      <c r="A767" s="59" t="s">
        <v>908</v>
      </c>
    </row>
    <row r="768" spans="1:1" ht="14.25" x14ac:dyDescent="0.2">
      <c r="A768" s="59" t="s">
        <v>909</v>
      </c>
    </row>
    <row r="769" spans="1:1" ht="14.25" x14ac:dyDescent="0.2">
      <c r="A769" s="59" t="s">
        <v>910</v>
      </c>
    </row>
    <row r="770" spans="1:1" ht="14.25" x14ac:dyDescent="0.2">
      <c r="A770" s="59" t="s">
        <v>911</v>
      </c>
    </row>
    <row r="771" spans="1:1" ht="14.25" x14ac:dyDescent="0.2">
      <c r="A771" s="59" t="s">
        <v>912</v>
      </c>
    </row>
    <row r="772" spans="1:1" ht="14.25" x14ac:dyDescent="0.2">
      <c r="A772" s="59" t="s">
        <v>913</v>
      </c>
    </row>
    <row r="773" spans="1:1" ht="14.25" x14ac:dyDescent="0.2">
      <c r="A773" s="59" t="s">
        <v>914</v>
      </c>
    </row>
    <row r="774" spans="1:1" ht="14.25" x14ac:dyDescent="0.2">
      <c r="A774" s="59" t="s">
        <v>915</v>
      </c>
    </row>
    <row r="775" spans="1:1" ht="14.25" x14ac:dyDescent="0.2">
      <c r="A775" s="59" t="s">
        <v>916</v>
      </c>
    </row>
    <row r="776" spans="1:1" ht="14.25" x14ac:dyDescent="0.2">
      <c r="A776" s="59" t="s">
        <v>917</v>
      </c>
    </row>
    <row r="777" spans="1:1" ht="14.25" x14ac:dyDescent="0.2">
      <c r="A777" s="59" t="s">
        <v>918</v>
      </c>
    </row>
    <row r="778" spans="1:1" ht="14.25" x14ac:dyDescent="0.2">
      <c r="A778" s="59" t="s">
        <v>919</v>
      </c>
    </row>
    <row r="779" spans="1:1" ht="14.25" x14ac:dyDescent="0.2">
      <c r="A779" s="59" t="s">
        <v>920</v>
      </c>
    </row>
    <row r="780" spans="1:1" ht="14.25" x14ac:dyDescent="0.2">
      <c r="A780" s="59" t="s">
        <v>921</v>
      </c>
    </row>
    <row r="781" spans="1:1" ht="14.25" x14ac:dyDescent="0.2">
      <c r="A781" s="59" t="s">
        <v>922</v>
      </c>
    </row>
    <row r="782" spans="1:1" ht="14.25" x14ac:dyDescent="0.2">
      <c r="A782" s="59" t="s">
        <v>923</v>
      </c>
    </row>
    <row r="783" spans="1:1" ht="14.25" x14ac:dyDescent="0.2">
      <c r="A783" s="59" t="s">
        <v>924</v>
      </c>
    </row>
    <row r="784" spans="1:1" ht="14.25" x14ac:dyDescent="0.2">
      <c r="A784" s="59" t="s">
        <v>925</v>
      </c>
    </row>
    <row r="785" spans="1:1" ht="14.25" x14ac:dyDescent="0.2">
      <c r="A785" s="59" t="s">
        <v>926</v>
      </c>
    </row>
    <row r="786" spans="1:1" ht="14.25" x14ac:dyDescent="0.2">
      <c r="A786" s="59" t="s">
        <v>927</v>
      </c>
    </row>
    <row r="787" spans="1:1" ht="14.25" x14ac:dyDescent="0.2">
      <c r="A787" s="59" t="s">
        <v>928</v>
      </c>
    </row>
    <row r="788" spans="1:1" ht="14.25" x14ac:dyDescent="0.2">
      <c r="A788" s="59" t="s">
        <v>929</v>
      </c>
    </row>
    <row r="789" spans="1:1" ht="14.25" x14ac:dyDescent="0.2">
      <c r="A789" s="59" t="s">
        <v>930</v>
      </c>
    </row>
    <row r="790" spans="1:1" ht="14.25" x14ac:dyDescent="0.2">
      <c r="A790" s="59" t="s">
        <v>931</v>
      </c>
    </row>
    <row r="791" spans="1:1" ht="14.25" x14ac:dyDescent="0.2">
      <c r="A791" s="59" t="s">
        <v>932</v>
      </c>
    </row>
    <row r="792" spans="1:1" ht="14.25" x14ac:dyDescent="0.2">
      <c r="A792" s="59" t="s">
        <v>933</v>
      </c>
    </row>
    <row r="793" spans="1:1" ht="14.25" x14ac:dyDescent="0.2">
      <c r="A793" s="59" t="s">
        <v>934</v>
      </c>
    </row>
    <row r="794" spans="1:1" ht="14.25" x14ac:dyDescent="0.2">
      <c r="A794" s="59" t="s">
        <v>935</v>
      </c>
    </row>
    <row r="795" spans="1:1" ht="14.25" x14ac:dyDescent="0.2">
      <c r="A795" s="59" t="s">
        <v>936</v>
      </c>
    </row>
    <row r="796" spans="1:1" ht="14.25" x14ac:dyDescent="0.2">
      <c r="A796" s="59" t="s">
        <v>937</v>
      </c>
    </row>
    <row r="797" spans="1:1" ht="14.25" x14ac:dyDescent="0.2">
      <c r="A797" s="59" t="s">
        <v>938</v>
      </c>
    </row>
    <row r="798" spans="1:1" ht="14.25" x14ac:dyDescent="0.2">
      <c r="A798" s="59" t="s">
        <v>939</v>
      </c>
    </row>
    <row r="799" spans="1:1" ht="14.25" x14ac:dyDescent="0.2">
      <c r="A799" s="59" t="s">
        <v>940</v>
      </c>
    </row>
    <row r="800" spans="1:1" ht="14.25" x14ac:dyDescent="0.2">
      <c r="A800" s="59" t="s">
        <v>941</v>
      </c>
    </row>
    <row r="801" spans="1:1" ht="14.25" x14ac:dyDescent="0.2">
      <c r="A801" s="59" t="s">
        <v>942</v>
      </c>
    </row>
    <row r="802" spans="1:1" ht="14.25" x14ac:dyDescent="0.2">
      <c r="A802" s="59" t="s">
        <v>943</v>
      </c>
    </row>
    <row r="803" spans="1:1" ht="14.25" x14ac:dyDescent="0.2">
      <c r="A803" s="59" t="s">
        <v>944</v>
      </c>
    </row>
    <row r="804" spans="1:1" ht="14.25" x14ac:dyDescent="0.2">
      <c r="A804" s="59" t="s">
        <v>945</v>
      </c>
    </row>
    <row r="805" spans="1:1" ht="14.25" x14ac:dyDescent="0.2">
      <c r="A805" s="59" t="s">
        <v>946</v>
      </c>
    </row>
    <row r="806" spans="1:1" ht="14.25" x14ac:dyDescent="0.2">
      <c r="A806" s="59" t="s">
        <v>947</v>
      </c>
    </row>
    <row r="807" spans="1:1" ht="14.25" x14ac:dyDescent="0.2">
      <c r="A807" s="59" t="s">
        <v>948</v>
      </c>
    </row>
    <row r="808" spans="1:1" ht="14.25" x14ac:dyDescent="0.2">
      <c r="A808" s="59" t="s">
        <v>949</v>
      </c>
    </row>
    <row r="809" spans="1:1" ht="14.25" x14ac:dyDescent="0.2">
      <c r="A809" s="59" t="s">
        <v>950</v>
      </c>
    </row>
    <row r="810" spans="1:1" ht="14.25" x14ac:dyDescent="0.2">
      <c r="A810" s="59" t="s">
        <v>951</v>
      </c>
    </row>
    <row r="811" spans="1:1" ht="14.25" x14ac:dyDescent="0.2">
      <c r="A811" s="59" t="s">
        <v>952</v>
      </c>
    </row>
    <row r="812" spans="1:1" ht="14.25" x14ac:dyDescent="0.2">
      <c r="A812" s="59" t="s">
        <v>953</v>
      </c>
    </row>
    <row r="813" spans="1:1" ht="14.25" x14ac:dyDescent="0.2">
      <c r="A813" s="59" t="s">
        <v>954</v>
      </c>
    </row>
    <row r="814" spans="1:1" ht="14.25" x14ac:dyDescent="0.2">
      <c r="A814" s="59" t="s">
        <v>955</v>
      </c>
    </row>
    <row r="815" spans="1:1" ht="14.25" x14ac:dyDescent="0.2">
      <c r="A815" s="59" t="s">
        <v>956</v>
      </c>
    </row>
    <row r="816" spans="1:1" ht="14.25" x14ac:dyDescent="0.2">
      <c r="A816" s="59" t="s">
        <v>957</v>
      </c>
    </row>
    <row r="817" spans="1:1" ht="14.25" x14ac:dyDescent="0.2">
      <c r="A817" s="59" t="s">
        <v>958</v>
      </c>
    </row>
    <row r="818" spans="1:1" ht="14.25" x14ac:dyDescent="0.2">
      <c r="A818" s="59" t="s">
        <v>959</v>
      </c>
    </row>
    <row r="819" spans="1:1" ht="14.25" x14ac:dyDescent="0.2">
      <c r="A819" s="59" t="s">
        <v>960</v>
      </c>
    </row>
    <row r="820" spans="1:1" ht="14.25" x14ac:dyDescent="0.2">
      <c r="A820" s="59" t="s">
        <v>961</v>
      </c>
    </row>
    <row r="821" spans="1:1" ht="14.25" x14ac:dyDescent="0.2">
      <c r="A821" s="59" t="s">
        <v>962</v>
      </c>
    </row>
    <row r="822" spans="1:1" ht="14.25" x14ac:dyDescent="0.2">
      <c r="A822" s="59" t="s">
        <v>963</v>
      </c>
    </row>
    <row r="823" spans="1:1" ht="14.25" x14ac:dyDescent="0.2">
      <c r="A823" s="59" t="s">
        <v>964</v>
      </c>
    </row>
    <row r="824" spans="1:1" ht="14.25" x14ac:dyDescent="0.2">
      <c r="A824" s="59" t="s">
        <v>965</v>
      </c>
    </row>
    <row r="825" spans="1:1" ht="14.25" x14ac:dyDescent="0.2">
      <c r="A825" s="59" t="s">
        <v>966</v>
      </c>
    </row>
    <row r="826" spans="1:1" ht="14.25" x14ac:dyDescent="0.2">
      <c r="A826" s="59" t="s">
        <v>967</v>
      </c>
    </row>
    <row r="827" spans="1:1" ht="14.25" x14ac:dyDescent="0.2">
      <c r="A827" s="59" t="s">
        <v>968</v>
      </c>
    </row>
    <row r="828" spans="1:1" ht="14.25" x14ac:dyDescent="0.2">
      <c r="A828" s="59" t="s">
        <v>969</v>
      </c>
    </row>
    <row r="829" spans="1:1" ht="14.25" x14ac:dyDescent="0.2">
      <c r="A829" s="59" t="s">
        <v>970</v>
      </c>
    </row>
    <row r="830" spans="1:1" ht="14.25" x14ac:dyDescent="0.2">
      <c r="A830" s="59" t="s">
        <v>971</v>
      </c>
    </row>
    <row r="831" spans="1:1" ht="14.25" x14ac:dyDescent="0.2">
      <c r="A831" s="59" t="s">
        <v>972</v>
      </c>
    </row>
    <row r="832" spans="1:1" ht="14.25" x14ac:dyDescent="0.2">
      <c r="A832" s="59" t="s">
        <v>973</v>
      </c>
    </row>
    <row r="833" spans="1:1" ht="14.25" x14ac:dyDescent="0.2">
      <c r="A833" s="59" t="s">
        <v>974</v>
      </c>
    </row>
    <row r="834" spans="1:1" ht="14.25" x14ac:dyDescent="0.2">
      <c r="A834" s="59" t="s">
        <v>975</v>
      </c>
    </row>
    <row r="835" spans="1:1" ht="14.25" x14ac:dyDescent="0.2">
      <c r="A835" s="59" t="s">
        <v>976</v>
      </c>
    </row>
    <row r="836" spans="1:1" ht="14.25" x14ac:dyDescent="0.2">
      <c r="A836" s="59" t="s">
        <v>977</v>
      </c>
    </row>
    <row r="837" spans="1:1" ht="14.25" x14ac:dyDescent="0.2">
      <c r="A837" s="59" t="s">
        <v>978</v>
      </c>
    </row>
    <row r="838" spans="1:1" ht="14.25" x14ac:dyDescent="0.2">
      <c r="A838" s="59" t="s">
        <v>979</v>
      </c>
    </row>
    <row r="839" spans="1:1" ht="14.25" x14ac:dyDescent="0.2">
      <c r="A839" s="59" t="s">
        <v>980</v>
      </c>
    </row>
    <row r="840" spans="1:1" ht="14.25" x14ac:dyDescent="0.2">
      <c r="A840" s="59" t="s">
        <v>981</v>
      </c>
    </row>
    <row r="841" spans="1:1" ht="14.25" x14ac:dyDescent="0.2">
      <c r="A841" s="59" t="s">
        <v>982</v>
      </c>
    </row>
    <row r="842" spans="1:1" ht="14.25" x14ac:dyDescent="0.2">
      <c r="A842" s="59" t="s">
        <v>983</v>
      </c>
    </row>
    <row r="843" spans="1:1" ht="14.25" x14ac:dyDescent="0.2">
      <c r="A843" s="59" t="s">
        <v>984</v>
      </c>
    </row>
    <row r="844" spans="1:1" ht="14.25" x14ac:dyDescent="0.2">
      <c r="A844" s="59" t="s">
        <v>985</v>
      </c>
    </row>
    <row r="845" spans="1:1" ht="14.25" x14ac:dyDescent="0.2">
      <c r="A845" s="59" t="s">
        <v>986</v>
      </c>
    </row>
    <row r="846" spans="1:1" ht="14.25" x14ac:dyDescent="0.2">
      <c r="A846" s="59" t="s">
        <v>987</v>
      </c>
    </row>
    <row r="847" spans="1:1" ht="14.25" x14ac:dyDescent="0.2">
      <c r="A847" s="59" t="s">
        <v>988</v>
      </c>
    </row>
    <row r="848" spans="1:1" ht="14.25" x14ac:dyDescent="0.2">
      <c r="A848" s="59" t="s">
        <v>989</v>
      </c>
    </row>
    <row r="849" spans="1:1" ht="14.25" x14ac:dyDescent="0.2">
      <c r="A849" s="59" t="s">
        <v>990</v>
      </c>
    </row>
    <row r="850" spans="1:1" ht="14.25" x14ac:dyDescent="0.2">
      <c r="A850" s="59" t="s">
        <v>991</v>
      </c>
    </row>
    <row r="851" spans="1:1" ht="14.25" x14ac:dyDescent="0.2">
      <c r="A851" s="59" t="s">
        <v>992</v>
      </c>
    </row>
    <row r="852" spans="1:1" ht="14.25" x14ac:dyDescent="0.2">
      <c r="A852" s="59" t="s">
        <v>993</v>
      </c>
    </row>
    <row r="853" spans="1:1" ht="14.25" x14ac:dyDescent="0.2">
      <c r="A853" s="59" t="s">
        <v>994</v>
      </c>
    </row>
    <row r="854" spans="1:1" ht="14.25" x14ac:dyDescent="0.2">
      <c r="A854" s="59" t="s">
        <v>995</v>
      </c>
    </row>
    <row r="855" spans="1:1" ht="14.25" x14ac:dyDescent="0.2">
      <c r="A855" s="59" t="s">
        <v>996</v>
      </c>
    </row>
    <row r="856" spans="1:1" ht="14.25" x14ac:dyDescent="0.2">
      <c r="A856" s="59" t="s">
        <v>997</v>
      </c>
    </row>
    <row r="857" spans="1:1" ht="14.25" x14ac:dyDescent="0.2">
      <c r="A857" s="59" t="s">
        <v>998</v>
      </c>
    </row>
    <row r="858" spans="1:1" ht="14.25" x14ac:dyDescent="0.2">
      <c r="A858" s="59" t="s">
        <v>999</v>
      </c>
    </row>
    <row r="859" spans="1:1" ht="14.25" x14ac:dyDescent="0.2">
      <c r="A859" s="59" t="s">
        <v>1000</v>
      </c>
    </row>
    <row r="860" spans="1:1" ht="14.25" x14ac:dyDescent="0.2">
      <c r="A860" s="59" t="s">
        <v>1001</v>
      </c>
    </row>
    <row r="861" spans="1:1" ht="14.25" x14ac:dyDescent="0.2">
      <c r="A861" s="59" t="s">
        <v>1002</v>
      </c>
    </row>
    <row r="862" spans="1:1" ht="14.25" x14ac:dyDescent="0.2">
      <c r="A862" s="59" t="s">
        <v>1003</v>
      </c>
    </row>
    <row r="863" spans="1:1" ht="14.25" x14ac:dyDescent="0.2">
      <c r="A863" s="59" t="s">
        <v>1004</v>
      </c>
    </row>
    <row r="864" spans="1:1" ht="14.25" x14ac:dyDescent="0.2">
      <c r="A864" s="59" t="s">
        <v>1005</v>
      </c>
    </row>
    <row r="865" spans="1:1" ht="14.25" x14ac:dyDescent="0.2">
      <c r="A865" s="59" t="s">
        <v>1006</v>
      </c>
    </row>
    <row r="866" spans="1:1" ht="14.25" x14ac:dyDescent="0.2">
      <c r="A866" s="59" t="s">
        <v>1007</v>
      </c>
    </row>
    <row r="867" spans="1:1" ht="14.25" x14ac:dyDescent="0.2">
      <c r="A867" s="59" t="s">
        <v>1008</v>
      </c>
    </row>
    <row r="868" spans="1:1" ht="14.25" x14ac:dyDescent="0.2">
      <c r="A868" s="59" t="s">
        <v>1009</v>
      </c>
    </row>
    <row r="869" spans="1:1" ht="14.25" x14ac:dyDescent="0.2">
      <c r="A869" s="59" t="s">
        <v>1010</v>
      </c>
    </row>
    <row r="870" spans="1:1" ht="14.25" x14ac:dyDescent="0.2">
      <c r="A870" s="59" t="s">
        <v>1011</v>
      </c>
    </row>
    <row r="871" spans="1:1" ht="14.25" x14ac:dyDescent="0.2">
      <c r="A871" s="59" t="s">
        <v>1012</v>
      </c>
    </row>
    <row r="872" spans="1:1" ht="14.25" x14ac:dyDescent="0.2">
      <c r="A872" s="59" t="s">
        <v>1013</v>
      </c>
    </row>
    <row r="873" spans="1:1" ht="14.25" x14ac:dyDescent="0.2">
      <c r="A873" s="59" t="s">
        <v>1014</v>
      </c>
    </row>
    <row r="874" spans="1:1" ht="14.25" x14ac:dyDescent="0.2">
      <c r="A874" s="59" t="s">
        <v>1015</v>
      </c>
    </row>
    <row r="875" spans="1:1" ht="14.25" x14ac:dyDescent="0.2">
      <c r="A875" s="59" t="s">
        <v>1016</v>
      </c>
    </row>
    <row r="876" spans="1:1" ht="14.25" x14ac:dyDescent="0.2">
      <c r="A876" s="59" t="s">
        <v>1017</v>
      </c>
    </row>
    <row r="877" spans="1:1" ht="14.25" x14ac:dyDescent="0.2">
      <c r="A877" s="59" t="s">
        <v>1018</v>
      </c>
    </row>
    <row r="878" spans="1:1" ht="14.25" x14ac:dyDescent="0.2">
      <c r="A878" s="59" t="s">
        <v>1019</v>
      </c>
    </row>
    <row r="879" spans="1:1" ht="14.25" x14ac:dyDescent="0.2">
      <c r="A879" s="59" t="s">
        <v>1020</v>
      </c>
    </row>
    <row r="880" spans="1:1" ht="14.25" x14ac:dyDescent="0.2">
      <c r="A880" s="59" t="s">
        <v>1021</v>
      </c>
    </row>
    <row r="881" spans="1:1" ht="14.25" x14ac:dyDescent="0.2">
      <c r="A881" s="59" t="s">
        <v>1022</v>
      </c>
    </row>
    <row r="882" spans="1:1" ht="14.25" x14ac:dyDescent="0.2">
      <c r="A882" s="59" t="s">
        <v>1023</v>
      </c>
    </row>
    <row r="883" spans="1:1" ht="14.25" x14ac:dyDescent="0.2">
      <c r="A883" s="59" t="s">
        <v>1024</v>
      </c>
    </row>
    <row r="884" spans="1:1" ht="14.25" x14ac:dyDescent="0.2">
      <c r="A884" s="59" t="s">
        <v>1025</v>
      </c>
    </row>
    <row r="885" spans="1:1" ht="14.25" x14ac:dyDescent="0.2">
      <c r="A885" s="59" t="s">
        <v>1026</v>
      </c>
    </row>
    <row r="886" spans="1:1" ht="14.25" x14ac:dyDescent="0.2">
      <c r="A886" s="59" t="s">
        <v>1027</v>
      </c>
    </row>
    <row r="887" spans="1:1" ht="14.25" x14ac:dyDescent="0.2">
      <c r="A887" s="59" t="s">
        <v>1028</v>
      </c>
    </row>
    <row r="888" spans="1:1" x14ac:dyDescent="0.2">
      <c r="A888" s="8"/>
    </row>
    <row r="889" spans="1:1" x14ac:dyDescent="0.2">
      <c r="A889" s="8"/>
    </row>
    <row r="890" spans="1:1" x14ac:dyDescent="0.2">
      <c r="A890" s="8"/>
    </row>
    <row r="891" spans="1:1" x14ac:dyDescent="0.2">
      <c r="A891" s="8"/>
    </row>
    <row r="892" spans="1:1" x14ac:dyDescent="0.2">
      <c r="A892" s="8"/>
    </row>
    <row r="893" spans="1:1" x14ac:dyDescent="0.2">
      <c r="A893" s="8"/>
    </row>
    <row r="894" spans="1:1" x14ac:dyDescent="0.2">
      <c r="A894" s="8"/>
    </row>
    <row r="895" spans="1:1" x14ac:dyDescent="0.2">
      <c r="A895" s="8"/>
    </row>
    <row r="896" spans="1:1" x14ac:dyDescent="0.2">
      <c r="A896" s="8"/>
    </row>
    <row r="897" spans="1:1" x14ac:dyDescent="0.2">
      <c r="A897" s="8"/>
    </row>
    <row r="898" spans="1:1" x14ac:dyDescent="0.2">
      <c r="A898" s="8"/>
    </row>
    <row r="899" spans="1:1" x14ac:dyDescent="0.2">
      <c r="A899" s="8"/>
    </row>
    <row r="900" spans="1:1" x14ac:dyDescent="0.2">
      <c r="A900" s="8"/>
    </row>
    <row r="901" spans="1:1" x14ac:dyDescent="0.2">
      <c r="A901" s="8"/>
    </row>
    <row r="902" spans="1:1" x14ac:dyDescent="0.2">
      <c r="A902" s="8"/>
    </row>
    <row r="903" spans="1:1" x14ac:dyDescent="0.2">
      <c r="A903" s="8"/>
    </row>
    <row r="904" spans="1:1" x14ac:dyDescent="0.2">
      <c r="A904" s="8"/>
    </row>
    <row r="905" spans="1:1" x14ac:dyDescent="0.2">
      <c r="A905" s="8"/>
    </row>
    <row r="906" spans="1:1" x14ac:dyDescent="0.2">
      <c r="A906" s="8"/>
    </row>
    <row r="907" spans="1:1" x14ac:dyDescent="0.2">
      <c r="A907" s="8"/>
    </row>
    <row r="908" spans="1:1" x14ac:dyDescent="0.2">
      <c r="A908" s="8"/>
    </row>
    <row r="909" spans="1:1" x14ac:dyDescent="0.2">
      <c r="A909" s="8"/>
    </row>
    <row r="910" spans="1:1" x14ac:dyDescent="0.2">
      <c r="A910" s="8"/>
    </row>
    <row r="911" spans="1:1" x14ac:dyDescent="0.2">
      <c r="A911" s="8"/>
    </row>
    <row r="912" spans="1:1" x14ac:dyDescent="0.2">
      <c r="A912" s="8"/>
    </row>
    <row r="913" spans="1:1" x14ac:dyDescent="0.2">
      <c r="A913" s="8"/>
    </row>
    <row r="914" spans="1:1" x14ac:dyDescent="0.2">
      <c r="A914" s="8"/>
    </row>
    <row r="915" spans="1:1" x14ac:dyDescent="0.2">
      <c r="A915" s="8"/>
    </row>
    <row r="916" spans="1:1" x14ac:dyDescent="0.2">
      <c r="A916" s="8"/>
    </row>
    <row r="917" spans="1:1" x14ac:dyDescent="0.2">
      <c r="A917" s="8"/>
    </row>
    <row r="918" spans="1:1" x14ac:dyDescent="0.2">
      <c r="A918" s="8"/>
    </row>
    <row r="919" spans="1:1" x14ac:dyDescent="0.2">
      <c r="A919" s="8"/>
    </row>
    <row r="920" spans="1:1" x14ac:dyDescent="0.2">
      <c r="A920" s="8"/>
    </row>
    <row r="921" spans="1:1" x14ac:dyDescent="0.2">
      <c r="A921" s="8"/>
    </row>
    <row r="922" spans="1:1" x14ac:dyDescent="0.2">
      <c r="A922" s="8"/>
    </row>
    <row r="923" spans="1:1" x14ac:dyDescent="0.2">
      <c r="A923" s="8"/>
    </row>
    <row r="924" spans="1:1" x14ac:dyDescent="0.2">
      <c r="A924" s="8"/>
    </row>
    <row r="925" spans="1:1" x14ac:dyDescent="0.2">
      <c r="A925" s="8"/>
    </row>
    <row r="926" spans="1:1" x14ac:dyDescent="0.2">
      <c r="A926" s="8"/>
    </row>
    <row r="927" spans="1:1" x14ac:dyDescent="0.2">
      <c r="A927" s="8"/>
    </row>
    <row r="928" spans="1:1" x14ac:dyDescent="0.2">
      <c r="A928" s="8"/>
    </row>
    <row r="929" spans="1:1" x14ac:dyDescent="0.2">
      <c r="A929" s="8"/>
    </row>
    <row r="930" spans="1:1" x14ac:dyDescent="0.2">
      <c r="A930" s="8"/>
    </row>
    <row r="931" spans="1:1" x14ac:dyDescent="0.2">
      <c r="A931" s="8"/>
    </row>
    <row r="932" spans="1:1" x14ac:dyDescent="0.2">
      <c r="A932" s="8"/>
    </row>
    <row r="933" spans="1:1" x14ac:dyDescent="0.2">
      <c r="A933" s="8"/>
    </row>
    <row r="934" spans="1:1" x14ac:dyDescent="0.2">
      <c r="A934" s="8"/>
    </row>
    <row r="935" spans="1:1" x14ac:dyDescent="0.2">
      <c r="A935" s="8"/>
    </row>
    <row r="936" spans="1:1" x14ac:dyDescent="0.2">
      <c r="A936" s="8"/>
    </row>
    <row r="937" spans="1:1" x14ac:dyDescent="0.2">
      <c r="A937" s="8"/>
    </row>
    <row r="938" spans="1:1" x14ac:dyDescent="0.2">
      <c r="A938" s="8"/>
    </row>
    <row r="939" spans="1:1" x14ac:dyDescent="0.2">
      <c r="A939" s="8"/>
    </row>
    <row r="940" spans="1:1" x14ac:dyDescent="0.2">
      <c r="A940" s="8"/>
    </row>
    <row r="941" spans="1:1" x14ac:dyDescent="0.2">
      <c r="A941" s="8"/>
    </row>
    <row r="942" spans="1:1" x14ac:dyDescent="0.2">
      <c r="A942" s="8"/>
    </row>
    <row r="943" spans="1:1" x14ac:dyDescent="0.2">
      <c r="A943" s="8"/>
    </row>
    <row r="944" spans="1:1" x14ac:dyDescent="0.2">
      <c r="A944" s="8"/>
    </row>
    <row r="945" spans="1:1" x14ac:dyDescent="0.2">
      <c r="A945" s="8"/>
    </row>
    <row r="946" spans="1:1" x14ac:dyDescent="0.2">
      <c r="A946" s="8"/>
    </row>
    <row r="947" spans="1:1" x14ac:dyDescent="0.2">
      <c r="A947" s="8"/>
    </row>
    <row r="948" spans="1:1" x14ac:dyDescent="0.2">
      <c r="A948" s="8"/>
    </row>
    <row r="949" spans="1:1" x14ac:dyDescent="0.2">
      <c r="A949" s="8"/>
    </row>
    <row r="950" spans="1:1" x14ac:dyDescent="0.2">
      <c r="A950" s="8"/>
    </row>
    <row r="951" spans="1:1" x14ac:dyDescent="0.2">
      <c r="A951" s="8"/>
    </row>
    <row r="952" spans="1:1" x14ac:dyDescent="0.2">
      <c r="A952" s="8"/>
    </row>
    <row r="953" spans="1:1" x14ac:dyDescent="0.2">
      <c r="A953" s="8"/>
    </row>
    <row r="954" spans="1:1" x14ac:dyDescent="0.2">
      <c r="A954" s="8"/>
    </row>
    <row r="955" spans="1:1" x14ac:dyDescent="0.2">
      <c r="A955" s="8"/>
    </row>
    <row r="956" spans="1:1" x14ac:dyDescent="0.2">
      <c r="A956" s="8"/>
    </row>
    <row r="957" spans="1:1" x14ac:dyDescent="0.2">
      <c r="A957" s="8"/>
    </row>
    <row r="958" spans="1:1" x14ac:dyDescent="0.2">
      <c r="A958" s="8"/>
    </row>
    <row r="959" spans="1:1" x14ac:dyDescent="0.2">
      <c r="A959" s="8"/>
    </row>
    <row r="960" spans="1:1" x14ac:dyDescent="0.2">
      <c r="A960" s="8"/>
    </row>
    <row r="961" spans="1:1" x14ac:dyDescent="0.2">
      <c r="A961" s="8"/>
    </row>
    <row r="962" spans="1:1" x14ac:dyDescent="0.2">
      <c r="A962" s="8"/>
    </row>
    <row r="963" spans="1:1" x14ac:dyDescent="0.2">
      <c r="A963" s="8"/>
    </row>
    <row r="964" spans="1:1" x14ac:dyDescent="0.2">
      <c r="A964" s="8"/>
    </row>
    <row r="965" spans="1:1" x14ac:dyDescent="0.2">
      <c r="A965" s="8"/>
    </row>
    <row r="966" spans="1:1" x14ac:dyDescent="0.2">
      <c r="A966" s="8"/>
    </row>
    <row r="967" spans="1:1" x14ac:dyDescent="0.2">
      <c r="A967" s="8"/>
    </row>
    <row r="968" spans="1:1" x14ac:dyDescent="0.2">
      <c r="A968" s="8"/>
    </row>
    <row r="969" spans="1:1" x14ac:dyDescent="0.2">
      <c r="A969" s="8"/>
    </row>
    <row r="970" spans="1:1" x14ac:dyDescent="0.2">
      <c r="A970" s="8"/>
    </row>
    <row r="971" spans="1:1" x14ac:dyDescent="0.2">
      <c r="A971" s="8"/>
    </row>
    <row r="972" spans="1:1" x14ac:dyDescent="0.2">
      <c r="A972" s="8"/>
    </row>
    <row r="973" spans="1:1" x14ac:dyDescent="0.2">
      <c r="A973" s="8"/>
    </row>
    <row r="974" spans="1:1" x14ac:dyDescent="0.2">
      <c r="A974" s="8"/>
    </row>
    <row r="975" spans="1:1" x14ac:dyDescent="0.2">
      <c r="A975" s="8"/>
    </row>
    <row r="976" spans="1:1" x14ac:dyDescent="0.2">
      <c r="A976" s="8"/>
    </row>
    <row r="977" spans="1:1" x14ac:dyDescent="0.2">
      <c r="A977" s="8"/>
    </row>
    <row r="978" spans="1:1" x14ac:dyDescent="0.2">
      <c r="A978" s="8"/>
    </row>
    <row r="979" spans="1:1" x14ac:dyDescent="0.2">
      <c r="A979" s="8"/>
    </row>
    <row r="980" spans="1:1" x14ac:dyDescent="0.2">
      <c r="A980" s="8"/>
    </row>
    <row r="981" spans="1:1" x14ac:dyDescent="0.2">
      <c r="A981" s="8"/>
    </row>
    <row r="982" spans="1:1" x14ac:dyDescent="0.2">
      <c r="A982" s="8"/>
    </row>
    <row r="983" spans="1:1" x14ac:dyDescent="0.2">
      <c r="A983" s="8"/>
    </row>
    <row r="984" spans="1:1" x14ac:dyDescent="0.2">
      <c r="A984" s="8"/>
    </row>
    <row r="985" spans="1:1" x14ac:dyDescent="0.2">
      <c r="A985" s="8"/>
    </row>
    <row r="986" spans="1:1" x14ac:dyDescent="0.2">
      <c r="A986" s="8"/>
    </row>
    <row r="987" spans="1:1" x14ac:dyDescent="0.2">
      <c r="A987" s="8"/>
    </row>
    <row r="988" spans="1:1" x14ac:dyDescent="0.2">
      <c r="A988" s="8"/>
    </row>
    <row r="989" spans="1:1" x14ac:dyDescent="0.2">
      <c r="A989" s="8"/>
    </row>
    <row r="990" spans="1:1" x14ac:dyDescent="0.2">
      <c r="A990" s="8"/>
    </row>
    <row r="991" spans="1:1" x14ac:dyDescent="0.2">
      <c r="A991" s="8"/>
    </row>
    <row r="992" spans="1:1" x14ac:dyDescent="0.2">
      <c r="A992" s="8"/>
    </row>
    <row r="993" spans="1:1" x14ac:dyDescent="0.2">
      <c r="A993" s="8"/>
    </row>
    <row r="994" spans="1:1" x14ac:dyDescent="0.2">
      <c r="A994" s="8"/>
    </row>
    <row r="995" spans="1:1" x14ac:dyDescent="0.2">
      <c r="A995" s="8"/>
    </row>
    <row r="996" spans="1:1" x14ac:dyDescent="0.2">
      <c r="A996" s="8"/>
    </row>
    <row r="997" spans="1:1" x14ac:dyDescent="0.2">
      <c r="A997" s="8"/>
    </row>
    <row r="998" spans="1:1" x14ac:dyDescent="0.2">
      <c r="A998" s="8"/>
    </row>
    <row r="999" spans="1:1" x14ac:dyDescent="0.2">
      <c r="A999" s="8"/>
    </row>
    <row r="1000" spans="1:1" x14ac:dyDescent="0.2">
      <c r="A1000" s="8"/>
    </row>
    <row r="1001" spans="1:1" x14ac:dyDescent="0.2">
      <c r="A1001" s="8"/>
    </row>
    <row r="1002" spans="1:1" x14ac:dyDescent="0.2">
      <c r="A1002" s="8"/>
    </row>
    <row r="1003" spans="1:1" x14ac:dyDescent="0.2">
      <c r="A1003" s="8"/>
    </row>
    <row r="1004" spans="1:1" x14ac:dyDescent="0.2">
      <c r="A1004" s="8"/>
    </row>
    <row r="1005" spans="1:1" x14ac:dyDescent="0.2">
      <c r="A1005" s="8"/>
    </row>
    <row r="1006" spans="1:1" x14ac:dyDescent="0.2">
      <c r="A1006" s="8"/>
    </row>
    <row r="1007" spans="1:1" x14ac:dyDescent="0.2">
      <c r="A1007" s="8"/>
    </row>
    <row r="1008" spans="1:1" x14ac:dyDescent="0.2">
      <c r="A1008" s="8"/>
    </row>
    <row r="1009" spans="1:1" x14ac:dyDescent="0.2">
      <c r="A1009" s="8"/>
    </row>
    <row r="1010" spans="1:1" x14ac:dyDescent="0.2">
      <c r="A1010" s="8"/>
    </row>
    <row r="1011" spans="1:1" x14ac:dyDescent="0.2">
      <c r="A1011" s="8"/>
    </row>
    <row r="1012" spans="1:1" x14ac:dyDescent="0.2">
      <c r="A1012" s="8"/>
    </row>
    <row r="1013" spans="1:1" x14ac:dyDescent="0.2">
      <c r="A1013" s="8"/>
    </row>
    <row r="1014" spans="1:1" x14ac:dyDescent="0.2">
      <c r="A1014" s="8"/>
    </row>
    <row r="1015" spans="1:1" x14ac:dyDescent="0.2">
      <c r="A1015" s="8"/>
    </row>
    <row r="1016" spans="1:1" x14ac:dyDescent="0.2">
      <c r="A1016" s="8"/>
    </row>
    <row r="1017" spans="1:1" x14ac:dyDescent="0.2">
      <c r="A1017" s="8"/>
    </row>
    <row r="1018" spans="1:1" x14ac:dyDescent="0.2">
      <c r="A1018" s="8"/>
    </row>
    <row r="1019" spans="1:1" x14ac:dyDescent="0.2">
      <c r="A1019" s="8"/>
    </row>
    <row r="1020" spans="1:1" x14ac:dyDescent="0.2">
      <c r="A1020" s="8"/>
    </row>
    <row r="1021" spans="1:1" x14ac:dyDescent="0.2">
      <c r="A1021" s="8"/>
    </row>
    <row r="1022" spans="1:1" x14ac:dyDescent="0.2">
      <c r="A1022" s="8"/>
    </row>
    <row r="1023" spans="1:1" x14ac:dyDescent="0.2">
      <c r="A1023" s="8"/>
    </row>
    <row r="1024" spans="1:1" x14ac:dyDescent="0.2">
      <c r="A1024" s="8"/>
    </row>
    <row r="1025" spans="1:1" x14ac:dyDescent="0.2">
      <c r="A1025" s="8"/>
    </row>
    <row r="1026" spans="1:1" x14ac:dyDescent="0.2">
      <c r="A1026" s="8"/>
    </row>
    <row r="1027" spans="1:1" x14ac:dyDescent="0.2">
      <c r="A1027" s="8"/>
    </row>
    <row r="1028" spans="1:1" x14ac:dyDescent="0.2">
      <c r="A1028" s="8"/>
    </row>
    <row r="1029" spans="1:1" x14ac:dyDescent="0.2">
      <c r="A1029" s="8"/>
    </row>
    <row r="1030" spans="1:1" x14ac:dyDescent="0.2">
      <c r="A1030" s="8"/>
    </row>
    <row r="1031" spans="1:1" x14ac:dyDescent="0.2">
      <c r="A1031" s="8"/>
    </row>
    <row r="1032" spans="1:1" x14ac:dyDescent="0.2">
      <c r="A1032" s="8"/>
    </row>
    <row r="1033" spans="1:1" x14ac:dyDescent="0.2">
      <c r="A1033" s="8"/>
    </row>
    <row r="1034" spans="1:1" x14ac:dyDescent="0.2">
      <c r="A1034" s="8"/>
    </row>
    <row r="1035" spans="1:1" x14ac:dyDescent="0.2">
      <c r="A1035" s="8"/>
    </row>
    <row r="1036" spans="1:1" x14ac:dyDescent="0.2">
      <c r="A1036" s="8"/>
    </row>
    <row r="1037" spans="1:1" x14ac:dyDescent="0.2">
      <c r="A1037" s="8"/>
    </row>
    <row r="1038" spans="1:1" x14ac:dyDescent="0.2">
      <c r="A1038" s="8"/>
    </row>
    <row r="1039" spans="1:1" x14ac:dyDescent="0.2">
      <c r="A1039" s="8"/>
    </row>
    <row r="1040" spans="1:1" x14ac:dyDescent="0.2">
      <c r="A1040" s="8"/>
    </row>
    <row r="1041" spans="1:1" x14ac:dyDescent="0.2">
      <c r="A1041" s="8"/>
    </row>
    <row r="1042" spans="1:1" x14ac:dyDescent="0.2">
      <c r="A1042" s="8"/>
    </row>
    <row r="1043" spans="1:1" x14ac:dyDescent="0.2">
      <c r="A1043" s="8"/>
    </row>
    <row r="1044" spans="1:1" x14ac:dyDescent="0.2">
      <c r="A1044" s="8"/>
    </row>
    <row r="1045" spans="1:1" x14ac:dyDescent="0.2">
      <c r="A1045" s="8"/>
    </row>
    <row r="1046" spans="1:1" x14ac:dyDescent="0.2">
      <c r="A1046" s="8"/>
    </row>
    <row r="1047" spans="1:1" x14ac:dyDescent="0.2">
      <c r="A1047" s="8"/>
    </row>
    <row r="1048" spans="1:1" x14ac:dyDescent="0.2">
      <c r="A1048" s="8"/>
    </row>
    <row r="1049" spans="1:1" x14ac:dyDescent="0.2">
      <c r="A1049" s="8"/>
    </row>
    <row r="1050" spans="1:1" x14ac:dyDescent="0.2">
      <c r="A1050" s="8"/>
    </row>
    <row r="1051" spans="1:1" x14ac:dyDescent="0.2">
      <c r="A1051" s="8"/>
    </row>
    <row r="1052" spans="1:1" x14ac:dyDescent="0.2">
      <c r="A1052" s="8"/>
    </row>
    <row r="1053" spans="1:1" x14ac:dyDescent="0.2">
      <c r="A1053" s="8"/>
    </row>
    <row r="1054" spans="1:1" x14ac:dyDescent="0.2">
      <c r="A1054" s="8"/>
    </row>
    <row r="1055" spans="1:1" x14ac:dyDescent="0.2">
      <c r="A1055" s="8"/>
    </row>
    <row r="1056" spans="1:1" x14ac:dyDescent="0.2">
      <c r="A1056" s="8"/>
    </row>
    <row r="1057" spans="1:1" x14ac:dyDescent="0.2">
      <c r="A1057" s="8"/>
    </row>
    <row r="1058" spans="1:1" x14ac:dyDescent="0.2">
      <c r="A1058" s="8"/>
    </row>
    <row r="1059" spans="1:1" x14ac:dyDescent="0.2">
      <c r="A1059" s="8"/>
    </row>
    <row r="1060" spans="1:1" x14ac:dyDescent="0.2">
      <c r="A1060" s="8"/>
    </row>
    <row r="1061" spans="1:1" x14ac:dyDescent="0.2">
      <c r="A1061" s="8"/>
    </row>
    <row r="1062" spans="1:1" x14ac:dyDescent="0.2">
      <c r="A1062" s="8"/>
    </row>
    <row r="1063" spans="1:1" x14ac:dyDescent="0.2">
      <c r="A1063" s="8"/>
    </row>
    <row r="1064" spans="1:1" x14ac:dyDescent="0.2">
      <c r="A1064" s="8"/>
    </row>
    <row r="1065" spans="1:1" x14ac:dyDescent="0.2">
      <c r="A1065" s="8"/>
    </row>
    <row r="1066" spans="1:1" x14ac:dyDescent="0.2">
      <c r="A1066" s="8"/>
    </row>
    <row r="1067" spans="1:1" x14ac:dyDescent="0.2">
      <c r="A1067" s="8"/>
    </row>
    <row r="1068" spans="1:1" x14ac:dyDescent="0.2">
      <c r="A1068" s="8"/>
    </row>
    <row r="1069" spans="1:1" x14ac:dyDescent="0.2">
      <c r="A1069" s="8"/>
    </row>
    <row r="1070" spans="1:1" x14ac:dyDescent="0.2">
      <c r="A1070" s="8"/>
    </row>
    <row r="1071" spans="1:1" x14ac:dyDescent="0.2">
      <c r="A1071" s="8"/>
    </row>
    <row r="1072" spans="1:1" x14ac:dyDescent="0.2">
      <c r="A1072" s="8"/>
    </row>
    <row r="1073" spans="1:1" x14ac:dyDescent="0.2">
      <c r="A1073" s="8"/>
    </row>
    <row r="1074" spans="1:1" x14ac:dyDescent="0.2">
      <c r="A1074" s="8"/>
    </row>
    <row r="1075" spans="1:1" x14ac:dyDescent="0.2">
      <c r="A1075" s="8"/>
    </row>
    <row r="1076" spans="1:1" x14ac:dyDescent="0.2">
      <c r="A1076" s="8"/>
    </row>
    <row r="1077" spans="1:1" x14ac:dyDescent="0.2">
      <c r="A1077" s="8"/>
    </row>
    <row r="1078" spans="1:1" x14ac:dyDescent="0.2">
      <c r="A1078" s="8"/>
    </row>
    <row r="1079" spans="1:1" x14ac:dyDescent="0.2">
      <c r="A1079" s="8"/>
    </row>
    <row r="1080" spans="1:1" x14ac:dyDescent="0.2">
      <c r="A1080" s="8"/>
    </row>
    <row r="1081" spans="1:1" x14ac:dyDescent="0.2">
      <c r="A1081" s="8"/>
    </row>
    <row r="1082" spans="1:1" x14ac:dyDescent="0.2">
      <c r="A1082" s="8"/>
    </row>
    <row r="1083" spans="1:1" x14ac:dyDescent="0.2">
      <c r="A1083" s="8"/>
    </row>
    <row r="1084" spans="1:1" x14ac:dyDescent="0.2">
      <c r="A1084" s="8"/>
    </row>
    <row r="1085" spans="1:1" x14ac:dyDescent="0.2">
      <c r="A1085" s="8"/>
    </row>
    <row r="1086" spans="1:1" x14ac:dyDescent="0.2">
      <c r="A1086" s="8"/>
    </row>
    <row r="1087" spans="1:1" x14ac:dyDescent="0.2">
      <c r="A1087" s="8"/>
    </row>
    <row r="1088" spans="1:1" x14ac:dyDescent="0.2">
      <c r="A1088" s="8"/>
    </row>
    <row r="1089" spans="1:1" x14ac:dyDescent="0.2">
      <c r="A1089" s="8"/>
    </row>
    <row r="1090" spans="1:1" x14ac:dyDescent="0.2">
      <c r="A1090" s="8"/>
    </row>
    <row r="1091" spans="1:1" x14ac:dyDescent="0.2">
      <c r="A1091" s="8"/>
    </row>
    <row r="1092" spans="1:1" x14ac:dyDescent="0.2">
      <c r="A1092" s="8"/>
    </row>
    <row r="1093" spans="1:1" x14ac:dyDescent="0.2">
      <c r="A1093" s="8"/>
    </row>
    <row r="1094" spans="1:1" x14ac:dyDescent="0.2">
      <c r="A1094" s="8"/>
    </row>
    <row r="1095" spans="1:1" x14ac:dyDescent="0.2">
      <c r="A1095" s="8"/>
    </row>
    <row r="1096" spans="1:1" x14ac:dyDescent="0.2">
      <c r="A1096" s="8"/>
    </row>
    <row r="1097" spans="1:1" x14ac:dyDescent="0.2">
      <c r="A1097" s="8"/>
    </row>
    <row r="1098" spans="1:1" x14ac:dyDescent="0.2">
      <c r="A1098" s="8"/>
    </row>
    <row r="1099" spans="1:1" x14ac:dyDescent="0.2">
      <c r="A1099" s="8"/>
    </row>
    <row r="1100" spans="1:1" x14ac:dyDescent="0.2">
      <c r="A1100" s="8"/>
    </row>
    <row r="1101" spans="1:1" x14ac:dyDescent="0.2">
      <c r="A1101" s="8"/>
    </row>
    <row r="1102" spans="1:1" x14ac:dyDescent="0.2">
      <c r="A1102" s="8"/>
    </row>
    <row r="1103" spans="1:1" x14ac:dyDescent="0.2">
      <c r="A1103" s="8"/>
    </row>
    <row r="1104" spans="1:1" x14ac:dyDescent="0.2">
      <c r="A1104" s="8"/>
    </row>
    <row r="1105" spans="1:1" x14ac:dyDescent="0.2">
      <c r="A1105" s="8"/>
    </row>
    <row r="1106" spans="1:1" x14ac:dyDescent="0.2">
      <c r="A1106" s="8"/>
    </row>
    <row r="1107" spans="1:1" x14ac:dyDescent="0.2">
      <c r="A1107" s="8"/>
    </row>
    <row r="1108" spans="1:1" x14ac:dyDescent="0.2">
      <c r="A1108" s="8"/>
    </row>
    <row r="1109" spans="1:1" x14ac:dyDescent="0.2">
      <c r="A1109" s="8"/>
    </row>
    <row r="1110" spans="1:1" x14ac:dyDescent="0.2">
      <c r="A1110" s="8"/>
    </row>
    <row r="1111" spans="1:1" x14ac:dyDescent="0.2">
      <c r="A1111" s="8"/>
    </row>
    <row r="1112" spans="1:1" x14ac:dyDescent="0.2">
      <c r="A1112" s="8"/>
    </row>
    <row r="1113" spans="1:1" x14ac:dyDescent="0.2">
      <c r="A1113" s="8"/>
    </row>
    <row r="1114" spans="1:1" x14ac:dyDescent="0.2">
      <c r="A1114" s="8"/>
    </row>
    <row r="1115" spans="1:1" x14ac:dyDescent="0.2">
      <c r="A1115" s="8"/>
    </row>
    <row r="1116" spans="1:1" x14ac:dyDescent="0.2">
      <c r="A1116" s="8"/>
    </row>
    <row r="1117" spans="1:1" x14ac:dyDescent="0.2">
      <c r="A1117" s="8"/>
    </row>
    <row r="1118" spans="1:1" x14ac:dyDescent="0.2">
      <c r="A1118" s="8"/>
    </row>
    <row r="1119" spans="1:1" x14ac:dyDescent="0.2">
      <c r="A1119" s="8"/>
    </row>
    <row r="1120" spans="1:1" x14ac:dyDescent="0.2">
      <c r="A1120" s="8"/>
    </row>
    <row r="1121" spans="1:1" x14ac:dyDescent="0.2">
      <c r="A1121" s="8"/>
    </row>
    <row r="1122" spans="1:1" x14ac:dyDescent="0.2">
      <c r="A1122" s="8"/>
    </row>
    <row r="1123" spans="1:1" x14ac:dyDescent="0.2">
      <c r="A1123" s="8"/>
    </row>
    <row r="1124" spans="1:1" x14ac:dyDescent="0.2">
      <c r="A1124" s="8"/>
    </row>
    <row r="1125" spans="1:1" x14ac:dyDescent="0.2">
      <c r="A1125" s="8"/>
    </row>
    <row r="1126" spans="1:1" x14ac:dyDescent="0.2">
      <c r="A1126" s="8"/>
    </row>
    <row r="1127" spans="1:1" x14ac:dyDescent="0.2">
      <c r="A1127" s="8"/>
    </row>
    <row r="1128" spans="1:1" x14ac:dyDescent="0.2">
      <c r="A1128" s="8"/>
    </row>
    <row r="1129" spans="1:1" x14ac:dyDescent="0.2">
      <c r="A1129" s="8"/>
    </row>
    <row r="1130" spans="1:1" x14ac:dyDescent="0.2">
      <c r="A1130" s="8"/>
    </row>
    <row r="1131" spans="1:1" x14ac:dyDescent="0.2">
      <c r="A1131" s="8"/>
    </row>
    <row r="1132" spans="1:1" x14ac:dyDescent="0.2">
      <c r="A1132" s="8"/>
    </row>
    <row r="1133" spans="1:1" x14ac:dyDescent="0.2">
      <c r="A1133" s="8"/>
    </row>
    <row r="1134" spans="1:1" x14ac:dyDescent="0.2">
      <c r="A1134" s="8"/>
    </row>
    <row r="1135" spans="1:1" x14ac:dyDescent="0.2">
      <c r="A1135" s="8"/>
    </row>
    <row r="1136" spans="1:1" x14ac:dyDescent="0.2">
      <c r="A1136" s="8"/>
    </row>
    <row r="1137" spans="1:1" x14ac:dyDescent="0.2">
      <c r="A1137" s="8"/>
    </row>
    <row r="1138" spans="1:1" x14ac:dyDescent="0.2">
      <c r="A1138" s="8"/>
    </row>
    <row r="1139" spans="1:1" x14ac:dyDescent="0.2">
      <c r="A1139" s="8"/>
    </row>
    <row r="1140" spans="1:1" x14ac:dyDescent="0.2">
      <c r="A1140" s="8"/>
    </row>
    <row r="1141" spans="1:1" x14ac:dyDescent="0.2">
      <c r="A1141" s="8"/>
    </row>
    <row r="1142" spans="1:1" x14ac:dyDescent="0.2">
      <c r="A1142" s="8"/>
    </row>
    <row r="1143" spans="1:1" x14ac:dyDescent="0.2">
      <c r="A1143" s="8"/>
    </row>
    <row r="1144" spans="1:1" x14ac:dyDescent="0.2">
      <c r="A1144" s="8"/>
    </row>
    <row r="1145" spans="1:1" x14ac:dyDescent="0.2">
      <c r="A1145" s="8"/>
    </row>
    <row r="1146" spans="1:1" x14ac:dyDescent="0.2">
      <c r="A1146" s="8"/>
    </row>
    <row r="1147" spans="1:1" x14ac:dyDescent="0.2">
      <c r="A1147" s="8"/>
    </row>
    <row r="1148" spans="1:1" x14ac:dyDescent="0.2">
      <c r="A1148" s="8"/>
    </row>
    <row r="1149" spans="1:1" x14ac:dyDescent="0.2">
      <c r="A1149" s="8"/>
    </row>
    <row r="1150" spans="1:1" x14ac:dyDescent="0.2">
      <c r="A1150" s="8"/>
    </row>
    <row r="1151" spans="1:1" x14ac:dyDescent="0.2">
      <c r="A1151" s="8"/>
    </row>
    <row r="1152" spans="1:1" x14ac:dyDescent="0.2">
      <c r="A1152" s="8"/>
    </row>
    <row r="1153" spans="1:1" x14ac:dyDescent="0.2">
      <c r="A1153" s="8"/>
    </row>
    <row r="1154" spans="1:1" x14ac:dyDescent="0.2">
      <c r="A1154" s="8"/>
    </row>
    <row r="1155" spans="1:1" x14ac:dyDescent="0.2">
      <c r="A1155" s="8"/>
    </row>
    <row r="1156" spans="1:1" x14ac:dyDescent="0.2">
      <c r="A1156" s="8"/>
    </row>
    <row r="1157" spans="1:1" x14ac:dyDescent="0.2">
      <c r="A1157" s="8"/>
    </row>
    <row r="1158" spans="1:1" x14ac:dyDescent="0.2">
      <c r="A1158" s="8"/>
    </row>
    <row r="1159" spans="1:1" x14ac:dyDescent="0.2">
      <c r="A1159" s="8"/>
    </row>
    <row r="1160" spans="1:1" x14ac:dyDescent="0.2">
      <c r="A1160" s="8"/>
    </row>
    <row r="1161" spans="1:1" x14ac:dyDescent="0.2">
      <c r="A1161" s="8"/>
    </row>
    <row r="1162" spans="1:1" x14ac:dyDescent="0.2">
      <c r="A1162" s="8"/>
    </row>
    <row r="1163" spans="1:1" x14ac:dyDescent="0.2">
      <c r="A1163" s="8"/>
    </row>
    <row r="1164" spans="1:1" x14ac:dyDescent="0.2">
      <c r="A1164" s="8"/>
    </row>
    <row r="1165" spans="1:1" x14ac:dyDescent="0.2">
      <c r="A1165" s="8"/>
    </row>
    <row r="1166" spans="1:1" x14ac:dyDescent="0.2">
      <c r="A1166" s="8"/>
    </row>
    <row r="1167" spans="1:1" x14ac:dyDescent="0.2">
      <c r="A1167" s="8"/>
    </row>
    <row r="1168" spans="1:1" x14ac:dyDescent="0.2">
      <c r="A1168" s="8"/>
    </row>
    <row r="1169" spans="1:1" x14ac:dyDescent="0.2">
      <c r="A1169" s="8"/>
    </row>
    <row r="1170" spans="1:1" x14ac:dyDescent="0.2">
      <c r="A1170" s="8"/>
    </row>
    <row r="1171" spans="1:1" x14ac:dyDescent="0.2">
      <c r="A1171" s="8"/>
    </row>
    <row r="1172" spans="1:1" x14ac:dyDescent="0.2">
      <c r="A1172" s="8"/>
    </row>
    <row r="1173" spans="1:1" x14ac:dyDescent="0.2">
      <c r="A1173" s="8"/>
    </row>
    <row r="1174" spans="1:1" x14ac:dyDescent="0.2">
      <c r="A1174" s="8"/>
    </row>
    <row r="1175" spans="1:1" x14ac:dyDescent="0.2">
      <c r="A1175" s="8"/>
    </row>
    <row r="1176" spans="1:1" x14ac:dyDescent="0.2">
      <c r="A1176" s="8"/>
    </row>
    <row r="1177" spans="1:1" x14ac:dyDescent="0.2">
      <c r="A1177" s="8"/>
    </row>
    <row r="1178" spans="1:1" x14ac:dyDescent="0.2">
      <c r="A1178" s="8"/>
    </row>
    <row r="1179" spans="1:1" x14ac:dyDescent="0.2">
      <c r="A1179" s="8"/>
    </row>
    <row r="1180" spans="1:1" x14ac:dyDescent="0.2">
      <c r="A1180" s="8"/>
    </row>
    <row r="1181" spans="1:1" x14ac:dyDescent="0.2">
      <c r="A1181" s="8"/>
    </row>
    <row r="1182" spans="1:1" x14ac:dyDescent="0.2">
      <c r="A1182" s="8"/>
    </row>
    <row r="1183" spans="1:1" x14ac:dyDescent="0.2">
      <c r="A1183" s="8"/>
    </row>
    <row r="1184" spans="1:1" x14ac:dyDescent="0.2">
      <c r="A1184" s="8"/>
    </row>
    <row r="1185" spans="1:1" x14ac:dyDescent="0.2">
      <c r="A1185" s="8"/>
    </row>
    <row r="1186" spans="1:1" x14ac:dyDescent="0.2">
      <c r="A1186" s="8"/>
    </row>
    <row r="1187" spans="1:1" x14ac:dyDescent="0.2">
      <c r="A1187" s="8"/>
    </row>
    <row r="1188" spans="1:1" x14ac:dyDescent="0.2">
      <c r="A1188" s="8"/>
    </row>
    <row r="1189" spans="1:1" x14ac:dyDescent="0.2">
      <c r="A1189" s="8"/>
    </row>
    <row r="1190" spans="1:1" x14ac:dyDescent="0.2">
      <c r="A1190" s="8"/>
    </row>
    <row r="1191" spans="1:1" x14ac:dyDescent="0.2">
      <c r="A1191" s="8"/>
    </row>
    <row r="1192" spans="1:1" x14ac:dyDescent="0.2">
      <c r="A1192" s="8"/>
    </row>
    <row r="1193" spans="1:1" x14ac:dyDescent="0.2">
      <c r="A1193" s="8"/>
    </row>
    <row r="1194" spans="1:1" x14ac:dyDescent="0.2">
      <c r="A1194" s="8"/>
    </row>
    <row r="1195" spans="1:1" x14ac:dyDescent="0.2">
      <c r="A1195" s="8"/>
    </row>
    <row r="1196" spans="1:1" x14ac:dyDescent="0.2">
      <c r="A1196" s="8"/>
    </row>
    <row r="1197" spans="1:1" x14ac:dyDescent="0.2">
      <c r="A1197" s="8"/>
    </row>
    <row r="1198" spans="1:1" x14ac:dyDescent="0.2">
      <c r="A1198" s="8"/>
    </row>
    <row r="1199" spans="1:1" x14ac:dyDescent="0.2">
      <c r="A1199" s="8"/>
    </row>
    <row r="1200" spans="1:1" x14ac:dyDescent="0.2">
      <c r="A1200" s="8"/>
    </row>
    <row r="1201" spans="1:1" x14ac:dyDescent="0.2">
      <c r="A1201" s="8"/>
    </row>
    <row r="1202" spans="1:1" x14ac:dyDescent="0.2">
      <c r="A1202" s="8"/>
    </row>
    <row r="1203" spans="1:1" x14ac:dyDescent="0.2">
      <c r="A1203" s="8"/>
    </row>
    <row r="1204" spans="1:1" x14ac:dyDescent="0.2">
      <c r="A1204" s="8"/>
    </row>
    <row r="1205" spans="1:1" x14ac:dyDescent="0.2">
      <c r="A1205" s="8"/>
    </row>
    <row r="1206" spans="1:1" x14ac:dyDescent="0.2">
      <c r="A1206" s="8"/>
    </row>
    <row r="1207" spans="1:1" x14ac:dyDescent="0.2">
      <c r="A1207" s="8"/>
    </row>
    <row r="1208" spans="1:1" x14ac:dyDescent="0.2">
      <c r="A1208" s="8"/>
    </row>
    <row r="1209" spans="1:1" x14ac:dyDescent="0.2">
      <c r="A1209" s="8"/>
    </row>
    <row r="1210" spans="1:1" x14ac:dyDescent="0.2">
      <c r="A1210" s="8"/>
    </row>
    <row r="1211" spans="1:1" x14ac:dyDescent="0.2">
      <c r="A1211" s="8"/>
    </row>
    <row r="1212" spans="1:1" x14ac:dyDescent="0.2">
      <c r="A1212" s="8"/>
    </row>
    <row r="1213" spans="1:1" x14ac:dyDescent="0.2">
      <c r="A1213" s="8"/>
    </row>
    <row r="1214" spans="1:1" x14ac:dyDescent="0.2">
      <c r="A1214" s="8"/>
    </row>
    <row r="1215" spans="1:1" x14ac:dyDescent="0.2">
      <c r="A1215" s="8"/>
    </row>
    <row r="1216" spans="1:1" x14ac:dyDescent="0.2">
      <c r="A1216" s="8"/>
    </row>
    <row r="1217" spans="1:1" x14ac:dyDescent="0.2">
      <c r="A1217" s="8"/>
    </row>
    <row r="1218" spans="1:1" x14ac:dyDescent="0.2">
      <c r="A1218" s="8"/>
    </row>
    <row r="1219" spans="1:1" x14ac:dyDescent="0.2">
      <c r="A1219" s="8"/>
    </row>
    <row r="1220" spans="1:1" x14ac:dyDescent="0.2">
      <c r="A1220" s="8"/>
    </row>
    <row r="1221" spans="1:1" x14ac:dyDescent="0.2">
      <c r="A1221" s="8"/>
    </row>
    <row r="1222" spans="1:1" x14ac:dyDescent="0.2">
      <c r="A1222" s="8"/>
    </row>
    <row r="1223" spans="1:1" x14ac:dyDescent="0.2">
      <c r="A1223" s="8"/>
    </row>
    <row r="1224" spans="1:1" x14ac:dyDescent="0.2">
      <c r="A1224" s="8"/>
    </row>
    <row r="1225" spans="1:1" x14ac:dyDescent="0.2">
      <c r="A1225" s="8"/>
    </row>
    <row r="1226" spans="1:1" x14ac:dyDescent="0.2">
      <c r="A1226" s="8"/>
    </row>
    <row r="1227" spans="1:1" x14ac:dyDescent="0.2">
      <c r="A1227" s="8"/>
    </row>
    <row r="1228" spans="1:1" x14ac:dyDescent="0.2">
      <c r="A1228" s="8"/>
    </row>
    <row r="1229" spans="1:1" x14ac:dyDescent="0.2">
      <c r="A1229" s="8"/>
    </row>
    <row r="1230" spans="1:1" x14ac:dyDescent="0.2">
      <c r="A1230" s="8"/>
    </row>
    <row r="1231" spans="1:1" x14ac:dyDescent="0.2">
      <c r="A1231" s="8"/>
    </row>
    <row r="1232" spans="1:1" x14ac:dyDescent="0.2">
      <c r="A1232" s="8"/>
    </row>
    <row r="1233" spans="1:1" x14ac:dyDescent="0.2">
      <c r="A1233" s="8"/>
    </row>
    <row r="1234" spans="1:1" x14ac:dyDescent="0.2">
      <c r="A1234" s="8"/>
    </row>
    <row r="1235" spans="1:1" x14ac:dyDescent="0.2">
      <c r="A1235" s="8"/>
    </row>
    <row r="1236" spans="1:1" x14ac:dyDescent="0.2">
      <c r="A1236" s="8"/>
    </row>
    <row r="1237" spans="1:1" x14ac:dyDescent="0.2">
      <c r="A1237" s="8"/>
    </row>
    <row r="1238" spans="1:1" x14ac:dyDescent="0.2">
      <c r="A1238" s="8"/>
    </row>
    <row r="1239" spans="1:1" x14ac:dyDescent="0.2">
      <c r="A1239" s="8"/>
    </row>
    <row r="1240" spans="1:1" x14ac:dyDescent="0.2">
      <c r="A1240" s="8"/>
    </row>
    <row r="1241" spans="1:1" x14ac:dyDescent="0.2">
      <c r="A1241" s="8"/>
    </row>
    <row r="1242" spans="1:1" x14ac:dyDescent="0.2">
      <c r="A1242" s="8"/>
    </row>
    <row r="1243" spans="1:1" x14ac:dyDescent="0.2">
      <c r="A1243" s="8"/>
    </row>
    <row r="1244" spans="1:1" x14ac:dyDescent="0.2">
      <c r="A1244" s="8"/>
    </row>
    <row r="1245" spans="1:1" x14ac:dyDescent="0.2">
      <c r="A1245" s="8"/>
    </row>
    <row r="1246" spans="1:1" x14ac:dyDescent="0.2">
      <c r="A1246" s="8"/>
    </row>
    <row r="1247" spans="1:1" x14ac:dyDescent="0.2">
      <c r="A1247" s="8"/>
    </row>
    <row r="1248" spans="1:1" x14ac:dyDescent="0.2">
      <c r="A1248" s="8"/>
    </row>
    <row r="1249" spans="1:1" x14ac:dyDescent="0.2">
      <c r="A1249" s="8"/>
    </row>
    <row r="1250" spans="1:1" x14ac:dyDescent="0.2">
      <c r="A1250" s="8"/>
    </row>
    <row r="1251" spans="1:1" x14ac:dyDescent="0.2">
      <c r="A1251" s="8"/>
    </row>
    <row r="1252" spans="1:1" x14ac:dyDescent="0.2">
      <c r="A1252" s="8"/>
    </row>
    <row r="1253" spans="1:1" x14ac:dyDescent="0.2">
      <c r="A1253" s="8"/>
    </row>
    <row r="1254" spans="1:1" x14ac:dyDescent="0.2">
      <c r="A1254" s="8"/>
    </row>
    <row r="1255" spans="1:1" x14ac:dyDescent="0.2">
      <c r="A1255" s="8"/>
    </row>
    <row r="1256" spans="1:1" x14ac:dyDescent="0.2">
      <c r="A1256" s="8"/>
    </row>
    <row r="1257" spans="1:1" x14ac:dyDescent="0.2">
      <c r="A1257" s="8"/>
    </row>
    <row r="1258" spans="1:1" x14ac:dyDescent="0.2">
      <c r="A1258" s="8"/>
    </row>
    <row r="1259" spans="1:1" x14ac:dyDescent="0.2">
      <c r="A1259" s="8"/>
    </row>
    <row r="1260" spans="1:1" x14ac:dyDescent="0.2">
      <c r="A1260" s="8"/>
    </row>
    <row r="1261" spans="1:1" x14ac:dyDescent="0.2">
      <c r="A1261" s="8"/>
    </row>
    <row r="1262" spans="1:1" x14ac:dyDescent="0.2">
      <c r="A1262" s="8"/>
    </row>
    <row r="1263" spans="1:1" x14ac:dyDescent="0.2">
      <c r="A1263" s="8"/>
    </row>
    <row r="1264" spans="1:1" x14ac:dyDescent="0.2">
      <c r="A1264" s="8"/>
    </row>
    <row r="1265" spans="1:1" x14ac:dyDescent="0.2">
      <c r="A1265" s="8"/>
    </row>
    <row r="1266" spans="1:1" x14ac:dyDescent="0.2">
      <c r="A1266" s="8"/>
    </row>
    <row r="1267" spans="1:1" x14ac:dyDescent="0.2">
      <c r="A1267" s="8"/>
    </row>
    <row r="1268" spans="1:1" x14ac:dyDescent="0.2">
      <c r="A1268" s="8"/>
    </row>
    <row r="1269" spans="1:1" x14ac:dyDescent="0.2">
      <c r="A1269" s="8"/>
    </row>
    <row r="1270" spans="1:1" x14ac:dyDescent="0.2">
      <c r="A1270" s="8"/>
    </row>
    <row r="1271" spans="1:1" x14ac:dyDescent="0.2">
      <c r="A1271" s="8"/>
    </row>
    <row r="1272" spans="1:1" x14ac:dyDescent="0.2">
      <c r="A1272" s="8"/>
    </row>
    <row r="1273" spans="1:1" x14ac:dyDescent="0.2">
      <c r="A1273" s="8"/>
    </row>
    <row r="1274" spans="1:1" x14ac:dyDescent="0.2">
      <c r="A1274" s="8"/>
    </row>
    <row r="1275" spans="1:1" x14ac:dyDescent="0.2">
      <c r="A1275" s="8"/>
    </row>
    <row r="1276" spans="1:1" x14ac:dyDescent="0.2">
      <c r="A1276" s="8"/>
    </row>
    <row r="1277" spans="1:1" x14ac:dyDescent="0.2">
      <c r="A1277" s="8"/>
    </row>
    <row r="1278" spans="1:1" x14ac:dyDescent="0.2">
      <c r="A1278" s="8"/>
    </row>
    <row r="1279" spans="1:1" x14ac:dyDescent="0.2">
      <c r="A1279" s="8"/>
    </row>
    <row r="1280" spans="1:1" x14ac:dyDescent="0.2">
      <c r="A1280" s="8"/>
    </row>
    <row r="1281" spans="1:1" x14ac:dyDescent="0.2">
      <c r="A1281" s="8"/>
    </row>
    <row r="1282" spans="1:1" x14ac:dyDescent="0.2">
      <c r="A1282" s="8"/>
    </row>
    <row r="1283" spans="1:1" x14ac:dyDescent="0.2">
      <c r="A1283" s="8"/>
    </row>
    <row r="1284" spans="1:1" x14ac:dyDescent="0.2">
      <c r="A1284" s="8"/>
    </row>
    <row r="1285" spans="1:1" x14ac:dyDescent="0.2">
      <c r="A1285" s="8"/>
    </row>
    <row r="1286" spans="1:1" x14ac:dyDescent="0.2">
      <c r="A1286" s="8"/>
    </row>
    <row r="1287" spans="1:1" x14ac:dyDescent="0.2">
      <c r="A1287" s="8"/>
    </row>
    <row r="1288" spans="1:1" x14ac:dyDescent="0.2">
      <c r="A1288" s="8"/>
    </row>
    <row r="1289" spans="1:1" x14ac:dyDescent="0.2">
      <c r="A1289" s="8"/>
    </row>
    <row r="1290" spans="1:1" x14ac:dyDescent="0.2">
      <c r="A1290" s="8"/>
    </row>
    <row r="1291" spans="1:1" x14ac:dyDescent="0.2">
      <c r="A1291" s="8"/>
    </row>
    <row r="1292" spans="1:1" x14ac:dyDescent="0.2">
      <c r="A1292" s="8"/>
    </row>
    <row r="1293" spans="1:1" x14ac:dyDescent="0.2">
      <c r="A1293" s="8"/>
    </row>
    <row r="1294" spans="1:1" x14ac:dyDescent="0.2">
      <c r="A1294" s="8"/>
    </row>
    <row r="1295" spans="1:1" x14ac:dyDescent="0.2">
      <c r="A1295" s="8"/>
    </row>
    <row r="1296" spans="1:1" x14ac:dyDescent="0.2">
      <c r="A1296" s="8"/>
    </row>
    <row r="1297" spans="1:1" x14ac:dyDescent="0.2">
      <c r="A1297" s="8"/>
    </row>
    <row r="1298" spans="1:1" x14ac:dyDescent="0.2">
      <c r="A1298" s="8"/>
    </row>
    <row r="1299" spans="1:1" x14ac:dyDescent="0.2">
      <c r="A1299" s="8"/>
    </row>
    <row r="1300" spans="1:1" x14ac:dyDescent="0.2">
      <c r="A1300" s="8"/>
    </row>
    <row r="1301" spans="1:1" x14ac:dyDescent="0.2">
      <c r="A1301" s="8"/>
    </row>
    <row r="1302" spans="1:1" x14ac:dyDescent="0.2">
      <c r="A1302" s="8"/>
    </row>
    <row r="1303" spans="1:1" x14ac:dyDescent="0.2">
      <c r="A1303" s="8"/>
    </row>
    <row r="1304" spans="1:1" x14ac:dyDescent="0.2">
      <c r="A1304" s="8"/>
    </row>
    <row r="1305" spans="1:1" x14ac:dyDescent="0.2">
      <c r="A1305" s="8"/>
    </row>
    <row r="1306" spans="1:1" x14ac:dyDescent="0.2">
      <c r="A1306" s="8"/>
    </row>
    <row r="1307" spans="1:1" x14ac:dyDescent="0.2">
      <c r="A1307" s="8"/>
    </row>
    <row r="1308" spans="1:1" x14ac:dyDescent="0.2">
      <c r="A1308" s="8"/>
    </row>
    <row r="1309" spans="1:1" x14ac:dyDescent="0.2">
      <c r="A1309" s="8"/>
    </row>
    <row r="1310" spans="1:1" x14ac:dyDescent="0.2">
      <c r="A1310" s="8"/>
    </row>
    <row r="1311" spans="1:1" x14ac:dyDescent="0.2">
      <c r="A1311" s="8"/>
    </row>
    <row r="1312" spans="1:1" x14ac:dyDescent="0.2">
      <c r="A1312" s="8"/>
    </row>
    <row r="1313" spans="1:1" x14ac:dyDescent="0.2">
      <c r="A1313" s="8"/>
    </row>
    <row r="1314" spans="1:1" x14ac:dyDescent="0.2">
      <c r="A1314" s="8"/>
    </row>
    <row r="1315" spans="1:1" x14ac:dyDescent="0.2">
      <c r="A1315" s="8"/>
    </row>
    <row r="1316" spans="1:1" x14ac:dyDescent="0.2">
      <c r="A1316" s="8"/>
    </row>
    <row r="1317" spans="1:1" x14ac:dyDescent="0.2">
      <c r="A1317" s="8"/>
    </row>
    <row r="1318" spans="1:1" x14ac:dyDescent="0.2">
      <c r="A1318" s="8"/>
    </row>
    <row r="1319" spans="1:1" x14ac:dyDescent="0.2">
      <c r="A1319" s="8"/>
    </row>
    <row r="1320" spans="1:1" x14ac:dyDescent="0.2">
      <c r="A1320" s="8"/>
    </row>
    <row r="1321" spans="1:1" x14ac:dyDescent="0.2">
      <c r="A1321" s="8"/>
    </row>
    <row r="1322" spans="1:1" x14ac:dyDescent="0.2">
      <c r="A1322" s="8"/>
    </row>
    <row r="1323" spans="1:1" x14ac:dyDescent="0.2">
      <c r="A1323" s="8"/>
    </row>
    <row r="1324" spans="1:1" x14ac:dyDescent="0.2">
      <c r="A1324" s="8"/>
    </row>
    <row r="1325" spans="1:1" x14ac:dyDescent="0.2">
      <c r="A1325" s="8"/>
    </row>
    <row r="1326" spans="1:1" x14ac:dyDescent="0.2">
      <c r="A1326" s="8"/>
    </row>
    <row r="1327" spans="1:1" x14ac:dyDescent="0.2">
      <c r="A1327" s="8"/>
    </row>
    <row r="1328" spans="1:1" x14ac:dyDescent="0.2">
      <c r="A1328" s="8"/>
    </row>
    <row r="1329" spans="1:1" x14ac:dyDescent="0.2">
      <c r="A1329" s="8"/>
    </row>
    <row r="1330" spans="1:1" x14ac:dyDescent="0.2">
      <c r="A1330" s="8"/>
    </row>
    <row r="1331" spans="1:1" x14ac:dyDescent="0.2">
      <c r="A1331" s="8"/>
    </row>
    <row r="1332" spans="1:1" x14ac:dyDescent="0.2">
      <c r="A1332" s="8"/>
    </row>
    <row r="1333" spans="1:1" x14ac:dyDescent="0.2">
      <c r="A1333" s="8"/>
    </row>
    <row r="1334" spans="1:1" x14ac:dyDescent="0.2">
      <c r="A1334" s="8"/>
    </row>
    <row r="1335" spans="1:1" x14ac:dyDescent="0.2">
      <c r="A1335" s="8"/>
    </row>
    <row r="1336" spans="1:1" x14ac:dyDescent="0.2">
      <c r="A1336" s="8"/>
    </row>
    <row r="1337" spans="1:1" x14ac:dyDescent="0.2">
      <c r="A1337" s="8"/>
    </row>
    <row r="1338" spans="1:1" x14ac:dyDescent="0.2">
      <c r="A1338" s="8"/>
    </row>
    <row r="1339" spans="1:1" x14ac:dyDescent="0.2">
      <c r="A1339" s="8"/>
    </row>
    <row r="1340" spans="1:1" x14ac:dyDescent="0.2">
      <c r="A1340" s="8"/>
    </row>
    <row r="1341" spans="1:1" x14ac:dyDescent="0.2">
      <c r="A1341" s="8"/>
    </row>
    <row r="1342" spans="1:1" x14ac:dyDescent="0.2">
      <c r="A1342" s="8"/>
    </row>
    <row r="1343" spans="1:1" x14ac:dyDescent="0.2">
      <c r="A1343" s="8"/>
    </row>
    <row r="1344" spans="1:1" x14ac:dyDescent="0.2">
      <c r="A1344" s="8"/>
    </row>
    <row r="1345" spans="1:1" x14ac:dyDescent="0.2">
      <c r="A1345" s="8"/>
    </row>
    <row r="1346" spans="1:1" x14ac:dyDescent="0.2">
      <c r="A1346" s="8"/>
    </row>
    <row r="1347" spans="1:1" x14ac:dyDescent="0.2">
      <c r="A1347" s="8"/>
    </row>
    <row r="1348" spans="1:1" x14ac:dyDescent="0.2">
      <c r="A1348" s="8"/>
    </row>
    <row r="1349" spans="1:1" x14ac:dyDescent="0.2">
      <c r="A1349" s="8"/>
    </row>
    <row r="1350" spans="1:1" x14ac:dyDescent="0.2">
      <c r="A1350" s="8"/>
    </row>
    <row r="1351" spans="1:1" x14ac:dyDescent="0.2">
      <c r="A1351" s="8"/>
    </row>
    <row r="1352" spans="1:1" x14ac:dyDescent="0.2">
      <c r="A1352" s="8"/>
    </row>
    <row r="1353" spans="1:1" x14ac:dyDescent="0.2">
      <c r="A1353" s="8"/>
    </row>
    <row r="1354" spans="1:1" x14ac:dyDescent="0.2">
      <c r="A1354" s="8"/>
    </row>
    <row r="1355" spans="1:1" x14ac:dyDescent="0.2">
      <c r="A1355" s="8"/>
    </row>
    <row r="1356" spans="1:1" x14ac:dyDescent="0.2">
      <c r="A1356" s="8"/>
    </row>
    <row r="1357" spans="1:1" x14ac:dyDescent="0.2">
      <c r="A1357" s="8"/>
    </row>
    <row r="1358" spans="1:1" x14ac:dyDescent="0.2">
      <c r="A1358" s="8"/>
    </row>
    <row r="1359" spans="1:1" x14ac:dyDescent="0.2">
      <c r="A1359" s="8"/>
    </row>
    <row r="1360" spans="1:1" x14ac:dyDescent="0.2">
      <c r="A1360" s="8"/>
    </row>
    <row r="1361" spans="1:1" x14ac:dyDescent="0.2">
      <c r="A1361" s="8"/>
    </row>
    <row r="1362" spans="1:1" x14ac:dyDescent="0.2">
      <c r="A1362" s="8"/>
    </row>
    <row r="1363" spans="1:1" x14ac:dyDescent="0.2">
      <c r="A1363" s="8"/>
    </row>
    <row r="1364" spans="1:1" x14ac:dyDescent="0.2">
      <c r="A1364" s="8"/>
    </row>
    <row r="1365" spans="1:1" x14ac:dyDescent="0.2">
      <c r="A1365" s="8"/>
    </row>
    <row r="1366" spans="1:1" x14ac:dyDescent="0.2">
      <c r="A1366" s="8"/>
    </row>
    <row r="1367" spans="1:1" x14ac:dyDescent="0.2">
      <c r="A1367" s="8"/>
    </row>
    <row r="1368" spans="1:1" x14ac:dyDescent="0.2">
      <c r="A1368" s="8"/>
    </row>
    <row r="1369" spans="1:1" x14ac:dyDescent="0.2">
      <c r="A1369" s="8"/>
    </row>
    <row r="1370" spans="1:1" x14ac:dyDescent="0.2">
      <c r="A1370" s="8"/>
    </row>
    <row r="1371" spans="1:1" x14ac:dyDescent="0.2">
      <c r="A1371" s="8"/>
    </row>
    <row r="1372" spans="1:1" x14ac:dyDescent="0.2">
      <c r="A1372" s="8"/>
    </row>
    <row r="1373" spans="1:1" x14ac:dyDescent="0.2">
      <c r="A1373" s="8"/>
    </row>
    <row r="1374" spans="1:1" x14ac:dyDescent="0.2">
      <c r="A1374" s="8"/>
    </row>
    <row r="1375" spans="1:1" x14ac:dyDescent="0.2">
      <c r="A1375" s="8"/>
    </row>
    <row r="1376" spans="1:1" x14ac:dyDescent="0.2">
      <c r="A1376" s="8"/>
    </row>
    <row r="1377" spans="1:1" x14ac:dyDescent="0.2">
      <c r="A1377" s="8"/>
    </row>
    <row r="1378" spans="1:1" x14ac:dyDescent="0.2">
      <c r="A1378" s="8"/>
    </row>
    <row r="1379" spans="1:1" x14ac:dyDescent="0.2">
      <c r="A1379" s="8"/>
    </row>
    <row r="1380" spans="1:1" x14ac:dyDescent="0.2">
      <c r="A1380" s="8"/>
    </row>
    <row r="1381" spans="1:1" x14ac:dyDescent="0.2">
      <c r="A1381" s="8"/>
    </row>
    <row r="1382" spans="1:1" x14ac:dyDescent="0.2">
      <c r="A1382" s="8"/>
    </row>
    <row r="1383" spans="1:1" x14ac:dyDescent="0.2">
      <c r="A1383" s="8"/>
    </row>
    <row r="1384" spans="1:1" x14ac:dyDescent="0.2">
      <c r="A1384" s="8"/>
    </row>
    <row r="1385" spans="1:1" x14ac:dyDescent="0.2">
      <c r="A1385" s="8"/>
    </row>
    <row r="1386" spans="1:1" x14ac:dyDescent="0.2">
      <c r="A1386" s="8"/>
    </row>
    <row r="1387" spans="1:1" x14ac:dyDescent="0.2">
      <c r="A1387" s="8"/>
    </row>
    <row r="1388" spans="1:1" x14ac:dyDescent="0.2">
      <c r="A1388" s="8"/>
    </row>
    <row r="1389" spans="1:1" x14ac:dyDescent="0.2">
      <c r="A1389" s="8"/>
    </row>
    <row r="1390" spans="1:1" x14ac:dyDescent="0.2">
      <c r="A1390" s="8"/>
    </row>
    <row r="1391" spans="1:1" x14ac:dyDescent="0.2">
      <c r="A1391" s="8"/>
    </row>
    <row r="1392" spans="1:1" x14ac:dyDescent="0.2">
      <c r="A1392" s="8"/>
    </row>
    <row r="1393" spans="1:1" x14ac:dyDescent="0.2">
      <c r="A1393" s="8"/>
    </row>
    <row r="1394" spans="1:1" x14ac:dyDescent="0.2">
      <c r="A1394" s="8"/>
    </row>
    <row r="1395" spans="1:1" x14ac:dyDescent="0.2">
      <c r="A1395" s="8"/>
    </row>
    <row r="1396" spans="1:1" x14ac:dyDescent="0.2">
      <c r="A1396" s="8"/>
    </row>
    <row r="1397" spans="1:1" x14ac:dyDescent="0.2">
      <c r="A1397" s="8"/>
    </row>
    <row r="1398" spans="1:1" x14ac:dyDescent="0.2">
      <c r="A1398" s="8"/>
    </row>
    <row r="1399" spans="1:1" x14ac:dyDescent="0.2">
      <c r="A1399" s="8"/>
    </row>
    <row r="1400" spans="1:1" x14ac:dyDescent="0.2">
      <c r="A1400" s="8"/>
    </row>
    <row r="1401" spans="1:1" x14ac:dyDescent="0.2">
      <c r="A1401" s="8"/>
    </row>
    <row r="1402" spans="1:1" x14ac:dyDescent="0.2">
      <c r="A1402" s="8"/>
    </row>
    <row r="1403" spans="1:1" x14ac:dyDescent="0.2">
      <c r="A1403" s="8"/>
    </row>
    <row r="1404" spans="1:1" x14ac:dyDescent="0.2">
      <c r="A1404" s="8"/>
    </row>
    <row r="1405" spans="1:1" x14ac:dyDescent="0.2">
      <c r="A1405" s="8"/>
    </row>
    <row r="1406" spans="1:1" x14ac:dyDescent="0.2">
      <c r="A1406" s="8"/>
    </row>
    <row r="1407" spans="1:1" x14ac:dyDescent="0.2">
      <c r="A1407" s="8"/>
    </row>
    <row r="1408" spans="1:1" x14ac:dyDescent="0.2">
      <c r="A1408" s="8"/>
    </row>
    <row r="1409" spans="1:1" x14ac:dyDescent="0.2">
      <c r="A1409" s="8"/>
    </row>
    <row r="1410" spans="1:1" x14ac:dyDescent="0.2">
      <c r="A1410" s="8"/>
    </row>
    <row r="1411" spans="1:1" x14ac:dyDescent="0.2">
      <c r="A1411" s="8"/>
    </row>
    <row r="1412" spans="1:1" x14ac:dyDescent="0.2">
      <c r="A1412" s="8"/>
    </row>
    <row r="1413" spans="1:1" x14ac:dyDescent="0.2">
      <c r="A1413" s="8"/>
    </row>
    <row r="1414" spans="1:1" x14ac:dyDescent="0.2">
      <c r="A1414" s="8"/>
    </row>
    <row r="1415" spans="1:1" x14ac:dyDescent="0.2">
      <c r="A1415" s="8"/>
    </row>
    <row r="1416" spans="1:1" x14ac:dyDescent="0.2">
      <c r="A1416" s="8"/>
    </row>
    <row r="1417" spans="1:1" x14ac:dyDescent="0.2">
      <c r="A1417" s="8"/>
    </row>
    <row r="1418" spans="1:1" x14ac:dyDescent="0.2">
      <c r="A1418" s="8"/>
    </row>
    <row r="1419" spans="1:1" x14ac:dyDescent="0.2">
      <c r="A1419" s="8"/>
    </row>
    <row r="1420" spans="1:1" x14ac:dyDescent="0.2">
      <c r="A1420" s="8"/>
    </row>
    <row r="1421" spans="1:1" x14ac:dyDescent="0.2">
      <c r="A1421" s="8"/>
    </row>
    <row r="1422" spans="1:1" x14ac:dyDescent="0.2">
      <c r="A1422" s="8"/>
    </row>
    <row r="1423" spans="1:1" x14ac:dyDescent="0.2">
      <c r="A1423" s="8"/>
    </row>
    <row r="1424" spans="1:1" x14ac:dyDescent="0.2">
      <c r="A1424" s="8"/>
    </row>
    <row r="1425" spans="1:1" x14ac:dyDescent="0.2">
      <c r="A1425" s="8"/>
    </row>
    <row r="1426" spans="1:1" x14ac:dyDescent="0.2">
      <c r="A1426" s="8"/>
    </row>
    <row r="1427" spans="1:1" x14ac:dyDescent="0.2">
      <c r="A1427" s="8"/>
    </row>
    <row r="1428" spans="1:1" x14ac:dyDescent="0.2">
      <c r="A1428" s="8"/>
    </row>
    <row r="1429" spans="1:1" x14ac:dyDescent="0.2">
      <c r="A1429" s="8"/>
    </row>
    <row r="1430" spans="1:1" x14ac:dyDescent="0.2">
      <c r="A1430" s="8"/>
    </row>
    <row r="1431" spans="1:1" x14ac:dyDescent="0.2">
      <c r="A1431" s="8"/>
    </row>
    <row r="1432" spans="1:1" x14ac:dyDescent="0.2">
      <c r="A1432" s="8"/>
    </row>
    <row r="1433" spans="1:1" x14ac:dyDescent="0.2">
      <c r="A1433" s="8"/>
    </row>
    <row r="1434" spans="1:1" x14ac:dyDescent="0.2">
      <c r="A1434" s="8"/>
    </row>
    <row r="1435" spans="1:1" x14ac:dyDescent="0.2">
      <c r="A1435" s="8"/>
    </row>
    <row r="1436" spans="1:1" x14ac:dyDescent="0.2">
      <c r="A1436" s="8"/>
    </row>
    <row r="1437" spans="1:1" x14ac:dyDescent="0.2">
      <c r="A1437" s="8"/>
    </row>
    <row r="1438" spans="1:1" x14ac:dyDescent="0.2">
      <c r="A1438" s="8"/>
    </row>
    <row r="1439" spans="1:1" x14ac:dyDescent="0.2">
      <c r="A1439" s="8"/>
    </row>
    <row r="1440" spans="1:1" x14ac:dyDescent="0.2">
      <c r="A1440" s="8"/>
    </row>
    <row r="1441" spans="1:1" x14ac:dyDescent="0.2">
      <c r="A1441" s="8"/>
    </row>
    <row r="1442" spans="1:1" x14ac:dyDescent="0.2">
      <c r="A1442" s="8"/>
    </row>
    <row r="1443" spans="1:1" x14ac:dyDescent="0.2">
      <c r="A1443" s="8"/>
    </row>
    <row r="1444" spans="1:1" x14ac:dyDescent="0.2">
      <c r="A1444" s="8"/>
    </row>
    <row r="1445" spans="1:1" x14ac:dyDescent="0.2">
      <c r="A1445" s="8"/>
    </row>
    <row r="1446" spans="1:1" x14ac:dyDescent="0.2">
      <c r="A1446" s="8"/>
    </row>
    <row r="1447" spans="1:1" x14ac:dyDescent="0.2">
      <c r="A1447" s="8"/>
    </row>
    <row r="1448" spans="1:1" x14ac:dyDescent="0.2">
      <c r="A1448" s="8"/>
    </row>
    <row r="1449" spans="1:1" x14ac:dyDescent="0.2">
      <c r="A1449" s="8"/>
    </row>
    <row r="1450" spans="1:1" x14ac:dyDescent="0.2">
      <c r="A1450" s="8"/>
    </row>
    <row r="1451" spans="1:1" x14ac:dyDescent="0.2">
      <c r="A1451" s="8"/>
    </row>
    <row r="1452" spans="1:1" x14ac:dyDescent="0.2">
      <c r="A1452" s="8"/>
    </row>
    <row r="1453" spans="1:1" x14ac:dyDescent="0.2">
      <c r="A1453" s="8"/>
    </row>
    <row r="1454" spans="1:1" x14ac:dyDescent="0.2">
      <c r="A1454" s="8"/>
    </row>
    <row r="1455" spans="1:1" x14ac:dyDescent="0.2">
      <c r="A1455" s="8"/>
    </row>
    <row r="1456" spans="1:1" x14ac:dyDescent="0.2">
      <c r="A1456" s="8"/>
    </row>
    <row r="1457" spans="1:1" x14ac:dyDescent="0.2">
      <c r="A1457" s="8"/>
    </row>
    <row r="1458" spans="1:1" x14ac:dyDescent="0.2">
      <c r="A1458" s="8"/>
    </row>
    <row r="1459" spans="1:1" x14ac:dyDescent="0.2">
      <c r="A1459" s="8"/>
    </row>
    <row r="1460" spans="1:1" x14ac:dyDescent="0.2">
      <c r="A1460" s="8"/>
    </row>
    <row r="1461" spans="1:1" x14ac:dyDescent="0.2">
      <c r="A1461" s="8"/>
    </row>
    <row r="1462" spans="1:1" x14ac:dyDescent="0.2">
      <c r="A1462" s="8"/>
    </row>
    <row r="1463" spans="1:1" x14ac:dyDescent="0.2">
      <c r="A1463" s="8"/>
    </row>
    <row r="1464" spans="1:1" x14ac:dyDescent="0.2">
      <c r="A1464" s="8"/>
    </row>
    <row r="1465" spans="1:1" x14ac:dyDescent="0.2">
      <c r="A1465" s="8"/>
    </row>
    <row r="1466" spans="1:1" x14ac:dyDescent="0.2">
      <c r="A1466" s="8"/>
    </row>
    <row r="1467" spans="1:1" x14ac:dyDescent="0.2">
      <c r="A1467" s="8"/>
    </row>
    <row r="1468" spans="1:1" x14ac:dyDescent="0.2">
      <c r="A1468" s="8"/>
    </row>
    <row r="1469" spans="1:1" x14ac:dyDescent="0.2">
      <c r="A1469" s="8"/>
    </row>
    <row r="1470" spans="1:1" x14ac:dyDescent="0.2">
      <c r="A1470" s="8"/>
    </row>
    <row r="1471" spans="1:1" x14ac:dyDescent="0.2">
      <c r="A1471" s="8"/>
    </row>
    <row r="1472" spans="1:1" x14ac:dyDescent="0.2">
      <c r="A1472" s="8"/>
    </row>
    <row r="1473" spans="1:1" x14ac:dyDescent="0.2">
      <c r="A1473" s="8"/>
    </row>
    <row r="1474" spans="1:1" x14ac:dyDescent="0.2">
      <c r="A1474" s="8"/>
    </row>
    <row r="1475" spans="1:1" x14ac:dyDescent="0.2">
      <c r="A1475" s="8"/>
    </row>
    <row r="1476" spans="1:1" x14ac:dyDescent="0.2">
      <c r="A1476" s="8"/>
    </row>
    <row r="1477" spans="1:1" x14ac:dyDescent="0.2">
      <c r="A1477" s="8"/>
    </row>
    <row r="1478" spans="1:1" x14ac:dyDescent="0.2">
      <c r="A1478" s="8"/>
    </row>
    <row r="1479" spans="1:1" x14ac:dyDescent="0.2">
      <c r="A1479" s="8"/>
    </row>
    <row r="1480" spans="1:1" x14ac:dyDescent="0.2">
      <c r="A1480" s="8"/>
    </row>
    <row r="1481" spans="1:1" x14ac:dyDescent="0.2">
      <c r="A1481" s="8"/>
    </row>
    <row r="1482" spans="1:1" x14ac:dyDescent="0.2">
      <c r="A1482" s="8"/>
    </row>
    <row r="1483" spans="1:1" x14ac:dyDescent="0.2">
      <c r="A1483" s="8"/>
    </row>
    <row r="1484" spans="1:1" x14ac:dyDescent="0.2">
      <c r="A1484" s="8"/>
    </row>
    <row r="1485" spans="1:1" x14ac:dyDescent="0.2">
      <c r="A1485" s="8"/>
    </row>
    <row r="1486" spans="1:1" x14ac:dyDescent="0.2">
      <c r="A1486" s="8"/>
    </row>
    <row r="1487" spans="1:1" x14ac:dyDescent="0.2">
      <c r="A1487" s="8"/>
    </row>
    <row r="1488" spans="1:1" x14ac:dyDescent="0.2">
      <c r="A1488" s="8"/>
    </row>
    <row r="1489" spans="1:1" x14ac:dyDescent="0.2">
      <c r="A1489" s="8"/>
    </row>
    <row r="1490" spans="1:1" x14ac:dyDescent="0.2">
      <c r="A1490" s="8"/>
    </row>
    <row r="1491" spans="1:1" x14ac:dyDescent="0.2">
      <c r="A1491" s="8"/>
    </row>
    <row r="1492" spans="1:1" x14ac:dyDescent="0.2">
      <c r="A1492" s="8"/>
    </row>
    <row r="1493" spans="1:1" x14ac:dyDescent="0.2">
      <c r="A1493" s="8"/>
    </row>
    <row r="1494" spans="1:1" x14ac:dyDescent="0.2">
      <c r="A1494" s="8"/>
    </row>
    <row r="1495" spans="1:1" x14ac:dyDescent="0.2">
      <c r="A1495" s="8"/>
    </row>
    <row r="1496" spans="1:1" x14ac:dyDescent="0.2">
      <c r="A1496" s="8"/>
    </row>
    <row r="1497" spans="1:1" x14ac:dyDescent="0.2">
      <c r="A1497" s="8"/>
    </row>
    <row r="1498" spans="1:1" x14ac:dyDescent="0.2">
      <c r="A1498" s="8"/>
    </row>
    <row r="1499" spans="1:1" x14ac:dyDescent="0.2">
      <c r="A1499" s="8"/>
    </row>
    <row r="1500" spans="1:1" x14ac:dyDescent="0.2">
      <c r="A1500" s="8"/>
    </row>
    <row r="1501" spans="1:1" x14ac:dyDescent="0.2">
      <c r="A1501" s="8"/>
    </row>
    <row r="1502" spans="1:1" x14ac:dyDescent="0.2">
      <c r="A1502" s="8"/>
    </row>
    <row r="1503" spans="1:1" x14ac:dyDescent="0.2">
      <c r="A1503" s="8"/>
    </row>
    <row r="1504" spans="1:1" x14ac:dyDescent="0.2">
      <c r="A1504" s="8"/>
    </row>
    <row r="1505" spans="1:1" x14ac:dyDescent="0.2">
      <c r="A1505" s="8"/>
    </row>
    <row r="1506" spans="1:1" x14ac:dyDescent="0.2">
      <c r="A1506" s="8"/>
    </row>
    <row r="1507" spans="1:1" x14ac:dyDescent="0.2">
      <c r="A1507" s="8"/>
    </row>
    <row r="1508" spans="1:1" x14ac:dyDescent="0.2">
      <c r="A1508" s="8"/>
    </row>
    <row r="1509" spans="1:1" x14ac:dyDescent="0.2">
      <c r="A1509" s="8"/>
    </row>
    <row r="1510" spans="1:1" x14ac:dyDescent="0.2">
      <c r="A1510" s="8"/>
    </row>
    <row r="1511" spans="1:1" x14ac:dyDescent="0.2">
      <c r="A1511" s="8"/>
    </row>
    <row r="1512" spans="1:1" x14ac:dyDescent="0.2">
      <c r="A1512" s="8"/>
    </row>
    <row r="1513" spans="1:1" x14ac:dyDescent="0.2">
      <c r="A1513" s="8"/>
    </row>
    <row r="1514" spans="1:1" x14ac:dyDescent="0.2">
      <c r="A1514" s="8"/>
    </row>
    <row r="1515" spans="1:1" x14ac:dyDescent="0.2">
      <c r="A1515" s="8"/>
    </row>
    <row r="1516" spans="1:1" x14ac:dyDescent="0.2">
      <c r="A1516" s="8"/>
    </row>
    <row r="1517" spans="1:1" x14ac:dyDescent="0.2">
      <c r="A1517" s="8"/>
    </row>
    <row r="1518" spans="1:1" x14ac:dyDescent="0.2">
      <c r="A1518" s="8"/>
    </row>
    <row r="1519" spans="1:1" x14ac:dyDescent="0.2">
      <c r="A1519" s="8"/>
    </row>
    <row r="1520" spans="1:1" x14ac:dyDescent="0.2">
      <c r="A1520" s="8"/>
    </row>
    <row r="1521" spans="1:1" x14ac:dyDescent="0.2">
      <c r="A1521" s="8"/>
    </row>
    <row r="1522" spans="1:1" x14ac:dyDescent="0.2">
      <c r="A1522" s="8"/>
    </row>
    <row r="1523" spans="1:1" x14ac:dyDescent="0.2">
      <c r="A1523" s="8"/>
    </row>
    <row r="1524" spans="1:1" x14ac:dyDescent="0.2">
      <c r="A1524" s="8"/>
    </row>
    <row r="1525" spans="1:1" x14ac:dyDescent="0.2">
      <c r="A1525" s="8"/>
    </row>
    <row r="1526" spans="1:1" x14ac:dyDescent="0.2">
      <c r="A1526" s="8"/>
    </row>
    <row r="1527" spans="1:1" x14ac:dyDescent="0.2">
      <c r="A1527" s="8"/>
    </row>
    <row r="1528" spans="1:1" x14ac:dyDescent="0.2">
      <c r="A1528" s="8"/>
    </row>
    <row r="1529" spans="1:1" x14ac:dyDescent="0.2">
      <c r="A1529" s="8"/>
    </row>
    <row r="1530" spans="1:1" x14ac:dyDescent="0.2">
      <c r="A1530" s="8"/>
    </row>
    <row r="1531" spans="1:1" x14ac:dyDescent="0.2">
      <c r="A1531" s="8"/>
    </row>
    <row r="1532" spans="1:1" x14ac:dyDescent="0.2">
      <c r="A1532" s="8"/>
    </row>
    <row r="1533" spans="1:1" x14ac:dyDescent="0.2">
      <c r="A1533" s="8"/>
    </row>
    <row r="1534" spans="1:1" x14ac:dyDescent="0.2">
      <c r="A1534" s="8"/>
    </row>
    <row r="1535" spans="1:1" x14ac:dyDescent="0.2">
      <c r="A1535" s="8"/>
    </row>
    <row r="1536" spans="1:1" x14ac:dyDescent="0.2">
      <c r="A1536" s="8"/>
    </row>
    <row r="1537" spans="1:1" x14ac:dyDescent="0.2">
      <c r="A1537" s="8"/>
    </row>
    <row r="1538" spans="1:1" x14ac:dyDescent="0.2">
      <c r="A1538" s="8"/>
    </row>
    <row r="1539" spans="1:1" x14ac:dyDescent="0.2">
      <c r="A1539" s="8"/>
    </row>
    <row r="1540" spans="1:1" x14ac:dyDescent="0.2">
      <c r="A1540" s="8"/>
    </row>
    <row r="1541" spans="1:1" x14ac:dyDescent="0.2">
      <c r="A1541" s="8"/>
    </row>
    <row r="1542" spans="1:1" x14ac:dyDescent="0.2">
      <c r="A1542" s="8"/>
    </row>
    <row r="1543" spans="1:1" x14ac:dyDescent="0.2">
      <c r="A1543" s="8"/>
    </row>
    <row r="1544" spans="1:1" x14ac:dyDescent="0.2">
      <c r="A1544" s="8"/>
    </row>
    <row r="1545" spans="1:1" x14ac:dyDescent="0.2">
      <c r="A1545" s="8"/>
    </row>
    <row r="1546" spans="1:1" x14ac:dyDescent="0.2">
      <c r="A1546" s="8"/>
    </row>
    <row r="1547" spans="1:1" x14ac:dyDescent="0.2">
      <c r="A1547" s="8"/>
    </row>
    <row r="1548" spans="1:1" x14ac:dyDescent="0.2">
      <c r="A1548" s="8"/>
    </row>
    <row r="1549" spans="1:1" x14ac:dyDescent="0.2">
      <c r="A1549" s="8"/>
    </row>
    <row r="1550" spans="1:1" x14ac:dyDescent="0.2">
      <c r="A1550" s="8"/>
    </row>
    <row r="1551" spans="1:1" x14ac:dyDescent="0.2">
      <c r="A1551" s="8"/>
    </row>
    <row r="1552" spans="1:1" x14ac:dyDescent="0.2">
      <c r="A1552" s="8"/>
    </row>
    <row r="1553" spans="1:1" x14ac:dyDescent="0.2">
      <c r="A1553" s="8"/>
    </row>
    <row r="1554" spans="1:1" x14ac:dyDescent="0.2">
      <c r="A1554" s="8"/>
    </row>
    <row r="1555" spans="1:1" x14ac:dyDescent="0.2">
      <c r="A1555" s="8"/>
    </row>
    <row r="1556" spans="1:1" x14ac:dyDescent="0.2">
      <c r="A1556" s="8"/>
    </row>
    <row r="1557" spans="1:1" x14ac:dyDescent="0.2">
      <c r="A1557" s="8"/>
    </row>
    <row r="1558" spans="1:1" x14ac:dyDescent="0.2">
      <c r="A1558" s="8"/>
    </row>
    <row r="1559" spans="1:1" x14ac:dyDescent="0.2">
      <c r="A1559" s="8"/>
    </row>
    <row r="1560" spans="1:1" x14ac:dyDescent="0.2">
      <c r="A1560" s="8"/>
    </row>
    <row r="1561" spans="1:1" x14ac:dyDescent="0.2">
      <c r="A1561" s="8"/>
    </row>
    <row r="1562" spans="1:1" x14ac:dyDescent="0.2">
      <c r="A1562" s="8"/>
    </row>
    <row r="1563" spans="1:1" x14ac:dyDescent="0.2">
      <c r="A1563" s="8"/>
    </row>
    <row r="1564" spans="1:1" x14ac:dyDescent="0.2">
      <c r="A1564" s="8"/>
    </row>
    <row r="1565" spans="1:1" x14ac:dyDescent="0.2">
      <c r="A1565" s="8"/>
    </row>
    <row r="1566" spans="1:1" x14ac:dyDescent="0.2">
      <c r="A1566" s="8"/>
    </row>
    <row r="1567" spans="1:1" x14ac:dyDescent="0.2">
      <c r="A1567" s="8"/>
    </row>
    <row r="1568" spans="1:1" x14ac:dyDescent="0.2">
      <c r="A1568" s="8"/>
    </row>
    <row r="1569" spans="1:1" x14ac:dyDescent="0.2">
      <c r="A1569" s="8"/>
    </row>
    <row r="1570" spans="1:1" x14ac:dyDescent="0.2">
      <c r="A1570" s="8"/>
    </row>
    <row r="1571" spans="1:1" x14ac:dyDescent="0.2">
      <c r="A1571" s="8"/>
    </row>
    <row r="1572" spans="1:1" x14ac:dyDescent="0.2">
      <c r="A1572" s="8"/>
    </row>
    <row r="1573" spans="1:1" x14ac:dyDescent="0.2">
      <c r="A1573" s="8"/>
    </row>
    <row r="1574" spans="1:1" x14ac:dyDescent="0.2">
      <c r="A1574" s="8"/>
    </row>
    <row r="1575" spans="1:1" x14ac:dyDescent="0.2">
      <c r="A1575" s="8"/>
    </row>
    <row r="1576" spans="1:1" x14ac:dyDescent="0.2">
      <c r="A1576" s="8"/>
    </row>
    <row r="1577" spans="1:1" x14ac:dyDescent="0.2">
      <c r="A1577" s="8"/>
    </row>
    <row r="1578" spans="1:1" x14ac:dyDescent="0.2">
      <c r="A1578" s="8"/>
    </row>
    <row r="1579" spans="1:1" x14ac:dyDescent="0.2">
      <c r="A1579" s="8"/>
    </row>
    <row r="1580" spans="1:1" x14ac:dyDescent="0.2">
      <c r="A1580" s="8"/>
    </row>
    <row r="1581" spans="1:1" x14ac:dyDescent="0.2">
      <c r="A1581" s="8"/>
    </row>
    <row r="1582" spans="1:1" x14ac:dyDescent="0.2">
      <c r="A1582" s="8"/>
    </row>
    <row r="1583" spans="1:1" x14ac:dyDescent="0.2">
      <c r="A1583" s="8"/>
    </row>
    <row r="1584" spans="1:1" x14ac:dyDescent="0.2">
      <c r="A1584" s="8"/>
    </row>
    <row r="1585" spans="1:1" x14ac:dyDescent="0.2">
      <c r="A1585" s="8"/>
    </row>
    <row r="1586" spans="1:1" x14ac:dyDescent="0.2">
      <c r="A1586" s="8"/>
    </row>
    <row r="1587" spans="1:1" x14ac:dyDescent="0.2">
      <c r="A1587" s="8"/>
    </row>
    <row r="1588" spans="1:1" x14ac:dyDescent="0.2">
      <c r="A1588" s="8"/>
    </row>
    <row r="1589" spans="1:1" x14ac:dyDescent="0.2">
      <c r="A1589" s="8"/>
    </row>
    <row r="1590" spans="1:1" x14ac:dyDescent="0.2">
      <c r="A1590" s="8"/>
    </row>
    <row r="1591" spans="1:1" x14ac:dyDescent="0.2">
      <c r="A1591" s="8"/>
    </row>
    <row r="1592" spans="1:1" x14ac:dyDescent="0.2">
      <c r="A1592" s="8"/>
    </row>
    <row r="1593" spans="1:1" x14ac:dyDescent="0.2">
      <c r="A1593" s="8"/>
    </row>
    <row r="1594" spans="1:1" x14ac:dyDescent="0.2">
      <c r="A1594" s="8"/>
    </row>
    <row r="1595" spans="1:1" x14ac:dyDescent="0.2">
      <c r="A1595" s="8"/>
    </row>
    <row r="1596" spans="1:1" x14ac:dyDescent="0.2">
      <c r="A1596" s="8"/>
    </row>
    <row r="1597" spans="1:1" x14ac:dyDescent="0.2">
      <c r="A1597" s="8"/>
    </row>
    <row r="1598" spans="1:1" x14ac:dyDescent="0.2">
      <c r="A1598" s="8"/>
    </row>
    <row r="1599" spans="1:1" x14ac:dyDescent="0.2">
      <c r="A1599" s="8"/>
    </row>
    <row r="1600" spans="1:1" x14ac:dyDescent="0.2">
      <c r="A1600" s="8"/>
    </row>
    <row r="1601" spans="1:1" x14ac:dyDescent="0.2">
      <c r="A1601" s="8"/>
    </row>
    <row r="1602" spans="1:1" x14ac:dyDescent="0.2">
      <c r="A1602" s="8"/>
    </row>
    <row r="1603" spans="1:1" x14ac:dyDescent="0.2">
      <c r="A1603" s="8"/>
    </row>
    <row r="1604" spans="1:1" x14ac:dyDescent="0.2">
      <c r="A1604" s="8"/>
    </row>
    <row r="1605" spans="1:1" x14ac:dyDescent="0.2">
      <c r="A1605" s="8"/>
    </row>
    <row r="1606" spans="1:1" x14ac:dyDescent="0.2">
      <c r="A1606" s="8"/>
    </row>
    <row r="1607" spans="1:1" x14ac:dyDescent="0.2">
      <c r="A1607" s="8"/>
    </row>
    <row r="1608" spans="1:1" x14ac:dyDescent="0.2">
      <c r="A1608" s="8"/>
    </row>
    <row r="1609" spans="1:1" x14ac:dyDescent="0.2">
      <c r="A1609" s="8"/>
    </row>
    <row r="1610" spans="1:1" x14ac:dyDescent="0.2">
      <c r="A1610" s="8"/>
    </row>
    <row r="1611" spans="1:1" x14ac:dyDescent="0.2">
      <c r="A1611" s="8"/>
    </row>
    <row r="1612" spans="1:1" x14ac:dyDescent="0.2">
      <c r="A1612" s="8"/>
    </row>
    <row r="1613" spans="1:1" x14ac:dyDescent="0.2">
      <c r="A1613" s="8"/>
    </row>
    <row r="1614" spans="1:1" x14ac:dyDescent="0.2">
      <c r="A1614" s="8"/>
    </row>
    <row r="1615" spans="1:1" x14ac:dyDescent="0.2">
      <c r="A1615" s="8"/>
    </row>
    <row r="1616" spans="1:1" x14ac:dyDescent="0.2">
      <c r="A1616" s="8"/>
    </row>
    <row r="1617" spans="1:1" x14ac:dyDescent="0.2">
      <c r="A1617" s="8"/>
    </row>
    <row r="1618" spans="1:1" x14ac:dyDescent="0.2">
      <c r="A1618" s="8"/>
    </row>
    <row r="1619" spans="1:1" x14ac:dyDescent="0.2">
      <c r="A1619" s="8"/>
    </row>
    <row r="1620" spans="1:1" x14ac:dyDescent="0.2">
      <c r="A1620" s="8"/>
    </row>
    <row r="1621" spans="1:1" x14ac:dyDescent="0.2">
      <c r="A1621" s="8"/>
    </row>
    <row r="1622" spans="1:1" x14ac:dyDescent="0.2">
      <c r="A1622" s="8"/>
    </row>
    <row r="1623" spans="1:1" x14ac:dyDescent="0.2">
      <c r="A1623" s="8"/>
    </row>
    <row r="1624" spans="1:1" x14ac:dyDescent="0.2">
      <c r="A1624" s="8"/>
    </row>
    <row r="1625" spans="1:1" x14ac:dyDescent="0.2">
      <c r="A1625" s="8"/>
    </row>
    <row r="1626" spans="1:1" x14ac:dyDescent="0.2">
      <c r="A1626" s="8"/>
    </row>
    <row r="1627" spans="1:1" x14ac:dyDescent="0.2">
      <c r="A1627" s="8"/>
    </row>
    <row r="1628" spans="1:1" x14ac:dyDescent="0.2">
      <c r="A1628" s="8"/>
    </row>
    <row r="1629" spans="1:1" x14ac:dyDescent="0.2">
      <c r="A1629" s="8"/>
    </row>
    <row r="1630" spans="1:1" x14ac:dyDescent="0.2">
      <c r="A1630" s="8"/>
    </row>
    <row r="1631" spans="1:1" x14ac:dyDescent="0.2">
      <c r="A1631" s="8"/>
    </row>
    <row r="1632" spans="1:1" x14ac:dyDescent="0.2">
      <c r="A1632" s="8"/>
    </row>
    <row r="1633" spans="1:1" x14ac:dyDescent="0.2">
      <c r="A1633" s="8"/>
    </row>
    <row r="1634" spans="1:1" x14ac:dyDescent="0.2">
      <c r="A1634" s="8"/>
    </row>
    <row r="1635" spans="1:1" x14ac:dyDescent="0.2">
      <c r="A1635" s="8"/>
    </row>
    <row r="1636" spans="1:1" x14ac:dyDescent="0.2">
      <c r="A1636" s="8"/>
    </row>
    <row r="1637" spans="1:1" x14ac:dyDescent="0.2">
      <c r="A1637" s="8"/>
    </row>
    <row r="1638" spans="1:1" x14ac:dyDescent="0.2">
      <c r="A1638" s="8"/>
    </row>
    <row r="1639" spans="1:1" x14ac:dyDescent="0.2">
      <c r="A1639" s="8"/>
    </row>
    <row r="1640" spans="1:1" x14ac:dyDescent="0.2">
      <c r="A1640" s="8"/>
    </row>
    <row r="1641" spans="1:1" x14ac:dyDescent="0.2">
      <c r="A1641" s="8"/>
    </row>
    <row r="1642" spans="1:1" x14ac:dyDescent="0.2">
      <c r="A1642" s="8"/>
    </row>
    <row r="1643" spans="1:1" x14ac:dyDescent="0.2">
      <c r="A1643" s="8"/>
    </row>
    <row r="1644" spans="1:1" x14ac:dyDescent="0.2">
      <c r="A1644" s="8"/>
    </row>
    <row r="1645" spans="1:1" x14ac:dyDescent="0.2">
      <c r="A1645" s="8"/>
    </row>
    <row r="1646" spans="1:1" x14ac:dyDescent="0.2">
      <c r="A1646" s="8"/>
    </row>
    <row r="1647" spans="1:1" x14ac:dyDescent="0.2">
      <c r="A1647" s="8"/>
    </row>
    <row r="1648" spans="1:1" x14ac:dyDescent="0.2">
      <c r="A1648" s="8"/>
    </row>
    <row r="1649" spans="1:1" x14ac:dyDescent="0.2">
      <c r="A1649" s="8"/>
    </row>
    <row r="1650" spans="1:1" x14ac:dyDescent="0.2">
      <c r="A1650" s="8"/>
    </row>
    <row r="1651" spans="1:1" x14ac:dyDescent="0.2">
      <c r="A1651" s="8"/>
    </row>
    <row r="1652" spans="1:1" x14ac:dyDescent="0.2">
      <c r="A1652" s="8"/>
    </row>
    <row r="1653" spans="1:1" x14ac:dyDescent="0.2">
      <c r="A1653" s="8"/>
    </row>
    <row r="1654" spans="1:1" x14ac:dyDescent="0.2">
      <c r="A1654" s="8"/>
    </row>
    <row r="1655" spans="1:1" x14ac:dyDescent="0.2">
      <c r="A1655" s="8"/>
    </row>
    <row r="1656" spans="1:1" x14ac:dyDescent="0.2">
      <c r="A1656" s="8"/>
    </row>
    <row r="1657" spans="1:1" x14ac:dyDescent="0.2">
      <c r="A1657" s="8"/>
    </row>
    <row r="1658" spans="1:1" x14ac:dyDescent="0.2">
      <c r="A1658" s="8"/>
    </row>
    <row r="1659" spans="1:1" x14ac:dyDescent="0.2">
      <c r="A1659" s="8"/>
    </row>
    <row r="1660" spans="1:1" x14ac:dyDescent="0.2">
      <c r="A1660" s="8"/>
    </row>
    <row r="1661" spans="1:1" x14ac:dyDescent="0.2">
      <c r="A1661" s="8"/>
    </row>
    <row r="1662" spans="1:1" x14ac:dyDescent="0.2">
      <c r="A1662" s="8"/>
    </row>
    <row r="1663" spans="1:1" x14ac:dyDescent="0.2">
      <c r="A1663" s="8"/>
    </row>
    <row r="1664" spans="1:1" x14ac:dyDescent="0.2">
      <c r="A1664" s="8"/>
    </row>
    <row r="1665" spans="1:1" x14ac:dyDescent="0.2">
      <c r="A1665" s="8"/>
    </row>
    <row r="1666" spans="1:1" x14ac:dyDescent="0.2">
      <c r="A1666" s="8"/>
    </row>
    <row r="1667" spans="1:1" x14ac:dyDescent="0.2">
      <c r="A1667" s="8"/>
    </row>
    <row r="1668" spans="1:1" x14ac:dyDescent="0.2">
      <c r="A1668" s="8"/>
    </row>
    <row r="1669" spans="1:1" x14ac:dyDescent="0.2">
      <c r="A1669" s="8"/>
    </row>
    <row r="1670" spans="1:1" x14ac:dyDescent="0.2">
      <c r="A1670" s="8"/>
    </row>
    <row r="1671" spans="1:1" x14ac:dyDescent="0.2">
      <c r="A1671" s="8"/>
    </row>
    <row r="1672" spans="1:1" x14ac:dyDescent="0.2">
      <c r="A1672" s="8"/>
    </row>
    <row r="1673" spans="1:1" x14ac:dyDescent="0.2">
      <c r="A1673" s="8"/>
    </row>
    <row r="1674" spans="1:1" x14ac:dyDescent="0.2">
      <c r="A1674" s="8"/>
    </row>
    <row r="1675" spans="1:1" x14ac:dyDescent="0.2">
      <c r="A1675" s="8"/>
    </row>
    <row r="1676" spans="1:1" x14ac:dyDescent="0.2">
      <c r="A1676" s="8"/>
    </row>
    <row r="1677" spans="1:1" x14ac:dyDescent="0.2">
      <c r="A1677" s="8"/>
    </row>
    <row r="1678" spans="1:1" x14ac:dyDescent="0.2">
      <c r="A1678" s="8"/>
    </row>
    <row r="1679" spans="1:1" x14ac:dyDescent="0.2">
      <c r="A1679" s="8"/>
    </row>
    <row r="1680" spans="1:1" x14ac:dyDescent="0.2">
      <c r="A1680" s="8"/>
    </row>
    <row r="1681" spans="1:1" x14ac:dyDescent="0.2">
      <c r="A1681" s="8"/>
    </row>
    <row r="1682" spans="1:1" x14ac:dyDescent="0.2">
      <c r="A1682" s="8"/>
    </row>
    <row r="1683" spans="1:1" x14ac:dyDescent="0.2">
      <c r="A1683" s="8"/>
    </row>
    <row r="1684" spans="1:1" x14ac:dyDescent="0.2">
      <c r="A1684" s="8"/>
    </row>
    <row r="1685" spans="1:1" x14ac:dyDescent="0.2">
      <c r="A1685" s="8"/>
    </row>
    <row r="1686" spans="1:1" x14ac:dyDescent="0.2">
      <c r="A1686" s="8"/>
    </row>
    <row r="1687" spans="1:1" x14ac:dyDescent="0.2">
      <c r="A1687" s="8"/>
    </row>
    <row r="1688" spans="1:1" x14ac:dyDescent="0.2">
      <c r="A1688" s="8"/>
    </row>
    <row r="1689" spans="1:1" x14ac:dyDescent="0.2">
      <c r="A1689" s="8"/>
    </row>
    <row r="1690" spans="1:1" x14ac:dyDescent="0.2">
      <c r="A1690" s="8"/>
    </row>
    <row r="1691" spans="1:1" x14ac:dyDescent="0.2">
      <c r="A1691" s="8"/>
    </row>
    <row r="1692" spans="1:1" x14ac:dyDescent="0.2">
      <c r="A1692" s="8"/>
    </row>
    <row r="1693" spans="1:1" x14ac:dyDescent="0.2">
      <c r="A1693" s="8"/>
    </row>
    <row r="1694" spans="1:1" x14ac:dyDescent="0.2">
      <c r="A1694" s="8"/>
    </row>
    <row r="1695" spans="1:1" x14ac:dyDescent="0.2">
      <c r="A1695" s="8"/>
    </row>
    <row r="1696" spans="1:1" x14ac:dyDescent="0.2">
      <c r="A1696" s="8"/>
    </row>
    <row r="1697" spans="1:1" x14ac:dyDescent="0.2">
      <c r="A1697" s="8"/>
    </row>
    <row r="1698" spans="1:1" x14ac:dyDescent="0.2">
      <c r="A1698" s="8"/>
    </row>
    <row r="1699" spans="1:1" x14ac:dyDescent="0.2">
      <c r="A1699" s="8"/>
    </row>
    <row r="1700" spans="1:1" x14ac:dyDescent="0.2">
      <c r="A1700" s="8"/>
    </row>
    <row r="1701" spans="1:1" x14ac:dyDescent="0.2">
      <c r="A1701" s="8"/>
    </row>
    <row r="1702" spans="1:1" x14ac:dyDescent="0.2">
      <c r="A1702" s="8"/>
    </row>
    <row r="1703" spans="1:1" x14ac:dyDescent="0.2">
      <c r="A1703" s="8"/>
    </row>
    <row r="1704" spans="1:1" x14ac:dyDescent="0.2">
      <c r="A1704" s="8"/>
    </row>
    <row r="1705" spans="1:1" x14ac:dyDescent="0.2">
      <c r="A1705" s="8"/>
    </row>
    <row r="1706" spans="1:1" x14ac:dyDescent="0.2">
      <c r="A1706" s="8"/>
    </row>
    <row r="1707" spans="1:1" x14ac:dyDescent="0.2">
      <c r="A1707" s="8"/>
    </row>
    <row r="1708" spans="1:1" x14ac:dyDescent="0.2">
      <c r="A1708" s="8"/>
    </row>
    <row r="1709" spans="1:1" x14ac:dyDescent="0.2">
      <c r="A1709" s="8"/>
    </row>
    <row r="1710" spans="1:1" x14ac:dyDescent="0.2">
      <c r="A1710" s="8"/>
    </row>
    <row r="1711" spans="1:1" x14ac:dyDescent="0.2">
      <c r="A1711" s="8"/>
    </row>
    <row r="1712" spans="1:1" x14ac:dyDescent="0.2">
      <c r="A1712" s="8"/>
    </row>
    <row r="1713" spans="1:1" x14ac:dyDescent="0.2">
      <c r="A1713" s="8"/>
    </row>
    <row r="1714" spans="1:1" x14ac:dyDescent="0.2">
      <c r="A1714" s="8"/>
    </row>
    <row r="1715" spans="1:1" x14ac:dyDescent="0.2">
      <c r="A1715" s="8"/>
    </row>
    <row r="1716" spans="1:1" x14ac:dyDescent="0.2">
      <c r="A1716" s="8"/>
    </row>
    <row r="1717" spans="1:1" x14ac:dyDescent="0.2">
      <c r="A1717" s="8"/>
    </row>
    <row r="1718" spans="1:1" x14ac:dyDescent="0.2">
      <c r="A1718" s="8"/>
    </row>
    <row r="1719" spans="1:1" x14ac:dyDescent="0.2">
      <c r="A1719" s="8"/>
    </row>
    <row r="1720" spans="1:1" x14ac:dyDescent="0.2">
      <c r="A1720" s="8"/>
    </row>
    <row r="1721" spans="1:1" x14ac:dyDescent="0.2">
      <c r="A1721" s="8"/>
    </row>
    <row r="1722" spans="1:1" x14ac:dyDescent="0.2">
      <c r="A1722" s="8"/>
    </row>
    <row r="1723" spans="1:1" x14ac:dyDescent="0.2">
      <c r="A1723" s="8"/>
    </row>
    <row r="1724" spans="1:1" x14ac:dyDescent="0.2">
      <c r="A1724" s="8"/>
    </row>
    <row r="1725" spans="1:1" x14ac:dyDescent="0.2">
      <c r="A1725" s="8"/>
    </row>
    <row r="1726" spans="1:1" x14ac:dyDescent="0.2">
      <c r="A1726" s="8"/>
    </row>
    <row r="1727" spans="1:1" x14ac:dyDescent="0.2">
      <c r="A1727" s="8"/>
    </row>
    <row r="1728" spans="1:1" x14ac:dyDescent="0.2">
      <c r="A1728" s="8"/>
    </row>
    <row r="1729" spans="1:1" x14ac:dyDescent="0.2">
      <c r="A1729" s="8"/>
    </row>
    <row r="1730" spans="1:1" x14ac:dyDescent="0.2">
      <c r="A1730" s="8"/>
    </row>
    <row r="1731" spans="1:1" x14ac:dyDescent="0.2">
      <c r="A1731" s="8"/>
    </row>
    <row r="1732" spans="1:1" x14ac:dyDescent="0.2">
      <c r="A1732" s="8"/>
    </row>
    <row r="1733" spans="1:1" x14ac:dyDescent="0.2">
      <c r="A1733" s="8"/>
    </row>
    <row r="1734" spans="1:1" x14ac:dyDescent="0.2">
      <c r="A1734" s="8"/>
    </row>
    <row r="1735" spans="1:1" x14ac:dyDescent="0.2">
      <c r="A1735" s="8"/>
    </row>
    <row r="1736" spans="1:1" x14ac:dyDescent="0.2">
      <c r="A1736" s="8"/>
    </row>
    <row r="1737" spans="1:1" x14ac:dyDescent="0.2">
      <c r="A1737" s="8"/>
    </row>
    <row r="1738" spans="1:1" x14ac:dyDescent="0.2">
      <c r="A1738" s="8"/>
    </row>
    <row r="1739" spans="1:1" x14ac:dyDescent="0.2">
      <c r="A1739" s="8"/>
    </row>
    <row r="1740" spans="1:1" x14ac:dyDescent="0.2">
      <c r="A1740" s="8"/>
    </row>
    <row r="1741" spans="1:1" x14ac:dyDescent="0.2">
      <c r="A1741" s="8"/>
    </row>
    <row r="1742" spans="1:1" x14ac:dyDescent="0.2">
      <c r="A1742" s="8"/>
    </row>
    <row r="1743" spans="1:1" x14ac:dyDescent="0.2">
      <c r="A1743" s="8"/>
    </row>
    <row r="1744" spans="1:1" x14ac:dyDescent="0.2">
      <c r="A1744" s="8"/>
    </row>
    <row r="1745" spans="1:1" x14ac:dyDescent="0.2">
      <c r="A1745" s="8"/>
    </row>
    <row r="1746" spans="1:1" x14ac:dyDescent="0.2">
      <c r="A1746" s="8"/>
    </row>
    <row r="1747" spans="1:1" x14ac:dyDescent="0.2">
      <c r="A1747" s="8"/>
    </row>
    <row r="1748" spans="1:1" x14ac:dyDescent="0.2">
      <c r="A1748" s="8"/>
    </row>
    <row r="1749" spans="1:1" x14ac:dyDescent="0.2">
      <c r="A1749" s="8"/>
    </row>
    <row r="1750" spans="1:1" x14ac:dyDescent="0.2">
      <c r="A1750" s="8"/>
    </row>
    <row r="1751" spans="1:1" x14ac:dyDescent="0.2">
      <c r="A1751" s="8"/>
    </row>
    <row r="1752" spans="1:1" x14ac:dyDescent="0.2">
      <c r="A1752" s="8"/>
    </row>
    <row r="1753" spans="1:1" x14ac:dyDescent="0.2">
      <c r="A1753" s="8"/>
    </row>
    <row r="1754" spans="1:1" x14ac:dyDescent="0.2">
      <c r="A1754" s="8"/>
    </row>
    <row r="1755" spans="1:1" x14ac:dyDescent="0.2">
      <c r="A1755" s="8"/>
    </row>
    <row r="1756" spans="1:1" x14ac:dyDescent="0.2">
      <c r="A1756" s="8"/>
    </row>
    <row r="1757" spans="1:1" x14ac:dyDescent="0.2">
      <c r="A1757" s="8"/>
    </row>
    <row r="1758" spans="1:1" x14ac:dyDescent="0.2">
      <c r="A1758" s="8"/>
    </row>
    <row r="1759" spans="1:1" x14ac:dyDescent="0.2">
      <c r="A1759" s="8"/>
    </row>
    <row r="1760" spans="1:1" x14ac:dyDescent="0.2">
      <c r="A1760" s="8"/>
    </row>
    <row r="1761" spans="1:1" x14ac:dyDescent="0.2">
      <c r="A1761" s="8"/>
    </row>
    <row r="1762" spans="1:1" x14ac:dyDescent="0.2">
      <c r="A1762" s="8"/>
    </row>
    <row r="1763" spans="1:1" x14ac:dyDescent="0.2">
      <c r="A1763" s="8"/>
    </row>
    <row r="1764" spans="1:1" x14ac:dyDescent="0.2">
      <c r="A1764" s="8"/>
    </row>
    <row r="1765" spans="1:1" x14ac:dyDescent="0.2">
      <c r="A1765" s="8"/>
    </row>
    <row r="1766" spans="1:1" x14ac:dyDescent="0.2">
      <c r="A1766" s="8"/>
    </row>
    <row r="1767" spans="1:1" x14ac:dyDescent="0.2">
      <c r="A1767" s="8"/>
    </row>
    <row r="1768" spans="1:1" x14ac:dyDescent="0.2">
      <c r="A1768" s="8"/>
    </row>
    <row r="1769" spans="1:1" x14ac:dyDescent="0.2">
      <c r="A1769" s="8"/>
    </row>
    <row r="1770" spans="1:1" x14ac:dyDescent="0.2">
      <c r="A1770" s="8"/>
    </row>
    <row r="1771" spans="1:1" x14ac:dyDescent="0.2">
      <c r="A1771" s="8"/>
    </row>
    <row r="1772" spans="1:1" x14ac:dyDescent="0.2">
      <c r="A1772" s="8"/>
    </row>
    <row r="1773" spans="1:1" x14ac:dyDescent="0.2">
      <c r="A1773" s="8"/>
    </row>
    <row r="1774" spans="1:1" x14ac:dyDescent="0.2">
      <c r="A1774" s="8"/>
    </row>
    <row r="1775" spans="1:1" x14ac:dyDescent="0.2">
      <c r="A1775" s="8"/>
    </row>
    <row r="1776" spans="1:1" x14ac:dyDescent="0.2">
      <c r="A1776" s="8"/>
    </row>
    <row r="1777" spans="1:1" x14ac:dyDescent="0.2">
      <c r="A1777" s="8"/>
    </row>
    <row r="1778" spans="1:1" x14ac:dyDescent="0.2">
      <c r="A1778" s="8"/>
    </row>
    <row r="1779" spans="1:1" x14ac:dyDescent="0.2">
      <c r="A1779" s="8"/>
    </row>
    <row r="1780" spans="1:1" x14ac:dyDescent="0.2">
      <c r="A1780" s="8"/>
    </row>
    <row r="1781" spans="1:1" x14ac:dyDescent="0.2">
      <c r="A1781" s="8"/>
    </row>
    <row r="1782" spans="1:1" x14ac:dyDescent="0.2">
      <c r="A1782" s="8"/>
    </row>
    <row r="1783" spans="1:1" x14ac:dyDescent="0.2">
      <c r="A1783" s="8"/>
    </row>
    <row r="1784" spans="1:1" x14ac:dyDescent="0.2">
      <c r="A1784" s="8"/>
    </row>
    <row r="1785" spans="1:1" x14ac:dyDescent="0.2">
      <c r="A1785" s="8"/>
    </row>
    <row r="1786" spans="1:1" x14ac:dyDescent="0.2">
      <c r="A1786" s="8"/>
    </row>
    <row r="1787" spans="1:1" x14ac:dyDescent="0.2">
      <c r="A1787" s="8"/>
    </row>
    <row r="1788" spans="1:1" x14ac:dyDescent="0.2">
      <c r="A1788" s="8"/>
    </row>
    <row r="1789" spans="1:1" x14ac:dyDescent="0.2">
      <c r="A1789" s="8"/>
    </row>
    <row r="1790" spans="1:1" x14ac:dyDescent="0.2">
      <c r="A1790" s="8"/>
    </row>
    <row r="1791" spans="1:1" x14ac:dyDescent="0.2">
      <c r="A1791" s="8"/>
    </row>
    <row r="1792" spans="1:1" x14ac:dyDescent="0.2">
      <c r="A1792" s="8"/>
    </row>
    <row r="1793" spans="1:1" x14ac:dyDescent="0.2">
      <c r="A1793" s="8"/>
    </row>
    <row r="1794" spans="1:1" x14ac:dyDescent="0.2">
      <c r="A1794" s="8"/>
    </row>
    <row r="1795" spans="1:1" x14ac:dyDescent="0.2">
      <c r="A1795" s="8"/>
    </row>
    <row r="1796" spans="1:1" x14ac:dyDescent="0.2">
      <c r="A1796" s="8"/>
    </row>
    <row r="1797" spans="1:1" x14ac:dyDescent="0.2">
      <c r="A1797" s="8"/>
    </row>
    <row r="1798" spans="1:1" x14ac:dyDescent="0.2">
      <c r="A1798" s="8"/>
    </row>
    <row r="1799" spans="1:1" x14ac:dyDescent="0.2">
      <c r="A1799" s="8"/>
    </row>
    <row r="1800" spans="1:1" x14ac:dyDescent="0.2">
      <c r="A1800" s="8"/>
    </row>
    <row r="1801" spans="1:1" x14ac:dyDescent="0.2">
      <c r="A1801" s="8"/>
    </row>
    <row r="1802" spans="1:1" x14ac:dyDescent="0.2">
      <c r="A1802" s="8"/>
    </row>
    <row r="1803" spans="1:1" x14ac:dyDescent="0.2">
      <c r="A1803" s="8"/>
    </row>
    <row r="1804" spans="1:1" x14ac:dyDescent="0.2">
      <c r="A1804" s="8"/>
    </row>
    <row r="1805" spans="1:1" x14ac:dyDescent="0.2">
      <c r="A1805" s="8"/>
    </row>
    <row r="1806" spans="1:1" x14ac:dyDescent="0.2">
      <c r="A1806" s="8"/>
    </row>
    <row r="1807" spans="1:1" x14ac:dyDescent="0.2">
      <c r="A1807" s="8"/>
    </row>
    <row r="1808" spans="1:1" x14ac:dyDescent="0.2">
      <c r="A1808" s="8"/>
    </row>
    <row r="1809" spans="1:1" x14ac:dyDescent="0.2">
      <c r="A1809" s="8"/>
    </row>
    <row r="1810" spans="1:1" x14ac:dyDescent="0.2">
      <c r="A1810" s="8"/>
    </row>
    <row r="1811" spans="1:1" x14ac:dyDescent="0.2">
      <c r="A1811" s="8"/>
    </row>
    <row r="1812" spans="1:1" x14ac:dyDescent="0.2">
      <c r="A1812" s="8"/>
    </row>
    <row r="1813" spans="1:1" x14ac:dyDescent="0.2">
      <c r="A1813" s="8"/>
    </row>
    <row r="1814" spans="1:1" x14ac:dyDescent="0.2">
      <c r="A1814" s="8"/>
    </row>
    <row r="1815" spans="1:1" x14ac:dyDescent="0.2">
      <c r="A1815" s="8"/>
    </row>
    <row r="1816" spans="1:1" x14ac:dyDescent="0.2">
      <c r="A1816" s="8"/>
    </row>
    <row r="1817" spans="1:1" x14ac:dyDescent="0.2">
      <c r="A1817" s="8"/>
    </row>
    <row r="1818" spans="1:1" x14ac:dyDescent="0.2">
      <c r="A1818" s="8"/>
    </row>
    <row r="1819" spans="1:1" x14ac:dyDescent="0.2">
      <c r="A1819" s="8"/>
    </row>
    <row r="1820" spans="1:1" x14ac:dyDescent="0.2">
      <c r="A1820" s="8"/>
    </row>
    <row r="1821" spans="1:1" x14ac:dyDescent="0.2">
      <c r="A1821" s="8"/>
    </row>
    <row r="1822" spans="1:1" x14ac:dyDescent="0.2">
      <c r="A1822" s="8"/>
    </row>
    <row r="1823" spans="1:1" x14ac:dyDescent="0.2">
      <c r="A1823" s="8"/>
    </row>
    <row r="1824" spans="1:1" x14ac:dyDescent="0.2">
      <c r="A1824" s="8"/>
    </row>
    <row r="1825" spans="1:1" x14ac:dyDescent="0.2">
      <c r="A1825" s="8"/>
    </row>
    <row r="1826" spans="1:1" x14ac:dyDescent="0.2">
      <c r="A1826" s="8"/>
    </row>
    <row r="1827" spans="1:1" x14ac:dyDescent="0.2">
      <c r="A1827" s="8"/>
    </row>
    <row r="1828" spans="1:1" x14ac:dyDescent="0.2">
      <c r="A1828" s="8"/>
    </row>
    <row r="1829" spans="1:1" x14ac:dyDescent="0.2">
      <c r="A1829" s="8"/>
    </row>
    <row r="1830" spans="1:1" x14ac:dyDescent="0.2">
      <c r="A1830" s="8"/>
    </row>
    <row r="1831" spans="1:1" x14ac:dyDescent="0.2">
      <c r="A1831" s="8"/>
    </row>
    <row r="1832" spans="1:1" x14ac:dyDescent="0.2">
      <c r="A1832" s="8"/>
    </row>
    <row r="1833" spans="1:1" x14ac:dyDescent="0.2">
      <c r="A1833" s="8"/>
    </row>
    <row r="1834" spans="1:1" x14ac:dyDescent="0.2">
      <c r="A1834" s="8"/>
    </row>
    <row r="1835" spans="1:1" x14ac:dyDescent="0.2">
      <c r="A1835" s="8"/>
    </row>
    <row r="1836" spans="1:1" x14ac:dyDescent="0.2">
      <c r="A1836" s="8"/>
    </row>
    <row r="1837" spans="1:1" x14ac:dyDescent="0.2">
      <c r="A1837" s="8"/>
    </row>
    <row r="1838" spans="1:1" x14ac:dyDescent="0.2">
      <c r="A1838" s="8"/>
    </row>
    <row r="1839" spans="1:1" x14ac:dyDescent="0.2">
      <c r="A1839" s="8"/>
    </row>
    <row r="1840" spans="1:1" x14ac:dyDescent="0.2">
      <c r="A1840" s="8"/>
    </row>
    <row r="1841" spans="1:1" x14ac:dyDescent="0.2">
      <c r="A1841" s="8"/>
    </row>
    <row r="1842" spans="1:1" x14ac:dyDescent="0.2">
      <c r="A1842" s="8"/>
    </row>
    <row r="1843" spans="1:1" x14ac:dyDescent="0.2">
      <c r="A1843" s="8"/>
    </row>
    <row r="1844" spans="1:1" x14ac:dyDescent="0.2">
      <c r="A1844" s="8"/>
    </row>
    <row r="1845" spans="1:1" x14ac:dyDescent="0.2">
      <c r="A1845" s="8"/>
    </row>
    <row r="1846" spans="1:1" x14ac:dyDescent="0.2">
      <c r="A1846" s="8"/>
    </row>
    <row r="1847" spans="1:1" x14ac:dyDescent="0.2">
      <c r="A1847" s="8"/>
    </row>
    <row r="1848" spans="1:1" x14ac:dyDescent="0.2">
      <c r="A1848" s="8"/>
    </row>
    <row r="1849" spans="1:1" x14ac:dyDescent="0.2">
      <c r="A1849" s="8"/>
    </row>
    <row r="1850" spans="1:1" x14ac:dyDescent="0.2">
      <c r="A1850" s="8"/>
    </row>
    <row r="1851" spans="1:1" x14ac:dyDescent="0.2">
      <c r="A1851" s="8"/>
    </row>
    <row r="1852" spans="1:1" x14ac:dyDescent="0.2">
      <c r="A1852" s="8"/>
    </row>
    <row r="1853" spans="1:1" x14ac:dyDescent="0.2">
      <c r="A1853" s="8"/>
    </row>
    <row r="1854" spans="1:1" x14ac:dyDescent="0.2">
      <c r="A1854" s="8"/>
    </row>
    <row r="1855" spans="1:1" x14ac:dyDescent="0.2">
      <c r="A1855" s="8"/>
    </row>
    <row r="1856" spans="1:1" x14ac:dyDescent="0.2">
      <c r="A1856" s="8"/>
    </row>
    <row r="1857" spans="1:1" x14ac:dyDescent="0.2">
      <c r="A1857" s="8"/>
    </row>
    <row r="1858" spans="1:1" x14ac:dyDescent="0.2">
      <c r="A1858" s="8"/>
    </row>
    <row r="1859" spans="1:1" x14ac:dyDescent="0.2">
      <c r="A1859" s="8"/>
    </row>
    <row r="1860" spans="1:1" x14ac:dyDescent="0.2">
      <c r="A1860" s="8"/>
    </row>
    <row r="1861" spans="1:1" x14ac:dyDescent="0.2">
      <c r="A1861" s="8"/>
    </row>
    <row r="1862" spans="1:1" x14ac:dyDescent="0.2">
      <c r="A1862" s="8"/>
    </row>
    <row r="1863" spans="1:1" x14ac:dyDescent="0.2">
      <c r="A1863" s="8"/>
    </row>
    <row r="1864" spans="1:1" x14ac:dyDescent="0.2">
      <c r="A1864" s="8"/>
    </row>
    <row r="1865" spans="1:1" x14ac:dyDescent="0.2">
      <c r="A1865" s="8"/>
    </row>
    <row r="1866" spans="1:1" x14ac:dyDescent="0.2">
      <c r="A1866" s="8"/>
    </row>
    <row r="1867" spans="1:1" x14ac:dyDescent="0.2">
      <c r="A1867" s="8"/>
    </row>
    <row r="1868" spans="1:1" x14ac:dyDescent="0.2">
      <c r="A1868" s="8"/>
    </row>
    <row r="1869" spans="1:1" x14ac:dyDescent="0.2">
      <c r="A1869" s="8"/>
    </row>
    <row r="1870" spans="1:1" x14ac:dyDescent="0.2">
      <c r="A1870" s="8"/>
    </row>
    <row r="1871" spans="1:1" x14ac:dyDescent="0.2">
      <c r="A1871" s="8"/>
    </row>
    <row r="1872" spans="1:1" x14ac:dyDescent="0.2">
      <c r="A1872" s="8"/>
    </row>
    <row r="1873" spans="1:1" x14ac:dyDescent="0.2">
      <c r="A1873" s="8"/>
    </row>
    <row r="1874" spans="1:1" x14ac:dyDescent="0.2">
      <c r="A1874" s="8"/>
    </row>
    <row r="1875" spans="1:1" x14ac:dyDescent="0.2">
      <c r="A1875" s="8"/>
    </row>
    <row r="1876" spans="1:1" x14ac:dyDescent="0.2">
      <c r="A1876" s="8"/>
    </row>
    <row r="1877" spans="1:1" x14ac:dyDescent="0.2">
      <c r="A1877" s="8"/>
    </row>
    <row r="1878" spans="1:1" x14ac:dyDescent="0.2">
      <c r="A1878" s="8"/>
    </row>
    <row r="1879" spans="1:1" x14ac:dyDescent="0.2">
      <c r="A1879" s="8"/>
    </row>
    <row r="1880" spans="1:1" x14ac:dyDescent="0.2">
      <c r="A1880" s="8"/>
    </row>
    <row r="1881" spans="1:1" x14ac:dyDescent="0.2">
      <c r="A1881" s="8"/>
    </row>
    <row r="1882" spans="1:1" x14ac:dyDescent="0.2">
      <c r="A1882" s="8"/>
    </row>
    <row r="1883" spans="1:1" x14ac:dyDescent="0.2">
      <c r="A1883" s="8"/>
    </row>
    <row r="1884" spans="1:1" x14ac:dyDescent="0.2">
      <c r="A1884" s="8"/>
    </row>
    <row r="1885" spans="1:1" x14ac:dyDescent="0.2">
      <c r="A1885" s="8"/>
    </row>
    <row r="1886" spans="1:1" x14ac:dyDescent="0.2">
      <c r="A1886" s="8"/>
    </row>
    <row r="1887" spans="1:1" x14ac:dyDescent="0.2">
      <c r="A1887" s="8"/>
    </row>
    <row r="1888" spans="1:1" x14ac:dyDescent="0.2">
      <c r="A1888" s="8"/>
    </row>
    <row r="1889" spans="1:1" x14ac:dyDescent="0.2">
      <c r="A1889" s="8"/>
    </row>
    <row r="1890" spans="1:1" x14ac:dyDescent="0.2">
      <c r="A1890" s="8"/>
    </row>
    <row r="1891" spans="1:1" x14ac:dyDescent="0.2">
      <c r="A1891" s="8"/>
    </row>
    <row r="1892" spans="1:1" x14ac:dyDescent="0.2">
      <c r="A1892" s="8"/>
    </row>
    <row r="1893" spans="1:1" x14ac:dyDescent="0.2">
      <c r="A1893" s="8"/>
    </row>
    <row r="1894" spans="1:1" x14ac:dyDescent="0.2">
      <c r="A1894" s="8"/>
    </row>
    <row r="1895" spans="1:1" x14ac:dyDescent="0.2">
      <c r="A1895" s="8"/>
    </row>
    <row r="1896" spans="1:1" x14ac:dyDescent="0.2">
      <c r="A1896" s="8"/>
    </row>
    <row r="1897" spans="1:1" x14ac:dyDescent="0.2">
      <c r="A1897" s="8"/>
    </row>
    <row r="1898" spans="1:1" x14ac:dyDescent="0.2">
      <c r="A1898" s="8"/>
    </row>
    <row r="1899" spans="1:1" x14ac:dyDescent="0.2">
      <c r="A1899" s="8"/>
    </row>
    <row r="1900" spans="1:1" x14ac:dyDescent="0.2">
      <c r="A1900" s="8"/>
    </row>
    <row r="1901" spans="1:1" x14ac:dyDescent="0.2">
      <c r="A1901" s="8"/>
    </row>
    <row r="1902" spans="1:1" x14ac:dyDescent="0.2">
      <c r="A1902" s="8"/>
    </row>
    <row r="1903" spans="1:1" x14ac:dyDescent="0.2">
      <c r="A1903" s="8"/>
    </row>
    <row r="1904" spans="1:1" x14ac:dyDescent="0.2">
      <c r="A1904" s="8"/>
    </row>
    <row r="1905" spans="1:1" x14ac:dyDescent="0.2">
      <c r="A1905" s="8"/>
    </row>
    <row r="1906" spans="1:1" x14ac:dyDescent="0.2">
      <c r="A1906" s="8"/>
    </row>
    <row r="1907" spans="1:1" x14ac:dyDescent="0.2">
      <c r="A1907" s="8"/>
    </row>
    <row r="1908" spans="1:1" x14ac:dyDescent="0.2">
      <c r="A1908" s="8"/>
    </row>
    <row r="1909" spans="1:1" x14ac:dyDescent="0.2">
      <c r="A1909" s="8"/>
    </row>
    <row r="1910" spans="1:1" x14ac:dyDescent="0.2">
      <c r="A1910" s="8"/>
    </row>
    <row r="1911" spans="1:1" x14ac:dyDescent="0.2">
      <c r="A1911" s="8"/>
    </row>
    <row r="1912" spans="1:1" x14ac:dyDescent="0.2">
      <c r="A1912" s="8"/>
    </row>
    <row r="1913" spans="1:1" x14ac:dyDescent="0.2">
      <c r="A1913" s="8"/>
    </row>
    <row r="1914" spans="1:1" x14ac:dyDescent="0.2">
      <c r="A1914" s="8"/>
    </row>
    <row r="1915" spans="1:1" x14ac:dyDescent="0.2">
      <c r="A1915" s="8"/>
    </row>
    <row r="1916" spans="1:1" x14ac:dyDescent="0.2">
      <c r="A1916" s="8"/>
    </row>
    <row r="1917" spans="1:1" x14ac:dyDescent="0.2">
      <c r="A1917" s="8"/>
    </row>
    <row r="1918" spans="1:1" x14ac:dyDescent="0.2">
      <c r="A1918" s="8"/>
    </row>
    <row r="1919" spans="1:1" x14ac:dyDescent="0.2">
      <c r="A1919" s="8"/>
    </row>
    <row r="1920" spans="1:1" x14ac:dyDescent="0.2">
      <c r="A1920" s="8"/>
    </row>
    <row r="1921" spans="1:1" x14ac:dyDescent="0.2">
      <c r="A1921" s="8"/>
    </row>
    <row r="1922" spans="1:1" x14ac:dyDescent="0.2">
      <c r="A1922" s="8"/>
    </row>
    <row r="1923" spans="1:1" x14ac:dyDescent="0.2">
      <c r="A1923" s="8"/>
    </row>
    <row r="1924" spans="1:1" x14ac:dyDescent="0.2">
      <c r="A1924" s="8"/>
    </row>
    <row r="1925" spans="1:1" x14ac:dyDescent="0.2">
      <c r="A1925" s="8"/>
    </row>
    <row r="1926" spans="1:1" x14ac:dyDescent="0.2">
      <c r="A1926" s="8"/>
    </row>
    <row r="1927" spans="1:1" x14ac:dyDescent="0.2">
      <c r="A1927" s="8"/>
    </row>
    <row r="1928" spans="1:1" x14ac:dyDescent="0.2">
      <c r="A1928" s="8"/>
    </row>
    <row r="1929" spans="1:1" x14ac:dyDescent="0.2">
      <c r="A1929" s="8"/>
    </row>
    <row r="1930" spans="1:1" x14ac:dyDescent="0.2">
      <c r="A1930" s="8"/>
    </row>
    <row r="1931" spans="1:1" x14ac:dyDescent="0.2">
      <c r="A1931" s="8"/>
    </row>
    <row r="1932" spans="1:1" x14ac:dyDescent="0.2">
      <c r="A1932" s="8"/>
    </row>
    <row r="1933" spans="1:1" x14ac:dyDescent="0.2">
      <c r="A1933" s="8"/>
    </row>
    <row r="1934" spans="1:1" x14ac:dyDescent="0.2">
      <c r="A1934" s="8"/>
    </row>
    <row r="1935" spans="1:1" x14ac:dyDescent="0.2">
      <c r="A1935" s="8"/>
    </row>
    <row r="1936" spans="1:1" x14ac:dyDescent="0.2">
      <c r="A1936" s="8"/>
    </row>
    <row r="1937" spans="1:1" x14ac:dyDescent="0.2">
      <c r="A1937" s="8"/>
    </row>
    <row r="1938" spans="1:1" x14ac:dyDescent="0.2">
      <c r="A1938" s="8"/>
    </row>
    <row r="1939" spans="1:1" x14ac:dyDescent="0.2">
      <c r="A1939" s="8"/>
    </row>
    <row r="1940" spans="1:1" x14ac:dyDescent="0.2">
      <c r="A1940" s="8"/>
    </row>
    <row r="1941" spans="1:1" x14ac:dyDescent="0.2">
      <c r="A1941" s="8"/>
    </row>
    <row r="1942" spans="1:1" x14ac:dyDescent="0.2">
      <c r="A1942" s="8"/>
    </row>
    <row r="1943" spans="1:1" x14ac:dyDescent="0.2">
      <c r="A1943" s="8"/>
    </row>
    <row r="1944" spans="1:1" x14ac:dyDescent="0.2">
      <c r="A1944" s="8"/>
    </row>
    <row r="1945" spans="1:1" x14ac:dyDescent="0.2">
      <c r="A1945" s="8"/>
    </row>
    <row r="1946" spans="1:1" x14ac:dyDescent="0.2">
      <c r="A1946" s="8"/>
    </row>
    <row r="1947" spans="1:1" x14ac:dyDescent="0.2">
      <c r="A1947" s="8"/>
    </row>
    <row r="1948" spans="1:1" x14ac:dyDescent="0.2">
      <c r="A1948" s="8"/>
    </row>
    <row r="1949" spans="1:1" x14ac:dyDescent="0.2">
      <c r="A1949" s="8"/>
    </row>
    <row r="1950" spans="1:1" x14ac:dyDescent="0.2">
      <c r="A1950" s="8"/>
    </row>
    <row r="1951" spans="1:1" x14ac:dyDescent="0.2">
      <c r="A1951" s="8"/>
    </row>
    <row r="1952" spans="1:1" x14ac:dyDescent="0.2">
      <c r="A1952" s="8"/>
    </row>
    <row r="1953" spans="1:1" x14ac:dyDescent="0.2">
      <c r="A1953" s="8"/>
    </row>
    <row r="1954" spans="1:1" x14ac:dyDescent="0.2">
      <c r="A1954" s="8"/>
    </row>
    <row r="1955" spans="1:1" x14ac:dyDescent="0.2">
      <c r="A1955" s="8"/>
    </row>
    <row r="1956" spans="1:1" x14ac:dyDescent="0.2">
      <c r="A1956" s="8"/>
    </row>
    <row r="1957" spans="1:1" x14ac:dyDescent="0.2">
      <c r="A1957" s="8"/>
    </row>
    <row r="1958" spans="1:1" x14ac:dyDescent="0.2">
      <c r="A1958" s="8"/>
    </row>
    <row r="1959" spans="1:1" x14ac:dyDescent="0.2">
      <c r="A1959" s="8"/>
    </row>
    <row r="1960" spans="1:1" x14ac:dyDescent="0.2">
      <c r="A1960" s="8"/>
    </row>
    <row r="1961" spans="1:1" x14ac:dyDescent="0.2">
      <c r="A1961" s="8"/>
    </row>
    <row r="1962" spans="1:1" x14ac:dyDescent="0.2">
      <c r="A1962" s="8"/>
    </row>
    <row r="1963" spans="1:1" x14ac:dyDescent="0.2">
      <c r="A1963" s="8"/>
    </row>
    <row r="1964" spans="1:1" x14ac:dyDescent="0.2">
      <c r="A1964" s="8"/>
    </row>
    <row r="1965" spans="1:1" x14ac:dyDescent="0.2">
      <c r="A1965" s="8"/>
    </row>
    <row r="1966" spans="1:1" x14ac:dyDescent="0.2">
      <c r="A1966" s="8"/>
    </row>
    <row r="1967" spans="1:1" x14ac:dyDescent="0.2">
      <c r="A1967" s="8"/>
    </row>
    <row r="1968" spans="1:1" x14ac:dyDescent="0.2">
      <c r="A1968" s="8"/>
    </row>
    <row r="1969" spans="1:1" x14ac:dyDescent="0.2">
      <c r="A1969" s="8"/>
    </row>
    <row r="1970" spans="1:1" x14ac:dyDescent="0.2">
      <c r="A1970" s="8"/>
    </row>
    <row r="1971" spans="1:1" x14ac:dyDescent="0.2">
      <c r="A1971" s="8"/>
    </row>
    <row r="1972" spans="1:1" x14ac:dyDescent="0.2">
      <c r="A1972" s="8"/>
    </row>
    <row r="1973" spans="1:1" x14ac:dyDescent="0.2">
      <c r="A1973" s="8"/>
    </row>
    <row r="1974" spans="1:1" x14ac:dyDescent="0.2">
      <c r="A1974" s="8"/>
    </row>
    <row r="1975" spans="1:1" x14ac:dyDescent="0.2">
      <c r="A1975" s="8"/>
    </row>
    <row r="1976" spans="1:1" x14ac:dyDescent="0.2">
      <c r="A1976" s="8"/>
    </row>
    <row r="1977" spans="1:1" x14ac:dyDescent="0.2">
      <c r="A1977" s="8"/>
    </row>
    <row r="1978" spans="1:1" x14ac:dyDescent="0.2">
      <c r="A1978" s="8"/>
    </row>
    <row r="1979" spans="1:1" x14ac:dyDescent="0.2">
      <c r="A1979" s="8"/>
    </row>
    <row r="1980" spans="1:1" x14ac:dyDescent="0.2">
      <c r="A1980" s="8"/>
    </row>
    <row r="1981" spans="1:1" x14ac:dyDescent="0.2">
      <c r="A1981" s="8"/>
    </row>
    <row r="1982" spans="1:1" x14ac:dyDescent="0.2">
      <c r="A1982" s="8"/>
    </row>
    <row r="1983" spans="1:1" x14ac:dyDescent="0.2">
      <c r="A1983" s="8"/>
    </row>
    <row r="1984" spans="1:1" x14ac:dyDescent="0.2">
      <c r="A1984" s="8"/>
    </row>
    <row r="1985" spans="1:1" x14ac:dyDescent="0.2">
      <c r="A1985" s="8"/>
    </row>
    <row r="1986" spans="1:1" x14ac:dyDescent="0.2">
      <c r="A1986" s="8"/>
    </row>
    <row r="1987" spans="1:1" x14ac:dyDescent="0.2">
      <c r="A1987" s="8"/>
    </row>
    <row r="1988" spans="1:1" x14ac:dyDescent="0.2">
      <c r="A1988" s="8"/>
    </row>
    <row r="1989" spans="1:1" x14ac:dyDescent="0.2">
      <c r="A1989" s="8"/>
    </row>
    <row r="1990" spans="1:1" x14ac:dyDescent="0.2">
      <c r="A1990" s="8"/>
    </row>
    <row r="1991" spans="1:1" x14ac:dyDescent="0.2">
      <c r="A1991" s="8"/>
    </row>
    <row r="1992" spans="1:1" x14ac:dyDescent="0.2">
      <c r="A1992" s="8"/>
    </row>
    <row r="1993" spans="1:1" x14ac:dyDescent="0.2">
      <c r="A1993" s="8"/>
    </row>
    <row r="1994" spans="1:1" x14ac:dyDescent="0.2">
      <c r="A1994" s="8"/>
    </row>
    <row r="1995" spans="1:1" x14ac:dyDescent="0.2">
      <c r="A1995" s="8"/>
    </row>
    <row r="1996" spans="1:1" x14ac:dyDescent="0.2">
      <c r="A1996" s="8"/>
    </row>
    <row r="1997" spans="1:1" x14ac:dyDescent="0.2">
      <c r="A1997" s="8"/>
    </row>
    <row r="1998" spans="1:1" x14ac:dyDescent="0.2">
      <c r="A1998" s="8"/>
    </row>
    <row r="1999" spans="1:1" x14ac:dyDescent="0.2">
      <c r="A1999" s="8"/>
    </row>
    <row r="2000" spans="1:1" x14ac:dyDescent="0.2">
      <c r="A2000" s="8"/>
    </row>
    <row r="2001" spans="1:1" x14ac:dyDescent="0.2">
      <c r="A2001" s="8"/>
    </row>
    <row r="2002" spans="1:1" x14ac:dyDescent="0.2">
      <c r="A2002" s="8"/>
    </row>
    <row r="2003" spans="1:1" x14ac:dyDescent="0.2">
      <c r="A2003" s="8"/>
    </row>
    <row r="2004" spans="1:1" x14ac:dyDescent="0.2">
      <c r="A2004" s="8"/>
    </row>
    <row r="2005" spans="1:1" x14ac:dyDescent="0.2">
      <c r="A2005" s="8"/>
    </row>
    <row r="2006" spans="1:1" x14ac:dyDescent="0.2">
      <c r="A2006" s="8"/>
    </row>
    <row r="2007" spans="1:1" x14ac:dyDescent="0.2">
      <c r="A2007" s="8"/>
    </row>
    <row r="2008" spans="1:1" x14ac:dyDescent="0.2">
      <c r="A2008" s="8"/>
    </row>
    <row r="2009" spans="1:1" x14ac:dyDescent="0.2">
      <c r="A2009" s="8"/>
    </row>
    <row r="2010" spans="1:1" x14ac:dyDescent="0.2">
      <c r="A2010" s="8"/>
    </row>
    <row r="2011" spans="1:1" x14ac:dyDescent="0.2">
      <c r="A2011" s="8"/>
    </row>
    <row r="2012" spans="1:1" x14ac:dyDescent="0.2">
      <c r="A2012" s="8"/>
    </row>
    <row r="2013" spans="1:1" x14ac:dyDescent="0.2">
      <c r="A2013" s="8"/>
    </row>
    <row r="2014" spans="1:1" x14ac:dyDescent="0.2">
      <c r="A2014" s="8"/>
    </row>
    <row r="2015" spans="1:1" x14ac:dyDescent="0.2">
      <c r="A2015" s="8"/>
    </row>
    <row r="2016" spans="1:1" x14ac:dyDescent="0.2">
      <c r="A2016" s="8"/>
    </row>
    <row r="2017" spans="1:1" x14ac:dyDescent="0.2">
      <c r="A2017" s="8"/>
    </row>
    <row r="2018" spans="1:1" x14ac:dyDescent="0.2">
      <c r="A2018" s="8"/>
    </row>
    <row r="2019" spans="1:1" x14ac:dyDescent="0.2">
      <c r="A2019" s="8"/>
    </row>
    <row r="2020" spans="1:1" x14ac:dyDescent="0.2">
      <c r="A2020" s="8"/>
    </row>
    <row r="2021" spans="1:1" x14ac:dyDescent="0.2">
      <c r="A2021" s="8"/>
    </row>
    <row r="2022" spans="1:1" x14ac:dyDescent="0.2">
      <c r="A2022" s="8"/>
    </row>
    <row r="2023" spans="1:1" x14ac:dyDescent="0.2">
      <c r="A2023" s="8"/>
    </row>
    <row r="2024" spans="1:1" x14ac:dyDescent="0.2">
      <c r="A2024" s="8"/>
    </row>
    <row r="2025" spans="1:1" x14ac:dyDescent="0.2">
      <c r="A2025" s="8"/>
    </row>
    <row r="2026" spans="1:1" x14ac:dyDescent="0.2">
      <c r="A2026" s="8"/>
    </row>
    <row r="2027" spans="1:1" x14ac:dyDescent="0.2">
      <c r="A2027" s="8"/>
    </row>
    <row r="2028" spans="1:1" x14ac:dyDescent="0.2">
      <c r="A2028" s="8"/>
    </row>
    <row r="2029" spans="1:1" x14ac:dyDescent="0.2">
      <c r="A2029" s="8"/>
    </row>
    <row r="2030" spans="1:1" x14ac:dyDescent="0.2">
      <c r="A2030" s="8"/>
    </row>
    <row r="2031" spans="1:1" x14ac:dyDescent="0.2">
      <c r="A2031" s="8"/>
    </row>
    <row r="2032" spans="1:1" x14ac:dyDescent="0.2">
      <c r="A2032" s="8"/>
    </row>
    <row r="2033" spans="1:1" x14ac:dyDescent="0.2">
      <c r="A2033" s="8"/>
    </row>
    <row r="2034" spans="1:1" x14ac:dyDescent="0.2">
      <c r="A2034" s="8"/>
    </row>
    <row r="2035" spans="1:1" x14ac:dyDescent="0.2">
      <c r="A2035" s="8"/>
    </row>
    <row r="2036" spans="1:1" x14ac:dyDescent="0.2">
      <c r="A2036" s="8"/>
    </row>
    <row r="2037" spans="1:1" x14ac:dyDescent="0.2">
      <c r="A2037" s="8"/>
    </row>
    <row r="2038" spans="1:1" x14ac:dyDescent="0.2">
      <c r="A2038" s="8"/>
    </row>
    <row r="2039" spans="1:1" x14ac:dyDescent="0.2">
      <c r="A2039" s="8"/>
    </row>
    <row r="2040" spans="1:1" x14ac:dyDescent="0.2">
      <c r="A2040" s="8"/>
    </row>
    <row r="2041" spans="1:1" x14ac:dyDescent="0.2">
      <c r="A2041" s="8"/>
    </row>
    <row r="2042" spans="1:1" x14ac:dyDescent="0.2">
      <c r="A2042" s="8"/>
    </row>
    <row r="2043" spans="1:1" x14ac:dyDescent="0.2">
      <c r="A2043" s="8"/>
    </row>
    <row r="2044" spans="1:1" x14ac:dyDescent="0.2">
      <c r="A2044" s="8"/>
    </row>
    <row r="2045" spans="1:1" x14ac:dyDescent="0.2">
      <c r="A2045" s="8"/>
    </row>
    <row r="2046" spans="1:1" x14ac:dyDescent="0.2">
      <c r="A2046" s="8"/>
    </row>
    <row r="2047" spans="1:1" x14ac:dyDescent="0.2">
      <c r="A2047" s="8"/>
    </row>
    <row r="2048" spans="1:1" x14ac:dyDescent="0.2">
      <c r="A2048" s="8"/>
    </row>
    <row r="2049" spans="1:1" x14ac:dyDescent="0.2">
      <c r="A2049" s="8"/>
    </row>
    <row r="2050" spans="1:1" x14ac:dyDescent="0.2">
      <c r="A2050" s="8"/>
    </row>
    <row r="2051" spans="1:1" x14ac:dyDescent="0.2">
      <c r="A2051" s="8"/>
    </row>
    <row r="2052" spans="1:1" x14ac:dyDescent="0.2">
      <c r="A2052" s="8"/>
    </row>
    <row r="2053" spans="1:1" x14ac:dyDescent="0.2">
      <c r="A2053" s="8"/>
    </row>
    <row r="2054" spans="1:1" x14ac:dyDescent="0.2">
      <c r="A2054" s="8"/>
    </row>
    <row r="2055" spans="1:1" x14ac:dyDescent="0.2">
      <c r="A2055" s="8"/>
    </row>
    <row r="2056" spans="1:1" x14ac:dyDescent="0.2">
      <c r="A2056" s="8"/>
    </row>
    <row r="2057" spans="1:1" x14ac:dyDescent="0.2">
      <c r="A2057" s="8"/>
    </row>
    <row r="2058" spans="1:1" x14ac:dyDescent="0.2">
      <c r="A2058" s="8"/>
    </row>
    <row r="2059" spans="1:1" x14ac:dyDescent="0.2">
      <c r="A2059" s="8"/>
    </row>
    <row r="2060" spans="1:1" x14ac:dyDescent="0.2">
      <c r="A2060" s="8"/>
    </row>
    <row r="2061" spans="1:1" x14ac:dyDescent="0.2">
      <c r="A2061" s="8"/>
    </row>
    <row r="2062" spans="1:1" x14ac:dyDescent="0.2">
      <c r="A2062" s="8"/>
    </row>
    <row r="2063" spans="1:1" x14ac:dyDescent="0.2">
      <c r="A2063" s="8"/>
    </row>
    <row r="2064" spans="1:1" x14ac:dyDescent="0.2">
      <c r="A2064" s="8"/>
    </row>
    <row r="2065" spans="1:1" x14ac:dyDescent="0.2">
      <c r="A2065" s="8"/>
    </row>
    <row r="2066" spans="1:1" x14ac:dyDescent="0.2">
      <c r="A2066" s="8"/>
    </row>
    <row r="2067" spans="1:1" x14ac:dyDescent="0.2">
      <c r="A2067" s="8"/>
    </row>
    <row r="2068" spans="1:1" x14ac:dyDescent="0.2">
      <c r="A2068" s="8"/>
    </row>
    <row r="2069" spans="1:1" x14ac:dyDescent="0.2">
      <c r="A2069" s="8"/>
    </row>
    <row r="2070" spans="1:1" x14ac:dyDescent="0.2">
      <c r="A2070" s="8"/>
    </row>
    <row r="2071" spans="1:1" x14ac:dyDescent="0.2">
      <c r="A2071" s="8"/>
    </row>
    <row r="2072" spans="1:1" x14ac:dyDescent="0.2">
      <c r="A2072" s="8"/>
    </row>
    <row r="2073" spans="1:1" x14ac:dyDescent="0.2">
      <c r="A2073" s="8"/>
    </row>
    <row r="2074" spans="1:1" x14ac:dyDescent="0.2">
      <c r="A2074" s="8"/>
    </row>
    <row r="2075" spans="1:1" x14ac:dyDescent="0.2">
      <c r="A2075" s="8"/>
    </row>
    <row r="2076" spans="1:1" x14ac:dyDescent="0.2">
      <c r="A2076" s="8"/>
    </row>
    <row r="2077" spans="1:1" x14ac:dyDescent="0.2">
      <c r="A2077" s="8"/>
    </row>
    <row r="2078" spans="1:1" x14ac:dyDescent="0.2">
      <c r="A2078" s="8"/>
    </row>
    <row r="2079" spans="1:1" x14ac:dyDescent="0.2">
      <c r="A2079" s="8"/>
    </row>
    <row r="2080" spans="1:1" x14ac:dyDescent="0.2">
      <c r="A2080" s="8"/>
    </row>
    <row r="2081" spans="1:1" x14ac:dyDescent="0.2">
      <c r="A2081" s="8"/>
    </row>
    <row r="2082" spans="1:1" x14ac:dyDescent="0.2">
      <c r="A2082" s="8"/>
    </row>
    <row r="2083" spans="1:1" x14ac:dyDescent="0.2">
      <c r="A2083" s="8"/>
    </row>
    <row r="2084" spans="1:1" x14ac:dyDescent="0.2">
      <c r="A2084" s="8"/>
    </row>
    <row r="2085" spans="1:1" x14ac:dyDescent="0.2">
      <c r="A2085" s="8"/>
    </row>
    <row r="2086" spans="1:1" x14ac:dyDescent="0.2">
      <c r="A2086" s="8"/>
    </row>
    <row r="2087" spans="1:1" x14ac:dyDescent="0.2">
      <c r="A2087" s="8"/>
    </row>
    <row r="2088" spans="1:1" x14ac:dyDescent="0.2">
      <c r="A2088" s="8"/>
    </row>
    <row r="2089" spans="1:1" x14ac:dyDescent="0.2">
      <c r="A2089" s="8"/>
    </row>
    <row r="2090" spans="1:1" x14ac:dyDescent="0.2">
      <c r="A2090" s="8"/>
    </row>
    <row r="2091" spans="1:1" x14ac:dyDescent="0.2">
      <c r="A2091" s="8"/>
    </row>
    <row r="2092" spans="1:1" x14ac:dyDescent="0.2">
      <c r="A2092" s="8"/>
    </row>
    <row r="2093" spans="1:1" x14ac:dyDescent="0.2">
      <c r="A2093" s="8"/>
    </row>
    <row r="2094" spans="1:1" x14ac:dyDescent="0.2">
      <c r="A2094" s="8"/>
    </row>
    <row r="2095" spans="1:1" x14ac:dyDescent="0.2">
      <c r="A2095" s="8"/>
    </row>
    <row r="2096" spans="1:1" x14ac:dyDescent="0.2">
      <c r="A2096" s="8"/>
    </row>
    <row r="2097" spans="1:1" x14ac:dyDescent="0.2">
      <c r="A2097" s="8"/>
    </row>
    <row r="2098" spans="1:1" x14ac:dyDescent="0.2">
      <c r="A2098" s="8"/>
    </row>
    <row r="2099" spans="1:1" x14ac:dyDescent="0.2">
      <c r="A2099" s="8"/>
    </row>
    <row r="2100" spans="1:1" x14ac:dyDescent="0.2">
      <c r="A2100" s="8"/>
    </row>
    <row r="2101" spans="1:1" x14ac:dyDescent="0.2">
      <c r="A2101" s="8"/>
    </row>
    <row r="2102" spans="1:1" x14ac:dyDescent="0.2">
      <c r="A2102" s="8"/>
    </row>
    <row r="2103" spans="1:1" x14ac:dyDescent="0.2">
      <c r="A2103" s="8"/>
    </row>
    <row r="2104" spans="1:1" x14ac:dyDescent="0.2">
      <c r="A2104" s="8"/>
    </row>
    <row r="2105" spans="1:1" x14ac:dyDescent="0.2">
      <c r="A2105" s="8"/>
    </row>
    <row r="2106" spans="1:1" x14ac:dyDescent="0.2">
      <c r="A2106" s="8"/>
    </row>
    <row r="2107" spans="1:1" x14ac:dyDescent="0.2">
      <c r="A2107" s="8"/>
    </row>
    <row r="2108" spans="1:1" x14ac:dyDescent="0.2">
      <c r="A2108" s="8"/>
    </row>
    <row r="2109" spans="1:1" x14ac:dyDescent="0.2">
      <c r="A2109" s="8"/>
    </row>
    <row r="2110" spans="1:1" x14ac:dyDescent="0.2">
      <c r="A2110" s="8"/>
    </row>
    <row r="2111" spans="1:1" x14ac:dyDescent="0.2">
      <c r="A2111" s="8"/>
    </row>
    <row r="2112" spans="1:1" x14ac:dyDescent="0.2">
      <c r="A2112" s="8"/>
    </row>
    <row r="2113" spans="1:1" x14ac:dyDescent="0.2">
      <c r="A2113" s="8"/>
    </row>
    <row r="2114" spans="1:1" x14ac:dyDescent="0.2">
      <c r="A2114" s="8"/>
    </row>
    <row r="2115" spans="1:1" x14ac:dyDescent="0.2">
      <c r="A2115" s="8"/>
    </row>
    <row r="2116" spans="1:1" x14ac:dyDescent="0.2">
      <c r="A2116" s="8"/>
    </row>
    <row r="2117" spans="1:1" x14ac:dyDescent="0.2">
      <c r="A2117" s="8"/>
    </row>
    <row r="2118" spans="1:1" x14ac:dyDescent="0.2">
      <c r="A2118" s="8"/>
    </row>
    <row r="2119" spans="1:1" x14ac:dyDescent="0.2">
      <c r="A2119" s="8"/>
    </row>
    <row r="2120" spans="1:1" x14ac:dyDescent="0.2">
      <c r="A2120" s="8"/>
    </row>
    <row r="2121" spans="1:1" x14ac:dyDescent="0.2">
      <c r="A2121" s="8"/>
    </row>
    <row r="2122" spans="1:1" x14ac:dyDescent="0.2">
      <c r="A2122" s="8"/>
    </row>
    <row r="2123" spans="1:1" x14ac:dyDescent="0.2">
      <c r="A2123" s="8"/>
    </row>
    <row r="2124" spans="1:1" x14ac:dyDescent="0.2">
      <c r="A2124" s="8"/>
    </row>
    <row r="2125" spans="1:1" x14ac:dyDescent="0.2">
      <c r="A2125" s="8"/>
    </row>
    <row r="2126" spans="1:1" x14ac:dyDescent="0.2">
      <c r="A2126" s="8"/>
    </row>
    <row r="2127" spans="1:1" x14ac:dyDescent="0.2">
      <c r="A2127" s="8"/>
    </row>
    <row r="2128" spans="1:1" x14ac:dyDescent="0.2">
      <c r="A2128" s="8"/>
    </row>
    <row r="2129" spans="1:1" x14ac:dyDescent="0.2">
      <c r="A2129" s="8"/>
    </row>
    <row r="2130" spans="1:1" x14ac:dyDescent="0.2">
      <c r="A2130" s="8"/>
    </row>
    <row r="2131" spans="1:1" x14ac:dyDescent="0.2">
      <c r="A2131" s="8"/>
    </row>
    <row r="2132" spans="1:1" x14ac:dyDescent="0.2">
      <c r="A2132" s="8"/>
    </row>
    <row r="2133" spans="1:1" x14ac:dyDescent="0.2">
      <c r="A2133" s="8"/>
    </row>
    <row r="2134" spans="1:1" x14ac:dyDescent="0.2">
      <c r="A2134" s="8"/>
    </row>
    <row r="2135" spans="1:1" x14ac:dyDescent="0.2">
      <c r="A2135" s="8"/>
    </row>
    <row r="2136" spans="1:1" x14ac:dyDescent="0.2">
      <c r="A2136" s="8"/>
    </row>
    <row r="2137" spans="1:1" x14ac:dyDescent="0.2">
      <c r="A2137" s="8"/>
    </row>
    <row r="2138" spans="1:1" x14ac:dyDescent="0.2">
      <c r="A2138" s="8"/>
    </row>
    <row r="2139" spans="1:1" x14ac:dyDescent="0.2">
      <c r="A2139" s="8"/>
    </row>
    <row r="2140" spans="1:1" x14ac:dyDescent="0.2">
      <c r="A2140" s="8"/>
    </row>
    <row r="2141" spans="1:1" x14ac:dyDescent="0.2">
      <c r="A2141" s="8"/>
    </row>
    <row r="2142" spans="1:1" x14ac:dyDescent="0.2">
      <c r="A2142" s="8"/>
    </row>
    <row r="2143" spans="1:1" x14ac:dyDescent="0.2">
      <c r="A2143" s="8"/>
    </row>
    <row r="2144" spans="1:1" x14ac:dyDescent="0.2">
      <c r="A2144" s="8"/>
    </row>
    <row r="2145" spans="1:1" x14ac:dyDescent="0.2">
      <c r="A2145" s="8"/>
    </row>
    <row r="2146" spans="1:1" x14ac:dyDescent="0.2">
      <c r="A2146" s="8"/>
    </row>
    <row r="2147" spans="1:1" x14ac:dyDescent="0.2">
      <c r="A2147" s="8"/>
    </row>
    <row r="2148" spans="1:1" x14ac:dyDescent="0.2">
      <c r="A2148" s="8"/>
    </row>
    <row r="2149" spans="1:1" x14ac:dyDescent="0.2">
      <c r="A2149" s="8"/>
    </row>
    <row r="2150" spans="1:1" x14ac:dyDescent="0.2">
      <c r="A2150" s="8"/>
    </row>
    <row r="2151" spans="1:1" x14ac:dyDescent="0.2">
      <c r="A2151" s="8"/>
    </row>
    <row r="2152" spans="1:1" x14ac:dyDescent="0.2">
      <c r="A2152" s="8"/>
    </row>
    <row r="2153" spans="1:1" x14ac:dyDescent="0.2">
      <c r="A2153" s="8"/>
    </row>
    <row r="2154" spans="1:1" x14ac:dyDescent="0.2">
      <c r="A2154" s="8"/>
    </row>
    <row r="2155" spans="1:1" x14ac:dyDescent="0.2">
      <c r="A2155" s="8"/>
    </row>
    <row r="2156" spans="1:1" x14ac:dyDescent="0.2">
      <c r="A2156" s="8"/>
    </row>
    <row r="2157" spans="1:1" x14ac:dyDescent="0.2">
      <c r="A2157" s="8"/>
    </row>
    <row r="2158" spans="1:1" x14ac:dyDescent="0.2">
      <c r="A2158" s="8"/>
    </row>
    <row r="2159" spans="1:1" x14ac:dyDescent="0.2">
      <c r="A2159" s="8"/>
    </row>
    <row r="2160" spans="1:1" x14ac:dyDescent="0.2">
      <c r="A2160" s="8"/>
    </row>
    <row r="2161" spans="1:1" x14ac:dyDescent="0.2">
      <c r="A2161" s="8"/>
    </row>
    <row r="2162" spans="1:1" x14ac:dyDescent="0.2">
      <c r="A2162" s="8"/>
    </row>
    <row r="2163" spans="1:1" x14ac:dyDescent="0.2">
      <c r="A2163" s="8"/>
    </row>
    <row r="2164" spans="1:1" x14ac:dyDescent="0.2">
      <c r="A2164" s="8"/>
    </row>
    <row r="2165" spans="1:1" x14ac:dyDescent="0.2">
      <c r="A2165" s="8"/>
    </row>
    <row r="2166" spans="1:1" x14ac:dyDescent="0.2">
      <c r="A2166" s="8"/>
    </row>
    <row r="2167" spans="1:1" x14ac:dyDescent="0.2">
      <c r="A2167" s="8"/>
    </row>
    <row r="2168" spans="1:1" x14ac:dyDescent="0.2">
      <c r="A2168" s="8"/>
    </row>
    <row r="2169" spans="1:1" x14ac:dyDescent="0.2">
      <c r="A2169" s="8"/>
    </row>
    <row r="2170" spans="1:1" x14ac:dyDescent="0.2">
      <c r="A2170" s="8"/>
    </row>
    <row r="2171" spans="1:1" x14ac:dyDescent="0.2">
      <c r="A2171" s="8"/>
    </row>
    <row r="2172" spans="1:1" x14ac:dyDescent="0.2">
      <c r="A2172" s="8"/>
    </row>
    <row r="2173" spans="1:1" x14ac:dyDescent="0.2">
      <c r="A2173" s="8"/>
    </row>
    <row r="2174" spans="1:1" x14ac:dyDescent="0.2">
      <c r="A2174" s="8"/>
    </row>
    <row r="2175" spans="1:1" x14ac:dyDescent="0.2">
      <c r="A2175" s="8"/>
    </row>
    <row r="2176" spans="1:1" x14ac:dyDescent="0.2">
      <c r="A2176" s="8"/>
    </row>
    <row r="2177" spans="1:1" x14ac:dyDescent="0.2">
      <c r="A2177" s="8"/>
    </row>
    <row r="2178" spans="1:1" x14ac:dyDescent="0.2">
      <c r="A2178" s="8"/>
    </row>
    <row r="2179" spans="1:1" x14ac:dyDescent="0.2">
      <c r="A2179" s="8"/>
    </row>
    <row r="2180" spans="1:1" x14ac:dyDescent="0.2">
      <c r="A2180" s="8"/>
    </row>
    <row r="2181" spans="1:1" x14ac:dyDescent="0.2">
      <c r="A2181" s="8"/>
    </row>
    <row r="2182" spans="1:1" x14ac:dyDescent="0.2">
      <c r="A2182" s="8"/>
    </row>
    <row r="2183" spans="1:1" x14ac:dyDescent="0.2">
      <c r="A2183" s="8"/>
    </row>
    <row r="2184" spans="1:1" x14ac:dyDescent="0.2">
      <c r="A2184" s="8"/>
    </row>
    <row r="2185" spans="1:1" x14ac:dyDescent="0.2">
      <c r="A2185" s="8"/>
    </row>
    <row r="2186" spans="1:1" x14ac:dyDescent="0.2">
      <c r="A2186" s="8"/>
    </row>
    <row r="2187" spans="1:1" x14ac:dyDescent="0.2">
      <c r="A2187" s="8"/>
    </row>
    <row r="2188" spans="1:1" x14ac:dyDescent="0.2">
      <c r="A2188" s="8"/>
    </row>
    <row r="2189" spans="1:1" x14ac:dyDescent="0.2">
      <c r="A2189" s="8"/>
    </row>
    <row r="2190" spans="1:1" x14ac:dyDescent="0.2">
      <c r="A2190" s="8"/>
    </row>
    <row r="2191" spans="1:1" x14ac:dyDescent="0.2">
      <c r="A2191" s="8"/>
    </row>
    <row r="2192" spans="1:1" x14ac:dyDescent="0.2">
      <c r="A2192" s="8"/>
    </row>
    <row r="2193" spans="1:1" x14ac:dyDescent="0.2">
      <c r="A2193" s="8"/>
    </row>
    <row r="2194" spans="1:1" x14ac:dyDescent="0.2">
      <c r="A2194" s="8"/>
    </row>
    <row r="2195" spans="1:1" x14ac:dyDescent="0.2">
      <c r="A2195" s="8"/>
    </row>
    <row r="2196" spans="1:1" x14ac:dyDescent="0.2">
      <c r="A2196" s="8"/>
    </row>
    <row r="2197" spans="1:1" x14ac:dyDescent="0.2">
      <c r="A2197" s="8"/>
    </row>
    <row r="2198" spans="1:1" x14ac:dyDescent="0.2">
      <c r="A2198" s="8"/>
    </row>
    <row r="2199" spans="1:1" x14ac:dyDescent="0.2">
      <c r="A2199" s="8"/>
    </row>
    <row r="2200" spans="1:1" x14ac:dyDescent="0.2">
      <c r="A2200" s="8"/>
    </row>
    <row r="2201" spans="1:1" x14ac:dyDescent="0.2">
      <c r="A2201" s="8"/>
    </row>
    <row r="2202" spans="1:1" x14ac:dyDescent="0.2">
      <c r="A2202" s="8"/>
    </row>
    <row r="2203" spans="1:1" x14ac:dyDescent="0.2">
      <c r="A2203" s="8"/>
    </row>
    <row r="2204" spans="1:1" x14ac:dyDescent="0.2">
      <c r="A2204" s="8"/>
    </row>
    <row r="2205" spans="1:1" x14ac:dyDescent="0.2">
      <c r="A2205" s="8"/>
    </row>
    <row r="2206" spans="1:1" x14ac:dyDescent="0.2">
      <c r="A2206" s="8"/>
    </row>
    <row r="2207" spans="1:1" x14ac:dyDescent="0.2">
      <c r="A2207" s="8"/>
    </row>
    <row r="2208" spans="1:1" x14ac:dyDescent="0.2">
      <c r="A2208" s="8"/>
    </row>
    <row r="2209" spans="1:1" x14ac:dyDescent="0.2">
      <c r="A2209" s="8"/>
    </row>
    <row r="2210" spans="1:1" x14ac:dyDescent="0.2">
      <c r="A2210" s="8"/>
    </row>
    <row r="2211" spans="1:1" x14ac:dyDescent="0.2">
      <c r="A2211" s="8"/>
    </row>
    <row r="2212" spans="1:1" x14ac:dyDescent="0.2">
      <c r="A2212" s="8"/>
    </row>
    <row r="2213" spans="1:1" x14ac:dyDescent="0.2">
      <c r="A2213" s="8"/>
    </row>
    <row r="2214" spans="1:1" x14ac:dyDescent="0.2">
      <c r="A2214" s="8"/>
    </row>
    <row r="2215" spans="1:1" x14ac:dyDescent="0.2">
      <c r="A2215" s="8"/>
    </row>
    <row r="2216" spans="1:1" x14ac:dyDescent="0.2">
      <c r="A2216" s="8"/>
    </row>
    <row r="2217" spans="1:1" x14ac:dyDescent="0.2">
      <c r="A2217" s="8"/>
    </row>
    <row r="2218" spans="1:1" x14ac:dyDescent="0.2">
      <c r="A2218" s="8"/>
    </row>
    <row r="2219" spans="1:1" x14ac:dyDescent="0.2">
      <c r="A2219" s="8"/>
    </row>
    <row r="2220" spans="1:1" x14ac:dyDescent="0.2">
      <c r="A2220" s="8"/>
    </row>
    <row r="2221" spans="1:1" x14ac:dyDescent="0.2">
      <c r="A2221" s="8"/>
    </row>
    <row r="2222" spans="1:1" x14ac:dyDescent="0.2">
      <c r="A2222" s="8"/>
    </row>
    <row r="2223" spans="1:1" x14ac:dyDescent="0.2">
      <c r="A2223" s="8"/>
    </row>
    <row r="2224" spans="1:1" x14ac:dyDescent="0.2">
      <c r="A2224" s="8"/>
    </row>
    <row r="2225" spans="1:1" x14ac:dyDescent="0.2">
      <c r="A2225" s="8"/>
    </row>
    <row r="2226" spans="1:1" x14ac:dyDescent="0.2">
      <c r="A2226" s="8"/>
    </row>
    <row r="2227" spans="1:1" x14ac:dyDescent="0.2">
      <c r="A2227" s="8"/>
    </row>
    <row r="2228" spans="1:1" x14ac:dyDescent="0.2">
      <c r="A2228" s="8"/>
    </row>
    <row r="2229" spans="1:1" x14ac:dyDescent="0.2">
      <c r="A2229" s="8"/>
    </row>
    <row r="2230" spans="1:1" x14ac:dyDescent="0.2">
      <c r="A2230" s="8"/>
    </row>
    <row r="2231" spans="1:1" x14ac:dyDescent="0.2">
      <c r="A2231" s="8"/>
    </row>
    <row r="2232" spans="1:1" x14ac:dyDescent="0.2">
      <c r="A2232" s="8"/>
    </row>
    <row r="2233" spans="1:1" x14ac:dyDescent="0.2">
      <c r="A2233" s="8"/>
    </row>
    <row r="2234" spans="1:1" x14ac:dyDescent="0.2">
      <c r="A2234" s="8"/>
    </row>
    <row r="2235" spans="1:1" x14ac:dyDescent="0.2">
      <c r="A2235" s="8"/>
    </row>
    <row r="2236" spans="1:1" x14ac:dyDescent="0.2">
      <c r="A2236" s="8"/>
    </row>
    <row r="2237" spans="1:1" x14ac:dyDescent="0.2">
      <c r="A2237" s="8"/>
    </row>
    <row r="2238" spans="1:1" x14ac:dyDescent="0.2">
      <c r="A2238" s="8"/>
    </row>
    <row r="2239" spans="1:1" x14ac:dyDescent="0.2">
      <c r="A2239" s="8"/>
    </row>
    <row r="2240" spans="1:1" x14ac:dyDescent="0.2">
      <c r="A2240" s="8"/>
    </row>
    <row r="2241" spans="1:1" x14ac:dyDescent="0.2">
      <c r="A2241" s="8"/>
    </row>
    <row r="2242" spans="1:1" x14ac:dyDescent="0.2">
      <c r="A2242" s="8"/>
    </row>
    <row r="2243" spans="1:1" x14ac:dyDescent="0.2">
      <c r="A2243" s="8"/>
    </row>
    <row r="2244" spans="1:1" x14ac:dyDescent="0.2">
      <c r="A2244" s="8"/>
    </row>
    <row r="2245" spans="1:1" x14ac:dyDescent="0.2">
      <c r="A2245" s="8"/>
    </row>
    <row r="2246" spans="1:1" x14ac:dyDescent="0.2">
      <c r="A2246" s="8"/>
    </row>
    <row r="2247" spans="1:1" x14ac:dyDescent="0.2">
      <c r="A2247" s="8"/>
    </row>
    <row r="2248" spans="1:1" x14ac:dyDescent="0.2">
      <c r="A2248" s="8"/>
    </row>
    <row r="2249" spans="1:1" x14ac:dyDescent="0.2">
      <c r="A2249" s="8"/>
    </row>
    <row r="2250" spans="1:1" x14ac:dyDescent="0.2">
      <c r="A2250" s="8"/>
    </row>
    <row r="2251" spans="1:1" x14ac:dyDescent="0.2">
      <c r="A2251" s="8"/>
    </row>
    <row r="2252" spans="1:1" x14ac:dyDescent="0.2">
      <c r="A2252" s="8"/>
    </row>
    <row r="2253" spans="1:1" x14ac:dyDescent="0.2">
      <c r="A2253" s="8"/>
    </row>
    <row r="2254" spans="1:1" x14ac:dyDescent="0.2">
      <c r="A2254" s="8"/>
    </row>
    <row r="2255" spans="1:1" x14ac:dyDescent="0.2">
      <c r="A2255" s="8"/>
    </row>
    <row r="2256" spans="1:1" x14ac:dyDescent="0.2">
      <c r="A2256" s="8"/>
    </row>
    <row r="2257" spans="1:1" x14ac:dyDescent="0.2">
      <c r="A2257" s="8"/>
    </row>
    <row r="2258" spans="1:1" x14ac:dyDescent="0.2">
      <c r="A2258" s="8"/>
    </row>
    <row r="2259" spans="1:1" x14ac:dyDescent="0.2">
      <c r="A2259" s="8"/>
    </row>
    <row r="2260" spans="1:1" x14ac:dyDescent="0.2">
      <c r="A2260" s="8"/>
    </row>
    <row r="2261" spans="1:1" x14ac:dyDescent="0.2">
      <c r="A2261" s="8"/>
    </row>
    <row r="2262" spans="1:1" x14ac:dyDescent="0.2">
      <c r="A2262" s="8"/>
    </row>
    <row r="2263" spans="1:1" x14ac:dyDescent="0.2">
      <c r="A2263" s="8"/>
    </row>
    <row r="2264" spans="1:1" x14ac:dyDescent="0.2">
      <c r="A2264" s="8"/>
    </row>
    <row r="2265" spans="1:1" x14ac:dyDescent="0.2">
      <c r="A2265" s="8"/>
    </row>
    <row r="2266" spans="1:1" x14ac:dyDescent="0.2">
      <c r="A2266" s="8"/>
    </row>
    <row r="2267" spans="1:1" x14ac:dyDescent="0.2">
      <c r="A2267" s="8"/>
    </row>
    <row r="2268" spans="1:1" x14ac:dyDescent="0.2">
      <c r="A2268" s="8"/>
    </row>
    <row r="2269" spans="1:1" x14ac:dyDescent="0.2">
      <c r="A2269" s="8"/>
    </row>
    <row r="2270" spans="1:1" x14ac:dyDescent="0.2">
      <c r="A2270" s="8"/>
    </row>
    <row r="2271" spans="1:1" x14ac:dyDescent="0.2">
      <c r="A2271" s="8"/>
    </row>
    <row r="2272" spans="1:1" x14ac:dyDescent="0.2">
      <c r="A2272" s="8"/>
    </row>
    <row r="2273" spans="1:1" x14ac:dyDescent="0.2">
      <c r="A2273" s="8"/>
    </row>
    <row r="2274" spans="1:1" x14ac:dyDescent="0.2">
      <c r="A2274" s="8"/>
    </row>
    <row r="2275" spans="1:1" x14ac:dyDescent="0.2">
      <c r="A2275" s="8"/>
    </row>
    <row r="2276" spans="1:1" x14ac:dyDescent="0.2">
      <c r="A2276" s="8"/>
    </row>
    <row r="2277" spans="1:1" x14ac:dyDescent="0.2">
      <c r="A2277" s="8"/>
    </row>
    <row r="2278" spans="1:1" x14ac:dyDescent="0.2">
      <c r="A2278" s="8"/>
    </row>
    <row r="2279" spans="1:1" x14ac:dyDescent="0.2">
      <c r="A2279" s="8"/>
    </row>
    <row r="2280" spans="1:1" x14ac:dyDescent="0.2">
      <c r="A2280" s="8"/>
    </row>
    <row r="2281" spans="1:1" x14ac:dyDescent="0.2">
      <c r="A2281" s="8"/>
    </row>
    <row r="2282" spans="1:1" x14ac:dyDescent="0.2">
      <c r="A2282" s="8"/>
    </row>
    <row r="2283" spans="1:1" x14ac:dyDescent="0.2">
      <c r="A2283" s="8"/>
    </row>
    <row r="2284" spans="1:1" x14ac:dyDescent="0.2">
      <c r="A2284" s="8"/>
    </row>
    <row r="2285" spans="1:1" x14ac:dyDescent="0.2">
      <c r="A2285" s="8"/>
    </row>
    <row r="2286" spans="1:1" x14ac:dyDescent="0.2">
      <c r="A2286" s="8"/>
    </row>
    <row r="2287" spans="1:1" x14ac:dyDescent="0.2">
      <c r="A2287" s="8"/>
    </row>
    <row r="2288" spans="1:1" x14ac:dyDescent="0.2">
      <c r="A2288" s="8"/>
    </row>
    <row r="2289" spans="1:1" x14ac:dyDescent="0.2">
      <c r="A2289" s="8"/>
    </row>
    <row r="2290" spans="1:1" x14ac:dyDescent="0.2">
      <c r="A2290" s="8"/>
    </row>
    <row r="2291" spans="1:1" x14ac:dyDescent="0.2">
      <c r="A2291" s="8"/>
    </row>
    <row r="2292" spans="1:1" x14ac:dyDescent="0.2">
      <c r="A2292" s="8"/>
    </row>
    <row r="2293" spans="1:1" x14ac:dyDescent="0.2">
      <c r="A2293" s="8"/>
    </row>
    <row r="2294" spans="1:1" x14ac:dyDescent="0.2">
      <c r="A2294" s="8"/>
    </row>
    <row r="2295" spans="1:1" x14ac:dyDescent="0.2">
      <c r="A2295" s="8"/>
    </row>
    <row r="2296" spans="1:1" x14ac:dyDescent="0.2">
      <c r="A2296" s="8"/>
    </row>
    <row r="2297" spans="1:1" x14ac:dyDescent="0.2">
      <c r="A2297" s="8"/>
    </row>
    <row r="2298" spans="1:1" x14ac:dyDescent="0.2">
      <c r="A2298" s="8"/>
    </row>
    <row r="2299" spans="1:1" x14ac:dyDescent="0.2">
      <c r="A2299" s="8"/>
    </row>
    <row r="2300" spans="1:1" x14ac:dyDescent="0.2">
      <c r="A2300" s="8"/>
    </row>
    <row r="2301" spans="1:1" x14ac:dyDescent="0.2">
      <c r="A2301" s="8"/>
    </row>
    <row r="2302" spans="1:1" x14ac:dyDescent="0.2">
      <c r="A2302" s="8"/>
    </row>
    <row r="2303" spans="1:1" x14ac:dyDescent="0.2">
      <c r="A2303" s="8"/>
    </row>
    <row r="2304" spans="1:1" x14ac:dyDescent="0.2">
      <c r="A2304" s="8"/>
    </row>
    <row r="2305" spans="1:1" x14ac:dyDescent="0.2">
      <c r="A2305" s="8"/>
    </row>
    <row r="2306" spans="1:1" x14ac:dyDescent="0.2">
      <c r="A2306" s="8"/>
    </row>
    <row r="2307" spans="1:1" x14ac:dyDescent="0.2">
      <c r="A2307" s="8"/>
    </row>
    <row r="2308" spans="1:1" x14ac:dyDescent="0.2">
      <c r="A2308" s="8"/>
    </row>
    <row r="2309" spans="1:1" x14ac:dyDescent="0.2">
      <c r="A2309" s="8"/>
    </row>
    <row r="2310" spans="1:1" x14ac:dyDescent="0.2">
      <c r="A2310" s="8"/>
    </row>
    <row r="2311" spans="1:1" x14ac:dyDescent="0.2">
      <c r="A2311" s="8"/>
    </row>
    <row r="2312" spans="1:1" x14ac:dyDescent="0.2">
      <c r="A2312" s="8"/>
    </row>
    <row r="2313" spans="1:1" x14ac:dyDescent="0.2">
      <c r="A2313" s="8"/>
    </row>
    <row r="2314" spans="1:1" x14ac:dyDescent="0.2">
      <c r="A2314" s="8"/>
    </row>
    <row r="2315" spans="1:1" x14ac:dyDescent="0.2">
      <c r="A2315" s="8"/>
    </row>
    <row r="2316" spans="1:1" x14ac:dyDescent="0.2">
      <c r="A2316" s="8"/>
    </row>
    <row r="2317" spans="1:1" x14ac:dyDescent="0.2">
      <c r="A2317" s="8"/>
    </row>
    <row r="2318" spans="1:1" x14ac:dyDescent="0.2">
      <c r="A2318" s="8"/>
    </row>
    <row r="2319" spans="1:1" x14ac:dyDescent="0.2">
      <c r="A2319" s="8"/>
    </row>
    <row r="2320" spans="1:1" x14ac:dyDescent="0.2">
      <c r="A2320" s="8"/>
    </row>
    <row r="2321" spans="1:1" x14ac:dyDescent="0.2">
      <c r="A2321" s="8"/>
    </row>
    <row r="2322" spans="1:1" x14ac:dyDescent="0.2">
      <c r="A2322" s="8"/>
    </row>
    <row r="2323" spans="1:1" x14ac:dyDescent="0.2">
      <c r="A2323" s="8"/>
    </row>
    <row r="2324" spans="1:1" x14ac:dyDescent="0.2">
      <c r="A2324" s="8"/>
    </row>
    <row r="2325" spans="1:1" x14ac:dyDescent="0.2">
      <c r="A2325" s="8"/>
    </row>
    <row r="2326" spans="1:1" x14ac:dyDescent="0.2">
      <c r="A2326" s="8"/>
    </row>
    <row r="2327" spans="1:1" x14ac:dyDescent="0.2">
      <c r="A2327" s="8"/>
    </row>
    <row r="2328" spans="1:1" x14ac:dyDescent="0.2">
      <c r="A2328" s="8"/>
    </row>
    <row r="2329" spans="1:1" x14ac:dyDescent="0.2">
      <c r="A2329" s="8"/>
    </row>
    <row r="2330" spans="1:1" x14ac:dyDescent="0.2">
      <c r="A2330" s="8"/>
    </row>
    <row r="2331" spans="1:1" x14ac:dyDescent="0.2">
      <c r="A2331" s="8"/>
    </row>
    <row r="2332" spans="1:1" x14ac:dyDescent="0.2">
      <c r="A2332" s="8"/>
    </row>
    <row r="2333" spans="1:1" x14ac:dyDescent="0.2">
      <c r="A2333" s="8"/>
    </row>
    <row r="2334" spans="1:1" x14ac:dyDescent="0.2">
      <c r="A2334" s="8"/>
    </row>
    <row r="2335" spans="1:1" x14ac:dyDescent="0.2">
      <c r="A2335" s="8"/>
    </row>
    <row r="2336" spans="1:1" x14ac:dyDescent="0.2">
      <c r="A2336" s="8"/>
    </row>
    <row r="2337" spans="1:1" x14ac:dyDescent="0.2">
      <c r="A2337" s="8"/>
    </row>
    <row r="2338" spans="1:1" x14ac:dyDescent="0.2">
      <c r="A2338" s="8"/>
    </row>
    <row r="2339" spans="1:1" x14ac:dyDescent="0.2">
      <c r="A2339" s="8"/>
    </row>
    <row r="2340" spans="1:1" x14ac:dyDescent="0.2">
      <c r="A2340" s="8"/>
    </row>
    <row r="2341" spans="1:1" x14ac:dyDescent="0.2">
      <c r="A2341" s="8"/>
    </row>
    <row r="2342" spans="1:1" x14ac:dyDescent="0.2">
      <c r="A2342" s="8"/>
    </row>
    <row r="2343" spans="1:1" x14ac:dyDescent="0.2">
      <c r="A2343" s="8"/>
    </row>
    <row r="2344" spans="1:1" x14ac:dyDescent="0.2">
      <c r="A2344" s="8"/>
    </row>
    <row r="2345" spans="1:1" x14ac:dyDescent="0.2">
      <c r="A2345" s="8"/>
    </row>
    <row r="2346" spans="1:1" x14ac:dyDescent="0.2">
      <c r="A2346" s="8"/>
    </row>
    <row r="2347" spans="1:1" x14ac:dyDescent="0.2">
      <c r="A2347" s="8"/>
    </row>
    <row r="2348" spans="1:1" x14ac:dyDescent="0.2">
      <c r="A2348" s="8"/>
    </row>
    <row r="2349" spans="1:1" x14ac:dyDescent="0.2">
      <c r="A2349" s="8"/>
    </row>
    <row r="2350" spans="1:1" x14ac:dyDescent="0.2">
      <c r="A2350" s="8"/>
    </row>
    <row r="2351" spans="1:1" x14ac:dyDescent="0.2">
      <c r="A2351" s="8"/>
    </row>
    <row r="2352" spans="1:1" x14ac:dyDescent="0.2">
      <c r="A2352" s="8"/>
    </row>
    <row r="2353" spans="1:1" x14ac:dyDescent="0.2">
      <c r="A2353" s="8"/>
    </row>
    <row r="2354" spans="1:1" x14ac:dyDescent="0.2">
      <c r="A2354" s="8"/>
    </row>
    <row r="2355" spans="1:1" x14ac:dyDescent="0.2">
      <c r="A2355" s="8"/>
    </row>
    <row r="2356" spans="1:1" x14ac:dyDescent="0.2">
      <c r="A2356" s="8"/>
    </row>
    <row r="2357" spans="1:1" x14ac:dyDescent="0.2">
      <c r="A2357" s="8"/>
    </row>
    <row r="2358" spans="1:1" x14ac:dyDescent="0.2">
      <c r="A2358" s="8"/>
    </row>
    <row r="2359" spans="1:1" x14ac:dyDescent="0.2">
      <c r="A2359" s="8"/>
    </row>
    <row r="2360" spans="1:1" x14ac:dyDescent="0.2">
      <c r="A2360" s="8"/>
    </row>
    <row r="2361" spans="1:1" x14ac:dyDescent="0.2">
      <c r="A2361" s="8"/>
    </row>
    <row r="2362" spans="1:1" x14ac:dyDescent="0.2">
      <c r="A2362" s="8"/>
    </row>
    <row r="2363" spans="1:1" x14ac:dyDescent="0.2">
      <c r="A2363" s="8"/>
    </row>
    <row r="2364" spans="1:1" x14ac:dyDescent="0.2">
      <c r="A2364" s="8"/>
    </row>
    <row r="2365" spans="1:1" x14ac:dyDescent="0.2">
      <c r="A2365" s="8"/>
    </row>
    <row r="2366" spans="1:1" x14ac:dyDescent="0.2">
      <c r="A2366" s="8"/>
    </row>
    <row r="2367" spans="1:1" x14ac:dyDescent="0.2">
      <c r="A2367" s="8"/>
    </row>
    <row r="2368" spans="1:1" x14ac:dyDescent="0.2">
      <c r="A2368" s="8"/>
    </row>
    <row r="2369" spans="1:1" x14ac:dyDescent="0.2">
      <c r="A2369" s="8"/>
    </row>
    <row r="2370" spans="1:1" x14ac:dyDescent="0.2">
      <c r="A2370" s="8"/>
    </row>
    <row r="2371" spans="1:1" x14ac:dyDescent="0.2">
      <c r="A2371" s="8"/>
    </row>
    <row r="2372" spans="1:1" x14ac:dyDescent="0.2">
      <c r="A2372" s="8"/>
    </row>
    <row r="2373" spans="1:1" x14ac:dyDescent="0.2">
      <c r="A2373" s="8"/>
    </row>
    <row r="2374" spans="1:1" x14ac:dyDescent="0.2">
      <c r="A2374" s="8"/>
    </row>
    <row r="2375" spans="1:1" x14ac:dyDescent="0.2">
      <c r="A2375" s="8"/>
    </row>
    <row r="2376" spans="1:1" x14ac:dyDescent="0.2">
      <c r="A2376" s="8"/>
    </row>
    <row r="2377" spans="1:1" x14ac:dyDescent="0.2">
      <c r="A2377" s="8"/>
    </row>
    <row r="2378" spans="1:1" x14ac:dyDescent="0.2">
      <c r="A2378" s="8"/>
    </row>
    <row r="2379" spans="1:1" x14ac:dyDescent="0.2">
      <c r="A2379" s="8"/>
    </row>
    <row r="2380" spans="1:1" x14ac:dyDescent="0.2">
      <c r="A2380" s="8"/>
    </row>
    <row r="2381" spans="1:1" x14ac:dyDescent="0.2">
      <c r="A2381" s="8"/>
    </row>
    <row r="2382" spans="1:1" x14ac:dyDescent="0.2">
      <c r="A2382" s="8"/>
    </row>
    <row r="2383" spans="1:1" x14ac:dyDescent="0.2">
      <c r="A2383" s="8"/>
    </row>
    <row r="2384" spans="1:1" x14ac:dyDescent="0.2">
      <c r="A2384" s="8"/>
    </row>
    <row r="2385" spans="1:1" x14ac:dyDescent="0.2">
      <c r="A2385" s="8"/>
    </row>
    <row r="2386" spans="1:1" x14ac:dyDescent="0.2">
      <c r="A2386" s="8"/>
    </row>
    <row r="2387" spans="1:1" x14ac:dyDescent="0.2">
      <c r="A2387" s="8"/>
    </row>
    <row r="2388" spans="1:1" x14ac:dyDescent="0.2">
      <c r="A2388" s="8"/>
    </row>
    <row r="2389" spans="1:1" x14ac:dyDescent="0.2">
      <c r="A2389" s="8"/>
    </row>
    <row r="2390" spans="1:1" x14ac:dyDescent="0.2">
      <c r="A2390" s="8"/>
    </row>
    <row r="2391" spans="1:1" x14ac:dyDescent="0.2">
      <c r="A2391" s="8"/>
    </row>
    <row r="2392" spans="1:1" x14ac:dyDescent="0.2">
      <c r="A2392" s="8"/>
    </row>
    <row r="2393" spans="1:1" x14ac:dyDescent="0.2">
      <c r="A2393" s="8"/>
    </row>
    <row r="2394" spans="1:1" x14ac:dyDescent="0.2">
      <c r="A2394" s="8"/>
    </row>
    <row r="2395" spans="1:1" x14ac:dyDescent="0.2">
      <c r="A2395" s="8"/>
    </row>
    <row r="2396" spans="1:1" x14ac:dyDescent="0.2">
      <c r="A2396" s="8"/>
    </row>
    <row r="2397" spans="1:1" x14ac:dyDescent="0.2">
      <c r="A2397" s="8"/>
    </row>
    <row r="2398" spans="1:1" x14ac:dyDescent="0.2">
      <c r="A2398" s="8"/>
    </row>
    <row r="2399" spans="1:1" x14ac:dyDescent="0.2">
      <c r="A2399" s="8"/>
    </row>
    <row r="2400" spans="1:1" x14ac:dyDescent="0.2">
      <c r="A2400" s="8"/>
    </row>
    <row r="2401" spans="1:1" x14ac:dyDescent="0.2">
      <c r="A2401" s="8"/>
    </row>
    <row r="2402" spans="1:1" x14ac:dyDescent="0.2">
      <c r="A2402" s="8"/>
    </row>
    <row r="2403" spans="1:1" x14ac:dyDescent="0.2">
      <c r="A2403" s="8"/>
    </row>
    <row r="2404" spans="1:1" x14ac:dyDescent="0.2">
      <c r="A2404" s="8"/>
    </row>
    <row r="2405" spans="1:1" x14ac:dyDescent="0.2">
      <c r="A2405" s="8"/>
    </row>
    <row r="2406" spans="1:1" x14ac:dyDescent="0.2">
      <c r="A2406" s="8"/>
    </row>
    <row r="2407" spans="1:1" x14ac:dyDescent="0.2">
      <c r="A2407" s="8"/>
    </row>
    <row r="2408" spans="1:1" x14ac:dyDescent="0.2">
      <c r="A2408" s="8"/>
    </row>
    <row r="2409" spans="1:1" x14ac:dyDescent="0.2">
      <c r="A2409" s="8"/>
    </row>
    <row r="2410" spans="1:1" x14ac:dyDescent="0.2">
      <c r="A2410" s="8"/>
    </row>
    <row r="2411" spans="1:1" x14ac:dyDescent="0.2">
      <c r="A2411" s="8"/>
    </row>
    <row r="2412" spans="1:1" x14ac:dyDescent="0.2">
      <c r="A2412" s="8"/>
    </row>
    <row r="2413" spans="1:1" x14ac:dyDescent="0.2">
      <c r="A2413" s="8"/>
    </row>
    <row r="2414" spans="1:1" x14ac:dyDescent="0.2">
      <c r="A2414" s="8"/>
    </row>
    <row r="2415" spans="1:1" x14ac:dyDescent="0.2">
      <c r="A2415" s="8"/>
    </row>
    <row r="2416" spans="1:1" x14ac:dyDescent="0.2">
      <c r="A2416" s="8"/>
    </row>
    <row r="2417" spans="1:1" x14ac:dyDescent="0.2">
      <c r="A2417" s="8"/>
    </row>
    <row r="2418" spans="1:1" x14ac:dyDescent="0.2">
      <c r="A2418" s="8"/>
    </row>
    <row r="2419" spans="1:1" x14ac:dyDescent="0.2">
      <c r="A2419" s="8"/>
    </row>
    <row r="2420" spans="1:1" x14ac:dyDescent="0.2">
      <c r="A2420" s="8"/>
    </row>
    <row r="2421" spans="1:1" x14ac:dyDescent="0.2">
      <c r="A2421" s="8"/>
    </row>
    <row r="2422" spans="1:1" x14ac:dyDescent="0.2">
      <c r="A2422" s="8"/>
    </row>
    <row r="2423" spans="1:1" x14ac:dyDescent="0.2">
      <c r="A2423" s="8"/>
    </row>
    <row r="2424" spans="1:1" x14ac:dyDescent="0.2">
      <c r="A2424" s="8"/>
    </row>
    <row r="2425" spans="1:1" x14ac:dyDescent="0.2">
      <c r="A2425" s="8"/>
    </row>
    <row r="2426" spans="1:1" x14ac:dyDescent="0.2">
      <c r="A2426" s="8"/>
    </row>
    <row r="2427" spans="1:1" x14ac:dyDescent="0.2">
      <c r="A2427" s="8"/>
    </row>
    <row r="2428" spans="1:1" x14ac:dyDescent="0.2">
      <c r="A2428" s="8"/>
    </row>
    <row r="2429" spans="1:1" x14ac:dyDescent="0.2">
      <c r="A2429" s="8"/>
    </row>
    <row r="2430" spans="1:1" x14ac:dyDescent="0.2">
      <c r="A2430" s="8"/>
    </row>
    <row r="2431" spans="1:1" x14ac:dyDescent="0.2">
      <c r="A2431" s="8"/>
    </row>
    <row r="2432" spans="1:1" x14ac:dyDescent="0.2">
      <c r="A2432" s="8"/>
    </row>
    <row r="2433" spans="1:1" x14ac:dyDescent="0.2">
      <c r="A2433" s="8"/>
    </row>
    <row r="2434" spans="1:1" x14ac:dyDescent="0.2">
      <c r="A2434" s="8"/>
    </row>
    <row r="2435" spans="1:1" x14ac:dyDescent="0.2">
      <c r="A2435" s="8"/>
    </row>
    <row r="2436" spans="1:1" x14ac:dyDescent="0.2">
      <c r="A2436" s="8"/>
    </row>
    <row r="2437" spans="1:1" x14ac:dyDescent="0.2">
      <c r="A2437" s="8"/>
    </row>
    <row r="2438" spans="1:1" x14ac:dyDescent="0.2">
      <c r="A2438" s="8"/>
    </row>
    <row r="2439" spans="1:1" x14ac:dyDescent="0.2">
      <c r="A2439" s="8"/>
    </row>
    <row r="2440" spans="1:1" x14ac:dyDescent="0.2">
      <c r="A2440" s="8"/>
    </row>
    <row r="2441" spans="1:1" x14ac:dyDescent="0.2">
      <c r="A2441" s="8"/>
    </row>
    <row r="2442" spans="1:1" x14ac:dyDescent="0.2">
      <c r="A2442" s="8"/>
    </row>
    <row r="2443" spans="1:1" x14ac:dyDescent="0.2">
      <c r="A2443" s="8"/>
    </row>
    <row r="2444" spans="1:1" x14ac:dyDescent="0.2">
      <c r="A2444" s="8"/>
    </row>
    <row r="2445" spans="1:1" x14ac:dyDescent="0.2">
      <c r="A2445" s="8"/>
    </row>
    <row r="2446" spans="1:1" x14ac:dyDescent="0.2">
      <c r="A2446" s="8"/>
    </row>
    <row r="2447" spans="1:1" x14ac:dyDescent="0.2">
      <c r="A2447" s="8"/>
    </row>
    <row r="2448" spans="1:1" x14ac:dyDescent="0.2">
      <c r="A2448" s="8"/>
    </row>
    <row r="2449" spans="1:1" x14ac:dyDescent="0.2">
      <c r="A2449" s="8"/>
    </row>
    <row r="2450" spans="1:1" x14ac:dyDescent="0.2">
      <c r="A2450" s="8"/>
    </row>
    <row r="2451" spans="1:1" x14ac:dyDescent="0.2">
      <c r="A2451" s="8"/>
    </row>
    <row r="2452" spans="1:1" x14ac:dyDescent="0.2">
      <c r="A2452" s="8"/>
    </row>
    <row r="2453" spans="1:1" x14ac:dyDescent="0.2">
      <c r="A2453" s="8"/>
    </row>
    <row r="2454" spans="1:1" x14ac:dyDescent="0.2">
      <c r="A2454" s="8"/>
    </row>
    <row r="2455" spans="1:1" x14ac:dyDescent="0.2">
      <c r="A2455" s="8"/>
    </row>
    <row r="2456" spans="1:1" x14ac:dyDescent="0.2">
      <c r="A2456" s="8"/>
    </row>
    <row r="2457" spans="1:1" x14ac:dyDescent="0.2">
      <c r="A2457" s="8"/>
    </row>
    <row r="2458" spans="1:1" x14ac:dyDescent="0.2">
      <c r="A2458" s="8"/>
    </row>
    <row r="2459" spans="1:1" x14ac:dyDescent="0.2">
      <c r="A2459" s="8"/>
    </row>
    <row r="2460" spans="1:1" x14ac:dyDescent="0.2">
      <c r="A2460" s="8"/>
    </row>
    <row r="2461" spans="1:1" x14ac:dyDescent="0.2">
      <c r="A2461" s="8"/>
    </row>
    <row r="2462" spans="1:1" x14ac:dyDescent="0.2">
      <c r="A2462" s="8"/>
    </row>
    <row r="2463" spans="1:1" x14ac:dyDescent="0.2">
      <c r="A2463" s="8"/>
    </row>
    <row r="2464" spans="1:1" x14ac:dyDescent="0.2">
      <c r="A2464" s="8"/>
    </row>
    <row r="2465" spans="1:1" x14ac:dyDescent="0.2">
      <c r="A2465" s="8"/>
    </row>
    <row r="2466" spans="1:1" x14ac:dyDescent="0.2">
      <c r="A2466" s="8"/>
    </row>
    <row r="2467" spans="1:1" x14ac:dyDescent="0.2">
      <c r="A2467" s="8"/>
    </row>
    <row r="2468" spans="1:1" x14ac:dyDescent="0.2">
      <c r="A2468" s="8"/>
    </row>
    <row r="2469" spans="1:1" x14ac:dyDescent="0.2">
      <c r="A2469" s="8"/>
    </row>
    <row r="2470" spans="1:1" x14ac:dyDescent="0.2">
      <c r="A2470" s="8"/>
    </row>
    <row r="2471" spans="1:1" x14ac:dyDescent="0.2">
      <c r="A2471" s="8"/>
    </row>
    <row r="2472" spans="1:1" x14ac:dyDescent="0.2">
      <c r="A2472" s="8"/>
    </row>
    <row r="2473" spans="1:1" x14ac:dyDescent="0.2">
      <c r="A2473" s="8"/>
    </row>
    <row r="2474" spans="1:1" x14ac:dyDescent="0.2">
      <c r="A2474" s="8"/>
    </row>
    <row r="2475" spans="1:1" x14ac:dyDescent="0.2">
      <c r="A2475" s="8"/>
    </row>
    <row r="2476" spans="1:1" x14ac:dyDescent="0.2">
      <c r="A2476" s="8"/>
    </row>
    <row r="2477" spans="1:1" x14ac:dyDescent="0.2">
      <c r="A2477" s="8"/>
    </row>
    <row r="2478" spans="1:1" x14ac:dyDescent="0.2">
      <c r="A2478" s="8"/>
    </row>
    <row r="2479" spans="1:1" x14ac:dyDescent="0.2">
      <c r="A2479" s="8"/>
    </row>
    <row r="2480" spans="1:1" x14ac:dyDescent="0.2">
      <c r="A2480" s="8"/>
    </row>
    <row r="2481" spans="1:1" x14ac:dyDescent="0.2">
      <c r="A2481" s="8"/>
    </row>
    <row r="2482" spans="1:1" x14ac:dyDescent="0.2">
      <c r="A2482" s="8"/>
    </row>
    <row r="2483" spans="1:1" x14ac:dyDescent="0.2">
      <c r="A2483" s="8"/>
    </row>
    <row r="2484" spans="1:1" x14ac:dyDescent="0.2">
      <c r="A2484" s="8"/>
    </row>
    <row r="2485" spans="1:1" x14ac:dyDescent="0.2">
      <c r="A2485" s="8"/>
    </row>
    <row r="2486" spans="1:1" x14ac:dyDescent="0.2">
      <c r="A2486" s="8"/>
    </row>
    <row r="2487" spans="1:1" x14ac:dyDescent="0.2">
      <c r="A2487" s="8"/>
    </row>
    <row r="2488" spans="1:1" x14ac:dyDescent="0.2">
      <c r="A2488" s="8"/>
    </row>
    <row r="2489" spans="1:1" x14ac:dyDescent="0.2">
      <c r="A2489" s="8"/>
    </row>
    <row r="2490" spans="1:1" x14ac:dyDescent="0.2">
      <c r="A2490" s="8"/>
    </row>
    <row r="2491" spans="1:1" x14ac:dyDescent="0.2">
      <c r="A2491" s="8"/>
    </row>
    <row r="2492" spans="1:1" x14ac:dyDescent="0.2">
      <c r="A2492" s="8"/>
    </row>
    <row r="2493" spans="1:1" x14ac:dyDescent="0.2">
      <c r="A2493" s="8"/>
    </row>
    <row r="2494" spans="1:1" x14ac:dyDescent="0.2">
      <c r="A2494" s="8"/>
    </row>
    <row r="2495" spans="1:1" x14ac:dyDescent="0.2">
      <c r="A2495" s="8"/>
    </row>
    <row r="2496" spans="1:1" x14ac:dyDescent="0.2">
      <c r="A2496" s="8"/>
    </row>
    <row r="2497" spans="1:1" x14ac:dyDescent="0.2">
      <c r="A2497" s="8"/>
    </row>
    <row r="2498" spans="1:1" x14ac:dyDescent="0.2">
      <c r="A2498" s="8"/>
    </row>
    <row r="2499" spans="1:1" x14ac:dyDescent="0.2">
      <c r="A2499" s="8"/>
    </row>
    <row r="2500" spans="1:1" x14ac:dyDescent="0.2">
      <c r="A2500" s="8"/>
    </row>
    <row r="2501" spans="1:1" x14ac:dyDescent="0.2">
      <c r="A2501" s="8"/>
    </row>
    <row r="2502" spans="1:1" x14ac:dyDescent="0.2">
      <c r="A2502" s="8"/>
    </row>
    <row r="2503" spans="1:1" x14ac:dyDescent="0.2">
      <c r="A2503" s="8"/>
    </row>
    <row r="2504" spans="1:1" x14ac:dyDescent="0.2">
      <c r="A2504" s="8"/>
    </row>
    <row r="2505" spans="1:1" x14ac:dyDescent="0.2">
      <c r="A2505" s="8"/>
    </row>
    <row r="2506" spans="1:1" x14ac:dyDescent="0.2">
      <c r="A2506" s="8"/>
    </row>
    <row r="2507" spans="1:1" x14ac:dyDescent="0.2">
      <c r="A2507" s="8"/>
    </row>
    <row r="2508" spans="1:1" x14ac:dyDescent="0.2">
      <c r="A2508" s="8"/>
    </row>
    <row r="2509" spans="1:1" x14ac:dyDescent="0.2">
      <c r="A2509" s="8"/>
    </row>
    <row r="2510" spans="1:1" x14ac:dyDescent="0.2">
      <c r="A2510" s="8"/>
    </row>
    <row r="2511" spans="1:1" x14ac:dyDescent="0.2">
      <c r="A2511" s="8"/>
    </row>
    <row r="2512" spans="1:1" x14ac:dyDescent="0.2">
      <c r="A2512" s="8"/>
    </row>
    <row r="2513" spans="1:1" x14ac:dyDescent="0.2">
      <c r="A2513" s="8"/>
    </row>
    <row r="2514" spans="1:1" x14ac:dyDescent="0.2">
      <c r="A2514" s="8"/>
    </row>
    <row r="2515" spans="1:1" x14ac:dyDescent="0.2">
      <c r="A2515" s="8"/>
    </row>
    <row r="2516" spans="1:1" x14ac:dyDescent="0.2">
      <c r="A2516" s="8"/>
    </row>
    <row r="2517" spans="1:1" x14ac:dyDescent="0.2">
      <c r="A2517" s="8"/>
    </row>
    <row r="2518" spans="1:1" x14ac:dyDescent="0.2">
      <c r="A2518" s="8"/>
    </row>
    <row r="2519" spans="1:1" x14ac:dyDescent="0.2">
      <c r="A2519" s="8"/>
    </row>
    <row r="2520" spans="1:1" x14ac:dyDescent="0.2">
      <c r="A2520" s="8"/>
    </row>
    <row r="2521" spans="1:1" x14ac:dyDescent="0.2">
      <c r="A2521" s="8"/>
    </row>
    <row r="2522" spans="1:1" x14ac:dyDescent="0.2">
      <c r="A2522" s="8"/>
    </row>
    <row r="2523" spans="1:1" x14ac:dyDescent="0.2">
      <c r="A2523" s="8"/>
    </row>
    <row r="2524" spans="1:1" x14ac:dyDescent="0.2">
      <c r="A2524" s="8"/>
    </row>
    <row r="2525" spans="1:1" x14ac:dyDescent="0.2">
      <c r="A2525" s="8"/>
    </row>
    <row r="2526" spans="1:1" x14ac:dyDescent="0.2">
      <c r="A2526" s="8"/>
    </row>
    <row r="2527" spans="1:1" x14ac:dyDescent="0.2">
      <c r="A2527" s="8"/>
    </row>
    <row r="2528" spans="1:1" x14ac:dyDescent="0.2">
      <c r="A2528" s="8"/>
    </row>
    <row r="2529" spans="1:1" x14ac:dyDescent="0.2">
      <c r="A2529" s="8"/>
    </row>
    <row r="2530" spans="1:1" x14ac:dyDescent="0.2">
      <c r="A2530" s="8"/>
    </row>
    <row r="2531" spans="1:1" x14ac:dyDescent="0.2">
      <c r="A2531" s="8"/>
    </row>
    <row r="2532" spans="1:1" x14ac:dyDescent="0.2">
      <c r="A2532" s="8"/>
    </row>
    <row r="2533" spans="1:1" x14ac:dyDescent="0.2">
      <c r="A2533" s="8"/>
    </row>
    <row r="2534" spans="1:1" x14ac:dyDescent="0.2">
      <c r="A2534" s="8"/>
    </row>
    <row r="2535" spans="1:1" x14ac:dyDescent="0.2">
      <c r="A2535" s="8"/>
    </row>
    <row r="2536" spans="1:1" x14ac:dyDescent="0.2">
      <c r="A2536" s="8"/>
    </row>
    <row r="2537" spans="1:1" x14ac:dyDescent="0.2">
      <c r="A2537" s="8"/>
    </row>
    <row r="2538" spans="1:1" x14ac:dyDescent="0.2">
      <c r="A2538" s="8"/>
    </row>
    <row r="2539" spans="1:1" x14ac:dyDescent="0.2">
      <c r="A2539" s="8"/>
    </row>
    <row r="2540" spans="1:1" x14ac:dyDescent="0.2">
      <c r="A2540" s="8"/>
    </row>
    <row r="2541" spans="1:1" x14ac:dyDescent="0.2">
      <c r="A2541" s="8"/>
    </row>
    <row r="2542" spans="1:1" x14ac:dyDescent="0.2">
      <c r="A2542" s="8"/>
    </row>
    <row r="2543" spans="1:1" x14ac:dyDescent="0.2">
      <c r="A2543" s="8"/>
    </row>
    <row r="2544" spans="1:1" x14ac:dyDescent="0.2">
      <c r="A2544" s="8"/>
    </row>
    <row r="2545" spans="1:1" x14ac:dyDescent="0.2">
      <c r="A2545" s="8"/>
    </row>
    <row r="2546" spans="1:1" x14ac:dyDescent="0.2">
      <c r="A2546" s="8"/>
    </row>
    <row r="2547" spans="1:1" x14ac:dyDescent="0.2">
      <c r="A2547" s="8"/>
    </row>
    <row r="2548" spans="1:1" x14ac:dyDescent="0.2">
      <c r="A2548" s="8"/>
    </row>
    <row r="2549" spans="1:1" x14ac:dyDescent="0.2">
      <c r="A2549" s="8"/>
    </row>
    <row r="2550" spans="1:1" x14ac:dyDescent="0.2">
      <c r="A2550" s="8"/>
    </row>
    <row r="2551" spans="1:1" x14ac:dyDescent="0.2">
      <c r="A2551" s="8"/>
    </row>
    <row r="2552" spans="1:1" x14ac:dyDescent="0.2">
      <c r="A2552" s="8"/>
    </row>
    <row r="2553" spans="1:1" x14ac:dyDescent="0.2">
      <c r="A2553" s="8"/>
    </row>
    <row r="2554" spans="1:1" x14ac:dyDescent="0.2">
      <c r="A2554" s="8"/>
    </row>
    <row r="2555" spans="1:1" x14ac:dyDescent="0.2">
      <c r="A2555" s="8"/>
    </row>
    <row r="2556" spans="1:1" x14ac:dyDescent="0.2">
      <c r="A2556" s="8"/>
    </row>
    <row r="2557" spans="1:1" x14ac:dyDescent="0.2">
      <c r="A2557" s="8"/>
    </row>
    <row r="2558" spans="1:1" x14ac:dyDescent="0.2">
      <c r="A2558" s="8"/>
    </row>
    <row r="2559" spans="1:1" x14ac:dyDescent="0.2">
      <c r="A2559" s="8"/>
    </row>
    <row r="2560" spans="1:1" x14ac:dyDescent="0.2">
      <c r="A2560" s="8"/>
    </row>
    <row r="2561" spans="1:1" x14ac:dyDescent="0.2">
      <c r="A2561" s="8"/>
    </row>
    <row r="2562" spans="1:1" x14ac:dyDescent="0.2">
      <c r="A2562" s="8"/>
    </row>
    <row r="2563" spans="1:1" x14ac:dyDescent="0.2">
      <c r="A2563" s="8"/>
    </row>
    <row r="2564" spans="1:1" x14ac:dyDescent="0.2">
      <c r="A2564" s="8"/>
    </row>
    <row r="2565" spans="1:1" x14ac:dyDescent="0.2">
      <c r="A2565" s="8"/>
    </row>
    <row r="2566" spans="1:1" x14ac:dyDescent="0.2">
      <c r="A2566" s="8"/>
    </row>
    <row r="2567" spans="1:1" x14ac:dyDescent="0.2">
      <c r="A2567" s="8"/>
    </row>
    <row r="2568" spans="1:1" x14ac:dyDescent="0.2">
      <c r="A2568" s="8"/>
    </row>
    <row r="2569" spans="1:1" x14ac:dyDescent="0.2">
      <c r="A2569" s="8"/>
    </row>
    <row r="2570" spans="1:1" x14ac:dyDescent="0.2">
      <c r="A2570" s="8"/>
    </row>
    <row r="2571" spans="1:1" x14ac:dyDescent="0.2">
      <c r="A2571" s="8"/>
    </row>
    <row r="2572" spans="1:1" x14ac:dyDescent="0.2">
      <c r="A2572" s="8"/>
    </row>
    <row r="2573" spans="1:1" x14ac:dyDescent="0.2">
      <c r="A2573" s="8"/>
    </row>
    <row r="2574" spans="1:1" x14ac:dyDescent="0.2">
      <c r="A2574" s="8"/>
    </row>
    <row r="2575" spans="1:1" x14ac:dyDescent="0.2">
      <c r="A2575" s="8"/>
    </row>
    <row r="2576" spans="1:1" x14ac:dyDescent="0.2">
      <c r="A2576" s="8"/>
    </row>
    <row r="2577" spans="1:1" x14ac:dyDescent="0.2">
      <c r="A2577" s="8"/>
    </row>
    <row r="2578" spans="1:1" x14ac:dyDescent="0.2">
      <c r="A2578" s="8"/>
    </row>
    <row r="2579" spans="1:1" x14ac:dyDescent="0.2">
      <c r="A2579" s="8"/>
    </row>
    <row r="2580" spans="1:1" x14ac:dyDescent="0.2">
      <c r="A2580" s="8"/>
    </row>
    <row r="2581" spans="1:1" x14ac:dyDescent="0.2">
      <c r="A2581" s="8"/>
    </row>
    <row r="2582" spans="1:1" x14ac:dyDescent="0.2">
      <c r="A2582" s="8"/>
    </row>
    <row r="2583" spans="1:1" x14ac:dyDescent="0.2">
      <c r="A2583" s="8"/>
    </row>
    <row r="2584" spans="1:1" x14ac:dyDescent="0.2">
      <c r="A2584" s="8"/>
    </row>
    <row r="2585" spans="1:1" x14ac:dyDescent="0.2">
      <c r="A2585" s="8"/>
    </row>
    <row r="2586" spans="1:1" x14ac:dyDescent="0.2">
      <c r="A2586" s="8"/>
    </row>
    <row r="2587" spans="1:1" x14ac:dyDescent="0.2">
      <c r="A2587" s="8"/>
    </row>
    <row r="2588" spans="1:1" x14ac:dyDescent="0.2">
      <c r="A2588" s="8"/>
    </row>
    <row r="2589" spans="1:1" x14ac:dyDescent="0.2">
      <c r="A2589" s="8"/>
    </row>
    <row r="2590" spans="1:1" x14ac:dyDescent="0.2">
      <c r="A2590" s="8"/>
    </row>
    <row r="2591" spans="1:1" x14ac:dyDescent="0.2">
      <c r="A2591" s="8"/>
    </row>
    <row r="2592" spans="1:1" x14ac:dyDescent="0.2">
      <c r="A2592" s="8"/>
    </row>
    <row r="2593" spans="1:1" x14ac:dyDescent="0.2">
      <c r="A2593" s="8"/>
    </row>
    <row r="2594" spans="1:1" x14ac:dyDescent="0.2">
      <c r="A2594" s="8"/>
    </row>
    <row r="2595" spans="1:1" x14ac:dyDescent="0.2">
      <c r="A2595" s="8"/>
    </row>
    <row r="2596" spans="1:1" x14ac:dyDescent="0.2">
      <c r="A2596" s="8"/>
    </row>
    <row r="2597" spans="1:1" x14ac:dyDescent="0.2">
      <c r="A2597" s="8"/>
    </row>
    <row r="2598" spans="1:1" x14ac:dyDescent="0.2">
      <c r="A2598" s="8"/>
    </row>
    <row r="2599" spans="1:1" x14ac:dyDescent="0.2">
      <c r="A2599" s="8"/>
    </row>
    <row r="2600" spans="1:1" x14ac:dyDescent="0.2">
      <c r="A2600" s="8"/>
    </row>
    <row r="2601" spans="1:1" x14ac:dyDescent="0.2">
      <c r="A2601" s="8"/>
    </row>
    <row r="2602" spans="1:1" x14ac:dyDescent="0.2">
      <c r="A2602" s="8"/>
    </row>
    <row r="2603" spans="1:1" x14ac:dyDescent="0.2">
      <c r="A2603" s="8"/>
    </row>
    <row r="2604" spans="1:1" x14ac:dyDescent="0.2">
      <c r="A2604" s="8"/>
    </row>
    <row r="2605" spans="1:1" x14ac:dyDescent="0.2">
      <c r="A2605" s="8"/>
    </row>
    <row r="2606" spans="1:1" x14ac:dyDescent="0.2">
      <c r="A2606" s="8"/>
    </row>
    <row r="2607" spans="1:1" x14ac:dyDescent="0.2">
      <c r="A2607" s="8"/>
    </row>
    <row r="2608" spans="1:1" x14ac:dyDescent="0.2">
      <c r="A2608" s="8"/>
    </row>
    <row r="2609" spans="1:1" x14ac:dyDescent="0.2">
      <c r="A2609" s="8"/>
    </row>
    <row r="2610" spans="1:1" x14ac:dyDescent="0.2">
      <c r="A2610" s="8"/>
    </row>
    <row r="2611" spans="1:1" x14ac:dyDescent="0.2">
      <c r="A2611" s="8"/>
    </row>
    <row r="2612" spans="1:1" x14ac:dyDescent="0.2">
      <c r="A2612" s="8"/>
    </row>
    <row r="2613" spans="1:1" x14ac:dyDescent="0.2">
      <c r="A2613" s="8"/>
    </row>
    <row r="2614" spans="1:1" x14ac:dyDescent="0.2">
      <c r="A2614" s="8"/>
    </row>
    <row r="2615" spans="1:1" x14ac:dyDescent="0.2">
      <c r="A2615" s="8"/>
    </row>
    <row r="2616" spans="1:1" x14ac:dyDescent="0.2">
      <c r="A2616" s="8"/>
    </row>
    <row r="2617" spans="1:1" x14ac:dyDescent="0.2">
      <c r="A2617" s="8"/>
    </row>
    <row r="2618" spans="1:1" x14ac:dyDescent="0.2">
      <c r="A2618" s="8"/>
    </row>
    <row r="2619" spans="1:1" x14ac:dyDescent="0.2">
      <c r="A2619" s="8"/>
    </row>
    <row r="2620" spans="1:1" x14ac:dyDescent="0.2">
      <c r="A2620" s="8"/>
    </row>
    <row r="2621" spans="1:1" x14ac:dyDescent="0.2">
      <c r="A2621" s="8"/>
    </row>
    <row r="2622" spans="1:1" x14ac:dyDescent="0.2">
      <c r="A2622" s="8"/>
    </row>
    <row r="2623" spans="1:1" x14ac:dyDescent="0.2">
      <c r="A2623" s="8"/>
    </row>
    <row r="2624" spans="1:1" x14ac:dyDescent="0.2">
      <c r="A2624" s="8"/>
    </row>
    <row r="2625" spans="1:1" x14ac:dyDescent="0.2">
      <c r="A2625" s="8"/>
    </row>
    <row r="2626" spans="1:1" x14ac:dyDescent="0.2">
      <c r="A2626" s="8"/>
    </row>
    <row r="2627" spans="1:1" x14ac:dyDescent="0.2">
      <c r="A2627" s="8"/>
    </row>
    <row r="2628" spans="1:1" x14ac:dyDescent="0.2">
      <c r="A2628" s="8"/>
    </row>
    <row r="2629" spans="1:1" x14ac:dyDescent="0.2">
      <c r="A2629" s="8"/>
    </row>
    <row r="2630" spans="1:1" x14ac:dyDescent="0.2">
      <c r="A2630" s="8"/>
    </row>
    <row r="2631" spans="1:1" x14ac:dyDescent="0.2">
      <c r="A2631" s="8"/>
    </row>
    <row r="2632" spans="1:1" x14ac:dyDescent="0.2">
      <c r="A2632" s="8"/>
    </row>
    <row r="2633" spans="1:1" x14ac:dyDescent="0.2">
      <c r="A2633" s="8"/>
    </row>
    <row r="2634" spans="1:1" x14ac:dyDescent="0.2">
      <c r="A2634" s="8"/>
    </row>
    <row r="2635" spans="1:1" x14ac:dyDescent="0.2">
      <c r="A2635" s="8"/>
    </row>
    <row r="2636" spans="1:1" x14ac:dyDescent="0.2">
      <c r="A2636" s="8"/>
    </row>
    <row r="2637" spans="1:1" x14ac:dyDescent="0.2">
      <c r="A2637" s="8"/>
    </row>
    <row r="2638" spans="1:1" x14ac:dyDescent="0.2">
      <c r="A2638" s="8"/>
    </row>
    <row r="2639" spans="1:1" x14ac:dyDescent="0.2">
      <c r="A2639" s="8"/>
    </row>
    <row r="2640" spans="1:1" x14ac:dyDescent="0.2">
      <c r="A2640" s="8"/>
    </row>
    <row r="2641" spans="1:1" x14ac:dyDescent="0.2">
      <c r="A2641" s="8"/>
    </row>
    <row r="2642" spans="1:1" x14ac:dyDescent="0.2">
      <c r="A2642" s="8"/>
    </row>
    <row r="2643" spans="1:1" x14ac:dyDescent="0.2">
      <c r="A2643" s="8"/>
    </row>
    <row r="2644" spans="1:1" x14ac:dyDescent="0.2">
      <c r="A2644" s="8"/>
    </row>
    <row r="2645" spans="1:1" x14ac:dyDescent="0.2">
      <c r="A2645" s="8"/>
    </row>
    <row r="2646" spans="1:1" x14ac:dyDescent="0.2">
      <c r="A2646" s="8"/>
    </row>
    <row r="2647" spans="1:1" x14ac:dyDescent="0.2">
      <c r="A2647" s="8"/>
    </row>
    <row r="2648" spans="1:1" x14ac:dyDescent="0.2">
      <c r="A2648" s="8"/>
    </row>
    <row r="2649" spans="1:1" x14ac:dyDescent="0.2">
      <c r="A2649" s="8"/>
    </row>
    <row r="2650" spans="1:1" x14ac:dyDescent="0.2">
      <c r="A2650" s="8"/>
    </row>
    <row r="2651" spans="1:1" x14ac:dyDescent="0.2">
      <c r="A2651" s="8"/>
    </row>
    <row r="2652" spans="1:1" x14ac:dyDescent="0.2">
      <c r="A2652" s="8"/>
    </row>
    <row r="2653" spans="1:1" x14ac:dyDescent="0.2">
      <c r="A2653" s="8"/>
    </row>
    <row r="2654" spans="1:1" x14ac:dyDescent="0.2">
      <c r="A2654" s="8"/>
    </row>
    <row r="2655" spans="1:1" x14ac:dyDescent="0.2">
      <c r="A2655" s="8"/>
    </row>
    <row r="2656" spans="1:1" x14ac:dyDescent="0.2">
      <c r="A2656" s="8"/>
    </row>
    <row r="2657" spans="1:1" x14ac:dyDescent="0.2">
      <c r="A2657" s="8"/>
    </row>
    <row r="2658" spans="1:1" x14ac:dyDescent="0.2">
      <c r="A2658" s="8"/>
    </row>
    <row r="2659" spans="1:1" x14ac:dyDescent="0.2">
      <c r="A2659" s="8"/>
    </row>
    <row r="2660" spans="1:1" x14ac:dyDescent="0.2">
      <c r="A2660" s="8"/>
    </row>
    <row r="2661" spans="1:1" x14ac:dyDescent="0.2">
      <c r="A2661" s="8"/>
    </row>
    <row r="2662" spans="1:1" x14ac:dyDescent="0.2">
      <c r="A2662" s="8"/>
    </row>
    <row r="2663" spans="1:1" x14ac:dyDescent="0.2">
      <c r="A2663" s="8"/>
    </row>
    <row r="2664" spans="1:1" x14ac:dyDescent="0.2">
      <c r="A2664" s="8"/>
    </row>
    <row r="2665" spans="1:1" x14ac:dyDescent="0.2">
      <c r="A2665" s="8"/>
    </row>
    <row r="2666" spans="1:1" x14ac:dyDescent="0.2">
      <c r="A2666" s="8"/>
    </row>
    <row r="2667" spans="1:1" x14ac:dyDescent="0.2">
      <c r="A2667" s="8"/>
    </row>
    <row r="2668" spans="1:1" x14ac:dyDescent="0.2">
      <c r="A2668" s="8"/>
    </row>
    <row r="2669" spans="1:1" x14ac:dyDescent="0.2">
      <c r="A2669" s="8"/>
    </row>
    <row r="2670" spans="1:1" x14ac:dyDescent="0.2">
      <c r="A2670" s="8"/>
    </row>
    <row r="2671" spans="1:1" x14ac:dyDescent="0.2">
      <c r="A2671" s="8"/>
    </row>
    <row r="2672" spans="1:1" x14ac:dyDescent="0.2">
      <c r="A2672" s="8"/>
    </row>
    <row r="2673" spans="1:1" x14ac:dyDescent="0.2">
      <c r="A2673" s="8"/>
    </row>
    <row r="2674" spans="1:1" x14ac:dyDescent="0.2">
      <c r="A2674" s="8"/>
    </row>
    <row r="2675" spans="1:1" x14ac:dyDescent="0.2">
      <c r="A2675" s="8"/>
    </row>
    <row r="2676" spans="1:1" x14ac:dyDescent="0.2">
      <c r="A2676" s="8"/>
    </row>
    <row r="2677" spans="1:1" x14ac:dyDescent="0.2">
      <c r="A2677" s="8"/>
    </row>
    <row r="2678" spans="1:1" x14ac:dyDescent="0.2">
      <c r="A2678" s="8"/>
    </row>
    <row r="2679" spans="1:1" x14ac:dyDescent="0.2">
      <c r="A2679" s="8"/>
    </row>
    <row r="2680" spans="1:1" x14ac:dyDescent="0.2">
      <c r="A2680" s="8"/>
    </row>
    <row r="2681" spans="1:1" x14ac:dyDescent="0.2">
      <c r="A2681" s="8"/>
    </row>
    <row r="2682" spans="1:1" x14ac:dyDescent="0.2">
      <c r="A2682" s="8"/>
    </row>
    <row r="2683" spans="1:1" x14ac:dyDescent="0.2">
      <c r="A2683" s="8"/>
    </row>
    <row r="2684" spans="1:1" x14ac:dyDescent="0.2">
      <c r="A2684" s="8"/>
    </row>
    <row r="2685" spans="1:1" x14ac:dyDescent="0.2">
      <c r="A2685" s="8"/>
    </row>
    <row r="2686" spans="1:1" x14ac:dyDescent="0.2">
      <c r="A2686" s="8"/>
    </row>
    <row r="2687" spans="1:1" x14ac:dyDescent="0.2">
      <c r="A2687" s="8"/>
    </row>
    <row r="2688" spans="1:1" x14ac:dyDescent="0.2">
      <c r="A2688" s="8"/>
    </row>
    <row r="2689" spans="1:1" x14ac:dyDescent="0.2">
      <c r="A2689" s="8"/>
    </row>
    <row r="2690" spans="1:1" x14ac:dyDescent="0.2">
      <c r="A2690" s="8"/>
    </row>
    <row r="2691" spans="1:1" x14ac:dyDescent="0.2">
      <c r="A2691" s="8"/>
    </row>
    <row r="2692" spans="1:1" x14ac:dyDescent="0.2">
      <c r="A2692" s="8"/>
    </row>
    <row r="2693" spans="1:1" x14ac:dyDescent="0.2">
      <c r="A2693" s="8"/>
    </row>
    <row r="2694" spans="1:1" x14ac:dyDescent="0.2">
      <c r="A2694" s="8"/>
    </row>
    <row r="2695" spans="1:1" x14ac:dyDescent="0.2">
      <c r="A2695" s="8"/>
    </row>
    <row r="2696" spans="1:1" x14ac:dyDescent="0.2">
      <c r="A2696" s="8"/>
    </row>
    <row r="2697" spans="1:1" x14ac:dyDescent="0.2">
      <c r="A2697" s="8"/>
    </row>
    <row r="2698" spans="1:1" x14ac:dyDescent="0.2">
      <c r="A2698" s="8"/>
    </row>
    <row r="2699" spans="1:1" x14ac:dyDescent="0.2">
      <c r="A2699" s="8"/>
    </row>
    <row r="2700" spans="1:1" x14ac:dyDescent="0.2">
      <c r="A2700" s="8"/>
    </row>
    <row r="2701" spans="1:1" x14ac:dyDescent="0.2">
      <c r="A2701" s="8"/>
    </row>
    <row r="2702" spans="1:1" x14ac:dyDescent="0.2">
      <c r="A2702" s="8"/>
    </row>
    <row r="2703" spans="1:1" x14ac:dyDescent="0.2">
      <c r="A2703" s="8"/>
    </row>
    <row r="2704" spans="1:1" x14ac:dyDescent="0.2">
      <c r="A2704" s="8"/>
    </row>
    <row r="2705" spans="1:1" x14ac:dyDescent="0.2">
      <c r="A2705" s="8"/>
    </row>
    <row r="2706" spans="1:1" x14ac:dyDescent="0.2">
      <c r="A2706" s="8"/>
    </row>
    <row r="2707" spans="1:1" x14ac:dyDescent="0.2">
      <c r="A2707" s="8"/>
    </row>
    <row r="2708" spans="1:1" x14ac:dyDescent="0.2">
      <c r="A2708" s="8"/>
    </row>
    <row r="2709" spans="1:1" x14ac:dyDescent="0.2">
      <c r="A2709" s="8"/>
    </row>
    <row r="2710" spans="1:1" x14ac:dyDescent="0.2">
      <c r="A2710" s="8"/>
    </row>
    <row r="2711" spans="1:1" x14ac:dyDescent="0.2">
      <c r="A2711" s="8"/>
    </row>
    <row r="2712" spans="1:1" x14ac:dyDescent="0.2">
      <c r="A2712" s="8"/>
    </row>
    <row r="2713" spans="1:1" x14ac:dyDescent="0.2">
      <c r="A2713" s="8"/>
    </row>
    <row r="2714" spans="1:1" x14ac:dyDescent="0.2">
      <c r="A2714" s="8"/>
    </row>
    <row r="2715" spans="1:1" x14ac:dyDescent="0.2">
      <c r="A2715" s="8"/>
    </row>
    <row r="2716" spans="1:1" x14ac:dyDescent="0.2">
      <c r="A2716" s="8"/>
    </row>
    <row r="2717" spans="1:1" x14ac:dyDescent="0.2">
      <c r="A2717" s="8"/>
    </row>
    <row r="2718" spans="1:1" x14ac:dyDescent="0.2">
      <c r="A2718" s="8"/>
    </row>
    <row r="2719" spans="1:1" x14ac:dyDescent="0.2">
      <c r="A2719" s="8"/>
    </row>
    <row r="2720" spans="1:1" x14ac:dyDescent="0.2">
      <c r="A2720" s="8"/>
    </row>
    <row r="2721" spans="1:1" x14ac:dyDescent="0.2">
      <c r="A2721" s="8"/>
    </row>
    <row r="2722" spans="1:1" x14ac:dyDescent="0.2">
      <c r="A2722" s="8"/>
    </row>
    <row r="2723" spans="1:1" x14ac:dyDescent="0.2">
      <c r="A2723" s="8"/>
    </row>
    <row r="2724" spans="1:1" x14ac:dyDescent="0.2">
      <c r="A2724" s="8"/>
    </row>
    <row r="2725" spans="1:1" x14ac:dyDescent="0.2">
      <c r="A2725" s="8"/>
    </row>
    <row r="2726" spans="1:1" x14ac:dyDescent="0.2">
      <c r="A2726" s="8"/>
    </row>
    <row r="2727" spans="1:1" x14ac:dyDescent="0.2">
      <c r="A2727" s="8"/>
    </row>
    <row r="2728" spans="1:1" x14ac:dyDescent="0.2">
      <c r="A2728" s="8"/>
    </row>
    <row r="2729" spans="1:1" x14ac:dyDescent="0.2">
      <c r="A2729" s="8"/>
    </row>
    <row r="2730" spans="1:1" x14ac:dyDescent="0.2">
      <c r="A2730" s="8"/>
    </row>
    <row r="2731" spans="1:1" x14ac:dyDescent="0.2">
      <c r="A2731" s="8"/>
    </row>
    <row r="2732" spans="1:1" x14ac:dyDescent="0.2">
      <c r="A2732" s="8"/>
    </row>
    <row r="2733" spans="1:1" x14ac:dyDescent="0.2">
      <c r="A2733" s="8"/>
    </row>
    <row r="2734" spans="1:1" x14ac:dyDescent="0.2">
      <c r="A2734" s="8"/>
    </row>
    <row r="2735" spans="1:1" x14ac:dyDescent="0.2">
      <c r="A2735" s="8"/>
    </row>
    <row r="2736" spans="1:1" x14ac:dyDescent="0.2">
      <c r="A2736" s="8"/>
    </row>
    <row r="2737" spans="1:1" x14ac:dyDescent="0.2">
      <c r="A2737" s="8"/>
    </row>
    <row r="2738" spans="1:1" x14ac:dyDescent="0.2">
      <c r="A2738" s="8"/>
    </row>
    <row r="2739" spans="1:1" x14ac:dyDescent="0.2">
      <c r="A2739" s="8"/>
    </row>
    <row r="2740" spans="1:1" x14ac:dyDescent="0.2">
      <c r="A2740" s="8"/>
    </row>
    <row r="2741" spans="1:1" x14ac:dyDescent="0.2">
      <c r="A2741" s="8"/>
    </row>
    <row r="2742" spans="1:1" x14ac:dyDescent="0.2">
      <c r="A2742" s="8"/>
    </row>
    <row r="2743" spans="1:1" x14ac:dyDescent="0.2">
      <c r="A2743" s="8"/>
    </row>
    <row r="2744" spans="1:1" x14ac:dyDescent="0.2">
      <c r="A2744" s="8"/>
    </row>
    <row r="2745" spans="1:1" x14ac:dyDescent="0.2">
      <c r="A2745" s="8"/>
    </row>
    <row r="2746" spans="1:1" x14ac:dyDescent="0.2">
      <c r="A2746" s="8"/>
    </row>
    <row r="2747" spans="1:1" x14ac:dyDescent="0.2">
      <c r="A2747" s="8"/>
    </row>
    <row r="2748" spans="1:1" x14ac:dyDescent="0.2">
      <c r="A2748" s="8"/>
    </row>
    <row r="2749" spans="1:1" x14ac:dyDescent="0.2">
      <c r="A2749" s="8"/>
    </row>
    <row r="2750" spans="1:1" x14ac:dyDescent="0.2">
      <c r="A2750" s="8"/>
    </row>
    <row r="2751" spans="1:1" x14ac:dyDescent="0.2">
      <c r="A2751" s="8"/>
    </row>
    <row r="2752" spans="1:1" x14ac:dyDescent="0.2">
      <c r="A2752" s="8"/>
    </row>
    <row r="2753" spans="1:1" x14ac:dyDescent="0.2">
      <c r="A2753" s="8"/>
    </row>
    <row r="2754" spans="1:1" x14ac:dyDescent="0.2">
      <c r="A2754" s="8"/>
    </row>
    <row r="2755" spans="1:1" x14ac:dyDescent="0.2">
      <c r="A2755" s="8"/>
    </row>
    <row r="2756" spans="1:1" x14ac:dyDescent="0.2">
      <c r="A2756" s="8"/>
    </row>
    <row r="2757" spans="1:1" x14ac:dyDescent="0.2">
      <c r="A2757" s="8"/>
    </row>
    <row r="2758" spans="1:1" x14ac:dyDescent="0.2">
      <c r="A2758" s="8"/>
    </row>
    <row r="2759" spans="1:1" x14ac:dyDescent="0.2">
      <c r="A2759" s="8"/>
    </row>
    <row r="2760" spans="1:1" x14ac:dyDescent="0.2">
      <c r="A2760" s="8"/>
    </row>
    <row r="2761" spans="1:1" x14ac:dyDescent="0.2">
      <c r="A2761" s="8"/>
    </row>
    <row r="2762" spans="1:1" x14ac:dyDescent="0.2">
      <c r="A2762" s="8"/>
    </row>
    <row r="2763" spans="1:1" x14ac:dyDescent="0.2">
      <c r="A2763" s="8"/>
    </row>
    <row r="2764" spans="1:1" x14ac:dyDescent="0.2">
      <c r="A2764" s="8"/>
    </row>
    <row r="2765" spans="1:1" x14ac:dyDescent="0.2">
      <c r="A2765" s="8"/>
    </row>
    <row r="2766" spans="1:1" x14ac:dyDescent="0.2">
      <c r="A2766" s="8"/>
    </row>
    <row r="2767" spans="1:1" x14ac:dyDescent="0.2">
      <c r="A2767" s="8"/>
    </row>
    <row r="2768" spans="1:1" x14ac:dyDescent="0.2">
      <c r="A2768" s="8"/>
    </row>
    <row r="2769" spans="1:1" x14ac:dyDescent="0.2">
      <c r="A2769" s="8"/>
    </row>
    <row r="2770" spans="1:1" x14ac:dyDescent="0.2">
      <c r="A2770" s="8"/>
    </row>
    <row r="2771" spans="1:1" x14ac:dyDescent="0.2">
      <c r="A2771" s="8"/>
    </row>
    <row r="2772" spans="1:1" x14ac:dyDescent="0.2">
      <c r="A2772" s="8"/>
    </row>
    <row r="2773" spans="1:1" x14ac:dyDescent="0.2">
      <c r="A2773" s="8"/>
    </row>
    <row r="2774" spans="1:1" x14ac:dyDescent="0.2">
      <c r="A2774" s="8"/>
    </row>
    <row r="2775" spans="1:1" x14ac:dyDescent="0.2">
      <c r="A2775" s="8"/>
    </row>
    <row r="2776" spans="1:1" x14ac:dyDescent="0.2">
      <c r="A2776" s="8"/>
    </row>
    <row r="2777" spans="1:1" x14ac:dyDescent="0.2">
      <c r="A2777" s="8"/>
    </row>
    <row r="2778" spans="1:1" x14ac:dyDescent="0.2">
      <c r="A2778" s="8"/>
    </row>
    <row r="2779" spans="1:1" x14ac:dyDescent="0.2">
      <c r="A2779" s="8"/>
    </row>
    <row r="2780" spans="1:1" x14ac:dyDescent="0.2">
      <c r="A2780" s="8"/>
    </row>
    <row r="2781" spans="1:1" x14ac:dyDescent="0.2">
      <c r="A2781" s="8"/>
    </row>
    <row r="2782" spans="1:1" x14ac:dyDescent="0.2">
      <c r="A2782" s="8"/>
    </row>
    <row r="2783" spans="1:1" x14ac:dyDescent="0.2">
      <c r="A2783" s="8"/>
    </row>
    <row r="2784" spans="1:1" x14ac:dyDescent="0.2">
      <c r="A2784" s="8"/>
    </row>
    <row r="2785" spans="1:1" x14ac:dyDescent="0.2">
      <c r="A2785" s="8"/>
    </row>
    <row r="2786" spans="1:1" x14ac:dyDescent="0.2">
      <c r="A2786" s="8"/>
    </row>
    <row r="2787" spans="1:1" x14ac:dyDescent="0.2">
      <c r="A2787" s="8"/>
    </row>
    <row r="2788" spans="1:1" x14ac:dyDescent="0.2">
      <c r="A2788" s="8"/>
    </row>
    <row r="2789" spans="1:1" x14ac:dyDescent="0.2">
      <c r="A2789" s="8"/>
    </row>
    <row r="2790" spans="1:1" x14ac:dyDescent="0.2">
      <c r="A2790" s="8"/>
    </row>
    <row r="2791" spans="1:1" x14ac:dyDescent="0.2">
      <c r="A2791" s="8"/>
    </row>
    <row r="2792" spans="1:1" x14ac:dyDescent="0.2">
      <c r="A2792" s="8"/>
    </row>
    <row r="2793" spans="1:1" x14ac:dyDescent="0.2">
      <c r="A2793" s="8"/>
    </row>
    <row r="2794" spans="1:1" x14ac:dyDescent="0.2">
      <c r="A2794" s="8"/>
    </row>
    <row r="2795" spans="1:1" x14ac:dyDescent="0.2">
      <c r="A2795" s="8"/>
    </row>
    <row r="2796" spans="1:1" x14ac:dyDescent="0.2">
      <c r="A2796" s="8"/>
    </row>
    <row r="2797" spans="1:1" x14ac:dyDescent="0.2">
      <c r="A2797" s="8"/>
    </row>
    <row r="2798" spans="1:1" x14ac:dyDescent="0.2">
      <c r="A2798" s="8"/>
    </row>
    <row r="2799" spans="1:1" x14ac:dyDescent="0.2">
      <c r="A2799" s="8"/>
    </row>
    <row r="2800" spans="1:1" x14ac:dyDescent="0.2">
      <c r="A2800" s="8"/>
    </row>
    <row r="2801" spans="1:1" x14ac:dyDescent="0.2">
      <c r="A2801" s="8"/>
    </row>
    <row r="2802" spans="1:1" x14ac:dyDescent="0.2">
      <c r="A2802" s="8"/>
    </row>
    <row r="2803" spans="1:1" x14ac:dyDescent="0.2">
      <c r="A2803" s="8"/>
    </row>
    <row r="2804" spans="1:1" x14ac:dyDescent="0.2">
      <c r="A2804" s="8"/>
    </row>
    <row r="2805" spans="1:1" x14ac:dyDescent="0.2">
      <c r="A2805" s="8"/>
    </row>
    <row r="2806" spans="1:1" x14ac:dyDescent="0.2">
      <c r="A2806" s="8"/>
    </row>
    <row r="2807" spans="1:1" x14ac:dyDescent="0.2">
      <c r="A2807" s="8"/>
    </row>
    <row r="2808" spans="1:1" x14ac:dyDescent="0.2">
      <c r="A2808" s="8"/>
    </row>
    <row r="2809" spans="1:1" x14ac:dyDescent="0.2">
      <c r="A2809" s="8"/>
    </row>
    <row r="2810" spans="1:1" x14ac:dyDescent="0.2">
      <c r="A2810" s="8"/>
    </row>
    <row r="2811" spans="1:1" x14ac:dyDescent="0.2">
      <c r="A2811" s="8"/>
    </row>
    <row r="2812" spans="1:1" x14ac:dyDescent="0.2">
      <c r="A2812" s="8"/>
    </row>
    <row r="2813" spans="1:1" x14ac:dyDescent="0.2">
      <c r="A2813" s="8"/>
    </row>
    <row r="2814" spans="1:1" x14ac:dyDescent="0.2">
      <c r="A2814" s="8"/>
    </row>
    <row r="2815" spans="1:1" x14ac:dyDescent="0.2">
      <c r="A2815" s="8"/>
    </row>
    <row r="2816" spans="1:1" x14ac:dyDescent="0.2">
      <c r="A2816" s="8"/>
    </row>
    <row r="2817" spans="1:1" x14ac:dyDescent="0.2">
      <c r="A2817" s="8"/>
    </row>
    <row r="2818" spans="1:1" x14ac:dyDescent="0.2">
      <c r="A2818" s="8"/>
    </row>
    <row r="2819" spans="1:1" x14ac:dyDescent="0.2">
      <c r="A2819" s="8"/>
    </row>
    <row r="2820" spans="1:1" x14ac:dyDescent="0.2">
      <c r="A2820" s="8"/>
    </row>
    <row r="2821" spans="1:1" x14ac:dyDescent="0.2">
      <c r="A2821" s="8"/>
    </row>
    <row r="2822" spans="1:1" x14ac:dyDescent="0.2">
      <c r="A2822" s="8"/>
    </row>
    <row r="2823" spans="1:1" x14ac:dyDescent="0.2">
      <c r="A2823" s="8"/>
    </row>
    <row r="2824" spans="1:1" x14ac:dyDescent="0.2">
      <c r="A2824" s="8"/>
    </row>
    <row r="2825" spans="1:1" x14ac:dyDescent="0.2">
      <c r="A2825" s="8"/>
    </row>
    <row r="2826" spans="1:1" x14ac:dyDescent="0.2">
      <c r="A2826" s="8"/>
    </row>
    <row r="2827" spans="1:1" x14ac:dyDescent="0.2">
      <c r="A2827" s="8"/>
    </row>
    <row r="2828" spans="1:1" x14ac:dyDescent="0.2">
      <c r="A2828" s="8"/>
    </row>
    <row r="2829" spans="1:1" x14ac:dyDescent="0.2">
      <c r="A2829" s="8"/>
    </row>
    <row r="2830" spans="1:1" x14ac:dyDescent="0.2">
      <c r="A2830" s="8"/>
    </row>
    <row r="2831" spans="1:1" x14ac:dyDescent="0.2">
      <c r="A2831" s="8"/>
    </row>
    <row r="2832" spans="1:1" x14ac:dyDescent="0.2">
      <c r="A2832" s="8"/>
    </row>
    <row r="2833" spans="1:1" x14ac:dyDescent="0.2">
      <c r="A2833" s="8"/>
    </row>
    <row r="2834" spans="1:1" x14ac:dyDescent="0.2">
      <c r="A2834" s="8"/>
    </row>
    <row r="2835" spans="1:1" x14ac:dyDescent="0.2">
      <c r="A2835" s="8"/>
    </row>
    <row r="2836" spans="1:1" x14ac:dyDescent="0.2">
      <c r="A2836" s="8"/>
    </row>
    <row r="2837" spans="1:1" x14ac:dyDescent="0.2">
      <c r="A2837" s="8"/>
    </row>
    <row r="2838" spans="1:1" x14ac:dyDescent="0.2">
      <c r="A2838" s="8"/>
    </row>
    <row r="2839" spans="1:1" x14ac:dyDescent="0.2">
      <c r="A2839" s="8"/>
    </row>
    <row r="2840" spans="1:1" x14ac:dyDescent="0.2">
      <c r="A2840" s="8"/>
    </row>
    <row r="2841" spans="1:1" x14ac:dyDescent="0.2">
      <c r="A2841" s="8"/>
    </row>
    <row r="2842" spans="1:1" x14ac:dyDescent="0.2">
      <c r="A2842" s="8"/>
    </row>
    <row r="2843" spans="1:1" x14ac:dyDescent="0.2">
      <c r="A2843" s="8"/>
    </row>
    <row r="2844" spans="1:1" x14ac:dyDescent="0.2">
      <c r="A2844" s="8"/>
    </row>
    <row r="2845" spans="1:1" x14ac:dyDescent="0.2">
      <c r="A2845" s="8"/>
    </row>
    <row r="2846" spans="1:1" x14ac:dyDescent="0.2">
      <c r="A2846" s="8"/>
    </row>
    <row r="2847" spans="1:1" x14ac:dyDescent="0.2">
      <c r="A2847" s="8"/>
    </row>
    <row r="2848" spans="1:1" x14ac:dyDescent="0.2">
      <c r="A2848" s="8"/>
    </row>
    <row r="2849" spans="1:1" x14ac:dyDescent="0.2">
      <c r="A2849" s="8"/>
    </row>
    <row r="2850" spans="1:1" x14ac:dyDescent="0.2">
      <c r="A2850" s="8"/>
    </row>
    <row r="2851" spans="1:1" x14ac:dyDescent="0.2">
      <c r="A2851" s="8"/>
    </row>
    <row r="2852" spans="1:1" x14ac:dyDescent="0.2">
      <c r="A2852" s="8"/>
    </row>
    <row r="2853" spans="1:1" x14ac:dyDescent="0.2">
      <c r="A2853" s="8"/>
    </row>
    <row r="2854" spans="1:1" x14ac:dyDescent="0.2">
      <c r="A2854" s="8"/>
    </row>
    <row r="2855" spans="1:1" x14ac:dyDescent="0.2">
      <c r="A2855" s="8"/>
    </row>
    <row r="2856" spans="1:1" x14ac:dyDescent="0.2">
      <c r="A2856" s="8"/>
    </row>
    <row r="2857" spans="1:1" x14ac:dyDescent="0.2">
      <c r="A2857" s="8"/>
    </row>
    <row r="2858" spans="1:1" x14ac:dyDescent="0.2">
      <c r="A2858" s="8"/>
    </row>
    <row r="2859" spans="1:1" x14ac:dyDescent="0.2">
      <c r="A2859" s="8"/>
    </row>
    <row r="2860" spans="1:1" x14ac:dyDescent="0.2">
      <c r="A2860" s="8"/>
    </row>
    <row r="2861" spans="1:1" x14ac:dyDescent="0.2">
      <c r="A2861" s="8"/>
    </row>
    <row r="2862" spans="1:1" x14ac:dyDescent="0.2">
      <c r="A2862" s="8"/>
    </row>
    <row r="2863" spans="1:1" x14ac:dyDescent="0.2">
      <c r="A2863" s="8"/>
    </row>
    <row r="2864" spans="1:1" x14ac:dyDescent="0.2">
      <c r="A2864" s="8"/>
    </row>
    <row r="2865" spans="1:1" x14ac:dyDescent="0.2">
      <c r="A2865" s="8"/>
    </row>
    <row r="2866" spans="1:1" x14ac:dyDescent="0.2">
      <c r="A2866" s="8"/>
    </row>
    <row r="2867" spans="1:1" x14ac:dyDescent="0.2">
      <c r="A2867" s="8"/>
    </row>
    <row r="2868" spans="1:1" x14ac:dyDescent="0.2">
      <c r="A2868" s="8"/>
    </row>
    <row r="2869" spans="1:1" x14ac:dyDescent="0.2">
      <c r="A2869" s="8"/>
    </row>
    <row r="2870" spans="1:1" x14ac:dyDescent="0.2">
      <c r="A2870" s="8"/>
    </row>
    <row r="2871" spans="1:1" x14ac:dyDescent="0.2">
      <c r="A2871" s="8"/>
    </row>
    <row r="2872" spans="1:1" x14ac:dyDescent="0.2">
      <c r="A2872" s="8"/>
    </row>
    <row r="2873" spans="1:1" x14ac:dyDescent="0.2">
      <c r="A2873" s="8"/>
    </row>
    <row r="2874" spans="1:1" x14ac:dyDescent="0.2">
      <c r="A2874" s="8"/>
    </row>
    <row r="2875" spans="1:1" x14ac:dyDescent="0.2">
      <c r="A2875" s="8"/>
    </row>
    <row r="2876" spans="1:1" x14ac:dyDescent="0.2">
      <c r="A2876" s="8"/>
    </row>
    <row r="2877" spans="1:1" x14ac:dyDescent="0.2">
      <c r="A2877" s="8"/>
    </row>
    <row r="2878" spans="1:1" x14ac:dyDescent="0.2">
      <c r="A2878" s="8"/>
    </row>
    <row r="2879" spans="1:1" x14ac:dyDescent="0.2">
      <c r="A2879" s="8"/>
    </row>
    <row r="2880" spans="1:1" x14ac:dyDescent="0.2">
      <c r="A2880" s="8"/>
    </row>
    <row r="2881" spans="1:1" x14ac:dyDescent="0.2">
      <c r="A2881" s="8"/>
    </row>
    <row r="2882" spans="1:1" x14ac:dyDescent="0.2">
      <c r="A2882" s="8"/>
    </row>
    <row r="2883" spans="1:1" x14ac:dyDescent="0.2">
      <c r="A2883" s="8"/>
    </row>
    <row r="2884" spans="1:1" x14ac:dyDescent="0.2">
      <c r="A2884" s="8"/>
    </row>
    <row r="2885" spans="1:1" x14ac:dyDescent="0.2">
      <c r="A2885" s="8"/>
    </row>
    <row r="2886" spans="1:1" x14ac:dyDescent="0.2">
      <c r="A2886" s="8"/>
    </row>
    <row r="2887" spans="1:1" x14ac:dyDescent="0.2">
      <c r="A2887" s="8"/>
    </row>
    <row r="2888" spans="1:1" x14ac:dyDescent="0.2">
      <c r="A2888" s="8"/>
    </row>
    <row r="2889" spans="1:1" x14ac:dyDescent="0.2">
      <c r="A2889" s="8"/>
    </row>
    <row r="2890" spans="1:1" x14ac:dyDescent="0.2">
      <c r="A2890" s="8"/>
    </row>
    <row r="2891" spans="1:1" x14ac:dyDescent="0.2">
      <c r="A2891" s="8"/>
    </row>
    <row r="2892" spans="1:1" x14ac:dyDescent="0.2">
      <c r="A2892" s="8"/>
    </row>
    <row r="2893" spans="1:1" x14ac:dyDescent="0.2">
      <c r="A2893" s="8"/>
    </row>
    <row r="2894" spans="1:1" x14ac:dyDescent="0.2">
      <c r="A2894" s="8"/>
    </row>
    <row r="2895" spans="1:1" x14ac:dyDescent="0.2">
      <c r="A2895" s="8"/>
    </row>
    <row r="2896" spans="1:1" x14ac:dyDescent="0.2">
      <c r="A2896" s="8"/>
    </row>
    <row r="2897" spans="1:1" x14ac:dyDescent="0.2">
      <c r="A2897" s="8"/>
    </row>
    <row r="2898" spans="1:1" x14ac:dyDescent="0.2">
      <c r="A2898" s="8"/>
    </row>
    <row r="2899" spans="1:1" x14ac:dyDescent="0.2">
      <c r="A2899" s="8"/>
    </row>
    <row r="2900" spans="1:1" x14ac:dyDescent="0.2">
      <c r="A2900" s="8"/>
    </row>
    <row r="2901" spans="1:1" x14ac:dyDescent="0.2">
      <c r="A2901" s="8"/>
    </row>
    <row r="2902" spans="1:1" x14ac:dyDescent="0.2">
      <c r="A2902" s="8"/>
    </row>
    <row r="2903" spans="1:1" x14ac:dyDescent="0.2">
      <c r="A2903" s="8"/>
    </row>
    <row r="2904" spans="1:1" x14ac:dyDescent="0.2">
      <c r="A2904" s="8"/>
    </row>
    <row r="2905" spans="1:1" x14ac:dyDescent="0.2">
      <c r="A2905" s="8"/>
    </row>
    <row r="2906" spans="1:1" x14ac:dyDescent="0.2">
      <c r="A2906" s="8"/>
    </row>
    <row r="2907" spans="1:1" x14ac:dyDescent="0.2">
      <c r="A2907" s="8"/>
    </row>
    <row r="2908" spans="1:1" x14ac:dyDescent="0.2">
      <c r="A2908" s="8"/>
    </row>
    <row r="2909" spans="1:1" x14ac:dyDescent="0.2">
      <c r="A2909" s="8"/>
    </row>
    <row r="2910" spans="1:1" x14ac:dyDescent="0.2">
      <c r="A2910" s="8"/>
    </row>
    <row r="2911" spans="1:1" x14ac:dyDescent="0.2">
      <c r="A2911" s="8"/>
    </row>
    <row r="2912" spans="1:1" x14ac:dyDescent="0.2">
      <c r="A2912" s="8"/>
    </row>
    <row r="2913" spans="1:1" x14ac:dyDescent="0.2">
      <c r="A2913" s="8"/>
    </row>
    <row r="2914" spans="1:1" x14ac:dyDescent="0.2">
      <c r="A2914" s="8"/>
    </row>
    <row r="2915" spans="1:1" x14ac:dyDescent="0.2">
      <c r="A2915" s="8"/>
    </row>
    <row r="2916" spans="1:1" x14ac:dyDescent="0.2">
      <c r="A2916" s="8"/>
    </row>
    <row r="2917" spans="1:1" x14ac:dyDescent="0.2">
      <c r="A2917" s="8"/>
    </row>
    <row r="2918" spans="1:1" x14ac:dyDescent="0.2">
      <c r="A2918" s="8"/>
    </row>
    <row r="2919" spans="1:1" x14ac:dyDescent="0.2">
      <c r="A2919" s="8"/>
    </row>
    <row r="2920" spans="1:1" x14ac:dyDescent="0.2">
      <c r="A2920" s="8"/>
    </row>
    <row r="2921" spans="1:1" x14ac:dyDescent="0.2">
      <c r="A2921" s="8"/>
    </row>
    <row r="2922" spans="1:1" x14ac:dyDescent="0.2">
      <c r="A2922" s="8"/>
    </row>
    <row r="2923" spans="1:1" x14ac:dyDescent="0.2">
      <c r="A2923" s="8"/>
    </row>
    <row r="2924" spans="1:1" x14ac:dyDescent="0.2">
      <c r="A2924" s="8"/>
    </row>
    <row r="2925" spans="1:1" x14ac:dyDescent="0.2">
      <c r="A2925" s="8"/>
    </row>
    <row r="2926" spans="1:1" x14ac:dyDescent="0.2">
      <c r="A2926" s="8"/>
    </row>
    <row r="2927" spans="1:1" x14ac:dyDescent="0.2">
      <c r="A2927" s="8"/>
    </row>
    <row r="2928" spans="1:1" x14ac:dyDescent="0.2">
      <c r="A2928" s="8"/>
    </row>
    <row r="2929" spans="1:1" x14ac:dyDescent="0.2">
      <c r="A2929" s="8"/>
    </row>
    <row r="2930" spans="1:1" x14ac:dyDescent="0.2">
      <c r="A2930" s="8"/>
    </row>
    <row r="2931" spans="1:1" x14ac:dyDescent="0.2">
      <c r="A2931" s="8"/>
    </row>
    <row r="2932" spans="1:1" x14ac:dyDescent="0.2">
      <c r="A2932" s="8"/>
    </row>
    <row r="2933" spans="1:1" x14ac:dyDescent="0.2">
      <c r="A2933" s="8"/>
    </row>
    <row r="2934" spans="1:1" x14ac:dyDescent="0.2">
      <c r="A2934" s="8"/>
    </row>
    <row r="2935" spans="1:1" x14ac:dyDescent="0.2">
      <c r="A2935" s="8"/>
    </row>
    <row r="2936" spans="1:1" x14ac:dyDescent="0.2">
      <c r="A2936" s="8"/>
    </row>
    <row r="2937" spans="1:1" x14ac:dyDescent="0.2">
      <c r="A2937" s="8"/>
    </row>
    <row r="2938" spans="1:1" x14ac:dyDescent="0.2">
      <c r="A2938" s="8"/>
    </row>
    <row r="2939" spans="1:1" x14ac:dyDescent="0.2">
      <c r="A2939" s="8"/>
    </row>
    <row r="2940" spans="1:1" x14ac:dyDescent="0.2">
      <c r="A2940" s="8"/>
    </row>
    <row r="2941" spans="1:1" x14ac:dyDescent="0.2">
      <c r="A2941" s="8"/>
    </row>
    <row r="2942" spans="1:1" x14ac:dyDescent="0.2">
      <c r="A2942" s="8"/>
    </row>
    <row r="2943" spans="1:1" x14ac:dyDescent="0.2">
      <c r="A2943" s="8"/>
    </row>
    <row r="2944" spans="1:1" x14ac:dyDescent="0.2">
      <c r="A2944" s="8"/>
    </row>
    <row r="2945" spans="1:1" x14ac:dyDescent="0.2">
      <c r="A2945" s="8"/>
    </row>
    <row r="2946" spans="1:1" x14ac:dyDescent="0.2">
      <c r="A2946" s="8"/>
    </row>
    <row r="2947" spans="1:1" x14ac:dyDescent="0.2">
      <c r="A2947" s="8"/>
    </row>
    <row r="2948" spans="1:1" x14ac:dyDescent="0.2">
      <c r="A2948" s="8"/>
    </row>
    <row r="2949" spans="1:1" x14ac:dyDescent="0.2">
      <c r="A2949" s="8"/>
    </row>
    <row r="2950" spans="1:1" x14ac:dyDescent="0.2">
      <c r="A2950" s="8"/>
    </row>
    <row r="2951" spans="1:1" x14ac:dyDescent="0.2">
      <c r="A2951" s="8"/>
    </row>
    <row r="2952" spans="1:1" x14ac:dyDescent="0.2">
      <c r="A2952" s="8"/>
    </row>
    <row r="2953" spans="1:1" x14ac:dyDescent="0.2">
      <c r="A2953" s="8"/>
    </row>
    <row r="2954" spans="1:1" x14ac:dyDescent="0.2">
      <c r="A2954" s="8"/>
    </row>
    <row r="2955" spans="1:1" x14ac:dyDescent="0.2">
      <c r="A2955" s="8"/>
    </row>
    <row r="2956" spans="1:1" x14ac:dyDescent="0.2">
      <c r="A2956" s="8"/>
    </row>
    <row r="2957" spans="1:1" x14ac:dyDescent="0.2">
      <c r="A2957" s="8"/>
    </row>
    <row r="2958" spans="1:1" x14ac:dyDescent="0.2">
      <c r="A2958" s="8"/>
    </row>
    <row r="2959" spans="1:1" x14ac:dyDescent="0.2">
      <c r="A2959" s="8"/>
    </row>
    <row r="2960" spans="1:1" x14ac:dyDescent="0.2">
      <c r="A2960" s="8"/>
    </row>
    <row r="2961" spans="1:1" x14ac:dyDescent="0.2">
      <c r="A2961" s="8"/>
    </row>
    <row r="2962" spans="1:1" x14ac:dyDescent="0.2">
      <c r="A2962" s="8"/>
    </row>
    <row r="2963" spans="1:1" x14ac:dyDescent="0.2">
      <c r="A2963" s="8"/>
    </row>
    <row r="2964" spans="1:1" x14ac:dyDescent="0.2">
      <c r="A2964" s="8"/>
    </row>
    <row r="2965" spans="1:1" x14ac:dyDescent="0.2">
      <c r="A2965" s="8"/>
    </row>
    <row r="2966" spans="1:1" x14ac:dyDescent="0.2">
      <c r="A2966" s="8"/>
    </row>
    <row r="2967" spans="1:1" x14ac:dyDescent="0.2">
      <c r="A2967" s="8"/>
    </row>
    <row r="2968" spans="1:1" x14ac:dyDescent="0.2">
      <c r="A2968" s="8"/>
    </row>
    <row r="2969" spans="1:1" x14ac:dyDescent="0.2">
      <c r="A2969" s="8"/>
    </row>
    <row r="2970" spans="1:1" x14ac:dyDescent="0.2">
      <c r="A2970" s="8"/>
    </row>
    <row r="2971" spans="1:1" x14ac:dyDescent="0.2">
      <c r="A2971" s="8"/>
    </row>
    <row r="2972" spans="1:1" x14ac:dyDescent="0.2">
      <c r="A2972" s="8"/>
    </row>
    <row r="2973" spans="1:1" x14ac:dyDescent="0.2">
      <c r="A2973" s="8"/>
    </row>
    <row r="2974" spans="1:1" x14ac:dyDescent="0.2">
      <c r="A2974" s="8"/>
    </row>
    <row r="2975" spans="1:1" x14ac:dyDescent="0.2">
      <c r="A2975" s="8"/>
    </row>
    <row r="2976" spans="1:1" x14ac:dyDescent="0.2">
      <c r="A2976" s="8"/>
    </row>
    <row r="2977" spans="1:1" x14ac:dyDescent="0.2">
      <c r="A2977" s="8"/>
    </row>
    <row r="2978" spans="1:1" x14ac:dyDescent="0.2">
      <c r="A2978" s="8"/>
    </row>
    <row r="2979" spans="1:1" x14ac:dyDescent="0.2">
      <c r="A2979" s="8"/>
    </row>
    <row r="2980" spans="1:1" x14ac:dyDescent="0.2">
      <c r="A2980" s="8"/>
    </row>
    <row r="2981" spans="1:1" x14ac:dyDescent="0.2">
      <c r="A2981" s="8"/>
    </row>
    <row r="2982" spans="1:1" x14ac:dyDescent="0.2">
      <c r="A2982" s="8"/>
    </row>
    <row r="2983" spans="1:1" x14ac:dyDescent="0.2">
      <c r="A2983" s="8"/>
    </row>
    <row r="2984" spans="1:1" x14ac:dyDescent="0.2">
      <c r="A2984" s="8"/>
    </row>
    <row r="2985" spans="1:1" x14ac:dyDescent="0.2">
      <c r="A2985" s="8"/>
    </row>
    <row r="2986" spans="1:1" x14ac:dyDescent="0.2">
      <c r="A2986" s="8"/>
    </row>
    <row r="2987" spans="1:1" x14ac:dyDescent="0.2">
      <c r="A2987" s="8"/>
    </row>
    <row r="2988" spans="1:1" x14ac:dyDescent="0.2">
      <c r="A2988" s="8"/>
    </row>
    <row r="2989" spans="1:1" x14ac:dyDescent="0.2">
      <c r="A2989" s="8"/>
    </row>
    <row r="2990" spans="1:1" x14ac:dyDescent="0.2">
      <c r="A2990" s="8"/>
    </row>
    <row r="2991" spans="1:1" x14ac:dyDescent="0.2">
      <c r="A2991" s="8"/>
    </row>
    <row r="2992" spans="1:1" x14ac:dyDescent="0.2">
      <c r="A2992" s="8"/>
    </row>
    <row r="2993" spans="1:1" x14ac:dyDescent="0.2">
      <c r="A2993" s="8"/>
    </row>
    <row r="2994" spans="1:1" x14ac:dyDescent="0.2">
      <c r="A2994" s="8"/>
    </row>
    <row r="2995" spans="1:1" x14ac:dyDescent="0.2">
      <c r="A2995" s="8"/>
    </row>
    <row r="2996" spans="1:1" x14ac:dyDescent="0.2">
      <c r="A2996" s="8"/>
    </row>
    <row r="2997" spans="1:1" x14ac:dyDescent="0.2">
      <c r="A2997" s="8"/>
    </row>
    <row r="2998" spans="1:1" x14ac:dyDescent="0.2">
      <c r="A2998" s="8"/>
    </row>
    <row r="2999" spans="1:1" x14ac:dyDescent="0.2">
      <c r="A2999" s="8"/>
    </row>
    <row r="3000" spans="1:1" x14ac:dyDescent="0.2">
      <c r="A3000" s="8"/>
    </row>
    <row r="3001" spans="1:1" x14ac:dyDescent="0.2">
      <c r="A3001" s="8"/>
    </row>
    <row r="3002" spans="1:1" x14ac:dyDescent="0.2">
      <c r="A3002" s="8"/>
    </row>
    <row r="3003" spans="1:1" x14ac:dyDescent="0.2">
      <c r="A3003" s="8"/>
    </row>
    <row r="3004" spans="1:1" x14ac:dyDescent="0.2">
      <c r="A3004" s="8"/>
    </row>
    <row r="3005" spans="1:1" x14ac:dyDescent="0.2">
      <c r="A3005" s="8"/>
    </row>
    <row r="3006" spans="1:1" x14ac:dyDescent="0.2">
      <c r="A3006" s="8"/>
    </row>
    <row r="3007" spans="1:1" x14ac:dyDescent="0.2">
      <c r="A3007" s="8"/>
    </row>
    <row r="3008" spans="1:1" x14ac:dyDescent="0.2">
      <c r="A3008" s="8"/>
    </row>
    <row r="3009" spans="1:1" x14ac:dyDescent="0.2">
      <c r="A3009" s="8"/>
    </row>
    <row r="3010" spans="1:1" x14ac:dyDescent="0.2">
      <c r="A3010" s="8"/>
    </row>
    <row r="3011" spans="1:1" x14ac:dyDescent="0.2">
      <c r="A3011" s="8"/>
    </row>
    <row r="3012" spans="1:1" x14ac:dyDescent="0.2">
      <c r="A3012" s="8"/>
    </row>
    <row r="3013" spans="1:1" x14ac:dyDescent="0.2">
      <c r="A3013" s="8"/>
    </row>
    <row r="3014" spans="1:1" x14ac:dyDescent="0.2">
      <c r="A3014" s="8"/>
    </row>
    <row r="3015" spans="1:1" x14ac:dyDescent="0.2">
      <c r="A3015" s="8"/>
    </row>
    <row r="3016" spans="1:1" x14ac:dyDescent="0.2">
      <c r="A3016" s="8"/>
    </row>
    <row r="3017" spans="1:1" x14ac:dyDescent="0.2">
      <c r="A3017" s="8"/>
    </row>
    <row r="3018" spans="1:1" x14ac:dyDescent="0.2">
      <c r="A3018" s="8"/>
    </row>
    <row r="3019" spans="1:1" x14ac:dyDescent="0.2">
      <c r="A3019" s="8"/>
    </row>
    <row r="3020" spans="1:1" x14ac:dyDescent="0.2">
      <c r="A3020" s="8"/>
    </row>
    <row r="3021" spans="1:1" x14ac:dyDescent="0.2">
      <c r="A3021" s="8"/>
    </row>
    <row r="3022" spans="1:1" x14ac:dyDescent="0.2">
      <c r="A3022" s="8"/>
    </row>
    <row r="3023" spans="1:1" x14ac:dyDescent="0.2">
      <c r="A3023" s="8"/>
    </row>
    <row r="3024" spans="1:1" x14ac:dyDescent="0.2">
      <c r="A3024" s="8"/>
    </row>
    <row r="3025" spans="1:1" x14ac:dyDescent="0.2">
      <c r="A3025" s="8"/>
    </row>
    <row r="3026" spans="1:1" x14ac:dyDescent="0.2">
      <c r="A3026" s="8"/>
    </row>
    <row r="3027" spans="1:1" x14ac:dyDescent="0.2">
      <c r="A3027" s="8"/>
    </row>
    <row r="3028" spans="1:1" x14ac:dyDescent="0.2">
      <c r="A3028" s="8"/>
    </row>
    <row r="3029" spans="1:1" x14ac:dyDescent="0.2">
      <c r="A3029" s="8"/>
    </row>
    <row r="3030" spans="1:1" x14ac:dyDescent="0.2">
      <c r="A3030" s="8"/>
    </row>
    <row r="3031" spans="1:1" x14ac:dyDescent="0.2">
      <c r="A3031" s="8"/>
    </row>
    <row r="3032" spans="1:1" x14ac:dyDescent="0.2">
      <c r="A3032" s="8"/>
    </row>
    <row r="3033" spans="1:1" x14ac:dyDescent="0.2">
      <c r="A3033" s="8"/>
    </row>
    <row r="3034" spans="1:1" x14ac:dyDescent="0.2">
      <c r="A3034" s="8"/>
    </row>
    <row r="3035" spans="1:1" x14ac:dyDescent="0.2">
      <c r="A3035" s="8"/>
    </row>
    <row r="3036" spans="1:1" x14ac:dyDescent="0.2">
      <c r="A3036" s="8"/>
    </row>
    <row r="3037" spans="1:1" x14ac:dyDescent="0.2">
      <c r="A3037" s="8"/>
    </row>
    <row r="3038" spans="1:1" x14ac:dyDescent="0.2">
      <c r="A3038" s="8"/>
    </row>
    <row r="3039" spans="1:1" x14ac:dyDescent="0.2">
      <c r="A3039" s="8"/>
    </row>
    <row r="3040" spans="1:1" x14ac:dyDescent="0.2">
      <c r="A3040" s="8"/>
    </row>
    <row r="3041" spans="1:1" x14ac:dyDescent="0.2">
      <c r="A3041" s="8"/>
    </row>
    <row r="3042" spans="1:1" x14ac:dyDescent="0.2">
      <c r="A3042" s="8"/>
    </row>
    <row r="3043" spans="1:1" x14ac:dyDescent="0.2">
      <c r="A3043" s="8"/>
    </row>
    <row r="3044" spans="1:1" x14ac:dyDescent="0.2">
      <c r="A3044" s="8"/>
    </row>
    <row r="3045" spans="1:1" x14ac:dyDescent="0.2">
      <c r="A3045" s="8"/>
    </row>
    <row r="3046" spans="1:1" x14ac:dyDescent="0.2">
      <c r="A3046" s="8"/>
    </row>
    <row r="3047" spans="1:1" x14ac:dyDescent="0.2">
      <c r="A3047" s="8"/>
    </row>
    <row r="3048" spans="1:1" x14ac:dyDescent="0.2">
      <c r="A3048" s="8"/>
    </row>
    <row r="3049" spans="1:1" x14ac:dyDescent="0.2">
      <c r="A3049" s="8"/>
    </row>
    <row r="3050" spans="1:1" x14ac:dyDescent="0.2">
      <c r="A3050" s="8"/>
    </row>
    <row r="3051" spans="1:1" x14ac:dyDescent="0.2">
      <c r="A3051" s="8"/>
    </row>
    <row r="3052" spans="1:1" x14ac:dyDescent="0.2">
      <c r="A3052" s="8"/>
    </row>
    <row r="3053" spans="1:1" x14ac:dyDescent="0.2">
      <c r="A3053" s="8"/>
    </row>
    <row r="3054" spans="1:1" x14ac:dyDescent="0.2">
      <c r="A3054" s="8"/>
    </row>
    <row r="3055" spans="1:1" x14ac:dyDescent="0.2">
      <c r="A3055" s="8"/>
    </row>
    <row r="3056" spans="1:1" x14ac:dyDescent="0.2">
      <c r="A3056" s="8"/>
    </row>
    <row r="3057" spans="1:1" x14ac:dyDescent="0.2">
      <c r="A3057" s="8"/>
    </row>
    <row r="3058" spans="1:1" x14ac:dyDescent="0.2">
      <c r="A3058" s="8"/>
    </row>
    <row r="3059" spans="1:1" x14ac:dyDescent="0.2">
      <c r="A3059" s="8"/>
    </row>
    <row r="3060" spans="1:1" x14ac:dyDescent="0.2">
      <c r="A3060" s="8"/>
    </row>
    <row r="3061" spans="1:1" x14ac:dyDescent="0.2">
      <c r="A3061" s="8"/>
    </row>
    <row r="3062" spans="1:1" x14ac:dyDescent="0.2">
      <c r="A3062" s="8"/>
    </row>
    <row r="3063" spans="1:1" x14ac:dyDescent="0.2">
      <c r="A3063" s="8"/>
    </row>
    <row r="3064" spans="1:1" x14ac:dyDescent="0.2">
      <c r="A3064" s="8"/>
    </row>
    <row r="3065" spans="1:1" x14ac:dyDescent="0.2">
      <c r="A3065" s="8"/>
    </row>
    <row r="3066" spans="1:1" x14ac:dyDescent="0.2">
      <c r="A3066" s="8"/>
    </row>
    <row r="3067" spans="1:1" x14ac:dyDescent="0.2">
      <c r="A3067" s="8"/>
    </row>
    <row r="3068" spans="1:1" x14ac:dyDescent="0.2">
      <c r="A3068" s="8"/>
    </row>
    <row r="3069" spans="1:1" x14ac:dyDescent="0.2">
      <c r="A3069" s="8"/>
    </row>
    <row r="3070" spans="1:1" x14ac:dyDescent="0.2">
      <c r="A3070" s="8"/>
    </row>
    <row r="3071" spans="1:1" x14ac:dyDescent="0.2">
      <c r="A3071" s="8"/>
    </row>
    <row r="3072" spans="1:1" x14ac:dyDescent="0.2">
      <c r="A3072" s="8"/>
    </row>
    <row r="3073" spans="1:1" x14ac:dyDescent="0.2">
      <c r="A3073" s="8"/>
    </row>
    <row r="3074" spans="1:1" x14ac:dyDescent="0.2">
      <c r="A3074" s="8"/>
    </row>
    <row r="3075" spans="1:1" x14ac:dyDescent="0.2">
      <c r="A3075" s="8"/>
    </row>
    <row r="3076" spans="1:1" x14ac:dyDescent="0.2">
      <c r="A3076" s="8"/>
    </row>
    <row r="3077" spans="1:1" x14ac:dyDescent="0.2">
      <c r="A3077" s="8"/>
    </row>
    <row r="3078" spans="1:1" x14ac:dyDescent="0.2">
      <c r="A3078" s="8"/>
    </row>
    <row r="3079" spans="1:1" x14ac:dyDescent="0.2">
      <c r="A3079" s="8"/>
    </row>
    <row r="3080" spans="1:1" x14ac:dyDescent="0.2">
      <c r="A3080" s="8"/>
    </row>
    <row r="3081" spans="1:1" x14ac:dyDescent="0.2">
      <c r="A3081" s="8"/>
    </row>
    <row r="3082" spans="1:1" x14ac:dyDescent="0.2">
      <c r="A3082" s="8"/>
    </row>
    <row r="3083" spans="1:1" x14ac:dyDescent="0.2">
      <c r="A3083" s="8"/>
    </row>
    <row r="3084" spans="1:1" x14ac:dyDescent="0.2">
      <c r="A3084" s="8"/>
    </row>
    <row r="3085" spans="1:1" x14ac:dyDescent="0.2">
      <c r="A3085" s="8"/>
    </row>
    <row r="3086" spans="1:1" x14ac:dyDescent="0.2">
      <c r="A3086" s="8"/>
    </row>
    <row r="3087" spans="1:1" x14ac:dyDescent="0.2">
      <c r="A3087" s="8"/>
    </row>
    <row r="3088" spans="1:1" x14ac:dyDescent="0.2">
      <c r="A3088" s="8"/>
    </row>
    <row r="3089" spans="1:1" x14ac:dyDescent="0.2">
      <c r="A3089" s="8"/>
    </row>
    <row r="3090" spans="1:1" x14ac:dyDescent="0.2">
      <c r="A3090" s="8"/>
    </row>
    <row r="3091" spans="1:1" x14ac:dyDescent="0.2">
      <c r="A3091" s="8"/>
    </row>
    <row r="3092" spans="1:1" x14ac:dyDescent="0.2">
      <c r="A3092" s="8"/>
    </row>
    <row r="3093" spans="1:1" x14ac:dyDescent="0.2">
      <c r="A3093" s="8"/>
    </row>
    <row r="3094" spans="1:1" x14ac:dyDescent="0.2">
      <c r="A3094" s="8"/>
    </row>
    <row r="3095" spans="1:1" x14ac:dyDescent="0.2">
      <c r="A3095" s="8"/>
    </row>
    <row r="3096" spans="1:1" x14ac:dyDescent="0.2">
      <c r="A3096" s="8"/>
    </row>
    <row r="3097" spans="1:1" x14ac:dyDescent="0.2">
      <c r="A3097" s="8"/>
    </row>
    <row r="3098" spans="1:1" x14ac:dyDescent="0.2">
      <c r="A3098" s="8"/>
    </row>
    <row r="3099" spans="1:1" x14ac:dyDescent="0.2">
      <c r="A3099" s="8"/>
    </row>
    <row r="3100" spans="1:1" x14ac:dyDescent="0.2">
      <c r="A3100" s="8"/>
    </row>
    <row r="3101" spans="1:1" x14ac:dyDescent="0.2">
      <c r="A3101" s="8"/>
    </row>
    <row r="3102" spans="1:1" x14ac:dyDescent="0.2">
      <c r="A3102" s="8"/>
    </row>
    <row r="3103" spans="1:1" x14ac:dyDescent="0.2">
      <c r="A3103" s="8"/>
    </row>
    <row r="3104" spans="1:1" x14ac:dyDescent="0.2">
      <c r="A3104" s="8"/>
    </row>
    <row r="3105" spans="1:1" x14ac:dyDescent="0.2">
      <c r="A3105" s="8"/>
    </row>
    <row r="3106" spans="1:1" x14ac:dyDescent="0.2">
      <c r="A3106" s="8"/>
    </row>
    <row r="3107" spans="1:1" x14ac:dyDescent="0.2">
      <c r="A3107" s="8"/>
    </row>
    <row r="3108" spans="1:1" x14ac:dyDescent="0.2">
      <c r="A3108" s="8"/>
    </row>
    <row r="3109" spans="1:1" x14ac:dyDescent="0.2">
      <c r="A3109" s="8"/>
    </row>
    <row r="3110" spans="1:1" x14ac:dyDescent="0.2">
      <c r="A3110" s="8"/>
    </row>
    <row r="3111" spans="1:1" x14ac:dyDescent="0.2">
      <c r="A3111" s="8"/>
    </row>
    <row r="3112" spans="1:1" x14ac:dyDescent="0.2">
      <c r="A3112" s="8"/>
    </row>
    <row r="3113" spans="1:1" x14ac:dyDescent="0.2">
      <c r="A3113" s="8"/>
    </row>
    <row r="3114" spans="1:1" x14ac:dyDescent="0.2">
      <c r="A3114" s="8"/>
    </row>
    <row r="3115" spans="1:1" x14ac:dyDescent="0.2">
      <c r="A3115" s="8"/>
    </row>
    <row r="3116" spans="1:1" x14ac:dyDescent="0.2">
      <c r="A3116" s="8"/>
    </row>
    <row r="3117" spans="1:1" x14ac:dyDescent="0.2">
      <c r="A3117" s="8"/>
    </row>
    <row r="3118" spans="1:1" x14ac:dyDescent="0.2">
      <c r="A3118" s="8"/>
    </row>
    <row r="3119" spans="1:1" x14ac:dyDescent="0.2">
      <c r="A3119" s="8"/>
    </row>
    <row r="3120" spans="1:1" x14ac:dyDescent="0.2">
      <c r="A3120" s="8"/>
    </row>
    <row r="3121" spans="1:1" x14ac:dyDescent="0.2">
      <c r="A3121" s="8"/>
    </row>
    <row r="3122" spans="1:1" x14ac:dyDescent="0.2">
      <c r="A3122" s="8"/>
    </row>
    <row r="3123" spans="1:1" x14ac:dyDescent="0.2">
      <c r="A3123" s="8"/>
    </row>
    <row r="3124" spans="1:1" x14ac:dyDescent="0.2">
      <c r="A3124" s="8"/>
    </row>
    <row r="3125" spans="1:1" x14ac:dyDescent="0.2">
      <c r="A3125" s="8"/>
    </row>
    <row r="3126" spans="1:1" x14ac:dyDescent="0.2">
      <c r="A3126" s="8"/>
    </row>
    <row r="3127" spans="1:1" x14ac:dyDescent="0.2">
      <c r="A3127" s="8"/>
    </row>
    <row r="3128" spans="1:1" x14ac:dyDescent="0.2">
      <c r="A3128" s="8"/>
    </row>
    <row r="3129" spans="1:1" x14ac:dyDescent="0.2">
      <c r="A3129" s="8"/>
    </row>
    <row r="3130" spans="1:1" x14ac:dyDescent="0.2">
      <c r="A3130" s="8"/>
    </row>
    <row r="3131" spans="1:1" x14ac:dyDescent="0.2">
      <c r="A3131" s="8"/>
    </row>
    <row r="3132" spans="1:1" x14ac:dyDescent="0.2">
      <c r="A3132" s="8"/>
    </row>
    <row r="3133" spans="1:1" x14ac:dyDescent="0.2">
      <c r="A3133" s="8"/>
    </row>
    <row r="3134" spans="1:1" x14ac:dyDescent="0.2">
      <c r="A3134" s="8"/>
    </row>
    <row r="3135" spans="1:1" x14ac:dyDescent="0.2">
      <c r="A3135" s="8"/>
    </row>
    <row r="3136" spans="1:1" x14ac:dyDescent="0.2">
      <c r="A3136" s="8"/>
    </row>
    <row r="3137" spans="1:1" x14ac:dyDescent="0.2">
      <c r="A3137" s="8"/>
    </row>
    <row r="3138" spans="1:1" x14ac:dyDescent="0.2">
      <c r="A3138" s="8"/>
    </row>
    <row r="3139" spans="1:1" x14ac:dyDescent="0.2">
      <c r="A3139" s="8"/>
    </row>
    <row r="3140" spans="1:1" x14ac:dyDescent="0.2">
      <c r="A3140" s="8"/>
    </row>
    <row r="3141" spans="1:1" x14ac:dyDescent="0.2">
      <c r="A3141" s="8"/>
    </row>
    <row r="3142" spans="1:1" x14ac:dyDescent="0.2">
      <c r="A3142" s="8"/>
    </row>
    <row r="3143" spans="1:1" x14ac:dyDescent="0.2">
      <c r="A3143" s="8"/>
    </row>
    <row r="3144" spans="1:1" x14ac:dyDescent="0.2">
      <c r="A3144" s="8"/>
    </row>
    <row r="3145" spans="1:1" x14ac:dyDescent="0.2">
      <c r="A3145" s="8"/>
    </row>
    <row r="3146" spans="1:1" x14ac:dyDescent="0.2">
      <c r="A3146" s="8"/>
    </row>
    <row r="3147" spans="1:1" x14ac:dyDescent="0.2">
      <c r="A3147" s="8"/>
    </row>
    <row r="3148" spans="1:1" x14ac:dyDescent="0.2">
      <c r="A3148" s="8"/>
    </row>
    <row r="3149" spans="1:1" x14ac:dyDescent="0.2">
      <c r="A3149" s="8"/>
    </row>
    <row r="3150" spans="1:1" x14ac:dyDescent="0.2">
      <c r="A3150" s="8"/>
    </row>
    <row r="3151" spans="1:1" x14ac:dyDescent="0.2">
      <c r="A3151" s="8"/>
    </row>
    <row r="3152" spans="1:1" x14ac:dyDescent="0.2">
      <c r="A3152" s="8"/>
    </row>
    <row r="3153" spans="1:1" x14ac:dyDescent="0.2">
      <c r="A3153" s="8"/>
    </row>
    <row r="3154" spans="1:1" x14ac:dyDescent="0.2">
      <c r="A3154" s="8"/>
    </row>
    <row r="3155" spans="1:1" x14ac:dyDescent="0.2">
      <c r="A3155" s="8"/>
    </row>
    <row r="3156" spans="1:1" x14ac:dyDescent="0.2">
      <c r="A3156" s="8"/>
    </row>
    <row r="3157" spans="1:1" x14ac:dyDescent="0.2">
      <c r="A3157" s="8"/>
    </row>
    <row r="3158" spans="1:1" x14ac:dyDescent="0.2">
      <c r="A3158" s="8"/>
    </row>
    <row r="3159" spans="1:1" x14ac:dyDescent="0.2">
      <c r="A3159" s="8"/>
    </row>
    <row r="3160" spans="1:1" x14ac:dyDescent="0.2">
      <c r="A3160" s="8"/>
    </row>
    <row r="3161" spans="1:1" x14ac:dyDescent="0.2">
      <c r="A3161" s="8"/>
    </row>
    <row r="3162" spans="1:1" x14ac:dyDescent="0.2">
      <c r="A3162" s="8"/>
    </row>
    <row r="3163" spans="1:1" x14ac:dyDescent="0.2">
      <c r="A3163" s="8"/>
    </row>
    <row r="3164" spans="1:1" x14ac:dyDescent="0.2">
      <c r="A3164" s="8"/>
    </row>
    <row r="3165" spans="1:1" x14ac:dyDescent="0.2">
      <c r="A3165" s="8"/>
    </row>
    <row r="3166" spans="1:1" x14ac:dyDescent="0.2">
      <c r="A3166" s="8"/>
    </row>
    <row r="3167" spans="1:1" x14ac:dyDescent="0.2">
      <c r="A3167" s="8"/>
    </row>
    <row r="3168" spans="1:1" x14ac:dyDescent="0.2">
      <c r="A3168" s="8"/>
    </row>
    <row r="3169" spans="1:1" x14ac:dyDescent="0.2">
      <c r="A3169" s="8"/>
    </row>
    <row r="3170" spans="1:1" x14ac:dyDescent="0.2">
      <c r="A3170" s="8"/>
    </row>
    <row r="3171" spans="1:1" x14ac:dyDescent="0.2">
      <c r="A3171" s="8"/>
    </row>
    <row r="3172" spans="1:1" x14ac:dyDescent="0.2">
      <c r="A3172" s="8"/>
    </row>
    <row r="3173" spans="1:1" x14ac:dyDescent="0.2">
      <c r="A3173" s="8"/>
    </row>
    <row r="3174" spans="1:1" x14ac:dyDescent="0.2">
      <c r="A3174" s="8"/>
    </row>
    <row r="3175" spans="1:1" x14ac:dyDescent="0.2">
      <c r="A3175" s="8"/>
    </row>
    <row r="3176" spans="1:1" x14ac:dyDescent="0.2">
      <c r="A3176" s="8"/>
    </row>
    <row r="3177" spans="1:1" x14ac:dyDescent="0.2">
      <c r="A3177" s="8"/>
    </row>
    <row r="3178" spans="1:1" x14ac:dyDescent="0.2">
      <c r="A3178" s="8"/>
    </row>
    <row r="3179" spans="1:1" x14ac:dyDescent="0.2">
      <c r="A3179" s="8"/>
    </row>
    <row r="3180" spans="1:1" x14ac:dyDescent="0.2">
      <c r="A3180" s="8"/>
    </row>
    <row r="3181" spans="1:1" x14ac:dyDescent="0.2">
      <c r="A3181" s="8"/>
    </row>
    <row r="3182" spans="1:1" x14ac:dyDescent="0.2">
      <c r="A3182" s="8"/>
    </row>
    <row r="3183" spans="1:1" x14ac:dyDescent="0.2">
      <c r="A3183" s="8"/>
    </row>
    <row r="3184" spans="1:1" x14ac:dyDescent="0.2">
      <c r="A3184" s="8"/>
    </row>
    <row r="3185" spans="1:1" x14ac:dyDescent="0.2">
      <c r="A3185" s="8"/>
    </row>
    <row r="3186" spans="1:1" x14ac:dyDescent="0.2">
      <c r="A3186" s="8"/>
    </row>
    <row r="3187" spans="1:1" x14ac:dyDescent="0.2">
      <c r="A3187" s="8"/>
    </row>
    <row r="3188" spans="1:1" x14ac:dyDescent="0.2">
      <c r="A3188" s="8"/>
    </row>
    <row r="3189" spans="1:1" x14ac:dyDescent="0.2">
      <c r="A3189" s="8"/>
    </row>
    <row r="3190" spans="1:1" x14ac:dyDescent="0.2">
      <c r="A3190" s="8"/>
    </row>
    <row r="3191" spans="1:1" x14ac:dyDescent="0.2">
      <c r="A3191" s="8"/>
    </row>
    <row r="3192" spans="1:1" x14ac:dyDescent="0.2">
      <c r="A3192" s="8"/>
    </row>
    <row r="3193" spans="1:1" x14ac:dyDescent="0.2">
      <c r="A3193" s="8"/>
    </row>
    <row r="3194" spans="1:1" x14ac:dyDescent="0.2">
      <c r="A3194" s="8"/>
    </row>
    <row r="3195" spans="1:1" x14ac:dyDescent="0.2">
      <c r="A3195" s="8"/>
    </row>
    <row r="3196" spans="1:1" x14ac:dyDescent="0.2">
      <c r="A3196" s="8"/>
    </row>
    <row r="3197" spans="1:1" x14ac:dyDescent="0.2">
      <c r="A3197" s="8"/>
    </row>
    <row r="3198" spans="1:1" x14ac:dyDescent="0.2">
      <c r="A3198" s="8"/>
    </row>
    <row r="3199" spans="1:1" x14ac:dyDescent="0.2">
      <c r="A3199" s="8"/>
    </row>
    <row r="3200" spans="1:1" x14ac:dyDescent="0.2">
      <c r="A3200" s="8"/>
    </row>
    <row r="3201" spans="1:1" x14ac:dyDescent="0.2">
      <c r="A3201" s="8"/>
    </row>
    <row r="3202" spans="1:1" x14ac:dyDescent="0.2">
      <c r="A3202" s="8"/>
    </row>
    <row r="3203" spans="1:1" x14ac:dyDescent="0.2">
      <c r="A3203" s="8"/>
    </row>
    <row r="3204" spans="1:1" x14ac:dyDescent="0.2">
      <c r="A3204" s="8"/>
    </row>
    <row r="3205" spans="1:1" x14ac:dyDescent="0.2">
      <c r="A3205" s="8"/>
    </row>
    <row r="3206" spans="1:1" x14ac:dyDescent="0.2">
      <c r="A3206" s="8"/>
    </row>
    <row r="3207" spans="1:1" x14ac:dyDescent="0.2">
      <c r="A3207" s="8"/>
    </row>
    <row r="3208" spans="1:1" x14ac:dyDescent="0.2">
      <c r="A3208" s="8"/>
    </row>
    <row r="3209" spans="1:1" x14ac:dyDescent="0.2">
      <c r="A3209" s="8"/>
    </row>
    <row r="3210" spans="1:1" x14ac:dyDescent="0.2">
      <c r="A3210" s="8"/>
    </row>
    <row r="3211" spans="1:1" x14ac:dyDescent="0.2">
      <c r="A3211" s="8"/>
    </row>
    <row r="3212" spans="1:1" x14ac:dyDescent="0.2">
      <c r="A3212" s="8"/>
    </row>
    <row r="3213" spans="1:1" x14ac:dyDescent="0.2">
      <c r="A3213" s="8"/>
    </row>
    <row r="3214" spans="1:1" x14ac:dyDescent="0.2">
      <c r="A3214" s="8"/>
    </row>
    <row r="3215" spans="1:1" x14ac:dyDescent="0.2">
      <c r="A3215" s="8"/>
    </row>
    <row r="3216" spans="1:1" x14ac:dyDescent="0.2">
      <c r="A3216" s="8"/>
    </row>
    <row r="3217" spans="1:1" x14ac:dyDescent="0.2">
      <c r="A3217" s="8"/>
    </row>
    <row r="3218" spans="1:1" x14ac:dyDescent="0.2">
      <c r="A3218" s="8"/>
    </row>
    <row r="3219" spans="1:1" x14ac:dyDescent="0.2">
      <c r="A3219" s="8"/>
    </row>
    <row r="3220" spans="1:1" x14ac:dyDescent="0.2">
      <c r="A3220" s="8"/>
    </row>
    <row r="3221" spans="1:1" x14ac:dyDescent="0.2">
      <c r="A3221" s="8"/>
    </row>
    <row r="3222" spans="1:1" x14ac:dyDescent="0.2">
      <c r="A3222" s="8"/>
    </row>
    <row r="3223" spans="1:1" x14ac:dyDescent="0.2">
      <c r="A3223" s="8"/>
    </row>
    <row r="3224" spans="1:1" x14ac:dyDescent="0.2">
      <c r="A3224" s="8"/>
    </row>
    <row r="3225" spans="1:1" x14ac:dyDescent="0.2">
      <c r="A3225" s="8"/>
    </row>
    <row r="3226" spans="1:1" x14ac:dyDescent="0.2">
      <c r="A3226" s="8"/>
    </row>
    <row r="3227" spans="1:1" x14ac:dyDescent="0.2">
      <c r="A3227" s="8"/>
    </row>
    <row r="3228" spans="1:1" x14ac:dyDescent="0.2">
      <c r="A3228" s="8"/>
    </row>
    <row r="3229" spans="1:1" x14ac:dyDescent="0.2">
      <c r="A3229" s="8"/>
    </row>
    <row r="3230" spans="1:1" x14ac:dyDescent="0.2">
      <c r="A3230" s="8"/>
    </row>
    <row r="3231" spans="1:1" x14ac:dyDescent="0.2">
      <c r="A3231" s="8"/>
    </row>
    <row r="3232" spans="1:1" x14ac:dyDescent="0.2">
      <c r="A3232" s="8"/>
    </row>
    <row r="3233" spans="1:1" x14ac:dyDescent="0.2">
      <c r="A3233" s="8"/>
    </row>
    <row r="3234" spans="1:1" x14ac:dyDescent="0.2">
      <c r="A3234" s="8"/>
    </row>
    <row r="3235" spans="1:1" x14ac:dyDescent="0.2">
      <c r="A3235" s="8"/>
    </row>
    <row r="3236" spans="1:1" x14ac:dyDescent="0.2">
      <c r="A3236" s="8"/>
    </row>
    <row r="3237" spans="1:1" x14ac:dyDescent="0.2">
      <c r="A3237" s="8"/>
    </row>
    <row r="3238" spans="1:1" x14ac:dyDescent="0.2">
      <c r="A3238" s="8"/>
    </row>
    <row r="3239" spans="1:1" x14ac:dyDescent="0.2">
      <c r="A3239" s="8"/>
    </row>
    <row r="3240" spans="1:1" x14ac:dyDescent="0.2">
      <c r="A3240" s="8"/>
    </row>
    <row r="3241" spans="1:1" x14ac:dyDescent="0.2">
      <c r="A3241" s="8"/>
    </row>
    <row r="3242" spans="1:1" x14ac:dyDescent="0.2">
      <c r="A3242" s="8"/>
    </row>
    <row r="3243" spans="1:1" x14ac:dyDescent="0.2">
      <c r="A3243" s="8"/>
    </row>
    <row r="3244" spans="1:1" x14ac:dyDescent="0.2">
      <c r="A3244" s="8"/>
    </row>
    <row r="3245" spans="1:1" x14ac:dyDescent="0.2">
      <c r="A3245" s="8"/>
    </row>
    <row r="3246" spans="1:1" x14ac:dyDescent="0.2">
      <c r="A3246" s="8"/>
    </row>
    <row r="3247" spans="1:1" x14ac:dyDescent="0.2">
      <c r="A3247" s="8"/>
    </row>
    <row r="3248" spans="1:1" x14ac:dyDescent="0.2">
      <c r="A3248" s="8"/>
    </row>
    <row r="3249" spans="1:1" x14ac:dyDescent="0.2">
      <c r="A3249" s="8"/>
    </row>
    <row r="3250" spans="1:1" x14ac:dyDescent="0.2">
      <c r="A3250" s="8"/>
    </row>
    <row r="3251" spans="1:1" x14ac:dyDescent="0.2">
      <c r="A3251" s="8"/>
    </row>
    <row r="3252" spans="1:1" x14ac:dyDescent="0.2">
      <c r="A3252" s="8"/>
    </row>
    <row r="3253" spans="1:1" x14ac:dyDescent="0.2">
      <c r="A3253" s="8"/>
    </row>
    <row r="3254" spans="1:1" x14ac:dyDescent="0.2">
      <c r="A3254" s="8"/>
    </row>
    <row r="3255" spans="1:1" x14ac:dyDescent="0.2">
      <c r="A3255" s="8"/>
    </row>
    <row r="3256" spans="1:1" x14ac:dyDescent="0.2">
      <c r="A3256" s="8"/>
    </row>
    <row r="3257" spans="1:1" x14ac:dyDescent="0.2">
      <c r="A3257" s="8"/>
    </row>
    <row r="3258" spans="1:1" x14ac:dyDescent="0.2">
      <c r="A3258" s="8"/>
    </row>
    <row r="3259" spans="1:1" x14ac:dyDescent="0.2">
      <c r="A3259" s="8"/>
    </row>
    <row r="3260" spans="1:1" x14ac:dyDescent="0.2">
      <c r="A3260" s="8"/>
    </row>
    <row r="3261" spans="1:1" x14ac:dyDescent="0.2">
      <c r="A3261" s="8"/>
    </row>
    <row r="3262" spans="1:1" x14ac:dyDescent="0.2">
      <c r="A3262" s="8"/>
    </row>
    <row r="3263" spans="1:1" x14ac:dyDescent="0.2">
      <c r="A3263" s="8"/>
    </row>
    <row r="3264" spans="1:1" x14ac:dyDescent="0.2">
      <c r="A3264" s="8"/>
    </row>
    <row r="3265" spans="1:1" x14ac:dyDescent="0.2">
      <c r="A3265" s="8"/>
    </row>
    <row r="3266" spans="1:1" x14ac:dyDescent="0.2">
      <c r="A3266" s="8"/>
    </row>
    <row r="3267" spans="1:1" x14ac:dyDescent="0.2">
      <c r="A3267" s="8"/>
    </row>
    <row r="3268" spans="1:1" x14ac:dyDescent="0.2">
      <c r="A3268" s="8"/>
    </row>
    <row r="3269" spans="1:1" x14ac:dyDescent="0.2">
      <c r="A3269" s="8"/>
    </row>
    <row r="3270" spans="1:1" x14ac:dyDescent="0.2">
      <c r="A3270" s="8"/>
    </row>
    <row r="3271" spans="1:1" x14ac:dyDescent="0.2">
      <c r="A3271" s="8"/>
    </row>
    <row r="3272" spans="1:1" x14ac:dyDescent="0.2">
      <c r="A3272" s="8"/>
    </row>
    <row r="3273" spans="1:1" x14ac:dyDescent="0.2">
      <c r="A3273" s="8"/>
    </row>
    <row r="3274" spans="1:1" x14ac:dyDescent="0.2">
      <c r="A3274" s="8"/>
    </row>
    <row r="3275" spans="1:1" x14ac:dyDescent="0.2">
      <c r="A3275" s="8"/>
    </row>
    <row r="3276" spans="1:1" x14ac:dyDescent="0.2">
      <c r="A3276" s="8"/>
    </row>
    <row r="3277" spans="1:1" x14ac:dyDescent="0.2">
      <c r="A3277" s="8"/>
    </row>
    <row r="3278" spans="1:1" x14ac:dyDescent="0.2">
      <c r="A3278" s="8"/>
    </row>
    <row r="3279" spans="1:1" x14ac:dyDescent="0.2">
      <c r="A3279" s="8"/>
    </row>
    <row r="3280" spans="1:1" x14ac:dyDescent="0.2">
      <c r="A3280" s="8"/>
    </row>
    <row r="3281" spans="1:1" x14ac:dyDescent="0.2">
      <c r="A3281" s="8"/>
    </row>
    <row r="3282" spans="1:1" x14ac:dyDescent="0.2">
      <c r="A3282" s="8"/>
    </row>
    <row r="3283" spans="1:1" x14ac:dyDescent="0.2">
      <c r="A3283" s="8"/>
    </row>
    <row r="3284" spans="1:1" x14ac:dyDescent="0.2">
      <c r="A3284" s="8"/>
    </row>
    <row r="3285" spans="1:1" x14ac:dyDescent="0.2">
      <c r="A3285" s="8"/>
    </row>
    <row r="3286" spans="1:1" x14ac:dyDescent="0.2">
      <c r="A3286" s="8"/>
    </row>
    <row r="3287" spans="1:1" x14ac:dyDescent="0.2">
      <c r="A3287" s="8"/>
    </row>
    <row r="3288" spans="1:1" x14ac:dyDescent="0.2">
      <c r="A3288" s="8"/>
    </row>
    <row r="3289" spans="1:1" x14ac:dyDescent="0.2">
      <c r="A3289" s="8"/>
    </row>
    <row r="3290" spans="1:1" x14ac:dyDescent="0.2">
      <c r="A3290" s="8"/>
    </row>
    <row r="3291" spans="1:1" x14ac:dyDescent="0.2">
      <c r="A3291" s="8"/>
    </row>
    <row r="3292" spans="1:1" x14ac:dyDescent="0.2">
      <c r="A3292" s="8"/>
    </row>
    <row r="3293" spans="1:1" x14ac:dyDescent="0.2">
      <c r="A3293" s="8"/>
    </row>
    <row r="3294" spans="1:1" x14ac:dyDescent="0.2">
      <c r="A3294" s="8"/>
    </row>
    <row r="3295" spans="1:1" x14ac:dyDescent="0.2">
      <c r="A3295" s="8"/>
    </row>
    <row r="3296" spans="1:1" x14ac:dyDescent="0.2">
      <c r="A3296" s="8"/>
    </row>
    <row r="3297" spans="1:1" x14ac:dyDescent="0.2">
      <c r="A3297" s="8"/>
    </row>
    <row r="3298" spans="1:1" x14ac:dyDescent="0.2">
      <c r="A3298" s="8"/>
    </row>
    <row r="3299" spans="1:1" x14ac:dyDescent="0.2">
      <c r="A3299" s="8"/>
    </row>
    <row r="3300" spans="1:1" x14ac:dyDescent="0.2">
      <c r="A3300" s="8"/>
    </row>
    <row r="3301" spans="1:1" x14ac:dyDescent="0.2">
      <c r="A3301" s="8"/>
    </row>
    <row r="3302" spans="1:1" x14ac:dyDescent="0.2">
      <c r="A3302" s="8"/>
    </row>
    <row r="3303" spans="1:1" x14ac:dyDescent="0.2">
      <c r="A3303" s="8"/>
    </row>
    <row r="3304" spans="1:1" x14ac:dyDescent="0.2">
      <c r="A3304" s="8"/>
    </row>
    <row r="3305" spans="1:1" x14ac:dyDescent="0.2">
      <c r="A3305" s="8"/>
    </row>
    <row r="3306" spans="1:1" x14ac:dyDescent="0.2">
      <c r="A3306" s="8"/>
    </row>
    <row r="3307" spans="1:1" x14ac:dyDescent="0.2">
      <c r="A3307" s="8"/>
    </row>
    <row r="3308" spans="1:1" x14ac:dyDescent="0.2">
      <c r="A3308" s="8"/>
    </row>
    <row r="3309" spans="1:1" x14ac:dyDescent="0.2">
      <c r="A3309" s="8"/>
    </row>
    <row r="3310" spans="1:1" x14ac:dyDescent="0.2">
      <c r="A3310" s="8"/>
    </row>
    <row r="3311" spans="1:1" x14ac:dyDescent="0.2">
      <c r="A3311" s="8"/>
    </row>
    <row r="3312" spans="1:1" x14ac:dyDescent="0.2">
      <c r="A3312" s="8"/>
    </row>
    <row r="3313" spans="1:1" x14ac:dyDescent="0.2">
      <c r="A3313" s="8"/>
    </row>
    <row r="3314" spans="1:1" x14ac:dyDescent="0.2">
      <c r="A3314" s="8"/>
    </row>
    <row r="3315" spans="1:1" x14ac:dyDescent="0.2">
      <c r="A3315" s="8"/>
    </row>
    <row r="3316" spans="1:1" x14ac:dyDescent="0.2">
      <c r="A3316" s="8"/>
    </row>
    <row r="3317" spans="1:1" x14ac:dyDescent="0.2">
      <c r="A3317" s="8"/>
    </row>
    <row r="3318" spans="1:1" x14ac:dyDescent="0.2">
      <c r="A3318" s="8"/>
    </row>
    <row r="3319" spans="1:1" x14ac:dyDescent="0.2">
      <c r="A3319" s="8"/>
    </row>
    <row r="3320" spans="1:1" x14ac:dyDescent="0.2">
      <c r="A3320" s="8"/>
    </row>
    <row r="3321" spans="1:1" x14ac:dyDescent="0.2">
      <c r="A3321" s="8"/>
    </row>
    <row r="3322" spans="1:1" x14ac:dyDescent="0.2">
      <c r="A3322" s="8"/>
    </row>
    <row r="3323" spans="1:1" x14ac:dyDescent="0.2">
      <c r="A3323" s="8"/>
    </row>
    <row r="3324" spans="1:1" x14ac:dyDescent="0.2">
      <c r="A3324" s="8"/>
    </row>
    <row r="3325" spans="1:1" x14ac:dyDescent="0.2">
      <c r="A3325" s="8"/>
    </row>
    <row r="3326" spans="1:1" x14ac:dyDescent="0.2">
      <c r="A3326" s="8"/>
    </row>
    <row r="3327" spans="1:1" x14ac:dyDescent="0.2">
      <c r="A3327" s="8"/>
    </row>
    <row r="3328" spans="1:1" x14ac:dyDescent="0.2">
      <c r="A3328" s="8"/>
    </row>
    <row r="3329" spans="1:1" x14ac:dyDescent="0.2">
      <c r="A3329" s="8"/>
    </row>
    <row r="3330" spans="1:1" x14ac:dyDescent="0.2">
      <c r="A3330" s="8"/>
    </row>
    <row r="3331" spans="1:1" x14ac:dyDescent="0.2">
      <c r="A3331" s="8"/>
    </row>
    <row r="3332" spans="1:1" x14ac:dyDescent="0.2">
      <c r="A3332" s="8"/>
    </row>
    <row r="3333" spans="1:1" x14ac:dyDescent="0.2">
      <c r="A3333" s="8"/>
    </row>
    <row r="3334" spans="1:1" x14ac:dyDescent="0.2">
      <c r="A3334" s="8"/>
    </row>
    <row r="3335" spans="1:1" x14ac:dyDescent="0.2">
      <c r="A3335" s="8"/>
    </row>
    <row r="3336" spans="1:1" x14ac:dyDescent="0.2">
      <c r="A3336" s="8"/>
    </row>
    <row r="3337" spans="1:1" x14ac:dyDescent="0.2">
      <c r="A3337" s="8"/>
    </row>
    <row r="3338" spans="1:1" x14ac:dyDescent="0.2">
      <c r="A3338" s="8"/>
    </row>
    <row r="3339" spans="1:1" x14ac:dyDescent="0.2">
      <c r="A3339" s="8"/>
    </row>
    <row r="3340" spans="1:1" x14ac:dyDescent="0.2">
      <c r="A3340" s="8"/>
    </row>
    <row r="3341" spans="1:1" x14ac:dyDescent="0.2">
      <c r="A3341" s="8"/>
    </row>
    <row r="3342" spans="1:1" x14ac:dyDescent="0.2">
      <c r="A3342" s="8"/>
    </row>
    <row r="3343" spans="1:1" x14ac:dyDescent="0.2">
      <c r="A3343" s="8"/>
    </row>
    <row r="3344" spans="1:1" x14ac:dyDescent="0.2">
      <c r="A3344" s="8"/>
    </row>
    <row r="3345" spans="1:1" x14ac:dyDescent="0.2">
      <c r="A3345" s="8"/>
    </row>
    <row r="3346" spans="1:1" x14ac:dyDescent="0.2">
      <c r="A3346" s="8"/>
    </row>
    <row r="3347" spans="1:1" x14ac:dyDescent="0.2">
      <c r="A3347" s="8"/>
    </row>
    <row r="3348" spans="1:1" x14ac:dyDescent="0.2">
      <c r="A3348" s="8"/>
    </row>
    <row r="3349" spans="1:1" x14ac:dyDescent="0.2">
      <c r="A3349" s="8"/>
    </row>
    <row r="3350" spans="1:1" x14ac:dyDescent="0.2">
      <c r="A3350" s="8"/>
    </row>
    <row r="3351" spans="1:1" x14ac:dyDescent="0.2">
      <c r="A3351" s="8"/>
    </row>
    <row r="3352" spans="1:1" x14ac:dyDescent="0.2">
      <c r="A3352" s="8"/>
    </row>
    <row r="3353" spans="1:1" x14ac:dyDescent="0.2">
      <c r="A3353" s="8"/>
    </row>
    <row r="3354" spans="1:1" x14ac:dyDescent="0.2">
      <c r="A3354" s="8"/>
    </row>
    <row r="3355" spans="1:1" x14ac:dyDescent="0.2">
      <c r="A3355" s="8"/>
    </row>
    <row r="3356" spans="1:1" x14ac:dyDescent="0.2">
      <c r="A3356" s="8"/>
    </row>
    <row r="3357" spans="1:1" x14ac:dyDescent="0.2">
      <c r="A3357" s="8"/>
    </row>
    <row r="3358" spans="1:1" x14ac:dyDescent="0.2">
      <c r="A3358" s="8"/>
    </row>
    <row r="3359" spans="1:1" x14ac:dyDescent="0.2">
      <c r="A3359" s="8"/>
    </row>
    <row r="3360" spans="1:1" x14ac:dyDescent="0.2">
      <c r="A3360" s="8"/>
    </row>
    <row r="3361" spans="1:1" x14ac:dyDescent="0.2">
      <c r="A3361" s="8"/>
    </row>
    <row r="3362" spans="1:1" x14ac:dyDescent="0.2">
      <c r="A3362" s="8"/>
    </row>
    <row r="3363" spans="1:1" x14ac:dyDescent="0.2">
      <c r="A3363" s="8"/>
    </row>
    <row r="3364" spans="1:1" x14ac:dyDescent="0.2">
      <c r="A3364" s="8"/>
    </row>
    <row r="3365" spans="1:1" x14ac:dyDescent="0.2">
      <c r="A3365" s="8"/>
    </row>
    <row r="3366" spans="1:1" x14ac:dyDescent="0.2">
      <c r="A3366" s="8"/>
    </row>
    <row r="3367" spans="1:1" x14ac:dyDescent="0.2">
      <c r="A3367" s="8"/>
    </row>
    <row r="3368" spans="1:1" x14ac:dyDescent="0.2">
      <c r="A3368" s="8"/>
    </row>
    <row r="3369" spans="1:1" x14ac:dyDescent="0.2">
      <c r="A3369" s="8"/>
    </row>
    <row r="3370" spans="1:1" x14ac:dyDescent="0.2">
      <c r="A3370" s="8"/>
    </row>
    <row r="3371" spans="1:1" x14ac:dyDescent="0.2">
      <c r="A3371" s="8"/>
    </row>
    <row r="3372" spans="1:1" x14ac:dyDescent="0.2">
      <c r="A3372" s="8"/>
    </row>
    <row r="3373" spans="1:1" x14ac:dyDescent="0.2">
      <c r="A3373" s="8"/>
    </row>
    <row r="3374" spans="1:1" x14ac:dyDescent="0.2">
      <c r="A3374" s="8"/>
    </row>
    <row r="3375" spans="1:1" x14ac:dyDescent="0.2">
      <c r="A3375" s="8"/>
    </row>
    <row r="3376" spans="1:1" x14ac:dyDescent="0.2">
      <c r="A3376" s="8"/>
    </row>
    <row r="3377" spans="1:1" x14ac:dyDescent="0.2">
      <c r="A3377" s="8"/>
    </row>
    <row r="3378" spans="1:1" x14ac:dyDescent="0.2">
      <c r="A3378" s="8"/>
    </row>
    <row r="3379" spans="1:1" x14ac:dyDescent="0.2">
      <c r="A3379" s="8"/>
    </row>
    <row r="3380" spans="1:1" x14ac:dyDescent="0.2">
      <c r="A3380" s="8"/>
    </row>
    <row r="3381" spans="1:1" x14ac:dyDescent="0.2">
      <c r="A3381" s="8"/>
    </row>
    <row r="3382" spans="1:1" x14ac:dyDescent="0.2">
      <c r="A3382" s="8"/>
    </row>
    <row r="3383" spans="1:1" x14ac:dyDescent="0.2">
      <c r="A3383" s="8"/>
    </row>
    <row r="3384" spans="1:1" x14ac:dyDescent="0.2">
      <c r="A3384" s="8"/>
    </row>
    <row r="3385" spans="1:1" x14ac:dyDescent="0.2">
      <c r="A3385" s="8"/>
    </row>
    <row r="3386" spans="1:1" x14ac:dyDescent="0.2">
      <c r="A3386" s="8"/>
    </row>
    <row r="3387" spans="1:1" x14ac:dyDescent="0.2">
      <c r="A3387" s="8"/>
    </row>
    <row r="3388" spans="1:1" x14ac:dyDescent="0.2">
      <c r="A3388" s="8"/>
    </row>
    <row r="3389" spans="1:1" x14ac:dyDescent="0.2">
      <c r="A3389" s="8"/>
    </row>
    <row r="3390" spans="1:1" x14ac:dyDescent="0.2">
      <c r="A3390" s="8"/>
    </row>
    <row r="3391" spans="1:1" x14ac:dyDescent="0.2">
      <c r="A3391" s="8"/>
    </row>
    <row r="3392" spans="1:1" x14ac:dyDescent="0.2">
      <c r="A3392" s="8"/>
    </row>
    <row r="3393" spans="1:1" x14ac:dyDescent="0.2">
      <c r="A3393" s="8"/>
    </row>
    <row r="3394" spans="1:1" x14ac:dyDescent="0.2">
      <c r="A3394" s="8"/>
    </row>
    <row r="3395" spans="1:1" x14ac:dyDescent="0.2">
      <c r="A3395" s="8"/>
    </row>
    <row r="3396" spans="1:1" x14ac:dyDescent="0.2">
      <c r="A3396" s="8"/>
    </row>
    <row r="3397" spans="1:1" x14ac:dyDescent="0.2">
      <c r="A3397" s="8"/>
    </row>
    <row r="3398" spans="1:1" x14ac:dyDescent="0.2">
      <c r="A3398" s="8"/>
    </row>
    <row r="3399" spans="1:1" x14ac:dyDescent="0.2">
      <c r="A3399" s="8"/>
    </row>
    <row r="3400" spans="1:1" x14ac:dyDescent="0.2">
      <c r="A3400" s="8"/>
    </row>
    <row r="3401" spans="1:1" x14ac:dyDescent="0.2">
      <c r="A3401" s="8"/>
    </row>
    <row r="3402" spans="1:1" x14ac:dyDescent="0.2">
      <c r="A3402" s="8"/>
    </row>
    <row r="3403" spans="1:1" x14ac:dyDescent="0.2">
      <c r="A3403" s="8"/>
    </row>
    <row r="3404" spans="1:1" x14ac:dyDescent="0.2">
      <c r="A3404" s="8"/>
    </row>
    <row r="3405" spans="1:1" x14ac:dyDescent="0.2">
      <c r="A3405" s="8"/>
    </row>
    <row r="3406" spans="1:1" x14ac:dyDescent="0.2">
      <c r="A3406" s="8"/>
    </row>
    <row r="3407" spans="1:1" x14ac:dyDescent="0.2">
      <c r="A3407" s="8"/>
    </row>
    <row r="3408" spans="1:1" x14ac:dyDescent="0.2">
      <c r="A3408" s="8"/>
    </row>
    <row r="3409" spans="1:1" x14ac:dyDescent="0.2">
      <c r="A3409" s="8"/>
    </row>
    <row r="3410" spans="1:1" x14ac:dyDescent="0.2">
      <c r="A3410" s="8"/>
    </row>
    <row r="3411" spans="1:1" x14ac:dyDescent="0.2">
      <c r="A3411" s="8"/>
    </row>
    <row r="3412" spans="1:1" x14ac:dyDescent="0.2">
      <c r="A3412" s="8"/>
    </row>
    <row r="3413" spans="1:1" x14ac:dyDescent="0.2">
      <c r="A3413" s="8"/>
    </row>
    <row r="3414" spans="1:1" x14ac:dyDescent="0.2">
      <c r="A3414" s="8"/>
    </row>
    <row r="3415" spans="1:1" x14ac:dyDescent="0.2">
      <c r="A3415" s="8"/>
    </row>
    <row r="3416" spans="1:1" x14ac:dyDescent="0.2">
      <c r="A3416" s="8"/>
    </row>
    <row r="3417" spans="1:1" x14ac:dyDescent="0.2">
      <c r="A3417" s="8"/>
    </row>
    <row r="3418" spans="1:1" x14ac:dyDescent="0.2">
      <c r="A3418" s="8"/>
    </row>
    <row r="3419" spans="1:1" x14ac:dyDescent="0.2">
      <c r="A3419" s="8"/>
    </row>
    <row r="3420" spans="1:1" x14ac:dyDescent="0.2">
      <c r="A3420" s="8"/>
    </row>
    <row r="3421" spans="1:1" x14ac:dyDescent="0.2">
      <c r="A3421" s="8"/>
    </row>
    <row r="3422" spans="1:1" x14ac:dyDescent="0.2">
      <c r="A3422" s="8"/>
    </row>
    <row r="3423" spans="1:1" x14ac:dyDescent="0.2">
      <c r="A3423" s="8"/>
    </row>
    <row r="3424" spans="1:1" x14ac:dyDescent="0.2">
      <c r="A3424" s="8"/>
    </row>
    <row r="3425" spans="1:1" x14ac:dyDescent="0.2">
      <c r="A3425" s="8"/>
    </row>
    <row r="3426" spans="1:1" x14ac:dyDescent="0.2">
      <c r="A3426" s="8"/>
    </row>
    <row r="3427" spans="1:1" x14ac:dyDescent="0.2">
      <c r="A3427" s="8"/>
    </row>
    <row r="3428" spans="1:1" x14ac:dyDescent="0.2">
      <c r="A3428" s="8"/>
    </row>
    <row r="3429" spans="1:1" x14ac:dyDescent="0.2">
      <c r="A3429" s="8"/>
    </row>
    <row r="3430" spans="1:1" x14ac:dyDescent="0.2">
      <c r="A3430" s="8"/>
    </row>
    <row r="3431" spans="1:1" x14ac:dyDescent="0.2">
      <c r="A3431" s="8"/>
    </row>
    <row r="3432" spans="1:1" x14ac:dyDescent="0.2">
      <c r="A3432" s="8"/>
    </row>
    <row r="3433" spans="1:1" x14ac:dyDescent="0.2">
      <c r="A3433" s="8"/>
    </row>
    <row r="3434" spans="1:1" x14ac:dyDescent="0.2">
      <c r="A3434" s="8"/>
    </row>
    <row r="3435" spans="1:1" x14ac:dyDescent="0.2">
      <c r="A3435" s="8"/>
    </row>
    <row r="3436" spans="1:1" x14ac:dyDescent="0.2">
      <c r="A3436" s="8"/>
    </row>
    <row r="3437" spans="1:1" x14ac:dyDescent="0.2">
      <c r="A3437" s="8"/>
    </row>
    <row r="3438" spans="1:1" x14ac:dyDescent="0.2">
      <c r="A3438" s="8"/>
    </row>
    <row r="3439" spans="1:1" x14ac:dyDescent="0.2">
      <c r="A3439" s="8"/>
    </row>
    <row r="3440" spans="1:1" x14ac:dyDescent="0.2">
      <c r="A3440" s="8"/>
    </row>
    <row r="3441" spans="1:1" x14ac:dyDescent="0.2">
      <c r="A3441" s="8"/>
    </row>
    <row r="3442" spans="1:1" x14ac:dyDescent="0.2">
      <c r="A3442" s="8"/>
    </row>
    <row r="3443" spans="1:1" x14ac:dyDescent="0.2">
      <c r="A3443" s="8"/>
    </row>
    <row r="3444" spans="1:1" x14ac:dyDescent="0.2">
      <c r="A3444" s="8"/>
    </row>
    <row r="3445" spans="1:1" x14ac:dyDescent="0.2">
      <c r="A3445" s="8"/>
    </row>
    <row r="3446" spans="1:1" x14ac:dyDescent="0.2">
      <c r="A3446" s="8"/>
    </row>
    <row r="3447" spans="1:1" x14ac:dyDescent="0.2">
      <c r="A3447" s="8"/>
    </row>
    <row r="3448" spans="1:1" x14ac:dyDescent="0.2">
      <c r="A3448" s="8"/>
    </row>
    <row r="3449" spans="1:1" x14ac:dyDescent="0.2">
      <c r="A3449" s="8"/>
    </row>
    <row r="3450" spans="1:1" x14ac:dyDescent="0.2">
      <c r="A3450" s="8"/>
    </row>
    <row r="3451" spans="1:1" x14ac:dyDescent="0.2">
      <c r="A3451" s="8"/>
    </row>
    <row r="3452" spans="1:1" x14ac:dyDescent="0.2">
      <c r="A3452" s="8"/>
    </row>
    <row r="3453" spans="1:1" x14ac:dyDescent="0.2">
      <c r="A3453" s="8"/>
    </row>
    <row r="3454" spans="1:1" x14ac:dyDescent="0.2">
      <c r="A3454" s="8"/>
    </row>
    <row r="3455" spans="1:1" x14ac:dyDescent="0.2">
      <c r="A3455" s="8"/>
    </row>
    <row r="3456" spans="1:1" x14ac:dyDescent="0.2">
      <c r="A3456" s="8"/>
    </row>
    <row r="3457" spans="1:1" x14ac:dyDescent="0.2">
      <c r="A3457" s="8"/>
    </row>
    <row r="3458" spans="1:1" x14ac:dyDescent="0.2">
      <c r="A3458" s="8"/>
    </row>
    <row r="3459" spans="1:1" x14ac:dyDescent="0.2">
      <c r="A3459" s="8"/>
    </row>
    <row r="3460" spans="1:1" x14ac:dyDescent="0.2">
      <c r="A3460" s="8"/>
    </row>
    <row r="3461" spans="1:1" x14ac:dyDescent="0.2">
      <c r="A3461" s="8"/>
    </row>
    <row r="3462" spans="1:1" x14ac:dyDescent="0.2">
      <c r="A3462" s="8"/>
    </row>
    <row r="3463" spans="1:1" x14ac:dyDescent="0.2">
      <c r="A3463" s="8"/>
    </row>
    <row r="3464" spans="1:1" x14ac:dyDescent="0.2">
      <c r="A3464" s="8"/>
    </row>
    <row r="3465" spans="1:1" x14ac:dyDescent="0.2">
      <c r="A3465" s="8"/>
    </row>
    <row r="3466" spans="1:1" x14ac:dyDescent="0.2">
      <c r="A3466" s="8"/>
    </row>
    <row r="3467" spans="1:1" x14ac:dyDescent="0.2">
      <c r="A3467" s="8"/>
    </row>
    <row r="3468" spans="1:1" x14ac:dyDescent="0.2">
      <c r="A3468" s="8"/>
    </row>
    <row r="3469" spans="1:1" x14ac:dyDescent="0.2">
      <c r="A3469" s="8"/>
    </row>
    <row r="3470" spans="1:1" x14ac:dyDescent="0.2">
      <c r="A3470" s="8"/>
    </row>
    <row r="3471" spans="1:1" x14ac:dyDescent="0.2">
      <c r="A3471" s="8"/>
    </row>
    <row r="3472" spans="1:1" x14ac:dyDescent="0.2">
      <c r="A3472" s="8"/>
    </row>
    <row r="3473" spans="1:1" x14ac:dyDescent="0.2">
      <c r="A3473" s="8"/>
    </row>
    <row r="3474" spans="1:1" x14ac:dyDescent="0.2">
      <c r="A3474" s="8"/>
    </row>
    <row r="3475" spans="1:1" x14ac:dyDescent="0.2">
      <c r="A3475" s="8"/>
    </row>
    <row r="3476" spans="1:1" x14ac:dyDescent="0.2">
      <c r="A3476" s="8"/>
    </row>
    <row r="3477" spans="1:1" x14ac:dyDescent="0.2">
      <c r="A3477" s="8"/>
    </row>
    <row r="3478" spans="1:1" x14ac:dyDescent="0.2">
      <c r="A3478" s="8"/>
    </row>
    <row r="3479" spans="1:1" x14ac:dyDescent="0.2">
      <c r="A3479" s="8"/>
    </row>
    <row r="3480" spans="1:1" x14ac:dyDescent="0.2">
      <c r="A3480" s="8"/>
    </row>
    <row r="3481" spans="1:1" x14ac:dyDescent="0.2">
      <c r="A3481" s="8"/>
    </row>
    <row r="3482" spans="1:1" x14ac:dyDescent="0.2">
      <c r="A3482" s="8"/>
    </row>
    <row r="3483" spans="1:1" x14ac:dyDescent="0.2">
      <c r="A3483" s="8"/>
    </row>
    <row r="3484" spans="1:1" x14ac:dyDescent="0.2">
      <c r="A3484" s="8"/>
    </row>
    <row r="3485" spans="1:1" x14ac:dyDescent="0.2">
      <c r="A3485" s="8"/>
    </row>
    <row r="3486" spans="1:1" x14ac:dyDescent="0.2">
      <c r="A3486" s="8"/>
    </row>
    <row r="3487" spans="1:1" x14ac:dyDescent="0.2">
      <c r="A3487" s="8"/>
    </row>
    <row r="3488" spans="1:1" x14ac:dyDescent="0.2">
      <c r="A3488" s="8"/>
    </row>
    <row r="3489" spans="1:1" x14ac:dyDescent="0.2">
      <c r="A3489" s="8"/>
    </row>
    <row r="3490" spans="1:1" x14ac:dyDescent="0.2">
      <c r="A3490" s="8"/>
    </row>
    <row r="3491" spans="1:1" x14ac:dyDescent="0.2">
      <c r="A3491" s="8"/>
    </row>
    <row r="3492" spans="1:1" x14ac:dyDescent="0.2">
      <c r="A3492" s="8"/>
    </row>
    <row r="3493" spans="1:1" x14ac:dyDescent="0.2">
      <c r="A3493" s="8"/>
    </row>
    <row r="3494" spans="1:1" x14ac:dyDescent="0.2">
      <c r="A3494" s="8"/>
    </row>
    <row r="3495" spans="1:1" x14ac:dyDescent="0.2">
      <c r="A3495" s="8"/>
    </row>
    <row r="3496" spans="1:1" x14ac:dyDescent="0.2">
      <c r="A3496" s="8"/>
    </row>
    <row r="3497" spans="1:1" x14ac:dyDescent="0.2">
      <c r="A3497" s="8"/>
    </row>
    <row r="3498" spans="1:1" x14ac:dyDescent="0.2">
      <c r="A3498" s="8"/>
    </row>
    <row r="3499" spans="1:1" x14ac:dyDescent="0.2">
      <c r="A3499" s="8"/>
    </row>
    <row r="3500" spans="1:1" x14ac:dyDescent="0.2">
      <c r="A3500" s="8"/>
    </row>
    <row r="3501" spans="1:1" x14ac:dyDescent="0.2">
      <c r="A3501" s="8"/>
    </row>
    <row r="3502" spans="1:1" x14ac:dyDescent="0.2">
      <c r="A3502" s="8"/>
    </row>
    <row r="3503" spans="1:1" x14ac:dyDescent="0.2">
      <c r="A3503" s="8"/>
    </row>
    <row r="3504" spans="1:1" x14ac:dyDescent="0.2">
      <c r="A3504" s="8"/>
    </row>
    <row r="3505" spans="1:1" x14ac:dyDescent="0.2">
      <c r="A3505" s="8"/>
    </row>
    <row r="3506" spans="1:1" x14ac:dyDescent="0.2">
      <c r="A3506" s="8"/>
    </row>
    <row r="3507" spans="1:1" x14ac:dyDescent="0.2">
      <c r="A3507" s="8"/>
    </row>
    <row r="3508" spans="1:1" x14ac:dyDescent="0.2">
      <c r="A3508" s="8"/>
    </row>
    <row r="3509" spans="1:1" x14ac:dyDescent="0.2">
      <c r="A3509" s="8"/>
    </row>
    <row r="3510" spans="1:1" x14ac:dyDescent="0.2">
      <c r="A3510" s="8"/>
    </row>
    <row r="3511" spans="1:1" x14ac:dyDescent="0.2">
      <c r="A3511" s="8"/>
    </row>
    <row r="3512" spans="1:1" x14ac:dyDescent="0.2">
      <c r="A3512" s="8"/>
    </row>
    <row r="3513" spans="1:1" x14ac:dyDescent="0.2">
      <c r="A3513" s="8"/>
    </row>
    <row r="3514" spans="1:1" x14ac:dyDescent="0.2">
      <c r="A3514" s="8"/>
    </row>
    <row r="3515" spans="1:1" x14ac:dyDescent="0.2">
      <c r="A3515" s="8"/>
    </row>
    <row r="3516" spans="1:1" x14ac:dyDescent="0.2">
      <c r="A3516" s="8"/>
    </row>
    <row r="3517" spans="1:1" x14ac:dyDescent="0.2">
      <c r="A3517" s="8"/>
    </row>
    <row r="3518" spans="1:1" x14ac:dyDescent="0.2">
      <c r="A3518" s="8"/>
    </row>
    <row r="3519" spans="1:1" x14ac:dyDescent="0.2">
      <c r="A3519" s="8"/>
    </row>
    <row r="3520" spans="1:1" x14ac:dyDescent="0.2">
      <c r="A3520" s="8"/>
    </row>
    <row r="3521" spans="1:1" x14ac:dyDescent="0.2">
      <c r="A3521" s="8"/>
    </row>
    <row r="3522" spans="1:1" x14ac:dyDescent="0.2">
      <c r="A3522" s="8"/>
    </row>
    <row r="3523" spans="1:1" x14ac:dyDescent="0.2">
      <c r="A3523" s="8"/>
    </row>
    <row r="3524" spans="1:1" x14ac:dyDescent="0.2">
      <c r="A3524" s="8"/>
    </row>
    <row r="3525" spans="1:1" x14ac:dyDescent="0.2">
      <c r="A3525" s="8"/>
    </row>
    <row r="3526" spans="1:1" x14ac:dyDescent="0.2">
      <c r="A3526" s="8"/>
    </row>
    <row r="3527" spans="1:1" x14ac:dyDescent="0.2">
      <c r="A3527" s="8"/>
    </row>
    <row r="3528" spans="1:1" x14ac:dyDescent="0.2">
      <c r="A3528" s="8"/>
    </row>
    <row r="3529" spans="1:1" x14ac:dyDescent="0.2">
      <c r="A3529" s="8"/>
    </row>
    <row r="3530" spans="1:1" x14ac:dyDescent="0.2">
      <c r="A3530" s="8"/>
    </row>
    <row r="3531" spans="1:1" x14ac:dyDescent="0.2">
      <c r="A3531" s="8"/>
    </row>
    <row r="3532" spans="1:1" x14ac:dyDescent="0.2">
      <c r="A3532" s="8"/>
    </row>
    <row r="3533" spans="1:1" x14ac:dyDescent="0.2">
      <c r="A3533" s="8"/>
    </row>
    <row r="3534" spans="1:1" x14ac:dyDescent="0.2">
      <c r="A3534" s="8"/>
    </row>
    <row r="3535" spans="1:1" x14ac:dyDescent="0.2">
      <c r="A3535" s="8"/>
    </row>
    <row r="3536" spans="1:1" x14ac:dyDescent="0.2">
      <c r="A3536" s="8"/>
    </row>
    <row r="3537" spans="1:1" x14ac:dyDescent="0.2">
      <c r="A3537" s="8"/>
    </row>
    <row r="3538" spans="1:1" x14ac:dyDescent="0.2">
      <c r="A3538" s="8"/>
    </row>
    <row r="3539" spans="1:1" x14ac:dyDescent="0.2">
      <c r="A3539" s="8"/>
    </row>
    <row r="3540" spans="1:1" x14ac:dyDescent="0.2">
      <c r="A3540" s="8"/>
    </row>
    <row r="3541" spans="1:1" x14ac:dyDescent="0.2">
      <c r="A3541" s="8"/>
    </row>
    <row r="3542" spans="1:1" x14ac:dyDescent="0.2">
      <c r="A3542" s="8"/>
    </row>
    <row r="3543" spans="1:1" x14ac:dyDescent="0.2">
      <c r="A3543" s="8"/>
    </row>
    <row r="3544" spans="1:1" x14ac:dyDescent="0.2">
      <c r="A3544" s="8"/>
    </row>
    <row r="3545" spans="1:1" x14ac:dyDescent="0.2">
      <c r="A3545" s="8"/>
    </row>
    <row r="3546" spans="1:1" x14ac:dyDescent="0.2">
      <c r="A3546" s="8"/>
    </row>
    <row r="3547" spans="1:1" x14ac:dyDescent="0.2">
      <c r="A3547" s="8"/>
    </row>
    <row r="3548" spans="1:1" x14ac:dyDescent="0.2">
      <c r="A3548" s="8"/>
    </row>
    <row r="3549" spans="1:1" x14ac:dyDescent="0.2">
      <c r="A3549" s="8"/>
    </row>
    <row r="3550" spans="1:1" x14ac:dyDescent="0.2">
      <c r="A3550" s="8"/>
    </row>
    <row r="3551" spans="1:1" x14ac:dyDescent="0.2">
      <c r="A3551" s="8"/>
    </row>
    <row r="3552" spans="1:1" x14ac:dyDescent="0.2">
      <c r="A3552" s="8"/>
    </row>
    <row r="3553" spans="1:1" x14ac:dyDescent="0.2">
      <c r="A3553" s="8"/>
    </row>
    <row r="3554" spans="1:1" x14ac:dyDescent="0.2">
      <c r="A3554" s="8"/>
    </row>
    <row r="3555" spans="1:1" x14ac:dyDescent="0.2">
      <c r="A3555" s="8"/>
    </row>
    <row r="3556" spans="1:1" x14ac:dyDescent="0.2">
      <c r="A3556" s="8"/>
    </row>
    <row r="3557" spans="1:1" x14ac:dyDescent="0.2">
      <c r="A3557" s="8"/>
    </row>
    <row r="3558" spans="1:1" x14ac:dyDescent="0.2">
      <c r="A3558" s="8"/>
    </row>
    <row r="3559" spans="1:1" x14ac:dyDescent="0.2">
      <c r="A3559" s="8"/>
    </row>
    <row r="3560" spans="1:1" x14ac:dyDescent="0.2">
      <c r="A3560" s="8"/>
    </row>
    <row r="3561" spans="1:1" x14ac:dyDescent="0.2">
      <c r="A3561" s="8"/>
    </row>
    <row r="3562" spans="1:1" x14ac:dyDescent="0.2">
      <c r="A3562" s="8"/>
    </row>
    <row r="3563" spans="1:1" x14ac:dyDescent="0.2">
      <c r="A3563" s="8"/>
    </row>
    <row r="3564" spans="1:1" x14ac:dyDescent="0.2">
      <c r="A3564" s="8"/>
    </row>
    <row r="3565" spans="1:1" x14ac:dyDescent="0.2">
      <c r="A3565" s="8"/>
    </row>
    <row r="3566" spans="1:1" x14ac:dyDescent="0.2">
      <c r="A3566" s="8"/>
    </row>
    <row r="3567" spans="1:1" x14ac:dyDescent="0.2">
      <c r="A3567" s="8"/>
    </row>
    <row r="3568" spans="1:1" x14ac:dyDescent="0.2">
      <c r="A3568" s="8"/>
    </row>
    <row r="3569" spans="1:1" x14ac:dyDescent="0.2">
      <c r="A3569" s="8"/>
    </row>
    <row r="3570" spans="1:1" x14ac:dyDescent="0.2">
      <c r="A3570" s="8"/>
    </row>
    <row r="3571" spans="1:1" x14ac:dyDescent="0.2">
      <c r="A3571" s="8"/>
    </row>
    <row r="3572" spans="1:1" x14ac:dyDescent="0.2">
      <c r="A3572" s="8"/>
    </row>
    <row r="3573" spans="1:1" x14ac:dyDescent="0.2">
      <c r="A3573" s="8"/>
    </row>
    <row r="3574" spans="1:1" x14ac:dyDescent="0.2">
      <c r="A3574" s="8"/>
    </row>
    <row r="3575" spans="1:1" x14ac:dyDescent="0.2">
      <c r="A3575" s="8"/>
    </row>
    <row r="3576" spans="1:1" x14ac:dyDescent="0.2">
      <c r="A3576" s="8"/>
    </row>
    <row r="3577" spans="1:1" x14ac:dyDescent="0.2">
      <c r="A3577" s="8"/>
    </row>
    <row r="3578" spans="1:1" x14ac:dyDescent="0.2">
      <c r="A3578" s="8"/>
    </row>
    <row r="3579" spans="1:1" x14ac:dyDescent="0.2">
      <c r="A3579" s="8"/>
    </row>
    <row r="3580" spans="1:1" x14ac:dyDescent="0.2">
      <c r="A3580" s="8"/>
    </row>
    <row r="3581" spans="1:1" x14ac:dyDescent="0.2">
      <c r="A3581" s="8"/>
    </row>
    <row r="3582" spans="1:1" x14ac:dyDescent="0.2">
      <c r="A3582" s="8"/>
    </row>
    <row r="3583" spans="1:1" x14ac:dyDescent="0.2">
      <c r="A3583" s="8"/>
    </row>
    <row r="3584" spans="1:1" x14ac:dyDescent="0.2">
      <c r="A3584" s="8"/>
    </row>
    <row r="3585" spans="1:1" x14ac:dyDescent="0.2">
      <c r="A3585" s="8"/>
    </row>
    <row r="3586" spans="1:1" x14ac:dyDescent="0.2">
      <c r="A3586" s="8"/>
    </row>
    <row r="3587" spans="1:1" x14ac:dyDescent="0.2">
      <c r="A3587" s="8"/>
    </row>
    <row r="3588" spans="1:1" x14ac:dyDescent="0.2">
      <c r="A3588" s="8"/>
    </row>
    <row r="3589" spans="1:1" x14ac:dyDescent="0.2">
      <c r="A3589" s="8"/>
    </row>
    <row r="3590" spans="1:1" x14ac:dyDescent="0.2">
      <c r="A3590" s="8"/>
    </row>
    <row r="3591" spans="1:1" x14ac:dyDescent="0.2">
      <c r="A3591" s="8"/>
    </row>
    <row r="3592" spans="1:1" x14ac:dyDescent="0.2">
      <c r="A3592" s="8"/>
    </row>
    <row r="3593" spans="1:1" x14ac:dyDescent="0.2">
      <c r="A3593" s="8"/>
    </row>
    <row r="3594" spans="1:1" x14ac:dyDescent="0.2">
      <c r="A3594" s="8"/>
    </row>
    <row r="3595" spans="1:1" x14ac:dyDescent="0.2">
      <c r="A3595" s="8"/>
    </row>
    <row r="3596" spans="1:1" x14ac:dyDescent="0.2">
      <c r="A3596" s="8"/>
    </row>
    <row r="3597" spans="1:1" x14ac:dyDescent="0.2">
      <c r="A3597" s="8"/>
    </row>
    <row r="3598" spans="1:1" x14ac:dyDescent="0.2">
      <c r="A3598" s="8"/>
    </row>
    <row r="3599" spans="1:1" x14ac:dyDescent="0.2">
      <c r="A3599" s="8"/>
    </row>
    <row r="3600" spans="1:1" x14ac:dyDescent="0.2">
      <c r="A3600" s="8"/>
    </row>
    <row r="3601" spans="1:1" x14ac:dyDescent="0.2">
      <c r="A3601" s="8"/>
    </row>
    <row r="3602" spans="1:1" x14ac:dyDescent="0.2">
      <c r="A3602" s="8"/>
    </row>
    <row r="3603" spans="1:1" x14ac:dyDescent="0.2">
      <c r="A3603" s="8"/>
    </row>
    <row r="3604" spans="1:1" x14ac:dyDescent="0.2">
      <c r="A3604" s="8"/>
    </row>
    <row r="3605" spans="1:1" x14ac:dyDescent="0.2">
      <c r="A3605" s="8"/>
    </row>
    <row r="3606" spans="1:1" x14ac:dyDescent="0.2">
      <c r="A3606" s="8"/>
    </row>
    <row r="3607" spans="1:1" x14ac:dyDescent="0.2">
      <c r="A3607" s="8"/>
    </row>
    <row r="3608" spans="1:1" x14ac:dyDescent="0.2">
      <c r="A3608" s="8"/>
    </row>
    <row r="3609" spans="1:1" x14ac:dyDescent="0.2">
      <c r="A3609" s="8"/>
    </row>
    <row r="3610" spans="1:1" x14ac:dyDescent="0.2">
      <c r="A3610" s="8"/>
    </row>
    <row r="3611" spans="1:1" x14ac:dyDescent="0.2">
      <c r="A3611" s="8"/>
    </row>
    <row r="3612" spans="1:1" x14ac:dyDescent="0.2">
      <c r="A3612" s="8"/>
    </row>
    <row r="3613" spans="1:1" x14ac:dyDescent="0.2">
      <c r="A3613" s="8"/>
    </row>
    <row r="3614" spans="1:1" x14ac:dyDescent="0.2">
      <c r="A3614" s="8"/>
    </row>
    <row r="3615" spans="1:1" x14ac:dyDescent="0.2">
      <c r="A3615" s="8"/>
    </row>
    <row r="3616" spans="1:1" x14ac:dyDescent="0.2">
      <c r="A3616" s="8"/>
    </row>
    <row r="3617" spans="1:1" x14ac:dyDescent="0.2">
      <c r="A3617" s="8"/>
    </row>
    <row r="3618" spans="1:1" x14ac:dyDescent="0.2">
      <c r="A3618" s="8"/>
    </row>
    <row r="3619" spans="1:1" x14ac:dyDescent="0.2">
      <c r="A3619" s="8"/>
    </row>
    <row r="3620" spans="1:1" x14ac:dyDescent="0.2">
      <c r="A3620" s="8"/>
    </row>
    <row r="3621" spans="1:1" x14ac:dyDescent="0.2">
      <c r="A3621" s="8"/>
    </row>
    <row r="3622" spans="1:1" x14ac:dyDescent="0.2">
      <c r="A3622" s="8"/>
    </row>
    <row r="3623" spans="1:1" x14ac:dyDescent="0.2">
      <c r="A3623" s="8"/>
    </row>
    <row r="3624" spans="1:1" x14ac:dyDescent="0.2">
      <c r="A3624" s="8"/>
    </row>
    <row r="3625" spans="1:1" x14ac:dyDescent="0.2">
      <c r="A3625" s="8"/>
    </row>
    <row r="3626" spans="1:1" x14ac:dyDescent="0.2">
      <c r="A3626" s="8"/>
    </row>
    <row r="3627" spans="1:1" x14ac:dyDescent="0.2">
      <c r="A3627" s="8"/>
    </row>
    <row r="3628" spans="1:1" x14ac:dyDescent="0.2">
      <c r="A3628" s="8"/>
    </row>
    <row r="3629" spans="1:1" x14ac:dyDescent="0.2">
      <c r="A3629" s="8"/>
    </row>
    <row r="3630" spans="1:1" x14ac:dyDescent="0.2">
      <c r="A3630" s="8"/>
    </row>
    <row r="3631" spans="1:1" x14ac:dyDescent="0.2">
      <c r="A3631" s="8"/>
    </row>
    <row r="3632" spans="1:1" x14ac:dyDescent="0.2">
      <c r="A3632" s="8"/>
    </row>
    <row r="3633" spans="1:1" x14ac:dyDescent="0.2">
      <c r="A3633" s="8"/>
    </row>
    <row r="3634" spans="1:1" x14ac:dyDescent="0.2">
      <c r="A3634" s="8"/>
    </row>
    <row r="3635" spans="1:1" x14ac:dyDescent="0.2">
      <c r="A3635" s="8"/>
    </row>
    <row r="3636" spans="1:1" x14ac:dyDescent="0.2">
      <c r="A3636" s="8"/>
    </row>
    <row r="3637" spans="1:1" x14ac:dyDescent="0.2">
      <c r="A3637" s="8"/>
    </row>
    <row r="3638" spans="1:1" x14ac:dyDescent="0.2">
      <c r="A3638" s="8"/>
    </row>
    <row r="3639" spans="1:1" x14ac:dyDescent="0.2">
      <c r="A3639" s="8"/>
    </row>
    <row r="3640" spans="1:1" x14ac:dyDescent="0.2">
      <c r="A3640" s="8"/>
    </row>
    <row r="3641" spans="1:1" x14ac:dyDescent="0.2">
      <c r="A3641" s="8"/>
    </row>
    <row r="3642" spans="1:1" x14ac:dyDescent="0.2">
      <c r="A3642" s="8"/>
    </row>
    <row r="3643" spans="1:1" x14ac:dyDescent="0.2">
      <c r="A3643" s="8"/>
    </row>
    <row r="3644" spans="1:1" x14ac:dyDescent="0.2">
      <c r="A3644" s="8"/>
    </row>
    <row r="3645" spans="1:1" x14ac:dyDescent="0.2">
      <c r="A3645" s="8"/>
    </row>
    <row r="3646" spans="1:1" x14ac:dyDescent="0.2">
      <c r="A3646" s="8"/>
    </row>
    <row r="3647" spans="1:1" x14ac:dyDescent="0.2">
      <c r="A3647" s="8"/>
    </row>
    <row r="3648" spans="1:1" x14ac:dyDescent="0.2">
      <c r="A3648" s="8"/>
    </row>
    <row r="3649" spans="1:1" x14ac:dyDescent="0.2">
      <c r="A3649" s="8"/>
    </row>
    <row r="3650" spans="1:1" x14ac:dyDescent="0.2">
      <c r="A3650" s="8"/>
    </row>
    <row r="3651" spans="1:1" x14ac:dyDescent="0.2">
      <c r="A3651" s="8"/>
    </row>
    <row r="3652" spans="1:1" x14ac:dyDescent="0.2">
      <c r="A3652" s="8"/>
    </row>
    <row r="3653" spans="1:1" x14ac:dyDescent="0.2">
      <c r="A3653" s="8"/>
    </row>
    <row r="3654" spans="1:1" x14ac:dyDescent="0.2">
      <c r="A3654" s="8"/>
    </row>
    <row r="3655" spans="1:1" x14ac:dyDescent="0.2">
      <c r="A3655" s="8"/>
    </row>
    <row r="3656" spans="1:1" x14ac:dyDescent="0.2">
      <c r="A3656" s="8"/>
    </row>
    <row r="3657" spans="1:1" x14ac:dyDescent="0.2">
      <c r="A3657" s="8"/>
    </row>
    <row r="3658" spans="1:1" x14ac:dyDescent="0.2">
      <c r="A3658" s="8"/>
    </row>
    <row r="3659" spans="1:1" x14ac:dyDescent="0.2">
      <c r="A3659" s="8"/>
    </row>
    <row r="3660" spans="1:1" x14ac:dyDescent="0.2">
      <c r="A3660" s="8"/>
    </row>
    <row r="3661" spans="1:1" x14ac:dyDescent="0.2">
      <c r="A3661" s="8"/>
    </row>
    <row r="3662" spans="1:1" x14ac:dyDescent="0.2">
      <c r="A3662" s="8"/>
    </row>
    <row r="3663" spans="1:1" x14ac:dyDescent="0.2">
      <c r="A3663" s="8"/>
    </row>
    <row r="3664" spans="1:1" x14ac:dyDescent="0.2">
      <c r="A3664" s="8"/>
    </row>
    <row r="3665" spans="1:1" x14ac:dyDescent="0.2">
      <c r="A3665" s="8"/>
    </row>
    <row r="3666" spans="1:1" x14ac:dyDescent="0.2">
      <c r="A3666" s="8"/>
    </row>
    <row r="3667" spans="1:1" x14ac:dyDescent="0.2">
      <c r="A3667" s="8"/>
    </row>
    <row r="3668" spans="1:1" x14ac:dyDescent="0.2">
      <c r="A3668" s="8"/>
    </row>
    <row r="3669" spans="1:1" x14ac:dyDescent="0.2">
      <c r="A3669" s="8"/>
    </row>
    <row r="3670" spans="1:1" x14ac:dyDescent="0.2">
      <c r="A3670" s="8"/>
    </row>
    <row r="3671" spans="1:1" x14ac:dyDescent="0.2">
      <c r="A3671" s="8"/>
    </row>
    <row r="3672" spans="1:1" x14ac:dyDescent="0.2">
      <c r="A3672" s="8"/>
    </row>
    <row r="3673" spans="1:1" x14ac:dyDescent="0.2">
      <c r="A3673" s="8"/>
    </row>
    <row r="3674" spans="1:1" x14ac:dyDescent="0.2">
      <c r="A3674" s="8"/>
    </row>
    <row r="3675" spans="1:1" x14ac:dyDescent="0.2">
      <c r="A3675" s="8"/>
    </row>
    <row r="3676" spans="1:1" x14ac:dyDescent="0.2">
      <c r="A3676" s="8"/>
    </row>
    <row r="3677" spans="1:1" x14ac:dyDescent="0.2">
      <c r="A3677" s="8"/>
    </row>
    <row r="3678" spans="1:1" x14ac:dyDescent="0.2">
      <c r="A3678" s="8"/>
    </row>
    <row r="3679" spans="1:1" x14ac:dyDescent="0.2">
      <c r="A3679" s="8"/>
    </row>
    <row r="3680" spans="1:1" x14ac:dyDescent="0.2">
      <c r="A3680" s="8"/>
    </row>
    <row r="3681" spans="1:1" x14ac:dyDescent="0.2">
      <c r="A3681" s="8"/>
    </row>
    <row r="3682" spans="1:1" x14ac:dyDescent="0.2">
      <c r="A3682" s="8"/>
    </row>
    <row r="3683" spans="1:1" x14ac:dyDescent="0.2">
      <c r="A3683" s="8"/>
    </row>
    <row r="3684" spans="1:1" x14ac:dyDescent="0.2">
      <c r="A3684" s="8"/>
    </row>
    <row r="3685" spans="1:1" x14ac:dyDescent="0.2">
      <c r="A3685" s="8"/>
    </row>
    <row r="3686" spans="1:1" x14ac:dyDescent="0.2">
      <c r="A3686" s="8"/>
    </row>
    <row r="3687" spans="1:1" x14ac:dyDescent="0.2">
      <c r="A3687" s="8"/>
    </row>
    <row r="3688" spans="1:1" x14ac:dyDescent="0.2">
      <c r="A3688" s="8"/>
    </row>
    <row r="3689" spans="1:1" x14ac:dyDescent="0.2">
      <c r="A3689" s="8"/>
    </row>
    <row r="3690" spans="1:1" x14ac:dyDescent="0.2">
      <c r="A3690" s="8"/>
    </row>
    <row r="3691" spans="1:1" x14ac:dyDescent="0.2">
      <c r="A3691" s="8"/>
    </row>
    <row r="3692" spans="1:1" x14ac:dyDescent="0.2">
      <c r="A3692" s="8"/>
    </row>
    <row r="3693" spans="1:1" x14ac:dyDescent="0.2">
      <c r="A3693" s="8"/>
    </row>
    <row r="3694" spans="1:1" x14ac:dyDescent="0.2">
      <c r="A3694" s="8"/>
    </row>
    <row r="3695" spans="1:1" x14ac:dyDescent="0.2">
      <c r="A3695" s="8"/>
    </row>
    <row r="3696" spans="1:1" x14ac:dyDescent="0.2">
      <c r="A3696" s="8"/>
    </row>
    <row r="3697" spans="1:1" x14ac:dyDescent="0.2">
      <c r="A3697" s="8"/>
    </row>
    <row r="3698" spans="1:1" x14ac:dyDescent="0.2">
      <c r="A3698" s="8"/>
    </row>
    <row r="3699" spans="1:1" x14ac:dyDescent="0.2">
      <c r="A3699" s="8"/>
    </row>
    <row r="3700" spans="1:1" x14ac:dyDescent="0.2">
      <c r="A3700" s="8"/>
    </row>
    <row r="3701" spans="1:1" x14ac:dyDescent="0.2">
      <c r="A3701" s="8"/>
    </row>
    <row r="3702" spans="1:1" x14ac:dyDescent="0.2">
      <c r="A3702" s="8"/>
    </row>
    <row r="3703" spans="1:1" x14ac:dyDescent="0.2">
      <c r="A3703" s="8"/>
    </row>
    <row r="3704" spans="1:1" x14ac:dyDescent="0.2">
      <c r="A3704" s="8"/>
    </row>
    <row r="3705" spans="1:1" x14ac:dyDescent="0.2">
      <c r="A3705" s="8"/>
    </row>
    <row r="3706" spans="1:1" x14ac:dyDescent="0.2">
      <c r="A3706" s="8"/>
    </row>
    <row r="3707" spans="1:1" x14ac:dyDescent="0.2">
      <c r="A3707" s="8"/>
    </row>
    <row r="3708" spans="1:1" x14ac:dyDescent="0.2">
      <c r="A3708" s="8"/>
    </row>
    <row r="3709" spans="1:1" x14ac:dyDescent="0.2">
      <c r="A3709" s="8"/>
    </row>
    <row r="3710" spans="1:1" x14ac:dyDescent="0.2">
      <c r="A3710" s="8"/>
    </row>
    <row r="3711" spans="1:1" x14ac:dyDescent="0.2">
      <c r="A3711" s="8"/>
    </row>
    <row r="3712" spans="1:1" x14ac:dyDescent="0.2">
      <c r="A3712" s="8"/>
    </row>
    <row r="3713" spans="1:1" x14ac:dyDescent="0.2">
      <c r="A3713" s="8"/>
    </row>
    <row r="3714" spans="1:1" x14ac:dyDescent="0.2">
      <c r="A3714" s="8"/>
    </row>
    <row r="3715" spans="1:1" x14ac:dyDescent="0.2">
      <c r="A3715" s="8"/>
    </row>
    <row r="3716" spans="1:1" x14ac:dyDescent="0.2">
      <c r="A3716" s="8"/>
    </row>
    <row r="3717" spans="1:1" x14ac:dyDescent="0.2">
      <c r="A3717" s="8"/>
    </row>
    <row r="3718" spans="1:1" x14ac:dyDescent="0.2">
      <c r="A3718" s="8"/>
    </row>
    <row r="3719" spans="1:1" x14ac:dyDescent="0.2">
      <c r="A3719" s="8"/>
    </row>
    <row r="3720" spans="1:1" x14ac:dyDescent="0.2">
      <c r="A3720" s="8"/>
    </row>
    <row r="3721" spans="1:1" x14ac:dyDescent="0.2">
      <c r="A3721" s="8"/>
    </row>
    <row r="3722" spans="1:1" x14ac:dyDescent="0.2">
      <c r="A3722" s="8"/>
    </row>
    <row r="3723" spans="1:1" x14ac:dyDescent="0.2">
      <c r="A3723" s="8"/>
    </row>
    <row r="3724" spans="1:1" x14ac:dyDescent="0.2">
      <c r="A3724" s="8"/>
    </row>
    <row r="3725" spans="1:1" x14ac:dyDescent="0.2">
      <c r="A3725" s="8"/>
    </row>
    <row r="3726" spans="1:1" x14ac:dyDescent="0.2">
      <c r="A3726" s="8"/>
    </row>
    <row r="3727" spans="1:1" x14ac:dyDescent="0.2">
      <c r="A3727" s="8"/>
    </row>
    <row r="3728" spans="1:1" x14ac:dyDescent="0.2">
      <c r="A3728" s="8"/>
    </row>
    <row r="3729" spans="1:1" x14ac:dyDescent="0.2">
      <c r="A3729" s="8"/>
    </row>
    <row r="3730" spans="1:1" x14ac:dyDescent="0.2">
      <c r="A3730" s="8"/>
    </row>
    <row r="3731" spans="1:1" x14ac:dyDescent="0.2">
      <c r="A3731" s="8"/>
    </row>
    <row r="3732" spans="1:1" x14ac:dyDescent="0.2">
      <c r="A3732" s="8"/>
    </row>
    <row r="3733" spans="1:1" x14ac:dyDescent="0.2">
      <c r="A3733" s="8"/>
    </row>
    <row r="3734" spans="1:1" x14ac:dyDescent="0.2">
      <c r="A3734" s="8"/>
    </row>
    <row r="3735" spans="1:1" x14ac:dyDescent="0.2">
      <c r="A3735" s="8"/>
    </row>
    <row r="3736" spans="1:1" x14ac:dyDescent="0.2">
      <c r="A3736" s="8"/>
    </row>
    <row r="3737" spans="1:1" x14ac:dyDescent="0.2">
      <c r="A3737" s="8"/>
    </row>
    <row r="3738" spans="1:1" x14ac:dyDescent="0.2">
      <c r="A3738" s="8"/>
    </row>
    <row r="3739" spans="1:1" x14ac:dyDescent="0.2">
      <c r="A3739" s="8"/>
    </row>
    <row r="3740" spans="1:1" x14ac:dyDescent="0.2">
      <c r="A3740" s="8"/>
    </row>
    <row r="3741" spans="1:1" x14ac:dyDescent="0.2">
      <c r="A3741" s="8"/>
    </row>
    <row r="3742" spans="1:1" x14ac:dyDescent="0.2">
      <c r="A3742" s="8"/>
    </row>
    <row r="3743" spans="1:1" x14ac:dyDescent="0.2">
      <c r="A3743" s="8"/>
    </row>
    <row r="3744" spans="1:1" x14ac:dyDescent="0.2">
      <c r="A3744" s="8"/>
    </row>
    <row r="3745" spans="1:1" x14ac:dyDescent="0.2">
      <c r="A3745" s="8"/>
    </row>
    <row r="3746" spans="1:1" x14ac:dyDescent="0.2">
      <c r="A3746" s="8"/>
    </row>
    <row r="3747" spans="1:1" x14ac:dyDescent="0.2">
      <c r="A3747" s="8"/>
    </row>
    <row r="3748" spans="1:1" x14ac:dyDescent="0.2">
      <c r="A3748" s="8"/>
    </row>
    <row r="3749" spans="1:1" x14ac:dyDescent="0.2">
      <c r="A3749" s="8"/>
    </row>
    <row r="3750" spans="1:1" x14ac:dyDescent="0.2">
      <c r="A3750" s="8"/>
    </row>
    <row r="3751" spans="1:1" x14ac:dyDescent="0.2">
      <c r="A3751" s="8"/>
    </row>
    <row r="3752" spans="1:1" x14ac:dyDescent="0.2">
      <c r="A3752" s="8"/>
    </row>
    <row r="3753" spans="1:1" x14ac:dyDescent="0.2">
      <c r="A3753" s="8"/>
    </row>
    <row r="3754" spans="1:1" x14ac:dyDescent="0.2">
      <c r="A3754" s="8"/>
    </row>
    <row r="3755" spans="1:1" x14ac:dyDescent="0.2">
      <c r="A3755" s="8"/>
    </row>
    <row r="3756" spans="1:1" x14ac:dyDescent="0.2">
      <c r="A3756" s="8"/>
    </row>
    <row r="3757" spans="1:1" x14ac:dyDescent="0.2">
      <c r="A3757" s="8"/>
    </row>
    <row r="3758" spans="1:1" x14ac:dyDescent="0.2">
      <c r="A3758" s="8"/>
    </row>
    <row r="3759" spans="1:1" x14ac:dyDescent="0.2">
      <c r="A3759" s="8"/>
    </row>
    <row r="3760" spans="1:1" x14ac:dyDescent="0.2">
      <c r="A3760" s="8"/>
    </row>
    <row r="3761" spans="1:1" x14ac:dyDescent="0.2">
      <c r="A3761" s="8"/>
    </row>
    <row r="3762" spans="1:1" x14ac:dyDescent="0.2">
      <c r="A3762" s="8"/>
    </row>
    <row r="3763" spans="1:1" x14ac:dyDescent="0.2">
      <c r="A3763" s="8"/>
    </row>
    <row r="3764" spans="1:1" x14ac:dyDescent="0.2">
      <c r="A3764" s="8"/>
    </row>
    <row r="3765" spans="1:1" x14ac:dyDescent="0.2">
      <c r="A3765" s="8"/>
    </row>
    <row r="3766" spans="1:1" x14ac:dyDescent="0.2">
      <c r="A3766" s="8"/>
    </row>
    <row r="3767" spans="1:1" x14ac:dyDescent="0.2">
      <c r="A3767" s="8"/>
    </row>
    <row r="3768" spans="1:1" x14ac:dyDescent="0.2">
      <c r="A3768" s="8"/>
    </row>
    <row r="3769" spans="1:1" x14ac:dyDescent="0.2">
      <c r="A3769" s="8"/>
    </row>
    <row r="3770" spans="1:1" x14ac:dyDescent="0.2">
      <c r="A3770" s="8"/>
    </row>
    <row r="3771" spans="1:1" x14ac:dyDescent="0.2">
      <c r="A3771" s="8"/>
    </row>
    <row r="3772" spans="1:1" x14ac:dyDescent="0.2">
      <c r="A3772" s="8"/>
    </row>
    <row r="3773" spans="1:1" x14ac:dyDescent="0.2">
      <c r="A3773" s="8"/>
    </row>
    <row r="3774" spans="1:1" x14ac:dyDescent="0.2">
      <c r="A3774" s="8"/>
    </row>
    <row r="3775" spans="1:1" x14ac:dyDescent="0.2">
      <c r="A3775" s="8"/>
    </row>
    <row r="3776" spans="1:1" x14ac:dyDescent="0.2">
      <c r="A3776" s="8"/>
    </row>
    <row r="3777" spans="1:1" x14ac:dyDescent="0.2">
      <c r="A3777" s="8"/>
    </row>
    <row r="3778" spans="1:1" x14ac:dyDescent="0.2">
      <c r="A3778" s="8"/>
    </row>
    <row r="3779" spans="1:1" x14ac:dyDescent="0.2">
      <c r="A3779" s="8"/>
    </row>
    <row r="3780" spans="1:1" x14ac:dyDescent="0.2">
      <c r="A3780" s="8"/>
    </row>
    <row r="3781" spans="1:1" x14ac:dyDescent="0.2">
      <c r="A3781" s="8"/>
    </row>
    <row r="3782" spans="1:1" x14ac:dyDescent="0.2">
      <c r="A3782" s="8"/>
    </row>
    <row r="3783" spans="1:1" x14ac:dyDescent="0.2">
      <c r="A3783" s="8"/>
    </row>
    <row r="3784" spans="1:1" x14ac:dyDescent="0.2">
      <c r="A3784" s="8"/>
    </row>
    <row r="3785" spans="1:1" x14ac:dyDescent="0.2">
      <c r="A3785" s="8"/>
    </row>
    <row r="3786" spans="1:1" x14ac:dyDescent="0.2">
      <c r="A3786" s="8"/>
    </row>
    <row r="3787" spans="1:1" x14ac:dyDescent="0.2">
      <c r="A3787" s="8"/>
    </row>
    <row r="3788" spans="1:1" x14ac:dyDescent="0.2">
      <c r="A3788" s="8"/>
    </row>
    <row r="3789" spans="1:1" x14ac:dyDescent="0.2">
      <c r="A3789" s="8"/>
    </row>
    <row r="3790" spans="1:1" x14ac:dyDescent="0.2">
      <c r="A3790" s="8"/>
    </row>
    <row r="3791" spans="1:1" x14ac:dyDescent="0.2">
      <c r="A3791" s="8"/>
    </row>
    <row r="3792" spans="1:1" x14ac:dyDescent="0.2">
      <c r="A3792" s="8"/>
    </row>
    <row r="3793" spans="1:1" x14ac:dyDescent="0.2">
      <c r="A3793" s="8"/>
    </row>
    <row r="3794" spans="1:1" x14ac:dyDescent="0.2">
      <c r="A3794" s="8"/>
    </row>
    <row r="3795" spans="1:1" x14ac:dyDescent="0.2">
      <c r="A3795" s="8"/>
    </row>
    <row r="3796" spans="1:1" x14ac:dyDescent="0.2">
      <c r="A3796" s="8"/>
    </row>
    <row r="3797" spans="1:1" x14ac:dyDescent="0.2">
      <c r="A3797" s="8"/>
    </row>
    <row r="3798" spans="1:1" x14ac:dyDescent="0.2">
      <c r="A3798" s="8"/>
    </row>
    <row r="3799" spans="1:1" x14ac:dyDescent="0.2">
      <c r="A3799" s="8"/>
    </row>
    <row r="3800" spans="1:1" x14ac:dyDescent="0.2">
      <c r="A3800" s="8"/>
    </row>
    <row r="3801" spans="1:1" x14ac:dyDescent="0.2">
      <c r="A3801" s="8"/>
    </row>
    <row r="3802" spans="1:1" x14ac:dyDescent="0.2">
      <c r="A3802" s="8"/>
    </row>
    <row r="3803" spans="1:1" x14ac:dyDescent="0.2">
      <c r="A3803" s="8"/>
    </row>
    <row r="3804" spans="1:1" x14ac:dyDescent="0.2">
      <c r="A3804" s="8"/>
    </row>
    <row r="3805" spans="1:1" x14ac:dyDescent="0.2">
      <c r="A3805" s="8"/>
    </row>
    <row r="3806" spans="1:1" x14ac:dyDescent="0.2">
      <c r="A3806" s="8"/>
    </row>
    <row r="3807" spans="1:1" x14ac:dyDescent="0.2">
      <c r="A3807" s="8"/>
    </row>
    <row r="3808" spans="1:1" x14ac:dyDescent="0.2">
      <c r="A3808" s="8"/>
    </row>
    <row r="3809" spans="1:1" x14ac:dyDescent="0.2">
      <c r="A3809" s="8"/>
    </row>
    <row r="3810" spans="1:1" x14ac:dyDescent="0.2">
      <c r="A3810" s="8"/>
    </row>
    <row r="3811" spans="1:1" x14ac:dyDescent="0.2">
      <c r="A3811" s="8"/>
    </row>
    <row r="3812" spans="1:1" x14ac:dyDescent="0.2">
      <c r="A3812" s="8"/>
    </row>
    <row r="3813" spans="1:1" x14ac:dyDescent="0.2">
      <c r="A3813" s="8"/>
    </row>
    <row r="3814" spans="1:1" x14ac:dyDescent="0.2">
      <c r="A3814" s="8"/>
    </row>
    <row r="3815" spans="1:1" x14ac:dyDescent="0.2">
      <c r="A3815" s="8"/>
    </row>
    <row r="3816" spans="1:1" x14ac:dyDescent="0.2">
      <c r="A3816" s="8"/>
    </row>
    <row r="3817" spans="1:1" x14ac:dyDescent="0.2">
      <c r="A3817" s="8"/>
    </row>
    <row r="3818" spans="1:1" x14ac:dyDescent="0.2">
      <c r="A3818" s="8"/>
    </row>
    <row r="3819" spans="1:1" x14ac:dyDescent="0.2">
      <c r="A3819" s="8"/>
    </row>
    <row r="3820" spans="1:1" x14ac:dyDescent="0.2">
      <c r="A3820" s="8"/>
    </row>
    <row r="3821" spans="1:1" x14ac:dyDescent="0.2">
      <c r="A3821" s="8"/>
    </row>
    <row r="3822" spans="1:1" x14ac:dyDescent="0.2">
      <c r="A3822" s="8"/>
    </row>
    <row r="3823" spans="1:1" x14ac:dyDescent="0.2">
      <c r="A3823" s="8"/>
    </row>
    <row r="3824" spans="1:1" x14ac:dyDescent="0.2">
      <c r="A3824" s="8"/>
    </row>
    <row r="3825" spans="1:1" x14ac:dyDescent="0.2">
      <c r="A3825" s="8"/>
    </row>
    <row r="3826" spans="1:1" x14ac:dyDescent="0.2">
      <c r="A3826" s="8"/>
    </row>
    <row r="3827" spans="1:1" x14ac:dyDescent="0.2">
      <c r="A3827" s="8"/>
    </row>
    <row r="3828" spans="1:1" x14ac:dyDescent="0.2">
      <c r="A3828" s="8"/>
    </row>
    <row r="3829" spans="1:1" x14ac:dyDescent="0.2">
      <c r="A3829" s="8"/>
    </row>
    <row r="3830" spans="1:1" x14ac:dyDescent="0.2">
      <c r="A3830" s="8"/>
    </row>
    <row r="3831" spans="1:1" x14ac:dyDescent="0.2">
      <c r="A3831" s="8"/>
    </row>
    <row r="3832" spans="1:1" x14ac:dyDescent="0.2">
      <c r="A3832" s="8"/>
    </row>
    <row r="3833" spans="1:1" x14ac:dyDescent="0.2">
      <c r="A3833" s="8"/>
    </row>
    <row r="3834" spans="1:1" x14ac:dyDescent="0.2">
      <c r="A3834" s="8"/>
    </row>
    <row r="3835" spans="1:1" x14ac:dyDescent="0.2">
      <c r="A3835" s="8"/>
    </row>
    <row r="3836" spans="1:1" x14ac:dyDescent="0.2">
      <c r="A3836" s="8"/>
    </row>
    <row r="3837" spans="1:1" x14ac:dyDescent="0.2">
      <c r="A3837" s="8"/>
    </row>
    <row r="3838" spans="1:1" x14ac:dyDescent="0.2">
      <c r="A3838" s="8"/>
    </row>
    <row r="3839" spans="1:1" x14ac:dyDescent="0.2">
      <c r="A3839" s="8"/>
    </row>
    <row r="3840" spans="1:1" x14ac:dyDescent="0.2">
      <c r="A3840" s="8"/>
    </row>
    <row r="3841" spans="1:1" x14ac:dyDescent="0.2">
      <c r="A3841" s="8"/>
    </row>
    <row r="3842" spans="1:1" x14ac:dyDescent="0.2">
      <c r="A3842" s="8"/>
    </row>
    <row r="3843" spans="1:1" x14ac:dyDescent="0.2">
      <c r="A3843" s="8"/>
    </row>
    <row r="3844" spans="1:1" x14ac:dyDescent="0.2">
      <c r="A3844" s="8"/>
    </row>
    <row r="3845" spans="1:1" x14ac:dyDescent="0.2">
      <c r="A3845" s="8"/>
    </row>
    <row r="3846" spans="1:1" x14ac:dyDescent="0.2">
      <c r="A3846" s="8"/>
    </row>
    <row r="3847" spans="1:1" x14ac:dyDescent="0.2">
      <c r="A3847" s="8"/>
    </row>
    <row r="3848" spans="1:1" x14ac:dyDescent="0.2">
      <c r="A3848" s="8"/>
    </row>
    <row r="3849" spans="1:1" x14ac:dyDescent="0.2">
      <c r="A3849" s="8"/>
    </row>
    <row r="3850" spans="1:1" x14ac:dyDescent="0.2">
      <c r="A3850" s="8"/>
    </row>
    <row r="3851" spans="1:1" x14ac:dyDescent="0.2">
      <c r="A3851" s="8"/>
    </row>
    <row r="3852" spans="1:1" x14ac:dyDescent="0.2">
      <c r="A3852" s="8"/>
    </row>
    <row r="3853" spans="1:1" x14ac:dyDescent="0.2">
      <c r="A3853" s="8"/>
    </row>
    <row r="3854" spans="1:1" x14ac:dyDescent="0.2">
      <c r="A3854" s="8"/>
    </row>
    <row r="3855" spans="1:1" x14ac:dyDescent="0.2">
      <c r="A3855" s="8"/>
    </row>
    <row r="3856" spans="1:1" x14ac:dyDescent="0.2">
      <c r="A3856" s="8"/>
    </row>
    <row r="3857" spans="1:1" x14ac:dyDescent="0.2">
      <c r="A3857" s="8"/>
    </row>
    <row r="3858" spans="1:1" x14ac:dyDescent="0.2">
      <c r="A3858" s="8"/>
    </row>
    <row r="3859" spans="1:1" x14ac:dyDescent="0.2">
      <c r="A3859" s="8"/>
    </row>
    <row r="3860" spans="1:1" x14ac:dyDescent="0.2">
      <c r="A3860" s="8"/>
    </row>
    <row r="3861" spans="1:1" x14ac:dyDescent="0.2">
      <c r="A3861" s="8"/>
    </row>
    <row r="3862" spans="1:1" x14ac:dyDescent="0.2">
      <c r="A3862" s="8"/>
    </row>
    <row r="3863" spans="1:1" x14ac:dyDescent="0.2">
      <c r="A3863" s="8"/>
    </row>
    <row r="3864" spans="1:1" x14ac:dyDescent="0.2">
      <c r="A3864" s="8"/>
    </row>
    <row r="3865" spans="1:1" x14ac:dyDescent="0.2">
      <c r="A3865" s="8"/>
    </row>
    <row r="3866" spans="1:1" x14ac:dyDescent="0.2">
      <c r="A3866" s="8"/>
    </row>
    <row r="3867" spans="1:1" x14ac:dyDescent="0.2">
      <c r="A3867" s="8"/>
    </row>
    <row r="3868" spans="1:1" x14ac:dyDescent="0.2">
      <c r="A3868" s="8"/>
    </row>
    <row r="3869" spans="1:1" x14ac:dyDescent="0.2">
      <c r="A3869" s="8"/>
    </row>
    <row r="3870" spans="1:1" x14ac:dyDescent="0.2">
      <c r="A3870" s="8"/>
    </row>
    <row r="3871" spans="1:1" x14ac:dyDescent="0.2">
      <c r="A3871" s="8"/>
    </row>
    <row r="3872" spans="1:1" x14ac:dyDescent="0.2">
      <c r="A3872" s="8"/>
    </row>
    <row r="3873" spans="1:1" x14ac:dyDescent="0.2">
      <c r="A3873" s="8"/>
    </row>
    <row r="3874" spans="1:1" x14ac:dyDescent="0.2">
      <c r="A3874" s="8"/>
    </row>
    <row r="3875" spans="1:1" x14ac:dyDescent="0.2">
      <c r="A3875" s="8"/>
    </row>
    <row r="3876" spans="1:1" x14ac:dyDescent="0.2">
      <c r="A3876" s="8"/>
    </row>
    <row r="3877" spans="1:1" x14ac:dyDescent="0.2">
      <c r="A3877" s="8"/>
    </row>
    <row r="3878" spans="1:1" x14ac:dyDescent="0.2">
      <c r="A3878" s="8"/>
    </row>
    <row r="3879" spans="1:1" x14ac:dyDescent="0.2">
      <c r="A3879" s="8"/>
    </row>
    <row r="3880" spans="1:1" x14ac:dyDescent="0.2">
      <c r="A3880" s="8"/>
    </row>
    <row r="3881" spans="1:1" x14ac:dyDescent="0.2">
      <c r="A3881" s="8"/>
    </row>
    <row r="3882" spans="1:1" x14ac:dyDescent="0.2">
      <c r="A3882" s="8"/>
    </row>
    <row r="3883" spans="1:1" x14ac:dyDescent="0.2">
      <c r="A3883" s="8"/>
    </row>
    <row r="3884" spans="1:1" x14ac:dyDescent="0.2">
      <c r="A3884" s="8"/>
    </row>
    <row r="3885" spans="1:1" x14ac:dyDescent="0.2">
      <c r="A3885" s="8"/>
    </row>
    <row r="3886" spans="1:1" x14ac:dyDescent="0.2">
      <c r="A3886" s="8"/>
    </row>
    <row r="3887" spans="1:1" x14ac:dyDescent="0.2">
      <c r="A3887" s="8"/>
    </row>
    <row r="3888" spans="1:1" x14ac:dyDescent="0.2">
      <c r="A3888" s="8"/>
    </row>
    <row r="3889" spans="1:1" x14ac:dyDescent="0.2">
      <c r="A3889" s="8"/>
    </row>
    <row r="3890" spans="1:1" x14ac:dyDescent="0.2">
      <c r="A3890" s="8"/>
    </row>
    <row r="3891" spans="1:1" x14ac:dyDescent="0.2">
      <c r="A3891" s="8"/>
    </row>
    <row r="3892" spans="1:1" x14ac:dyDescent="0.2">
      <c r="A3892" s="8"/>
    </row>
    <row r="3893" spans="1:1" x14ac:dyDescent="0.2">
      <c r="A3893" s="8"/>
    </row>
    <row r="3894" spans="1:1" x14ac:dyDescent="0.2">
      <c r="A3894" s="8"/>
    </row>
    <row r="3895" spans="1:1" x14ac:dyDescent="0.2">
      <c r="A3895" s="8"/>
    </row>
    <row r="3896" spans="1:1" x14ac:dyDescent="0.2">
      <c r="A3896" s="8"/>
    </row>
    <row r="3897" spans="1:1" x14ac:dyDescent="0.2">
      <c r="A3897" s="8"/>
    </row>
    <row r="3898" spans="1:1" x14ac:dyDescent="0.2">
      <c r="A3898" s="8"/>
    </row>
    <row r="3899" spans="1:1" x14ac:dyDescent="0.2">
      <c r="A3899" s="8"/>
    </row>
    <row r="3900" spans="1:1" x14ac:dyDescent="0.2">
      <c r="A3900" s="8"/>
    </row>
    <row r="3901" spans="1:1" x14ac:dyDescent="0.2">
      <c r="A3901" s="8"/>
    </row>
    <row r="3902" spans="1:1" x14ac:dyDescent="0.2">
      <c r="A3902" s="8"/>
    </row>
    <row r="3903" spans="1:1" x14ac:dyDescent="0.2">
      <c r="A3903" s="8"/>
    </row>
    <row r="3904" spans="1:1" x14ac:dyDescent="0.2">
      <c r="A3904" s="8"/>
    </row>
    <row r="3905" spans="1:1" x14ac:dyDescent="0.2">
      <c r="A3905" s="8"/>
    </row>
    <row r="3906" spans="1:1" x14ac:dyDescent="0.2">
      <c r="A3906" s="8"/>
    </row>
    <row r="3907" spans="1:1" x14ac:dyDescent="0.2">
      <c r="A3907" s="8"/>
    </row>
    <row r="3908" spans="1:1" x14ac:dyDescent="0.2">
      <c r="A3908" s="8"/>
    </row>
    <row r="3909" spans="1:1" x14ac:dyDescent="0.2">
      <c r="A3909" s="8"/>
    </row>
    <row r="3910" spans="1:1" x14ac:dyDescent="0.2">
      <c r="A3910" s="8"/>
    </row>
    <row r="3911" spans="1:1" x14ac:dyDescent="0.2">
      <c r="A3911" s="8"/>
    </row>
    <row r="3912" spans="1:1" x14ac:dyDescent="0.2">
      <c r="A3912" s="8"/>
    </row>
    <row r="3913" spans="1:1" x14ac:dyDescent="0.2">
      <c r="A3913" s="8"/>
    </row>
    <row r="3914" spans="1:1" x14ac:dyDescent="0.2">
      <c r="A3914" s="8"/>
    </row>
    <row r="3915" spans="1:1" x14ac:dyDescent="0.2">
      <c r="A3915" s="8"/>
    </row>
    <row r="3916" spans="1:1" x14ac:dyDescent="0.2">
      <c r="A3916" s="8"/>
    </row>
    <row r="3917" spans="1:1" x14ac:dyDescent="0.2">
      <c r="A3917" s="8"/>
    </row>
    <row r="3918" spans="1:1" x14ac:dyDescent="0.2">
      <c r="A3918" s="8"/>
    </row>
    <row r="3919" spans="1:1" x14ac:dyDescent="0.2">
      <c r="A3919" s="8"/>
    </row>
    <row r="3920" spans="1:1" x14ac:dyDescent="0.2">
      <c r="A3920" s="8"/>
    </row>
    <row r="3921" spans="1:1" x14ac:dyDescent="0.2">
      <c r="A3921" s="8"/>
    </row>
    <row r="3922" spans="1:1" x14ac:dyDescent="0.2">
      <c r="A3922" s="8"/>
    </row>
    <row r="3923" spans="1:1" x14ac:dyDescent="0.2">
      <c r="A3923" s="8"/>
    </row>
    <row r="3924" spans="1:1" x14ac:dyDescent="0.2">
      <c r="A3924" s="8"/>
    </row>
    <row r="3925" spans="1:1" x14ac:dyDescent="0.2">
      <c r="A3925" s="8"/>
    </row>
    <row r="3926" spans="1:1" x14ac:dyDescent="0.2">
      <c r="A3926" s="8"/>
    </row>
    <row r="3927" spans="1:1" x14ac:dyDescent="0.2">
      <c r="A3927" s="8"/>
    </row>
    <row r="3928" spans="1:1" x14ac:dyDescent="0.2">
      <c r="A3928" s="8"/>
    </row>
    <row r="3929" spans="1:1" x14ac:dyDescent="0.2">
      <c r="A3929" s="8"/>
    </row>
    <row r="3930" spans="1:1" x14ac:dyDescent="0.2">
      <c r="A3930" s="8"/>
    </row>
    <row r="3931" spans="1:1" x14ac:dyDescent="0.2">
      <c r="A3931" s="8"/>
    </row>
    <row r="3932" spans="1:1" x14ac:dyDescent="0.2">
      <c r="A3932" s="8"/>
    </row>
    <row r="3933" spans="1:1" x14ac:dyDescent="0.2">
      <c r="A3933" s="8"/>
    </row>
    <row r="3934" spans="1:1" x14ac:dyDescent="0.2">
      <c r="A3934" s="8"/>
    </row>
    <row r="3935" spans="1:1" x14ac:dyDescent="0.2">
      <c r="A3935" s="8"/>
    </row>
    <row r="3936" spans="1:1" x14ac:dyDescent="0.2">
      <c r="A3936" s="8"/>
    </row>
    <row r="3937" spans="1:1" x14ac:dyDescent="0.2">
      <c r="A3937" s="8"/>
    </row>
    <row r="3938" spans="1:1" x14ac:dyDescent="0.2">
      <c r="A3938" s="8"/>
    </row>
    <row r="3939" spans="1:1" x14ac:dyDescent="0.2">
      <c r="A3939" s="8"/>
    </row>
    <row r="3940" spans="1:1" x14ac:dyDescent="0.2">
      <c r="A3940" s="8"/>
    </row>
    <row r="3941" spans="1:1" x14ac:dyDescent="0.2">
      <c r="A3941" s="8"/>
    </row>
    <row r="3942" spans="1:1" x14ac:dyDescent="0.2">
      <c r="A3942" s="8"/>
    </row>
    <row r="3943" spans="1:1" x14ac:dyDescent="0.2">
      <c r="A3943" s="8"/>
    </row>
    <row r="3944" spans="1:1" x14ac:dyDescent="0.2">
      <c r="A3944" s="8"/>
    </row>
    <row r="3945" spans="1:1" x14ac:dyDescent="0.2">
      <c r="A3945" s="8"/>
    </row>
    <row r="3946" spans="1:1" x14ac:dyDescent="0.2">
      <c r="A3946" s="8"/>
    </row>
    <row r="3947" spans="1:1" x14ac:dyDescent="0.2">
      <c r="A3947" s="8"/>
    </row>
    <row r="3948" spans="1:1" x14ac:dyDescent="0.2">
      <c r="A3948" s="8"/>
    </row>
    <row r="3949" spans="1:1" x14ac:dyDescent="0.2">
      <c r="A3949" s="8"/>
    </row>
    <row r="3950" spans="1:1" x14ac:dyDescent="0.2">
      <c r="A3950" s="8"/>
    </row>
    <row r="3951" spans="1:1" x14ac:dyDescent="0.2">
      <c r="A3951" s="8"/>
    </row>
    <row r="3952" spans="1:1" x14ac:dyDescent="0.2">
      <c r="A3952" s="8"/>
    </row>
    <row r="3953" spans="1:1" x14ac:dyDescent="0.2">
      <c r="A3953" s="8"/>
    </row>
    <row r="3954" spans="1:1" x14ac:dyDescent="0.2">
      <c r="A3954" s="8"/>
    </row>
    <row r="3955" spans="1:1" x14ac:dyDescent="0.2">
      <c r="A3955" s="8"/>
    </row>
    <row r="3956" spans="1:1" x14ac:dyDescent="0.2">
      <c r="A3956" s="8"/>
    </row>
    <row r="3957" spans="1:1" x14ac:dyDescent="0.2">
      <c r="A3957" s="8"/>
    </row>
    <row r="3958" spans="1:1" x14ac:dyDescent="0.2">
      <c r="A3958" s="8"/>
    </row>
    <row r="3959" spans="1:1" x14ac:dyDescent="0.2">
      <c r="A3959" s="8"/>
    </row>
    <row r="3960" spans="1:1" x14ac:dyDescent="0.2">
      <c r="A3960" s="8"/>
    </row>
    <row r="3961" spans="1:1" x14ac:dyDescent="0.2">
      <c r="A3961" s="8"/>
    </row>
    <row r="3962" spans="1:1" x14ac:dyDescent="0.2">
      <c r="A3962" s="8"/>
    </row>
    <row r="3963" spans="1:1" x14ac:dyDescent="0.2">
      <c r="A3963" s="8"/>
    </row>
    <row r="3964" spans="1:1" x14ac:dyDescent="0.2">
      <c r="A3964" s="8"/>
    </row>
    <row r="3965" spans="1:1" x14ac:dyDescent="0.2">
      <c r="A3965" s="8"/>
    </row>
    <row r="3966" spans="1:1" x14ac:dyDescent="0.2">
      <c r="A3966" s="8"/>
    </row>
    <row r="3967" spans="1:1" x14ac:dyDescent="0.2">
      <c r="A3967" s="8"/>
    </row>
    <row r="3968" spans="1:1" x14ac:dyDescent="0.2">
      <c r="A3968" s="8"/>
    </row>
    <row r="3969" spans="1:1" x14ac:dyDescent="0.2">
      <c r="A3969" s="8"/>
    </row>
    <row r="3970" spans="1:1" x14ac:dyDescent="0.2">
      <c r="A3970" s="8"/>
    </row>
    <row r="3971" spans="1:1" x14ac:dyDescent="0.2">
      <c r="A3971" s="8"/>
    </row>
    <row r="3972" spans="1:1" x14ac:dyDescent="0.2">
      <c r="A3972" s="8"/>
    </row>
    <row r="3973" spans="1:1" x14ac:dyDescent="0.2">
      <c r="A3973" s="8"/>
    </row>
    <row r="3974" spans="1:1" x14ac:dyDescent="0.2">
      <c r="A3974" s="8"/>
    </row>
    <row r="3975" spans="1:1" x14ac:dyDescent="0.2">
      <c r="A3975" s="8"/>
    </row>
    <row r="3976" spans="1:1" x14ac:dyDescent="0.2">
      <c r="A3976" s="8"/>
    </row>
    <row r="3977" spans="1:1" x14ac:dyDescent="0.2">
      <c r="A3977" s="8"/>
    </row>
    <row r="3978" spans="1:1" x14ac:dyDescent="0.2">
      <c r="A3978" s="8"/>
    </row>
    <row r="3979" spans="1:1" x14ac:dyDescent="0.2">
      <c r="A3979" s="8"/>
    </row>
    <row r="3980" spans="1:1" x14ac:dyDescent="0.2">
      <c r="A3980" s="8"/>
    </row>
    <row r="3981" spans="1:1" x14ac:dyDescent="0.2">
      <c r="A3981" s="8"/>
    </row>
    <row r="3982" spans="1:1" x14ac:dyDescent="0.2">
      <c r="A3982" s="8"/>
    </row>
    <row r="3983" spans="1:1" x14ac:dyDescent="0.2">
      <c r="A3983" s="8"/>
    </row>
    <row r="3984" spans="1:1" x14ac:dyDescent="0.2">
      <c r="A3984" s="8"/>
    </row>
    <row r="3985" spans="1:1" x14ac:dyDescent="0.2">
      <c r="A3985" s="8"/>
    </row>
    <row r="3986" spans="1:1" x14ac:dyDescent="0.2">
      <c r="A3986" s="8"/>
    </row>
    <row r="3987" spans="1:1" x14ac:dyDescent="0.2">
      <c r="A3987" s="8"/>
    </row>
    <row r="3988" spans="1:1" x14ac:dyDescent="0.2">
      <c r="A3988" s="8"/>
    </row>
    <row r="3989" spans="1:1" x14ac:dyDescent="0.2">
      <c r="A3989" s="8"/>
    </row>
    <row r="3990" spans="1:1" x14ac:dyDescent="0.2">
      <c r="A3990" s="8"/>
    </row>
    <row r="3991" spans="1:1" x14ac:dyDescent="0.2">
      <c r="A3991" s="8"/>
    </row>
    <row r="3992" spans="1:1" x14ac:dyDescent="0.2">
      <c r="A3992" s="8"/>
    </row>
    <row r="3993" spans="1:1" x14ac:dyDescent="0.2">
      <c r="A3993" s="8"/>
    </row>
    <row r="3994" spans="1:1" x14ac:dyDescent="0.2">
      <c r="A3994" s="8"/>
    </row>
    <row r="3995" spans="1:1" x14ac:dyDescent="0.2">
      <c r="A3995" s="8"/>
    </row>
    <row r="3996" spans="1:1" x14ac:dyDescent="0.2">
      <c r="A3996" s="8"/>
    </row>
    <row r="3997" spans="1:1" x14ac:dyDescent="0.2">
      <c r="A3997" s="8"/>
    </row>
    <row r="3998" spans="1:1" x14ac:dyDescent="0.2">
      <c r="A3998" s="8"/>
    </row>
    <row r="3999" spans="1:1" x14ac:dyDescent="0.2">
      <c r="A3999" s="8"/>
    </row>
    <row r="4000" spans="1:1" x14ac:dyDescent="0.2">
      <c r="A4000" s="8"/>
    </row>
    <row r="4001" spans="1:1" x14ac:dyDescent="0.2">
      <c r="A4001" s="8"/>
    </row>
    <row r="4002" spans="1:1" x14ac:dyDescent="0.2">
      <c r="A4002" s="8"/>
    </row>
    <row r="4003" spans="1:1" x14ac:dyDescent="0.2">
      <c r="A4003" s="8"/>
    </row>
    <row r="4004" spans="1:1" x14ac:dyDescent="0.2">
      <c r="A4004" s="8"/>
    </row>
    <row r="4005" spans="1:1" x14ac:dyDescent="0.2">
      <c r="A4005" s="8"/>
    </row>
    <row r="4006" spans="1:1" x14ac:dyDescent="0.2">
      <c r="A4006" s="8"/>
    </row>
    <row r="4007" spans="1:1" x14ac:dyDescent="0.2">
      <c r="A4007" s="8"/>
    </row>
    <row r="4008" spans="1:1" x14ac:dyDescent="0.2">
      <c r="A4008" s="8"/>
    </row>
    <row r="4009" spans="1:1" x14ac:dyDescent="0.2">
      <c r="A4009" s="8"/>
    </row>
    <row r="4010" spans="1:1" x14ac:dyDescent="0.2">
      <c r="A4010" s="8"/>
    </row>
    <row r="4011" spans="1:1" x14ac:dyDescent="0.2">
      <c r="A4011" s="8"/>
    </row>
    <row r="4012" spans="1:1" x14ac:dyDescent="0.2">
      <c r="A4012" s="8"/>
    </row>
    <row r="4013" spans="1:1" x14ac:dyDescent="0.2">
      <c r="A4013" s="8"/>
    </row>
    <row r="4014" spans="1:1" x14ac:dyDescent="0.2">
      <c r="A4014" s="8"/>
    </row>
    <row r="4015" spans="1:1" x14ac:dyDescent="0.2">
      <c r="A4015" s="8"/>
    </row>
    <row r="4016" spans="1:1" x14ac:dyDescent="0.2">
      <c r="A4016" s="8"/>
    </row>
    <row r="4017" spans="1:1" x14ac:dyDescent="0.2">
      <c r="A4017" s="8"/>
    </row>
    <row r="4018" spans="1:1" x14ac:dyDescent="0.2">
      <c r="A4018" s="8"/>
    </row>
    <row r="4019" spans="1:1" x14ac:dyDescent="0.2">
      <c r="A4019" s="8"/>
    </row>
    <row r="4020" spans="1:1" x14ac:dyDescent="0.2">
      <c r="A4020" s="8"/>
    </row>
    <row r="4021" spans="1:1" x14ac:dyDescent="0.2">
      <c r="A4021" s="8"/>
    </row>
    <row r="4022" spans="1:1" x14ac:dyDescent="0.2">
      <c r="A4022" s="8"/>
    </row>
    <row r="4023" spans="1:1" x14ac:dyDescent="0.2">
      <c r="A4023" s="8"/>
    </row>
    <row r="4024" spans="1:1" x14ac:dyDescent="0.2">
      <c r="A4024" s="8"/>
    </row>
    <row r="4025" spans="1:1" x14ac:dyDescent="0.2">
      <c r="A4025" s="8"/>
    </row>
    <row r="4026" spans="1:1" x14ac:dyDescent="0.2">
      <c r="A4026" s="8"/>
    </row>
    <row r="4027" spans="1:1" x14ac:dyDescent="0.2">
      <c r="A4027" s="8"/>
    </row>
    <row r="4028" spans="1:1" x14ac:dyDescent="0.2">
      <c r="A4028" s="8"/>
    </row>
    <row r="4029" spans="1:1" x14ac:dyDescent="0.2">
      <c r="A4029" s="8"/>
    </row>
    <row r="4030" spans="1:1" x14ac:dyDescent="0.2">
      <c r="A4030" s="8"/>
    </row>
    <row r="4031" spans="1:1" x14ac:dyDescent="0.2">
      <c r="A4031" s="8"/>
    </row>
    <row r="4032" spans="1:1" x14ac:dyDescent="0.2">
      <c r="A4032" s="8"/>
    </row>
    <row r="4033" spans="1:1" x14ac:dyDescent="0.2">
      <c r="A4033" s="8"/>
    </row>
    <row r="4034" spans="1:1" x14ac:dyDescent="0.2">
      <c r="A4034" s="8"/>
    </row>
    <row r="4035" spans="1:1" x14ac:dyDescent="0.2">
      <c r="A4035" s="8"/>
    </row>
    <row r="4036" spans="1:1" x14ac:dyDescent="0.2">
      <c r="A4036" s="8"/>
    </row>
    <row r="4037" spans="1:1" x14ac:dyDescent="0.2">
      <c r="A4037" s="8"/>
    </row>
    <row r="4038" spans="1:1" x14ac:dyDescent="0.2">
      <c r="A4038" s="8"/>
    </row>
    <row r="4039" spans="1:1" x14ac:dyDescent="0.2">
      <c r="A4039" s="8"/>
    </row>
    <row r="4040" spans="1:1" x14ac:dyDescent="0.2">
      <c r="A4040" s="8"/>
    </row>
    <row r="4041" spans="1:1" x14ac:dyDescent="0.2">
      <c r="A4041" s="8"/>
    </row>
    <row r="4042" spans="1:1" x14ac:dyDescent="0.2">
      <c r="A4042" s="8"/>
    </row>
    <row r="4043" spans="1:1" x14ac:dyDescent="0.2">
      <c r="A4043" s="8"/>
    </row>
    <row r="4044" spans="1:1" x14ac:dyDescent="0.2">
      <c r="A4044" s="8"/>
    </row>
    <row r="4045" spans="1:1" x14ac:dyDescent="0.2">
      <c r="A4045" s="8"/>
    </row>
    <row r="4046" spans="1:1" x14ac:dyDescent="0.2">
      <c r="A4046" s="8"/>
    </row>
    <row r="4047" spans="1:1" x14ac:dyDescent="0.2">
      <c r="A4047" s="8"/>
    </row>
    <row r="4048" spans="1:1" x14ac:dyDescent="0.2">
      <c r="A4048" s="8"/>
    </row>
    <row r="4049" spans="1:1" x14ac:dyDescent="0.2">
      <c r="A4049" s="8"/>
    </row>
    <row r="4050" spans="1:1" x14ac:dyDescent="0.2">
      <c r="A4050" s="8"/>
    </row>
    <row r="4051" spans="1:1" x14ac:dyDescent="0.2">
      <c r="A4051" s="8"/>
    </row>
    <row r="4052" spans="1:1" x14ac:dyDescent="0.2">
      <c r="A4052" s="8"/>
    </row>
    <row r="4053" spans="1:1" x14ac:dyDescent="0.2">
      <c r="A4053" s="8"/>
    </row>
    <row r="4054" spans="1:1" x14ac:dyDescent="0.2">
      <c r="A4054" s="8"/>
    </row>
    <row r="4055" spans="1:1" x14ac:dyDescent="0.2">
      <c r="A4055" s="8"/>
    </row>
    <row r="4056" spans="1:1" x14ac:dyDescent="0.2">
      <c r="A4056" s="8"/>
    </row>
    <row r="4057" spans="1:1" x14ac:dyDescent="0.2">
      <c r="A4057" s="8"/>
    </row>
    <row r="4058" spans="1:1" x14ac:dyDescent="0.2">
      <c r="A4058" s="8"/>
    </row>
    <row r="4059" spans="1:1" x14ac:dyDescent="0.2">
      <c r="A4059" s="8"/>
    </row>
    <row r="4060" spans="1:1" x14ac:dyDescent="0.2">
      <c r="A4060" s="8"/>
    </row>
    <row r="4061" spans="1:1" x14ac:dyDescent="0.2">
      <c r="A4061" s="8"/>
    </row>
    <row r="4062" spans="1:1" x14ac:dyDescent="0.2">
      <c r="A4062" s="8"/>
    </row>
    <row r="4063" spans="1:1" x14ac:dyDescent="0.2">
      <c r="A4063" s="8"/>
    </row>
    <row r="4064" spans="1:1" x14ac:dyDescent="0.2">
      <c r="A4064" s="8"/>
    </row>
    <row r="4065" spans="1:1" x14ac:dyDescent="0.2">
      <c r="A4065" s="8"/>
    </row>
    <row r="4066" spans="1:1" x14ac:dyDescent="0.2">
      <c r="A4066" s="8"/>
    </row>
    <row r="4067" spans="1:1" x14ac:dyDescent="0.2">
      <c r="A4067" s="8"/>
    </row>
    <row r="4068" spans="1:1" x14ac:dyDescent="0.2">
      <c r="A4068" s="8"/>
    </row>
    <row r="4069" spans="1:1" x14ac:dyDescent="0.2">
      <c r="A4069" s="8"/>
    </row>
    <row r="4070" spans="1:1" x14ac:dyDescent="0.2">
      <c r="A4070" s="8"/>
    </row>
    <row r="4071" spans="1:1" x14ac:dyDescent="0.2">
      <c r="A4071" s="8"/>
    </row>
    <row r="4072" spans="1:1" x14ac:dyDescent="0.2">
      <c r="A4072" s="8"/>
    </row>
    <row r="4073" spans="1:1" x14ac:dyDescent="0.2">
      <c r="A4073" s="8"/>
    </row>
    <row r="4074" spans="1:1" x14ac:dyDescent="0.2">
      <c r="A4074" s="8"/>
    </row>
    <row r="4075" spans="1:1" x14ac:dyDescent="0.2">
      <c r="A4075" s="8"/>
    </row>
    <row r="4076" spans="1:1" x14ac:dyDescent="0.2">
      <c r="A4076" s="8"/>
    </row>
    <row r="4077" spans="1:1" x14ac:dyDescent="0.2">
      <c r="A4077" s="8"/>
    </row>
    <row r="4078" spans="1:1" x14ac:dyDescent="0.2">
      <c r="A4078" s="8"/>
    </row>
    <row r="4079" spans="1:1" x14ac:dyDescent="0.2">
      <c r="A4079" s="8"/>
    </row>
    <row r="4080" spans="1:1" x14ac:dyDescent="0.2">
      <c r="A4080" s="8"/>
    </row>
    <row r="4081" spans="1:1" x14ac:dyDescent="0.2">
      <c r="A4081" s="8"/>
    </row>
    <row r="4082" spans="1:1" x14ac:dyDescent="0.2">
      <c r="A4082" s="8"/>
    </row>
    <row r="4083" spans="1:1" x14ac:dyDescent="0.2">
      <c r="A4083" s="8"/>
    </row>
    <row r="4084" spans="1:1" x14ac:dyDescent="0.2">
      <c r="A4084" s="8"/>
    </row>
    <row r="4085" spans="1:1" x14ac:dyDescent="0.2">
      <c r="A4085" s="8"/>
    </row>
    <row r="4086" spans="1:1" x14ac:dyDescent="0.2">
      <c r="A4086" s="8"/>
    </row>
    <row r="4087" spans="1:1" x14ac:dyDescent="0.2">
      <c r="A4087" s="8"/>
    </row>
    <row r="4088" spans="1:1" x14ac:dyDescent="0.2">
      <c r="A4088" s="8"/>
    </row>
    <row r="4089" spans="1:1" x14ac:dyDescent="0.2">
      <c r="A4089" s="8"/>
    </row>
    <row r="4090" spans="1:1" x14ac:dyDescent="0.2">
      <c r="A4090" s="8"/>
    </row>
    <row r="4091" spans="1:1" x14ac:dyDescent="0.2">
      <c r="A4091" s="8"/>
    </row>
    <row r="4092" spans="1:1" x14ac:dyDescent="0.2">
      <c r="A4092" s="8"/>
    </row>
    <row r="4093" spans="1:1" x14ac:dyDescent="0.2">
      <c r="A4093" s="8"/>
    </row>
    <row r="4094" spans="1:1" x14ac:dyDescent="0.2">
      <c r="A4094" s="8"/>
    </row>
    <row r="4095" spans="1:1" x14ac:dyDescent="0.2">
      <c r="A4095" s="8"/>
    </row>
    <row r="4096" spans="1:1" x14ac:dyDescent="0.2">
      <c r="A4096" s="8"/>
    </row>
    <row r="4097" spans="1:1" x14ac:dyDescent="0.2">
      <c r="A4097" s="8"/>
    </row>
    <row r="4098" spans="1:1" x14ac:dyDescent="0.2">
      <c r="A4098" s="8"/>
    </row>
    <row r="4099" spans="1:1" x14ac:dyDescent="0.2">
      <c r="A4099" s="8"/>
    </row>
    <row r="4100" spans="1:1" x14ac:dyDescent="0.2">
      <c r="A4100" s="8"/>
    </row>
    <row r="4101" spans="1:1" x14ac:dyDescent="0.2">
      <c r="A4101" s="8"/>
    </row>
    <row r="4102" spans="1:1" x14ac:dyDescent="0.2">
      <c r="A4102" s="8"/>
    </row>
    <row r="4103" spans="1:1" x14ac:dyDescent="0.2">
      <c r="A4103" s="8"/>
    </row>
    <row r="4104" spans="1:1" x14ac:dyDescent="0.2">
      <c r="A4104" s="8"/>
    </row>
    <row r="4105" spans="1:1" x14ac:dyDescent="0.2">
      <c r="A4105" s="8"/>
    </row>
    <row r="4106" spans="1:1" x14ac:dyDescent="0.2">
      <c r="A4106" s="8"/>
    </row>
    <row r="4107" spans="1:1" x14ac:dyDescent="0.2">
      <c r="A4107" s="8"/>
    </row>
    <row r="4108" spans="1:1" x14ac:dyDescent="0.2">
      <c r="A4108" s="8"/>
    </row>
    <row r="4109" spans="1:1" x14ac:dyDescent="0.2">
      <c r="A4109" s="8"/>
    </row>
    <row r="4110" spans="1:1" x14ac:dyDescent="0.2">
      <c r="A4110" s="8"/>
    </row>
    <row r="4111" spans="1:1" x14ac:dyDescent="0.2">
      <c r="A4111" s="8"/>
    </row>
    <row r="4112" spans="1:1" x14ac:dyDescent="0.2">
      <c r="A4112" s="8"/>
    </row>
    <row r="4113" spans="1:1" x14ac:dyDescent="0.2">
      <c r="A4113" s="8"/>
    </row>
    <row r="4114" spans="1:1" x14ac:dyDescent="0.2">
      <c r="A4114" s="8"/>
    </row>
    <row r="4115" spans="1:1" x14ac:dyDescent="0.2">
      <c r="A4115" s="8"/>
    </row>
    <row r="4116" spans="1:1" x14ac:dyDescent="0.2">
      <c r="A4116" s="8"/>
    </row>
    <row r="4117" spans="1:1" x14ac:dyDescent="0.2">
      <c r="A4117" s="8"/>
    </row>
    <row r="4118" spans="1:1" x14ac:dyDescent="0.2">
      <c r="A4118" s="8"/>
    </row>
    <row r="4119" spans="1:1" x14ac:dyDescent="0.2">
      <c r="A4119" s="8"/>
    </row>
    <row r="4120" spans="1:1" x14ac:dyDescent="0.2">
      <c r="A4120" s="8"/>
    </row>
    <row r="4121" spans="1:1" x14ac:dyDescent="0.2">
      <c r="A4121" s="8"/>
    </row>
    <row r="4122" spans="1:1" x14ac:dyDescent="0.2">
      <c r="A4122" s="8"/>
    </row>
    <row r="4123" spans="1:1" x14ac:dyDescent="0.2">
      <c r="A4123" s="8"/>
    </row>
    <row r="4124" spans="1:1" x14ac:dyDescent="0.2">
      <c r="A4124" s="8"/>
    </row>
    <row r="4125" spans="1:1" x14ac:dyDescent="0.2">
      <c r="A4125" s="8"/>
    </row>
    <row r="4126" spans="1:1" x14ac:dyDescent="0.2">
      <c r="A4126" s="8"/>
    </row>
    <row r="4127" spans="1:1" x14ac:dyDescent="0.2">
      <c r="A4127" s="8"/>
    </row>
    <row r="4128" spans="1:1" x14ac:dyDescent="0.2">
      <c r="A4128" s="8"/>
    </row>
    <row r="4129" spans="1:1" x14ac:dyDescent="0.2">
      <c r="A4129" s="8"/>
    </row>
    <row r="4130" spans="1:1" x14ac:dyDescent="0.2">
      <c r="A4130" s="8"/>
    </row>
    <row r="4131" spans="1:1" x14ac:dyDescent="0.2">
      <c r="A4131" s="8"/>
    </row>
    <row r="4132" spans="1:1" x14ac:dyDescent="0.2">
      <c r="A4132" s="8"/>
    </row>
    <row r="4133" spans="1:1" x14ac:dyDescent="0.2">
      <c r="A4133" s="8"/>
    </row>
    <row r="4134" spans="1:1" x14ac:dyDescent="0.2">
      <c r="A4134" s="8"/>
    </row>
    <row r="4135" spans="1:1" x14ac:dyDescent="0.2">
      <c r="A4135" s="8"/>
    </row>
    <row r="4136" spans="1:1" x14ac:dyDescent="0.2">
      <c r="A4136" s="8"/>
    </row>
    <row r="4137" spans="1:1" x14ac:dyDescent="0.2">
      <c r="A4137" s="8"/>
    </row>
    <row r="4138" spans="1:1" x14ac:dyDescent="0.2">
      <c r="A4138" s="8"/>
    </row>
    <row r="4139" spans="1:1" x14ac:dyDescent="0.2">
      <c r="A4139" s="8"/>
    </row>
    <row r="4140" spans="1:1" x14ac:dyDescent="0.2">
      <c r="A4140" s="8"/>
    </row>
    <row r="4141" spans="1:1" x14ac:dyDescent="0.2">
      <c r="A4141" s="8"/>
    </row>
    <row r="4142" spans="1:1" x14ac:dyDescent="0.2">
      <c r="A4142" s="8"/>
    </row>
    <row r="4143" spans="1:1" x14ac:dyDescent="0.2">
      <c r="A4143" s="8"/>
    </row>
    <row r="4144" spans="1:1" x14ac:dyDescent="0.2">
      <c r="A4144" s="8"/>
    </row>
    <row r="4145" spans="1:1" x14ac:dyDescent="0.2">
      <c r="A4145" s="8"/>
    </row>
    <row r="4146" spans="1:1" x14ac:dyDescent="0.2">
      <c r="A4146" s="8"/>
    </row>
    <row r="4147" spans="1:1" x14ac:dyDescent="0.2">
      <c r="A4147" s="8"/>
    </row>
    <row r="4148" spans="1:1" x14ac:dyDescent="0.2">
      <c r="A4148" s="8"/>
    </row>
    <row r="4149" spans="1:1" x14ac:dyDescent="0.2">
      <c r="A4149" s="8"/>
    </row>
    <row r="4150" spans="1:1" x14ac:dyDescent="0.2">
      <c r="A4150" s="8"/>
    </row>
    <row r="4151" spans="1:1" x14ac:dyDescent="0.2">
      <c r="A4151" s="8"/>
    </row>
    <row r="4152" spans="1:1" x14ac:dyDescent="0.2">
      <c r="A4152" s="8"/>
    </row>
    <row r="4153" spans="1:1" x14ac:dyDescent="0.2">
      <c r="A4153" s="8"/>
    </row>
    <row r="4154" spans="1:1" x14ac:dyDescent="0.2">
      <c r="A4154" s="8"/>
    </row>
    <row r="4155" spans="1:1" x14ac:dyDescent="0.2">
      <c r="A4155" s="8"/>
    </row>
    <row r="4156" spans="1:1" x14ac:dyDescent="0.2">
      <c r="A4156" s="8"/>
    </row>
    <row r="4157" spans="1:1" x14ac:dyDescent="0.2">
      <c r="A4157" s="8"/>
    </row>
    <row r="4158" spans="1:1" x14ac:dyDescent="0.2">
      <c r="A4158" s="8"/>
    </row>
    <row r="4159" spans="1:1" x14ac:dyDescent="0.2">
      <c r="A4159" s="8"/>
    </row>
    <row r="4160" spans="1:1" x14ac:dyDescent="0.2">
      <c r="A4160" s="8"/>
    </row>
    <row r="4161" spans="1:1" x14ac:dyDescent="0.2">
      <c r="A4161" s="8"/>
    </row>
    <row r="4162" spans="1:1" x14ac:dyDescent="0.2">
      <c r="A4162" s="8"/>
    </row>
    <row r="4163" spans="1:1" x14ac:dyDescent="0.2">
      <c r="A4163" s="8"/>
    </row>
    <row r="4164" spans="1:1" x14ac:dyDescent="0.2">
      <c r="A4164" s="8"/>
    </row>
    <row r="4165" spans="1:1" x14ac:dyDescent="0.2">
      <c r="A4165" s="8"/>
    </row>
    <row r="4166" spans="1:1" x14ac:dyDescent="0.2">
      <c r="A4166" s="8"/>
    </row>
    <row r="4167" spans="1:1" x14ac:dyDescent="0.2">
      <c r="A4167" s="8"/>
    </row>
    <row r="4168" spans="1:1" x14ac:dyDescent="0.2">
      <c r="A4168" s="8"/>
    </row>
    <row r="4169" spans="1:1" x14ac:dyDescent="0.2">
      <c r="A4169" s="8"/>
    </row>
    <row r="4170" spans="1:1" x14ac:dyDescent="0.2">
      <c r="A4170" s="8"/>
    </row>
    <row r="4171" spans="1:1" x14ac:dyDescent="0.2">
      <c r="A4171" s="8"/>
    </row>
    <row r="4172" spans="1:1" x14ac:dyDescent="0.2">
      <c r="A4172" s="8"/>
    </row>
    <row r="4173" spans="1:1" x14ac:dyDescent="0.2">
      <c r="A4173" s="8"/>
    </row>
    <row r="4174" spans="1:1" x14ac:dyDescent="0.2">
      <c r="A4174" s="8"/>
    </row>
    <row r="4175" spans="1:1" x14ac:dyDescent="0.2">
      <c r="A4175" s="8"/>
    </row>
    <row r="4176" spans="1:1" x14ac:dyDescent="0.2">
      <c r="A4176" s="8"/>
    </row>
    <row r="4177" spans="1:1" x14ac:dyDescent="0.2">
      <c r="A4177" s="8"/>
    </row>
    <row r="4178" spans="1:1" x14ac:dyDescent="0.2">
      <c r="A4178" s="8"/>
    </row>
    <row r="4179" spans="1:1" x14ac:dyDescent="0.2">
      <c r="A4179" s="8"/>
    </row>
    <row r="4180" spans="1:1" x14ac:dyDescent="0.2">
      <c r="A4180" s="8"/>
    </row>
    <row r="4181" spans="1:1" x14ac:dyDescent="0.2">
      <c r="A4181" s="8"/>
    </row>
    <row r="4182" spans="1:1" x14ac:dyDescent="0.2">
      <c r="A4182" s="8"/>
    </row>
    <row r="4183" spans="1:1" x14ac:dyDescent="0.2">
      <c r="A4183" s="8"/>
    </row>
    <row r="4184" spans="1:1" x14ac:dyDescent="0.2">
      <c r="A4184" s="8"/>
    </row>
    <row r="4185" spans="1:1" x14ac:dyDescent="0.2">
      <c r="A4185" s="8"/>
    </row>
    <row r="4186" spans="1:1" x14ac:dyDescent="0.2">
      <c r="A4186" s="8"/>
    </row>
    <row r="4187" spans="1:1" x14ac:dyDescent="0.2">
      <c r="A4187" s="8"/>
    </row>
    <row r="4188" spans="1:1" x14ac:dyDescent="0.2">
      <c r="A4188" s="8"/>
    </row>
    <row r="4189" spans="1:1" x14ac:dyDescent="0.2">
      <c r="A4189" s="8"/>
    </row>
    <row r="4190" spans="1:1" x14ac:dyDescent="0.2">
      <c r="A4190" s="8"/>
    </row>
    <row r="4191" spans="1:1" x14ac:dyDescent="0.2">
      <c r="A4191" s="8"/>
    </row>
    <row r="4192" spans="1:1" x14ac:dyDescent="0.2">
      <c r="A4192" s="8"/>
    </row>
    <row r="4193" spans="1:1" x14ac:dyDescent="0.2">
      <c r="A4193" s="8"/>
    </row>
    <row r="4194" spans="1:1" x14ac:dyDescent="0.2">
      <c r="A4194" s="8"/>
    </row>
    <row r="4195" spans="1:1" x14ac:dyDescent="0.2">
      <c r="A4195" s="8"/>
    </row>
    <row r="4196" spans="1:1" x14ac:dyDescent="0.2">
      <c r="A4196" s="8"/>
    </row>
    <row r="4197" spans="1:1" x14ac:dyDescent="0.2">
      <c r="A4197" s="8"/>
    </row>
    <row r="4198" spans="1:1" x14ac:dyDescent="0.2">
      <c r="A4198" s="8"/>
    </row>
    <row r="4199" spans="1:1" x14ac:dyDescent="0.2">
      <c r="A4199" s="8"/>
    </row>
    <row r="4200" spans="1:1" x14ac:dyDescent="0.2">
      <c r="A4200" s="8"/>
    </row>
    <row r="4201" spans="1:1" x14ac:dyDescent="0.2">
      <c r="A4201" s="8"/>
    </row>
    <row r="4202" spans="1:1" x14ac:dyDescent="0.2">
      <c r="A4202" s="8"/>
    </row>
    <row r="4203" spans="1:1" x14ac:dyDescent="0.2">
      <c r="A4203" s="8"/>
    </row>
    <row r="4204" spans="1:1" x14ac:dyDescent="0.2">
      <c r="A4204" s="8"/>
    </row>
    <row r="4205" spans="1:1" x14ac:dyDescent="0.2">
      <c r="A4205" s="8"/>
    </row>
    <row r="4206" spans="1:1" x14ac:dyDescent="0.2">
      <c r="A4206" s="8"/>
    </row>
    <row r="4207" spans="1:1" x14ac:dyDescent="0.2">
      <c r="A4207" s="8"/>
    </row>
    <row r="4208" spans="1:1" x14ac:dyDescent="0.2">
      <c r="A4208" s="8"/>
    </row>
    <row r="4209" spans="1:1" x14ac:dyDescent="0.2">
      <c r="A4209" s="8"/>
    </row>
    <row r="4210" spans="1:1" x14ac:dyDescent="0.2">
      <c r="A4210" s="8"/>
    </row>
    <row r="4211" spans="1:1" x14ac:dyDescent="0.2">
      <c r="A4211" s="8"/>
    </row>
    <row r="4212" spans="1:1" x14ac:dyDescent="0.2">
      <c r="A4212" s="8"/>
    </row>
    <row r="4213" spans="1:1" x14ac:dyDescent="0.2">
      <c r="A4213" s="8"/>
    </row>
    <row r="4214" spans="1:1" x14ac:dyDescent="0.2">
      <c r="A4214" s="8"/>
    </row>
    <row r="4215" spans="1:1" x14ac:dyDescent="0.2">
      <c r="A4215" s="8"/>
    </row>
    <row r="4216" spans="1:1" x14ac:dyDescent="0.2">
      <c r="A4216" s="8"/>
    </row>
    <row r="4217" spans="1:1" x14ac:dyDescent="0.2">
      <c r="A4217" s="8"/>
    </row>
    <row r="4218" spans="1:1" x14ac:dyDescent="0.2">
      <c r="A4218" s="8"/>
    </row>
    <row r="4219" spans="1:1" x14ac:dyDescent="0.2">
      <c r="A4219" s="8"/>
    </row>
    <row r="4220" spans="1:1" x14ac:dyDescent="0.2">
      <c r="A4220" s="8"/>
    </row>
    <row r="4221" spans="1:1" x14ac:dyDescent="0.2">
      <c r="A4221" s="8"/>
    </row>
    <row r="4222" spans="1:1" x14ac:dyDescent="0.2">
      <c r="A4222" s="8"/>
    </row>
    <row r="4223" spans="1:1" x14ac:dyDescent="0.2">
      <c r="A4223" s="8"/>
    </row>
    <row r="4224" spans="1:1" x14ac:dyDescent="0.2">
      <c r="A4224" s="8"/>
    </row>
    <row r="4225" spans="1:1" x14ac:dyDescent="0.2">
      <c r="A4225" s="8"/>
    </row>
    <row r="4226" spans="1:1" x14ac:dyDescent="0.2">
      <c r="A4226" s="8"/>
    </row>
    <row r="4227" spans="1:1" x14ac:dyDescent="0.2">
      <c r="A4227" s="8"/>
    </row>
    <row r="4228" spans="1:1" x14ac:dyDescent="0.2">
      <c r="A4228" s="8"/>
    </row>
    <row r="4229" spans="1:1" x14ac:dyDescent="0.2">
      <c r="A4229" s="8"/>
    </row>
    <row r="4230" spans="1:1" x14ac:dyDescent="0.2">
      <c r="A4230" s="8"/>
    </row>
    <row r="4231" spans="1:1" x14ac:dyDescent="0.2">
      <c r="A4231" s="8"/>
    </row>
    <row r="4232" spans="1:1" x14ac:dyDescent="0.2">
      <c r="A4232" s="8"/>
    </row>
    <row r="4233" spans="1:1" x14ac:dyDescent="0.2">
      <c r="A4233" s="8"/>
    </row>
    <row r="4234" spans="1:1" x14ac:dyDescent="0.2">
      <c r="A4234" s="8"/>
    </row>
    <row r="4235" spans="1:1" x14ac:dyDescent="0.2">
      <c r="A4235" s="8"/>
    </row>
    <row r="4236" spans="1:1" x14ac:dyDescent="0.2">
      <c r="A4236" s="8"/>
    </row>
    <row r="4237" spans="1:1" x14ac:dyDescent="0.2">
      <c r="A4237" s="8"/>
    </row>
    <row r="4238" spans="1:1" x14ac:dyDescent="0.2">
      <c r="A4238" s="8"/>
    </row>
    <row r="4239" spans="1:1" x14ac:dyDescent="0.2">
      <c r="A4239" s="8"/>
    </row>
    <row r="4240" spans="1:1" x14ac:dyDescent="0.2">
      <c r="A4240" s="8"/>
    </row>
    <row r="4241" spans="1:1" x14ac:dyDescent="0.2">
      <c r="A4241" s="8"/>
    </row>
    <row r="4242" spans="1:1" x14ac:dyDescent="0.2">
      <c r="A4242" s="8"/>
    </row>
    <row r="4243" spans="1:1" x14ac:dyDescent="0.2">
      <c r="A4243" s="8"/>
    </row>
    <row r="4244" spans="1:1" x14ac:dyDescent="0.2">
      <c r="A4244" s="8"/>
    </row>
    <row r="4245" spans="1:1" x14ac:dyDescent="0.2">
      <c r="A4245" s="8"/>
    </row>
    <row r="4246" spans="1:1" x14ac:dyDescent="0.2">
      <c r="A4246" s="8"/>
    </row>
    <row r="4247" spans="1:1" x14ac:dyDescent="0.2">
      <c r="A4247" s="8"/>
    </row>
    <row r="4248" spans="1:1" x14ac:dyDescent="0.2">
      <c r="A4248" s="8"/>
    </row>
    <row r="4249" spans="1:1" x14ac:dyDescent="0.2">
      <c r="A4249" s="8"/>
    </row>
    <row r="4250" spans="1:1" x14ac:dyDescent="0.2">
      <c r="A4250" s="8"/>
    </row>
    <row r="4251" spans="1:1" x14ac:dyDescent="0.2">
      <c r="A4251" s="8"/>
    </row>
    <row r="4252" spans="1:1" x14ac:dyDescent="0.2">
      <c r="A4252" s="8"/>
    </row>
    <row r="4253" spans="1:1" x14ac:dyDescent="0.2">
      <c r="A4253" s="8"/>
    </row>
    <row r="4254" spans="1:1" x14ac:dyDescent="0.2">
      <c r="A4254" s="8"/>
    </row>
    <row r="4255" spans="1:1" x14ac:dyDescent="0.2">
      <c r="A4255" s="8"/>
    </row>
    <row r="4256" spans="1:1" x14ac:dyDescent="0.2">
      <c r="A4256" s="8"/>
    </row>
    <row r="4257" spans="1:1" x14ac:dyDescent="0.2">
      <c r="A4257" s="8"/>
    </row>
    <row r="4258" spans="1:1" x14ac:dyDescent="0.2">
      <c r="A4258" s="8"/>
    </row>
    <row r="4259" spans="1:1" x14ac:dyDescent="0.2">
      <c r="A4259" s="8"/>
    </row>
    <row r="4260" spans="1:1" x14ac:dyDescent="0.2">
      <c r="A4260" s="8"/>
    </row>
    <row r="4261" spans="1:1" x14ac:dyDescent="0.2">
      <c r="A4261" s="8"/>
    </row>
    <row r="4262" spans="1:1" x14ac:dyDescent="0.2">
      <c r="A4262" s="8"/>
    </row>
    <row r="4263" spans="1:1" x14ac:dyDescent="0.2">
      <c r="A4263" s="8"/>
    </row>
    <row r="4264" spans="1:1" x14ac:dyDescent="0.2">
      <c r="A4264" s="8"/>
    </row>
    <row r="4265" spans="1:1" x14ac:dyDescent="0.2">
      <c r="A4265" s="8"/>
    </row>
    <row r="4266" spans="1:1" x14ac:dyDescent="0.2">
      <c r="A4266" s="8"/>
    </row>
    <row r="4267" spans="1:1" x14ac:dyDescent="0.2">
      <c r="A4267" s="8"/>
    </row>
    <row r="4268" spans="1:1" x14ac:dyDescent="0.2">
      <c r="A4268" s="8"/>
    </row>
    <row r="4269" spans="1:1" x14ac:dyDescent="0.2">
      <c r="A4269" s="8"/>
    </row>
    <row r="4270" spans="1:1" x14ac:dyDescent="0.2">
      <c r="A4270" s="8"/>
    </row>
    <row r="4271" spans="1:1" x14ac:dyDescent="0.2">
      <c r="A4271" s="8"/>
    </row>
    <row r="4272" spans="1:1" x14ac:dyDescent="0.2">
      <c r="A4272" s="8"/>
    </row>
    <row r="4273" spans="1:1" x14ac:dyDescent="0.2">
      <c r="A4273" s="8"/>
    </row>
    <row r="4274" spans="1:1" x14ac:dyDescent="0.2">
      <c r="A4274" s="8"/>
    </row>
    <row r="4275" spans="1:1" x14ac:dyDescent="0.2">
      <c r="A4275" s="8"/>
    </row>
    <row r="4276" spans="1:1" x14ac:dyDescent="0.2">
      <c r="A4276" s="8"/>
    </row>
    <row r="4277" spans="1:1" x14ac:dyDescent="0.2">
      <c r="A4277" s="8"/>
    </row>
    <row r="4278" spans="1:1" x14ac:dyDescent="0.2">
      <c r="A4278" s="8"/>
    </row>
    <row r="4279" spans="1:1" x14ac:dyDescent="0.2">
      <c r="A4279" s="8"/>
    </row>
    <row r="4280" spans="1:1" x14ac:dyDescent="0.2">
      <c r="A4280" s="8"/>
    </row>
    <row r="4281" spans="1:1" x14ac:dyDescent="0.2">
      <c r="A4281" s="8"/>
    </row>
    <row r="4282" spans="1:1" x14ac:dyDescent="0.2">
      <c r="A4282" s="8"/>
    </row>
    <row r="4283" spans="1:1" x14ac:dyDescent="0.2">
      <c r="A4283" s="8"/>
    </row>
    <row r="4284" spans="1:1" x14ac:dyDescent="0.2">
      <c r="A4284" s="8"/>
    </row>
    <row r="4285" spans="1:1" x14ac:dyDescent="0.2">
      <c r="A4285" s="8"/>
    </row>
    <row r="4286" spans="1:1" x14ac:dyDescent="0.2">
      <c r="A4286" s="8"/>
    </row>
    <row r="4287" spans="1:1" x14ac:dyDescent="0.2">
      <c r="A4287" s="8"/>
    </row>
    <row r="4288" spans="1:1" x14ac:dyDescent="0.2">
      <c r="A4288" s="8"/>
    </row>
    <row r="4289" spans="1:1" x14ac:dyDescent="0.2">
      <c r="A4289" s="8"/>
    </row>
    <row r="4290" spans="1:1" x14ac:dyDescent="0.2">
      <c r="A4290" s="8"/>
    </row>
    <row r="4291" spans="1:1" x14ac:dyDescent="0.2">
      <c r="A4291" s="8"/>
    </row>
    <row r="4292" spans="1:1" x14ac:dyDescent="0.2">
      <c r="A4292" s="8"/>
    </row>
    <row r="4293" spans="1:1" x14ac:dyDescent="0.2">
      <c r="A4293" s="8"/>
    </row>
    <row r="4294" spans="1:1" x14ac:dyDescent="0.2">
      <c r="A4294" s="8"/>
    </row>
    <row r="4295" spans="1:1" x14ac:dyDescent="0.2">
      <c r="A4295" s="8"/>
    </row>
    <row r="4296" spans="1:1" x14ac:dyDescent="0.2">
      <c r="A4296" s="8"/>
    </row>
    <row r="4297" spans="1:1" x14ac:dyDescent="0.2">
      <c r="A4297" s="8"/>
    </row>
    <row r="4298" spans="1:1" x14ac:dyDescent="0.2">
      <c r="A4298" s="8"/>
    </row>
    <row r="4299" spans="1:1" x14ac:dyDescent="0.2">
      <c r="A4299" s="8"/>
    </row>
    <row r="4300" spans="1:1" x14ac:dyDescent="0.2">
      <c r="A4300" s="8"/>
    </row>
    <row r="4301" spans="1:1" x14ac:dyDescent="0.2">
      <c r="A4301" s="8"/>
    </row>
    <row r="4302" spans="1:1" x14ac:dyDescent="0.2">
      <c r="A4302" s="8"/>
    </row>
    <row r="4303" spans="1:1" x14ac:dyDescent="0.2">
      <c r="A4303" s="8"/>
    </row>
    <row r="4304" spans="1:1" x14ac:dyDescent="0.2">
      <c r="A4304" s="8"/>
    </row>
    <row r="4305" spans="1:1" x14ac:dyDescent="0.2">
      <c r="A4305" s="8"/>
    </row>
    <row r="4306" spans="1:1" x14ac:dyDescent="0.2">
      <c r="A4306" s="8"/>
    </row>
    <row r="4307" spans="1:1" x14ac:dyDescent="0.2">
      <c r="A4307" s="8"/>
    </row>
    <row r="4308" spans="1:1" x14ac:dyDescent="0.2">
      <c r="A4308" s="8"/>
    </row>
    <row r="4309" spans="1:1" x14ac:dyDescent="0.2">
      <c r="A4309" s="8"/>
    </row>
    <row r="4310" spans="1:1" x14ac:dyDescent="0.2">
      <c r="A4310" s="8"/>
    </row>
    <row r="4311" spans="1:1" x14ac:dyDescent="0.2">
      <c r="A4311" s="8"/>
    </row>
    <row r="4312" spans="1:1" x14ac:dyDescent="0.2">
      <c r="A4312" s="8"/>
    </row>
    <row r="4313" spans="1:1" x14ac:dyDescent="0.2">
      <c r="A4313" s="8"/>
    </row>
    <row r="4314" spans="1:1" x14ac:dyDescent="0.2">
      <c r="A4314" s="8"/>
    </row>
    <row r="4315" spans="1:1" x14ac:dyDescent="0.2">
      <c r="A4315" s="8"/>
    </row>
    <row r="4316" spans="1:1" x14ac:dyDescent="0.2">
      <c r="A4316" s="8"/>
    </row>
    <row r="4317" spans="1:1" x14ac:dyDescent="0.2">
      <c r="A4317" s="8"/>
    </row>
    <row r="4318" spans="1:1" x14ac:dyDescent="0.2">
      <c r="A4318" s="8"/>
    </row>
    <row r="4319" spans="1:1" x14ac:dyDescent="0.2">
      <c r="A4319" s="8"/>
    </row>
    <row r="4320" spans="1:1" x14ac:dyDescent="0.2">
      <c r="A4320" s="8"/>
    </row>
    <row r="4321" spans="1:1" x14ac:dyDescent="0.2">
      <c r="A4321" s="8"/>
    </row>
    <row r="4322" spans="1:1" x14ac:dyDescent="0.2">
      <c r="A4322" s="8"/>
    </row>
    <row r="4323" spans="1:1" x14ac:dyDescent="0.2">
      <c r="A4323" s="8"/>
    </row>
    <row r="4324" spans="1:1" x14ac:dyDescent="0.2">
      <c r="A4324" s="8"/>
    </row>
    <row r="4325" spans="1:1" x14ac:dyDescent="0.2">
      <c r="A4325" s="8"/>
    </row>
    <row r="4326" spans="1:1" x14ac:dyDescent="0.2">
      <c r="A4326" s="8"/>
    </row>
    <row r="4327" spans="1:1" x14ac:dyDescent="0.2">
      <c r="A4327" s="8"/>
    </row>
    <row r="4328" spans="1:1" x14ac:dyDescent="0.2">
      <c r="A4328" s="8"/>
    </row>
    <row r="4329" spans="1:1" x14ac:dyDescent="0.2">
      <c r="A4329" s="8"/>
    </row>
    <row r="4330" spans="1:1" x14ac:dyDescent="0.2">
      <c r="A4330" s="8"/>
    </row>
    <row r="4331" spans="1:1" x14ac:dyDescent="0.2">
      <c r="A4331" s="8"/>
    </row>
    <row r="4332" spans="1:1" x14ac:dyDescent="0.2">
      <c r="A4332" s="8"/>
    </row>
    <row r="4333" spans="1:1" x14ac:dyDescent="0.2">
      <c r="A4333" s="8"/>
    </row>
    <row r="4334" spans="1:1" x14ac:dyDescent="0.2">
      <c r="A4334" s="8"/>
    </row>
    <row r="4335" spans="1:1" x14ac:dyDescent="0.2">
      <c r="A4335" s="8"/>
    </row>
    <row r="4336" spans="1:1" x14ac:dyDescent="0.2">
      <c r="A4336" s="8"/>
    </row>
    <row r="4337" spans="1:1" x14ac:dyDescent="0.2">
      <c r="A4337" s="8"/>
    </row>
    <row r="4338" spans="1:1" x14ac:dyDescent="0.2">
      <c r="A4338" s="8"/>
    </row>
    <row r="4339" spans="1:1" x14ac:dyDescent="0.2">
      <c r="A4339" s="8"/>
    </row>
    <row r="4340" spans="1:1" x14ac:dyDescent="0.2">
      <c r="A4340" s="8"/>
    </row>
    <row r="4341" spans="1:1" x14ac:dyDescent="0.2">
      <c r="A4341" s="8"/>
    </row>
    <row r="4342" spans="1:1" x14ac:dyDescent="0.2">
      <c r="A4342" s="8"/>
    </row>
    <row r="4343" spans="1:1" x14ac:dyDescent="0.2">
      <c r="A4343" s="8"/>
    </row>
    <row r="4344" spans="1:1" x14ac:dyDescent="0.2">
      <c r="A4344" s="8"/>
    </row>
    <row r="4345" spans="1:1" x14ac:dyDescent="0.2">
      <c r="A4345" s="8"/>
    </row>
    <row r="4346" spans="1:1" x14ac:dyDescent="0.2">
      <c r="A4346" s="8"/>
    </row>
    <row r="4347" spans="1:1" x14ac:dyDescent="0.2">
      <c r="A4347" s="8"/>
    </row>
    <row r="4348" spans="1:1" x14ac:dyDescent="0.2">
      <c r="A4348" s="8"/>
    </row>
    <row r="4349" spans="1:1" x14ac:dyDescent="0.2">
      <c r="A4349" s="8"/>
    </row>
    <row r="4350" spans="1:1" x14ac:dyDescent="0.2">
      <c r="A4350" s="8"/>
    </row>
    <row r="4351" spans="1:1" x14ac:dyDescent="0.2">
      <c r="A4351" s="8"/>
    </row>
    <row r="4352" spans="1:1" x14ac:dyDescent="0.2">
      <c r="A4352" s="8"/>
    </row>
    <row r="4353" spans="1:1" x14ac:dyDescent="0.2">
      <c r="A4353" s="8"/>
    </row>
    <row r="4354" spans="1:1" x14ac:dyDescent="0.2">
      <c r="A4354" s="8"/>
    </row>
    <row r="4355" spans="1:1" x14ac:dyDescent="0.2">
      <c r="A4355" s="8"/>
    </row>
    <row r="4356" spans="1:1" x14ac:dyDescent="0.2">
      <c r="A4356" s="8"/>
    </row>
    <row r="4357" spans="1:1" x14ac:dyDescent="0.2">
      <c r="A4357" s="8"/>
    </row>
    <row r="4358" spans="1:1" x14ac:dyDescent="0.2">
      <c r="A4358" s="8"/>
    </row>
    <row r="4359" spans="1:1" x14ac:dyDescent="0.2">
      <c r="A4359" s="8"/>
    </row>
    <row r="4360" spans="1:1" x14ac:dyDescent="0.2">
      <c r="A4360" s="8"/>
    </row>
    <row r="4361" spans="1:1" x14ac:dyDescent="0.2">
      <c r="A4361" s="8"/>
    </row>
    <row r="4362" spans="1:1" x14ac:dyDescent="0.2">
      <c r="A4362" s="8"/>
    </row>
    <row r="4363" spans="1:1" x14ac:dyDescent="0.2">
      <c r="A4363" s="8"/>
    </row>
    <row r="4364" spans="1:1" x14ac:dyDescent="0.2">
      <c r="A4364" s="8"/>
    </row>
    <row r="4365" spans="1:1" x14ac:dyDescent="0.2">
      <c r="A4365" s="8"/>
    </row>
    <row r="4366" spans="1:1" x14ac:dyDescent="0.2">
      <c r="A4366" s="8"/>
    </row>
    <row r="4367" spans="1:1" x14ac:dyDescent="0.2">
      <c r="A4367" s="8"/>
    </row>
    <row r="4368" spans="1:1" x14ac:dyDescent="0.2">
      <c r="A4368" s="8"/>
    </row>
    <row r="4369" spans="1:1" x14ac:dyDescent="0.2">
      <c r="A4369" s="8"/>
    </row>
    <row r="4370" spans="1:1" x14ac:dyDescent="0.2">
      <c r="A4370" s="8"/>
    </row>
    <row r="4371" spans="1:1" x14ac:dyDescent="0.2">
      <c r="A4371" s="8"/>
    </row>
    <row r="4372" spans="1:1" x14ac:dyDescent="0.2">
      <c r="A4372" s="8"/>
    </row>
    <row r="4373" spans="1:1" x14ac:dyDescent="0.2">
      <c r="A4373" s="8"/>
    </row>
    <row r="4374" spans="1:1" x14ac:dyDescent="0.2">
      <c r="A4374" s="8"/>
    </row>
    <row r="4375" spans="1:1" x14ac:dyDescent="0.2">
      <c r="A4375" s="8"/>
    </row>
    <row r="4376" spans="1:1" x14ac:dyDescent="0.2">
      <c r="A4376" s="8"/>
    </row>
    <row r="4377" spans="1:1" x14ac:dyDescent="0.2">
      <c r="A4377" s="8"/>
    </row>
    <row r="4378" spans="1:1" x14ac:dyDescent="0.2">
      <c r="A4378" s="8"/>
    </row>
    <row r="4379" spans="1:1" x14ac:dyDescent="0.2">
      <c r="A4379" s="8"/>
    </row>
    <row r="4380" spans="1:1" x14ac:dyDescent="0.2">
      <c r="A4380" s="8"/>
    </row>
    <row r="4381" spans="1:1" x14ac:dyDescent="0.2">
      <c r="A4381" s="8"/>
    </row>
    <row r="4382" spans="1:1" x14ac:dyDescent="0.2">
      <c r="A4382" s="8"/>
    </row>
    <row r="4383" spans="1:1" x14ac:dyDescent="0.2">
      <c r="A4383" s="8"/>
    </row>
    <row r="4384" spans="1:1" x14ac:dyDescent="0.2">
      <c r="A4384" s="8"/>
    </row>
    <row r="4385" spans="1:1" x14ac:dyDescent="0.2">
      <c r="A4385" s="8"/>
    </row>
    <row r="4386" spans="1:1" x14ac:dyDescent="0.2">
      <c r="A4386" s="8"/>
    </row>
    <row r="4387" spans="1:1" x14ac:dyDescent="0.2">
      <c r="A4387" s="8"/>
    </row>
    <row r="4388" spans="1:1" x14ac:dyDescent="0.2">
      <c r="A4388" s="8"/>
    </row>
    <row r="4389" spans="1:1" x14ac:dyDescent="0.2">
      <c r="A4389" s="8"/>
    </row>
    <row r="4390" spans="1:1" x14ac:dyDescent="0.2">
      <c r="A4390" s="8"/>
    </row>
    <row r="4391" spans="1:1" x14ac:dyDescent="0.2">
      <c r="A4391" s="8"/>
    </row>
    <row r="4392" spans="1:1" x14ac:dyDescent="0.2">
      <c r="A4392" s="8"/>
    </row>
    <row r="4393" spans="1:1" x14ac:dyDescent="0.2">
      <c r="A4393" s="8"/>
    </row>
    <row r="4394" spans="1:1" x14ac:dyDescent="0.2">
      <c r="A4394" s="8"/>
    </row>
    <row r="4395" spans="1:1" x14ac:dyDescent="0.2">
      <c r="A4395" s="8"/>
    </row>
    <row r="4396" spans="1:1" x14ac:dyDescent="0.2">
      <c r="A4396" s="8"/>
    </row>
    <row r="4397" spans="1:1" x14ac:dyDescent="0.2">
      <c r="A4397" s="8"/>
    </row>
    <row r="4398" spans="1:1" x14ac:dyDescent="0.2">
      <c r="A4398" s="8"/>
    </row>
    <row r="4399" spans="1:1" x14ac:dyDescent="0.2">
      <c r="A4399" s="8"/>
    </row>
    <row r="4400" spans="1:1" x14ac:dyDescent="0.2">
      <c r="A4400" s="8"/>
    </row>
    <row r="4401" spans="1:1" x14ac:dyDescent="0.2">
      <c r="A4401" s="8"/>
    </row>
    <row r="4402" spans="1:1" x14ac:dyDescent="0.2">
      <c r="A4402" s="8"/>
    </row>
    <row r="4403" spans="1:1" x14ac:dyDescent="0.2">
      <c r="A4403" s="8"/>
    </row>
    <row r="4404" spans="1:1" x14ac:dyDescent="0.2">
      <c r="A4404" s="8"/>
    </row>
    <row r="4405" spans="1:1" x14ac:dyDescent="0.2">
      <c r="A4405" s="8"/>
    </row>
    <row r="4406" spans="1:1" x14ac:dyDescent="0.2">
      <c r="A4406" s="8"/>
    </row>
    <row r="4407" spans="1:1" x14ac:dyDescent="0.2">
      <c r="A4407" s="8"/>
    </row>
    <row r="4408" spans="1:1" x14ac:dyDescent="0.2">
      <c r="A4408" s="8"/>
    </row>
    <row r="4409" spans="1:1" x14ac:dyDescent="0.2">
      <c r="A4409" s="8"/>
    </row>
    <row r="4410" spans="1:1" x14ac:dyDescent="0.2">
      <c r="A4410" s="8"/>
    </row>
    <row r="4411" spans="1:1" x14ac:dyDescent="0.2">
      <c r="A4411" s="8"/>
    </row>
    <row r="4412" spans="1:1" x14ac:dyDescent="0.2">
      <c r="A4412" s="8"/>
    </row>
    <row r="4413" spans="1:1" x14ac:dyDescent="0.2">
      <c r="A4413" s="8"/>
    </row>
    <row r="4414" spans="1:1" x14ac:dyDescent="0.2">
      <c r="A4414" s="8"/>
    </row>
    <row r="4415" spans="1:1" x14ac:dyDescent="0.2">
      <c r="A4415" s="8"/>
    </row>
    <row r="4416" spans="1:1" x14ac:dyDescent="0.2">
      <c r="A4416" s="8"/>
    </row>
    <row r="4417" spans="1:1" x14ac:dyDescent="0.2">
      <c r="A4417" s="8"/>
    </row>
    <row r="4418" spans="1:1" x14ac:dyDescent="0.2">
      <c r="A4418" s="8"/>
    </row>
    <row r="4419" spans="1:1" x14ac:dyDescent="0.2">
      <c r="A4419" s="8"/>
    </row>
    <row r="4420" spans="1:1" x14ac:dyDescent="0.2">
      <c r="A4420" s="8"/>
    </row>
    <row r="4421" spans="1:1" x14ac:dyDescent="0.2">
      <c r="A4421" s="8"/>
    </row>
    <row r="4422" spans="1:1" x14ac:dyDescent="0.2">
      <c r="A4422" s="8"/>
    </row>
    <row r="4423" spans="1:1" x14ac:dyDescent="0.2">
      <c r="A4423" s="8"/>
    </row>
    <row r="4424" spans="1:1" x14ac:dyDescent="0.2">
      <c r="A4424" s="8"/>
    </row>
    <row r="4425" spans="1:1" x14ac:dyDescent="0.2">
      <c r="A4425" s="8"/>
    </row>
    <row r="4426" spans="1:1" x14ac:dyDescent="0.2">
      <c r="A4426" s="8"/>
    </row>
    <row r="4427" spans="1:1" x14ac:dyDescent="0.2">
      <c r="A4427" s="8"/>
    </row>
    <row r="4428" spans="1:1" x14ac:dyDescent="0.2">
      <c r="A4428" s="8"/>
    </row>
    <row r="4429" spans="1:1" x14ac:dyDescent="0.2">
      <c r="A4429" s="8"/>
    </row>
    <row r="4430" spans="1:1" x14ac:dyDescent="0.2">
      <c r="A4430" s="8"/>
    </row>
    <row r="4431" spans="1:1" x14ac:dyDescent="0.2">
      <c r="A4431" s="8"/>
    </row>
    <row r="4432" spans="1:1" x14ac:dyDescent="0.2">
      <c r="A4432" s="8"/>
    </row>
    <row r="4433" spans="1:1" x14ac:dyDescent="0.2">
      <c r="A4433" s="8"/>
    </row>
    <row r="4434" spans="1:1" x14ac:dyDescent="0.2">
      <c r="A4434" s="8"/>
    </row>
    <row r="4435" spans="1:1" x14ac:dyDescent="0.2">
      <c r="A4435" s="8"/>
    </row>
    <row r="4436" spans="1:1" x14ac:dyDescent="0.2">
      <c r="A4436" s="8"/>
    </row>
    <row r="4437" spans="1:1" x14ac:dyDescent="0.2">
      <c r="A4437" s="8"/>
    </row>
    <row r="4438" spans="1:1" x14ac:dyDescent="0.2">
      <c r="A4438" s="8"/>
    </row>
    <row r="4439" spans="1:1" x14ac:dyDescent="0.2">
      <c r="A4439" s="8"/>
    </row>
    <row r="4440" spans="1:1" x14ac:dyDescent="0.2">
      <c r="A4440" s="8"/>
    </row>
    <row r="4441" spans="1:1" x14ac:dyDescent="0.2">
      <c r="A4441" s="8"/>
    </row>
    <row r="4442" spans="1:1" x14ac:dyDescent="0.2">
      <c r="A4442" s="8"/>
    </row>
    <row r="4443" spans="1:1" x14ac:dyDescent="0.2">
      <c r="A4443" s="8"/>
    </row>
    <row r="4444" spans="1:1" x14ac:dyDescent="0.2">
      <c r="A4444" s="8"/>
    </row>
    <row r="4445" spans="1:1" x14ac:dyDescent="0.2">
      <c r="A4445" s="8"/>
    </row>
    <row r="4446" spans="1:1" x14ac:dyDescent="0.2">
      <c r="A4446" s="8"/>
    </row>
    <row r="4447" spans="1:1" x14ac:dyDescent="0.2">
      <c r="A4447" s="8"/>
    </row>
    <row r="4448" spans="1:1" x14ac:dyDescent="0.2">
      <c r="A4448" s="8"/>
    </row>
    <row r="4449" spans="1:1" x14ac:dyDescent="0.2">
      <c r="A4449" s="8"/>
    </row>
    <row r="4450" spans="1:1" x14ac:dyDescent="0.2">
      <c r="A4450" s="8"/>
    </row>
    <row r="4451" spans="1:1" x14ac:dyDescent="0.2">
      <c r="A4451" s="8"/>
    </row>
    <row r="4452" spans="1:1" x14ac:dyDescent="0.2">
      <c r="A4452" s="8"/>
    </row>
    <row r="4453" spans="1:1" x14ac:dyDescent="0.2">
      <c r="A4453" s="8"/>
    </row>
    <row r="4454" spans="1:1" x14ac:dyDescent="0.2">
      <c r="A4454" s="8"/>
    </row>
    <row r="4455" spans="1:1" x14ac:dyDescent="0.2">
      <c r="A4455" s="8"/>
    </row>
    <row r="4456" spans="1:1" x14ac:dyDescent="0.2">
      <c r="A4456" s="8"/>
    </row>
    <row r="4457" spans="1:1" x14ac:dyDescent="0.2">
      <c r="A4457" s="8"/>
    </row>
    <row r="4458" spans="1:1" x14ac:dyDescent="0.2">
      <c r="A4458" s="8"/>
    </row>
    <row r="4459" spans="1:1" x14ac:dyDescent="0.2">
      <c r="A4459" s="8"/>
    </row>
    <row r="4460" spans="1:1" x14ac:dyDescent="0.2">
      <c r="A4460" s="8"/>
    </row>
    <row r="4461" spans="1:1" x14ac:dyDescent="0.2">
      <c r="A4461" s="8"/>
    </row>
    <row r="4462" spans="1:1" x14ac:dyDescent="0.2">
      <c r="A4462" s="8"/>
    </row>
    <row r="4463" spans="1:1" x14ac:dyDescent="0.2">
      <c r="A4463" s="8"/>
    </row>
    <row r="4464" spans="1:1" x14ac:dyDescent="0.2">
      <c r="A4464" s="8"/>
    </row>
    <row r="4465" spans="1:1" x14ac:dyDescent="0.2">
      <c r="A4465" s="8"/>
    </row>
    <row r="4466" spans="1:1" x14ac:dyDescent="0.2">
      <c r="A4466" s="8"/>
    </row>
    <row r="4467" spans="1:1" x14ac:dyDescent="0.2">
      <c r="A4467" s="8"/>
    </row>
    <row r="4468" spans="1:1" x14ac:dyDescent="0.2">
      <c r="A4468" s="8"/>
    </row>
    <row r="4469" spans="1:1" x14ac:dyDescent="0.2">
      <c r="A4469" s="8"/>
    </row>
    <row r="4470" spans="1:1" x14ac:dyDescent="0.2">
      <c r="A4470" s="8"/>
    </row>
    <row r="4471" spans="1:1" x14ac:dyDescent="0.2">
      <c r="A4471" s="8"/>
    </row>
    <row r="4472" spans="1:1" x14ac:dyDescent="0.2">
      <c r="A4472" s="8"/>
    </row>
    <row r="4473" spans="1:1" x14ac:dyDescent="0.2">
      <c r="A4473" s="8"/>
    </row>
    <row r="4474" spans="1:1" x14ac:dyDescent="0.2">
      <c r="A4474" s="8"/>
    </row>
    <row r="4475" spans="1:1" x14ac:dyDescent="0.2">
      <c r="A4475" s="8"/>
    </row>
    <row r="4476" spans="1:1" x14ac:dyDescent="0.2">
      <c r="A4476" s="8"/>
    </row>
    <row r="4477" spans="1:1" x14ac:dyDescent="0.2">
      <c r="A4477" s="8"/>
    </row>
    <row r="4478" spans="1:1" x14ac:dyDescent="0.2">
      <c r="A4478" s="8"/>
    </row>
    <row r="4479" spans="1:1" x14ac:dyDescent="0.2">
      <c r="A4479" s="8"/>
    </row>
    <row r="4480" spans="1:1" x14ac:dyDescent="0.2">
      <c r="A4480" s="8"/>
    </row>
    <row r="4481" spans="1:1" x14ac:dyDescent="0.2">
      <c r="A4481" s="8"/>
    </row>
    <row r="4482" spans="1:1" x14ac:dyDescent="0.2">
      <c r="A4482" s="8"/>
    </row>
    <row r="4483" spans="1:1" x14ac:dyDescent="0.2">
      <c r="A4483" s="8"/>
    </row>
    <row r="4484" spans="1:1" x14ac:dyDescent="0.2">
      <c r="A4484" s="8"/>
    </row>
    <row r="4485" spans="1:1" x14ac:dyDescent="0.2">
      <c r="A4485" s="8"/>
    </row>
    <row r="4486" spans="1:1" x14ac:dyDescent="0.2">
      <c r="A4486" s="8"/>
    </row>
    <row r="4487" spans="1:1" x14ac:dyDescent="0.2">
      <c r="A4487" s="8"/>
    </row>
    <row r="4488" spans="1:1" x14ac:dyDescent="0.2">
      <c r="A4488" s="8"/>
    </row>
    <row r="4489" spans="1:1" x14ac:dyDescent="0.2">
      <c r="A4489" s="8"/>
    </row>
    <row r="4490" spans="1:1" x14ac:dyDescent="0.2">
      <c r="A4490" s="8"/>
    </row>
    <row r="4491" spans="1:1" x14ac:dyDescent="0.2">
      <c r="A4491" s="8"/>
    </row>
    <row r="4492" spans="1:1" x14ac:dyDescent="0.2">
      <c r="A4492" s="8"/>
    </row>
    <row r="4493" spans="1:1" x14ac:dyDescent="0.2">
      <c r="A4493" s="8"/>
    </row>
    <row r="4494" spans="1:1" x14ac:dyDescent="0.2">
      <c r="A4494" s="8"/>
    </row>
    <row r="4495" spans="1:1" x14ac:dyDescent="0.2">
      <c r="A4495" s="8"/>
    </row>
    <row r="4496" spans="1:1" x14ac:dyDescent="0.2">
      <c r="A4496" s="8"/>
    </row>
    <row r="4497" spans="1:1" x14ac:dyDescent="0.2">
      <c r="A4497" s="8"/>
    </row>
    <row r="4498" spans="1:1" x14ac:dyDescent="0.2">
      <c r="A4498" s="8"/>
    </row>
    <row r="4499" spans="1:1" x14ac:dyDescent="0.2">
      <c r="A4499" s="8"/>
    </row>
    <row r="4500" spans="1:1" x14ac:dyDescent="0.2">
      <c r="A4500" s="8"/>
    </row>
    <row r="4501" spans="1:1" x14ac:dyDescent="0.2">
      <c r="A4501" s="8"/>
    </row>
    <row r="4502" spans="1:1" x14ac:dyDescent="0.2">
      <c r="A4502" s="8"/>
    </row>
    <row r="4503" spans="1:1" x14ac:dyDescent="0.2">
      <c r="A4503" s="8"/>
    </row>
    <row r="4504" spans="1:1" x14ac:dyDescent="0.2">
      <c r="A4504" s="8"/>
    </row>
    <row r="4505" spans="1:1" x14ac:dyDescent="0.2">
      <c r="A4505" s="8"/>
    </row>
    <row r="4506" spans="1:1" x14ac:dyDescent="0.2">
      <c r="A4506" s="8"/>
    </row>
    <row r="4507" spans="1:1" x14ac:dyDescent="0.2">
      <c r="A4507" s="8"/>
    </row>
    <row r="4508" spans="1:1" x14ac:dyDescent="0.2">
      <c r="A4508" s="8"/>
    </row>
    <row r="4509" spans="1:1" x14ac:dyDescent="0.2">
      <c r="A4509" s="8"/>
    </row>
    <row r="4510" spans="1:1" x14ac:dyDescent="0.2">
      <c r="A4510" s="8"/>
    </row>
    <row r="4511" spans="1:1" x14ac:dyDescent="0.2">
      <c r="A4511" s="8"/>
    </row>
    <row r="4512" spans="1:1" x14ac:dyDescent="0.2">
      <c r="A4512" s="8"/>
    </row>
    <row r="4513" spans="1:1" x14ac:dyDescent="0.2">
      <c r="A4513" s="8"/>
    </row>
    <row r="4514" spans="1:1" x14ac:dyDescent="0.2">
      <c r="A4514" s="8"/>
    </row>
    <row r="4515" spans="1:1" x14ac:dyDescent="0.2">
      <c r="A4515" s="8"/>
    </row>
    <row r="4516" spans="1:1" x14ac:dyDescent="0.2">
      <c r="A4516" s="8"/>
    </row>
    <row r="4517" spans="1:1" x14ac:dyDescent="0.2">
      <c r="A4517" s="8"/>
    </row>
    <row r="4518" spans="1:1" x14ac:dyDescent="0.2">
      <c r="A4518" s="8"/>
    </row>
    <row r="4519" spans="1:1" x14ac:dyDescent="0.2">
      <c r="A4519" s="8"/>
    </row>
    <row r="4520" spans="1:1" x14ac:dyDescent="0.2">
      <c r="A4520" s="8"/>
    </row>
    <row r="4521" spans="1:1" x14ac:dyDescent="0.2">
      <c r="A4521" s="8"/>
    </row>
    <row r="4522" spans="1:1" x14ac:dyDescent="0.2">
      <c r="A4522" s="8"/>
    </row>
    <row r="4523" spans="1:1" x14ac:dyDescent="0.2">
      <c r="A4523" s="8"/>
    </row>
    <row r="4524" spans="1:1" x14ac:dyDescent="0.2">
      <c r="A4524" s="8"/>
    </row>
    <row r="4525" spans="1:1" x14ac:dyDescent="0.2">
      <c r="A4525" s="8"/>
    </row>
    <row r="4526" spans="1:1" x14ac:dyDescent="0.2">
      <c r="A4526" s="8"/>
    </row>
    <row r="4527" spans="1:1" x14ac:dyDescent="0.2">
      <c r="A4527" s="8"/>
    </row>
    <row r="4528" spans="1:1" x14ac:dyDescent="0.2">
      <c r="A4528" s="8"/>
    </row>
    <row r="4529" spans="1:1" x14ac:dyDescent="0.2">
      <c r="A4529" s="8"/>
    </row>
    <row r="4530" spans="1:1" x14ac:dyDescent="0.2">
      <c r="A4530" s="8"/>
    </row>
    <row r="4531" spans="1:1" x14ac:dyDescent="0.2">
      <c r="A4531" s="8"/>
    </row>
    <row r="4532" spans="1:1" x14ac:dyDescent="0.2">
      <c r="A4532" s="8"/>
    </row>
    <row r="4533" spans="1:1" x14ac:dyDescent="0.2">
      <c r="A4533" s="8"/>
    </row>
    <row r="4534" spans="1:1" x14ac:dyDescent="0.2">
      <c r="A4534" s="8"/>
    </row>
    <row r="4535" spans="1:1" x14ac:dyDescent="0.2">
      <c r="A4535" s="8"/>
    </row>
    <row r="4536" spans="1:1" x14ac:dyDescent="0.2">
      <c r="A4536" s="8"/>
    </row>
    <row r="4537" spans="1:1" x14ac:dyDescent="0.2">
      <c r="A4537" s="8"/>
    </row>
    <row r="4538" spans="1:1" x14ac:dyDescent="0.2">
      <c r="A4538" s="8"/>
    </row>
    <row r="4539" spans="1:1" x14ac:dyDescent="0.2">
      <c r="A4539" s="8"/>
    </row>
    <row r="4540" spans="1:1" x14ac:dyDescent="0.2">
      <c r="A4540" s="8"/>
    </row>
    <row r="4541" spans="1:1" x14ac:dyDescent="0.2">
      <c r="A4541" s="8"/>
    </row>
    <row r="4542" spans="1:1" x14ac:dyDescent="0.2">
      <c r="A4542" s="8"/>
    </row>
    <row r="4543" spans="1:1" x14ac:dyDescent="0.2">
      <c r="A4543" s="8"/>
    </row>
    <row r="4544" spans="1:1" x14ac:dyDescent="0.2">
      <c r="A4544" s="8"/>
    </row>
    <row r="4545" spans="1:1" x14ac:dyDescent="0.2">
      <c r="A4545" s="8"/>
    </row>
    <row r="4546" spans="1:1" x14ac:dyDescent="0.2">
      <c r="A4546" s="8"/>
    </row>
    <row r="4547" spans="1:1" x14ac:dyDescent="0.2">
      <c r="A4547" s="8"/>
    </row>
    <row r="4548" spans="1:1" x14ac:dyDescent="0.2">
      <c r="A4548" s="8"/>
    </row>
    <row r="4549" spans="1:1" x14ac:dyDescent="0.2">
      <c r="A4549" s="8"/>
    </row>
    <row r="4550" spans="1:1" x14ac:dyDescent="0.2">
      <c r="A4550" s="8"/>
    </row>
    <row r="4551" spans="1:1" x14ac:dyDescent="0.2">
      <c r="A4551" s="8"/>
    </row>
    <row r="4552" spans="1:1" x14ac:dyDescent="0.2">
      <c r="A4552" s="8"/>
    </row>
    <row r="4553" spans="1:1" x14ac:dyDescent="0.2">
      <c r="A4553" s="8"/>
    </row>
    <row r="4554" spans="1:1" x14ac:dyDescent="0.2">
      <c r="A4554" s="8"/>
    </row>
    <row r="4555" spans="1:1" x14ac:dyDescent="0.2">
      <c r="A4555" s="8"/>
    </row>
    <row r="4556" spans="1:1" x14ac:dyDescent="0.2">
      <c r="A4556" s="8"/>
    </row>
    <row r="4557" spans="1:1" x14ac:dyDescent="0.2">
      <c r="A4557" s="8"/>
    </row>
    <row r="4558" spans="1:1" x14ac:dyDescent="0.2">
      <c r="A4558" s="8"/>
    </row>
    <row r="4559" spans="1:1" x14ac:dyDescent="0.2">
      <c r="A4559" s="8"/>
    </row>
    <row r="4560" spans="1:1" x14ac:dyDescent="0.2">
      <c r="A4560" s="8"/>
    </row>
    <row r="4561" spans="1:1" x14ac:dyDescent="0.2">
      <c r="A4561" s="8"/>
    </row>
    <row r="4562" spans="1:1" x14ac:dyDescent="0.2">
      <c r="A4562" s="8"/>
    </row>
    <row r="4563" spans="1:1" x14ac:dyDescent="0.2">
      <c r="A4563" s="8"/>
    </row>
    <row r="4564" spans="1:1" x14ac:dyDescent="0.2">
      <c r="A4564" s="8"/>
    </row>
    <row r="4565" spans="1:1" x14ac:dyDescent="0.2">
      <c r="A4565" s="8"/>
    </row>
    <row r="4566" spans="1:1" x14ac:dyDescent="0.2">
      <c r="A4566" s="8"/>
    </row>
    <row r="4567" spans="1:1" x14ac:dyDescent="0.2">
      <c r="A4567" s="8"/>
    </row>
    <row r="4568" spans="1:1" x14ac:dyDescent="0.2">
      <c r="A4568" s="8"/>
    </row>
    <row r="4569" spans="1:1" x14ac:dyDescent="0.2">
      <c r="A4569" s="8"/>
    </row>
    <row r="4570" spans="1:1" x14ac:dyDescent="0.2">
      <c r="A4570" s="8"/>
    </row>
    <row r="4571" spans="1:1" x14ac:dyDescent="0.2">
      <c r="A4571" s="8"/>
    </row>
    <row r="4572" spans="1:1" x14ac:dyDescent="0.2">
      <c r="A4572" s="8"/>
    </row>
    <row r="4573" spans="1:1" x14ac:dyDescent="0.2">
      <c r="A4573" s="8"/>
    </row>
    <row r="4574" spans="1:1" x14ac:dyDescent="0.2">
      <c r="A4574" s="8"/>
    </row>
    <row r="4575" spans="1:1" x14ac:dyDescent="0.2">
      <c r="A4575" s="8"/>
    </row>
    <row r="4576" spans="1:1" x14ac:dyDescent="0.2">
      <c r="A4576" s="8"/>
    </row>
    <row r="4577" spans="1:1" x14ac:dyDescent="0.2">
      <c r="A4577" s="8"/>
    </row>
    <row r="4578" spans="1:1" x14ac:dyDescent="0.2">
      <c r="A4578" s="8"/>
    </row>
    <row r="4579" spans="1:1" x14ac:dyDescent="0.2">
      <c r="A4579" s="8"/>
    </row>
    <row r="4580" spans="1:1" x14ac:dyDescent="0.2">
      <c r="A4580" s="8"/>
    </row>
    <row r="4581" spans="1:1" x14ac:dyDescent="0.2">
      <c r="A4581" s="8"/>
    </row>
    <row r="4582" spans="1:1" x14ac:dyDescent="0.2">
      <c r="A4582" s="8"/>
    </row>
    <row r="4583" spans="1:1" x14ac:dyDescent="0.2">
      <c r="A4583" s="8"/>
    </row>
    <row r="4584" spans="1:1" x14ac:dyDescent="0.2">
      <c r="A4584" s="8"/>
    </row>
    <row r="4585" spans="1:1" x14ac:dyDescent="0.2">
      <c r="A4585" s="8"/>
    </row>
    <row r="4586" spans="1:1" x14ac:dyDescent="0.2">
      <c r="A4586" s="8"/>
    </row>
    <row r="4587" spans="1:1" x14ac:dyDescent="0.2">
      <c r="A4587" s="8"/>
    </row>
    <row r="4588" spans="1:1" x14ac:dyDescent="0.2">
      <c r="A4588" s="8"/>
    </row>
    <row r="4589" spans="1:1" x14ac:dyDescent="0.2">
      <c r="A4589" s="8"/>
    </row>
    <row r="4590" spans="1:1" x14ac:dyDescent="0.2">
      <c r="A4590" s="8"/>
    </row>
    <row r="4591" spans="1:1" x14ac:dyDescent="0.2">
      <c r="A4591" s="8"/>
    </row>
    <row r="4592" spans="1:1" x14ac:dyDescent="0.2">
      <c r="A4592" s="8"/>
    </row>
    <row r="4593" spans="1:1" x14ac:dyDescent="0.2">
      <c r="A4593" s="8"/>
    </row>
    <row r="4594" spans="1:1" x14ac:dyDescent="0.2">
      <c r="A4594" s="8"/>
    </row>
    <row r="4595" spans="1:1" x14ac:dyDescent="0.2">
      <c r="A4595" s="8"/>
    </row>
    <row r="4596" spans="1:1" x14ac:dyDescent="0.2">
      <c r="A4596" s="8"/>
    </row>
    <row r="4597" spans="1:1" x14ac:dyDescent="0.2">
      <c r="A4597" s="8"/>
    </row>
    <row r="4598" spans="1:1" x14ac:dyDescent="0.2">
      <c r="A4598" s="8"/>
    </row>
    <row r="4599" spans="1:1" x14ac:dyDescent="0.2">
      <c r="A4599" s="8"/>
    </row>
    <row r="4600" spans="1:1" x14ac:dyDescent="0.2">
      <c r="A4600" s="8"/>
    </row>
    <row r="4601" spans="1:1" x14ac:dyDescent="0.2">
      <c r="A4601" s="8"/>
    </row>
    <row r="4602" spans="1:1" x14ac:dyDescent="0.2">
      <c r="A4602" s="8"/>
    </row>
    <row r="4603" spans="1:1" x14ac:dyDescent="0.2">
      <c r="A4603" s="8"/>
    </row>
    <row r="4604" spans="1:1" x14ac:dyDescent="0.2">
      <c r="A4604" s="8"/>
    </row>
    <row r="4605" spans="1:1" x14ac:dyDescent="0.2">
      <c r="A4605" s="8"/>
    </row>
    <row r="4606" spans="1:1" x14ac:dyDescent="0.2">
      <c r="A4606" s="8"/>
    </row>
    <row r="4607" spans="1:1" x14ac:dyDescent="0.2">
      <c r="A4607" s="8"/>
    </row>
    <row r="4608" spans="1:1" x14ac:dyDescent="0.2">
      <c r="A4608" s="8"/>
    </row>
    <row r="4609" spans="1:1" x14ac:dyDescent="0.2">
      <c r="A4609" s="8"/>
    </row>
    <row r="4610" spans="1:1" x14ac:dyDescent="0.2">
      <c r="A4610" s="8"/>
    </row>
    <row r="4611" spans="1:1" x14ac:dyDescent="0.2">
      <c r="A4611" s="8"/>
    </row>
    <row r="4612" spans="1:1" x14ac:dyDescent="0.2">
      <c r="A4612" s="8"/>
    </row>
    <row r="4613" spans="1:1" x14ac:dyDescent="0.2">
      <c r="A4613" s="8"/>
    </row>
    <row r="4614" spans="1:1" x14ac:dyDescent="0.2">
      <c r="A4614" s="8"/>
    </row>
    <row r="4615" spans="1:1" x14ac:dyDescent="0.2">
      <c r="A4615" s="8"/>
    </row>
    <row r="4616" spans="1:1" x14ac:dyDescent="0.2">
      <c r="A4616" s="8"/>
    </row>
    <row r="4617" spans="1:1" x14ac:dyDescent="0.2">
      <c r="A4617" s="8"/>
    </row>
    <row r="4618" spans="1:1" x14ac:dyDescent="0.2">
      <c r="A4618" s="8"/>
    </row>
    <row r="4619" spans="1:1" x14ac:dyDescent="0.2">
      <c r="A4619" s="8"/>
    </row>
    <row r="4620" spans="1:1" x14ac:dyDescent="0.2">
      <c r="A4620" s="8"/>
    </row>
    <row r="4621" spans="1:1" x14ac:dyDescent="0.2">
      <c r="A4621" s="8"/>
    </row>
    <row r="4622" spans="1:1" x14ac:dyDescent="0.2">
      <c r="A4622" s="8"/>
    </row>
    <row r="4623" spans="1:1" x14ac:dyDescent="0.2">
      <c r="A4623" s="8"/>
    </row>
    <row r="4624" spans="1:1" x14ac:dyDescent="0.2">
      <c r="A4624" s="8"/>
    </row>
    <row r="4625" spans="1:1" x14ac:dyDescent="0.2">
      <c r="A4625" s="8"/>
    </row>
    <row r="4626" spans="1:1" x14ac:dyDescent="0.2">
      <c r="A4626" s="8"/>
    </row>
    <row r="4627" spans="1:1" x14ac:dyDescent="0.2">
      <c r="A4627" s="8"/>
    </row>
    <row r="4628" spans="1:1" x14ac:dyDescent="0.2">
      <c r="A4628" s="8"/>
    </row>
    <row r="4629" spans="1:1" x14ac:dyDescent="0.2">
      <c r="A4629" s="8"/>
    </row>
    <row r="4630" spans="1:1" x14ac:dyDescent="0.2">
      <c r="A4630" s="8"/>
    </row>
    <row r="4631" spans="1:1" x14ac:dyDescent="0.2">
      <c r="A4631" s="8"/>
    </row>
    <row r="4632" spans="1:1" x14ac:dyDescent="0.2">
      <c r="A4632" s="8"/>
    </row>
    <row r="4633" spans="1:1" x14ac:dyDescent="0.2">
      <c r="A4633" s="8"/>
    </row>
    <row r="4634" spans="1:1" x14ac:dyDescent="0.2">
      <c r="A4634" s="8"/>
    </row>
    <row r="4635" spans="1:1" x14ac:dyDescent="0.2">
      <c r="A4635" s="8"/>
    </row>
    <row r="4636" spans="1:1" x14ac:dyDescent="0.2">
      <c r="A4636" s="8"/>
    </row>
    <row r="4637" spans="1:1" x14ac:dyDescent="0.2">
      <c r="A4637" s="8"/>
    </row>
    <row r="4638" spans="1:1" x14ac:dyDescent="0.2">
      <c r="A4638" s="8"/>
    </row>
    <row r="4639" spans="1:1" x14ac:dyDescent="0.2">
      <c r="A4639" s="8"/>
    </row>
    <row r="4640" spans="1:1" x14ac:dyDescent="0.2">
      <c r="A4640" s="8"/>
    </row>
    <row r="4641" spans="1:1" x14ac:dyDescent="0.2">
      <c r="A4641" s="8"/>
    </row>
    <row r="4642" spans="1:1" x14ac:dyDescent="0.2">
      <c r="A4642" s="8"/>
    </row>
    <row r="4643" spans="1:1" x14ac:dyDescent="0.2">
      <c r="A4643" s="8"/>
    </row>
    <row r="4644" spans="1:1" x14ac:dyDescent="0.2">
      <c r="A4644" s="8"/>
    </row>
    <row r="4645" spans="1:1" x14ac:dyDescent="0.2">
      <c r="A4645" s="8"/>
    </row>
    <row r="4646" spans="1:1" x14ac:dyDescent="0.2">
      <c r="A4646" s="8"/>
    </row>
    <row r="4647" spans="1:1" x14ac:dyDescent="0.2">
      <c r="A4647" s="8"/>
    </row>
    <row r="4648" spans="1:1" x14ac:dyDescent="0.2">
      <c r="A4648" s="8"/>
    </row>
    <row r="4649" spans="1:1" x14ac:dyDescent="0.2">
      <c r="A4649" s="8"/>
    </row>
    <row r="4650" spans="1:1" x14ac:dyDescent="0.2">
      <c r="A4650" s="8"/>
    </row>
    <row r="4651" spans="1:1" x14ac:dyDescent="0.2">
      <c r="A4651" s="8"/>
    </row>
    <row r="4652" spans="1:1" x14ac:dyDescent="0.2">
      <c r="A4652" s="8"/>
    </row>
    <row r="4653" spans="1:1" x14ac:dyDescent="0.2">
      <c r="A4653" s="8"/>
    </row>
    <row r="4654" spans="1:1" x14ac:dyDescent="0.2">
      <c r="A4654" s="8"/>
    </row>
    <row r="4655" spans="1:1" x14ac:dyDescent="0.2">
      <c r="A4655" s="8"/>
    </row>
    <row r="4656" spans="1:1" x14ac:dyDescent="0.2">
      <c r="A4656" s="8"/>
    </row>
    <row r="4657" spans="1:1" x14ac:dyDescent="0.2">
      <c r="A4657" s="8"/>
    </row>
    <row r="4658" spans="1:1" x14ac:dyDescent="0.2">
      <c r="A4658" s="8"/>
    </row>
    <row r="4659" spans="1:1" x14ac:dyDescent="0.2">
      <c r="A4659" s="8"/>
    </row>
    <row r="4660" spans="1:1" x14ac:dyDescent="0.2">
      <c r="A4660" s="8"/>
    </row>
    <row r="4661" spans="1:1" x14ac:dyDescent="0.2">
      <c r="A4661" s="8"/>
    </row>
    <row r="4662" spans="1:1" x14ac:dyDescent="0.2">
      <c r="A4662" s="8"/>
    </row>
    <row r="4663" spans="1:1" x14ac:dyDescent="0.2">
      <c r="A4663" s="8"/>
    </row>
    <row r="4664" spans="1:1" x14ac:dyDescent="0.2">
      <c r="A4664" s="8"/>
    </row>
    <row r="4665" spans="1:1" x14ac:dyDescent="0.2">
      <c r="A4665" s="8"/>
    </row>
    <row r="4666" spans="1:1" x14ac:dyDescent="0.2">
      <c r="A4666" s="8"/>
    </row>
    <row r="4667" spans="1:1" x14ac:dyDescent="0.2">
      <c r="A4667" s="8"/>
    </row>
    <row r="4668" spans="1:1" x14ac:dyDescent="0.2">
      <c r="A4668" s="8"/>
    </row>
    <row r="4669" spans="1:1" x14ac:dyDescent="0.2">
      <c r="A4669" s="8"/>
    </row>
    <row r="4670" spans="1:1" x14ac:dyDescent="0.2">
      <c r="A4670" s="8"/>
    </row>
    <row r="4671" spans="1:1" x14ac:dyDescent="0.2">
      <c r="A4671" s="8"/>
    </row>
    <row r="4672" spans="1:1" x14ac:dyDescent="0.2">
      <c r="A4672" s="8"/>
    </row>
    <row r="4673" spans="1:1" x14ac:dyDescent="0.2">
      <c r="A4673" s="8"/>
    </row>
    <row r="4674" spans="1:1" x14ac:dyDescent="0.2">
      <c r="A4674" s="8"/>
    </row>
    <row r="4675" spans="1:1" x14ac:dyDescent="0.2">
      <c r="A4675" s="8"/>
    </row>
    <row r="4676" spans="1:1" x14ac:dyDescent="0.2">
      <c r="A4676" s="8"/>
    </row>
    <row r="4677" spans="1:1" x14ac:dyDescent="0.2">
      <c r="A4677" s="8"/>
    </row>
    <row r="4678" spans="1:1" x14ac:dyDescent="0.2">
      <c r="A4678" s="8"/>
    </row>
    <row r="4679" spans="1:1" x14ac:dyDescent="0.2">
      <c r="A4679" s="8"/>
    </row>
    <row r="4680" spans="1:1" x14ac:dyDescent="0.2">
      <c r="A4680" s="8"/>
    </row>
    <row r="4681" spans="1:1" x14ac:dyDescent="0.2">
      <c r="A4681" s="8"/>
    </row>
    <row r="4682" spans="1:1" x14ac:dyDescent="0.2">
      <c r="A4682" s="8"/>
    </row>
    <row r="4683" spans="1:1" x14ac:dyDescent="0.2">
      <c r="A4683" s="8"/>
    </row>
    <row r="4684" spans="1:1" x14ac:dyDescent="0.2">
      <c r="A4684" s="8"/>
    </row>
    <row r="4685" spans="1:1" x14ac:dyDescent="0.2">
      <c r="A4685" s="8"/>
    </row>
    <row r="4686" spans="1:1" x14ac:dyDescent="0.2">
      <c r="A4686" s="8"/>
    </row>
    <row r="4687" spans="1:1" x14ac:dyDescent="0.2">
      <c r="A4687" s="8"/>
    </row>
    <row r="4688" spans="1:1" x14ac:dyDescent="0.2">
      <c r="A4688" s="8"/>
    </row>
    <row r="4689" spans="1:1" x14ac:dyDescent="0.2">
      <c r="A4689" s="8"/>
    </row>
    <row r="4690" spans="1:1" x14ac:dyDescent="0.2">
      <c r="A4690" s="8"/>
    </row>
    <row r="4691" spans="1:1" x14ac:dyDescent="0.2">
      <c r="A4691" s="8"/>
    </row>
    <row r="4692" spans="1:1" x14ac:dyDescent="0.2">
      <c r="A4692" s="8"/>
    </row>
    <row r="4693" spans="1:1" x14ac:dyDescent="0.2">
      <c r="A4693" s="8"/>
    </row>
    <row r="4694" spans="1:1" x14ac:dyDescent="0.2">
      <c r="A4694" s="8"/>
    </row>
    <row r="4695" spans="1:1" x14ac:dyDescent="0.2">
      <c r="A4695" s="8"/>
    </row>
    <row r="4696" spans="1:1" x14ac:dyDescent="0.2">
      <c r="A4696" s="8"/>
    </row>
    <row r="4697" spans="1:1" x14ac:dyDescent="0.2">
      <c r="A4697" s="8"/>
    </row>
    <row r="4698" spans="1:1" x14ac:dyDescent="0.2">
      <c r="A4698" s="8"/>
    </row>
    <row r="4699" spans="1:1" x14ac:dyDescent="0.2">
      <c r="A4699" s="8"/>
    </row>
    <row r="4700" spans="1:1" x14ac:dyDescent="0.2">
      <c r="A4700" s="8"/>
    </row>
    <row r="4701" spans="1:1" x14ac:dyDescent="0.2">
      <c r="A4701" s="8"/>
    </row>
    <row r="4702" spans="1:1" x14ac:dyDescent="0.2">
      <c r="A4702" s="8"/>
    </row>
    <row r="4703" spans="1:1" x14ac:dyDescent="0.2">
      <c r="A4703" s="8"/>
    </row>
    <row r="4704" spans="1:1" x14ac:dyDescent="0.2">
      <c r="A4704" s="8"/>
    </row>
    <row r="4705" spans="1:1" x14ac:dyDescent="0.2">
      <c r="A4705" s="8"/>
    </row>
    <row r="4706" spans="1:1" x14ac:dyDescent="0.2">
      <c r="A4706" s="8"/>
    </row>
    <row r="4707" spans="1:1" x14ac:dyDescent="0.2">
      <c r="A4707" s="8"/>
    </row>
    <row r="4708" spans="1:1" x14ac:dyDescent="0.2">
      <c r="A4708" s="8"/>
    </row>
    <row r="4709" spans="1:1" x14ac:dyDescent="0.2">
      <c r="A4709" s="8"/>
    </row>
    <row r="4710" spans="1:1" x14ac:dyDescent="0.2">
      <c r="A4710" s="8"/>
    </row>
    <row r="4711" spans="1:1" x14ac:dyDescent="0.2">
      <c r="A4711" s="8"/>
    </row>
    <row r="4712" spans="1:1" x14ac:dyDescent="0.2">
      <c r="A4712" s="8"/>
    </row>
    <row r="4713" spans="1:1" x14ac:dyDescent="0.2">
      <c r="A4713" s="8"/>
    </row>
    <row r="4714" spans="1:1" x14ac:dyDescent="0.2">
      <c r="A4714" s="8"/>
    </row>
    <row r="4715" spans="1:1" x14ac:dyDescent="0.2">
      <c r="A4715" s="8"/>
    </row>
    <row r="4716" spans="1:1" x14ac:dyDescent="0.2">
      <c r="A4716" s="8"/>
    </row>
    <row r="4717" spans="1:1" x14ac:dyDescent="0.2">
      <c r="A4717" s="8"/>
    </row>
    <row r="4718" spans="1:1" x14ac:dyDescent="0.2">
      <c r="A4718" s="8"/>
    </row>
    <row r="4719" spans="1:1" x14ac:dyDescent="0.2">
      <c r="A4719" s="8"/>
    </row>
    <row r="4720" spans="1:1" x14ac:dyDescent="0.2">
      <c r="A4720" s="8"/>
    </row>
    <row r="4721" spans="1:1" x14ac:dyDescent="0.2">
      <c r="A4721" s="8"/>
    </row>
    <row r="4722" spans="1:1" x14ac:dyDescent="0.2">
      <c r="A4722" s="8"/>
    </row>
    <row r="4723" spans="1:1" x14ac:dyDescent="0.2">
      <c r="A4723" s="8"/>
    </row>
    <row r="4724" spans="1:1" x14ac:dyDescent="0.2">
      <c r="A4724" s="8"/>
    </row>
    <row r="4725" spans="1:1" x14ac:dyDescent="0.2">
      <c r="A4725" s="8"/>
    </row>
    <row r="4726" spans="1:1" x14ac:dyDescent="0.2">
      <c r="A4726" s="8"/>
    </row>
    <row r="4727" spans="1:1" x14ac:dyDescent="0.2">
      <c r="A4727" s="8"/>
    </row>
    <row r="4728" spans="1:1" x14ac:dyDescent="0.2">
      <c r="A4728" s="8"/>
    </row>
    <row r="4729" spans="1:1" x14ac:dyDescent="0.2">
      <c r="A4729" s="8"/>
    </row>
    <row r="4730" spans="1:1" x14ac:dyDescent="0.2">
      <c r="A4730" s="8"/>
    </row>
    <row r="4731" spans="1:1" x14ac:dyDescent="0.2">
      <c r="A4731" s="8"/>
    </row>
    <row r="4732" spans="1:1" x14ac:dyDescent="0.2">
      <c r="A4732" s="8"/>
    </row>
    <row r="4733" spans="1:1" x14ac:dyDescent="0.2">
      <c r="A4733" s="8"/>
    </row>
    <row r="4734" spans="1:1" x14ac:dyDescent="0.2">
      <c r="A4734" s="8"/>
    </row>
    <row r="4735" spans="1:1" x14ac:dyDescent="0.2">
      <c r="A4735" s="8"/>
    </row>
    <row r="4736" spans="1:1" x14ac:dyDescent="0.2">
      <c r="A4736" s="8"/>
    </row>
    <row r="4737" spans="1:1" x14ac:dyDescent="0.2">
      <c r="A4737" s="8"/>
    </row>
    <row r="4738" spans="1:1" x14ac:dyDescent="0.2">
      <c r="A4738" s="8"/>
    </row>
    <row r="4739" spans="1:1" x14ac:dyDescent="0.2">
      <c r="A4739" s="8"/>
    </row>
    <row r="4740" spans="1:1" x14ac:dyDescent="0.2">
      <c r="A4740" s="8"/>
    </row>
    <row r="4741" spans="1:1" x14ac:dyDescent="0.2">
      <c r="A4741" s="8"/>
    </row>
    <row r="4742" spans="1:1" x14ac:dyDescent="0.2">
      <c r="A4742" s="8"/>
    </row>
    <row r="4743" spans="1:1" x14ac:dyDescent="0.2">
      <c r="A4743" s="8"/>
    </row>
    <row r="4744" spans="1:1" x14ac:dyDescent="0.2">
      <c r="A4744" s="8"/>
    </row>
    <row r="4745" spans="1:1" x14ac:dyDescent="0.2">
      <c r="A4745" s="8"/>
    </row>
    <row r="4746" spans="1:1" x14ac:dyDescent="0.2">
      <c r="A4746" s="8"/>
    </row>
    <row r="4747" spans="1:1" x14ac:dyDescent="0.2">
      <c r="A4747" s="8"/>
    </row>
    <row r="4748" spans="1:1" x14ac:dyDescent="0.2">
      <c r="A4748" s="8"/>
    </row>
    <row r="4749" spans="1:1" x14ac:dyDescent="0.2">
      <c r="A4749" s="8"/>
    </row>
    <row r="4750" spans="1:1" x14ac:dyDescent="0.2">
      <c r="A4750" s="8"/>
    </row>
    <row r="4751" spans="1:1" x14ac:dyDescent="0.2">
      <c r="A4751" s="8"/>
    </row>
    <row r="4752" spans="1:1" x14ac:dyDescent="0.2">
      <c r="A4752" s="8"/>
    </row>
    <row r="4753" spans="1:1" x14ac:dyDescent="0.2">
      <c r="A4753" s="8"/>
    </row>
    <row r="4754" spans="1:1" x14ac:dyDescent="0.2">
      <c r="A4754" s="8"/>
    </row>
    <row r="4755" spans="1:1" x14ac:dyDescent="0.2">
      <c r="A4755" s="8"/>
    </row>
    <row r="4756" spans="1:1" x14ac:dyDescent="0.2">
      <c r="A4756" s="8"/>
    </row>
    <row r="4757" spans="1:1" x14ac:dyDescent="0.2">
      <c r="A4757" s="8"/>
    </row>
    <row r="4758" spans="1:1" x14ac:dyDescent="0.2">
      <c r="A4758" s="8"/>
    </row>
    <row r="4759" spans="1:1" x14ac:dyDescent="0.2">
      <c r="A4759" s="8"/>
    </row>
    <row r="4760" spans="1:1" x14ac:dyDescent="0.2">
      <c r="A4760" s="8"/>
    </row>
    <row r="4761" spans="1:1" x14ac:dyDescent="0.2">
      <c r="A4761" s="8"/>
    </row>
    <row r="4762" spans="1:1" x14ac:dyDescent="0.2">
      <c r="A4762" s="8"/>
    </row>
    <row r="4763" spans="1:1" x14ac:dyDescent="0.2">
      <c r="A4763" s="8"/>
    </row>
    <row r="4764" spans="1:1" x14ac:dyDescent="0.2">
      <c r="A4764" s="8"/>
    </row>
    <row r="4765" spans="1:1" x14ac:dyDescent="0.2">
      <c r="A4765" s="8"/>
    </row>
    <row r="4766" spans="1:1" x14ac:dyDescent="0.2">
      <c r="A4766" s="8"/>
    </row>
    <row r="4767" spans="1:1" x14ac:dyDescent="0.2">
      <c r="A4767" s="8"/>
    </row>
    <row r="4768" spans="1:1" x14ac:dyDescent="0.2">
      <c r="A4768" s="8"/>
    </row>
    <row r="4769" spans="1:1" x14ac:dyDescent="0.2">
      <c r="A4769" s="8"/>
    </row>
    <row r="4770" spans="1:1" x14ac:dyDescent="0.2">
      <c r="A4770" s="8"/>
    </row>
    <row r="4771" spans="1:1" x14ac:dyDescent="0.2">
      <c r="A4771" s="8"/>
    </row>
    <row r="4772" spans="1:1" x14ac:dyDescent="0.2">
      <c r="A4772" s="8"/>
    </row>
    <row r="4773" spans="1:1" x14ac:dyDescent="0.2">
      <c r="A4773" s="8"/>
    </row>
    <row r="4774" spans="1:1" x14ac:dyDescent="0.2">
      <c r="A4774" s="8"/>
    </row>
    <row r="4775" spans="1:1" x14ac:dyDescent="0.2">
      <c r="A4775" s="8"/>
    </row>
    <row r="4776" spans="1:1" x14ac:dyDescent="0.2">
      <c r="A4776" s="8"/>
    </row>
    <row r="4777" spans="1:1" x14ac:dyDescent="0.2">
      <c r="A4777" s="8"/>
    </row>
    <row r="4778" spans="1:1" x14ac:dyDescent="0.2">
      <c r="A4778" s="8"/>
    </row>
    <row r="4779" spans="1:1" x14ac:dyDescent="0.2">
      <c r="A4779" s="8"/>
    </row>
    <row r="4780" spans="1:1" x14ac:dyDescent="0.2">
      <c r="A4780" s="8"/>
    </row>
    <row r="4781" spans="1:1" x14ac:dyDescent="0.2">
      <c r="A4781" s="8"/>
    </row>
    <row r="4782" spans="1:1" x14ac:dyDescent="0.2">
      <c r="A4782" s="8"/>
    </row>
    <row r="4783" spans="1:1" x14ac:dyDescent="0.2">
      <c r="A4783" s="8"/>
    </row>
    <row r="4784" spans="1:1" x14ac:dyDescent="0.2">
      <c r="A4784" s="8"/>
    </row>
    <row r="4785" spans="1:1" x14ac:dyDescent="0.2">
      <c r="A4785" s="8"/>
    </row>
    <row r="4786" spans="1:1" x14ac:dyDescent="0.2">
      <c r="A4786" s="8"/>
    </row>
    <row r="4787" spans="1:1" x14ac:dyDescent="0.2">
      <c r="A4787" s="8"/>
    </row>
    <row r="4788" spans="1:1" x14ac:dyDescent="0.2">
      <c r="A4788" s="8"/>
    </row>
    <row r="4789" spans="1:1" x14ac:dyDescent="0.2">
      <c r="A4789" s="8"/>
    </row>
    <row r="4790" spans="1:1" x14ac:dyDescent="0.2">
      <c r="A4790" s="8"/>
    </row>
    <row r="4791" spans="1:1" x14ac:dyDescent="0.2">
      <c r="A4791" s="8"/>
    </row>
    <row r="4792" spans="1:1" x14ac:dyDescent="0.2">
      <c r="A4792" s="8"/>
    </row>
    <row r="4793" spans="1:1" x14ac:dyDescent="0.2">
      <c r="A4793" s="8"/>
    </row>
    <row r="4794" spans="1:1" x14ac:dyDescent="0.2">
      <c r="A4794" s="8"/>
    </row>
    <row r="4795" spans="1:1" x14ac:dyDescent="0.2">
      <c r="A4795" s="8"/>
    </row>
    <row r="4796" spans="1:1" x14ac:dyDescent="0.2">
      <c r="A4796" s="8"/>
    </row>
    <row r="4797" spans="1:1" x14ac:dyDescent="0.2">
      <c r="A4797" s="8"/>
    </row>
    <row r="4798" spans="1:1" x14ac:dyDescent="0.2">
      <c r="A4798" s="8"/>
    </row>
    <row r="4799" spans="1:1" x14ac:dyDescent="0.2">
      <c r="A4799" s="8"/>
    </row>
    <row r="4800" spans="1:1" x14ac:dyDescent="0.2">
      <c r="A4800" s="8"/>
    </row>
    <row r="4801" spans="1:1" x14ac:dyDescent="0.2">
      <c r="A4801" s="8"/>
    </row>
    <row r="4802" spans="1:1" x14ac:dyDescent="0.2">
      <c r="A4802" s="8"/>
    </row>
    <row r="4803" spans="1:1" x14ac:dyDescent="0.2">
      <c r="A4803" s="8"/>
    </row>
    <row r="4804" spans="1:1" x14ac:dyDescent="0.2">
      <c r="A4804" s="8"/>
    </row>
    <row r="4805" spans="1:1" x14ac:dyDescent="0.2">
      <c r="A4805" s="8"/>
    </row>
    <row r="4806" spans="1:1" x14ac:dyDescent="0.2">
      <c r="A4806" s="8"/>
    </row>
    <row r="4807" spans="1:1" x14ac:dyDescent="0.2">
      <c r="A4807" s="8"/>
    </row>
    <row r="4808" spans="1:1" x14ac:dyDescent="0.2">
      <c r="A4808" s="8"/>
    </row>
    <row r="4809" spans="1:1" x14ac:dyDescent="0.2">
      <c r="A4809" s="8"/>
    </row>
    <row r="4810" spans="1:1" x14ac:dyDescent="0.2">
      <c r="A4810" s="8"/>
    </row>
    <row r="4811" spans="1:1" x14ac:dyDescent="0.2">
      <c r="A4811" s="8"/>
    </row>
    <row r="4812" spans="1:1" x14ac:dyDescent="0.2">
      <c r="A4812" s="8"/>
    </row>
    <row r="4813" spans="1:1" x14ac:dyDescent="0.2">
      <c r="A4813" s="8"/>
    </row>
    <row r="4814" spans="1:1" x14ac:dyDescent="0.2">
      <c r="A4814" s="8"/>
    </row>
    <row r="4815" spans="1:1" x14ac:dyDescent="0.2">
      <c r="A4815" s="8"/>
    </row>
    <row r="4816" spans="1:1" x14ac:dyDescent="0.2">
      <c r="A4816" s="8"/>
    </row>
    <row r="4817" spans="1:1" x14ac:dyDescent="0.2">
      <c r="A4817" s="8"/>
    </row>
    <row r="4818" spans="1:1" x14ac:dyDescent="0.2">
      <c r="A4818" s="8"/>
    </row>
    <row r="4819" spans="1:1" x14ac:dyDescent="0.2">
      <c r="A4819" s="8"/>
    </row>
    <row r="4820" spans="1:1" x14ac:dyDescent="0.2">
      <c r="A4820" s="8"/>
    </row>
    <row r="4821" spans="1:1" x14ac:dyDescent="0.2">
      <c r="A4821" s="8"/>
    </row>
    <row r="4822" spans="1:1" x14ac:dyDescent="0.2">
      <c r="A4822" s="8"/>
    </row>
    <row r="4823" spans="1:1" x14ac:dyDescent="0.2">
      <c r="A4823" s="8"/>
    </row>
    <row r="4824" spans="1:1" x14ac:dyDescent="0.2">
      <c r="A4824" s="8"/>
    </row>
    <row r="4825" spans="1:1" x14ac:dyDescent="0.2">
      <c r="A4825" s="8"/>
    </row>
    <row r="4826" spans="1:1" x14ac:dyDescent="0.2">
      <c r="A4826" s="8"/>
    </row>
    <row r="4827" spans="1:1" x14ac:dyDescent="0.2">
      <c r="A4827" s="8"/>
    </row>
    <row r="4828" spans="1:1" x14ac:dyDescent="0.2">
      <c r="A4828" s="8"/>
    </row>
    <row r="4829" spans="1:1" x14ac:dyDescent="0.2">
      <c r="A4829" s="8"/>
    </row>
    <row r="4830" spans="1:1" x14ac:dyDescent="0.2">
      <c r="A4830" s="8"/>
    </row>
    <row r="4831" spans="1:1" x14ac:dyDescent="0.2">
      <c r="A4831" s="8"/>
    </row>
    <row r="4832" spans="1:1" x14ac:dyDescent="0.2">
      <c r="A4832" s="8"/>
    </row>
    <row r="4833" spans="1:1" x14ac:dyDescent="0.2">
      <c r="A4833" s="8"/>
    </row>
    <row r="4834" spans="1:1" x14ac:dyDescent="0.2">
      <c r="A4834" s="8"/>
    </row>
    <row r="4835" spans="1:1" x14ac:dyDescent="0.2">
      <c r="A4835" s="8"/>
    </row>
    <row r="4836" spans="1:1" x14ac:dyDescent="0.2">
      <c r="A4836" s="8"/>
    </row>
    <row r="4837" spans="1:1" x14ac:dyDescent="0.2">
      <c r="A4837" s="8"/>
    </row>
    <row r="4838" spans="1:1" x14ac:dyDescent="0.2">
      <c r="A4838" s="8"/>
    </row>
    <row r="4839" spans="1:1" x14ac:dyDescent="0.2">
      <c r="A4839" s="8"/>
    </row>
    <row r="4840" spans="1:1" x14ac:dyDescent="0.2">
      <c r="A4840" s="8"/>
    </row>
    <row r="4841" spans="1:1" x14ac:dyDescent="0.2">
      <c r="A4841" s="8"/>
    </row>
    <row r="4842" spans="1:1" x14ac:dyDescent="0.2">
      <c r="A4842" s="8"/>
    </row>
    <row r="4843" spans="1:1" x14ac:dyDescent="0.2">
      <c r="A4843" s="8"/>
    </row>
    <row r="4844" spans="1:1" x14ac:dyDescent="0.2">
      <c r="A4844" s="8"/>
    </row>
    <row r="4845" spans="1:1" x14ac:dyDescent="0.2">
      <c r="A4845" s="8"/>
    </row>
    <row r="4846" spans="1:1" x14ac:dyDescent="0.2">
      <c r="A4846" s="8"/>
    </row>
    <row r="4847" spans="1:1" x14ac:dyDescent="0.2">
      <c r="A4847" s="8"/>
    </row>
    <row r="4848" spans="1:1" x14ac:dyDescent="0.2">
      <c r="A4848" s="8"/>
    </row>
    <row r="4849" spans="1:1" x14ac:dyDescent="0.2">
      <c r="A4849" s="8"/>
    </row>
    <row r="4850" spans="1:1" x14ac:dyDescent="0.2">
      <c r="A4850" s="8"/>
    </row>
    <row r="4851" spans="1:1" x14ac:dyDescent="0.2">
      <c r="A4851" s="8"/>
    </row>
    <row r="4852" spans="1:1" x14ac:dyDescent="0.2">
      <c r="A4852" s="8"/>
    </row>
    <row r="4853" spans="1:1" x14ac:dyDescent="0.2">
      <c r="A4853" s="8"/>
    </row>
    <row r="4854" spans="1:1" x14ac:dyDescent="0.2">
      <c r="A4854" s="8"/>
    </row>
    <row r="4855" spans="1:1" x14ac:dyDescent="0.2">
      <c r="A4855" s="8"/>
    </row>
    <row r="4856" spans="1:1" x14ac:dyDescent="0.2">
      <c r="A4856" s="8"/>
    </row>
    <row r="4857" spans="1:1" x14ac:dyDescent="0.2">
      <c r="A4857" s="8"/>
    </row>
    <row r="4858" spans="1:1" x14ac:dyDescent="0.2">
      <c r="A4858" s="8"/>
    </row>
    <row r="4859" spans="1:1" x14ac:dyDescent="0.2">
      <c r="A4859" s="8"/>
    </row>
    <row r="4860" spans="1:1" x14ac:dyDescent="0.2">
      <c r="A4860" s="8"/>
    </row>
    <row r="4861" spans="1:1" x14ac:dyDescent="0.2">
      <c r="A4861" s="8"/>
    </row>
    <row r="4862" spans="1:1" x14ac:dyDescent="0.2">
      <c r="A4862" s="8"/>
    </row>
    <row r="4863" spans="1:1" x14ac:dyDescent="0.2">
      <c r="A4863" s="8"/>
    </row>
    <row r="4864" spans="1:1" x14ac:dyDescent="0.2">
      <c r="A4864" s="8"/>
    </row>
    <row r="4865" spans="1:1" x14ac:dyDescent="0.2">
      <c r="A4865" s="8"/>
    </row>
    <row r="4866" spans="1:1" x14ac:dyDescent="0.2">
      <c r="A4866" s="8"/>
    </row>
    <row r="4867" spans="1:1" x14ac:dyDescent="0.2">
      <c r="A4867" s="8"/>
    </row>
    <row r="4868" spans="1:1" x14ac:dyDescent="0.2">
      <c r="A4868" s="8"/>
    </row>
    <row r="4869" spans="1:1" x14ac:dyDescent="0.2">
      <c r="A4869" s="8"/>
    </row>
    <row r="4870" spans="1:1" x14ac:dyDescent="0.2">
      <c r="A4870" s="8"/>
    </row>
    <row r="4871" spans="1:1" x14ac:dyDescent="0.2">
      <c r="A4871" s="8"/>
    </row>
    <row r="4872" spans="1:1" x14ac:dyDescent="0.2">
      <c r="A4872" s="8"/>
    </row>
    <row r="4873" spans="1:1" x14ac:dyDescent="0.2">
      <c r="A4873" s="8"/>
    </row>
    <row r="4874" spans="1:1" x14ac:dyDescent="0.2">
      <c r="A4874" s="8"/>
    </row>
    <row r="4875" spans="1:1" x14ac:dyDescent="0.2">
      <c r="A4875" s="8"/>
    </row>
    <row r="4876" spans="1:1" x14ac:dyDescent="0.2">
      <c r="A4876" s="8"/>
    </row>
    <row r="4877" spans="1:1" x14ac:dyDescent="0.2">
      <c r="A4877" s="8"/>
    </row>
    <row r="4878" spans="1:1" x14ac:dyDescent="0.2">
      <c r="A4878" s="8"/>
    </row>
    <row r="4879" spans="1:1" x14ac:dyDescent="0.2">
      <c r="A4879" s="8"/>
    </row>
    <row r="4880" spans="1:1" x14ac:dyDescent="0.2">
      <c r="A4880" s="8"/>
    </row>
    <row r="4881" spans="1:1" x14ac:dyDescent="0.2">
      <c r="A4881" s="8"/>
    </row>
    <row r="4882" spans="1:1" x14ac:dyDescent="0.2">
      <c r="A4882" s="8"/>
    </row>
    <row r="4883" spans="1:1" x14ac:dyDescent="0.2">
      <c r="A4883" s="8"/>
    </row>
    <row r="4884" spans="1:1" x14ac:dyDescent="0.2">
      <c r="A4884" s="8"/>
    </row>
    <row r="4885" spans="1:1" x14ac:dyDescent="0.2">
      <c r="A4885" s="8"/>
    </row>
    <row r="4886" spans="1:1" x14ac:dyDescent="0.2">
      <c r="A4886" s="8"/>
    </row>
    <row r="4887" spans="1:1" x14ac:dyDescent="0.2">
      <c r="A4887" s="8"/>
    </row>
    <row r="4888" spans="1:1" x14ac:dyDescent="0.2">
      <c r="A4888" s="8"/>
    </row>
    <row r="4889" spans="1:1" x14ac:dyDescent="0.2">
      <c r="A4889" s="8"/>
    </row>
    <row r="4890" spans="1:1" x14ac:dyDescent="0.2">
      <c r="A4890" s="8"/>
    </row>
    <row r="4891" spans="1:1" x14ac:dyDescent="0.2">
      <c r="A4891" s="8"/>
    </row>
    <row r="4892" spans="1:1" x14ac:dyDescent="0.2">
      <c r="A4892" s="8"/>
    </row>
    <row r="4893" spans="1:1" x14ac:dyDescent="0.2">
      <c r="A4893" s="8"/>
    </row>
    <row r="4894" spans="1:1" x14ac:dyDescent="0.2">
      <c r="A4894" s="8"/>
    </row>
    <row r="4895" spans="1:1" x14ac:dyDescent="0.2">
      <c r="A4895" s="8"/>
    </row>
    <row r="4896" spans="1:1" x14ac:dyDescent="0.2">
      <c r="A4896" s="8"/>
    </row>
    <row r="4897" spans="1:1" x14ac:dyDescent="0.2">
      <c r="A4897" s="8"/>
    </row>
    <row r="4898" spans="1:1" x14ac:dyDescent="0.2">
      <c r="A4898" s="8"/>
    </row>
    <row r="4899" spans="1:1" x14ac:dyDescent="0.2">
      <c r="A4899" s="8"/>
    </row>
    <row r="4900" spans="1:1" x14ac:dyDescent="0.2">
      <c r="A4900" s="8"/>
    </row>
    <row r="4901" spans="1:1" x14ac:dyDescent="0.2">
      <c r="A4901" s="8"/>
    </row>
    <row r="4902" spans="1:1" x14ac:dyDescent="0.2">
      <c r="A4902" s="8"/>
    </row>
    <row r="4903" spans="1:1" x14ac:dyDescent="0.2">
      <c r="A4903" s="8"/>
    </row>
    <row r="4904" spans="1:1" x14ac:dyDescent="0.2">
      <c r="A4904" s="8"/>
    </row>
    <row r="4905" spans="1:1" x14ac:dyDescent="0.2">
      <c r="A4905" s="8"/>
    </row>
    <row r="4906" spans="1:1" x14ac:dyDescent="0.2">
      <c r="A4906" s="8"/>
    </row>
    <row r="4907" spans="1:1" x14ac:dyDescent="0.2">
      <c r="A4907" s="8"/>
    </row>
    <row r="4908" spans="1:1" x14ac:dyDescent="0.2">
      <c r="A4908" s="8"/>
    </row>
    <row r="4909" spans="1:1" x14ac:dyDescent="0.2">
      <c r="A4909" s="8"/>
    </row>
    <row r="4910" spans="1:1" x14ac:dyDescent="0.2">
      <c r="A4910" s="8"/>
    </row>
    <row r="4911" spans="1:1" x14ac:dyDescent="0.2">
      <c r="A4911" s="8"/>
    </row>
    <row r="4912" spans="1:1" x14ac:dyDescent="0.2">
      <c r="A4912" s="8"/>
    </row>
    <row r="4913" spans="1:1" x14ac:dyDescent="0.2">
      <c r="A4913" s="8"/>
    </row>
    <row r="4914" spans="1:1" x14ac:dyDescent="0.2">
      <c r="A4914" s="8"/>
    </row>
    <row r="4915" spans="1:1" x14ac:dyDescent="0.2">
      <c r="A4915" s="8"/>
    </row>
    <row r="4916" spans="1:1" x14ac:dyDescent="0.2">
      <c r="A4916" s="8"/>
    </row>
    <row r="4917" spans="1:1" x14ac:dyDescent="0.2">
      <c r="A4917" s="8"/>
    </row>
    <row r="4918" spans="1:1" x14ac:dyDescent="0.2">
      <c r="A4918" s="8"/>
    </row>
    <row r="4919" spans="1:1" x14ac:dyDescent="0.2">
      <c r="A4919" s="8"/>
    </row>
    <row r="4920" spans="1:1" x14ac:dyDescent="0.2">
      <c r="A4920" s="8"/>
    </row>
    <row r="4921" spans="1:1" x14ac:dyDescent="0.2">
      <c r="A4921" s="8"/>
    </row>
    <row r="4922" spans="1:1" x14ac:dyDescent="0.2">
      <c r="A4922" s="8"/>
    </row>
    <row r="4923" spans="1:1" x14ac:dyDescent="0.2">
      <c r="A4923" s="8"/>
    </row>
    <row r="4924" spans="1:1" x14ac:dyDescent="0.2">
      <c r="A4924" s="8"/>
    </row>
    <row r="4925" spans="1:1" x14ac:dyDescent="0.2">
      <c r="A4925" s="8"/>
    </row>
    <row r="4926" spans="1:1" x14ac:dyDescent="0.2">
      <c r="A4926" s="8"/>
    </row>
    <row r="4927" spans="1:1" x14ac:dyDescent="0.2">
      <c r="A4927" s="8"/>
    </row>
    <row r="4928" spans="1:1" x14ac:dyDescent="0.2">
      <c r="A4928" s="8"/>
    </row>
    <row r="4929" spans="1:1" x14ac:dyDescent="0.2">
      <c r="A4929" s="8"/>
    </row>
    <row r="4930" spans="1:1" x14ac:dyDescent="0.2">
      <c r="A4930" s="8"/>
    </row>
    <row r="4931" spans="1:1" x14ac:dyDescent="0.2">
      <c r="A4931" s="8"/>
    </row>
    <row r="4932" spans="1:1" x14ac:dyDescent="0.2">
      <c r="A4932" s="8"/>
    </row>
    <row r="4933" spans="1:1" x14ac:dyDescent="0.2">
      <c r="A4933" s="8"/>
    </row>
    <row r="4934" spans="1:1" x14ac:dyDescent="0.2">
      <c r="A4934" s="8"/>
    </row>
    <row r="4935" spans="1:1" x14ac:dyDescent="0.2">
      <c r="A4935" s="8"/>
    </row>
    <row r="4936" spans="1:1" x14ac:dyDescent="0.2">
      <c r="A4936" s="8"/>
    </row>
    <row r="4937" spans="1:1" x14ac:dyDescent="0.2">
      <c r="A4937" s="8"/>
    </row>
    <row r="4938" spans="1:1" x14ac:dyDescent="0.2">
      <c r="A4938" s="8"/>
    </row>
    <row r="4939" spans="1:1" x14ac:dyDescent="0.2">
      <c r="A4939" s="8"/>
    </row>
    <row r="4940" spans="1:1" x14ac:dyDescent="0.2">
      <c r="A4940" s="8"/>
    </row>
    <row r="4941" spans="1:1" x14ac:dyDescent="0.2">
      <c r="A4941" s="8"/>
    </row>
    <row r="4942" spans="1:1" x14ac:dyDescent="0.2">
      <c r="A4942" s="8"/>
    </row>
    <row r="4943" spans="1:1" x14ac:dyDescent="0.2">
      <c r="A4943" s="8"/>
    </row>
    <row r="4944" spans="1:1" x14ac:dyDescent="0.2">
      <c r="A4944" s="8"/>
    </row>
    <row r="4945" spans="1:1" x14ac:dyDescent="0.2">
      <c r="A4945" s="8"/>
    </row>
    <row r="4946" spans="1:1" x14ac:dyDescent="0.2">
      <c r="A4946" s="8"/>
    </row>
    <row r="4947" spans="1:1" x14ac:dyDescent="0.2">
      <c r="A4947" s="8"/>
    </row>
    <row r="4948" spans="1:1" x14ac:dyDescent="0.2">
      <c r="A4948" s="8"/>
    </row>
    <row r="4949" spans="1:1" x14ac:dyDescent="0.2">
      <c r="A4949" s="8"/>
    </row>
    <row r="4950" spans="1:1" x14ac:dyDescent="0.2">
      <c r="A4950" s="8"/>
    </row>
    <row r="4951" spans="1:1" x14ac:dyDescent="0.2">
      <c r="A4951" s="8"/>
    </row>
    <row r="4952" spans="1:1" x14ac:dyDescent="0.2">
      <c r="A4952" s="8"/>
    </row>
    <row r="4953" spans="1:1" x14ac:dyDescent="0.2">
      <c r="A4953" s="8"/>
    </row>
    <row r="4954" spans="1:1" x14ac:dyDescent="0.2">
      <c r="A4954" s="8"/>
    </row>
    <row r="4955" spans="1:1" x14ac:dyDescent="0.2">
      <c r="A4955" s="8"/>
    </row>
    <row r="4956" spans="1:1" x14ac:dyDescent="0.2">
      <c r="A4956" s="8"/>
    </row>
    <row r="4957" spans="1:1" x14ac:dyDescent="0.2">
      <c r="A4957" s="8"/>
    </row>
    <row r="4958" spans="1:1" x14ac:dyDescent="0.2">
      <c r="A4958" s="8"/>
    </row>
    <row r="4959" spans="1:1" x14ac:dyDescent="0.2">
      <c r="A4959" s="8"/>
    </row>
    <row r="4960" spans="1:1" x14ac:dyDescent="0.2">
      <c r="A4960" s="8"/>
    </row>
    <row r="4961" spans="1:1" x14ac:dyDescent="0.2">
      <c r="A4961" s="8"/>
    </row>
    <row r="4962" spans="1:1" x14ac:dyDescent="0.2">
      <c r="A4962" s="8"/>
    </row>
    <row r="4963" spans="1:1" x14ac:dyDescent="0.2">
      <c r="A4963" s="8"/>
    </row>
    <row r="4964" spans="1:1" x14ac:dyDescent="0.2">
      <c r="A4964" s="8"/>
    </row>
    <row r="4965" spans="1:1" x14ac:dyDescent="0.2">
      <c r="A4965" s="8"/>
    </row>
    <row r="4966" spans="1:1" x14ac:dyDescent="0.2">
      <c r="A4966" s="8"/>
    </row>
    <row r="4967" spans="1:1" x14ac:dyDescent="0.2">
      <c r="A4967" s="8"/>
    </row>
    <row r="4968" spans="1:1" x14ac:dyDescent="0.2">
      <c r="A4968" s="8"/>
    </row>
    <row r="4969" spans="1:1" x14ac:dyDescent="0.2">
      <c r="A4969" s="8"/>
    </row>
    <row r="4970" spans="1:1" x14ac:dyDescent="0.2">
      <c r="A4970" s="8"/>
    </row>
    <row r="4971" spans="1:1" x14ac:dyDescent="0.2">
      <c r="A4971" s="8"/>
    </row>
    <row r="4972" spans="1:1" x14ac:dyDescent="0.2">
      <c r="A4972" s="8"/>
    </row>
    <row r="4973" spans="1:1" x14ac:dyDescent="0.2">
      <c r="A4973" s="8"/>
    </row>
    <row r="4974" spans="1:1" x14ac:dyDescent="0.2">
      <c r="A4974" s="8"/>
    </row>
    <row r="4975" spans="1:1" x14ac:dyDescent="0.2">
      <c r="A4975" s="8"/>
    </row>
    <row r="4976" spans="1:1" x14ac:dyDescent="0.2">
      <c r="A4976" s="8"/>
    </row>
    <row r="4977" spans="1:1" x14ac:dyDescent="0.2">
      <c r="A4977" s="8"/>
    </row>
    <row r="4978" spans="1:1" x14ac:dyDescent="0.2">
      <c r="A4978" s="8"/>
    </row>
    <row r="4979" spans="1:1" x14ac:dyDescent="0.2">
      <c r="A4979" s="8"/>
    </row>
    <row r="4980" spans="1:1" x14ac:dyDescent="0.2">
      <c r="A4980" s="8"/>
    </row>
    <row r="4981" spans="1:1" x14ac:dyDescent="0.2">
      <c r="A4981" s="8"/>
    </row>
    <row r="4982" spans="1:1" x14ac:dyDescent="0.2">
      <c r="A4982" s="8"/>
    </row>
    <row r="4983" spans="1:1" x14ac:dyDescent="0.2">
      <c r="A4983" s="8"/>
    </row>
    <row r="4984" spans="1:1" x14ac:dyDescent="0.2">
      <c r="A4984" s="8"/>
    </row>
    <row r="4985" spans="1:1" x14ac:dyDescent="0.2">
      <c r="A4985" s="8"/>
    </row>
    <row r="4986" spans="1:1" x14ac:dyDescent="0.2">
      <c r="A4986" s="8"/>
    </row>
    <row r="4987" spans="1:1" x14ac:dyDescent="0.2">
      <c r="A4987" s="8"/>
    </row>
    <row r="4988" spans="1:1" x14ac:dyDescent="0.2">
      <c r="A4988" s="8"/>
    </row>
    <row r="4989" spans="1:1" x14ac:dyDescent="0.2">
      <c r="A4989" s="8"/>
    </row>
    <row r="4990" spans="1:1" x14ac:dyDescent="0.2">
      <c r="A4990" s="8"/>
    </row>
    <row r="4991" spans="1:1" x14ac:dyDescent="0.2">
      <c r="A4991" s="8"/>
    </row>
    <row r="4992" spans="1:1" x14ac:dyDescent="0.2">
      <c r="A4992" s="8"/>
    </row>
    <row r="4993" spans="1:1" x14ac:dyDescent="0.2">
      <c r="A4993" s="8"/>
    </row>
    <row r="4994" spans="1:1" x14ac:dyDescent="0.2">
      <c r="A4994" s="8"/>
    </row>
    <row r="4995" spans="1:1" x14ac:dyDescent="0.2">
      <c r="A4995" s="8"/>
    </row>
    <row r="4996" spans="1:1" x14ac:dyDescent="0.2">
      <c r="A4996" s="8"/>
    </row>
    <row r="4997" spans="1:1" x14ac:dyDescent="0.2">
      <c r="A4997" s="8"/>
    </row>
    <row r="4998" spans="1:1" x14ac:dyDescent="0.2">
      <c r="A4998" s="8"/>
    </row>
    <row r="4999" spans="1:1" x14ac:dyDescent="0.2">
      <c r="A4999" s="8"/>
    </row>
    <row r="5000" spans="1:1" x14ac:dyDescent="0.2">
      <c r="A5000" s="9"/>
    </row>
  </sheetData>
  <sheetProtection password="D890" sheet="1" objects="1" scenarios="1" selectLockedCell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5000"/>
  <sheetViews>
    <sheetView workbookViewId="0">
      <selection activeCell="A2" sqref="A2:A850"/>
    </sheetView>
  </sheetViews>
  <sheetFormatPr defaultRowHeight="12.75" x14ac:dyDescent="0.2"/>
  <cols>
    <col min="1" max="1" width="108.42578125" style="7" bestFit="1" customWidth="1"/>
    <col min="2" max="16384" width="9.140625" style="7"/>
  </cols>
  <sheetData>
    <row r="1" spans="1:1" x14ac:dyDescent="0.2">
      <c r="A1" s="10" t="s">
        <v>6</v>
      </c>
    </row>
    <row r="2" spans="1:1" ht="14.25" x14ac:dyDescent="0.2">
      <c r="A2" s="59" t="s">
        <v>143</v>
      </c>
    </row>
    <row r="3" spans="1:1" ht="14.25" x14ac:dyDescent="0.2">
      <c r="A3" s="59" t="s">
        <v>144</v>
      </c>
    </row>
    <row r="4" spans="1:1" ht="14.25" x14ac:dyDescent="0.2">
      <c r="A4" s="59" t="s">
        <v>145</v>
      </c>
    </row>
    <row r="5" spans="1:1" ht="14.25" x14ac:dyDescent="0.2">
      <c r="A5" s="59" t="s">
        <v>146</v>
      </c>
    </row>
    <row r="6" spans="1:1" ht="14.25" x14ac:dyDescent="0.2">
      <c r="A6" s="59" t="s">
        <v>147</v>
      </c>
    </row>
    <row r="7" spans="1:1" ht="14.25" x14ac:dyDescent="0.2">
      <c r="A7" s="59" t="s">
        <v>148</v>
      </c>
    </row>
    <row r="8" spans="1:1" ht="14.25" x14ac:dyDescent="0.2">
      <c r="A8" s="59" t="s">
        <v>149</v>
      </c>
    </row>
    <row r="9" spans="1:1" ht="14.25" x14ac:dyDescent="0.2">
      <c r="A9" s="59" t="s">
        <v>150</v>
      </c>
    </row>
    <row r="10" spans="1:1" ht="14.25" x14ac:dyDescent="0.2">
      <c r="A10" s="59" t="s">
        <v>151</v>
      </c>
    </row>
    <row r="11" spans="1:1" ht="14.25" x14ac:dyDescent="0.2">
      <c r="A11" s="59" t="s">
        <v>152</v>
      </c>
    </row>
    <row r="12" spans="1:1" ht="14.25" x14ac:dyDescent="0.2">
      <c r="A12" s="59" t="s">
        <v>153</v>
      </c>
    </row>
    <row r="13" spans="1:1" ht="14.25" x14ac:dyDescent="0.2">
      <c r="A13" s="59" t="s">
        <v>154</v>
      </c>
    </row>
    <row r="14" spans="1:1" ht="14.25" x14ac:dyDescent="0.2">
      <c r="A14" s="59" t="s">
        <v>155</v>
      </c>
    </row>
    <row r="15" spans="1:1" ht="14.25" x14ac:dyDescent="0.2">
      <c r="A15" s="59" t="s">
        <v>156</v>
      </c>
    </row>
    <row r="16" spans="1:1" ht="14.25" x14ac:dyDescent="0.2">
      <c r="A16" s="59" t="s">
        <v>157</v>
      </c>
    </row>
    <row r="17" spans="1:1" ht="14.25" x14ac:dyDescent="0.2">
      <c r="A17" s="59" t="s">
        <v>158</v>
      </c>
    </row>
    <row r="18" spans="1:1" ht="14.25" x14ac:dyDescent="0.2">
      <c r="A18" s="59" t="s">
        <v>159</v>
      </c>
    </row>
    <row r="19" spans="1:1" ht="14.25" x14ac:dyDescent="0.2">
      <c r="A19" s="59" t="s">
        <v>160</v>
      </c>
    </row>
    <row r="20" spans="1:1" ht="14.25" x14ac:dyDescent="0.2">
      <c r="A20" s="59" t="s">
        <v>161</v>
      </c>
    </row>
    <row r="21" spans="1:1" ht="14.25" x14ac:dyDescent="0.2">
      <c r="A21" s="59" t="s">
        <v>162</v>
      </c>
    </row>
    <row r="22" spans="1:1" ht="14.25" x14ac:dyDescent="0.2">
      <c r="A22" s="59" t="s">
        <v>1029</v>
      </c>
    </row>
    <row r="23" spans="1:1" ht="14.25" x14ac:dyDescent="0.2">
      <c r="A23" s="59" t="s">
        <v>1030</v>
      </c>
    </row>
    <row r="24" spans="1:1" ht="14.25" x14ac:dyDescent="0.2">
      <c r="A24" s="59" t="s">
        <v>1031</v>
      </c>
    </row>
    <row r="25" spans="1:1" ht="14.25" x14ac:dyDescent="0.2">
      <c r="A25" s="59" t="s">
        <v>1032</v>
      </c>
    </row>
    <row r="26" spans="1:1" ht="14.25" x14ac:dyDescent="0.2">
      <c r="A26" s="59" t="s">
        <v>1033</v>
      </c>
    </row>
    <row r="27" spans="1:1" ht="14.25" x14ac:dyDescent="0.2">
      <c r="A27" s="59" t="s">
        <v>1034</v>
      </c>
    </row>
    <row r="28" spans="1:1" ht="14.25" x14ac:dyDescent="0.2">
      <c r="A28" s="59" t="s">
        <v>1035</v>
      </c>
    </row>
    <row r="29" spans="1:1" ht="14.25" x14ac:dyDescent="0.2">
      <c r="A29" s="59" t="s">
        <v>1036</v>
      </c>
    </row>
    <row r="30" spans="1:1" ht="14.25" x14ac:dyDescent="0.2">
      <c r="A30" s="59" t="s">
        <v>1037</v>
      </c>
    </row>
    <row r="31" spans="1:1" ht="14.25" x14ac:dyDescent="0.2">
      <c r="A31" s="59" t="s">
        <v>1038</v>
      </c>
    </row>
    <row r="32" spans="1:1" ht="14.25" x14ac:dyDescent="0.2">
      <c r="A32" s="59" t="s">
        <v>1039</v>
      </c>
    </row>
    <row r="33" spans="1:1" ht="14.25" x14ac:dyDescent="0.2">
      <c r="A33" s="59" t="s">
        <v>172</v>
      </c>
    </row>
    <row r="34" spans="1:1" ht="14.25" x14ac:dyDescent="0.2">
      <c r="A34" s="59" t="s">
        <v>1040</v>
      </c>
    </row>
    <row r="35" spans="1:1" ht="14.25" x14ac:dyDescent="0.2">
      <c r="A35" s="59" t="s">
        <v>1041</v>
      </c>
    </row>
    <row r="36" spans="1:1" ht="14.25" x14ac:dyDescent="0.2">
      <c r="A36" s="59" t="s">
        <v>1042</v>
      </c>
    </row>
    <row r="37" spans="1:1" ht="14.25" x14ac:dyDescent="0.2">
      <c r="A37" s="59" t="s">
        <v>1043</v>
      </c>
    </row>
    <row r="38" spans="1:1" ht="14.25" x14ac:dyDescent="0.2">
      <c r="A38" s="59" t="s">
        <v>1044</v>
      </c>
    </row>
    <row r="39" spans="1:1" ht="14.25" x14ac:dyDescent="0.2">
      <c r="A39" s="59" t="s">
        <v>1045</v>
      </c>
    </row>
    <row r="40" spans="1:1" ht="14.25" x14ac:dyDescent="0.2">
      <c r="A40" s="59" t="s">
        <v>1046</v>
      </c>
    </row>
    <row r="41" spans="1:1" ht="14.25" x14ac:dyDescent="0.2">
      <c r="A41" s="59" t="s">
        <v>184</v>
      </c>
    </row>
    <row r="42" spans="1:1" ht="14.25" x14ac:dyDescent="0.2">
      <c r="A42" s="59" t="s">
        <v>188</v>
      </c>
    </row>
    <row r="43" spans="1:1" ht="14.25" x14ac:dyDescent="0.2">
      <c r="A43" s="59" t="s">
        <v>189</v>
      </c>
    </row>
    <row r="44" spans="1:1" ht="14.25" x14ac:dyDescent="0.2">
      <c r="A44" s="59" t="s">
        <v>190</v>
      </c>
    </row>
    <row r="45" spans="1:1" ht="14.25" x14ac:dyDescent="0.2">
      <c r="A45" s="59" t="s">
        <v>191</v>
      </c>
    </row>
    <row r="46" spans="1:1" ht="14.25" x14ac:dyDescent="0.2">
      <c r="A46" s="59" t="s">
        <v>1047</v>
      </c>
    </row>
    <row r="47" spans="1:1" ht="14.25" x14ac:dyDescent="0.2">
      <c r="A47" s="59" t="s">
        <v>1048</v>
      </c>
    </row>
    <row r="48" spans="1:1" ht="14.25" x14ac:dyDescent="0.2">
      <c r="A48" s="59" t="s">
        <v>1049</v>
      </c>
    </row>
    <row r="49" spans="1:1" ht="14.25" x14ac:dyDescent="0.2">
      <c r="A49" s="59" t="s">
        <v>1050</v>
      </c>
    </row>
    <row r="50" spans="1:1" ht="14.25" x14ac:dyDescent="0.2">
      <c r="A50" s="59" t="s">
        <v>1051</v>
      </c>
    </row>
    <row r="51" spans="1:1" ht="14.25" x14ac:dyDescent="0.2">
      <c r="A51" s="59" t="s">
        <v>202</v>
      </c>
    </row>
    <row r="52" spans="1:1" ht="14.25" x14ac:dyDescent="0.2">
      <c r="A52" s="59" t="s">
        <v>1052</v>
      </c>
    </row>
    <row r="53" spans="1:1" ht="14.25" x14ac:dyDescent="0.2">
      <c r="A53" s="59" t="s">
        <v>1053</v>
      </c>
    </row>
    <row r="54" spans="1:1" ht="14.25" x14ac:dyDescent="0.2">
      <c r="A54" s="59" t="s">
        <v>1054</v>
      </c>
    </row>
    <row r="55" spans="1:1" ht="14.25" x14ac:dyDescent="0.2">
      <c r="A55" s="59" t="s">
        <v>208</v>
      </c>
    </row>
    <row r="56" spans="1:1" ht="14.25" x14ac:dyDescent="0.2">
      <c r="A56" s="59" t="s">
        <v>1055</v>
      </c>
    </row>
    <row r="57" spans="1:1" ht="14.25" x14ac:dyDescent="0.2">
      <c r="A57" s="59" t="s">
        <v>1056</v>
      </c>
    </row>
    <row r="58" spans="1:1" ht="14.25" x14ac:dyDescent="0.2">
      <c r="A58" s="59" t="s">
        <v>1057</v>
      </c>
    </row>
    <row r="59" spans="1:1" ht="14.25" x14ac:dyDescent="0.2">
      <c r="A59" s="59" t="s">
        <v>1058</v>
      </c>
    </row>
    <row r="60" spans="1:1" ht="14.25" x14ac:dyDescent="0.2">
      <c r="A60" s="59" t="s">
        <v>1059</v>
      </c>
    </row>
    <row r="61" spans="1:1" ht="14.25" x14ac:dyDescent="0.2">
      <c r="A61" s="59" t="s">
        <v>1060</v>
      </c>
    </row>
    <row r="62" spans="1:1" ht="14.25" x14ac:dyDescent="0.2">
      <c r="A62" s="59" t="s">
        <v>1061</v>
      </c>
    </row>
    <row r="63" spans="1:1" ht="14.25" x14ac:dyDescent="0.2">
      <c r="A63" s="59" t="s">
        <v>1062</v>
      </c>
    </row>
    <row r="64" spans="1:1" ht="14.25" x14ac:dyDescent="0.2">
      <c r="A64" s="59" t="s">
        <v>217</v>
      </c>
    </row>
    <row r="65" spans="1:1" ht="14.25" x14ac:dyDescent="0.2">
      <c r="A65" s="59" t="s">
        <v>1063</v>
      </c>
    </row>
    <row r="66" spans="1:1" ht="14.25" x14ac:dyDescent="0.2">
      <c r="A66" s="59" t="s">
        <v>1064</v>
      </c>
    </row>
    <row r="67" spans="1:1" ht="14.25" x14ac:dyDescent="0.2">
      <c r="A67" s="59" t="s">
        <v>1065</v>
      </c>
    </row>
    <row r="68" spans="1:1" ht="14.25" x14ac:dyDescent="0.2">
      <c r="A68" s="59" t="s">
        <v>1066</v>
      </c>
    </row>
    <row r="69" spans="1:1" ht="14.25" x14ac:dyDescent="0.2">
      <c r="A69" s="59" t="s">
        <v>1067</v>
      </c>
    </row>
    <row r="70" spans="1:1" ht="14.25" x14ac:dyDescent="0.2">
      <c r="A70" s="59" t="s">
        <v>223</v>
      </c>
    </row>
    <row r="71" spans="1:1" ht="14.25" x14ac:dyDescent="0.2">
      <c r="A71" s="59" t="s">
        <v>226</v>
      </c>
    </row>
    <row r="72" spans="1:1" ht="14.25" x14ac:dyDescent="0.2">
      <c r="A72" s="59" t="s">
        <v>1068</v>
      </c>
    </row>
    <row r="73" spans="1:1" ht="14.25" x14ac:dyDescent="0.2">
      <c r="A73" s="59" t="s">
        <v>1069</v>
      </c>
    </row>
    <row r="74" spans="1:1" ht="14.25" x14ac:dyDescent="0.2">
      <c r="A74" s="59" t="s">
        <v>1070</v>
      </c>
    </row>
    <row r="75" spans="1:1" ht="14.25" x14ac:dyDescent="0.2">
      <c r="A75" s="59" t="s">
        <v>1071</v>
      </c>
    </row>
    <row r="76" spans="1:1" ht="14.25" x14ac:dyDescent="0.2">
      <c r="A76" s="59" t="s">
        <v>1072</v>
      </c>
    </row>
    <row r="77" spans="1:1" ht="14.25" x14ac:dyDescent="0.2">
      <c r="A77" s="59" t="s">
        <v>1073</v>
      </c>
    </row>
    <row r="78" spans="1:1" ht="14.25" x14ac:dyDescent="0.2">
      <c r="A78" s="59" t="s">
        <v>1074</v>
      </c>
    </row>
    <row r="79" spans="1:1" ht="14.25" x14ac:dyDescent="0.2">
      <c r="A79" s="59" t="s">
        <v>1075</v>
      </c>
    </row>
    <row r="80" spans="1:1" ht="14.25" x14ac:dyDescent="0.2">
      <c r="A80" s="59" t="s">
        <v>1076</v>
      </c>
    </row>
    <row r="81" spans="1:1" ht="14.25" x14ac:dyDescent="0.2">
      <c r="A81" s="59" t="s">
        <v>1077</v>
      </c>
    </row>
    <row r="82" spans="1:1" ht="14.25" x14ac:dyDescent="0.2">
      <c r="A82" s="59" t="s">
        <v>1078</v>
      </c>
    </row>
    <row r="83" spans="1:1" ht="14.25" x14ac:dyDescent="0.2">
      <c r="A83" s="59" t="s">
        <v>238</v>
      </c>
    </row>
    <row r="84" spans="1:1" ht="14.25" x14ac:dyDescent="0.2">
      <c r="A84" s="59" t="s">
        <v>1079</v>
      </c>
    </row>
    <row r="85" spans="1:1" ht="14.25" x14ac:dyDescent="0.2">
      <c r="A85" s="59" t="s">
        <v>1080</v>
      </c>
    </row>
    <row r="86" spans="1:1" ht="14.25" x14ac:dyDescent="0.2">
      <c r="A86" s="59" t="s">
        <v>1081</v>
      </c>
    </row>
    <row r="87" spans="1:1" ht="14.25" x14ac:dyDescent="0.2">
      <c r="A87" s="59" t="s">
        <v>1082</v>
      </c>
    </row>
    <row r="88" spans="1:1" ht="14.25" x14ac:dyDescent="0.2">
      <c r="A88" s="59" t="s">
        <v>1083</v>
      </c>
    </row>
    <row r="89" spans="1:1" ht="14.25" x14ac:dyDescent="0.2">
      <c r="A89" s="59" t="s">
        <v>244</v>
      </c>
    </row>
    <row r="90" spans="1:1" ht="14.25" x14ac:dyDescent="0.2">
      <c r="A90" s="59" t="s">
        <v>245</v>
      </c>
    </row>
    <row r="91" spans="1:1" ht="14.25" x14ac:dyDescent="0.2">
      <c r="A91" s="59" t="s">
        <v>246</v>
      </c>
    </row>
    <row r="92" spans="1:1" ht="14.25" x14ac:dyDescent="0.2">
      <c r="A92" s="59" t="s">
        <v>247</v>
      </c>
    </row>
    <row r="93" spans="1:1" ht="14.25" x14ac:dyDescent="0.2">
      <c r="A93" s="59" t="s">
        <v>248</v>
      </c>
    </row>
    <row r="94" spans="1:1" ht="14.25" x14ac:dyDescent="0.2">
      <c r="A94" s="59" t="s">
        <v>1084</v>
      </c>
    </row>
    <row r="95" spans="1:1" ht="14.25" x14ac:dyDescent="0.2">
      <c r="A95" s="59" t="s">
        <v>251</v>
      </c>
    </row>
    <row r="96" spans="1:1" ht="14.25" x14ac:dyDescent="0.2">
      <c r="A96" s="59" t="s">
        <v>1085</v>
      </c>
    </row>
    <row r="97" spans="1:1" ht="14.25" x14ac:dyDescent="0.2">
      <c r="A97" s="59" t="s">
        <v>253</v>
      </c>
    </row>
    <row r="98" spans="1:1" ht="14.25" x14ac:dyDescent="0.2">
      <c r="A98" s="59" t="s">
        <v>1086</v>
      </c>
    </row>
    <row r="99" spans="1:1" ht="14.25" x14ac:dyDescent="0.2">
      <c r="A99" s="59" t="s">
        <v>1087</v>
      </c>
    </row>
    <row r="100" spans="1:1" ht="14.25" x14ac:dyDescent="0.2">
      <c r="A100" s="59" t="s">
        <v>1088</v>
      </c>
    </row>
    <row r="101" spans="1:1" ht="14.25" x14ac:dyDescent="0.2">
      <c r="A101" s="59" t="s">
        <v>1089</v>
      </c>
    </row>
    <row r="102" spans="1:1" ht="14.25" x14ac:dyDescent="0.2">
      <c r="A102" s="59" t="s">
        <v>1090</v>
      </c>
    </row>
    <row r="103" spans="1:1" ht="14.25" x14ac:dyDescent="0.2">
      <c r="A103" s="59" t="s">
        <v>1091</v>
      </c>
    </row>
    <row r="104" spans="1:1" ht="14.25" x14ac:dyDescent="0.2">
      <c r="A104" s="59" t="s">
        <v>261</v>
      </c>
    </row>
    <row r="105" spans="1:1" ht="14.25" x14ac:dyDescent="0.2">
      <c r="A105" s="59" t="s">
        <v>262</v>
      </c>
    </row>
    <row r="106" spans="1:1" ht="14.25" x14ac:dyDescent="0.2">
      <c r="A106" s="59" t="s">
        <v>1092</v>
      </c>
    </row>
    <row r="107" spans="1:1" ht="14.25" x14ac:dyDescent="0.2">
      <c r="A107" s="59" t="s">
        <v>1093</v>
      </c>
    </row>
    <row r="108" spans="1:1" ht="14.25" x14ac:dyDescent="0.2">
      <c r="A108" s="59" t="s">
        <v>1094</v>
      </c>
    </row>
    <row r="109" spans="1:1" ht="14.25" x14ac:dyDescent="0.2">
      <c r="A109" s="59" t="s">
        <v>1095</v>
      </c>
    </row>
    <row r="110" spans="1:1" ht="14.25" x14ac:dyDescent="0.2">
      <c r="A110" s="59" t="s">
        <v>1096</v>
      </c>
    </row>
    <row r="111" spans="1:1" ht="14.25" x14ac:dyDescent="0.2">
      <c r="A111" s="59" t="s">
        <v>1097</v>
      </c>
    </row>
    <row r="112" spans="1:1" ht="14.25" x14ac:dyDescent="0.2">
      <c r="A112" s="59" t="s">
        <v>1098</v>
      </c>
    </row>
    <row r="113" spans="1:1" ht="14.25" x14ac:dyDescent="0.2">
      <c r="A113" s="59" t="s">
        <v>1099</v>
      </c>
    </row>
    <row r="114" spans="1:1" ht="14.25" x14ac:dyDescent="0.2">
      <c r="A114" s="59" t="s">
        <v>1100</v>
      </c>
    </row>
    <row r="115" spans="1:1" ht="14.25" x14ac:dyDescent="0.2">
      <c r="A115" s="59" t="s">
        <v>1101</v>
      </c>
    </row>
    <row r="116" spans="1:1" ht="14.25" x14ac:dyDescent="0.2">
      <c r="A116" s="59" t="s">
        <v>1102</v>
      </c>
    </row>
    <row r="117" spans="1:1" ht="14.25" x14ac:dyDescent="0.2">
      <c r="A117" s="59" t="s">
        <v>1103</v>
      </c>
    </row>
    <row r="118" spans="1:1" ht="14.25" x14ac:dyDescent="0.2">
      <c r="A118" s="59" t="s">
        <v>1104</v>
      </c>
    </row>
    <row r="119" spans="1:1" ht="14.25" x14ac:dyDescent="0.2">
      <c r="A119" s="59" t="s">
        <v>1105</v>
      </c>
    </row>
    <row r="120" spans="1:1" ht="14.25" x14ac:dyDescent="0.2">
      <c r="A120" s="59" t="s">
        <v>1106</v>
      </c>
    </row>
    <row r="121" spans="1:1" ht="14.25" x14ac:dyDescent="0.2">
      <c r="A121" s="59" t="s">
        <v>1107</v>
      </c>
    </row>
    <row r="122" spans="1:1" ht="14.25" x14ac:dyDescent="0.2">
      <c r="A122" s="59" t="s">
        <v>1108</v>
      </c>
    </row>
    <row r="123" spans="1:1" ht="14.25" x14ac:dyDescent="0.2">
      <c r="A123" s="59" t="s">
        <v>1109</v>
      </c>
    </row>
    <row r="124" spans="1:1" ht="14.25" x14ac:dyDescent="0.2">
      <c r="A124" s="59" t="s">
        <v>1110</v>
      </c>
    </row>
    <row r="125" spans="1:1" ht="14.25" x14ac:dyDescent="0.2">
      <c r="A125" s="59" t="s">
        <v>282</v>
      </c>
    </row>
    <row r="126" spans="1:1" ht="14.25" x14ac:dyDescent="0.2">
      <c r="A126" s="59" t="s">
        <v>283</v>
      </c>
    </row>
    <row r="127" spans="1:1" ht="14.25" x14ac:dyDescent="0.2">
      <c r="A127" s="59" t="s">
        <v>1111</v>
      </c>
    </row>
    <row r="128" spans="1:1" ht="14.25" x14ac:dyDescent="0.2">
      <c r="A128" s="59" t="s">
        <v>1112</v>
      </c>
    </row>
    <row r="129" spans="1:1" ht="14.25" x14ac:dyDescent="0.2">
      <c r="A129" s="59" t="s">
        <v>1113</v>
      </c>
    </row>
    <row r="130" spans="1:1" ht="14.25" x14ac:dyDescent="0.2">
      <c r="A130" s="59" t="s">
        <v>1114</v>
      </c>
    </row>
    <row r="131" spans="1:1" ht="14.25" x14ac:dyDescent="0.2">
      <c r="A131" s="59" t="s">
        <v>289</v>
      </c>
    </row>
    <row r="132" spans="1:1" ht="14.25" x14ac:dyDescent="0.2">
      <c r="A132" s="59" t="s">
        <v>290</v>
      </c>
    </row>
    <row r="133" spans="1:1" ht="14.25" x14ac:dyDescent="0.2">
      <c r="A133" s="59" t="s">
        <v>291</v>
      </c>
    </row>
    <row r="134" spans="1:1" ht="14.25" x14ac:dyDescent="0.2">
      <c r="A134" s="59" t="s">
        <v>292</v>
      </c>
    </row>
    <row r="135" spans="1:1" ht="14.25" x14ac:dyDescent="0.2">
      <c r="A135" s="59" t="s">
        <v>293</v>
      </c>
    </row>
    <row r="136" spans="1:1" ht="14.25" x14ac:dyDescent="0.2">
      <c r="A136" s="59" t="s">
        <v>1115</v>
      </c>
    </row>
    <row r="137" spans="1:1" ht="14.25" x14ac:dyDescent="0.2">
      <c r="A137" s="59" t="s">
        <v>1116</v>
      </c>
    </row>
    <row r="138" spans="1:1" ht="14.25" x14ac:dyDescent="0.2">
      <c r="A138" s="59" t="s">
        <v>1117</v>
      </c>
    </row>
    <row r="139" spans="1:1" ht="14.25" x14ac:dyDescent="0.2">
      <c r="A139" s="59" t="s">
        <v>1118</v>
      </c>
    </row>
    <row r="140" spans="1:1" ht="14.25" x14ac:dyDescent="0.2">
      <c r="A140" s="59" t="s">
        <v>1119</v>
      </c>
    </row>
    <row r="141" spans="1:1" ht="14.25" x14ac:dyDescent="0.2">
      <c r="A141" s="59" t="s">
        <v>298</v>
      </c>
    </row>
    <row r="142" spans="1:1" ht="14.25" x14ac:dyDescent="0.2">
      <c r="A142" s="59" t="s">
        <v>299</v>
      </c>
    </row>
    <row r="143" spans="1:1" ht="14.25" x14ac:dyDescent="0.2">
      <c r="A143" s="59" t="s">
        <v>1120</v>
      </c>
    </row>
    <row r="144" spans="1:1" ht="14.25" x14ac:dyDescent="0.2">
      <c r="A144" s="59" t="s">
        <v>1121</v>
      </c>
    </row>
    <row r="145" spans="1:1" ht="14.25" x14ac:dyDescent="0.2">
      <c r="A145" s="59" t="s">
        <v>1122</v>
      </c>
    </row>
    <row r="146" spans="1:1" ht="14.25" x14ac:dyDescent="0.2">
      <c r="A146" s="59" t="s">
        <v>1123</v>
      </c>
    </row>
    <row r="147" spans="1:1" ht="14.25" x14ac:dyDescent="0.2">
      <c r="A147" s="59" t="s">
        <v>302</v>
      </c>
    </row>
    <row r="148" spans="1:1" ht="14.25" x14ac:dyDescent="0.2">
      <c r="A148" s="59" t="s">
        <v>303</v>
      </c>
    </row>
    <row r="149" spans="1:1" ht="14.25" x14ac:dyDescent="0.2">
      <c r="A149" s="59" t="s">
        <v>304</v>
      </c>
    </row>
    <row r="150" spans="1:1" ht="14.25" x14ac:dyDescent="0.2">
      <c r="A150" s="59" t="s">
        <v>305</v>
      </c>
    </row>
    <row r="151" spans="1:1" ht="14.25" x14ac:dyDescent="0.2">
      <c r="A151" s="59" t="s">
        <v>306</v>
      </c>
    </row>
    <row r="152" spans="1:1" ht="14.25" x14ac:dyDescent="0.2">
      <c r="A152" s="59" t="s">
        <v>307</v>
      </c>
    </row>
    <row r="153" spans="1:1" ht="14.25" x14ac:dyDescent="0.2">
      <c r="A153" s="59" t="s">
        <v>308</v>
      </c>
    </row>
    <row r="154" spans="1:1" ht="14.25" x14ac:dyDescent="0.2">
      <c r="A154" s="59" t="s">
        <v>310</v>
      </c>
    </row>
    <row r="155" spans="1:1" ht="14.25" x14ac:dyDescent="0.2">
      <c r="A155" s="59" t="s">
        <v>311</v>
      </c>
    </row>
    <row r="156" spans="1:1" ht="14.25" x14ac:dyDescent="0.2">
      <c r="A156" s="59" t="s">
        <v>312</v>
      </c>
    </row>
    <row r="157" spans="1:1" ht="14.25" x14ac:dyDescent="0.2">
      <c r="A157" s="59" t="s">
        <v>1124</v>
      </c>
    </row>
    <row r="158" spans="1:1" ht="14.25" x14ac:dyDescent="0.2">
      <c r="A158" s="59" t="s">
        <v>1125</v>
      </c>
    </row>
    <row r="159" spans="1:1" ht="14.25" x14ac:dyDescent="0.2">
      <c r="A159" s="59" t="s">
        <v>1126</v>
      </c>
    </row>
    <row r="160" spans="1:1" ht="14.25" x14ac:dyDescent="0.2">
      <c r="A160" s="59" t="s">
        <v>1127</v>
      </c>
    </row>
    <row r="161" spans="1:1" ht="14.25" x14ac:dyDescent="0.2">
      <c r="A161" s="59" t="s">
        <v>313</v>
      </c>
    </row>
    <row r="162" spans="1:1" ht="14.25" x14ac:dyDescent="0.2">
      <c r="A162" s="59" t="s">
        <v>314</v>
      </c>
    </row>
    <row r="163" spans="1:1" ht="14.25" x14ac:dyDescent="0.2">
      <c r="A163" s="59" t="s">
        <v>315</v>
      </c>
    </row>
    <row r="164" spans="1:1" ht="14.25" x14ac:dyDescent="0.2">
      <c r="A164" s="59" t="s">
        <v>1128</v>
      </c>
    </row>
    <row r="165" spans="1:1" ht="14.25" x14ac:dyDescent="0.2">
      <c r="A165" s="59" t="s">
        <v>316</v>
      </c>
    </row>
    <row r="166" spans="1:1" ht="14.25" x14ac:dyDescent="0.2">
      <c r="A166" s="59" t="s">
        <v>319</v>
      </c>
    </row>
    <row r="167" spans="1:1" ht="14.25" x14ac:dyDescent="0.2">
      <c r="A167" s="59" t="s">
        <v>320</v>
      </c>
    </row>
    <row r="168" spans="1:1" ht="14.25" x14ac:dyDescent="0.2">
      <c r="A168" s="59" t="s">
        <v>321</v>
      </c>
    </row>
    <row r="169" spans="1:1" ht="14.25" x14ac:dyDescent="0.2">
      <c r="A169" s="59" t="s">
        <v>1129</v>
      </c>
    </row>
    <row r="170" spans="1:1" ht="14.25" x14ac:dyDescent="0.2">
      <c r="A170" s="59" t="s">
        <v>322</v>
      </c>
    </row>
    <row r="171" spans="1:1" ht="14.25" x14ac:dyDescent="0.2">
      <c r="A171" s="59" t="s">
        <v>1130</v>
      </c>
    </row>
    <row r="172" spans="1:1" ht="14.25" x14ac:dyDescent="0.2">
      <c r="A172" s="59" t="s">
        <v>1131</v>
      </c>
    </row>
    <row r="173" spans="1:1" ht="14.25" x14ac:dyDescent="0.2">
      <c r="A173" s="59" t="s">
        <v>1132</v>
      </c>
    </row>
    <row r="174" spans="1:1" ht="14.25" x14ac:dyDescent="0.2">
      <c r="A174" s="59" t="s">
        <v>1133</v>
      </c>
    </row>
    <row r="175" spans="1:1" ht="14.25" x14ac:dyDescent="0.2">
      <c r="A175" s="59" t="s">
        <v>1134</v>
      </c>
    </row>
    <row r="176" spans="1:1" ht="14.25" x14ac:dyDescent="0.2">
      <c r="A176" s="59" t="s">
        <v>327</v>
      </c>
    </row>
    <row r="177" spans="1:1" ht="14.25" x14ac:dyDescent="0.2">
      <c r="A177" s="59" t="s">
        <v>1135</v>
      </c>
    </row>
    <row r="178" spans="1:1" ht="14.25" x14ac:dyDescent="0.2">
      <c r="A178" s="59" t="s">
        <v>329</v>
      </c>
    </row>
    <row r="179" spans="1:1" ht="14.25" x14ac:dyDescent="0.2">
      <c r="A179" s="59" t="s">
        <v>330</v>
      </c>
    </row>
    <row r="180" spans="1:1" ht="14.25" x14ac:dyDescent="0.2">
      <c r="A180" s="59" t="s">
        <v>1136</v>
      </c>
    </row>
    <row r="181" spans="1:1" ht="14.25" x14ac:dyDescent="0.2">
      <c r="A181" s="59" t="s">
        <v>1137</v>
      </c>
    </row>
    <row r="182" spans="1:1" ht="14.25" x14ac:dyDescent="0.2">
      <c r="A182" s="59" t="s">
        <v>1138</v>
      </c>
    </row>
    <row r="183" spans="1:1" ht="14.25" x14ac:dyDescent="0.2">
      <c r="A183" s="59" t="s">
        <v>1139</v>
      </c>
    </row>
    <row r="184" spans="1:1" ht="14.25" x14ac:dyDescent="0.2">
      <c r="A184" s="59" t="s">
        <v>1140</v>
      </c>
    </row>
    <row r="185" spans="1:1" ht="14.25" x14ac:dyDescent="0.2">
      <c r="A185" s="59" t="s">
        <v>1141</v>
      </c>
    </row>
    <row r="186" spans="1:1" ht="14.25" x14ac:dyDescent="0.2">
      <c r="A186" s="59" t="s">
        <v>1142</v>
      </c>
    </row>
    <row r="187" spans="1:1" ht="14.25" x14ac:dyDescent="0.2">
      <c r="A187" s="59" t="s">
        <v>1143</v>
      </c>
    </row>
    <row r="188" spans="1:1" ht="14.25" x14ac:dyDescent="0.2">
      <c r="A188" s="59" t="s">
        <v>339</v>
      </c>
    </row>
    <row r="189" spans="1:1" ht="14.25" x14ac:dyDescent="0.2">
      <c r="A189" s="59" t="s">
        <v>1144</v>
      </c>
    </row>
    <row r="190" spans="1:1" ht="14.25" x14ac:dyDescent="0.2">
      <c r="A190" s="59" t="s">
        <v>343</v>
      </c>
    </row>
    <row r="191" spans="1:1" ht="14.25" x14ac:dyDescent="0.2">
      <c r="A191" s="59" t="s">
        <v>1145</v>
      </c>
    </row>
    <row r="192" spans="1:1" ht="14.25" x14ac:dyDescent="0.2">
      <c r="A192" s="59" t="s">
        <v>1146</v>
      </c>
    </row>
    <row r="193" spans="1:1" ht="14.25" x14ac:dyDescent="0.2">
      <c r="A193" s="59" t="s">
        <v>1147</v>
      </c>
    </row>
    <row r="194" spans="1:1" ht="14.25" x14ac:dyDescent="0.2">
      <c r="A194" s="59" t="s">
        <v>347</v>
      </c>
    </row>
    <row r="195" spans="1:1" ht="14.25" x14ac:dyDescent="0.2">
      <c r="A195" s="59" t="s">
        <v>1148</v>
      </c>
    </row>
    <row r="196" spans="1:1" ht="14.25" x14ac:dyDescent="0.2">
      <c r="A196" s="59" t="s">
        <v>1149</v>
      </c>
    </row>
    <row r="197" spans="1:1" ht="14.25" x14ac:dyDescent="0.2">
      <c r="A197" s="59" t="s">
        <v>351</v>
      </c>
    </row>
    <row r="198" spans="1:1" ht="14.25" x14ac:dyDescent="0.2">
      <c r="A198" s="59" t="s">
        <v>352</v>
      </c>
    </row>
    <row r="199" spans="1:1" ht="14.25" x14ac:dyDescent="0.2">
      <c r="A199" s="59" t="s">
        <v>353</v>
      </c>
    </row>
    <row r="200" spans="1:1" ht="14.25" x14ac:dyDescent="0.2">
      <c r="A200" s="59" t="s">
        <v>354</v>
      </c>
    </row>
    <row r="201" spans="1:1" ht="14.25" x14ac:dyDescent="0.2">
      <c r="A201" s="59" t="s">
        <v>1150</v>
      </c>
    </row>
    <row r="202" spans="1:1" ht="14.25" x14ac:dyDescent="0.2">
      <c r="A202" s="59" t="s">
        <v>1151</v>
      </c>
    </row>
    <row r="203" spans="1:1" ht="14.25" x14ac:dyDescent="0.2">
      <c r="A203" s="59" t="s">
        <v>1152</v>
      </c>
    </row>
    <row r="204" spans="1:1" ht="14.25" x14ac:dyDescent="0.2">
      <c r="A204" s="59" t="s">
        <v>1153</v>
      </c>
    </row>
    <row r="205" spans="1:1" ht="14.25" x14ac:dyDescent="0.2">
      <c r="A205" s="59" t="s">
        <v>355</v>
      </c>
    </row>
    <row r="206" spans="1:1" ht="14.25" x14ac:dyDescent="0.2">
      <c r="A206" s="59" t="s">
        <v>356</v>
      </c>
    </row>
    <row r="207" spans="1:1" ht="14.25" x14ac:dyDescent="0.2">
      <c r="A207" s="59" t="s">
        <v>1154</v>
      </c>
    </row>
    <row r="208" spans="1:1" ht="14.25" x14ac:dyDescent="0.2">
      <c r="A208" s="59" t="s">
        <v>358</v>
      </c>
    </row>
    <row r="209" spans="1:1" ht="14.25" x14ac:dyDescent="0.2">
      <c r="A209" s="59" t="s">
        <v>359</v>
      </c>
    </row>
    <row r="210" spans="1:1" ht="14.25" x14ac:dyDescent="0.2">
      <c r="A210" s="59" t="s">
        <v>360</v>
      </c>
    </row>
    <row r="211" spans="1:1" ht="14.25" x14ac:dyDescent="0.2">
      <c r="A211" s="59" t="s">
        <v>361</v>
      </c>
    </row>
    <row r="212" spans="1:1" ht="14.25" x14ac:dyDescent="0.2">
      <c r="A212" s="59" t="s">
        <v>1155</v>
      </c>
    </row>
    <row r="213" spans="1:1" ht="14.25" x14ac:dyDescent="0.2">
      <c r="A213" s="59" t="s">
        <v>1156</v>
      </c>
    </row>
    <row r="214" spans="1:1" ht="14.25" x14ac:dyDescent="0.2">
      <c r="A214" s="59" t="s">
        <v>1157</v>
      </c>
    </row>
    <row r="215" spans="1:1" ht="14.25" x14ac:dyDescent="0.2">
      <c r="A215" s="59" t="s">
        <v>1158</v>
      </c>
    </row>
    <row r="216" spans="1:1" ht="14.25" x14ac:dyDescent="0.2">
      <c r="A216" s="59" t="s">
        <v>1159</v>
      </c>
    </row>
    <row r="217" spans="1:1" ht="14.25" x14ac:dyDescent="0.2">
      <c r="A217" s="59" t="s">
        <v>1160</v>
      </c>
    </row>
    <row r="218" spans="1:1" ht="14.25" x14ac:dyDescent="0.2">
      <c r="A218" s="59" t="s">
        <v>1161</v>
      </c>
    </row>
    <row r="219" spans="1:1" ht="14.25" x14ac:dyDescent="0.2">
      <c r="A219" s="59" t="s">
        <v>367</v>
      </c>
    </row>
    <row r="220" spans="1:1" ht="14.25" x14ac:dyDescent="0.2">
      <c r="A220" s="59" t="s">
        <v>1162</v>
      </c>
    </row>
    <row r="221" spans="1:1" ht="14.25" x14ac:dyDescent="0.2">
      <c r="A221" s="59" t="s">
        <v>1163</v>
      </c>
    </row>
    <row r="222" spans="1:1" ht="14.25" x14ac:dyDescent="0.2">
      <c r="A222" s="59" t="s">
        <v>1164</v>
      </c>
    </row>
    <row r="223" spans="1:1" ht="14.25" x14ac:dyDescent="0.2">
      <c r="A223" s="59" t="s">
        <v>1165</v>
      </c>
    </row>
    <row r="224" spans="1:1" ht="14.25" x14ac:dyDescent="0.2">
      <c r="A224" s="59" t="s">
        <v>1166</v>
      </c>
    </row>
    <row r="225" spans="1:1" ht="14.25" x14ac:dyDescent="0.2">
      <c r="A225" s="59" t="s">
        <v>1167</v>
      </c>
    </row>
    <row r="226" spans="1:1" ht="14.25" x14ac:dyDescent="0.2">
      <c r="A226" s="59" t="s">
        <v>1168</v>
      </c>
    </row>
    <row r="227" spans="1:1" ht="14.25" x14ac:dyDescent="0.2">
      <c r="A227" s="59" t="s">
        <v>1169</v>
      </c>
    </row>
    <row r="228" spans="1:1" ht="14.25" x14ac:dyDescent="0.2">
      <c r="A228" s="59" t="s">
        <v>1170</v>
      </c>
    </row>
    <row r="229" spans="1:1" ht="14.25" x14ac:dyDescent="0.2">
      <c r="A229" s="59" t="s">
        <v>1171</v>
      </c>
    </row>
    <row r="230" spans="1:1" ht="14.25" x14ac:dyDescent="0.2">
      <c r="A230" s="59" t="s">
        <v>1172</v>
      </c>
    </row>
    <row r="231" spans="1:1" ht="14.25" x14ac:dyDescent="0.2">
      <c r="A231" s="59" t="s">
        <v>1173</v>
      </c>
    </row>
    <row r="232" spans="1:1" ht="14.25" x14ac:dyDescent="0.2">
      <c r="A232" s="59" t="s">
        <v>1174</v>
      </c>
    </row>
    <row r="233" spans="1:1" ht="14.25" x14ac:dyDescent="0.2">
      <c r="A233" s="59" t="s">
        <v>1175</v>
      </c>
    </row>
    <row r="234" spans="1:1" ht="14.25" x14ac:dyDescent="0.2">
      <c r="A234" s="59" t="s">
        <v>1176</v>
      </c>
    </row>
    <row r="235" spans="1:1" ht="14.25" x14ac:dyDescent="0.2">
      <c r="A235" s="59" t="s">
        <v>1177</v>
      </c>
    </row>
    <row r="236" spans="1:1" ht="14.25" x14ac:dyDescent="0.2">
      <c r="A236" s="59" t="s">
        <v>1178</v>
      </c>
    </row>
    <row r="237" spans="1:1" ht="14.25" x14ac:dyDescent="0.2">
      <c r="A237" s="59" t="s">
        <v>1179</v>
      </c>
    </row>
    <row r="238" spans="1:1" ht="14.25" x14ac:dyDescent="0.2">
      <c r="A238" s="59" t="s">
        <v>1180</v>
      </c>
    </row>
    <row r="239" spans="1:1" ht="14.25" x14ac:dyDescent="0.2">
      <c r="A239" s="59" t="s">
        <v>1181</v>
      </c>
    </row>
    <row r="240" spans="1:1" ht="14.25" x14ac:dyDescent="0.2">
      <c r="A240" s="59" t="s">
        <v>1182</v>
      </c>
    </row>
    <row r="241" spans="1:1" ht="14.25" x14ac:dyDescent="0.2">
      <c r="A241" s="59" t="s">
        <v>1183</v>
      </c>
    </row>
    <row r="242" spans="1:1" ht="14.25" x14ac:dyDescent="0.2">
      <c r="A242" s="59" t="s">
        <v>1184</v>
      </c>
    </row>
    <row r="243" spans="1:1" ht="14.25" x14ac:dyDescent="0.2">
      <c r="A243" s="59" t="s">
        <v>1185</v>
      </c>
    </row>
    <row r="244" spans="1:1" ht="14.25" x14ac:dyDescent="0.2">
      <c r="A244" s="59" t="s">
        <v>1186</v>
      </c>
    </row>
    <row r="245" spans="1:1" ht="14.25" x14ac:dyDescent="0.2">
      <c r="A245" s="59" t="s">
        <v>1187</v>
      </c>
    </row>
    <row r="246" spans="1:1" ht="14.25" x14ac:dyDescent="0.2">
      <c r="A246" s="59" t="s">
        <v>1188</v>
      </c>
    </row>
    <row r="247" spans="1:1" ht="14.25" x14ac:dyDescent="0.2">
      <c r="A247" s="59" t="s">
        <v>1189</v>
      </c>
    </row>
    <row r="248" spans="1:1" ht="14.25" x14ac:dyDescent="0.2">
      <c r="A248" s="59" t="s">
        <v>1190</v>
      </c>
    </row>
    <row r="249" spans="1:1" ht="14.25" x14ac:dyDescent="0.2">
      <c r="A249" s="59" t="s">
        <v>1191</v>
      </c>
    </row>
    <row r="250" spans="1:1" ht="14.25" x14ac:dyDescent="0.2">
      <c r="A250" s="59" t="s">
        <v>1192</v>
      </c>
    </row>
    <row r="251" spans="1:1" ht="14.25" x14ac:dyDescent="0.2">
      <c r="A251" s="59" t="s">
        <v>1193</v>
      </c>
    </row>
    <row r="252" spans="1:1" ht="14.25" x14ac:dyDescent="0.2">
      <c r="A252" s="59" t="s">
        <v>1194</v>
      </c>
    </row>
    <row r="253" spans="1:1" ht="14.25" x14ac:dyDescent="0.2">
      <c r="A253" s="59" t="s">
        <v>1195</v>
      </c>
    </row>
    <row r="254" spans="1:1" ht="14.25" x14ac:dyDescent="0.2">
      <c r="A254" s="59" t="s">
        <v>1196</v>
      </c>
    </row>
    <row r="255" spans="1:1" ht="14.25" x14ac:dyDescent="0.2">
      <c r="A255" s="59" t="s">
        <v>1197</v>
      </c>
    </row>
    <row r="256" spans="1:1" ht="14.25" x14ac:dyDescent="0.2">
      <c r="A256" s="59" t="s">
        <v>1198</v>
      </c>
    </row>
    <row r="257" spans="1:1" ht="14.25" x14ac:dyDescent="0.2">
      <c r="A257" s="59" t="s">
        <v>1199</v>
      </c>
    </row>
    <row r="258" spans="1:1" ht="14.25" x14ac:dyDescent="0.2">
      <c r="A258" s="59" t="s">
        <v>1200</v>
      </c>
    </row>
    <row r="259" spans="1:1" ht="14.25" x14ac:dyDescent="0.2">
      <c r="A259" s="59" t="s">
        <v>1201</v>
      </c>
    </row>
    <row r="260" spans="1:1" ht="14.25" x14ac:dyDescent="0.2">
      <c r="A260" s="59" t="s">
        <v>1202</v>
      </c>
    </row>
    <row r="261" spans="1:1" ht="14.25" x14ac:dyDescent="0.2">
      <c r="A261" s="59" t="s">
        <v>1203</v>
      </c>
    </row>
    <row r="262" spans="1:1" ht="14.25" x14ac:dyDescent="0.2">
      <c r="A262" s="59" t="s">
        <v>1204</v>
      </c>
    </row>
    <row r="263" spans="1:1" ht="14.25" x14ac:dyDescent="0.2">
      <c r="A263" s="59" t="s">
        <v>1205</v>
      </c>
    </row>
    <row r="264" spans="1:1" ht="14.25" x14ac:dyDescent="0.2">
      <c r="A264" s="59" t="s">
        <v>1206</v>
      </c>
    </row>
    <row r="265" spans="1:1" ht="14.25" x14ac:dyDescent="0.2">
      <c r="A265" s="59" t="s">
        <v>1207</v>
      </c>
    </row>
    <row r="266" spans="1:1" ht="14.25" x14ac:dyDescent="0.2">
      <c r="A266" s="59" t="s">
        <v>1208</v>
      </c>
    </row>
    <row r="267" spans="1:1" ht="14.25" x14ac:dyDescent="0.2">
      <c r="A267" s="59" t="s">
        <v>1209</v>
      </c>
    </row>
    <row r="268" spans="1:1" ht="14.25" x14ac:dyDescent="0.2">
      <c r="A268" s="59" t="s">
        <v>1210</v>
      </c>
    </row>
    <row r="269" spans="1:1" ht="14.25" x14ac:dyDescent="0.2">
      <c r="A269" s="59" t="s">
        <v>1211</v>
      </c>
    </row>
    <row r="270" spans="1:1" ht="14.25" x14ac:dyDescent="0.2">
      <c r="A270" s="59" t="s">
        <v>1212</v>
      </c>
    </row>
    <row r="271" spans="1:1" ht="14.25" x14ac:dyDescent="0.2">
      <c r="A271" s="59" t="s">
        <v>1213</v>
      </c>
    </row>
    <row r="272" spans="1:1" ht="14.25" x14ac:dyDescent="0.2">
      <c r="A272" s="59" t="s">
        <v>1214</v>
      </c>
    </row>
    <row r="273" spans="1:1" ht="14.25" x14ac:dyDescent="0.2">
      <c r="A273" s="59" t="s">
        <v>1215</v>
      </c>
    </row>
    <row r="274" spans="1:1" ht="14.25" x14ac:dyDescent="0.2">
      <c r="A274" s="59" t="s">
        <v>1216</v>
      </c>
    </row>
    <row r="275" spans="1:1" ht="14.25" x14ac:dyDescent="0.2">
      <c r="A275" s="59" t="s">
        <v>1217</v>
      </c>
    </row>
    <row r="276" spans="1:1" ht="14.25" x14ac:dyDescent="0.2">
      <c r="A276" s="59" t="s">
        <v>1218</v>
      </c>
    </row>
    <row r="277" spans="1:1" ht="14.25" x14ac:dyDescent="0.2">
      <c r="A277" s="59" t="s">
        <v>1219</v>
      </c>
    </row>
    <row r="278" spans="1:1" ht="14.25" x14ac:dyDescent="0.2">
      <c r="A278" s="59" t="s">
        <v>1220</v>
      </c>
    </row>
    <row r="279" spans="1:1" ht="14.25" x14ac:dyDescent="0.2">
      <c r="A279" s="59" t="s">
        <v>1221</v>
      </c>
    </row>
    <row r="280" spans="1:1" ht="14.25" x14ac:dyDescent="0.2">
      <c r="A280" s="59" t="s">
        <v>1222</v>
      </c>
    </row>
    <row r="281" spans="1:1" ht="14.25" x14ac:dyDescent="0.2">
      <c r="A281" s="59" t="s">
        <v>1223</v>
      </c>
    </row>
    <row r="282" spans="1:1" ht="14.25" x14ac:dyDescent="0.2">
      <c r="A282" s="59" t="s">
        <v>1224</v>
      </c>
    </row>
    <row r="283" spans="1:1" ht="14.25" x14ac:dyDescent="0.2">
      <c r="A283" s="59" t="s">
        <v>1225</v>
      </c>
    </row>
    <row r="284" spans="1:1" ht="14.25" x14ac:dyDescent="0.2">
      <c r="A284" s="59" t="s">
        <v>1226</v>
      </c>
    </row>
    <row r="285" spans="1:1" ht="14.25" x14ac:dyDescent="0.2">
      <c r="A285" s="59" t="s">
        <v>1227</v>
      </c>
    </row>
    <row r="286" spans="1:1" ht="14.25" x14ac:dyDescent="0.2">
      <c r="A286" s="59" t="s">
        <v>1228</v>
      </c>
    </row>
    <row r="287" spans="1:1" ht="14.25" x14ac:dyDescent="0.2">
      <c r="A287" s="59" t="s">
        <v>1229</v>
      </c>
    </row>
    <row r="288" spans="1:1" ht="14.25" x14ac:dyDescent="0.2">
      <c r="A288" s="59" t="s">
        <v>1230</v>
      </c>
    </row>
    <row r="289" spans="1:1" ht="14.25" x14ac:dyDescent="0.2">
      <c r="A289" s="59" t="s">
        <v>1231</v>
      </c>
    </row>
    <row r="290" spans="1:1" ht="14.25" x14ac:dyDescent="0.2">
      <c r="A290" s="59" t="s">
        <v>1232</v>
      </c>
    </row>
    <row r="291" spans="1:1" ht="14.25" x14ac:dyDescent="0.2">
      <c r="A291" s="59" t="s">
        <v>1233</v>
      </c>
    </row>
    <row r="292" spans="1:1" ht="14.25" x14ac:dyDescent="0.2">
      <c r="A292" s="59" t="s">
        <v>1234</v>
      </c>
    </row>
    <row r="293" spans="1:1" ht="14.25" x14ac:dyDescent="0.2">
      <c r="A293" s="59" t="s">
        <v>1235</v>
      </c>
    </row>
    <row r="294" spans="1:1" ht="14.25" x14ac:dyDescent="0.2">
      <c r="A294" s="59" t="s">
        <v>1236</v>
      </c>
    </row>
    <row r="295" spans="1:1" ht="14.25" x14ac:dyDescent="0.2">
      <c r="A295" s="59" t="s">
        <v>1237</v>
      </c>
    </row>
    <row r="296" spans="1:1" ht="14.25" x14ac:dyDescent="0.2">
      <c r="A296" s="59" t="s">
        <v>1238</v>
      </c>
    </row>
    <row r="297" spans="1:1" ht="14.25" x14ac:dyDescent="0.2">
      <c r="A297" s="59" t="s">
        <v>1239</v>
      </c>
    </row>
    <row r="298" spans="1:1" ht="14.25" x14ac:dyDescent="0.2">
      <c r="A298" s="59" t="s">
        <v>1240</v>
      </c>
    </row>
    <row r="299" spans="1:1" ht="14.25" x14ac:dyDescent="0.2">
      <c r="A299" s="59" t="s">
        <v>1241</v>
      </c>
    </row>
    <row r="300" spans="1:1" ht="14.25" x14ac:dyDescent="0.2">
      <c r="A300" s="59" t="s">
        <v>1242</v>
      </c>
    </row>
    <row r="301" spans="1:1" ht="14.25" x14ac:dyDescent="0.2">
      <c r="A301" s="59" t="s">
        <v>1243</v>
      </c>
    </row>
    <row r="302" spans="1:1" ht="14.25" x14ac:dyDescent="0.2">
      <c r="A302" s="59" t="s">
        <v>1244</v>
      </c>
    </row>
    <row r="303" spans="1:1" ht="14.25" x14ac:dyDescent="0.2">
      <c r="A303" s="59" t="s">
        <v>1245</v>
      </c>
    </row>
    <row r="304" spans="1:1" ht="14.25" x14ac:dyDescent="0.2">
      <c r="A304" s="59" t="s">
        <v>1246</v>
      </c>
    </row>
    <row r="305" spans="1:1" ht="14.25" x14ac:dyDescent="0.2">
      <c r="A305" s="59" t="s">
        <v>1247</v>
      </c>
    </row>
    <row r="306" spans="1:1" ht="14.25" x14ac:dyDescent="0.2">
      <c r="A306" s="59" t="s">
        <v>1248</v>
      </c>
    </row>
    <row r="307" spans="1:1" ht="14.25" x14ac:dyDescent="0.2">
      <c r="A307" s="59" t="s">
        <v>1249</v>
      </c>
    </row>
    <row r="308" spans="1:1" ht="14.25" x14ac:dyDescent="0.2">
      <c r="A308" s="59" t="s">
        <v>1250</v>
      </c>
    </row>
    <row r="309" spans="1:1" ht="14.25" x14ac:dyDescent="0.2">
      <c r="A309" s="59" t="s">
        <v>1251</v>
      </c>
    </row>
    <row r="310" spans="1:1" ht="14.25" x14ac:dyDescent="0.2">
      <c r="A310" s="59" t="s">
        <v>1252</v>
      </c>
    </row>
    <row r="311" spans="1:1" ht="14.25" x14ac:dyDescent="0.2">
      <c r="A311" s="59" t="s">
        <v>1253</v>
      </c>
    </row>
    <row r="312" spans="1:1" ht="14.25" x14ac:dyDescent="0.2">
      <c r="A312" s="59" t="s">
        <v>1254</v>
      </c>
    </row>
    <row r="313" spans="1:1" ht="14.25" x14ac:dyDescent="0.2">
      <c r="A313" s="59" t="s">
        <v>1255</v>
      </c>
    </row>
    <row r="314" spans="1:1" ht="14.25" x14ac:dyDescent="0.2">
      <c r="A314" s="59" t="s">
        <v>1256</v>
      </c>
    </row>
    <row r="315" spans="1:1" ht="14.25" x14ac:dyDescent="0.2">
      <c r="A315" s="59" t="s">
        <v>1257</v>
      </c>
    </row>
    <row r="316" spans="1:1" ht="14.25" x14ac:dyDescent="0.2">
      <c r="A316" s="59" t="s">
        <v>1258</v>
      </c>
    </row>
    <row r="317" spans="1:1" ht="14.25" x14ac:dyDescent="0.2">
      <c r="A317" s="59" t="s">
        <v>1259</v>
      </c>
    </row>
    <row r="318" spans="1:1" ht="14.25" x14ac:dyDescent="0.2">
      <c r="A318" s="59" t="s">
        <v>1260</v>
      </c>
    </row>
    <row r="319" spans="1:1" ht="14.25" x14ac:dyDescent="0.2">
      <c r="A319" s="59" t="s">
        <v>1261</v>
      </c>
    </row>
    <row r="320" spans="1:1" ht="14.25" x14ac:dyDescent="0.2">
      <c r="A320" s="59" t="s">
        <v>1262</v>
      </c>
    </row>
    <row r="321" spans="1:1" ht="14.25" x14ac:dyDescent="0.2">
      <c r="A321" s="59" t="s">
        <v>1263</v>
      </c>
    </row>
    <row r="322" spans="1:1" ht="14.25" x14ac:dyDescent="0.2">
      <c r="A322" s="59" t="s">
        <v>1264</v>
      </c>
    </row>
    <row r="323" spans="1:1" ht="14.25" x14ac:dyDescent="0.2">
      <c r="A323" s="59" t="s">
        <v>1265</v>
      </c>
    </row>
    <row r="324" spans="1:1" ht="14.25" x14ac:dyDescent="0.2">
      <c r="A324" s="59" t="s">
        <v>1266</v>
      </c>
    </row>
    <row r="325" spans="1:1" ht="14.25" x14ac:dyDescent="0.2">
      <c r="A325" s="59" t="s">
        <v>1267</v>
      </c>
    </row>
    <row r="326" spans="1:1" ht="14.25" x14ac:dyDescent="0.2">
      <c r="A326" s="59" t="s">
        <v>1268</v>
      </c>
    </row>
    <row r="327" spans="1:1" ht="14.25" x14ac:dyDescent="0.2">
      <c r="A327" s="59" t="s">
        <v>1269</v>
      </c>
    </row>
    <row r="328" spans="1:1" ht="14.25" x14ac:dyDescent="0.2">
      <c r="A328" s="59" t="s">
        <v>1270</v>
      </c>
    </row>
    <row r="329" spans="1:1" ht="14.25" x14ac:dyDescent="0.2">
      <c r="A329" s="59" t="s">
        <v>1271</v>
      </c>
    </row>
    <row r="330" spans="1:1" ht="14.25" x14ac:dyDescent="0.2">
      <c r="A330" s="59" t="s">
        <v>1272</v>
      </c>
    </row>
    <row r="331" spans="1:1" ht="14.25" x14ac:dyDescent="0.2">
      <c r="A331" s="59" t="s">
        <v>1273</v>
      </c>
    </row>
    <row r="332" spans="1:1" ht="14.25" x14ac:dyDescent="0.2">
      <c r="A332" s="59" t="s">
        <v>1274</v>
      </c>
    </row>
    <row r="333" spans="1:1" ht="14.25" x14ac:dyDescent="0.2">
      <c r="A333" s="59" t="s">
        <v>1275</v>
      </c>
    </row>
    <row r="334" spans="1:1" ht="14.25" x14ac:dyDescent="0.2">
      <c r="A334" s="59" t="s">
        <v>1276</v>
      </c>
    </row>
    <row r="335" spans="1:1" ht="14.25" x14ac:dyDescent="0.2">
      <c r="A335" s="59" t="s">
        <v>1277</v>
      </c>
    </row>
    <row r="336" spans="1:1" ht="14.25" x14ac:dyDescent="0.2">
      <c r="A336" s="59" t="s">
        <v>1278</v>
      </c>
    </row>
    <row r="337" spans="1:1" ht="14.25" x14ac:dyDescent="0.2">
      <c r="A337" s="59" t="s">
        <v>1279</v>
      </c>
    </row>
    <row r="338" spans="1:1" ht="14.25" x14ac:dyDescent="0.2">
      <c r="A338" s="59" t="s">
        <v>1280</v>
      </c>
    </row>
    <row r="339" spans="1:1" ht="14.25" x14ac:dyDescent="0.2">
      <c r="A339" s="59" t="s">
        <v>1281</v>
      </c>
    </row>
    <row r="340" spans="1:1" ht="14.25" x14ac:dyDescent="0.2">
      <c r="A340" s="59" t="s">
        <v>1282</v>
      </c>
    </row>
    <row r="341" spans="1:1" ht="14.25" x14ac:dyDescent="0.2">
      <c r="A341" s="59" t="s">
        <v>1283</v>
      </c>
    </row>
    <row r="342" spans="1:1" ht="14.25" x14ac:dyDescent="0.2">
      <c r="A342" s="59" t="s">
        <v>1284</v>
      </c>
    </row>
    <row r="343" spans="1:1" ht="14.25" x14ac:dyDescent="0.2">
      <c r="A343" s="59" t="s">
        <v>1285</v>
      </c>
    </row>
    <row r="344" spans="1:1" ht="14.25" x14ac:dyDescent="0.2">
      <c r="A344" s="59" t="s">
        <v>1286</v>
      </c>
    </row>
    <row r="345" spans="1:1" ht="14.25" x14ac:dyDescent="0.2">
      <c r="A345" s="59" t="s">
        <v>1287</v>
      </c>
    </row>
    <row r="346" spans="1:1" ht="14.25" x14ac:dyDescent="0.2">
      <c r="A346" s="59" t="s">
        <v>1288</v>
      </c>
    </row>
    <row r="347" spans="1:1" ht="14.25" x14ac:dyDescent="0.2">
      <c r="A347" s="59" t="s">
        <v>1289</v>
      </c>
    </row>
    <row r="348" spans="1:1" ht="14.25" x14ac:dyDescent="0.2">
      <c r="A348" s="59" t="s">
        <v>1290</v>
      </c>
    </row>
    <row r="349" spans="1:1" ht="14.25" x14ac:dyDescent="0.2">
      <c r="A349" s="59" t="s">
        <v>1291</v>
      </c>
    </row>
    <row r="350" spans="1:1" ht="14.25" x14ac:dyDescent="0.2">
      <c r="A350" s="59" t="s">
        <v>1292</v>
      </c>
    </row>
    <row r="351" spans="1:1" ht="14.25" x14ac:dyDescent="0.2">
      <c r="A351" s="59" t="s">
        <v>1293</v>
      </c>
    </row>
    <row r="352" spans="1:1" ht="14.25" x14ac:dyDescent="0.2">
      <c r="A352" s="59" t="s">
        <v>1294</v>
      </c>
    </row>
    <row r="353" spans="1:1" ht="14.25" x14ac:dyDescent="0.2">
      <c r="A353" s="59" t="s">
        <v>1295</v>
      </c>
    </row>
    <row r="354" spans="1:1" ht="14.25" x14ac:dyDescent="0.2">
      <c r="A354" s="59" t="s">
        <v>1296</v>
      </c>
    </row>
    <row r="355" spans="1:1" ht="14.25" x14ac:dyDescent="0.2">
      <c r="A355" s="59" t="s">
        <v>1297</v>
      </c>
    </row>
    <row r="356" spans="1:1" ht="14.25" x14ac:dyDescent="0.2">
      <c r="A356" s="59" t="s">
        <v>1298</v>
      </c>
    </row>
    <row r="357" spans="1:1" ht="14.25" x14ac:dyDescent="0.2">
      <c r="A357" s="59" t="s">
        <v>1299</v>
      </c>
    </row>
    <row r="358" spans="1:1" ht="14.25" x14ac:dyDescent="0.2">
      <c r="A358" s="59" t="s">
        <v>1300</v>
      </c>
    </row>
    <row r="359" spans="1:1" ht="14.25" x14ac:dyDescent="0.2">
      <c r="A359" s="59" t="s">
        <v>1301</v>
      </c>
    </row>
    <row r="360" spans="1:1" ht="14.25" x14ac:dyDescent="0.2">
      <c r="A360" s="59" t="s">
        <v>1302</v>
      </c>
    </row>
    <row r="361" spans="1:1" ht="14.25" x14ac:dyDescent="0.2">
      <c r="A361" s="59" t="s">
        <v>1303</v>
      </c>
    </row>
    <row r="362" spans="1:1" ht="14.25" x14ac:dyDescent="0.2">
      <c r="A362" s="59" t="s">
        <v>1304</v>
      </c>
    </row>
    <row r="363" spans="1:1" ht="14.25" x14ac:dyDescent="0.2">
      <c r="A363" s="59" t="s">
        <v>1305</v>
      </c>
    </row>
    <row r="364" spans="1:1" ht="14.25" x14ac:dyDescent="0.2">
      <c r="A364" s="59" t="s">
        <v>1306</v>
      </c>
    </row>
    <row r="365" spans="1:1" ht="14.25" x14ac:dyDescent="0.2">
      <c r="A365" s="59" t="s">
        <v>1307</v>
      </c>
    </row>
    <row r="366" spans="1:1" ht="14.25" x14ac:dyDescent="0.2">
      <c r="A366" s="59" t="s">
        <v>1308</v>
      </c>
    </row>
    <row r="367" spans="1:1" ht="14.25" x14ac:dyDescent="0.2">
      <c r="A367" s="59" t="s">
        <v>1309</v>
      </c>
    </row>
    <row r="368" spans="1:1" ht="14.25" x14ac:dyDescent="0.2">
      <c r="A368" s="59" t="s">
        <v>1310</v>
      </c>
    </row>
    <row r="369" spans="1:1" ht="14.25" x14ac:dyDescent="0.2">
      <c r="A369" s="59" t="s">
        <v>1311</v>
      </c>
    </row>
    <row r="370" spans="1:1" ht="14.25" x14ac:dyDescent="0.2">
      <c r="A370" s="59" t="s">
        <v>1312</v>
      </c>
    </row>
    <row r="371" spans="1:1" ht="14.25" x14ac:dyDescent="0.2">
      <c r="A371" s="59" t="s">
        <v>1313</v>
      </c>
    </row>
    <row r="372" spans="1:1" ht="14.25" x14ac:dyDescent="0.2">
      <c r="A372" s="59" t="s">
        <v>1314</v>
      </c>
    </row>
    <row r="373" spans="1:1" ht="14.25" x14ac:dyDescent="0.2">
      <c r="A373" s="59" t="s">
        <v>1315</v>
      </c>
    </row>
    <row r="374" spans="1:1" ht="14.25" x14ac:dyDescent="0.2">
      <c r="A374" s="59" t="s">
        <v>1316</v>
      </c>
    </row>
    <row r="375" spans="1:1" ht="14.25" x14ac:dyDescent="0.2">
      <c r="A375" s="59" t="s">
        <v>1317</v>
      </c>
    </row>
    <row r="376" spans="1:1" ht="14.25" x14ac:dyDescent="0.2">
      <c r="A376" s="59" t="s">
        <v>1318</v>
      </c>
    </row>
    <row r="377" spans="1:1" ht="14.25" x14ac:dyDescent="0.2">
      <c r="A377" s="59" t="s">
        <v>1319</v>
      </c>
    </row>
    <row r="378" spans="1:1" ht="14.25" x14ac:dyDescent="0.2">
      <c r="A378" s="59" t="s">
        <v>1320</v>
      </c>
    </row>
    <row r="379" spans="1:1" ht="14.25" x14ac:dyDescent="0.2">
      <c r="A379" s="59" t="s">
        <v>1321</v>
      </c>
    </row>
    <row r="380" spans="1:1" ht="14.25" x14ac:dyDescent="0.2">
      <c r="A380" s="59" t="s">
        <v>1322</v>
      </c>
    </row>
    <row r="381" spans="1:1" ht="14.25" x14ac:dyDescent="0.2">
      <c r="A381" s="59" t="s">
        <v>1323</v>
      </c>
    </row>
    <row r="382" spans="1:1" ht="14.25" x14ac:dyDescent="0.2">
      <c r="A382" s="59" t="s">
        <v>1324</v>
      </c>
    </row>
    <row r="383" spans="1:1" ht="14.25" x14ac:dyDescent="0.2">
      <c r="A383" s="59" t="s">
        <v>1325</v>
      </c>
    </row>
    <row r="384" spans="1:1" ht="14.25" x14ac:dyDescent="0.2">
      <c r="A384" s="59" t="s">
        <v>1326</v>
      </c>
    </row>
    <row r="385" spans="1:1" ht="14.25" x14ac:dyDescent="0.2">
      <c r="A385" s="59" t="s">
        <v>1327</v>
      </c>
    </row>
    <row r="386" spans="1:1" ht="14.25" x14ac:dyDescent="0.2">
      <c r="A386" s="59" t="s">
        <v>1328</v>
      </c>
    </row>
    <row r="387" spans="1:1" ht="14.25" x14ac:dyDescent="0.2">
      <c r="A387" s="59" t="s">
        <v>1329</v>
      </c>
    </row>
    <row r="388" spans="1:1" ht="14.25" x14ac:dyDescent="0.2">
      <c r="A388" s="59" t="s">
        <v>1330</v>
      </c>
    </row>
    <row r="389" spans="1:1" ht="14.25" x14ac:dyDescent="0.2">
      <c r="A389" s="59" t="s">
        <v>1331</v>
      </c>
    </row>
    <row r="390" spans="1:1" ht="14.25" x14ac:dyDescent="0.2">
      <c r="A390" s="59" t="s">
        <v>1332</v>
      </c>
    </row>
    <row r="391" spans="1:1" ht="14.25" x14ac:dyDescent="0.2">
      <c r="A391" s="59" t="s">
        <v>1333</v>
      </c>
    </row>
    <row r="392" spans="1:1" ht="14.25" x14ac:dyDescent="0.2">
      <c r="A392" s="59" t="s">
        <v>1334</v>
      </c>
    </row>
    <row r="393" spans="1:1" ht="14.25" x14ac:dyDescent="0.2">
      <c r="A393" s="59" t="s">
        <v>1335</v>
      </c>
    </row>
    <row r="394" spans="1:1" ht="14.25" x14ac:dyDescent="0.2">
      <c r="A394" s="59" t="s">
        <v>1336</v>
      </c>
    </row>
    <row r="395" spans="1:1" ht="14.25" x14ac:dyDescent="0.2">
      <c r="A395" s="59" t="s">
        <v>1337</v>
      </c>
    </row>
    <row r="396" spans="1:1" ht="14.25" x14ac:dyDescent="0.2">
      <c r="A396" s="59" t="s">
        <v>1338</v>
      </c>
    </row>
    <row r="397" spans="1:1" ht="14.25" x14ac:dyDescent="0.2">
      <c r="A397" s="59" t="s">
        <v>1339</v>
      </c>
    </row>
    <row r="398" spans="1:1" ht="14.25" x14ac:dyDescent="0.2">
      <c r="A398" s="59" t="s">
        <v>1340</v>
      </c>
    </row>
    <row r="399" spans="1:1" ht="14.25" x14ac:dyDescent="0.2">
      <c r="A399" s="59" t="s">
        <v>1341</v>
      </c>
    </row>
    <row r="400" spans="1:1" ht="14.25" x14ac:dyDescent="0.2">
      <c r="A400" s="59" t="s">
        <v>1342</v>
      </c>
    </row>
    <row r="401" spans="1:1" ht="14.25" x14ac:dyDescent="0.2">
      <c r="A401" s="59" t="s">
        <v>1343</v>
      </c>
    </row>
    <row r="402" spans="1:1" ht="14.25" x14ac:dyDescent="0.2">
      <c r="A402" s="59" t="s">
        <v>1344</v>
      </c>
    </row>
    <row r="403" spans="1:1" ht="14.25" x14ac:dyDescent="0.2">
      <c r="A403" s="59" t="s">
        <v>1345</v>
      </c>
    </row>
    <row r="404" spans="1:1" ht="14.25" x14ac:dyDescent="0.2">
      <c r="A404" s="59" t="s">
        <v>1346</v>
      </c>
    </row>
    <row r="405" spans="1:1" ht="14.25" x14ac:dyDescent="0.2">
      <c r="A405" s="59" t="s">
        <v>1347</v>
      </c>
    </row>
    <row r="406" spans="1:1" ht="14.25" x14ac:dyDescent="0.2">
      <c r="A406" s="59" t="s">
        <v>1348</v>
      </c>
    </row>
    <row r="407" spans="1:1" ht="14.25" x14ac:dyDescent="0.2">
      <c r="A407" s="59" t="s">
        <v>1349</v>
      </c>
    </row>
    <row r="408" spans="1:1" ht="14.25" x14ac:dyDescent="0.2">
      <c r="A408" s="59" t="s">
        <v>1350</v>
      </c>
    </row>
    <row r="409" spans="1:1" ht="14.25" x14ac:dyDescent="0.2">
      <c r="A409" s="59" t="s">
        <v>1351</v>
      </c>
    </row>
    <row r="410" spans="1:1" ht="14.25" x14ac:dyDescent="0.2">
      <c r="A410" s="59" t="s">
        <v>1352</v>
      </c>
    </row>
    <row r="411" spans="1:1" ht="14.25" x14ac:dyDescent="0.2">
      <c r="A411" s="59" t="s">
        <v>1353</v>
      </c>
    </row>
    <row r="412" spans="1:1" ht="14.25" x14ac:dyDescent="0.2">
      <c r="A412" s="59" t="s">
        <v>1354</v>
      </c>
    </row>
    <row r="413" spans="1:1" ht="14.25" x14ac:dyDescent="0.2">
      <c r="A413" s="59" t="s">
        <v>1355</v>
      </c>
    </row>
    <row r="414" spans="1:1" ht="14.25" x14ac:dyDescent="0.2">
      <c r="A414" s="59" t="s">
        <v>1356</v>
      </c>
    </row>
    <row r="415" spans="1:1" ht="14.25" x14ac:dyDescent="0.2">
      <c r="A415" s="59" t="s">
        <v>1357</v>
      </c>
    </row>
    <row r="416" spans="1:1" ht="14.25" x14ac:dyDescent="0.2">
      <c r="A416" s="59" t="s">
        <v>1358</v>
      </c>
    </row>
    <row r="417" spans="1:1" ht="14.25" x14ac:dyDescent="0.2">
      <c r="A417" s="59" t="s">
        <v>1359</v>
      </c>
    </row>
    <row r="418" spans="1:1" ht="14.25" x14ac:dyDescent="0.2">
      <c r="A418" s="59" t="s">
        <v>1360</v>
      </c>
    </row>
    <row r="419" spans="1:1" ht="14.25" x14ac:dyDescent="0.2">
      <c r="A419" s="59" t="s">
        <v>1361</v>
      </c>
    </row>
    <row r="420" spans="1:1" ht="14.25" x14ac:dyDescent="0.2">
      <c r="A420" s="59" t="s">
        <v>1362</v>
      </c>
    </row>
    <row r="421" spans="1:1" ht="14.25" x14ac:dyDescent="0.2">
      <c r="A421" s="59" t="s">
        <v>1363</v>
      </c>
    </row>
    <row r="422" spans="1:1" ht="14.25" x14ac:dyDescent="0.2">
      <c r="A422" s="59" t="s">
        <v>1364</v>
      </c>
    </row>
    <row r="423" spans="1:1" ht="14.25" x14ac:dyDescent="0.2">
      <c r="A423" s="59" t="s">
        <v>1365</v>
      </c>
    </row>
    <row r="424" spans="1:1" ht="14.25" x14ac:dyDescent="0.2">
      <c r="A424" s="59" t="s">
        <v>1366</v>
      </c>
    </row>
    <row r="425" spans="1:1" ht="14.25" x14ac:dyDescent="0.2">
      <c r="A425" s="59" t="s">
        <v>1367</v>
      </c>
    </row>
    <row r="426" spans="1:1" ht="14.25" x14ac:dyDescent="0.2">
      <c r="A426" s="59" t="s">
        <v>1368</v>
      </c>
    </row>
    <row r="427" spans="1:1" ht="14.25" x14ac:dyDescent="0.2">
      <c r="A427" s="59" t="s">
        <v>1369</v>
      </c>
    </row>
    <row r="428" spans="1:1" ht="14.25" x14ac:dyDescent="0.2">
      <c r="A428" s="59" t="s">
        <v>1370</v>
      </c>
    </row>
    <row r="429" spans="1:1" ht="14.25" x14ac:dyDescent="0.2">
      <c r="A429" s="59" t="s">
        <v>1371</v>
      </c>
    </row>
    <row r="430" spans="1:1" ht="14.25" x14ac:dyDescent="0.2">
      <c r="A430" s="59" t="s">
        <v>1372</v>
      </c>
    </row>
    <row r="431" spans="1:1" ht="14.25" x14ac:dyDescent="0.2">
      <c r="A431" s="59" t="s">
        <v>1373</v>
      </c>
    </row>
    <row r="432" spans="1:1" ht="14.25" x14ac:dyDescent="0.2">
      <c r="A432" s="59" t="s">
        <v>1374</v>
      </c>
    </row>
    <row r="433" spans="1:1" ht="14.25" x14ac:dyDescent="0.2">
      <c r="A433" s="59" t="s">
        <v>1375</v>
      </c>
    </row>
    <row r="434" spans="1:1" ht="14.25" x14ac:dyDescent="0.2">
      <c r="A434" s="59" t="s">
        <v>1376</v>
      </c>
    </row>
    <row r="435" spans="1:1" ht="14.25" x14ac:dyDescent="0.2">
      <c r="A435" s="59" t="s">
        <v>1377</v>
      </c>
    </row>
    <row r="436" spans="1:1" ht="14.25" x14ac:dyDescent="0.2">
      <c r="A436" s="59" t="s">
        <v>1378</v>
      </c>
    </row>
    <row r="437" spans="1:1" ht="14.25" x14ac:dyDescent="0.2">
      <c r="A437" s="59" t="s">
        <v>1379</v>
      </c>
    </row>
    <row r="438" spans="1:1" ht="14.25" x14ac:dyDescent="0.2">
      <c r="A438" s="59" t="s">
        <v>1380</v>
      </c>
    </row>
    <row r="439" spans="1:1" ht="14.25" x14ac:dyDescent="0.2">
      <c r="A439" s="59" t="s">
        <v>1381</v>
      </c>
    </row>
    <row r="440" spans="1:1" ht="14.25" x14ac:dyDescent="0.2">
      <c r="A440" s="59" t="s">
        <v>1382</v>
      </c>
    </row>
    <row r="441" spans="1:1" ht="14.25" x14ac:dyDescent="0.2">
      <c r="A441" s="59" t="s">
        <v>1383</v>
      </c>
    </row>
    <row r="442" spans="1:1" ht="14.25" x14ac:dyDescent="0.2">
      <c r="A442" s="59" t="s">
        <v>1384</v>
      </c>
    </row>
    <row r="443" spans="1:1" ht="14.25" x14ac:dyDescent="0.2">
      <c r="A443" s="59" t="s">
        <v>1385</v>
      </c>
    </row>
    <row r="444" spans="1:1" ht="14.25" x14ac:dyDescent="0.2">
      <c r="A444" s="59" t="s">
        <v>1386</v>
      </c>
    </row>
    <row r="445" spans="1:1" ht="14.25" x14ac:dyDescent="0.2">
      <c r="A445" s="59" t="s">
        <v>1387</v>
      </c>
    </row>
    <row r="446" spans="1:1" ht="14.25" x14ac:dyDescent="0.2">
      <c r="A446" s="59" t="s">
        <v>1388</v>
      </c>
    </row>
    <row r="447" spans="1:1" ht="14.25" x14ac:dyDescent="0.2">
      <c r="A447" s="59" t="s">
        <v>1389</v>
      </c>
    </row>
    <row r="448" spans="1:1" ht="14.25" x14ac:dyDescent="0.2">
      <c r="A448" s="59" t="s">
        <v>1390</v>
      </c>
    </row>
    <row r="449" spans="1:1" ht="14.25" x14ac:dyDescent="0.2">
      <c r="A449" s="59" t="s">
        <v>1391</v>
      </c>
    </row>
    <row r="450" spans="1:1" ht="14.25" x14ac:dyDescent="0.2">
      <c r="A450" s="59" t="s">
        <v>1392</v>
      </c>
    </row>
    <row r="451" spans="1:1" ht="14.25" x14ac:dyDescent="0.2">
      <c r="A451" s="59" t="s">
        <v>1393</v>
      </c>
    </row>
    <row r="452" spans="1:1" ht="14.25" x14ac:dyDescent="0.2">
      <c r="A452" s="59" t="s">
        <v>1394</v>
      </c>
    </row>
    <row r="453" spans="1:1" ht="14.25" x14ac:dyDescent="0.2">
      <c r="A453" s="59" t="s">
        <v>1395</v>
      </c>
    </row>
    <row r="454" spans="1:1" ht="14.25" x14ac:dyDescent="0.2">
      <c r="A454" s="59" t="s">
        <v>1396</v>
      </c>
    </row>
    <row r="455" spans="1:1" ht="14.25" x14ac:dyDescent="0.2">
      <c r="A455" s="59" t="s">
        <v>1397</v>
      </c>
    </row>
    <row r="456" spans="1:1" ht="14.25" x14ac:dyDescent="0.2">
      <c r="A456" s="59" t="s">
        <v>1398</v>
      </c>
    </row>
    <row r="457" spans="1:1" ht="14.25" x14ac:dyDescent="0.2">
      <c r="A457" s="59" t="s">
        <v>1399</v>
      </c>
    </row>
    <row r="458" spans="1:1" ht="14.25" x14ac:dyDescent="0.2">
      <c r="A458" s="59" t="s">
        <v>1400</v>
      </c>
    </row>
    <row r="459" spans="1:1" ht="14.25" x14ac:dyDescent="0.2">
      <c r="A459" s="59" t="s">
        <v>1401</v>
      </c>
    </row>
    <row r="460" spans="1:1" ht="14.25" x14ac:dyDescent="0.2">
      <c r="A460" s="59" t="s">
        <v>1402</v>
      </c>
    </row>
    <row r="461" spans="1:1" ht="14.25" x14ac:dyDescent="0.2">
      <c r="A461" s="59" t="s">
        <v>1403</v>
      </c>
    </row>
    <row r="462" spans="1:1" ht="14.25" x14ac:dyDescent="0.2">
      <c r="A462" s="59" t="s">
        <v>1404</v>
      </c>
    </row>
    <row r="463" spans="1:1" ht="14.25" x14ac:dyDescent="0.2">
      <c r="A463" s="59" t="s">
        <v>1405</v>
      </c>
    </row>
    <row r="464" spans="1:1" ht="14.25" x14ac:dyDescent="0.2">
      <c r="A464" s="59" t="s">
        <v>1406</v>
      </c>
    </row>
    <row r="465" spans="1:1" ht="14.25" x14ac:dyDescent="0.2">
      <c r="A465" s="59" t="s">
        <v>1407</v>
      </c>
    </row>
    <row r="466" spans="1:1" ht="14.25" x14ac:dyDescent="0.2">
      <c r="A466" s="59" t="s">
        <v>1408</v>
      </c>
    </row>
    <row r="467" spans="1:1" ht="14.25" x14ac:dyDescent="0.2">
      <c r="A467" s="59" t="s">
        <v>633</v>
      </c>
    </row>
    <row r="468" spans="1:1" ht="14.25" x14ac:dyDescent="0.2">
      <c r="A468" s="59" t="s">
        <v>1409</v>
      </c>
    </row>
    <row r="469" spans="1:1" ht="14.25" x14ac:dyDescent="0.2">
      <c r="A469" s="59" t="s">
        <v>1410</v>
      </c>
    </row>
    <row r="470" spans="1:1" ht="14.25" x14ac:dyDescent="0.2">
      <c r="A470" s="59" t="s">
        <v>1411</v>
      </c>
    </row>
    <row r="471" spans="1:1" ht="14.25" x14ac:dyDescent="0.2">
      <c r="A471" s="59" t="s">
        <v>637</v>
      </c>
    </row>
    <row r="472" spans="1:1" ht="14.25" x14ac:dyDescent="0.2">
      <c r="A472" s="59" t="s">
        <v>1412</v>
      </c>
    </row>
    <row r="473" spans="1:1" ht="14.25" x14ac:dyDescent="0.2">
      <c r="A473" s="59" t="s">
        <v>1413</v>
      </c>
    </row>
    <row r="474" spans="1:1" ht="14.25" x14ac:dyDescent="0.2">
      <c r="A474" s="59" t="s">
        <v>1414</v>
      </c>
    </row>
    <row r="475" spans="1:1" ht="14.25" x14ac:dyDescent="0.2">
      <c r="A475" s="59" t="s">
        <v>1415</v>
      </c>
    </row>
    <row r="476" spans="1:1" ht="14.25" x14ac:dyDescent="0.2">
      <c r="A476" s="59" t="s">
        <v>1416</v>
      </c>
    </row>
    <row r="477" spans="1:1" ht="14.25" x14ac:dyDescent="0.2">
      <c r="A477" s="59" t="s">
        <v>1417</v>
      </c>
    </row>
    <row r="478" spans="1:1" ht="14.25" x14ac:dyDescent="0.2">
      <c r="A478" s="59" t="s">
        <v>1418</v>
      </c>
    </row>
    <row r="479" spans="1:1" ht="14.25" x14ac:dyDescent="0.2">
      <c r="A479" s="59" t="s">
        <v>1419</v>
      </c>
    </row>
    <row r="480" spans="1:1" ht="14.25" x14ac:dyDescent="0.2">
      <c r="A480" s="59" t="s">
        <v>1420</v>
      </c>
    </row>
    <row r="481" spans="1:1" ht="14.25" x14ac:dyDescent="0.2">
      <c r="A481" s="59" t="s">
        <v>647</v>
      </c>
    </row>
    <row r="482" spans="1:1" ht="14.25" x14ac:dyDescent="0.2">
      <c r="A482" s="59" t="s">
        <v>1421</v>
      </c>
    </row>
    <row r="483" spans="1:1" ht="14.25" x14ac:dyDescent="0.2">
      <c r="A483" s="59" t="s">
        <v>1422</v>
      </c>
    </row>
    <row r="484" spans="1:1" ht="14.25" x14ac:dyDescent="0.2">
      <c r="A484" s="59" t="s">
        <v>1423</v>
      </c>
    </row>
    <row r="485" spans="1:1" ht="14.25" x14ac:dyDescent="0.2">
      <c r="A485" s="59" t="s">
        <v>1424</v>
      </c>
    </row>
    <row r="486" spans="1:1" ht="14.25" x14ac:dyDescent="0.2">
      <c r="A486" s="59" t="s">
        <v>1425</v>
      </c>
    </row>
    <row r="487" spans="1:1" ht="14.25" x14ac:dyDescent="0.2">
      <c r="A487" s="59" t="s">
        <v>1426</v>
      </c>
    </row>
    <row r="488" spans="1:1" ht="14.25" x14ac:dyDescent="0.2">
      <c r="A488" s="59" t="s">
        <v>1427</v>
      </c>
    </row>
    <row r="489" spans="1:1" ht="14.25" x14ac:dyDescent="0.2">
      <c r="A489" s="59" t="s">
        <v>1428</v>
      </c>
    </row>
    <row r="490" spans="1:1" ht="14.25" x14ac:dyDescent="0.2">
      <c r="A490" s="59" t="s">
        <v>1429</v>
      </c>
    </row>
    <row r="491" spans="1:1" ht="14.25" x14ac:dyDescent="0.2">
      <c r="A491" s="59" t="s">
        <v>1430</v>
      </c>
    </row>
    <row r="492" spans="1:1" ht="14.25" x14ac:dyDescent="0.2">
      <c r="A492" s="59" t="s">
        <v>1431</v>
      </c>
    </row>
    <row r="493" spans="1:1" ht="14.25" x14ac:dyDescent="0.2">
      <c r="A493" s="59" t="s">
        <v>1432</v>
      </c>
    </row>
    <row r="494" spans="1:1" ht="14.25" x14ac:dyDescent="0.2">
      <c r="A494" s="59" t="s">
        <v>1433</v>
      </c>
    </row>
    <row r="495" spans="1:1" ht="14.25" x14ac:dyDescent="0.2">
      <c r="A495" s="59" t="s">
        <v>1434</v>
      </c>
    </row>
    <row r="496" spans="1:1" ht="14.25" x14ac:dyDescent="0.2">
      <c r="A496" s="59" t="s">
        <v>1435</v>
      </c>
    </row>
    <row r="497" spans="1:1" ht="14.25" x14ac:dyDescent="0.2">
      <c r="A497" s="59" t="s">
        <v>1436</v>
      </c>
    </row>
    <row r="498" spans="1:1" ht="14.25" x14ac:dyDescent="0.2">
      <c r="A498" s="59" t="s">
        <v>1437</v>
      </c>
    </row>
    <row r="499" spans="1:1" ht="14.25" x14ac:dyDescent="0.2">
      <c r="A499" s="59" t="s">
        <v>1438</v>
      </c>
    </row>
    <row r="500" spans="1:1" ht="14.25" x14ac:dyDescent="0.2">
      <c r="A500" s="59" t="s">
        <v>1439</v>
      </c>
    </row>
    <row r="501" spans="1:1" ht="14.25" x14ac:dyDescent="0.2">
      <c r="A501" s="59" t="s">
        <v>1440</v>
      </c>
    </row>
    <row r="502" spans="1:1" ht="14.25" x14ac:dyDescent="0.2">
      <c r="A502" s="59" t="s">
        <v>1441</v>
      </c>
    </row>
    <row r="503" spans="1:1" ht="14.25" x14ac:dyDescent="0.2">
      <c r="A503" s="59" t="s">
        <v>1442</v>
      </c>
    </row>
    <row r="504" spans="1:1" ht="14.25" x14ac:dyDescent="0.2">
      <c r="A504" s="59" t="s">
        <v>1443</v>
      </c>
    </row>
    <row r="505" spans="1:1" ht="14.25" x14ac:dyDescent="0.2">
      <c r="A505" s="59" t="s">
        <v>1444</v>
      </c>
    </row>
    <row r="506" spans="1:1" ht="14.25" x14ac:dyDescent="0.2">
      <c r="A506" s="59" t="s">
        <v>1445</v>
      </c>
    </row>
    <row r="507" spans="1:1" ht="14.25" x14ac:dyDescent="0.2">
      <c r="A507" s="59" t="s">
        <v>1446</v>
      </c>
    </row>
    <row r="508" spans="1:1" ht="14.25" x14ac:dyDescent="0.2">
      <c r="A508" s="59" t="s">
        <v>1447</v>
      </c>
    </row>
    <row r="509" spans="1:1" ht="14.25" x14ac:dyDescent="0.2">
      <c r="A509" s="59" t="s">
        <v>1448</v>
      </c>
    </row>
    <row r="510" spans="1:1" ht="14.25" x14ac:dyDescent="0.2">
      <c r="A510" s="59" t="s">
        <v>1449</v>
      </c>
    </row>
    <row r="511" spans="1:1" ht="14.25" x14ac:dyDescent="0.2">
      <c r="A511" s="59" t="s">
        <v>1450</v>
      </c>
    </row>
    <row r="512" spans="1:1" ht="14.25" x14ac:dyDescent="0.2">
      <c r="A512" s="59" t="s">
        <v>1451</v>
      </c>
    </row>
    <row r="513" spans="1:1" ht="14.25" x14ac:dyDescent="0.2">
      <c r="A513" s="59" t="s">
        <v>1452</v>
      </c>
    </row>
    <row r="514" spans="1:1" ht="14.25" x14ac:dyDescent="0.2">
      <c r="A514" s="59" t="s">
        <v>1453</v>
      </c>
    </row>
    <row r="515" spans="1:1" ht="14.25" x14ac:dyDescent="0.2">
      <c r="A515" s="59" t="s">
        <v>1454</v>
      </c>
    </row>
    <row r="516" spans="1:1" ht="14.25" x14ac:dyDescent="0.2">
      <c r="A516" s="59" t="s">
        <v>1455</v>
      </c>
    </row>
    <row r="517" spans="1:1" ht="14.25" x14ac:dyDescent="0.2">
      <c r="A517" s="59" t="s">
        <v>1456</v>
      </c>
    </row>
    <row r="518" spans="1:1" ht="14.25" x14ac:dyDescent="0.2">
      <c r="A518" s="59" t="s">
        <v>1457</v>
      </c>
    </row>
    <row r="519" spans="1:1" ht="14.25" x14ac:dyDescent="0.2">
      <c r="A519" s="59" t="s">
        <v>1458</v>
      </c>
    </row>
    <row r="520" spans="1:1" ht="14.25" x14ac:dyDescent="0.2">
      <c r="A520" s="59" t="s">
        <v>1459</v>
      </c>
    </row>
    <row r="521" spans="1:1" ht="14.25" x14ac:dyDescent="0.2">
      <c r="A521" s="59" t="s">
        <v>1460</v>
      </c>
    </row>
    <row r="522" spans="1:1" ht="14.25" x14ac:dyDescent="0.2">
      <c r="A522" s="59" t="s">
        <v>1461</v>
      </c>
    </row>
    <row r="523" spans="1:1" ht="14.25" x14ac:dyDescent="0.2">
      <c r="A523" s="59" t="s">
        <v>1462</v>
      </c>
    </row>
    <row r="524" spans="1:1" ht="14.25" x14ac:dyDescent="0.2">
      <c r="A524" s="59" t="s">
        <v>1463</v>
      </c>
    </row>
    <row r="525" spans="1:1" ht="14.25" x14ac:dyDescent="0.2">
      <c r="A525" s="59" t="s">
        <v>1464</v>
      </c>
    </row>
    <row r="526" spans="1:1" ht="14.25" x14ac:dyDescent="0.2">
      <c r="A526" s="59" t="s">
        <v>1465</v>
      </c>
    </row>
    <row r="527" spans="1:1" ht="14.25" x14ac:dyDescent="0.2">
      <c r="A527" s="59" t="s">
        <v>1466</v>
      </c>
    </row>
    <row r="528" spans="1:1" ht="14.25" x14ac:dyDescent="0.2">
      <c r="A528" s="59" t="s">
        <v>692</v>
      </c>
    </row>
    <row r="529" spans="1:1" ht="14.25" x14ac:dyDescent="0.2">
      <c r="A529" s="59" t="s">
        <v>693</v>
      </c>
    </row>
    <row r="530" spans="1:1" ht="14.25" x14ac:dyDescent="0.2">
      <c r="A530" s="59" t="s">
        <v>1467</v>
      </c>
    </row>
    <row r="531" spans="1:1" ht="14.25" x14ac:dyDescent="0.2">
      <c r="A531" s="59" t="s">
        <v>1468</v>
      </c>
    </row>
    <row r="532" spans="1:1" ht="14.25" x14ac:dyDescent="0.2">
      <c r="A532" s="59" t="s">
        <v>695</v>
      </c>
    </row>
    <row r="533" spans="1:1" ht="14.25" x14ac:dyDescent="0.2">
      <c r="A533" s="59" t="s">
        <v>696</v>
      </c>
    </row>
    <row r="534" spans="1:1" ht="14.25" x14ac:dyDescent="0.2">
      <c r="A534" s="59" t="s">
        <v>697</v>
      </c>
    </row>
    <row r="535" spans="1:1" ht="14.25" x14ac:dyDescent="0.2">
      <c r="A535" s="59" t="s">
        <v>1469</v>
      </c>
    </row>
    <row r="536" spans="1:1" ht="14.25" x14ac:dyDescent="0.2">
      <c r="A536" s="59" t="s">
        <v>1470</v>
      </c>
    </row>
    <row r="537" spans="1:1" ht="14.25" x14ac:dyDescent="0.2">
      <c r="A537" s="59" t="s">
        <v>1471</v>
      </c>
    </row>
    <row r="538" spans="1:1" ht="14.25" x14ac:dyDescent="0.2">
      <c r="A538" s="59" t="s">
        <v>1472</v>
      </c>
    </row>
    <row r="539" spans="1:1" ht="14.25" x14ac:dyDescent="0.2">
      <c r="A539" s="59" t="s">
        <v>1473</v>
      </c>
    </row>
    <row r="540" spans="1:1" ht="14.25" x14ac:dyDescent="0.2">
      <c r="A540" s="59" t="s">
        <v>1474</v>
      </c>
    </row>
    <row r="541" spans="1:1" ht="14.25" x14ac:dyDescent="0.2">
      <c r="A541" s="59" t="s">
        <v>704</v>
      </c>
    </row>
    <row r="542" spans="1:1" ht="14.25" x14ac:dyDescent="0.2">
      <c r="A542" s="59" t="s">
        <v>1475</v>
      </c>
    </row>
    <row r="543" spans="1:1" ht="14.25" x14ac:dyDescent="0.2">
      <c r="A543" s="59" t="s">
        <v>1476</v>
      </c>
    </row>
    <row r="544" spans="1:1" ht="14.25" x14ac:dyDescent="0.2">
      <c r="A544" s="59" t="s">
        <v>1477</v>
      </c>
    </row>
    <row r="545" spans="1:1" ht="14.25" x14ac:dyDescent="0.2">
      <c r="A545" s="59" t="s">
        <v>1478</v>
      </c>
    </row>
    <row r="546" spans="1:1" ht="14.25" x14ac:dyDescent="0.2">
      <c r="A546" s="59" t="s">
        <v>1479</v>
      </c>
    </row>
    <row r="547" spans="1:1" ht="14.25" x14ac:dyDescent="0.2">
      <c r="A547" s="59" t="s">
        <v>710</v>
      </c>
    </row>
    <row r="548" spans="1:1" ht="14.25" x14ac:dyDescent="0.2">
      <c r="A548" s="59" t="s">
        <v>711</v>
      </c>
    </row>
    <row r="549" spans="1:1" ht="14.25" x14ac:dyDescent="0.2">
      <c r="A549" s="59" t="s">
        <v>712</v>
      </c>
    </row>
    <row r="550" spans="1:1" ht="14.25" x14ac:dyDescent="0.2">
      <c r="A550" s="59" t="s">
        <v>1480</v>
      </c>
    </row>
    <row r="551" spans="1:1" ht="14.25" x14ac:dyDescent="0.2">
      <c r="A551" s="59" t="s">
        <v>1481</v>
      </c>
    </row>
    <row r="552" spans="1:1" ht="14.25" x14ac:dyDescent="0.2">
      <c r="A552" s="59" t="s">
        <v>1482</v>
      </c>
    </row>
    <row r="553" spans="1:1" ht="14.25" x14ac:dyDescent="0.2">
      <c r="A553" s="59" t="s">
        <v>1483</v>
      </c>
    </row>
    <row r="554" spans="1:1" ht="14.25" x14ac:dyDescent="0.2">
      <c r="A554" s="59" t="s">
        <v>717</v>
      </c>
    </row>
    <row r="555" spans="1:1" ht="14.25" x14ac:dyDescent="0.2">
      <c r="A555" s="59" t="s">
        <v>718</v>
      </c>
    </row>
    <row r="556" spans="1:1" ht="14.25" x14ac:dyDescent="0.2">
      <c r="A556" s="59" t="s">
        <v>719</v>
      </c>
    </row>
    <row r="557" spans="1:1" ht="14.25" x14ac:dyDescent="0.2">
      <c r="A557" s="59" t="s">
        <v>1484</v>
      </c>
    </row>
    <row r="558" spans="1:1" ht="14.25" x14ac:dyDescent="0.2">
      <c r="A558" s="59" t="s">
        <v>1485</v>
      </c>
    </row>
    <row r="559" spans="1:1" ht="14.25" x14ac:dyDescent="0.2">
      <c r="A559" s="59" t="s">
        <v>1486</v>
      </c>
    </row>
    <row r="560" spans="1:1" ht="14.25" x14ac:dyDescent="0.2">
      <c r="A560" s="59" t="s">
        <v>1487</v>
      </c>
    </row>
    <row r="561" spans="1:1" ht="14.25" x14ac:dyDescent="0.2">
      <c r="A561" s="59" t="s">
        <v>1488</v>
      </c>
    </row>
    <row r="562" spans="1:1" ht="14.25" x14ac:dyDescent="0.2">
      <c r="A562" s="59" t="s">
        <v>1489</v>
      </c>
    </row>
    <row r="563" spans="1:1" ht="14.25" x14ac:dyDescent="0.2">
      <c r="A563" s="59" t="s">
        <v>726</v>
      </c>
    </row>
    <row r="564" spans="1:1" ht="14.25" x14ac:dyDescent="0.2">
      <c r="A564" s="59" t="s">
        <v>1490</v>
      </c>
    </row>
    <row r="565" spans="1:1" ht="14.25" x14ac:dyDescent="0.2">
      <c r="A565" s="59" t="s">
        <v>1491</v>
      </c>
    </row>
    <row r="566" spans="1:1" ht="14.25" x14ac:dyDescent="0.2">
      <c r="A566" s="59" t="s">
        <v>729</v>
      </c>
    </row>
    <row r="567" spans="1:1" ht="14.25" x14ac:dyDescent="0.2">
      <c r="A567" s="59" t="s">
        <v>730</v>
      </c>
    </row>
    <row r="568" spans="1:1" ht="14.25" x14ac:dyDescent="0.2">
      <c r="A568" s="59" t="s">
        <v>1492</v>
      </c>
    </row>
    <row r="569" spans="1:1" ht="14.25" x14ac:dyDescent="0.2">
      <c r="A569" s="59" t="s">
        <v>1493</v>
      </c>
    </row>
    <row r="570" spans="1:1" ht="14.25" x14ac:dyDescent="0.2">
      <c r="A570" s="59" t="s">
        <v>1494</v>
      </c>
    </row>
    <row r="571" spans="1:1" ht="14.25" x14ac:dyDescent="0.2">
      <c r="A571" s="59" t="s">
        <v>1495</v>
      </c>
    </row>
    <row r="572" spans="1:1" ht="14.25" x14ac:dyDescent="0.2">
      <c r="A572" s="59" t="s">
        <v>1496</v>
      </c>
    </row>
    <row r="573" spans="1:1" ht="14.25" x14ac:dyDescent="0.2">
      <c r="A573" s="59" t="s">
        <v>1497</v>
      </c>
    </row>
    <row r="574" spans="1:1" ht="14.25" x14ac:dyDescent="0.2">
      <c r="A574" s="59" t="s">
        <v>737</v>
      </c>
    </row>
    <row r="575" spans="1:1" ht="14.25" x14ac:dyDescent="0.2">
      <c r="A575" s="59" t="s">
        <v>1498</v>
      </c>
    </row>
    <row r="576" spans="1:1" ht="14.25" x14ac:dyDescent="0.2">
      <c r="A576" s="59" t="s">
        <v>1499</v>
      </c>
    </row>
    <row r="577" spans="1:1" ht="14.25" x14ac:dyDescent="0.2">
      <c r="A577" s="59" t="s">
        <v>1500</v>
      </c>
    </row>
    <row r="578" spans="1:1" ht="14.25" x14ac:dyDescent="0.2">
      <c r="A578" s="59" t="s">
        <v>1501</v>
      </c>
    </row>
    <row r="579" spans="1:1" ht="14.25" x14ac:dyDescent="0.2">
      <c r="A579" s="59" t="s">
        <v>1502</v>
      </c>
    </row>
    <row r="580" spans="1:1" ht="14.25" x14ac:dyDescent="0.2">
      <c r="A580" s="59" t="s">
        <v>1503</v>
      </c>
    </row>
    <row r="581" spans="1:1" ht="14.25" x14ac:dyDescent="0.2">
      <c r="A581" s="59" t="s">
        <v>1504</v>
      </c>
    </row>
    <row r="582" spans="1:1" ht="14.25" x14ac:dyDescent="0.2">
      <c r="A582" s="59" t="s">
        <v>1505</v>
      </c>
    </row>
    <row r="583" spans="1:1" ht="14.25" x14ac:dyDescent="0.2">
      <c r="A583" s="59" t="s">
        <v>1506</v>
      </c>
    </row>
    <row r="584" spans="1:1" ht="14.25" x14ac:dyDescent="0.2">
      <c r="A584" s="59" t="s">
        <v>1507</v>
      </c>
    </row>
    <row r="585" spans="1:1" ht="14.25" x14ac:dyDescent="0.2">
      <c r="A585" s="59" t="s">
        <v>1508</v>
      </c>
    </row>
    <row r="586" spans="1:1" ht="14.25" x14ac:dyDescent="0.2">
      <c r="A586" s="59" t="s">
        <v>1509</v>
      </c>
    </row>
    <row r="587" spans="1:1" ht="14.25" x14ac:dyDescent="0.2">
      <c r="A587" s="59" t="s">
        <v>1510</v>
      </c>
    </row>
    <row r="588" spans="1:1" ht="14.25" x14ac:dyDescent="0.2">
      <c r="A588" s="59" t="s">
        <v>1511</v>
      </c>
    </row>
    <row r="589" spans="1:1" ht="14.25" x14ac:dyDescent="0.2">
      <c r="A589" s="59" t="s">
        <v>749</v>
      </c>
    </row>
    <row r="590" spans="1:1" ht="14.25" x14ac:dyDescent="0.2">
      <c r="A590" s="59" t="s">
        <v>750</v>
      </c>
    </row>
    <row r="591" spans="1:1" ht="14.25" x14ac:dyDescent="0.2">
      <c r="A591" s="59" t="s">
        <v>1512</v>
      </c>
    </row>
    <row r="592" spans="1:1" ht="14.25" x14ac:dyDescent="0.2">
      <c r="A592" s="59" t="s">
        <v>1513</v>
      </c>
    </row>
    <row r="593" spans="1:1" ht="14.25" x14ac:dyDescent="0.2">
      <c r="A593" s="59" t="s">
        <v>1514</v>
      </c>
    </row>
    <row r="594" spans="1:1" ht="14.25" x14ac:dyDescent="0.2">
      <c r="A594" s="59" t="s">
        <v>1515</v>
      </c>
    </row>
    <row r="595" spans="1:1" ht="14.25" x14ac:dyDescent="0.2">
      <c r="A595" s="59" t="s">
        <v>1516</v>
      </c>
    </row>
    <row r="596" spans="1:1" ht="14.25" x14ac:dyDescent="0.2">
      <c r="A596" s="59" t="s">
        <v>1517</v>
      </c>
    </row>
    <row r="597" spans="1:1" ht="14.25" x14ac:dyDescent="0.2">
      <c r="A597" s="59" t="s">
        <v>1518</v>
      </c>
    </row>
    <row r="598" spans="1:1" ht="14.25" x14ac:dyDescent="0.2">
      <c r="A598" s="59" t="s">
        <v>1519</v>
      </c>
    </row>
    <row r="599" spans="1:1" ht="14.25" x14ac:dyDescent="0.2">
      <c r="A599" s="59" t="s">
        <v>1520</v>
      </c>
    </row>
    <row r="600" spans="1:1" ht="14.25" x14ac:dyDescent="0.2">
      <c r="A600" s="59" t="s">
        <v>1521</v>
      </c>
    </row>
    <row r="601" spans="1:1" ht="14.25" x14ac:dyDescent="0.2">
      <c r="A601" s="59" t="s">
        <v>1522</v>
      </c>
    </row>
    <row r="602" spans="1:1" ht="14.25" x14ac:dyDescent="0.2">
      <c r="A602" s="59" t="s">
        <v>1523</v>
      </c>
    </row>
    <row r="603" spans="1:1" ht="14.25" x14ac:dyDescent="0.2">
      <c r="A603" s="59" t="s">
        <v>1524</v>
      </c>
    </row>
    <row r="604" spans="1:1" ht="14.25" x14ac:dyDescent="0.2">
      <c r="A604" s="59" t="s">
        <v>1525</v>
      </c>
    </row>
    <row r="605" spans="1:1" ht="14.25" x14ac:dyDescent="0.2">
      <c r="A605" s="59" t="s">
        <v>1526</v>
      </c>
    </row>
    <row r="606" spans="1:1" ht="14.25" x14ac:dyDescent="0.2">
      <c r="A606" s="59" t="s">
        <v>1527</v>
      </c>
    </row>
    <row r="607" spans="1:1" ht="14.25" x14ac:dyDescent="0.2">
      <c r="A607" s="59" t="s">
        <v>1528</v>
      </c>
    </row>
    <row r="608" spans="1:1" ht="14.25" x14ac:dyDescent="0.2">
      <c r="A608" s="59" t="s">
        <v>1529</v>
      </c>
    </row>
    <row r="609" spans="1:1" ht="14.25" x14ac:dyDescent="0.2">
      <c r="A609" s="59" t="s">
        <v>1530</v>
      </c>
    </row>
    <row r="610" spans="1:1" ht="14.25" x14ac:dyDescent="0.2">
      <c r="A610" s="59" t="s">
        <v>1531</v>
      </c>
    </row>
    <row r="611" spans="1:1" ht="14.25" x14ac:dyDescent="0.2">
      <c r="A611" s="59" t="s">
        <v>771</v>
      </c>
    </row>
    <row r="612" spans="1:1" ht="14.25" x14ac:dyDescent="0.2">
      <c r="A612" s="59" t="s">
        <v>1532</v>
      </c>
    </row>
    <row r="613" spans="1:1" ht="14.25" x14ac:dyDescent="0.2">
      <c r="A613" s="59" t="s">
        <v>1533</v>
      </c>
    </row>
    <row r="614" spans="1:1" ht="14.25" x14ac:dyDescent="0.2">
      <c r="A614" s="59" t="s">
        <v>1534</v>
      </c>
    </row>
    <row r="615" spans="1:1" ht="14.25" x14ac:dyDescent="0.2">
      <c r="A615" s="59" t="s">
        <v>1535</v>
      </c>
    </row>
    <row r="616" spans="1:1" ht="14.25" x14ac:dyDescent="0.2">
      <c r="A616" s="59" t="s">
        <v>1536</v>
      </c>
    </row>
    <row r="617" spans="1:1" ht="14.25" x14ac:dyDescent="0.2">
      <c r="A617" s="59" t="s">
        <v>1537</v>
      </c>
    </row>
    <row r="618" spans="1:1" ht="14.25" x14ac:dyDescent="0.2">
      <c r="A618" s="59" t="s">
        <v>1538</v>
      </c>
    </row>
    <row r="619" spans="1:1" ht="14.25" x14ac:dyDescent="0.2">
      <c r="A619" s="59" t="s">
        <v>1539</v>
      </c>
    </row>
    <row r="620" spans="1:1" ht="14.25" x14ac:dyDescent="0.2">
      <c r="A620" s="59" t="s">
        <v>1540</v>
      </c>
    </row>
    <row r="621" spans="1:1" ht="14.25" x14ac:dyDescent="0.2">
      <c r="A621" s="59" t="s">
        <v>1541</v>
      </c>
    </row>
    <row r="622" spans="1:1" ht="14.25" x14ac:dyDescent="0.2">
      <c r="A622" s="59" t="s">
        <v>1542</v>
      </c>
    </row>
    <row r="623" spans="1:1" ht="14.25" x14ac:dyDescent="0.2">
      <c r="A623" s="59" t="s">
        <v>1543</v>
      </c>
    </row>
    <row r="624" spans="1:1" ht="14.25" x14ac:dyDescent="0.2">
      <c r="A624" s="59" t="s">
        <v>1544</v>
      </c>
    </row>
    <row r="625" spans="1:1" ht="14.25" x14ac:dyDescent="0.2">
      <c r="A625" s="59" t="s">
        <v>1545</v>
      </c>
    </row>
    <row r="626" spans="1:1" ht="14.25" x14ac:dyDescent="0.2">
      <c r="A626" s="59" t="s">
        <v>1546</v>
      </c>
    </row>
    <row r="627" spans="1:1" ht="14.25" x14ac:dyDescent="0.2">
      <c r="A627" s="59" t="s">
        <v>1547</v>
      </c>
    </row>
    <row r="628" spans="1:1" ht="14.25" x14ac:dyDescent="0.2">
      <c r="A628" s="59" t="s">
        <v>1548</v>
      </c>
    </row>
    <row r="629" spans="1:1" ht="14.25" x14ac:dyDescent="0.2">
      <c r="A629" s="59" t="s">
        <v>1549</v>
      </c>
    </row>
    <row r="630" spans="1:1" ht="14.25" x14ac:dyDescent="0.2">
      <c r="A630" s="59" t="s">
        <v>1550</v>
      </c>
    </row>
    <row r="631" spans="1:1" ht="14.25" x14ac:dyDescent="0.2">
      <c r="A631" s="59" t="s">
        <v>1551</v>
      </c>
    </row>
    <row r="632" spans="1:1" ht="14.25" x14ac:dyDescent="0.2">
      <c r="A632" s="59" t="s">
        <v>1552</v>
      </c>
    </row>
    <row r="633" spans="1:1" ht="14.25" x14ac:dyDescent="0.2">
      <c r="A633" s="59" t="s">
        <v>1553</v>
      </c>
    </row>
    <row r="634" spans="1:1" ht="14.25" x14ac:dyDescent="0.2">
      <c r="A634" s="59" t="s">
        <v>1554</v>
      </c>
    </row>
    <row r="635" spans="1:1" ht="14.25" x14ac:dyDescent="0.2">
      <c r="A635" s="59" t="s">
        <v>1555</v>
      </c>
    </row>
    <row r="636" spans="1:1" ht="14.25" x14ac:dyDescent="0.2">
      <c r="A636" s="59" t="s">
        <v>1556</v>
      </c>
    </row>
    <row r="637" spans="1:1" ht="14.25" x14ac:dyDescent="0.2">
      <c r="A637" s="59" t="s">
        <v>1557</v>
      </c>
    </row>
    <row r="638" spans="1:1" ht="14.25" x14ac:dyDescent="0.2">
      <c r="A638" s="59" t="s">
        <v>1558</v>
      </c>
    </row>
    <row r="639" spans="1:1" ht="14.25" x14ac:dyDescent="0.2">
      <c r="A639" s="59" t="s">
        <v>1559</v>
      </c>
    </row>
    <row r="640" spans="1:1" ht="14.25" x14ac:dyDescent="0.2">
      <c r="A640" s="59" t="s">
        <v>1560</v>
      </c>
    </row>
    <row r="641" spans="1:1" ht="14.25" x14ac:dyDescent="0.2">
      <c r="A641" s="59" t="s">
        <v>1561</v>
      </c>
    </row>
    <row r="642" spans="1:1" ht="14.25" x14ac:dyDescent="0.2">
      <c r="A642" s="59" t="s">
        <v>1562</v>
      </c>
    </row>
    <row r="643" spans="1:1" ht="14.25" x14ac:dyDescent="0.2">
      <c r="A643" s="59" t="s">
        <v>1563</v>
      </c>
    </row>
    <row r="644" spans="1:1" ht="14.25" x14ac:dyDescent="0.2">
      <c r="A644" s="59" t="s">
        <v>1564</v>
      </c>
    </row>
    <row r="645" spans="1:1" ht="14.25" x14ac:dyDescent="0.2">
      <c r="A645" s="59" t="s">
        <v>806</v>
      </c>
    </row>
    <row r="646" spans="1:1" ht="14.25" x14ac:dyDescent="0.2">
      <c r="A646" s="59" t="s">
        <v>1565</v>
      </c>
    </row>
    <row r="647" spans="1:1" ht="14.25" x14ac:dyDescent="0.2">
      <c r="A647" s="59" t="s">
        <v>1566</v>
      </c>
    </row>
    <row r="648" spans="1:1" ht="14.25" x14ac:dyDescent="0.2">
      <c r="A648" s="59" t="s">
        <v>1567</v>
      </c>
    </row>
    <row r="649" spans="1:1" ht="14.25" x14ac:dyDescent="0.2">
      <c r="A649" s="59" t="s">
        <v>1568</v>
      </c>
    </row>
    <row r="650" spans="1:1" ht="14.25" x14ac:dyDescent="0.2">
      <c r="A650" s="59" t="s">
        <v>1569</v>
      </c>
    </row>
    <row r="651" spans="1:1" ht="14.25" x14ac:dyDescent="0.2">
      <c r="A651" s="59" t="s">
        <v>1570</v>
      </c>
    </row>
    <row r="652" spans="1:1" ht="14.25" x14ac:dyDescent="0.2">
      <c r="A652" s="59" t="s">
        <v>1571</v>
      </c>
    </row>
    <row r="653" spans="1:1" ht="14.25" x14ac:dyDescent="0.2">
      <c r="A653" s="59" t="s">
        <v>1572</v>
      </c>
    </row>
    <row r="654" spans="1:1" ht="14.25" x14ac:dyDescent="0.2">
      <c r="A654" s="59" t="s">
        <v>1573</v>
      </c>
    </row>
    <row r="655" spans="1:1" ht="14.25" x14ac:dyDescent="0.2">
      <c r="A655" s="59" t="s">
        <v>1574</v>
      </c>
    </row>
    <row r="656" spans="1:1" ht="14.25" x14ac:dyDescent="0.2">
      <c r="A656" s="59" t="s">
        <v>1575</v>
      </c>
    </row>
    <row r="657" spans="1:1" ht="14.25" x14ac:dyDescent="0.2">
      <c r="A657" s="59" t="s">
        <v>1576</v>
      </c>
    </row>
    <row r="658" spans="1:1" ht="14.25" x14ac:dyDescent="0.2">
      <c r="A658" s="59" t="s">
        <v>1577</v>
      </c>
    </row>
    <row r="659" spans="1:1" ht="14.25" x14ac:dyDescent="0.2">
      <c r="A659" s="59" t="s">
        <v>1578</v>
      </c>
    </row>
    <row r="660" spans="1:1" ht="14.25" x14ac:dyDescent="0.2">
      <c r="A660" s="59" t="s">
        <v>1579</v>
      </c>
    </row>
    <row r="661" spans="1:1" ht="14.25" x14ac:dyDescent="0.2">
      <c r="A661" s="59" t="s">
        <v>1580</v>
      </c>
    </row>
    <row r="662" spans="1:1" ht="14.25" x14ac:dyDescent="0.2">
      <c r="A662" s="59" t="s">
        <v>1581</v>
      </c>
    </row>
    <row r="663" spans="1:1" ht="14.25" x14ac:dyDescent="0.2">
      <c r="A663" s="59" t="s">
        <v>828</v>
      </c>
    </row>
    <row r="664" spans="1:1" ht="14.25" x14ac:dyDescent="0.2">
      <c r="A664" s="59" t="s">
        <v>829</v>
      </c>
    </row>
    <row r="665" spans="1:1" ht="14.25" x14ac:dyDescent="0.2">
      <c r="A665" s="59" t="s">
        <v>830</v>
      </c>
    </row>
    <row r="666" spans="1:1" ht="14.25" x14ac:dyDescent="0.2">
      <c r="A666" s="59" t="s">
        <v>831</v>
      </c>
    </row>
    <row r="667" spans="1:1" ht="14.25" x14ac:dyDescent="0.2">
      <c r="A667" s="59" t="s">
        <v>832</v>
      </c>
    </row>
    <row r="668" spans="1:1" ht="14.25" x14ac:dyDescent="0.2">
      <c r="A668" s="59" t="s">
        <v>1582</v>
      </c>
    </row>
    <row r="669" spans="1:1" ht="14.25" x14ac:dyDescent="0.2">
      <c r="A669" s="59" t="s">
        <v>1583</v>
      </c>
    </row>
    <row r="670" spans="1:1" ht="14.25" x14ac:dyDescent="0.2">
      <c r="A670" s="59" t="s">
        <v>1584</v>
      </c>
    </row>
    <row r="671" spans="1:1" ht="14.25" x14ac:dyDescent="0.2">
      <c r="A671" s="59" t="s">
        <v>1585</v>
      </c>
    </row>
    <row r="672" spans="1:1" ht="14.25" x14ac:dyDescent="0.2">
      <c r="A672" s="59" t="s">
        <v>1586</v>
      </c>
    </row>
    <row r="673" spans="1:1" ht="14.25" x14ac:dyDescent="0.2">
      <c r="A673" s="59" t="s">
        <v>1587</v>
      </c>
    </row>
    <row r="674" spans="1:1" ht="14.25" x14ac:dyDescent="0.2">
      <c r="A674" s="59" t="s">
        <v>1588</v>
      </c>
    </row>
    <row r="675" spans="1:1" ht="14.25" x14ac:dyDescent="0.2">
      <c r="A675" s="59" t="s">
        <v>1589</v>
      </c>
    </row>
    <row r="676" spans="1:1" ht="14.25" x14ac:dyDescent="0.2">
      <c r="A676" s="59" t="s">
        <v>1590</v>
      </c>
    </row>
    <row r="677" spans="1:1" ht="14.25" x14ac:dyDescent="0.2">
      <c r="A677" s="59" t="s">
        <v>1591</v>
      </c>
    </row>
    <row r="678" spans="1:1" ht="14.25" x14ac:dyDescent="0.2">
      <c r="A678" s="59" t="s">
        <v>1592</v>
      </c>
    </row>
    <row r="679" spans="1:1" ht="14.25" x14ac:dyDescent="0.2">
      <c r="A679" s="59" t="s">
        <v>844</v>
      </c>
    </row>
    <row r="680" spans="1:1" ht="14.25" x14ac:dyDescent="0.2">
      <c r="A680" s="59" t="s">
        <v>1593</v>
      </c>
    </row>
    <row r="681" spans="1:1" ht="14.25" x14ac:dyDescent="0.2">
      <c r="A681" s="59" t="s">
        <v>1594</v>
      </c>
    </row>
    <row r="682" spans="1:1" ht="14.25" x14ac:dyDescent="0.2">
      <c r="A682" s="59" t="s">
        <v>1595</v>
      </c>
    </row>
    <row r="683" spans="1:1" ht="14.25" x14ac:dyDescent="0.2">
      <c r="A683" s="59" t="s">
        <v>1596</v>
      </c>
    </row>
    <row r="684" spans="1:1" ht="14.25" x14ac:dyDescent="0.2">
      <c r="A684" s="59" t="s">
        <v>1597</v>
      </c>
    </row>
    <row r="685" spans="1:1" ht="14.25" x14ac:dyDescent="0.2">
      <c r="A685" s="59" t="s">
        <v>1598</v>
      </c>
    </row>
    <row r="686" spans="1:1" ht="14.25" x14ac:dyDescent="0.2">
      <c r="A686" s="59" t="s">
        <v>1599</v>
      </c>
    </row>
    <row r="687" spans="1:1" ht="14.25" x14ac:dyDescent="0.2">
      <c r="A687" s="59" t="s">
        <v>1600</v>
      </c>
    </row>
    <row r="688" spans="1:1" ht="14.25" x14ac:dyDescent="0.2">
      <c r="A688" s="59" t="s">
        <v>1601</v>
      </c>
    </row>
    <row r="689" spans="1:1" ht="14.25" x14ac:dyDescent="0.2">
      <c r="A689" s="59" t="s">
        <v>1602</v>
      </c>
    </row>
    <row r="690" spans="1:1" ht="14.25" x14ac:dyDescent="0.2">
      <c r="A690" s="59" t="s">
        <v>1603</v>
      </c>
    </row>
    <row r="691" spans="1:1" ht="14.25" x14ac:dyDescent="0.2">
      <c r="A691" s="59" t="s">
        <v>1604</v>
      </c>
    </row>
    <row r="692" spans="1:1" ht="14.25" x14ac:dyDescent="0.2">
      <c r="A692" s="59" t="s">
        <v>1605</v>
      </c>
    </row>
    <row r="693" spans="1:1" ht="14.25" x14ac:dyDescent="0.2">
      <c r="A693" s="59" t="s">
        <v>1606</v>
      </c>
    </row>
    <row r="694" spans="1:1" ht="14.25" x14ac:dyDescent="0.2">
      <c r="A694" s="59" t="s">
        <v>1607</v>
      </c>
    </row>
    <row r="695" spans="1:1" ht="14.25" x14ac:dyDescent="0.2">
      <c r="A695" s="59" t="s">
        <v>1608</v>
      </c>
    </row>
    <row r="696" spans="1:1" ht="14.25" x14ac:dyDescent="0.2">
      <c r="A696" s="59" t="s">
        <v>1609</v>
      </c>
    </row>
    <row r="697" spans="1:1" ht="14.25" x14ac:dyDescent="0.2">
      <c r="A697" s="59" t="s">
        <v>1610</v>
      </c>
    </row>
    <row r="698" spans="1:1" ht="14.25" x14ac:dyDescent="0.2">
      <c r="A698" s="59" t="s">
        <v>1611</v>
      </c>
    </row>
    <row r="699" spans="1:1" ht="14.25" x14ac:dyDescent="0.2">
      <c r="A699" s="59" t="s">
        <v>1612</v>
      </c>
    </row>
    <row r="700" spans="1:1" ht="14.25" x14ac:dyDescent="0.2">
      <c r="A700" s="59" t="s">
        <v>1613</v>
      </c>
    </row>
    <row r="701" spans="1:1" ht="14.25" x14ac:dyDescent="0.2">
      <c r="A701" s="59" t="s">
        <v>1614</v>
      </c>
    </row>
    <row r="702" spans="1:1" ht="14.25" x14ac:dyDescent="0.2">
      <c r="A702" s="59" t="s">
        <v>1615</v>
      </c>
    </row>
    <row r="703" spans="1:1" ht="14.25" x14ac:dyDescent="0.2">
      <c r="A703" s="59" t="s">
        <v>1616</v>
      </c>
    </row>
    <row r="704" spans="1:1" ht="14.25" x14ac:dyDescent="0.2">
      <c r="A704" s="59" t="s">
        <v>1617</v>
      </c>
    </row>
    <row r="705" spans="1:1" ht="14.25" x14ac:dyDescent="0.2">
      <c r="A705" s="59" t="s">
        <v>1618</v>
      </c>
    </row>
    <row r="706" spans="1:1" ht="14.25" x14ac:dyDescent="0.2">
      <c r="A706" s="59" t="s">
        <v>1619</v>
      </c>
    </row>
    <row r="707" spans="1:1" ht="14.25" x14ac:dyDescent="0.2">
      <c r="A707" s="59" t="s">
        <v>1620</v>
      </c>
    </row>
    <row r="708" spans="1:1" ht="14.25" x14ac:dyDescent="0.2">
      <c r="A708" s="59" t="s">
        <v>1621</v>
      </c>
    </row>
    <row r="709" spans="1:1" ht="14.25" x14ac:dyDescent="0.2">
      <c r="A709" s="59" t="s">
        <v>1622</v>
      </c>
    </row>
    <row r="710" spans="1:1" ht="14.25" x14ac:dyDescent="0.2">
      <c r="A710" s="59" t="s">
        <v>1623</v>
      </c>
    </row>
    <row r="711" spans="1:1" ht="14.25" x14ac:dyDescent="0.2">
      <c r="A711" s="59" t="s">
        <v>1624</v>
      </c>
    </row>
    <row r="712" spans="1:1" ht="14.25" x14ac:dyDescent="0.2">
      <c r="A712" s="59" t="s">
        <v>1625</v>
      </c>
    </row>
    <row r="713" spans="1:1" ht="14.25" x14ac:dyDescent="0.2">
      <c r="A713" s="59" t="s">
        <v>1626</v>
      </c>
    </row>
    <row r="714" spans="1:1" ht="14.25" x14ac:dyDescent="0.2">
      <c r="A714" s="59" t="s">
        <v>1627</v>
      </c>
    </row>
    <row r="715" spans="1:1" ht="14.25" x14ac:dyDescent="0.2">
      <c r="A715" s="59" t="s">
        <v>1628</v>
      </c>
    </row>
    <row r="716" spans="1:1" ht="14.25" x14ac:dyDescent="0.2">
      <c r="A716" s="59" t="s">
        <v>1629</v>
      </c>
    </row>
    <row r="717" spans="1:1" ht="14.25" x14ac:dyDescent="0.2">
      <c r="A717" s="59" t="s">
        <v>1630</v>
      </c>
    </row>
    <row r="718" spans="1:1" ht="14.25" x14ac:dyDescent="0.2">
      <c r="A718" s="59" t="s">
        <v>1631</v>
      </c>
    </row>
    <row r="719" spans="1:1" ht="14.25" x14ac:dyDescent="0.2">
      <c r="A719" s="59" t="s">
        <v>1632</v>
      </c>
    </row>
    <row r="720" spans="1:1" ht="14.25" x14ac:dyDescent="0.2">
      <c r="A720" s="59" t="s">
        <v>891</v>
      </c>
    </row>
    <row r="721" spans="1:1" ht="14.25" x14ac:dyDescent="0.2">
      <c r="A721" s="59" t="s">
        <v>1633</v>
      </c>
    </row>
    <row r="722" spans="1:1" ht="14.25" x14ac:dyDescent="0.2">
      <c r="A722" s="59" t="s">
        <v>1634</v>
      </c>
    </row>
    <row r="723" spans="1:1" ht="14.25" x14ac:dyDescent="0.2">
      <c r="A723" s="59" t="s">
        <v>1635</v>
      </c>
    </row>
    <row r="724" spans="1:1" ht="14.25" x14ac:dyDescent="0.2">
      <c r="A724" s="59" t="s">
        <v>1636</v>
      </c>
    </row>
    <row r="725" spans="1:1" ht="14.25" x14ac:dyDescent="0.2">
      <c r="A725" s="59" t="s">
        <v>1637</v>
      </c>
    </row>
    <row r="726" spans="1:1" ht="14.25" x14ac:dyDescent="0.2">
      <c r="A726" s="59" t="s">
        <v>1638</v>
      </c>
    </row>
    <row r="727" spans="1:1" ht="14.25" x14ac:dyDescent="0.2">
      <c r="A727" s="59" t="s">
        <v>1639</v>
      </c>
    </row>
    <row r="728" spans="1:1" ht="14.25" x14ac:dyDescent="0.2">
      <c r="A728" s="59" t="s">
        <v>1640</v>
      </c>
    </row>
    <row r="729" spans="1:1" ht="14.25" x14ac:dyDescent="0.2">
      <c r="A729" s="59" t="s">
        <v>1641</v>
      </c>
    </row>
    <row r="730" spans="1:1" ht="14.25" x14ac:dyDescent="0.2">
      <c r="A730" s="59" t="s">
        <v>1642</v>
      </c>
    </row>
    <row r="731" spans="1:1" ht="14.25" x14ac:dyDescent="0.2">
      <c r="A731" s="59" t="s">
        <v>1643</v>
      </c>
    </row>
    <row r="732" spans="1:1" ht="14.25" x14ac:dyDescent="0.2">
      <c r="A732" s="59" t="s">
        <v>1644</v>
      </c>
    </row>
    <row r="733" spans="1:1" ht="14.25" x14ac:dyDescent="0.2">
      <c r="A733" s="59" t="s">
        <v>1645</v>
      </c>
    </row>
    <row r="734" spans="1:1" ht="14.25" x14ac:dyDescent="0.2">
      <c r="A734" s="59" t="s">
        <v>1646</v>
      </c>
    </row>
    <row r="735" spans="1:1" ht="14.25" x14ac:dyDescent="0.2">
      <c r="A735" s="59" t="s">
        <v>1647</v>
      </c>
    </row>
    <row r="736" spans="1:1" ht="14.25" x14ac:dyDescent="0.2">
      <c r="A736" s="59" t="s">
        <v>1648</v>
      </c>
    </row>
    <row r="737" spans="1:1" ht="14.25" x14ac:dyDescent="0.2">
      <c r="A737" s="59" t="s">
        <v>1649</v>
      </c>
    </row>
    <row r="738" spans="1:1" ht="14.25" x14ac:dyDescent="0.2">
      <c r="A738" s="59" t="s">
        <v>1650</v>
      </c>
    </row>
    <row r="739" spans="1:1" ht="14.25" x14ac:dyDescent="0.2">
      <c r="A739" s="59" t="s">
        <v>1651</v>
      </c>
    </row>
    <row r="740" spans="1:1" ht="14.25" x14ac:dyDescent="0.2">
      <c r="A740" s="59" t="s">
        <v>1652</v>
      </c>
    </row>
    <row r="741" spans="1:1" ht="14.25" x14ac:dyDescent="0.2">
      <c r="A741" s="59" t="s">
        <v>1653</v>
      </c>
    </row>
    <row r="742" spans="1:1" ht="14.25" x14ac:dyDescent="0.2">
      <c r="A742" s="59" t="s">
        <v>1654</v>
      </c>
    </row>
    <row r="743" spans="1:1" ht="14.25" x14ac:dyDescent="0.2">
      <c r="A743" s="59" t="s">
        <v>1655</v>
      </c>
    </row>
    <row r="744" spans="1:1" ht="14.25" x14ac:dyDescent="0.2">
      <c r="A744" s="59" t="s">
        <v>1656</v>
      </c>
    </row>
    <row r="745" spans="1:1" ht="14.25" x14ac:dyDescent="0.2">
      <c r="A745" s="59" t="s">
        <v>916</v>
      </c>
    </row>
    <row r="746" spans="1:1" ht="14.25" x14ac:dyDescent="0.2">
      <c r="A746" s="59" t="s">
        <v>1657</v>
      </c>
    </row>
    <row r="747" spans="1:1" ht="14.25" x14ac:dyDescent="0.2">
      <c r="A747" s="59" t="s">
        <v>1658</v>
      </c>
    </row>
    <row r="748" spans="1:1" ht="14.25" x14ac:dyDescent="0.2">
      <c r="A748" s="59" t="s">
        <v>1659</v>
      </c>
    </row>
    <row r="749" spans="1:1" ht="14.25" x14ac:dyDescent="0.2">
      <c r="A749" s="59" t="s">
        <v>1660</v>
      </c>
    </row>
    <row r="750" spans="1:1" ht="14.25" x14ac:dyDescent="0.2">
      <c r="A750" s="59" t="s">
        <v>1661</v>
      </c>
    </row>
    <row r="751" spans="1:1" ht="14.25" x14ac:dyDescent="0.2">
      <c r="A751" s="59" t="s">
        <v>1662</v>
      </c>
    </row>
    <row r="752" spans="1:1" ht="14.25" x14ac:dyDescent="0.2">
      <c r="A752" s="59" t="s">
        <v>1663</v>
      </c>
    </row>
    <row r="753" spans="1:1" ht="14.25" x14ac:dyDescent="0.2">
      <c r="A753" s="59" t="s">
        <v>1664</v>
      </c>
    </row>
    <row r="754" spans="1:1" ht="14.25" x14ac:dyDescent="0.2">
      <c r="A754" s="59" t="s">
        <v>1665</v>
      </c>
    </row>
    <row r="755" spans="1:1" ht="14.25" x14ac:dyDescent="0.2">
      <c r="A755" s="59" t="s">
        <v>1666</v>
      </c>
    </row>
    <row r="756" spans="1:1" ht="14.25" x14ac:dyDescent="0.2">
      <c r="A756" s="59" t="s">
        <v>1667</v>
      </c>
    </row>
    <row r="757" spans="1:1" ht="14.25" x14ac:dyDescent="0.2">
      <c r="A757" s="59" t="s">
        <v>1668</v>
      </c>
    </row>
    <row r="758" spans="1:1" ht="14.25" x14ac:dyDescent="0.2">
      <c r="A758" s="59" t="s">
        <v>1669</v>
      </c>
    </row>
    <row r="759" spans="1:1" ht="14.25" x14ac:dyDescent="0.2">
      <c r="A759" s="59" t="s">
        <v>1670</v>
      </c>
    </row>
    <row r="760" spans="1:1" ht="14.25" x14ac:dyDescent="0.2">
      <c r="A760" s="59" t="s">
        <v>1671</v>
      </c>
    </row>
    <row r="761" spans="1:1" ht="14.25" x14ac:dyDescent="0.2">
      <c r="A761" s="59" t="s">
        <v>1672</v>
      </c>
    </row>
    <row r="762" spans="1:1" ht="14.25" x14ac:dyDescent="0.2">
      <c r="A762" s="59" t="s">
        <v>1673</v>
      </c>
    </row>
    <row r="763" spans="1:1" ht="14.25" x14ac:dyDescent="0.2">
      <c r="A763" s="59" t="s">
        <v>1674</v>
      </c>
    </row>
    <row r="764" spans="1:1" ht="14.25" x14ac:dyDescent="0.2">
      <c r="A764" s="59" t="s">
        <v>1675</v>
      </c>
    </row>
    <row r="765" spans="1:1" ht="14.25" x14ac:dyDescent="0.2">
      <c r="A765" s="59" t="s">
        <v>1676</v>
      </c>
    </row>
    <row r="766" spans="1:1" ht="14.25" x14ac:dyDescent="0.2">
      <c r="A766" s="59" t="s">
        <v>1677</v>
      </c>
    </row>
    <row r="767" spans="1:1" ht="14.25" x14ac:dyDescent="0.2">
      <c r="A767" s="59" t="s">
        <v>1678</v>
      </c>
    </row>
    <row r="768" spans="1:1" ht="14.25" x14ac:dyDescent="0.2">
      <c r="A768" s="59" t="s">
        <v>1679</v>
      </c>
    </row>
    <row r="769" spans="1:1" ht="14.25" x14ac:dyDescent="0.2">
      <c r="A769" s="59" t="s">
        <v>1680</v>
      </c>
    </row>
    <row r="770" spans="1:1" ht="14.25" x14ac:dyDescent="0.2">
      <c r="A770" s="59" t="s">
        <v>1681</v>
      </c>
    </row>
    <row r="771" spans="1:1" ht="14.25" x14ac:dyDescent="0.2">
      <c r="A771" s="59" t="s">
        <v>1682</v>
      </c>
    </row>
    <row r="772" spans="1:1" ht="14.25" x14ac:dyDescent="0.2">
      <c r="A772" s="59" t="s">
        <v>1683</v>
      </c>
    </row>
    <row r="773" spans="1:1" ht="14.25" x14ac:dyDescent="0.2">
      <c r="A773" s="59" t="s">
        <v>1684</v>
      </c>
    </row>
    <row r="774" spans="1:1" ht="14.25" x14ac:dyDescent="0.2">
      <c r="A774" s="59" t="s">
        <v>1685</v>
      </c>
    </row>
    <row r="775" spans="1:1" ht="14.25" x14ac:dyDescent="0.2">
      <c r="A775" s="59" t="s">
        <v>1686</v>
      </c>
    </row>
    <row r="776" spans="1:1" ht="14.25" x14ac:dyDescent="0.2">
      <c r="A776" s="59" t="s">
        <v>1687</v>
      </c>
    </row>
    <row r="777" spans="1:1" ht="14.25" x14ac:dyDescent="0.2">
      <c r="A777" s="59" t="s">
        <v>1688</v>
      </c>
    </row>
    <row r="778" spans="1:1" ht="14.25" x14ac:dyDescent="0.2">
      <c r="A778" s="59" t="s">
        <v>1689</v>
      </c>
    </row>
    <row r="779" spans="1:1" ht="14.25" x14ac:dyDescent="0.2">
      <c r="A779" s="59" t="s">
        <v>1690</v>
      </c>
    </row>
    <row r="780" spans="1:1" ht="14.25" x14ac:dyDescent="0.2">
      <c r="A780" s="59" t="s">
        <v>1691</v>
      </c>
    </row>
    <row r="781" spans="1:1" ht="14.25" x14ac:dyDescent="0.2">
      <c r="A781" s="59" t="s">
        <v>1692</v>
      </c>
    </row>
    <row r="782" spans="1:1" ht="14.25" x14ac:dyDescent="0.2">
      <c r="A782" s="59" t="s">
        <v>1693</v>
      </c>
    </row>
    <row r="783" spans="1:1" ht="14.25" x14ac:dyDescent="0.2">
      <c r="A783" s="59" t="s">
        <v>1694</v>
      </c>
    </row>
    <row r="784" spans="1:1" ht="14.25" x14ac:dyDescent="0.2">
      <c r="A784" s="59" t="s">
        <v>1695</v>
      </c>
    </row>
    <row r="785" spans="1:1" ht="14.25" x14ac:dyDescent="0.2">
      <c r="A785" s="59" t="s">
        <v>1696</v>
      </c>
    </row>
    <row r="786" spans="1:1" ht="14.25" x14ac:dyDescent="0.2">
      <c r="A786" s="59" t="s">
        <v>1697</v>
      </c>
    </row>
    <row r="787" spans="1:1" ht="14.25" x14ac:dyDescent="0.2">
      <c r="A787" s="59" t="s">
        <v>1698</v>
      </c>
    </row>
    <row r="788" spans="1:1" ht="14.25" x14ac:dyDescent="0.2">
      <c r="A788" s="59" t="s">
        <v>1699</v>
      </c>
    </row>
    <row r="789" spans="1:1" ht="14.25" x14ac:dyDescent="0.2">
      <c r="A789" s="59" t="s">
        <v>1700</v>
      </c>
    </row>
    <row r="790" spans="1:1" ht="14.25" x14ac:dyDescent="0.2">
      <c r="A790" s="59" t="s">
        <v>1701</v>
      </c>
    </row>
    <row r="791" spans="1:1" ht="14.25" x14ac:dyDescent="0.2">
      <c r="A791" s="59" t="s">
        <v>1702</v>
      </c>
    </row>
    <row r="792" spans="1:1" ht="14.25" x14ac:dyDescent="0.2">
      <c r="A792" s="59" t="s">
        <v>1703</v>
      </c>
    </row>
    <row r="793" spans="1:1" ht="14.25" x14ac:dyDescent="0.2">
      <c r="A793" s="59" t="s">
        <v>1704</v>
      </c>
    </row>
    <row r="794" spans="1:1" ht="14.25" x14ac:dyDescent="0.2">
      <c r="A794" s="59" t="s">
        <v>1705</v>
      </c>
    </row>
    <row r="795" spans="1:1" ht="14.25" x14ac:dyDescent="0.2">
      <c r="A795" s="59" t="s">
        <v>1706</v>
      </c>
    </row>
    <row r="796" spans="1:1" ht="14.25" x14ac:dyDescent="0.2">
      <c r="A796" s="59" t="s">
        <v>1707</v>
      </c>
    </row>
    <row r="797" spans="1:1" ht="14.25" x14ac:dyDescent="0.2">
      <c r="A797" s="59" t="s">
        <v>1708</v>
      </c>
    </row>
    <row r="798" spans="1:1" ht="14.25" x14ac:dyDescent="0.2">
      <c r="A798" s="59" t="s">
        <v>1709</v>
      </c>
    </row>
    <row r="799" spans="1:1" ht="14.25" x14ac:dyDescent="0.2">
      <c r="A799" s="59" t="s">
        <v>1710</v>
      </c>
    </row>
    <row r="800" spans="1:1" ht="14.25" x14ac:dyDescent="0.2">
      <c r="A800" s="59" t="s">
        <v>974</v>
      </c>
    </row>
    <row r="801" spans="1:1" ht="14.25" x14ac:dyDescent="0.2">
      <c r="A801" s="59" t="s">
        <v>1711</v>
      </c>
    </row>
    <row r="802" spans="1:1" ht="14.25" x14ac:dyDescent="0.2">
      <c r="A802" s="59" t="s">
        <v>1712</v>
      </c>
    </row>
    <row r="803" spans="1:1" ht="14.25" x14ac:dyDescent="0.2">
      <c r="A803" s="59" t="s">
        <v>1713</v>
      </c>
    </row>
    <row r="804" spans="1:1" ht="14.25" x14ac:dyDescent="0.2">
      <c r="A804" s="59" t="s">
        <v>1714</v>
      </c>
    </row>
    <row r="805" spans="1:1" ht="14.25" x14ac:dyDescent="0.2">
      <c r="A805" s="59" t="s">
        <v>1715</v>
      </c>
    </row>
    <row r="806" spans="1:1" ht="14.25" x14ac:dyDescent="0.2">
      <c r="A806" s="59" t="s">
        <v>1716</v>
      </c>
    </row>
    <row r="807" spans="1:1" ht="14.25" x14ac:dyDescent="0.2">
      <c r="A807" s="59" t="s">
        <v>1717</v>
      </c>
    </row>
    <row r="808" spans="1:1" ht="14.25" x14ac:dyDescent="0.2">
      <c r="A808" s="59" t="s">
        <v>1718</v>
      </c>
    </row>
    <row r="809" spans="1:1" ht="14.25" x14ac:dyDescent="0.2">
      <c r="A809" s="59" t="s">
        <v>1719</v>
      </c>
    </row>
    <row r="810" spans="1:1" ht="14.25" x14ac:dyDescent="0.2">
      <c r="A810" s="59" t="s">
        <v>984</v>
      </c>
    </row>
    <row r="811" spans="1:1" ht="14.25" x14ac:dyDescent="0.2">
      <c r="A811" s="59" t="s">
        <v>1720</v>
      </c>
    </row>
    <row r="812" spans="1:1" ht="14.25" x14ac:dyDescent="0.2">
      <c r="A812" s="59" t="s">
        <v>1721</v>
      </c>
    </row>
    <row r="813" spans="1:1" ht="14.25" x14ac:dyDescent="0.2">
      <c r="A813" s="59" t="s">
        <v>1722</v>
      </c>
    </row>
    <row r="814" spans="1:1" ht="14.25" x14ac:dyDescent="0.2">
      <c r="A814" s="59" t="s">
        <v>1723</v>
      </c>
    </row>
    <row r="815" spans="1:1" ht="14.25" x14ac:dyDescent="0.2">
      <c r="A815" s="59" t="s">
        <v>1724</v>
      </c>
    </row>
    <row r="816" spans="1:1" ht="14.25" x14ac:dyDescent="0.2">
      <c r="A816" s="59" t="s">
        <v>1725</v>
      </c>
    </row>
    <row r="817" spans="1:1" ht="14.25" x14ac:dyDescent="0.2">
      <c r="A817" s="59" t="s">
        <v>1726</v>
      </c>
    </row>
    <row r="818" spans="1:1" ht="14.25" x14ac:dyDescent="0.2">
      <c r="A818" s="59" t="s">
        <v>1727</v>
      </c>
    </row>
    <row r="819" spans="1:1" ht="14.25" x14ac:dyDescent="0.2">
      <c r="A819" s="59" t="s">
        <v>994</v>
      </c>
    </row>
    <row r="820" spans="1:1" ht="14.25" x14ac:dyDescent="0.2">
      <c r="A820" s="59" t="s">
        <v>1728</v>
      </c>
    </row>
    <row r="821" spans="1:1" ht="14.25" x14ac:dyDescent="0.2">
      <c r="A821" s="59" t="s">
        <v>1729</v>
      </c>
    </row>
    <row r="822" spans="1:1" ht="14.25" x14ac:dyDescent="0.2">
      <c r="A822" s="59" t="s">
        <v>1730</v>
      </c>
    </row>
    <row r="823" spans="1:1" ht="14.25" x14ac:dyDescent="0.2">
      <c r="A823" s="59" t="s">
        <v>1731</v>
      </c>
    </row>
    <row r="824" spans="1:1" ht="14.25" x14ac:dyDescent="0.2">
      <c r="A824" s="59" t="s">
        <v>1732</v>
      </c>
    </row>
    <row r="825" spans="1:1" ht="14.25" x14ac:dyDescent="0.2">
      <c r="A825" s="59" t="s">
        <v>1733</v>
      </c>
    </row>
    <row r="826" spans="1:1" ht="14.25" x14ac:dyDescent="0.2">
      <c r="A826" s="59" t="s">
        <v>1734</v>
      </c>
    </row>
    <row r="827" spans="1:1" ht="14.25" x14ac:dyDescent="0.2">
      <c r="A827" s="59" t="s">
        <v>1735</v>
      </c>
    </row>
    <row r="828" spans="1:1" ht="14.25" x14ac:dyDescent="0.2">
      <c r="A828" s="59" t="s">
        <v>1736</v>
      </c>
    </row>
    <row r="829" spans="1:1" ht="14.25" x14ac:dyDescent="0.2">
      <c r="A829" s="59" t="s">
        <v>1737</v>
      </c>
    </row>
    <row r="830" spans="1:1" ht="14.25" x14ac:dyDescent="0.2">
      <c r="A830" s="59" t="s">
        <v>1738</v>
      </c>
    </row>
    <row r="831" spans="1:1" ht="14.25" x14ac:dyDescent="0.2">
      <c r="A831" s="59" t="s">
        <v>1739</v>
      </c>
    </row>
    <row r="832" spans="1:1" ht="14.25" x14ac:dyDescent="0.2">
      <c r="A832" s="59" t="s">
        <v>1740</v>
      </c>
    </row>
    <row r="833" spans="1:1" ht="14.25" x14ac:dyDescent="0.2">
      <c r="A833" s="59" t="s">
        <v>1741</v>
      </c>
    </row>
    <row r="834" spans="1:1" ht="14.25" x14ac:dyDescent="0.2">
      <c r="A834" s="59" t="s">
        <v>1008</v>
      </c>
    </row>
    <row r="835" spans="1:1" ht="14.25" x14ac:dyDescent="0.2">
      <c r="A835" s="59" t="s">
        <v>1742</v>
      </c>
    </row>
    <row r="836" spans="1:1" ht="14.25" x14ac:dyDescent="0.2">
      <c r="A836" s="59" t="s">
        <v>1010</v>
      </c>
    </row>
    <row r="837" spans="1:1" ht="14.25" x14ac:dyDescent="0.2">
      <c r="A837" s="59" t="s">
        <v>1743</v>
      </c>
    </row>
    <row r="838" spans="1:1" ht="14.25" x14ac:dyDescent="0.2">
      <c r="A838" s="59" t="s">
        <v>1744</v>
      </c>
    </row>
    <row r="839" spans="1:1" ht="14.25" x14ac:dyDescent="0.2">
      <c r="A839" s="59" t="s">
        <v>1013</v>
      </c>
    </row>
    <row r="840" spans="1:1" ht="14.25" x14ac:dyDescent="0.2">
      <c r="A840" s="59" t="s">
        <v>1745</v>
      </c>
    </row>
    <row r="841" spans="1:1" ht="14.25" x14ac:dyDescent="0.2">
      <c r="A841" s="59" t="s">
        <v>1746</v>
      </c>
    </row>
    <row r="842" spans="1:1" ht="14.25" x14ac:dyDescent="0.2">
      <c r="A842" s="59" t="s">
        <v>1747</v>
      </c>
    </row>
    <row r="843" spans="1:1" ht="14.25" x14ac:dyDescent="0.2">
      <c r="A843" s="59" t="s">
        <v>1748</v>
      </c>
    </row>
    <row r="844" spans="1:1" ht="14.25" x14ac:dyDescent="0.2">
      <c r="A844" s="59" t="s">
        <v>1749</v>
      </c>
    </row>
    <row r="845" spans="1:1" ht="14.25" x14ac:dyDescent="0.2">
      <c r="A845" s="59" t="s">
        <v>1023</v>
      </c>
    </row>
    <row r="846" spans="1:1" ht="14.25" x14ac:dyDescent="0.2">
      <c r="A846" s="59" t="s">
        <v>1024</v>
      </c>
    </row>
    <row r="847" spans="1:1" ht="14.25" x14ac:dyDescent="0.2">
      <c r="A847" s="59" t="s">
        <v>1025</v>
      </c>
    </row>
    <row r="848" spans="1:1" ht="14.25" x14ac:dyDescent="0.2">
      <c r="A848" s="59" t="s">
        <v>1026</v>
      </c>
    </row>
    <row r="849" spans="1:1" ht="14.25" x14ac:dyDescent="0.2">
      <c r="A849" s="59" t="s">
        <v>1027</v>
      </c>
    </row>
    <row r="850" spans="1:1" ht="14.25" x14ac:dyDescent="0.2">
      <c r="A850" s="59" t="s">
        <v>1750</v>
      </c>
    </row>
    <row r="851" spans="1:1" x14ac:dyDescent="0.2">
      <c r="A851" s="8"/>
    </row>
    <row r="852" spans="1:1" x14ac:dyDescent="0.2">
      <c r="A852" s="8"/>
    </row>
    <row r="853" spans="1:1" x14ac:dyDescent="0.2">
      <c r="A853" s="8"/>
    </row>
    <row r="854" spans="1:1" x14ac:dyDescent="0.2">
      <c r="A854" s="8"/>
    </row>
    <row r="855" spans="1:1" x14ac:dyDescent="0.2">
      <c r="A855" s="8"/>
    </row>
    <row r="856" spans="1:1" x14ac:dyDescent="0.2">
      <c r="A856" s="8"/>
    </row>
    <row r="857" spans="1:1" x14ac:dyDescent="0.2">
      <c r="A857" s="8"/>
    </row>
    <row r="858" spans="1:1" x14ac:dyDescent="0.2">
      <c r="A858" s="8"/>
    </row>
    <row r="859" spans="1:1" x14ac:dyDescent="0.2">
      <c r="A859" s="8"/>
    </row>
    <row r="860" spans="1:1" x14ac:dyDescent="0.2">
      <c r="A860" s="8"/>
    </row>
    <row r="861" spans="1:1" x14ac:dyDescent="0.2">
      <c r="A861" s="8"/>
    </row>
    <row r="862" spans="1:1" x14ac:dyDescent="0.2">
      <c r="A862" s="8"/>
    </row>
    <row r="863" spans="1:1" x14ac:dyDescent="0.2">
      <c r="A863" s="8"/>
    </row>
    <row r="864" spans="1:1" x14ac:dyDescent="0.2">
      <c r="A864" s="8"/>
    </row>
    <row r="865" spans="1:1" x14ac:dyDescent="0.2">
      <c r="A865" s="8"/>
    </row>
    <row r="866" spans="1:1" x14ac:dyDescent="0.2">
      <c r="A866" s="8"/>
    </row>
    <row r="867" spans="1:1" x14ac:dyDescent="0.2">
      <c r="A867" s="8"/>
    </row>
    <row r="868" spans="1:1" x14ac:dyDescent="0.2">
      <c r="A868" s="8"/>
    </row>
    <row r="869" spans="1:1" x14ac:dyDescent="0.2">
      <c r="A869" s="8"/>
    </row>
    <row r="870" spans="1:1" x14ac:dyDescent="0.2">
      <c r="A870" s="8"/>
    </row>
    <row r="871" spans="1:1" x14ac:dyDescent="0.2">
      <c r="A871" s="8"/>
    </row>
    <row r="872" spans="1:1" x14ac:dyDescent="0.2">
      <c r="A872" s="8"/>
    </row>
    <row r="873" spans="1:1" x14ac:dyDescent="0.2">
      <c r="A873" s="8"/>
    </row>
    <row r="874" spans="1:1" x14ac:dyDescent="0.2">
      <c r="A874" s="8"/>
    </row>
    <row r="875" spans="1:1" x14ac:dyDescent="0.2">
      <c r="A875" s="8"/>
    </row>
    <row r="876" spans="1:1" x14ac:dyDescent="0.2">
      <c r="A876" s="8"/>
    </row>
    <row r="877" spans="1:1" x14ac:dyDescent="0.2">
      <c r="A877" s="8"/>
    </row>
    <row r="878" spans="1:1" x14ac:dyDescent="0.2">
      <c r="A878" s="8"/>
    </row>
    <row r="879" spans="1:1" x14ac:dyDescent="0.2">
      <c r="A879" s="8"/>
    </row>
    <row r="880" spans="1:1" x14ac:dyDescent="0.2">
      <c r="A880" s="8"/>
    </row>
    <row r="881" spans="1:1" x14ac:dyDescent="0.2">
      <c r="A881" s="8"/>
    </row>
    <row r="882" spans="1:1" x14ac:dyDescent="0.2">
      <c r="A882" s="8"/>
    </row>
    <row r="883" spans="1:1" x14ac:dyDescent="0.2">
      <c r="A883" s="8"/>
    </row>
    <row r="884" spans="1:1" x14ac:dyDescent="0.2">
      <c r="A884" s="8"/>
    </row>
    <row r="885" spans="1:1" x14ac:dyDescent="0.2">
      <c r="A885" s="8"/>
    </row>
    <row r="886" spans="1:1" x14ac:dyDescent="0.2">
      <c r="A886" s="8"/>
    </row>
    <row r="887" spans="1:1" x14ac:dyDescent="0.2">
      <c r="A887" s="8"/>
    </row>
    <row r="888" spans="1:1" x14ac:dyDescent="0.2">
      <c r="A888" s="8"/>
    </row>
    <row r="889" spans="1:1" x14ac:dyDescent="0.2">
      <c r="A889" s="8"/>
    </row>
    <row r="890" spans="1:1" x14ac:dyDescent="0.2">
      <c r="A890" s="8"/>
    </row>
    <row r="891" spans="1:1" x14ac:dyDescent="0.2">
      <c r="A891" s="8"/>
    </row>
    <row r="892" spans="1:1" x14ac:dyDescent="0.2">
      <c r="A892" s="8"/>
    </row>
    <row r="893" spans="1:1" x14ac:dyDescent="0.2">
      <c r="A893" s="8"/>
    </row>
    <row r="894" spans="1:1" x14ac:dyDescent="0.2">
      <c r="A894" s="8"/>
    </row>
    <row r="895" spans="1:1" x14ac:dyDescent="0.2">
      <c r="A895" s="8"/>
    </row>
    <row r="896" spans="1:1" x14ac:dyDescent="0.2">
      <c r="A896" s="8"/>
    </row>
    <row r="897" spans="1:1" x14ac:dyDescent="0.2">
      <c r="A897" s="8"/>
    </row>
    <row r="898" spans="1:1" x14ac:dyDescent="0.2">
      <c r="A898" s="8"/>
    </row>
    <row r="899" spans="1:1" x14ac:dyDescent="0.2">
      <c r="A899" s="8"/>
    </row>
    <row r="900" spans="1:1" x14ac:dyDescent="0.2">
      <c r="A900" s="8"/>
    </row>
    <row r="901" spans="1:1" x14ac:dyDescent="0.2">
      <c r="A901" s="8"/>
    </row>
    <row r="902" spans="1:1" x14ac:dyDescent="0.2">
      <c r="A902" s="8"/>
    </row>
    <row r="903" spans="1:1" x14ac:dyDescent="0.2">
      <c r="A903" s="8"/>
    </row>
    <row r="904" spans="1:1" x14ac:dyDescent="0.2">
      <c r="A904" s="8"/>
    </row>
    <row r="905" spans="1:1" x14ac:dyDescent="0.2">
      <c r="A905" s="8"/>
    </row>
    <row r="906" spans="1:1" x14ac:dyDescent="0.2">
      <c r="A906" s="8"/>
    </row>
    <row r="907" spans="1:1" x14ac:dyDescent="0.2">
      <c r="A907" s="8"/>
    </row>
    <row r="908" spans="1:1" x14ac:dyDescent="0.2">
      <c r="A908" s="8"/>
    </row>
    <row r="909" spans="1:1" x14ac:dyDescent="0.2">
      <c r="A909" s="8"/>
    </row>
    <row r="910" spans="1:1" x14ac:dyDescent="0.2">
      <c r="A910" s="8"/>
    </row>
    <row r="911" spans="1:1" x14ac:dyDescent="0.2">
      <c r="A911" s="8"/>
    </row>
    <row r="912" spans="1:1" x14ac:dyDescent="0.2">
      <c r="A912" s="8"/>
    </row>
    <row r="913" spans="1:1" x14ac:dyDescent="0.2">
      <c r="A913" s="8"/>
    </row>
    <row r="914" spans="1:1" x14ac:dyDescent="0.2">
      <c r="A914" s="8"/>
    </row>
    <row r="915" spans="1:1" x14ac:dyDescent="0.2">
      <c r="A915" s="8"/>
    </row>
    <row r="916" spans="1:1" x14ac:dyDescent="0.2">
      <c r="A916" s="8"/>
    </row>
    <row r="917" spans="1:1" x14ac:dyDescent="0.2">
      <c r="A917" s="8"/>
    </row>
    <row r="918" spans="1:1" x14ac:dyDescent="0.2">
      <c r="A918" s="8"/>
    </row>
    <row r="919" spans="1:1" x14ac:dyDescent="0.2">
      <c r="A919" s="8"/>
    </row>
    <row r="920" spans="1:1" x14ac:dyDescent="0.2">
      <c r="A920" s="8"/>
    </row>
    <row r="921" spans="1:1" x14ac:dyDescent="0.2">
      <c r="A921" s="8"/>
    </row>
    <row r="922" spans="1:1" x14ac:dyDescent="0.2">
      <c r="A922" s="8"/>
    </row>
    <row r="923" spans="1:1" x14ac:dyDescent="0.2">
      <c r="A923" s="8"/>
    </row>
    <row r="924" spans="1:1" x14ac:dyDescent="0.2">
      <c r="A924" s="8"/>
    </row>
    <row r="925" spans="1:1" x14ac:dyDescent="0.2">
      <c r="A925" s="8"/>
    </row>
    <row r="926" spans="1:1" x14ac:dyDescent="0.2">
      <c r="A926" s="8"/>
    </row>
    <row r="927" spans="1:1" x14ac:dyDescent="0.2">
      <c r="A927" s="8"/>
    </row>
    <row r="928" spans="1:1" x14ac:dyDescent="0.2">
      <c r="A928" s="8"/>
    </row>
    <row r="929" spans="1:1" x14ac:dyDescent="0.2">
      <c r="A929" s="8"/>
    </row>
    <row r="930" spans="1:1" x14ac:dyDescent="0.2">
      <c r="A930" s="8"/>
    </row>
    <row r="931" spans="1:1" x14ac:dyDescent="0.2">
      <c r="A931" s="8"/>
    </row>
    <row r="932" spans="1:1" x14ac:dyDescent="0.2">
      <c r="A932" s="8"/>
    </row>
    <row r="933" spans="1:1" x14ac:dyDescent="0.2">
      <c r="A933" s="8"/>
    </row>
    <row r="934" spans="1:1" x14ac:dyDescent="0.2">
      <c r="A934" s="8"/>
    </row>
    <row r="935" spans="1:1" x14ac:dyDescent="0.2">
      <c r="A935" s="8"/>
    </row>
    <row r="936" spans="1:1" x14ac:dyDescent="0.2">
      <c r="A936" s="8"/>
    </row>
    <row r="937" spans="1:1" x14ac:dyDescent="0.2">
      <c r="A937" s="8"/>
    </row>
    <row r="938" spans="1:1" x14ac:dyDescent="0.2">
      <c r="A938" s="8"/>
    </row>
    <row r="939" spans="1:1" x14ac:dyDescent="0.2">
      <c r="A939" s="8"/>
    </row>
    <row r="940" spans="1:1" x14ac:dyDescent="0.2">
      <c r="A940" s="8"/>
    </row>
    <row r="941" spans="1:1" x14ac:dyDescent="0.2">
      <c r="A941" s="8"/>
    </row>
    <row r="942" spans="1:1" x14ac:dyDescent="0.2">
      <c r="A942" s="8"/>
    </row>
    <row r="943" spans="1:1" x14ac:dyDescent="0.2">
      <c r="A943" s="8"/>
    </row>
    <row r="944" spans="1:1" x14ac:dyDescent="0.2">
      <c r="A944" s="8"/>
    </row>
    <row r="945" spans="1:1" x14ac:dyDescent="0.2">
      <c r="A945" s="8"/>
    </row>
    <row r="946" spans="1:1" x14ac:dyDescent="0.2">
      <c r="A946" s="8"/>
    </row>
    <row r="947" spans="1:1" x14ac:dyDescent="0.2">
      <c r="A947" s="8"/>
    </row>
    <row r="948" spans="1:1" x14ac:dyDescent="0.2">
      <c r="A948" s="8"/>
    </row>
    <row r="949" spans="1:1" x14ac:dyDescent="0.2">
      <c r="A949" s="8"/>
    </row>
    <row r="950" spans="1:1" x14ac:dyDescent="0.2">
      <c r="A950" s="8"/>
    </row>
    <row r="951" spans="1:1" x14ac:dyDescent="0.2">
      <c r="A951" s="8"/>
    </row>
    <row r="952" spans="1:1" x14ac:dyDescent="0.2">
      <c r="A952" s="8"/>
    </row>
    <row r="953" spans="1:1" x14ac:dyDescent="0.2">
      <c r="A953" s="8"/>
    </row>
    <row r="954" spans="1:1" x14ac:dyDescent="0.2">
      <c r="A954" s="8"/>
    </row>
    <row r="955" spans="1:1" x14ac:dyDescent="0.2">
      <c r="A955" s="8"/>
    </row>
    <row r="956" spans="1:1" x14ac:dyDescent="0.2">
      <c r="A956" s="8"/>
    </row>
    <row r="957" spans="1:1" x14ac:dyDescent="0.2">
      <c r="A957" s="8"/>
    </row>
    <row r="958" spans="1:1" x14ac:dyDescent="0.2">
      <c r="A958" s="8"/>
    </row>
    <row r="959" spans="1:1" x14ac:dyDescent="0.2">
      <c r="A959" s="8"/>
    </row>
    <row r="960" spans="1:1" x14ac:dyDescent="0.2">
      <c r="A960" s="8"/>
    </row>
    <row r="961" spans="1:1" x14ac:dyDescent="0.2">
      <c r="A961" s="8"/>
    </row>
    <row r="962" spans="1:1" x14ac:dyDescent="0.2">
      <c r="A962" s="8"/>
    </row>
    <row r="963" spans="1:1" x14ac:dyDescent="0.2">
      <c r="A963" s="8"/>
    </row>
    <row r="964" spans="1:1" x14ac:dyDescent="0.2">
      <c r="A964" s="8"/>
    </row>
    <row r="965" spans="1:1" x14ac:dyDescent="0.2">
      <c r="A965" s="8"/>
    </row>
    <row r="966" spans="1:1" x14ac:dyDescent="0.2">
      <c r="A966" s="8"/>
    </row>
    <row r="967" spans="1:1" x14ac:dyDescent="0.2">
      <c r="A967" s="8"/>
    </row>
    <row r="968" spans="1:1" x14ac:dyDescent="0.2">
      <c r="A968" s="8"/>
    </row>
    <row r="969" spans="1:1" x14ac:dyDescent="0.2">
      <c r="A969" s="8"/>
    </row>
    <row r="970" spans="1:1" x14ac:dyDescent="0.2">
      <c r="A970" s="8"/>
    </row>
    <row r="971" spans="1:1" x14ac:dyDescent="0.2">
      <c r="A971" s="8"/>
    </row>
    <row r="972" spans="1:1" x14ac:dyDescent="0.2">
      <c r="A972" s="8"/>
    </row>
    <row r="973" spans="1:1" x14ac:dyDescent="0.2">
      <c r="A973" s="8"/>
    </row>
    <row r="974" spans="1:1" x14ac:dyDescent="0.2">
      <c r="A974" s="8"/>
    </row>
    <row r="975" spans="1:1" x14ac:dyDescent="0.2">
      <c r="A975" s="8"/>
    </row>
    <row r="976" spans="1:1" x14ac:dyDescent="0.2">
      <c r="A976" s="8"/>
    </row>
    <row r="977" spans="1:1" x14ac:dyDescent="0.2">
      <c r="A977" s="8"/>
    </row>
    <row r="978" spans="1:1" x14ac:dyDescent="0.2">
      <c r="A978" s="8"/>
    </row>
    <row r="979" spans="1:1" x14ac:dyDescent="0.2">
      <c r="A979" s="8"/>
    </row>
    <row r="980" spans="1:1" x14ac:dyDescent="0.2">
      <c r="A980" s="8"/>
    </row>
    <row r="981" spans="1:1" x14ac:dyDescent="0.2">
      <c r="A981" s="8"/>
    </row>
    <row r="982" spans="1:1" x14ac:dyDescent="0.2">
      <c r="A982" s="8"/>
    </row>
    <row r="983" spans="1:1" x14ac:dyDescent="0.2">
      <c r="A983" s="8"/>
    </row>
    <row r="984" spans="1:1" x14ac:dyDescent="0.2">
      <c r="A984" s="8"/>
    </row>
    <row r="985" spans="1:1" x14ac:dyDescent="0.2">
      <c r="A985" s="8"/>
    </row>
    <row r="986" spans="1:1" x14ac:dyDescent="0.2">
      <c r="A986" s="8"/>
    </row>
    <row r="987" spans="1:1" x14ac:dyDescent="0.2">
      <c r="A987" s="8"/>
    </row>
    <row r="988" spans="1:1" x14ac:dyDescent="0.2">
      <c r="A988" s="8"/>
    </row>
    <row r="989" spans="1:1" x14ac:dyDescent="0.2">
      <c r="A989" s="8"/>
    </row>
    <row r="990" spans="1:1" x14ac:dyDescent="0.2">
      <c r="A990" s="8"/>
    </row>
    <row r="991" spans="1:1" x14ac:dyDescent="0.2">
      <c r="A991" s="8"/>
    </row>
    <row r="992" spans="1:1" x14ac:dyDescent="0.2">
      <c r="A992" s="8"/>
    </row>
    <row r="993" spans="1:1" x14ac:dyDescent="0.2">
      <c r="A993" s="8"/>
    </row>
    <row r="994" spans="1:1" x14ac:dyDescent="0.2">
      <c r="A994" s="8"/>
    </row>
    <row r="995" spans="1:1" x14ac:dyDescent="0.2">
      <c r="A995" s="8"/>
    </row>
    <row r="996" spans="1:1" x14ac:dyDescent="0.2">
      <c r="A996" s="8"/>
    </row>
    <row r="997" spans="1:1" x14ac:dyDescent="0.2">
      <c r="A997" s="8"/>
    </row>
    <row r="998" spans="1:1" x14ac:dyDescent="0.2">
      <c r="A998" s="8"/>
    </row>
    <row r="999" spans="1:1" x14ac:dyDescent="0.2">
      <c r="A999" s="8"/>
    </row>
    <row r="1000" spans="1:1" x14ac:dyDescent="0.2">
      <c r="A1000" s="8"/>
    </row>
    <row r="1001" spans="1:1" x14ac:dyDescent="0.2">
      <c r="A1001" s="8"/>
    </row>
    <row r="1002" spans="1:1" x14ac:dyDescent="0.2">
      <c r="A1002" s="8"/>
    </row>
    <row r="1003" spans="1:1" x14ac:dyDescent="0.2">
      <c r="A1003" s="8"/>
    </row>
    <row r="1004" spans="1:1" x14ac:dyDescent="0.2">
      <c r="A1004" s="8"/>
    </row>
    <row r="1005" spans="1:1" x14ac:dyDescent="0.2">
      <c r="A1005" s="8"/>
    </row>
    <row r="1006" spans="1:1" x14ac:dyDescent="0.2">
      <c r="A1006" s="8"/>
    </row>
    <row r="1007" spans="1:1" x14ac:dyDescent="0.2">
      <c r="A1007" s="8"/>
    </row>
    <row r="1008" spans="1:1" x14ac:dyDescent="0.2">
      <c r="A1008" s="8"/>
    </row>
    <row r="1009" spans="1:1" x14ac:dyDescent="0.2">
      <c r="A1009" s="8"/>
    </row>
    <row r="1010" spans="1:1" x14ac:dyDescent="0.2">
      <c r="A1010" s="8"/>
    </row>
    <row r="1011" spans="1:1" x14ac:dyDescent="0.2">
      <c r="A1011" s="8"/>
    </row>
    <row r="1012" spans="1:1" x14ac:dyDescent="0.2">
      <c r="A1012" s="8"/>
    </row>
    <row r="1013" spans="1:1" x14ac:dyDescent="0.2">
      <c r="A1013" s="8"/>
    </row>
    <row r="1014" spans="1:1" x14ac:dyDescent="0.2">
      <c r="A1014" s="8"/>
    </row>
    <row r="1015" spans="1:1" x14ac:dyDescent="0.2">
      <c r="A1015" s="8"/>
    </row>
    <row r="1016" spans="1:1" x14ac:dyDescent="0.2">
      <c r="A1016" s="8"/>
    </row>
    <row r="1017" spans="1:1" x14ac:dyDescent="0.2">
      <c r="A1017" s="8"/>
    </row>
    <row r="1018" spans="1:1" x14ac:dyDescent="0.2">
      <c r="A1018" s="8"/>
    </row>
    <row r="1019" spans="1:1" x14ac:dyDescent="0.2">
      <c r="A1019" s="8"/>
    </row>
    <row r="1020" spans="1:1" x14ac:dyDescent="0.2">
      <c r="A1020" s="8"/>
    </row>
    <row r="1021" spans="1:1" x14ac:dyDescent="0.2">
      <c r="A1021" s="8"/>
    </row>
    <row r="1022" spans="1:1" x14ac:dyDescent="0.2">
      <c r="A1022" s="8"/>
    </row>
    <row r="1023" spans="1:1" x14ac:dyDescent="0.2">
      <c r="A1023" s="8"/>
    </row>
    <row r="1024" spans="1:1" x14ac:dyDescent="0.2">
      <c r="A1024" s="8"/>
    </row>
    <row r="1025" spans="1:1" x14ac:dyDescent="0.2">
      <c r="A1025" s="8"/>
    </row>
    <row r="1026" spans="1:1" x14ac:dyDescent="0.2">
      <c r="A1026" s="8"/>
    </row>
    <row r="1027" spans="1:1" x14ac:dyDescent="0.2">
      <c r="A1027" s="8"/>
    </row>
    <row r="1028" spans="1:1" x14ac:dyDescent="0.2">
      <c r="A1028" s="8"/>
    </row>
    <row r="1029" spans="1:1" x14ac:dyDescent="0.2">
      <c r="A1029" s="8"/>
    </row>
    <row r="1030" spans="1:1" x14ac:dyDescent="0.2">
      <c r="A1030" s="8"/>
    </row>
    <row r="1031" spans="1:1" x14ac:dyDescent="0.2">
      <c r="A1031" s="8"/>
    </row>
    <row r="1032" spans="1:1" x14ac:dyDescent="0.2">
      <c r="A1032" s="8"/>
    </row>
    <row r="1033" spans="1:1" x14ac:dyDescent="0.2">
      <c r="A1033" s="8"/>
    </row>
    <row r="1034" spans="1:1" x14ac:dyDescent="0.2">
      <c r="A1034" s="8"/>
    </row>
    <row r="1035" spans="1:1" x14ac:dyDescent="0.2">
      <c r="A1035" s="8"/>
    </row>
    <row r="1036" spans="1:1" x14ac:dyDescent="0.2">
      <c r="A1036" s="8"/>
    </row>
    <row r="1037" spans="1:1" x14ac:dyDescent="0.2">
      <c r="A1037" s="8"/>
    </row>
    <row r="1038" spans="1:1" x14ac:dyDescent="0.2">
      <c r="A1038" s="8"/>
    </row>
    <row r="1039" spans="1:1" x14ac:dyDescent="0.2">
      <c r="A1039" s="8"/>
    </row>
    <row r="1040" spans="1:1" x14ac:dyDescent="0.2">
      <c r="A1040" s="8"/>
    </row>
    <row r="1041" spans="1:1" x14ac:dyDescent="0.2">
      <c r="A1041" s="8"/>
    </row>
    <row r="1042" spans="1:1" x14ac:dyDescent="0.2">
      <c r="A1042" s="8"/>
    </row>
    <row r="1043" spans="1:1" x14ac:dyDescent="0.2">
      <c r="A1043" s="8"/>
    </row>
    <row r="1044" spans="1:1" x14ac:dyDescent="0.2">
      <c r="A1044" s="8"/>
    </row>
    <row r="1045" spans="1:1" x14ac:dyDescent="0.2">
      <c r="A1045" s="8"/>
    </row>
    <row r="1046" spans="1:1" x14ac:dyDescent="0.2">
      <c r="A1046" s="8"/>
    </row>
    <row r="1047" spans="1:1" x14ac:dyDescent="0.2">
      <c r="A1047" s="8"/>
    </row>
    <row r="1048" spans="1:1" x14ac:dyDescent="0.2">
      <c r="A1048" s="8"/>
    </row>
    <row r="1049" spans="1:1" x14ac:dyDescent="0.2">
      <c r="A1049" s="8"/>
    </row>
    <row r="1050" spans="1:1" x14ac:dyDescent="0.2">
      <c r="A1050" s="8"/>
    </row>
    <row r="1051" spans="1:1" x14ac:dyDescent="0.2">
      <c r="A1051" s="8"/>
    </row>
    <row r="1052" spans="1:1" x14ac:dyDescent="0.2">
      <c r="A1052" s="8"/>
    </row>
    <row r="1053" spans="1:1" x14ac:dyDescent="0.2">
      <c r="A1053" s="8"/>
    </row>
    <row r="1054" spans="1:1" x14ac:dyDescent="0.2">
      <c r="A1054" s="8"/>
    </row>
    <row r="1055" spans="1:1" x14ac:dyDescent="0.2">
      <c r="A1055" s="8"/>
    </row>
    <row r="1056" spans="1:1" x14ac:dyDescent="0.2">
      <c r="A1056" s="8"/>
    </row>
    <row r="1057" spans="1:1" x14ac:dyDescent="0.2">
      <c r="A1057" s="8"/>
    </row>
    <row r="1058" spans="1:1" x14ac:dyDescent="0.2">
      <c r="A1058" s="8"/>
    </row>
    <row r="1059" spans="1:1" x14ac:dyDescent="0.2">
      <c r="A1059" s="8"/>
    </row>
    <row r="1060" spans="1:1" x14ac:dyDescent="0.2">
      <c r="A1060" s="8"/>
    </row>
    <row r="1061" spans="1:1" x14ac:dyDescent="0.2">
      <c r="A1061" s="8"/>
    </row>
    <row r="1062" spans="1:1" x14ac:dyDescent="0.2">
      <c r="A1062" s="8"/>
    </row>
    <row r="1063" spans="1:1" x14ac:dyDescent="0.2">
      <c r="A1063" s="8"/>
    </row>
    <row r="1064" spans="1:1" x14ac:dyDescent="0.2">
      <c r="A1064" s="8"/>
    </row>
    <row r="1065" spans="1:1" x14ac:dyDescent="0.2">
      <c r="A1065" s="8"/>
    </row>
    <row r="1066" spans="1:1" x14ac:dyDescent="0.2">
      <c r="A1066" s="8"/>
    </row>
    <row r="1067" spans="1:1" x14ac:dyDescent="0.2">
      <c r="A1067" s="8"/>
    </row>
    <row r="1068" spans="1:1" x14ac:dyDescent="0.2">
      <c r="A1068" s="8"/>
    </row>
    <row r="1069" spans="1:1" x14ac:dyDescent="0.2">
      <c r="A1069" s="8"/>
    </row>
    <row r="1070" spans="1:1" x14ac:dyDescent="0.2">
      <c r="A1070" s="8"/>
    </row>
    <row r="1071" spans="1:1" x14ac:dyDescent="0.2">
      <c r="A1071" s="8"/>
    </row>
    <row r="1072" spans="1:1" x14ac:dyDescent="0.2">
      <c r="A1072" s="8"/>
    </row>
    <row r="1073" spans="1:1" x14ac:dyDescent="0.2">
      <c r="A1073" s="8"/>
    </row>
    <row r="1074" spans="1:1" x14ac:dyDescent="0.2">
      <c r="A1074" s="8"/>
    </row>
    <row r="1075" spans="1:1" x14ac:dyDescent="0.2">
      <c r="A1075" s="8"/>
    </row>
    <row r="1076" spans="1:1" x14ac:dyDescent="0.2">
      <c r="A1076" s="8"/>
    </row>
    <row r="1077" spans="1:1" x14ac:dyDescent="0.2">
      <c r="A1077" s="8"/>
    </row>
    <row r="1078" spans="1:1" x14ac:dyDescent="0.2">
      <c r="A1078" s="8"/>
    </row>
    <row r="1079" spans="1:1" x14ac:dyDescent="0.2">
      <c r="A1079" s="8"/>
    </row>
    <row r="1080" spans="1:1" x14ac:dyDescent="0.2">
      <c r="A1080" s="8"/>
    </row>
    <row r="1081" spans="1:1" x14ac:dyDescent="0.2">
      <c r="A1081" s="8"/>
    </row>
    <row r="1082" spans="1:1" x14ac:dyDescent="0.2">
      <c r="A1082" s="8"/>
    </row>
    <row r="1083" spans="1:1" x14ac:dyDescent="0.2">
      <c r="A1083" s="8"/>
    </row>
    <row r="1084" spans="1:1" x14ac:dyDescent="0.2">
      <c r="A1084" s="8"/>
    </row>
    <row r="1085" spans="1:1" x14ac:dyDescent="0.2">
      <c r="A1085" s="8"/>
    </row>
    <row r="1086" spans="1:1" x14ac:dyDescent="0.2">
      <c r="A1086" s="8"/>
    </row>
    <row r="1087" spans="1:1" x14ac:dyDescent="0.2">
      <c r="A1087" s="8"/>
    </row>
    <row r="1088" spans="1:1" x14ac:dyDescent="0.2">
      <c r="A1088" s="8"/>
    </row>
    <row r="1089" spans="1:1" x14ac:dyDescent="0.2">
      <c r="A1089" s="8"/>
    </row>
    <row r="1090" spans="1:1" x14ac:dyDescent="0.2">
      <c r="A1090" s="8"/>
    </row>
    <row r="1091" spans="1:1" x14ac:dyDescent="0.2">
      <c r="A1091" s="8"/>
    </row>
    <row r="1092" spans="1:1" x14ac:dyDescent="0.2">
      <c r="A1092" s="8"/>
    </row>
    <row r="1093" spans="1:1" x14ac:dyDescent="0.2">
      <c r="A1093" s="8"/>
    </row>
    <row r="1094" spans="1:1" x14ac:dyDescent="0.2">
      <c r="A1094" s="8"/>
    </row>
    <row r="1095" spans="1:1" x14ac:dyDescent="0.2">
      <c r="A1095" s="8"/>
    </row>
    <row r="1096" spans="1:1" x14ac:dyDescent="0.2">
      <c r="A1096" s="8"/>
    </row>
    <row r="1097" spans="1:1" x14ac:dyDescent="0.2">
      <c r="A1097" s="8"/>
    </row>
    <row r="1098" spans="1:1" x14ac:dyDescent="0.2">
      <c r="A1098" s="8"/>
    </row>
    <row r="1099" spans="1:1" x14ac:dyDescent="0.2">
      <c r="A1099" s="8"/>
    </row>
    <row r="1100" spans="1:1" x14ac:dyDescent="0.2">
      <c r="A1100" s="8"/>
    </row>
    <row r="1101" spans="1:1" x14ac:dyDescent="0.2">
      <c r="A1101" s="8"/>
    </row>
    <row r="1102" spans="1:1" x14ac:dyDescent="0.2">
      <c r="A1102" s="8"/>
    </row>
    <row r="1103" spans="1:1" x14ac:dyDescent="0.2">
      <c r="A1103" s="8"/>
    </row>
    <row r="1104" spans="1:1" x14ac:dyDescent="0.2">
      <c r="A1104" s="8"/>
    </row>
    <row r="1105" spans="1:1" x14ac:dyDescent="0.2">
      <c r="A1105" s="8"/>
    </row>
    <row r="1106" spans="1:1" x14ac:dyDescent="0.2">
      <c r="A1106" s="8"/>
    </row>
    <row r="1107" spans="1:1" x14ac:dyDescent="0.2">
      <c r="A1107" s="8"/>
    </row>
    <row r="1108" spans="1:1" x14ac:dyDescent="0.2">
      <c r="A1108" s="8"/>
    </row>
    <row r="1109" spans="1:1" x14ac:dyDescent="0.2">
      <c r="A1109" s="8"/>
    </row>
    <row r="1110" spans="1:1" x14ac:dyDescent="0.2">
      <c r="A1110" s="8"/>
    </row>
    <row r="1111" spans="1:1" x14ac:dyDescent="0.2">
      <c r="A1111" s="8"/>
    </row>
    <row r="1112" spans="1:1" x14ac:dyDescent="0.2">
      <c r="A1112" s="8"/>
    </row>
    <row r="1113" spans="1:1" x14ac:dyDescent="0.2">
      <c r="A1113" s="8"/>
    </row>
    <row r="1114" spans="1:1" x14ac:dyDescent="0.2">
      <c r="A1114" s="8"/>
    </row>
    <row r="1115" spans="1:1" x14ac:dyDescent="0.2">
      <c r="A1115" s="8"/>
    </row>
    <row r="1116" spans="1:1" x14ac:dyDescent="0.2">
      <c r="A1116" s="8"/>
    </row>
    <row r="1117" spans="1:1" x14ac:dyDescent="0.2">
      <c r="A1117" s="8"/>
    </row>
    <row r="1118" spans="1:1" x14ac:dyDescent="0.2">
      <c r="A1118" s="8"/>
    </row>
    <row r="1119" spans="1:1" x14ac:dyDescent="0.2">
      <c r="A1119" s="8"/>
    </row>
    <row r="1120" spans="1:1" x14ac:dyDescent="0.2">
      <c r="A1120" s="8"/>
    </row>
    <row r="1121" spans="1:1" x14ac:dyDescent="0.2">
      <c r="A1121" s="8"/>
    </row>
    <row r="1122" spans="1:1" x14ac:dyDescent="0.2">
      <c r="A1122" s="8"/>
    </row>
    <row r="1123" spans="1:1" x14ac:dyDescent="0.2">
      <c r="A1123" s="8"/>
    </row>
    <row r="1124" spans="1:1" x14ac:dyDescent="0.2">
      <c r="A1124" s="8"/>
    </row>
    <row r="1125" spans="1:1" x14ac:dyDescent="0.2">
      <c r="A1125" s="8"/>
    </row>
    <row r="1126" spans="1:1" x14ac:dyDescent="0.2">
      <c r="A1126" s="8"/>
    </row>
    <row r="1127" spans="1:1" x14ac:dyDescent="0.2">
      <c r="A1127" s="8"/>
    </row>
    <row r="1128" spans="1:1" x14ac:dyDescent="0.2">
      <c r="A1128" s="8"/>
    </row>
    <row r="1129" spans="1:1" x14ac:dyDescent="0.2">
      <c r="A1129" s="8"/>
    </row>
    <row r="1130" spans="1:1" x14ac:dyDescent="0.2">
      <c r="A1130" s="8"/>
    </row>
    <row r="1131" spans="1:1" x14ac:dyDescent="0.2">
      <c r="A1131" s="8"/>
    </row>
    <row r="1132" spans="1:1" x14ac:dyDescent="0.2">
      <c r="A1132" s="8"/>
    </row>
    <row r="1133" spans="1:1" x14ac:dyDescent="0.2">
      <c r="A1133" s="8"/>
    </row>
    <row r="1134" spans="1:1" x14ac:dyDescent="0.2">
      <c r="A1134" s="8"/>
    </row>
    <row r="1135" spans="1:1" x14ac:dyDescent="0.2">
      <c r="A1135" s="8"/>
    </row>
    <row r="1136" spans="1:1" x14ac:dyDescent="0.2">
      <c r="A1136" s="8"/>
    </row>
    <row r="1137" spans="1:1" x14ac:dyDescent="0.2">
      <c r="A1137" s="8"/>
    </row>
    <row r="1138" spans="1:1" x14ac:dyDescent="0.2">
      <c r="A1138" s="8"/>
    </row>
    <row r="1139" spans="1:1" x14ac:dyDescent="0.2">
      <c r="A1139" s="8"/>
    </row>
    <row r="1140" spans="1:1" x14ac:dyDescent="0.2">
      <c r="A1140" s="8"/>
    </row>
    <row r="1141" spans="1:1" x14ac:dyDescent="0.2">
      <c r="A1141" s="8"/>
    </row>
    <row r="1142" spans="1:1" x14ac:dyDescent="0.2">
      <c r="A1142" s="8"/>
    </row>
    <row r="1143" spans="1:1" x14ac:dyDescent="0.2">
      <c r="A1143" s="8"/>
    </row>
    <row r="1144" spans="1:1" x14ac:dyDescent="0.2">
      <c r="A1144" s="8"/>
    </row>
    <row r="1145" spans="1:1" x14ac:dyDescent="0.2">
      <c r="A1145" s="8"/>
    </row>
    <row r="1146" spans="1:1" x14ac:dyDescent="0.2">
      <c r="A1146" s="8"/>
    </row>
    <row r="1147" spans="1:1" x14ac:dyDescent="0.2">
      <c r="A1147" s="8"/>
    </row>
    <row r="1148" spans="1:1" x14ac:dyDescent="0.2">
      <c r="A1148" s="8"/>
    </row>
    <row r="1149" spans="1:1" x14ac:dyDescent="0.2">
      <c r="A1149" s="8"/>
    </row>
    <row r="1150" spans="1:1" x14ac:dyDescent="0.2">
      <c r="A1150" s="8"/>
    </row>
    <row r="1151" spans="1:1" x14ac:dyDescent="0.2">
      <c r="A1151" s="8"/>
    </row>
    <row r="1152" spans="1:1" x14ac:dyDescent="0.2">
      <c r="A1152" s="8"/>
    </row>
    <row r="1153" spans="1:1" x14ac:dyDescent="0.2">
      <c r="A1153" s="8"/>
    </row>
    <row r="1154" spans="1:1" x14ac:dyDescent="0.2">
      <c r="A1154" s="8"/>
    </row>
    <row r="1155" spans="1:1" x14ac:dyDescent="0.2">
      <c r="A1155" s="8"/>
    </row>
    <row r="1156" spans="1:1" x14ac:dyDescent="0.2">
      <c r="A1156" s="8"/>
    </row>
    <row r="1157" spans="1:1" x14ac:dyDescent="0.2">
      <c r="A1157" s="8"/>
    </row>
    <row r="1158" spans="1:1" x14ac:dyDescent="0.2">
      <c r="A1158" s="8"/>
    </row>
    <row r="1159" spans="1:1" x14ac:dyDescent="0.2">
      <c r="A1159" s="8"/>
    </row>
    <row r="1160" spans="1:1" x14ac:dyDescent="0.2">
      <c r="A1160" s="8"/>
    </row>
    <row r="1161" spans="1:1" x14ac:dyDescent="0.2">
      <c r="A1161" s="8"/>
    </row>
    <row r="1162" spans="1:1" x14ac:dyDescent="0.2">
      <c r="A1162" s="8"/>
    </row>
    <row r="1163" spans="1:1" x14ac:dyDescent="0.2">
      <c r="A1163" s="8"/>
    </row>
    <row r="1164" spans="1:1" x14ac:dyDescent="0.2">
      <c r="A1164" s="8"/>
    </row>
    <row r="1165" spans="1:1" x14ac:dyDescent="0.2">
      <c r="A1165" s="8"/>
    </row>
    <row r="1166" spans="1:1" x14ac:dyDescent="0.2">
      <c r="A1166" s="8"/>
    </row>
    <row r="1167" spans="1:1" x14ac:dyDescent="0.2">
      <c r="A1167" s="8"/>
    </row>
    <row r="1168" spans="1:1" x14ac:dyDescent="0.2">
      <c r="A1168" s="8"/>
    </row>
    <row r="1169" spans="1:1" x14ac:dyDescent="0.2">
      <c r="A1169" s="8"/>
    </row>
    <row r="1170" spans="1:1" x14ac:dyDescent="0.2">
      <c r="A1170" s="8"/>
    </row>
    <row r="1171" spans="1:1" x14ac:dyDescent="0.2">
      <c r="A1171" s="8"/>
    </row>
    <row r="1172" spans="1:1" x14ac:dyDescent="0.2">
      <c r="A1172" s="8"/>
    </row>
    <row r="1173" spans="1:1" x14ac:dyDescent="0.2">
      <c r="A1173" s="8"/>
    </row>
    <row r="1174" spans="1:1" x14ac:dyDescent="0.2">
      <c r="A1174" s="8"/>
    </row>
    <row r="1175" spans="1:1" x14ac:dyDescent="0.2">
      <c r="A1175" s="8"/>
    </row>
    <row r="1176" spans="1:1" x14ac:dyDescent="0.2">
      <c r="A1176" s="8"/>
    </row>
    <row r="1177" spans="1:1" x14ac:dyDescent="0.2">
      <c r="A1177" s="8"/>
    </row>
    <row r="1178" spans="1:1" x14ac:dyDescent="0.2">
      <c r="A1178" s="8"/>
    </row>
    <row r="1179" spans="1:1" x14ac:dyDescent="0.2">
      <c r="A1179" s="8"/>
    </row>
    <row r="1180" spans="1:1" x14ac:dyDescent="0.2">
      <c r="A1180" s="8"/>
    </row>
    <row r="1181" spans="1:1" x14ac:dyDescent="0.2">
      <c r="A1181" s="8"/>
    </row>
    <row r="1182" spans="1:1" x14ac:dyDescent="0.2">
      <c r="A1182" s="8"/>
    </row>
    <row r="1183" spans="1:1" x14ac:dyDescent="0.2">
      <c r="A1183" s="8"/>
    </row>
    <row r="1184" spans="1:1" x14ac:dyDescent="0.2">
      <c r="A1184" s="8"/>
    </row>
    <row r="1185" spans="1:1" x14ac:dyDescent="0.2">
      <c r="A1185" s="8"/>
    </row>
    <row r="1186" spans="1:1" x14ac:dyDescent="0.2">
      <c r="A1186" s="8"/>
    </row>
    <row r="1187" spans="1:1" x14ac:dyDescent="0.2">
      <c r="A1187" s="8"/>
    </row>
    <row r="1188" spans="1:1" x14ac:dyDescent="0.2">
      <c r="A1188" s="8"/>
    </row>
    <row r="1189" spans="1:1" x14ac:dyDescent="0.2">
      <c r="A1189" s="8"/>
    </row>
    <row r="1190" spans="1:1" x14ac:dyDescent="0.2">
      <c r="A1190" s="8"/>
    </row>
    <row r="1191" spans="1:1" x14ac:dyDescent="0.2">
      <c r="A1191" s="8"/>
    </row>
    <row r="1192" spans="1:1" x14ac:dyDescent="0.2">
      <c r="A1192" s="8"/>
    </row>
    <row r="1193" spans="1:1" x14ac:dyDescent="0.2">
      <c r="A1193" s="8"/>
    </row>
    <row r="1194" spans="1:1" x14ac:dyDescent="0.2">
      <c r="A1194" s="8"/>
    </row>
    <row r="1195" spans="1:1" x14ac:dyDescent="0.2">
      <c r="A1195" s="8"/>
    </row>
    <row r="1196" spans="1:1" x14ac:dyDescent="0.2">
      <c r="A1196" s="8"/>
    </row>
    <row r="1197" spans="1:1" x14ac:dyDescent="0.2">
      <c r="A1197" s="8"/>
    </row>
    <row r="1198" spans="1:1" x14ac:dyDescent="0.2">
      <c r="A1198" s="8"/>
    </row>
    <row r="1199" spans="1:1" x14ac:dyDescent="0.2">
      <c r="A1199" s="8"/>
    </row>
    <row r="1200" spans="1:1" x14ac:dyDescent="0.2">
      <c r="A1200" s="8"/>
    </row>
    <row r="1201" spans="1:1" x14ac:dyDescent="0.2">
      <c r="A1201" s="8"/>
    </row>
    <row r="1202" spans="1:1" x14ac:dyDescent="0.2">
      <c r="A1202" s="8"/>
    </row>
    <row r="1203" spans="1:1" x14ac:dyDescent="0.2">
      <c r="A1203" s="8"/>
    </row>
    <row r="1204" spans="1:1" x14ac:dyDescent="0.2">
      <c r="A1204" s="8"/>
    </row>
    <row r="1205" spans="1:1" x14ac:dyDescent="0.2">
      <c r="A1205" s="8"/>
    </row>
    <row r="1206" spans="1:1" x14ac:dyDescent="0.2">
      <c r="A1206" s="8"/>
    </row>
    <row r="1207" spans="1:1" x14ac:dyDescent="0.2">
      <c r="A1207" s="8"/>
    </row>
    <row r="1208" spans="1:1" x14ac:dyDescent="0.2">
      <c r="A1208" s="8"/>
    </row>
    <row r="1209" spans="1:1" x14ac:dyDescent="0.2">
      <c r="A1209" s="8"/>
    </row>
    <row r="1210" spans="1:1" x14ac:dyDescent="0.2">
      <c r="A1210" s="8"/>
    </row>
    <row r="1211" spans="1:1" x14ac:dyDescent="0.2">
      <c r="A1211" s="8"/>
    </row>
    <row r="1212" spans="1:1" x14ac:dyDescent="0.2">
      <c r="A1212" s="8"/>
    </row>
    <row r="1213" spans="1:1" x14ac:dyDescent="0.2">
      <c r="A1213" s="8"/>
    </row>
    <row r="1214" spans="1:1" x14ac:dyDescent="0.2">
      <c r="A1214" s="8"/>
    </row>
    <row r="1215" spans="1:1" x14ac:dyDescent="0.2">
      <c r="A1215" s="8"/>
    </row>
    <row r="1216" spans="1:1" x14ac:dyDescent="0.2">
      <c r="A1216" s="8"/>
    </row>
    <row r="1217" spans="1:1" x14ac:dyDescent="0.2">
      <c r="A1217" s="8"/>
    </row>
    <row r="1218" spans="1:1" x14ac:dyDescent="0.2">
      <c r="A1218" s="8"/>
    </row>
    <row r="1219" spans="1:1" x14ac:dyDescent="0.2">
      <c r="A1219" s="8"/>
    </row>
    <row r="1220" spans="1:1" x14ac:dyDescent="0.2">
      <c r="A1220" s="8"/>
    </row>
    <row r="1221" spans="1:1" x14ac:dyDescent="0.2">
      <c r="A1221" s="8"/>
    </row>
    <row r="1222" spans="1:1" x14ac:dyDescent="0.2">
      <c r="A1222" s="8"/>
    </row>
    <row r="1223" spans="1:1" x14ac:dyDescent="0.2">
      <c r="A1223" s="8"/>
    </row>
    <row r="1224" spans="1:1" x14ac:dyDescent="0.2">
      <c r="A1224" s="8"/>
    </row>
    <row r="1225" spans="1:1" x14ac:dyDescent="0.2">
      <c r="A1225" s="8"/>
    </row>
    <row r="1226" spans="1:1" x14ac:dyDescent="0.2">
      <c r="A1226" s="8"/>
    </row>
    <row r="1227" spans="1:1" x14ac:dyDescent="0.2">
      <c r="A1227" s="8"/>
    </row>
    <row r="1228" spans="1:1" x14ac:dyDescent="0.2">
      <c r="A1228" s="8"/>
    </row>
    <row r="1229" spans="1:1" x14ac:dyDescent="0.2">
      <c r="A1229" s="8"/>
    </row>
    <row r="1230" spans="1:1" x14ac:dyDescent="0.2">
      <c r="A1230" s="8"/>
    </row>
    <row r="1231" spans="1:1" x14ac:dyDescent="0.2">
      <c r="A1231" s="8"/>
    </row>
    <row r="1232" spans="1:1" x14ac:dyDescent="0.2">
      <c r="A1232" s="8"/>
    </row>
    <row r="1233" spans="1:1" x14ac:dyDescent="0.2">
      <c r="A1233" s="8"/>
    </row>
    <row r="1234" spans="1:1" x14ac:dyDescent="0.2">
      <c r="A1234" s="8"/>
    </row>
    <row r="1235" spans="1:1" x14ac:dyDescent="0.2">
      <c r="A1235" s="8"/>
    </row>
    <row r="1236" spans="1:1" x14ac:dyDescent="0.2">
      <c r="A1236" s="8"/>
    </row>
    <row r="1237" spans="1:1" x14ac:dyDescent="0.2">
      <c r="A1237" s="8"/>
    </row>
    <row r="1238" spans="1:1" x14ac:dyDescent="0.2">
      <c r="A1238" s="8"/>
    </row>
    <row r="1239" spans="1:1" x14ac:dyDescent="0.2">
      <c r="A1239" s="8"/>
    </row>
    <row r="1240" spans="1:1" x14ac:dyDescent="0.2">
      <c r="A1240" s="8"/>
    </row>
    <row r="1241" spans="1:1" x14ac:dyDescent="0.2">
      <c r="A1241" s="8"/>
    </row>
    <row r="1242" spans="1:1" x14ac:dyDescent="0.2">
      <c r="A1242" s="8"/>
    </row>
    <row r="1243" spans="1:1" x14ac:dyDescent="0.2">
      <c r="A1243" s="8"/>
    </row>
    <row r="1244" spans="1:1" x14ac:dyDescent="0.2">
      <c r="A1244" s="8"/>
    </row>
    <row r="1245" spans="1:1" x14ac:dyDescent="0.2">
      <c r="A1245" s="8"/>
    </row>
    <row r="1246" spans="1:1" x14ac:dyDescent="0.2">
      <c r="A1246" s="8"/>
    </row>
    <row r="1247" spans="1:1" x14ac:dyDescent="0.2">
      <c r="A1247" s="8"/>
    </row>
    <row r="1248" spans="1:1" x14ac:dyDescent="0.2">
      <c r="A1248" s="8"/>
    </row>
    <row r="1249" spans="1:1" x14ac:dyDescent="0.2">
      <c r="A1249" s="8"/>
    </row>
    <row r="1250" spans="1:1" x14ac:dyDescent="0.2">
      <c r="A1250" s="8"/>
    </row>
    <row r="1251" spans="1:1" x14ac:dyDescent="0.2">
      <c r="A1251" s="8"/>
    </row>
    <row r="1252" spans="1:1" x14ac:dyDescent="0.2">
      <c r="A1252" s="8"/>
    </row>
    <row r="1253" spans="1:1" x14ac:dyDescent="0.2">
      <c r="A1253" s="8"/>
    </row>
    <row r="1254" spans="1:1" x14ac:dyDescent="0.2">
      <c r="A1254" s="8"/>
    </row>
    <row r="1255" spans="1:1" x14ac:dyDescent="0.2">
      <c r="A1255" s="8"/>
    </row>
    <row r="1256" spans="1:1" x14ac:dyDescent="0.2">
      <c r="A1256" s="8"/>
    </row>
    <row r="1257" spans="1:1" x14ac:dyDescent="0.2">
      <c r="A1257" s="8"/>
    </row>
    <row r="1258" spans="1:1" x14ac:dyDescent="0.2">
      <c r="A1258" s="8"/>
    </row>
    <row r="1259" spans="1:1" x14ac:dyDescent="0.2">
      <c r="A1259" s="8"/>
    </row>
    <row r="1260" spans="1:1" x14ac:dyDescent="0.2">
      <c r="A1260" s="8"/>
    </row>
    <row r="1261" spans="1:1" x14ac:dyDescent="0.2">
      <c r="A1261" s="8"/>
    </row>
    <row r="1262" spans="1:1" x14ac:dyDescent="0.2">
      <c r="A1262" s="8"/>
    </row>
    <row r="1263" spans="1:1" x14ac:dyDescent="0.2">
      <c r="A1263" s="8"/>
    </row>
    <row r="1264" spans="1:1" x14ac:dyDescent="0.2">
      <c r="A1264" s="8"/>
    </row>
    <row r="1265" spans="1:1" x14ac:dyDescent="0.2">
      <c r="A1265" s="8"/>
    </row>
    <row r="1266" spans="1:1" x14ac:dyDescent="0.2">
      <c r="A1266" s="8"/>
    </row>
    <row r="1267" spans="1:1" x14ac:dyDescent="0.2">
      <c r="A1267" s="8"/>
    </row>
    <row r="1268" spans="1:1" x14ac:dyDescent="0.2">
      <c r="A1268" s="8"/>
    </row>
    <row r="1269" spans="1:1" x14ac:dyDescent="0.2">
      <c r="A1269" s="8"/>
    </row>
    <row r="1270" spans="1:1" x14ac:dyDescent="0.2">
      <c r="A1270" s="8"/>
    </row>
    <row r="1271" spans="1:1" x14ac:dyDescent="0.2">
      <c r="A1271" s="8"/>
    </row>
    <row r="1272" spans="1:1" x14ac:dyDescent="0.2">
      <c r="A1272" s="8"/>
    </row>
    <row r="1273" spans="1:1" x14ac:dyDescent="0.2">
      <c r="A1273" s="8"/>
    </row>
    <row r="1274" spans="1:1" x14ac:dyDescent="0.2">
      <c r="A1274" s="8"/>
    </row>
    <row r="1275" spans="1:1" x14ac:dyDescent="0.2">
      <c r="A1275" s="8"/>
    </row>
    <row r="1276" spans="1:1" x14ac:dyDescent="0.2">
      <c r="A1276" s="8"/>
    </row>
    <row r="1277" spans="1:1" x14ac:dyDescent="0.2">
      <c r="A1277" s="8"/>
    </row>
    <row r="1278" spans="1:1" x14ac:dyDescent="0.2">
      <c r="A1278" s="8"/>
    </row>
    <row r="1279" spans="1:1" x14ac:dyDescent="0.2">
      <c r="A1279" s="8"/>
    </row>
    <row r="1280" spans="1:1" x14ac:dyDescent="0.2">
      <c r="A1280" s="8"/>
    </row>
    <row r="1281" spans="1:1" x14ac:dyDescent="0.2">
      <c r="A1281" s="8"/>
    </row>
    <row r="1282" spans="1:1" x14ac:dyDescent="0.2">
      <c r="A1282" s="8"/>
    </row>
    <row r="1283" spans="1:1" x14ac:dyDescent="0.2">
      <c r="A1283" s="8"/>
    </row>
    <row r="1284" spans="1:1" x14ac:dyDescent="0.2">
      <c r="A1284" s="8"/>
    </row>
    <row r="1285" spans="1:1" x14ac:dyDescent="0.2">
      <c r="A1285" s="8"/>
    </row>
    <row r="1286" spans="1:1" x14ac:dyDescent="0.2">
      <c r="A1286" s="8"/>
    </row>
    <row r="1287" spans="1:1" x14ac:dyDescent="0.2">
      <c r="A1287" s="8"/>
    </row>
    <row r="1288" spans="1:1" x14ac:dyDescent="0.2">
      <c r="A1288" s="8"/>
    </row>
    <row r="1289" spans="1:1" x14ac:dyDescent="0.2">
      <c r="A1289" s="8"/>
    </row>
    <row r="1290" spans="1:1" x14ac:dyDescent="0.2">
      <c r="A1290" s="8"/>
    </row>
    <row r="1291" spans="1:1" x14ac:dyDescent="0.2">
      <c r="A1291" s="8"/>
    </row>
    <row r="1292" spans="1:1" x14ac:dyDescent="0.2">
      <c r="A1292" s="8"/>
    </row>
    <row r="1293" spans="1:1" x14ac:dyDescent="0.2">
      <c r="A1293" s="8"/>
    </row>
    <row r="1294" spans="1:1" x14ac:dyDescent="0.2">
      <c r="A1294" s="8"/>
    </row>
    <row r="1295" spans="1:1" x14ac:dyDescent="0.2">
      <c r="A1295" s="8"/>
    </row>
    <row r="1296" spans="1:1" x14ac:dyDescent="0.2">
      <c r="A1296" s="8"/>
    </row>
    <row r="1297" spans="1:1" x14ac:dyDescent="0.2">
      <c r="A1297" s="8"/>
    </row>
    <row r="1298" spans="1:1" x14ac:dyDescent="0.2">
      <c r="A1298" s="8"/>
    </row>
    <row r="1299" spans="1:1" x14ac:dyDescent="0.2">
      <c r="A1299" s="8"/>
    </row>
    <row r="1300" spans="1:1" x14ac:dyDescent="0.2">
      <c r="A1300" s="8"/>
    </row>
    <row r="1301" spans="1:1" x14ac:dyDescent="0.2">
      <c r="A1301" s="8"/>
    </row>
    <row r="1302" spans="1:1" x14ac:dyDescent="0.2">
      <c r="A1302" s="8"/>
    </row>
    <row r="1303" spans="1:1" x14ac:dyDescent="0.2">
      <c r="A1303" s="8"/>
    </row>
    <row r="1304" spans="1:1" x14ac:dyDescent="0.2">
      <c r="A1304" s="8"/>
    </row>
    <row r="1305" spans="1:1" x14ac:dyDescent="0.2">
      <c r="A1305" s="8"/>
    </row>
    <row r="1306" spans="1:1" x14ac:dyDescent="0.2">
      <c r="A1306" s="8"/>
    </row>
    <row r="1307" spans="1:1" x14ac:dyDescent="0.2">
      <c r="A1307" s="8"/>
    </row>
    <row r="1308" spans="1:1" x14ac:dyDescent="0.2">
      <c r="A1308" s="8"/>
    </row>
    <row r="1309" spans="1:1" x14ac:dyDescent="0.2">
      <c r="A1309" s="8"/>
    </row>
    <row r="1310" spans="1:1" x14ac:dyDescent="0.2">
      <c r="A1310" s="8"/>
    </row>
    <row r="1311" spans="1:1" x14ac:dyDescent="0.2">
      <c r="A1311" s="8"/>
    </row>
    <row r="1312" spans="1:1" x14ac:dyDescent="0.2">
      <c r="A1312" s="8"/>
    </row>
    <row r="1313" spans="1:1" x14ac:dyDescent="0.2">
      <c r="A1313" s="8"/>
    </row>
    <row r="1314" spans="1:1" x14ac:dyDescent="0.2">
      <c r="A1314" s="8"/>
    </row>
    <row r="1315" spans="1:1" x14ac:dyDescent="0.2">
      <c r="A1315" s="8"/>
    </row>
    <row r="1316" spans="1:1" x14ac:dyDescent="0.2">
      <c r="A1316" s="8"/>
    </row>
    <row r="1317" spans="1:1" x14ac:dyDescent="0.2">
      <c r="A1317" s="8"/>
    </row>
    <row r="1318" spans="1:1" x14ac:dyDescent="0.2">
      <c r="A1318" s="8"/>
    </row>
    <row r="1319" spans="1:1" x14ac:dyDescent="0.2">
      <c r="A1319" s="8"/>
    </row>
    <row r="1320" spans="1:1" x14ac:dyDescent="0.2">
      <c r="A1320" s="8"/>
    </row>
    <row r="1321" spans="1:1" x14ac:dyDescent="0.2">
      <c r="A1321" s="8"/>
    </row>
    <row r="1322" spans="1:1" x14ac:dyDescent="0.2">
      <c r="A1322" s="8"/>
    </row>
    <row r="1323" spans="1:1" x14ac:dyDescent="0.2">
      <c r="A1323" s="8"/>
    </row>
    <row r="1324" spans="1:1" x14ac:dyDescent="0.2">
      <c r="A1324" s="8"/>
    </row>
    <row r="1325" spans="1:1" x14ac:dyDescent="0.2">
      <c r="A1325" s="8"/>
    </row>
    <row r="1326" spans="1:1" x14ac:dyDescent="0.2">
      <c r="A1326" s="8"/>
    </row>
    <row r="1327" spans="1:1" x14ac:dyDescent="0.2">
      <c r="A1327" s="8"/>
    </row>
    <row r="1328" spans="1:1" x14ac:dyDescent="0.2">
      <c r="A1328" s="8"/>
    </row>
    <row r="1329" spans="1:1" x14ac:dyDescent="0.2">
      <c r="A1329" s="8"/>
    </row>
    <row r="1330" spans="1:1" x14ac:dyDescent="0.2">
      <c r="A1330" s="8"/>
    </row>
    <row r="1331" spans="1:1" x14ac:dyDescent="0.2">
      <c r="A1331" s="8"/>
    </row>
    <row r="1332" spans="1:1" x14ac:dyDescent="0.2">
      <c r="A1332" s="8"/>
    </row>
    <row r="1333" spans="1:1" x14ac:dyDescent="0.2">
      <c r="A1333" s="8"/>
    </row>
    <row r="1334" spans="1:1" x14ac:dyDescent="0.2">
      <c r="A1334" s="8"/>
    </row>
    <row r="1335" spans="1:1" x14ac:dyDescent="0.2">
      <c r="A1335" s="8"/>
    </row>
    <row r="1336" spans="1:1" x14ac:dyDescent="0.2">
      <c r="A1336" s="8"/>
    </row>
    <row r="1337" spans="1:1" x14ac:dyDescent="0.2">
      <c r="A1337" s="8"/>
    </row>
    <row r="1338" spans="1:1" x14ac:dyDescent="0.2">
      <c r="A1338" s="8"/>
    </row>
    <row r="1339" spans="1:1" x14ac:dyDescent="0.2">
      <c r="A1339" s="8"/>
    </row>
    <row r="1340" spans="1:1" x14ac:dyDescent="0.2">
      <c r="A1340" s="8"/>
    </row>
    <row r="1341" spans="1:1" x14ac:dyDescent="0.2">
      <c r="A1341" s="8"/>
    </row>
    <row r="1342" spans="1:1" x14ac:dyDescent="0.2">
      <c r="A1342" s="8"/>
    </row>
    <row r="1343" spans="1:1" x14ac:dyDescent="0.2">
      <c r="A1343" s="8"/>
    </row>
    <row r="1344" spans="1:1" x14ac:dyDescent="0.2">
      <c r="A1344" s="8"/>
    </row>
    <row r="1345" spans="1:1" x14ac:dyDescent="0.2">
      <c r="A1345" s="8"/>
    </row>
    <row r="1346" spans="1:1" x14ac:dyDescent="0.2">
      <c r="A1346" s="8"/>
    </row>
    <row r="1347" spans="1:1" x14ac:dyDescent="0.2">
      <c r="A1347" s="8"/>
    </row>
    <row r="1348" spans="1:1" x14ac:dyDescent="0.2">
      <c r="A1348" s="8"/>
    </row>
    <row r="1349" spans="1:1" x14ac:dyDescent="0.2">
      <c r="A1349" s="8"/>
    </row>
    <row r="1350" spans="1:1" x14ac:dyDescent="0.2">
      <c r="A1350" s="8"/>
    </row>
    <row r="1351" spans="1:1" x14ac:dyDescent="0.2">
      <c r="A1351" s="8"/>
    </row>
    <row r="1352" spans="1:1" x14ac:dyDescent="0.2">
      <c r="A1352" s="8"/>
    </row>
    <row r="1353" spans="1:1" x14ac:dyDescent="0.2">
      <c r="A1353" s="8"/>
    </row>
    <row r="1354" spans="1:1" x14ac:dyDescent="0.2">
      <c r="A1354" s="8"/>
    </row>
    <row r="1355" spans="1:1" x14ac:dyDescent="0.2">
      <c r="A1355" s="8"/>
    </row>
    <row r="1356" spans="1:1" x14ac:dyDescent="0.2">
      <c r="A1356" s="8"/>
    </row>
    <row r="1357" spans="1:1" x14ac:dyDescent="0.2">
      <c r="A1357" s="8"/>
    </row>
    <row r="1358" spans="1:1" x14ac:dyDescent="0.2">
      <c r="A1358" s="8"/>
    </row>
    <row r="1359" spans="1:1" x14ac:dyDescent="0.2">
      <c r="A1359" s="8"/>
    </row>
    <row r="1360" spans="1:1" x14ac:dyDescent="0.2">
      <c r="A1360" s="8"/>
    </row>
    <row r="1361" spans="1:1" x14ac:dyDescent="0.2">
      <c r="A1361" s="8"/>
    </row>
    <row r="1362" spans="1:1" x14ac:dyDescent="0.2">
      <c r="A1362" s="8"/>
    </row>
    <row r="1363" spans="1:1" x14ac:dyDescent="0.2">
      <c r="A1363" s="8"/>
    </row>
    <row r="1364" spans="1:1" x14ac:dyDescent="0.2">
      <c r="A1364" s="8"/>
    </row>
    <row r="1365" spans="1:1" x14ac:dyDescent="0.2">
      <c r="A1365" s="8"/>
    </row>
    <row r="1366" spans="1:1" x14ac:dyDescent="0.2">
      <c r="A1366" s="8"/>
    </row>
    <row r="1367" spans="1:1" x14ac:dyDescent="0.2">
      <c r="A1367" s="8"/>
    </row>
    <row r="1368" spans="1:1" x14ac:dyDescent="0.2">
      <c r="A1368" s="8"/>
    </row>
    <row r="1369" spans="1:1" x14ac:dyDescent="0.2">
      <c r="A1369" s="8"/>
    </row>
    <row r="1370" spans="1:1" x14ac:dyDescent="0.2">
      <c r="A1370" s="8"/>
    </row>
    <row r="1371" spans="1:1" x14ac:dyDescent="0.2">
      <c r="A1371" s="8"/>
    </row>
    <row r="1372" spans="1:1" x14ac:dyDescent="0.2">
      <c r="A1372" s="8"/>
    </row>
    <row r="1373" spans="1:1" x14ac:dyDescent="0.2">
      <c r="A1373" s="8"/>
    </row>
    <row r="1374" spans="1:1" x14ac:dyDescent="0.2">
      <c r="A1374" s="8"/>
    </row>
    <row r="1375" spans="1:1" x14ac:dyDescent="0.2">
      <c r="A1375" s="8"/>
    </row>
    <row r="1376" spans="1:1" x14ac:dyDescent="0.2">
      <c r="A1376" s="8"/>
    </row>
    <row r="1377" spans="1:1" x14ac:dyDescent="0.2">
      <c r="A1377" s="8"/>
    </row>
    <row r="1378" spans="1:1" x14ac:dyDescent="0.2">
      <c r="A1378" s="8"/>
    </row>
    <row r="1379" spans="1:1" x14ac:dyDescent="0.2">
      <c r="A1379" s="8"/>
    </row>
    <row r="1380" spans="1:1" x14ac:dyDescent="0.2">
      <c r="A1380" s="8"/>
    </row>
    <row r="1381" spans="1:1" x14ac:dyDescent="0.2">
      <c r="A1381" s="8"/>
    </row>
    <row r="1382" spans="1:1" x14ac:dyDescent="0.2">
      <c r="A1382" s="8"/>
    </row>
    <row r="1383" spans="1:1" x14ac:dyDescent="0.2">
      <c r="A1383" s="8"/>
    </row>
    <row r="1384" spans="1:1" x14ac:dyDescent="0.2">
      <c r="A1384" s="8"/>
    </row>
    <row r="1385" spans="1:1" x14ac:dyDescent="0.2">
      <c r="A1385" s="8"/>
    </row>
    <row r="1386" spans="1:1" x14ac:dyDescent="0.2">
      <c r="A1386" s="8"/>
    </row>
    <row r="1387" spans="1:1" x14ac:dyDescent="0.2">
      <c r="A1387" s="8"/>
    </row>
    <row r="1388" spans="1:1" x14ac:dyDescent="0.2">
      <c r="A1388" s="8"/>
    </row>
    <row r="1389" spans="1:1" x14ac:dyDescent="0.2">
      <c r="A1389" s="8"/>
    </row>
    <row r="1390" spans="1:1" x14ac:dyDescent="0.2">
      <c r="A1390" s="8"/>
    </row>
    <row r="1391" spans="1:1" x14ac:dyDescent="0.2">
      <c r="A1391" s="8"/>
    </row>
    <row r="1392" spans="1:1" x14ac:dyDescent="0.2">
      <c r="A1392" s="8"/>
    </row>
    <row r="1393" spans="1:1" x14ac:dyDescent="0.2">
      <c r="A1393" s="8"/>
    </row>
    <row r="1394" spans="1:1" x14ac:dyDescent="0.2">
      <c r="A1394" s="8"/>
    </row>
    <row r="1395" spans="1:1" x14ac:dyDescent="0.2">
      <c r="A1395" s="8"/>
    </row>
    <row r="1396" spans="1:1" x14ac:dyDescent="0.2">
      <c r="A1396" s="8"/>
    </row>
    <row r="1397" spans="1:1" x14ac:dyDescent="0.2">
      <c r="A1397" s="8"/>
    </row>
    <row r="1398" spans="1:1" x14ac:dyDescent="0.2">
      <c r="A1398" s="8"/>
    </row>
    <row r="1399" spans="1:1" x14ac:dyDescent="0.2">
      <c r="A1399" s="8"/>
    </row>
    <row r="1400" spans="1:1" x14ac:dyDescent="0.2">
      <c r="A1400" s="8"/>
    </row>
    <row r="1401" spans="1:1" x14ac:dyDescent="0.2">
      <c r="A1401" s="8"/>
    </row>
    <row r="1402" spans="1:1" x14ac:dyDescent="0.2">
      <c r="A1402" s="8"/>
    </row>
    <row r="1403" spans="1:1" x14ac:dyDescent="0.2">
      <c r="A1403" s="8"/>
    </row>
    <row r="1404" spans="1:1" x14ac:dyDescent="0.2">
      <c r="A1404" s="8"/>
    </row>
    <row r="1405" spans="1:1" x14ac:dyDescent="0.2">
      <c r="A1405" s="8"/>
    </row>
    <row r="1406" spans="1:1" x14ac:dyDescent="0.2">
      <c r="A1406" s="8"/>
    </row>
    <row r="1407" spans="1:1" x14ac:dyDescent="0.2">
      <c r="A1407" s="8"/>
    </row>
    <row r="1408" spans="1:1" x14ac:dyDescent="0.2">
      <c r="A1408" s="8"/>
    </row>
    <row r="1409" spans="1:1" x14ac:dyDescent="0.2">
      <c r="A1409" s="8"/>
    </row>
    <row r="1410" spans="1:1" x14ac:dyDescent="0.2">
      <c r="A1410" s="8"/>
    </row>
    <row r="1411" spans="1:1" x14ac:dyDescent="0.2">
      <c r="A1411" s="8"/>
    </row>
    <row r="1412" spans="1:1" x14ac:dyDescent="0.2">
      <c r="A1412" s="8"/>
    </row>
    <row r="1413" spans="1:1" x14ac:dyDescent="0.2">
      <c r="A1413" s="8"/>
    </row>
    <row r="1414" spans="1:1" x14ac:dyDescent="0.2">
      <c r="A1414" s="8"/>
    </row>
    <row r="1415" spans="1:1" x14ac:dyDescent="0.2">
      <c r="A1415" s="8"/>
    </row>
    <row r="1416" spans="1:1" x14ac:dyDescent="0.2">
      <c r="A1416" s="8"/>
    </row>
    <row r="1417" spans="1:1" x14ac:dyDescent="0.2">
      <c r="A1417" s="8"/>
    </row>
    <row r="1418" spans="1:1" x14ac:dyDescent="0.2">
      <c r="A1418" s="8"/>
    </row>
    <row r="1419" spans="1:1" x14ac:dyDescent="0.2">
      <c r="A1419" s="8"/>
    </row>
    <row r="1420" spans="1:1" x14ac:dyDescent="0.2">
      <c r="A1420" s="8"/>
    </row>
    <row r="1421" spans="1:1" x14ac:dyDescent="0.2">
      <c r="A1421" s="8"/>
    </row>
    <row r="1422" spans="1:1" x14ac:dyDescent="0.2">
      <c r="A1422" s="8"/>
    </row>
    <row r="1423" spans="1:1" x14ac:dyDescent="0.2">
      <c r="A1423" s="8"/>
    </row>
    <row r="1424" spans="1:1" x14ac:dyDescent="0.2">
      <c r="A1424" s="8"/>
    </row>
    <row r="1425" spans="1:1" x14ac:dyDescent="0.2">
      <c r="A1425" s="8"/>
    </row>
    <row r="1426" spans="1:1" x14ac:dyDescent="0.2">
      <c r="A1426" s="8"/>
    </row>
    <row r="1427" spans="1:1" x14ac:dyDescent="0.2">
      <c r="A1427" s="8"/>
    </row>
    <row r="1428" spans="1:1" x14ac:dyDescent="0.2">
      <c r="A1428" s="8"/>
    </row>
    <row r="1429" spans="1:1" x14ac:dyDescent="0.2">
      <c r="A1429" s="8"/>
    </row>
    <row r="1430" spans="1:1" x14ac:dyDescent="0.2">
      <c r="A1430" s="8"/>
    </row>
    <row r="1431" spans="1:1" x14ac:dyDescent="0.2">
      <c r="A1431" s="8"/>
    </row>
    <row r="1432" spans="1:1" x14ac:dyDescent="0.2">
      <c r="A1432" s="8"/>
    </row>
    <row r="1433" spans="1:1" x14ac:dyDescent="0.2">
      <c r="A1433" s="8"/>
    </row>
    <row r="1434" spans="1:1" x14ac:dyDescent="0.2">
      <c r="A1434" s="8"/>
    </row>
    <row r="1435" spans="1:1" x14ac:dyDescent="0.2">
      <c r="A1435" s="8"/>
    </row>
    <row r="1436" spans="1:1" x14ac:dyDescent="0.2">
      <c r="A1436" s="8"/>
    </row>
    <row r="1437" spans="1:1" x14ac:dyDescent="0.2">
      <c r="A1437" s="8"/>
    </row>
    <row r="1438" spans="1:1" x14ac:dyDescent="0.2">
      <c r="A1438" s="8"/>
    </row>
    <row r="1439" spans="1:1" x14ac:dyDescent="0.2">
      <c r="A1439" s="8"/>
    </row>
    <row r="1440" spans="1:1" x14ac:dyDescent="0.2">
      <c r="A1440" s="8"/>
    </row>
    <row r="1441" spans="1:1" x14ac:dyDescent="0.2">
      <c r="A1441" s="8"/>
    </row>
    <row r="1442" spans="1:1" x14ac:dyDescent="0.2">
      <c r="A1442" s="8"/>
    </row>
    <row r="1443" spans="1:1" x14ac:dyDescent="0.2">
      <c r="A1443" s="8"/>
    </row>
    <row r="1444" spans="1:1" x14ac:dyDescent="0.2">
      <c r="A1444" s="8"/>
    </row>
    <row r="1445" spans="1:1" x14ac:dyDescent="0.2">
      <c r="A1445" s="8"/>
    </row>
    <row r="1446" spans="1:1" x14ac:dyDescent="0.2">
      <c r="A1446" s="8"/>
    </row>
    <row r="1447" spans="1:1" x14ac:dyDescent="0.2">
      <c r="A1447" s="8"/>
    </row>
    <row r="1448" spans="1:1" x14ac:dyDescent="0.2">
      <c r="A1448" s="8"/>
    </row>
    <row r="1449" spans="1:1" x14ac:dyDescent="0.2">
      <c r="A1449" s="8"/>
    </row>
    <row r="1450" spans="1:1" x14ac:dyDescent="0.2">
      <c r="A1450" s="8"/>
    </row>
    <row r="1451" spans="1:1" x14ac:dyDescent="0.2">
      <c r="A1451" s="8"/>
    </row>
    <row r="1452" spans="1:1" x14ac:dyDescent="0.2">
      <c r="A1452" s="8"/>
    </row>
    <row r="1453" spans="1:1" x14ac:dyDescent="0.2">
      <c r="A1453" s="8"/>
    </row>
    <row r="1454" spans="1:1" x14ac:dyDescent="0.2">
      <c r="A1454" s="8"/>
    </row>
    <row r="1455" spans="1:1" x14ac:dyDescent="0.2">
      <c r="A1455" s="8"/>
    </row>
    <row r="1456" spans="1:1" x14ac:dyDescent="0.2">
      <c r="A1456" s="8"/>
    </row>
    <row r="1457" spans="1:1" x14ac:dyDescent="0.2">
      <c r="A1457" s="8"/>
    </row>
    <row r="1458" spans="1:1" x14ac:dyDescent="0.2">
      <c r="A1458" s="8"/>
    </row>
    <row r="1459" spans="1:1" x14ac:dyDescent="0.2">
      <c r="A1459" s="8"/>
    </row>
    <row r="1460" spans="1:1" x14ac:dyDescent="0.2">
      <c r="A1460" s="8"/>
    </row>
    <row r="1461" spans="1:1" x14ac:dyDescent="0.2">
      <c r="A1461" s="8"/>
    </row>
    <row r="1462" spans="1:1" x14ac:dyDescent="0.2">
      <c r="A1462" s="8"/>
    </row>
    <row r="1463" spans="1:1" x14ac:dyDescent="0.2">
      <c r="A1463" s="8"/>
    </row>
    <row r="1464" spans="1:1" x14ac:dyDescent="0.2">
      <c r="A1464" s="8"/>
    </row>
    <row r="1465" spans="1:1" x14ac:dyDescent="0.2">
      <c r="A1465" s="8"/>
    </row>
    <row r="1466" spans="1:1" x14ac:dyDescent="0.2">
      <c r="A1466" s="8"/>
    </row>
    <row r="1467" spans="1:1" x14ac:dyDescent="0.2">
      <c r="A1467" s="8"/>
    </row>
    <row r="1468" spans="1:1" x14ac:dyDescent="0.2">
      <c r="A1468" s="8"/>
    </row>
    <row r="1469" spans="1:1" x14ac:dyDescent="0.2">
      <c r="A1469" s="8"/>
    </row>
    <row r="1470" spans="1:1" x14ac:dyDescent="0.2">
      <c r="A1470" s="8"/>
    </row>
    <row r="1471" spans="1:1" x14ac:dyDescent="0.2">
      <c r="A1471" s="8"/>
    </row>
    <row r="1472" spans="1:1" x14ac:dyDescent="0.2">
      <c r="A1472" s="8"/>
    </row>
    <row r="1473" spans="1:1" x14ac:dyDescent="0.2">
      <c r="A1473" s="8"/>
    </row>
    <row r="1474" spans="1:1" x14ac:dyDescent="0.2">
      <c r="A1474" s="8"/>
    </row>
    <row r="1475" spans="1:1" x14ac:dyDescent="0.2">
      <c r="A1475" s="8"/>
    </row>
    <row r="1476" spans="1:1" x14ac:dyDescent="0.2">
      <c r="A1476" s="8"/>
    </row>
    <row r="1477" spans="1:1" x14ac:dyDescent="0.2">
      <c r="A1477" s="8"/>
    </row>
    <row r="1478" spans="1:1" x14ac:dyDescent="0.2">
      <c r="A1478" s="8"/>
    </row>
    <row r="1479" spans="1:1" x14ac:dyDescent="0.2">
      <c r="A1479" s="8"/>
    </row>
    <row r="1480" spans="1:1" x14ac:dyDescent="0.2">
      <c r="A1480" s="8"/>
    </row>
    <row r="1481" spans="1:1" x14ac:dyDescent="0.2">
      <c r="A1481" s="8"/>
    </row>
    <row r="1482" spans="1:1" x14ac:dyDescent="0.2">
      <c r="A1482" s="8"/>
    </row>
    <row r="1483" spans="1:1" x14ac:dyDescent="0.2">
      <c r="A1483" s="8"/>
    </row>
    <row r="1484" spans="1:1" x14ac:dyDescent="0.2">
      <c r="A1484" s="8"/>
    </row>
    <row r="1485" spans="1:1" x14ac:dyDescent="0.2">
      <c r="A1485" s="8"/>
    </row>
    <row r="1486" spans="1:1" x14ac:dyDescent="0.2">
      <c r="A1486" s="8"/>
    </row>
    <row r="1487" spans="1:1" x14ac:dyDescent="0.2">
      <c r="A1487" s="8"/>
    </row>
    <row r="1488" spans="1:1" x14ac:dyDescent="0.2">
      <c r="A1488" s="8"/>
    </row>
    <row r="1489" spans="1:1" x14ac:dyDescent="0.2">
      <c r="A1489" s="8"/>
    </row>
    <row r="1490" spans="1:1" x14ac:dyDescent="0.2">
      <c r="A1490" s="8"/>
    </row>
    <row r="1491" spans="1:1" x14ac:dyDescent="0.2">
      <c r="A1491" s="8"/>
    </row>
    <row r="1492" spans="1:1" x14ac:dyDescent="0.2">
      <c r="A1492" s="8"/>
    </row>
    <row r="1493" spans="1:1" x14ac:dyDescent="0.2">
      <c r="A1493" s="8"/>
    </row>
    <row r="1494" spans="1:1" x14ac:dyDescent="0.2">
      <c r="A1494" s="8"/>
    </row>
    <row r="1495" spans="1:1" x14ac:dyDescent="0.2">
      <c r="A1495" s="8"/>
    </row>
    <row r="1496" spans="1:1" x14ac:dyDescent="0.2">
      <c r="A1496" s="8"/>
    </row>
    <row r="1497" spans="1:1" x14ac:dyDescent="0.2">
      <c r="A1497" s="8"/>
    </row>
    <row r="1498" spans="1:1" x14ac:dyDescent="0.2">
      <c r="A1498" s="8"/>
    </row>
    <row r="1499" spans="1:1" x14ac:dyDescent="0.2">
      <c r="A1499" s="8"/>
    </row>
    <row r="1500" spans="1:1" x14ac:dyDescent="0.2">
      <c r="A1500" s="8"/>
    </row>
    <row r="1501" spans="1:1" x14ac:dyDescent="0.2">
      <c r="A1501" s="8"/>
    </row>
    <row r="1502" spans="1:1" x14ac:dyDescent="0.2">
      <c r="A1502" s="8"/>
    </row>
    <row r="1503" spans="1:1" x14ac:dyDescent="0.2">
      <c r="A1503" s="8"/>
    </row>
    <row r="1504" spans="1:1" x14ac:dyDescent="0.2">
      <c r="A1504" s="8"/>
    </row>
    <row r="1505" spans="1:1" x14ac:dyDescent="0.2">
      <c r="A1505" s="8"/>
    </row>
    <row r="1506" spans="1:1" x14ac:dyDescent="0.2">
      <c r="A1506" s="8"/>
    </row>
    <row r="1507" spans="1:1" x14ac:dyDescent="0.2">
      <c r="A1507" s="8"/>
    </row>
    <row r="1508" spans="1:1" x14ac:dyDescent="0.2">
      <c r="A1508" s="8"/>
    </row>
    <row r="1509" spans="1:1" x14ac:dyDescent="0.2">
      <c r="A1509" s="8"/>
    </row>
    <row r="1510" spans="1:1" x14ac:dyDescent="0.2">
      <c r="A1510" s="8"/>
    </row>
    <row r="1511" spans="1:1" x14ac:dyDescent="0.2">
      <c r="A1511" s="8"/>
    </row>
    <row r="1512" spans="1:1" x14ac:dyDescent="0.2">
      <c r="A1512" s="8"/>
    </row>
    <row r="1513" spans="1:1" x14ac:dyDescent="0.2">
      <c r="A1513" s="8"/>
    </row>
    <row r="1514" spans="1:1" x14ac:dyDescent="0.2">
      <c r="A1514" s="8"/>
    </row>
    <row r="1515" spans="1:1" x14ac:dyDescent="0.2">
      <c r="A1515" s="8"/>
    </row>
    <row r="1516" spans="1:1" x14ac:dyDescent="0.2">
      <c r="A1516" s="8"/>
    </row>
    <row r="1517" spans="1:1" x14ac:dyDescent="0.2">
      <c r="A1517" s="8"/>
    </row>
    <row r="1518" spans="1:1" x14ac:dyDescent="0.2">
      <c r="A1518" s="8"/>
    </row>
    <row r="1519" spans="1:1" x14ac:dyDescent="0.2">
      <c r="A1519" s="8"/>
    </row>
    <row r="1520" spans="1:1" x14ac:dyDescent="0.2">
      <c r="A1520" s="8"/>
    </row>
    <row r="1521" spans="1:1" x14ac:dyDescent="0.2">
      <c r="A1521" s="8"/>
    </row>
    <row r="1522" spans="1:1" x14ac:dyDescent="0.2">
      <c r="A1522" s="8"/>
    </row>
    <row r="1523" spans="1:1" x14ac:dyDescent="0.2">
      <c r="A1523" s="8"/>
    </row>
    <row r="1524" spans="1:1" x14ac:dyDescent="0.2">
      <c r="A1524" s="8"/>
    </row>
    <row r="1525" spans="1:1" x14ac:dyDescent="0.2">
      <c r="A1525" s="8"/>
    </row>
    <row r="1526" spans="1:1" x14ac:dyDescent="0.2">
      <c r="A1526" s="8"/>
    </row>
    <row r="1527" spans="1:1" x14ac:dyDescent="0.2">
      <c r="A1527" s="8"/>
    </row>
    <row r="1528" spans="1:1" x14ac:dyDescent="0.2">
      <c r="A1528" s="8"/>
    </row>
    <row r="1529" spans="1:1" x14ac:dyDescent="0.2">
      <c r="A1529" s="8"/>
    </row>
    <row r="1530" spans="1:1" x14ac:dyDescent="0.2">
      <c r="A1530" s="8"/>
    </row>
    <row r="1531" spans="1:1" x14ac:dyDescent="0.2">
      <c r="A1531" s="8"/>
    </row>
    <row r="1532" spans="1:1" x14ac:dyDescent="0.2">
      <c r="A1532" s="8"/>
    </row>
    <row r="1533" spans="1:1" x14ac:dyDescent="0.2">
      <c r="A1533" s="8"/>
    </row>
    <row r="1534" spans="1:1" x14ac:dyDescent="0.2">
      <c r="A1534" s="8"/>
    </row>
    <row r="1535" spans="1:1" x14ac:dyDescent="0.2">
      <c r="A1535" s="8"/>
    </row>
    <row r="1536" spans="1:1" x14ac:dyDescent="0.2">
      <c r="A1536" s="8"/>
    </row>
    <row r="1537" spans="1:1" x14ac:dyDescent="0.2">
      <c r="A1537" s="8"/>
    </row>
    <row r="1538" spans="1:1" x14ac:dyDescent="0.2">
      <c r="A1538" s="8"/>
    </row>
    <row r="1539" spans="1:1" x14ac:dyDescent="0.2">
      <c r="A1539" s="8"/>
    </row>
    <row r="1540" spans="1:1" x14ac:dyDescent="0.2">
      <c r="A1540" s="8"/>
    </row>
    <row r="1541" spans="1:1" x14ac:dyDescent="0.2">
      <c r="A1541" s="8"/>
    </row>
    <row r="1542" spans="1:1" x14ac:dyDescent="0.2">
      <c r="A1542" s="8"/>
    </row>
    <row r="1543" spans="1:1" x14ac:dyDescent="0.2">
      <c r="A1543" s="8"/>
    </row>
    <row r="1544" spans="1:1" x14ac:dyDescent="0.2">
      <c r="A1544" s="8"/>
    </row>
    <row r="1545" spans="1:1" x14ac:dyDescent="0.2">
      <c r="A1545" s="8"/>
    </row>
    <row r="1546" spans="1:1" x14ac:dyDescent="0.2">
      <c r="A1546" s="8"/>
    </row>
    <row r="1547" spans="1:1" x14ac:dyDescent="0.2">
      <c r="A1547" s="8"/>
    </row>
    <row r="1548" spans="1:1" x14ac:dyDescent="0.2">
      <c r="A1548" s="8"/>
    </row>
    <row r="1549" spans="1:1" x14ac:dyDescent="0.2">
      <c r="A1549" s="8"/>
    </row>
    <row r="1550" spans="1:1" x14ac:dyDescent="0.2">
      <c r="A1550" s="8"/>
    </row>
    <row r="1551" spans="1:1" x14ac:dyDescent="0.2">
      <c r="A1551" s="8"/>
    </row>
    <row r="1552" spans="1:1" x14ac:dyDescent="0.2">
      <c r="A1552" s="8"/>
    </row>
    <row r="1553" spans="1:1" x14ac:dyDescent="0.2">
      <c r="A1553" s="8"/>
    </row>
    <row r="1554" spans="1:1" x14ac:dyDescent="0.2">
      <c r="A1554" s="8"/>
    </row>
    <row r="1555" spans="1:1" x14ac:dyDescent="0.2">
      <c r="A1555" s="8"/>
    </row>
    <row r="1556" spans="1:1" x14ac:dyDescent="0.2">
      <c r="A1556" s="8"/>
    </row>
    <row r="1557" spans="1:1" x14ac:dyDescent="0.2">
      <c r="A1557" s="8"/>
    </row>
    <row r="1558" spans="1:1" x14ac:dyDescent="0.2">
      <c r="A1558" s="8"/>
    </row>
    <row r="1559" spans="1:1" x14ac:dyDescent="0.2">
      <c r="A1559" s="8"/>
    </row>
    <row r="1560" spans="1:1" x14ac:dyDescent="0.2">
      <c r="A1560" s="8"/>
    </row>
    <row r="1561" spans="1:1" x14ac:dyDescent="0.2">
      <c r="A1561" s="8"/>
    </row>
    <row r="1562" spans="1:1" x14ac:dyDescent="0.2">
      <c r="A1562" s="8"/>
    </row>
    <row r="1563" spans="1:1" x14ac:dyDescent="0.2">
      <c r="A1563" s="8"/>
    </row>
    <row r="1564" spans="1:1" x14ac:dyDescent="0.2">
      <c r="A1564" s="8"/>
    </row>
    <row r="1565" spans="1:1" x14ac:dyDescent="0.2">
      <c r="A1565" s="8"/>
    </row>
    <row r="1566" spans="1:1" x14ac:dyDescent="0.2">
      <c r="A1566" s="8"/>
    </row>
    <row r="1567" spans="1:1" x14ac:dyDescent="0.2">
      <c r="A1567" s="8"/>
    </row>
    <row r="1568" spans="1:1" x14ac:dyDescent="0.2">
      <c r="A1568" s="8"/>
    </row>
    <row r="1569" spans="1:1" x14ac:dyDescent="0.2">
      <c r="A1569" s="8"/>
    </row>
    <row r="1570" spans="1:1" x14ac:dyDescent="0.2">
      <c r="A1570" s="8"/>
    </row>
    <row r="1571" spans="1:1" x14ac:dyDescent="0.2">
      <c r="A1571" s="8"/>
    </row>
    <row r="1572" spans="1:1" x14ac:dyDescent="0.2">
      <c r="A1572" s="8"/>
    </row>
    <row r="1573" spans="1:1" x14ac:dyDescent="0.2">
      <c r="A1573" s="8"/>
    </row>
    <row r="1574" spans="1:1" x14ac:dyDescent="0.2">
      <c r="A1574" s="8"/>
    </row>
    <row r="1575" spans="1:1" x14ac:dyDescent="0.2">
      <c r="A1575" s="8"/>
    </row>
    <row r="1576" spans="1:1" x14ac:dyDescent="0.2">
      <c r="A1576" s="8"/>
    </row>
    <row r="1577" spans="1:1" x14ac:dyDescent="0.2">
      <c r="A1577" s="8"/>
    </row>
    <row r="1578" spans="1:1" x14ac:dyDescent="0.2">
      <c r="A1578" s="8"/>
    </row>
    <row r="1579" spans="1:1" x14ac:dyDescent="0.2">
      <c r="A1579" s="8"/>
    </row>
    <row r="1580" spans="1:1" x14ac:dyDescent="0.2">
      <c r="A1580" s="8"/>
    </row>
    <row r="1581" spans="1:1" x14ac:dyDescent="0.2">
      <c r="A1581" s="8"/>
    </row>
    <row r="1582" spans="1:1" x14ac:dyDescent="0.2">
      <c r="A1582" s="8"/>
    </row>
    <row r="1583" spans="1:1" x14ac:dyDescent="0.2">
      <c r="A1583" s="8"/>
    </row>
    <row r="1584" spans="1:1" x14ac:dyDescent="0.2">
      <c r="A1584" s="8"/>
    </row>
    <row r="1585" spans="1:1" x14ac:dyDescent="0.2">
      <c r="A1585" s="8"/>
    </row>
    <row r="1586" spans="1:1" x14ac:dyDescent="0.2">
      <c r="A1586" s="8"/>
    </row>
    <row r="1587" spans="1:1" x14ac:dyDescent="0.2">
      <c r="A1587" s="8"/>
    </row>
    <row r="1588" spans="1:1" x14ac:dyDescent="0.2">
      <c r="A1588" s="8"/>
    </row>
    <row r="1589" spans="1:1" x14ac:dyDescent="0.2">
      <c r="A1589" s="8"/>
    </row>
    <row r="1590" spans="1:1" x14ac:dyDescent="0.2">
      <c r="A1590" s="8"/>
    </row>
    <row r="1591" spans="1:1" x14ac:dyDescent="0.2">
      <c r="A1591" s="8"/>
    </row>
    <row r="1592" spans="1:1" x14ac:dyDescent="0.2">
      <c r="A1592" s="8"/>
    </row>
    <row r="1593" spans="1:1" x14ac:dyDescent="0.2">
      <c r="A1593" s="8"/>
    </row>
    <row r="1594" spans="1:1" x14ac:dyDescent="0.2">
      <c r="A1594" s="8"/>
    </row>
    <row r="1595" spans="1:1" x14ac:dyDescent="0.2">
      <c r="A1595" s="8"/>
    </row>
    <row r="1596" spans="1:1" x14ac:dyDescent="0.2">
      <c r="A1596" s="8"/>
    </row>
    <row r="1597" spans="1:1" x14ac:dyDescent="0.2">
      <c r="A1597" s="8"/>
    </row>
    <row r="1598" spans="1:1" x14ac:dyDescent="0.2">
      <c r="A1598" s="8"/>
    </row>
    <row r="1599" spans="1:1" x14ac:dyDescent="0.2">
      <c r="A1599" s="8"/>
    </row>
    <row r="1600" spans="1:1" x14ac:dyDescent="0.2">
      <c r="A1600" s="8"/>
    </row>
    <row r="1601" spans="1:1" x14ac:dyDescent="0.2">
      <c r="A1601" s="8"/>
    </row>
    <row r="1602" spans="1:1" x14ac:dyDescent="0.2">
      <c r="A1602" s="8"/>
    </row>
    <row r="1603" spans="1:1" x14ac:dyDescent="0.2">
      <c r="A1603" s="8"/>
    </row>
    <row r="1604" spans="1:1" x14ac:dyDescent="0.2">
      <c r="A1604" s="8"/>
    </row>
    <row r="1605" spans="1:1" x14ac:dyDescent="0.2">
      <c r="A1605" s="8"/>
    </row>
    <row r="1606" spans="1:1" x14ac:dyDescent="0.2">
      <c r="A1606" s="8"/>
    </row>
    <row r="1607" spans="1:1" x14ac:dyDescent="0.2">
      <c r="A1607" s="8"/>
    </row>
    <row r="1608" spans="1:1" x14ac:dyDescent="0.2">
      <c r="A1608" s="8"/>
    </row>
    <row r="1609" spans="1:1" x14ac:dyDescent="0.2">
      <c r="A1609" s="8"/>
    </row>
    <row r="1610" spans="1:1" x14ac:dyDescent="0.2">
      <c r="A1610" s="8"/>
    </row>
    <row r="1611" spans="1:1" x14ac:dyDescent="0.2">
      <c r="A1611" s="8"/>
    </row>
    <row r="1612" spans="1:1" x14ac:dyDescent="0.2">
      <c r="A1612" s="8"/>
    </row>
    <row r="1613" spans="1:1" x14ac:dyDescent="0.2">
      <c r="A1613" s="8"/>
    </row>
    <row r="1614" spans="1:1" x14ac:dyDescent="0.2">
      <c r="A1614" s="8"/>
    </row>
    <row r="1615" spans="1:1" x14ac:dyDescent="0.2">
      <c r="A1615" s="8"/>
    </row>
    <row r="1616" spans="1:1" x14ac:dyDescent="0.2">
      <c r="A1616" s="8"/>
    </row>
    <row r="1617" spans="1:1" x14ac:dyDescent="0.2">
      <c r="A1617" s="8"/>
    </row>
    <row r="1618" spans="1:1" x14ac:dyDescent="0.2">
      <c r="A1618" s="8"/>
    </row>
    <row r="1619" spans="1:1" x14ac:dyDescent="0.2">
      <c r="A1619" s="8"/>
    </row>
    <row r="1620" spans="1:1" x14ac:dyDescent="0.2">
      <c r="A1620" s="8"/>
    </row>
    <row r="1621" spans="1:1" x14ac:dyDescent="0.2">
      <c r="A1621" s="8"/>
    </row>
    <row r="1622" spans="1:1" x14ac:dyDescent="0.2">
      <c r="A1622" s="8"/>
    </row>
    <row r="1623" spans="1:1" x14ac:dyDescent="0.2">
      <c r="A1623" s="8"/>
    </row>
    <row r="1624" spans="1:1" x14ac:dyDescent="0.2">
      <c r="A1624" s="8"/>
    </row>
    <row r="1625" spans="1:1" x14ac:dyDescent="0.2">
      <c r="A1625" s="8"/>
    </row>
    <row r="1626" spans="1:1" x14ac:dyDescent="0.2">
      <c r="A1626" s="8"/>
    </row>
    <row r="1627" spans="1:1" x14ac:dyDescent="0.2">
      <c r="A1627" s="8"/>
    </row>
    <row r="1628" spans="1:1" x14ac:dyDescent="0.2">
      <c r="A1628" s="8"/>
    </row>
    <row r="1629" spans="1:1" x14ac:dyDescent="0.2">
      <c r="A1629" s="8"/>
    </row>
    <row r="1630" spans="1:1" x14ac:dyDescent="0.2">
      <c r="A1630" s="8"/>
    </row>
    <row r="1631" spans="1:1" x14ac:dyDescent="0.2">
      <c r="A1631" s="8"/>
    </row>
    <row r="1632" spans="1:1" x14ac:dyDescent="0.2">
      <c r="A1632" s="8"/>
    </row>
    <row r="1633" spans="1:1" x14ac:dyDescent="0.2">
      <c r="A1633" s="8"/>
    </row>
    <row r="1634" spans="1:1" x14ac:dyDescent="0.2">
      <c r="A1634" s="8"/>
    </row>
    <row r="1635" spans="1:1" x14ac:dyDescent="0.2">
      <c r="A1635" s="8"/>
    </row>
    <row r="1636" spans="1:1" x14ac:dyDescent="0.2">
      <c r="A1636" s="8"/>
    </row>
    <row r="1637" spans="1:1" x14ac:dyDescent="0.2">
      <c r="A1637" s="8"/>
    </row>
    <row r="1638" spans="1:1" x14ac:dyDescent="0.2">
      <c r="A1638" s="8"/>
    </row>
    <row r="1639" spans="1:1" x14ac:dyDescent="0.2">
      <c r="A1639" s="8"/>
    </row>
    <row r="1640" spans="1:1" x14ac:dyDescent="0.2">
      <c r="A1640" s="8"/>
    </row>
    <row r="1641" spans="1:1" x14ac:dyDescent="0.2">
      <c r="A1641" s="8"/>
    </row>
    <row r="1642" spans="1:1" x14ac:dyDescent="0.2">
      <c r="A1642" s="8"/>
    </row>
    <row r="1643" spans="1:1" x14ac:dyDescent="0.2">
      <c r="A1643" s="8"/>
    </row>
    <row r="1644" spans="1:1" x14ac:dyDescent="0.2">
      <c r="A1644" s="8"/>
    </row>
    <row r="1645" spans="1:1" x14ac:dyDescent="0.2">
      <c r="A1645" s="8"/>
    </row>
    <row r="1646" spans="1:1" x14ac:dyDescent="0.2">
      <c r="A1646" s="8"/>
    </row>
    <row r="1647" spans="1:1" x14ac:dyDescent="0.2">
      <c r="A1647" s="8"/>
    </row>
    <row r="1648" spans="1:1" x14ac:dyDescent="0.2">
      <c r="A1648" s="8"/>
    </row>
    <row r="1649" spans="1:1" x14ac:dyDescent="0.2">
      <c r="A1649" s="8"/>
    </row>
    <row r="1650" spans="1:1" x14ac:dyDescent="0.2">
      <c r="A1650" s="8"/>
    </row>
    <row r="1651" spans="1:1" x14ac:dyDescent="0.2">
      <c r="A1651" s="8"/>
    </row>
    <row r="1652" spans="1:1" x14ac:dyDescent="0.2">
      <c r="A1652" s="8"/>
    </row>
    <row r="1653" spans="1:1" x14ac:dyDescent="0.2">
      <c r="A1653" s="8"/>
    </row>
    <row r="1654" spans="1:1" x14ac:dyDescent="0.2">
      <c r="A1654" s="8"/>
    </row>
    <row r="1655" spans="1:1" x14ac:dyDescent="0.2">
      <c r="A1655" s="8"/>
    </row>
    <row r="1656" spans="1:1" x14ac:dyDescent="0.2">
      <c r="A1656" s="8"/>
    </row>
    <row r="1657" spans="1:1" x14ac:dyDescent="0.2">
      <c r="A1657" s="8"/>
    </row>
    <row r="1658" spans="1:1" x14ac:dyDescent="0.2">
      <c r="A1658" s="8"/>
    </row>
    <row r="1659" spans="1:1" x14ac:dyDescent="0.2">
      <c r="A1659" s="8"/>
    </row>
    <row r="1660" spans="1:1" x14ac:dyDescent="0.2">
      <c r="A1660" s="8"/>
    </row>
    <row r="1661" spans="1:1" x14ac:dyDescent="0.2">
      <c r="A1661" s="8"/>
    </row>
    <row r="1662" spans="1:1" x14ac:dyDescent="0.2">
      <c r="A1662" s="8"/>
    </row>
    <row r="1663" spans="1:1" x14ac:dyDescent="0.2">
      <c r="A1663" s="8"/>
    </row>
    <row r="1664" spans="1:1" x14ac:dyDescent="0.2">
      <c r="A1664" s="8"/>
    </row>
    <row r="1665" spans="1:1" x14ac:dyDescent="0.2">
      <c r="A1665" s="8"/>
    </row>
    <row r="1666" spans="1:1" x14ac:dyDescent="0.2">
      <c r="A1666" s="8"/>
    </row>
    <row r="1667" spans="1:1" x14ac:dyDescent="0.2">
      <c r="A1667" s="8"/>
    </row>
    <row r="1668" spans="1:1" x14ac:dyDescent="0.2">
      <c r="A1668" s="8"/>
    </row>
    <row r="1669" spans="1:1" x14ac:dyDescent="0.2">
      <c r="A1669" s="8"/>
    </row>
    <row r="1670" spans="1:1" x14ac:dyDescent="0.2">
      <c r="A1670" s="8"/>
    </row>
    <row r="1671" spans="1:1" x14ac:dyDescent="0.2">
      <c r="A1671" s="8"/>
    </row>
    <row r="1672" spans="1:1" x14ac:dyDescent="0.2">
      <c r="A1672" s="8"/>
    </row>
    <row r="1673" spans="1:1" x14ac:dyDescent="0.2">
      <c r="A1673" s="8"/>
    </row>
    <row r="1674" spans="1:1" x14ac:dyDescent="0.2">
      <c r="A1674" s="8"/>
    </row>
    <row r="1675" spans="1:1" x14ac:dyDescent="0.2">
      <c r="A1675" s="8"/>
    </row>
    <row r="1676" spans="1:1" x14ac:dyDescent="0.2">
      <c r="A1676" s="8"/>
    </row>
    <row r="1677" spans="1:1" x14ac:dyDescent="0.2">
      <c r="A1677" s="8"/>
    </row>
    <row r="1678" spans="1:1" x14ac:dyDescent="0.2">
      <c r="A1678" s="8"/>
    </row>
    <row r="1679" spans="1:1" x14ac:dyDescent="0.2">
      <c r="A1679" s="8"/>
    </row>
    <row r="1680" spans="1:1" x14ac:dyDescent="0.2">
      <c r="A1680" s="8"/>
    </row>
    <row r="1681" spans="1:1" x14ac:dyDescent="0.2">
      <c r="A1681" s="8"/>
    </row>
    <row r="1682" spans="1:1" x14ac:dyDescent="0.2">
      <c r="A1682" s="8"/>
    </row>
    <row r="1683" spans="1:1" x14ac:dyDescent="0.2">
      <c r="A1683" s="8"/>
    </row>
    <row r="1684" spans="1:1" x14ac:dyDescent="0.2">
      <c r="A1684" s="8"/>
    </row>
    <row r="1685" spans="1:1" x14ac:dyDescent="0.2">
      <c r="A1685" s="8"/>
    </row>
    <row r="1686" spans="1:1" x14ac:dyDescent="0.2">
      <c r="A1686" s="8"/>
    </row>
    <row r="1687" spans="1:1" x14ac:dyDescent="0.2">
      <c r="A1687" s="8"/>
    </row>
    <row r="1688" spans="1:1" x14ac:dyDescent="0.2">
      <c r="A1688" s="8"/>
    </row>
    <row r="1689" spans="1:1" x14ac:dyDescent="0.2">
      <c r="A1689" s="8"/>
    </row>
    <row r="1690" spans="1:1" x14ac:dyDescent="0.2">
      <c r="A1690" s="8"/>
    </row>
    <row r="1691" spans="1:1" x14ac:dyDescent="0.2">
      <c r="A1691" s="8"/>
    </row>
    <row r="1692" spans="1:1" x14ac:dyDescent="0.2">
      <c r="A1692" s="8"/>
    </row>
    <row r="1693" spans="1:1" x14ac:dyDescent="0.2">
      <c r="A1693" s="8"/>
    </row>
    <row r="1694" spans="1:1" x14ac:dyDescent="0.2">
      <c r="A1694" s="8"/>
    </row>
    <row r="1695" spans="1:1" x14ac:dyDescent="0.2">
      <c r="A1695" s="8"/>
    </row>
    <row r="1696" spans="1:1" x14ac:dyDescent="0.2">
      <c r="A1696" s="8"/>
    </row>
    <row r="1697" spans="1:1" x14ac:dyDescent="0.2">
      <c r="A1697" s="8"/>
    </row>
    <row r="1698" spans="1:1" x14ac:dyDescent="0.2">
      <c r="A1698" s="8"/>
    </row>
    <row r="1699" spans="1:1" x14ac:dyDescent="0.2">
      <c r="A1699" s="8"/>
    </row>
    <row r="1700" spans="1:1" x14ac:dyDescent="0.2">
      <c r="A1700" s="8"/>
    </row>
    <row r="1701" spans="1:1" x14ac:dyDescent="0.2">
      <c r="A1701" s="8"/>
    </row>
    <row r="1702" spans="1:1" x14ac:dyDescent="0.2">
      <c r="A1702" s="8"/>
    </row>
    <row r="1703" spans="1:1" x14ac:dyDescent="0.2">
      <c r="A1703" s="8"/>
    </row>
    <row r="1704" spans="1:1" x14ac:dyDescent="0.2">
      <c r="A1704" s="8"/>
    </row>
    <row r="1705" spans="1:1" x14ac:dyDescent="0.2">
      <c r="A1705" s="8"/>
    </row>
    <row r="1706" spans="1:1" x14ac:dyDescent="0.2">
      <c r="A1706" s="8"/>
    </row>
    <row r="1707" spans="1:1" x14ac:dyDescent="0.2">
      <c r="A1707" s="8"/>
    </row>
    <row r="1708" spans="1:1" x14ac:dyDescent="0.2">
      <c r="A1708" s="8"/>
    </row>
    <row r="1709" spans="1:1" x14ac:dyDescent="0.2">
      <c r="A1709" s="8"/>
    </row>
    <row r="1710" spans="1:1" x14ac:dyDescent="0.2">
      <c r="A1710" s="8"/>
    </row>
    <row r="1711" spans="1:1" x14ac:dyDescent="0.2">
      <c r="A1711" s="8"/>
    </row>
    <row r="1712" spans="1:1" x14ac:dyDescent="0.2">
      <c r="A1712" s="8"/>
    </row>
    <row r="1713" spans="1:1" x14ac:dyDescent="0.2">
      <c r="A1713" s="8"/>
    </row>
    <row r="1714" spans="1:1" x14ac:dyDescent="0.2">
      <c r="A1714" s="8"/>
    </row>
    <row r="1715" spans="1:1" x14ac:dyDescent="0.2">
      <c r="A1715" s="8"/>
    </row>
    <row r="1716" spans="1:1" x14ac:dyDescent="0.2">
      <c r="A1716" s="8"/>
    </row>
    <row r="1717" spans="1:1" x14ac:dyDescent="0.2">
      <c r="A1717" s="8"/>
    </row>
    <row r="1718" spans="1:1" x14ac:dyDescent="0.2">
      <c r="A1718" s="8"/>
    </row>
    <row r="1719" spans="1:1" x14ac:dyDescent="0.2">
      <c r="A1719" s="8"/>
    </row>
    <row r="1720" spans="1:1" x14ac:dyDescent="0.2">
      <c r="A1720" s="8"/>
    </row>
    <row r="1721" spans="1:1" x14ac:dyDescent="0.2">
      <c r="A1721" s="8"/>
    </row>
    <row r="1722" spans="1:1" x14ac:dyDescent="0.2">
      <c r="A1722" s="8"/>
    </row>
    <row r="1723" spans="1:1" x14ac:dyDescent="0.2">
      <c r="A1723" s="8"/>
    </row>
    <row r="1724" spans="1:1" x14ac:dyDescent="0.2">
      <c r="A1724" s="8"/>
    </row>
    <row r="1725" spans="1:1" x14ac:dyDescent="0.2">
      <c r="A1725" s="8"/>
    </row>
    <row r="1726" spans="1:1" x14ac:dyDescent="0.2">
      <c r="A1726" s="8"/>
    </row>
    <row r="1727" spans="1:1" x14ac:dyDescent="0.2">
      <c r="A1727" s="8"/>
    </row>
    <row r="1728" spans="1:1" x14ac:dyDescent="0.2">
      <c r="A1728" s="8"/>
    </row>
    <row r="1729" spans="1:1" x14ac:dyDescent="0.2">
      <c r="A1729" s="8"/>
    </row>
    <row r="1730" spans="1:1" x14ac:dyDescent="0.2">
      <c r="A1730" s="8"/>
    </row>
    <row r="1731" spans="1:1" x14ac:dyDescent="0.2">
      <c r="A1731" s="8"/>
    </row>
    <row r="1732" spans="1:1" x14ac:dyDescent="0.2">
      <c r="A1732" s="8"/>
    </row>
    <row r="1733" spans="1:1" x14ac:dyDescent="0.2">
      <c r="A1733" s="8"/>
    </row>
    <row r="1734" spans="1:1" x14ac:dyDescent="0.2">
      <c r="A1734" s="8"/>
    </row>
    <row r="1735" spans="1:1" x14ac:dyDescent="0.2">
      <c r="A1735" s="8"/>
    </row>
    <row r="1736" spans="1:1" x14ac:dyDescent="0.2">
      <c r="A1736" s="8"/>
    </row>
    <row r="1737" spans="1:1" x14ac:dyDescent="0.2">
      <c r="A1737" s="8"/>
    </row>
    <row r="1738" spans="1:1" x14ac:dyDescent="0.2">
      <c r="A1738" s="8"/>
    </row>
    <row r="1739" spans="1:1" x14ac:dyDescent="0.2">
      <c r="A1739" s="8"/>
    </row>
    <row r="1740" spans="1:1" x14ac:dyDescent="0.2">
      <c r="A1740" s="8"/>
    </row>
    <row r="1741" spans="1:1" x14ac:dyDescent="0.2">
      <c r="A1741" s="8"/>
    </row>
    <row r="1742" spans="1:1" x14ac:dyDescent="0.2">
      <c r="A1742" s="8"/>
    </row>
    <row r="1743" spans="1:1" x14ac:dyDescent="0.2">
      <c r="A1743" s="8"/>
    </row>
    <row r="1744" spans="1:1" x14ac:dyDescent="0.2">
      <c r="A1744" s="8"/>
    </row>
    <row r="1745" spans="1:1" x14ac:dyDescent="0.2">
      <c r="A1745" s="8"/>
    </row>
    <row r="1746" spans="1:1" x14ac:dyDescent="0.2">
      <c r="A1746" s="8"/>
    </row>
    <row r="1747" spans="1:1" x14ac:dyDescent="0.2">
      <c r="A1747" s="8"/>
    </row>
    <row r="1748" spans="1:1" x14ac:dyDescent="0.2">
      <c r="A1748" s="8"/>
    </row>
    <row r="1749" spans="1:1" x14ac:dyDescent="0.2">
      <c r="A1749" s="8"/>
    </row>
    <row r="1750" spans="1:1" x14ac:dyDescent="0.2">
      <c r="A1750" s="8"/>
    </row>
    <row r="1751" spans="1:1" x14ac:dyDescent="0.2">
      <c r="A1751" s="8"/>
    </row>
    <row r="1752" spans="1:1" x14ac:dyDescent="0.2">
      <c r="A1752" s="8"/>
    </row>
    <row r="1753" spans="1:1" x14ac:dyDescent="0.2">
      <c r="A1753" s="8"/>
    </row>
    <row r="1754" spans="1:1" x14ac:dyDescent="0.2">
      <c r="A1754" s="8"/>
    </row>
    <row r="1755" spans="1:1" x14ac:dyDescent="0.2">
      <c r="A1755" s="8"/>
    </row>
    <row r="1756" spans="1:1" x14ac:dyDescent="0.2">
      <c r="A1756" s="8"/>
    </row>
    <row r="1757" spans="1:1" x14ac:dyDescent="0.2">
      <c r="A1757" s="8"/>
    </row>
    <row r="1758" spans="1:1" x14ac:dyDescent="0.2">
      <c r="A1758" s="8"/>
    </row>
    <row r="1759" spans="1:1" x14ac:dyDescent="0.2">
      <c r="A1759" s="8"/>
    </row>
    <row r="1760" spans="1:1" x14ac:dyDescent="0.2">
      <c r="A1760" s="8"/>
    </row>
    <row r="1761" spans="1:1" x14ac:dyDescent="0.2">
      <c r="A1761" s="8"/>
    </row>
    <row r="1762" spans="1:1" x14ac:dyDescent="0.2">
      <c r="A1762" s="8"/>
    </row>
    <row r="1763" spans="1:1" x14ac:dyDescent="0.2">
      <c r="A1763" s="8"/>
    </row>
    <row r="1764" spans="1:1" x14ac:dyDescent="0.2">
      <c r="A1764" s="8"/>
    </row>
    <row r="1765" spans="1:1" x14ac:dyDescent="0.2">
      <c r="A1765" s="8"/>
    </row>
    <row r="1766" spans="1:1" x14ac:dyDescent="0.2">
      <c r="A1766" s="8"/>
    </row>
    <row r="1767" spans="1:1" x14ac:dyDescent="0.2">
      <c r="A1767" s="8"/>
    </row>
    <row r="1768" spans="1:1" x14ac:dyDescent="0.2">
      <c r="A1768" s="8"/>
    </row>
    <row r="1769" spans="1:1" x14ac:dyDescent="0.2">
      <c r="A1769" s="8"/>
    </row>
    <row r="1770" spans="1:1" x14ac:dyDescent="0.2">
      <c r="A1770" s="8"/>
    </row>
    <row r="1771" spans="1:1" x14ac:dyDescent="0.2">
      <c r="A1771" s="8"/>
    </row>
    <row r="1772" spans="1:1" x14ac:dyDescent="0.2">
      <c r="A1772" s="8"/>
    </row>
    <row r="1773" spans="1:1" x14ac:dyDescent="0.2">
      <c r="A1773" s="8"/>
    </row>
    <row r="1774" spans="1:1" x14ac:dyDescent="0.2">
      <c r="A1774" s="8"/>
    </row>
    <row r="1775" spans="1:1" x14ac:dyDescent="0.2">
      <c r="A1775" s="8"/>
    </row>
    <row r="1776" spans="1:1" x14ac:dyDescent="0.2">
      <c r="A1776" s="8"/>
    </row>
    <row r="1777" spans="1:1" x14ac:dyDescent="0.2">
      <c r="A1777" s="8"/>
    </row>
    <row r="1778" spans="1:1" x14ac:dyDescent="0.2">
      <c r="A1778" s="8"/>
    </row>
    <row r="1779" spans="1:1" x14ac:dyDescent="0.2">
      <c r="A1779" s="8"/>
    </row>
    <row r="1780" spans="1:1" x14ac:dyDescent="0.2">
      <c r="A1780" s="8"/>
    </row>
    <row r="1781" spans="1:1" x14ac:dyDescent="0.2">
      <c r="A1781" s="8"/>
    </row>
    <row r="1782" spans="1:1" x14ac:dyDescent="0.2">
      <c r="A1782" s="8"/>
    </row>
    <row r="1783" spans="1:1" x14ac:dyDescent="0.2">
      <c r="A1783" s="8"/>
    </row>
    <row r="1784" spans="1:1" x14ac:dyDescent="0.2">
      <c r="A1784" s="8"/>
    </row>
    <row r="1785" spans="1:1" x14ac:dyDescent="0.2">
      <c r="A1785" s="8"/>
    </row>
    <row r="1786" spans="1:1" x14ac:dyDescent="0.2">
      <c r="A1786" s="8"/>
    </row>
    <row r="1787" spans="1:1" x14ac:dyDescent="0.2">
      <c r="A1787" s="8"/>
    </row>
    <row r="1788" spans="1:1" x14ac:dyDescent="0.2">
      <c r="A1788" s="8"/>
    </row>
    <row r="1789" spans="1:1" x14ac:dyDescent="0.2">
      <c r="A1789" s="8"/>
    </row>
    <row r="1790" spans="1:1" x14ac:dyDescent="0.2">
      <c r="A1790" s="8"/>
    </row>
    <row r="1791" spans="1:1" x14ac:dyDescent="0.2">
      <c r="A1791" s="8"/>
    </row>
    <row r="1792" spans="1:1" x14ac:dyDescent="0.2">
      <c r="A1792" s="8"/>
    </row>
    <row r="1793" spans="1:1" x14ac:dyDescent="0.2">
      <c r="A1793" s="8"/>
    </row>
    <row r="1794" spans="1:1" x14ac:dyDescent="0.2">
      <c r="A1794" s="8"/>
    </row>
    <row r="1795" spans="1:1" x14ac:dyDescent="0.2">
      <c r="A1795" s="8"/>
    </row>
    <row r="1796" spans="1:1" x14ac:dyDescent="0.2">
      <c r="A1796" s="8"/>
    </row>
    <row r="1797" spans="1:1" x14ac:dyDescent="0.2">
      <c r="A1797" s="8"/>
    </row>
    <row r="1798" spans="1:1" x14ac:dyDescent="0.2">
      <c r="A1798" s="8"/>
    </row>
    <row r="1799" spans="1:1" x14ac:dyDescent="0.2">
      <c r="A1799" s="8"/>
    </row>
    <row r="1800" spans="1:1" x14ac:dyDescent="0.2">
      <c r="A1800" s="8"/>
    </row>
    <row r="1801" spans="1:1" x14ac:dyDescent="0.2">
      <c r="A1801" s="8"/>
    </row>
    <row r="1802" spans="1:1" x14ac:dyDescent="0.2">
      <c r="A1802" s="8"/>
    </row>
    <row r="1803" spans="1:1" x14ac:dyDescent="0.2">
      <c r="A1803" s="8"/>
    </row>
    <row r="1804" spans="1:1" x14ac:dyDescent="0.2">
      <c r="A1804" s="8"/>
    </row>
    <row r="1805" spans="1:1" x14ac:dyDescent="0.2">
      <c r="A1805" s="8"/>
    </row>
    <row r="1806" spans="1:1" x14ac:dyDescent="0.2">
      <c r="A1806" s="8"/>
    </row>
    <row r="1807" spans="1:1" x14ac:dyDescent="0.2">
      <c r="A1807" s="8"/>
    </row>
    <row r="1808" spans="1:1" x14ac:dyDescent="0.2">
      <c r="A1808" s="8"/>
    </row>
    <row r="1809" spans="1:1" x14ac:dyDescent="0.2">
      <c r="A1809" s="8"/>
    </row>
    <row r="1810" spans="1:1" x14ac:dyDescent="0.2">
      <c r="A1810" s="8"/>
    </row>
    <row r="1811" spans="1:1" x14ac:dyDescent="0.2">
      <c r="A1811" s="8"/>
    </row>
    <row r="1812" spans="1:1" x14ac:dyDescent="0.2">
      <c r="A1812" s="8"/>
    </row>
    <row r="1813" spans="1:1" x14ac:dyDescent="0.2">
      <c r="A1813" s="8"/>
    </row>
    <row r="1814" spans="1:1" x14ac:dyDescent="0.2">
      <c r="A1814" s="8"/>
    </row>
    <row r="1815" spans="1:1" x14ac:dyDescent="0.2">
      <c r="A1815" s="8"/>
    </row>
    <row r="1816" spans="1:1" x14ac:dyDescent="0.2">
      <c r="A1816" s="8"/>
    </row>
    <row r="1817" spans="1:1" x14ac:dyDescent="0.2">
      <c r="A1817" s="8"/>
    </row>
    <row r="1818" spans="1:1" x14ac:dyDescent="0.2">
      <c r="A1818" s="8"/>
    </row>
    <row r="1819" spans="1:1" x14ac:dyDescent="0.2">
      <c r="A1819" s="8"/>
    </row>
    <row r="1820" spans="1:1" x14ac:dyDescent="0.2">
      <c r="A1820" s="8"/>
    </row>
    <row r="1821" spans="1:1" x14ac:dyDescent="0.2">
      <c r="A1821" s="8"/>
    </row>
    <row r="1822" spans="1:1" x14ac:dyDescent="0.2">
      <c r="A1822" s="8"/>
    </row>
    <row r="1823" spans="1:1" x14ac:dyDescent="0.2">
      <c r="A1823" s="8"/>
    </row>
    <row r="1824" spans="1:1" x14ac:dyDescent="0.2">
      <c r="A1824" s="8"/>
    </row>
    <row r="1825" spans="1:1" x14ac:dyDescent="0.2">
      <c r="A1825" s="8"/>
    </row>
    <row r="1826" spans="1:1" x14ac:dyDescent="0.2">
      <c r="A1826" s="8"/>
    </row>
    <row r="1827" spans="1:1" x14ac:dyDescent="0.2">
      <c r="A1827" s="8"/>
    </row>
    <row r="1828" spans="1:1" x14ac:dyDescent="0.2">
      <c r="A1828" s="8"/>
    </row>
    <row r="1829" spans="1:1" x14ac:dyDescent="0.2">
      <c r="A1829" s="8"/>
    </row>
    <row r="1830" spans="1:1" x14ac:dyDescent="0.2">
      <c r="A1830" s="8"/>
    </row>
    <row r="1831" spans="1:1" x14ac:dyDescent="0.2">
      <c r="A1831" s="8"/>
    </row>
    <row r="1832" spans="1:1" x14ac:dyDescent="0.2">
      <c r="A1832" s="8"/>
    </row>
    <row r="1833" spans="1:1" x14ac:dyDescent="0.2">
      <c r="A1833" s="8"/>
    </row>
    <row r="1834" spans="1:1" x14ac:dyDescent="0.2">
      <c r="A1834" s="8"/>
    </row>
    <row r="1835" spans="1:1" x14ac:dyDescent="0.2">
      <c r="A1835" s="8"/>
    </row>
    <row r="1836" spans="1:1" x14ac:dyDescent="0.2">
      <c r="A1836" s="8"/>
    </row>
    <row r="1837" spans="1:1" x14ac:dyDescent="0.2">
      <c r="A1837" s="8"/>
    </row>
    <row r="1838" spans="1:1" x14ac:dyDescent="0.2">
      <c r="A1838" s="8"/>
    </row>
    <row r="1839" spans="1:1" x14ac:dyDescent="0.2">
      <c r="A1839" s="8"/>
    </row>
    <row r="1840" spans="1:1" x14ac:dyDescent="0.2">
      <c r="A1840" s="8"/>
    </row>
    <row r="1841" spans="1:1" x14ac:dyDescent="0.2">
      <c r="A1841" s="8"/>
    </row>
    <row r="1842" spans="1:1" x14ac:dyDescent="0.2">
      <c r="A1842" s="8"/>
    </row>
    <row r="1843" spans="1:1" x14ac:dyDescent="0.2">
      <c r="A1843" s="8"/>
    </row>
    <row r="1844" spans="1:1" x14ac:dyDescent="0.2">
      <c r="A1844" s="8"/>
    </row>
    <row r="1845" spans="1:1" x14ac:dyDescent="0.2">
      <c r="A1845" s="8"/>
    </row>
    <row r="1846" spans="1:1" x14ac:dyDescent="0.2">
      <c r="A1846" s="8"/>
    </row>
    <row r="1847" spans="1:1" x14ac:dyDescent="0.2">
      <c r="A1847" s="8"/>
    </row>
    <row r="1848" spans="1:1" x14ac:dyDescent="0.2">
      <c r="A1848" s="8"/>
    </row>
    <row r="1849" spans="1:1" x14ac:dyDescent="0.2">
      <c r="A1849" s="8"/>
    </row>
    <row r="1850" spans="1:1" x14ac:dyDescent="0.2">
      <c r="A1850" s="8"/>
    </row>
    <row r="1851" spans="1:1" x14ac:dyDescent="0.2">
      <c r="A1851" s="8"/>
    </row>
    <row r="1852" spans="1:1" x14ac:dyDescent="0.2">
      <c r="A1852" s="8"/>
    </row>
    <row r="1853" spans="1:1" x14ac:dyDescent="0.2">
      <c r="A1853" s="8"/>
    </row>
    <row r="1854" spans="1:1" x14ac:dyDescent="0.2">
      <c r="A1854" s="8"/>
    </row>
    <row r="1855" spans="1:1" x14ac:dyDescent="0.2">
      <c r="A1855" s="8"/>
    </row>
    <row r="1856" spans="1:1" x14ac:dyDescent="0.2">
      <c r="A1856" s="8"/>
    </row>
    <row r="1857" spans="1:1" x14ac:dyDescent="0.2">
      <c r="A1857" s="8"/>
    </row>
    <row r="1858" spans="1:1" x14ac:dyDescent="0.2">
      <c r="A1858" s="8"/>
    </row>
    <row r="1859" spans="1:1" x14ac:dyDescent="0.2">
      <c r="A1859" s="8"/>
    </row>
    <row r="1860" spans="1:1" x14ac:dyDescent="0.2">
      <c r="A1860" s="8"/>
    </row>
    <row r="1861" spans="1:1" x14ac:dyDescent="0.2">
      <c r="A1861" s="8"/>
    </row>
    <row r="1862" spans="1:1" x14ac:dyDescent="0.2">
      <c r="A1862" s="8"/>
    </row>
    <row r="1863" spans="1:1" x14ac:dyDescent="0.2">
      <c r="A1863" s="8"/>
    </row>
    <row r="1864" spans="1:1" x14ac:dyDescent="0.2">
      <c r="A1864" s="8"/>
    </row>
    <row r="1865" spans="1:1" x14ac:dyDescent="0.2">
      <c r="A1865" s="8"/>
    </row>
    <row r="1866" spans="1:1" x14ac:dyDescent="0.2">
      <c r="A1866" s="8"/>
    </row>
    <row r="1867" spans="1:1" x14ac:dyDescent="0.2">
      <c r="A1867" s="8"/>
    </row>
    <row r="1868" spans="1:1" x14ac:dyDescent="0.2">
      <c r="A1868" s="8"/>
    </row>
    <row r="1869" spans="1:1" x14ac:dyDescent="0.2">
      <c r="A1869" s="8"/>
    </row>
    <row r="1870" spans="1:1" x14ac:dyDescent="0.2">
      <c r="A1870" s="8"/>
    </row>
    <row r="1871" spans="1:1" x14ac:dyDescent="0.2">
      <c r="A1871" s="8"/>
    </row>
    <row r="1872" spans="1:1" x14ac:dyDescent="0.2">
      <c r="A1872" s="8"/>
    </row>
    <row r="1873" spans="1:1" x14ac:dyDescent="0.2">
      <c r="A1873" s="8"/>
    </row>
    <row r="1874" spans="1:1" x14ac:dyDescent="0.2">
      <c r="A1874" s="8"/>
    </row>
    <row r="1875" spans="1:1" x14ac:dyDescent="0.2">
      <c r="A1875" s="8"/>
    </row>
    <row r="1876" spans="1:1" x14ac:dyDescent="0.2">
      <c r="A1876" s="8"/>
    </row>
    <row r="1877" spans="1:1" x14ac:dyDescent="0.2">
      <c r="A1877" s="8"/>
    </row>
    <row r="1878" spans="1:1" x14ac:dyDescent="0.2">
      <c r="A1878" s="8"/>
    </row>
    <row r="1879" spans="1:1" x14ac:dyDescent="0.2">
      <c r="A1879" s="8"/>
    </row>
    <row r="1880" spans="1:1" x14ac:dyDescent="0.2">
      <c r="A1880" s="8"/>
    </row>
    <row r="1881" spans="1:1" x14ac:dyDescent="0.2">
      <c r="A1881" s="8"/>
    </row>
    <row r="1882" spans="1:1" x14ac:dyDescent="0.2">
      <c r="A1882" s="8"/>
    </row>
    <row r="1883" spans="1:1" x14ac:dyDescent="0.2">
      <c r="A1883" s="8"/>
    </row>
    <row r="1884" spans="1:1" x14ac:dyDescent="0.2">
      <c r="A1884" s="8"/>
    </row>
    <row r="1885" spans="1:1" x14ac:dyDescent="0.2">
      <c r="A1885" s="8"/>
    </row>
    <row r="1886" spans="1:1" x14ac:dyDescent="0.2">
      <c r="A1886" s="8"/>
    </row>
    <row r="1887" spans="1:1" x14ac:dyDescent="0.2">
      <c r="A1887" s="8"/>
    </row>
    <row r="1888" spans="1:1" x14ac:dyDescent="0.2">
      <c r="A1888" s="8"/>
    </row>
    <row r="1889" spans="1:1" x14ac:dyDescent="0.2">
      <c r="A1889" s="8"/>
    </row>
    <row r="1890" spans="1:1" x14ac:dyDescent="0.2">
      <c r="A1890" s="8"/>
    </row>
    <row r="1891" spans="1:1" x14ac:dyDescent="0.2">
      <c r="A1891" s="8"/>
    </row>
    <row r="1892" spans="1:1" x14ac:dyDescent="0.2">
      <c r="A1892" s="8"/>
    </row>
    <row r="1893" spans="1:1" x14ac:dyDescent="0.2">
      <c r="A1893" s="8"/>
    </row>
    <row r="1894" spans="1:1" x14ac:dyDescent="0.2">
      <c r="A1894" s="8"/>
    </row>
    <row r="1895" spans="1:1" x14ac:dyDescent="0.2">
      <c r="A1895" s="8"/>
    </row>
    <row r="1896" spans="1:1" x14ac:dyDescent="0.2">
      <c r="A1896" s="8"/>
    </row>
    <row r="1897" spans="1:1" x14ac:dyDescent="0.2">
      <c r="A1897" s="8"/>
    </row>
    <row r="1898" spans="1:1" x14ac:dyDescent="0.2">
      <c r="A1898" s="8"/>
    </row>
    <row r="1899" spans="1:1" x14ac:dyDescent="0.2">
      <c r="A1899" s="8"/>
    </row>
    <row r="1900" spans="1:1" x14ac:dyDescent="0.2">
      <c r="A1900" s="8"/>
    </row>
    <row r="1901" spans="1:1" x14ac:dyDescent="0.2">
      <c r="A1901" s="8"/>
    </row>
    <row r="1902" spans="1:1" x14ac:dyDescent="0.2">
      <c r="A1902" s="8"/>
    </row>
    <row r="1903" spans="1:1" x14ac:dyDescent="0.2">
      <c r="A1903" s="8"/>
    </row>
    <row r="1904" spans="1:1" x14ac:dyDescent="0.2">
      <c r="A1904" s="8"/>
    </row>
    <row r="1905" spans="1:1" x14ac:dyDescent="0.2">
      <c r="A1905" s="8"/>
    </row>
    <row r="1906" spans="1:1" x14ac:dyDescent="0.2">
      <c r="A1906" s="8"/>
    </row>
    <row r="1907" spans="1:1" x14ac:dyDescent="0.2">
      <c r="A1907" s="8"/>
    </row>
    <row r="1908" spans="1:1" x14ac:dyDescent="0.2">
      <c r="A1908" s="8"/>
    </row>
    <row r="1909" spans="1:1" x14ac:dyDescent="0.2">
      <c r="A1909" s="8"/>
    </row>
    <row r="1910" spans="1:1" x14ac:dyDescent="0.2">
      <c r="A1910" s="8"/>
    </row>
    <row r="1911" spans="1:1" x14ac:dyDescent="0.2">
      <c r="A1911" s="8"/>
    </row>
    <row r="1912" spans="1:1" x14ac:dyDescent="0.2">
      <c r="A1912" s="8"/>
    </row>
    <row r="1913" spans="1:1" x14ac:dyDescent="0.2">
      <c r="A1913" s="8"/>
    </row>
    <row r="1914" spans="1:1" x14ac:dyDescent="0.2">
      <c r="A1914" s="8"/>
    </row>
    <row r="1915" spans="1:1" x14ac:dyDescent="0.2">
      <c r="A1915" s="8"/>
    </row>
    <row r="1916" spans="1:1" x14ac:dyDescent="0.2">
      <c r="A1916" s="8"/>
    </row>
    <row r="1917" spans="1:1" x14ac:dyDescent="0.2">
      <c r="A1917" s="8"/>
    </row>
    <row r="1918" spans="1:1" x14ac:dyDescent="0.2">
      <c r="A1918" s="8"/>
    </row>
    <row r="1919" spans="1:1" x14ac:dyDescent="0.2">
      <c r="A1919" s="8"/>
    </row>
    <row r="1920" spans="1:1" x14ac:dyDescent="0.2">
      <c r="A1920" s="8"/>
    </row>
    <row r="1921" spans="1:1" x14ac:dyDescent="0.2">
      <c r="A1921" s="8"/>
    </row>
    <row r="1922" spans="1:1" x14ac:dyDescent="0.2">
      <c r="A1922" s="8"/>
    </row>
    <row r="1923" spans="1:1" x14ac:dyDescent="0.2">
      <c r="A1923" s="8"/>
    </row>
    <row r="1924" spans="1:1" x14ac:dyDescent="0.2">
      <c r="A1924" s="8"/>
    </row>
    <row r="1925" spans="1:1" x14ac:dyDescent="0.2">
      <c r="A1925" s="8"/>
    </row>
    <row r="1926" spans="1:1" x14ac:dyDescent="0.2">
      <c r="A1926" s="8"/>
    </row>
    <row r="1927" spans="1:1" x14ac:dyDescent="0.2">
      <c r="A1927" s="8"/>
    </row>
    <row r="1928" spans="1:1" x14ac:dyDescent="0.2">
      <c r="A1928" s="8"/>
    </row>
    <row r="1929" spans="1:1" x14ac:dyDescent="0.2">
      <c r="A1929" s="8"/>
    </row>
    <row r="1930" spans="1:1" x14ac:dyDescent="0.2">
      <c r="A1930" s="8"/>
    </row>
    <row r="1931" spans="1:1" x14ac:dyDescent="0.2">
      <c r="A1931" s="8"/>
    </row>
    <row r="1932" spans="1:1" x14ac:dyDescent="0.2">
      <c r="A1932" s="8"/>
    </row>
    <row r="1933" spans="1:1" x14ac:dyDescent="0.2">
      <c r="A1933" s="8"/>
    </row>
    <row r="1934" spans="1:1" x14ac:dyDescent="0.2">
      <c r="A1934" s="8"/>
    </row>
    <row r="1935" spans="1:1" x14ac:dyDescent="0.2">
      <c r="A1935" s="8"/>
    </row>
    <row r="1936" spans="1:1" x14ac:dyDescent="0.2">
      <c r="A1936" s="8"/>
    </row>
    <row r="1937" spans="1:1" x14ac:dyDescent="0.2">
      <c r="A1937" s="8"/>
    </row>
    <row r="1938" spans="1:1" x14ac:dyDescent="0.2">
      <c r="A1938" s="8"/>
    </row>
    <row r="1939" spans="1:1" x14ac:dyDescent="0.2">
      <c r="A1939" s="8"/>
    </row>
    <row r="1940" spans="1:1" x14ac:dyDescent="0.2">
      <c r="A1940" s="8"/>
    </row>
    <row r="1941" spans="1:1" x14ac:dyDescent="0.2">
      <c r="A1941" s="8"/>
    </row>
    <row r="1942" spans="1:1" x14ac:dyDescent="0.2">
      <c r="A1942" s="8"/>
    </row>
    <row r="1943" spans="1:1" x14ac:dyDescent="0.2">
      <c r="A1943" s="8"/>
    </row>
    <row r="1944" spans="1:1" x14ac:dyDescent="0.2">
      <c r="A1944" s="8"/>
    </row>
    <row r="1945" spans="1:1" x14ac:dyDescent="0.2">
      <c r="A1945" s="8"/>
    </row>
    <row r="1946" spans="1:1" x14ac:dyDescent="0.2">
      <c r="A1946" s="8"/>
    </row>
    <row r="1947" spans="1:1" x14ac:dyDescent="0.2">
      <c r="A1947" s="8"/>
    </row>
    <row r="1948" spans="1:1" x14ac:dyDescent="0.2">
      <c r="A1948" s="8"/>
    </row>
    <row r="1949" spans="1:1" x14ac:dyDescent="0.2">
      <c r="A1949" s="8"/>
    </row>
    <row r="1950" spans="1:1" x14ac:dyDescent="0.2">
      <c r="A1950" s="8"/>
    </row>
    <row r="1951" spans="1:1" x14ac:dyDescent="0.2">
      <c r="A1951" s="8"/>
    </row>
    <row r="1952" spans="1:1" x14ac:dyDescent="0.2">
      <c r="A1952" s="8"/>
    </row>
    <row r="1953" spans="1:1" x14ac:dyDescent="0.2">
      <c r="A1953" s="8"/>
    </row>
    <row r="1954" spans="1:1" x14ac:dyDescent="0.2">
      <c r="A1954" s="8"/>
    </row>
    <row r="1955" spans="1:1" x14ac:dyDescent="0.2">
      <c r="A1955" s="8"/>
    </row>
    <row r="1956" spans="1:1" x14ac:dyDescent="0.2">
      <c r="A1956" s="8"/>
    </row>
    <row r="1957" spans="1:1" x14ac:dyDescent="0.2">
      <c r="A1957" s="8"/>
    </row>
    <row r="1958" spans="1:1" x14ac:dyDescent="0.2">
      <c r="A1958" s="8"/>
    </row>
    <row r="1959" spans="1:1" x14ac:dyDescent="0.2">
      <c r="A1959" s="8"/>
    </row>
    <row r="1960" spans="1:1" x14ac:dyDescent="0.2">
      <c r="A1960" s="8"/>
    </row>
    <row r="1961" spans="1:1" x14ac:dyDescent="0.2">
      <c r="A1961" s="8"/>
    </row>
    <row r="1962" spans="1:1" x14ac:dyDescent="0.2">
      <c r="A1962" s="8"/>
    </row>
    <row r="1963" spans="1:1" x14ac:dyDescent="0.2">
      <c r="A1963" s="8"/>
    </row>
    <row r="1964" spans="1:1" x14ac:dyDescent="0.2">
      <c r="A1964" s="8"/>
    </row>
    <row r="1965" spans="1:1" x14ac:dyDescent="0.2">
      <c r="A1965" s="8"/>
    </row>
    <row r="1966" spans="1:1" x14ac:dyDescent="0.2">
      <c r="A1966" s="8"/>
    </row>
    <row r="1967" spans="1:1" x14ac:dyDescent="0.2">
      <c r="A1967" s="8"/>
    </row>
    <row r="1968" spans="1:1" x14ac:dyDescent="0.2">
      <c r="A1968" s="8"/>
    </row>
    <row r="1969" spans="1:1" x14ac:dyDescent="0.2">
      <c r="A1969" s="8"/>
    </row>
    <row r="1970" spans="1:1" x14ac:dyDescent="0.2">
      <c r="A1970" s="8"/>
    </row>
    <row r="1971" spans="1:1" x14ac:dyDescent="0.2">
      <c r="A1971" s="8"/>
    </row>
    <row r="1972" spans="1:1" x14ac:dyDescent="0.2">
      <c r="A1972" s="8"/>
    </row>
    <row r="1973" spans="1:1" x14ac:dyDescent="0.2">
      <c r="A1973" s="8"/>
    </row>
    <row r="1974" spans="1:1" x14ac:dyDescent="0.2">
      <c r="A1974" s="8"/>
    </row>
    <row r="1975" spans="1:1" x14ac:dyDescent="0.2">
      <c r="A1975" s="8"/>
    </row>
    <row r="1976" spans="1:1" x14ac:dyDescent="0.2">
      <c r="A1976" s="8"/>
    </row>
    <row r="1977" spans="1:1" x14ac:dyDescent="0.2">
      <c r="A1977" s="8"/>
    </row>
    <row r="1978" spans="1:1" x14ac:dyDescent="0.2">
      <c r="A1978" s="8"/>
    </row>
    <row r="1979" spans="1:1" x14ac:dyDescent="0.2">
      <c r="A1979" s="8"/>
    </row>
    <row r="1980" spans="1:1" x14ac:dyDescent="0.2">
      <c r="A1980" s="8"/>
    </row>
    <row r="1981" spans="1:1" x14ac:dyDescent="0.2">
      <c r="A1981" s="8"/>
    </row>
    <row r="1982" spans="1:1" x14ac:dyDescent="0.2">
      <c r="A1982" s="8"/>
    </row>
    <row r="1983" spans="1:1" x14ac:dyDescent="0.2">
      <c r="A1983" s="8"/>
    </row>
    <row r="1984" spans="1:1" x14ac:dyDescent="0.2">
      <c r="A1984" s="8"/>
    </row>
    <row r="1985" spans="1:1" x14ac:dyDescent="0.2">
      <c r="A1985" s="8"/>
    </row>
    <row r="1986" spans="1:1" x14ac:dyDescent="0.2">
      <c r="A1986" s="8"/>
    </row>
    <row r="1987" spans="1:1" x14ac:dyDescent="0.2">
      <c r="A1987" s="8"/>
    </row>
    <row r="1988" spans="1:1" x14ac:dyDescent="0.2">
      <c r="A1988" s="8"/>
    </row>
    <row r="1989" spans="1:1" x14ac:dyDescent="0.2">
      <c r="A1989" s="8"/>
    </row>
    <row r="1990" spans="1:1" x14ac:dyDescent="0.2">
      <c r="A1990" s="8"/>
    </row>
    <row r="1991" spans="1:1" x14ac:dyDescent="0.2">
      <c r="A1991" s="8"/>
    </row>
    <row r="1992" spans="1:1" x14ac:dyDescent="0.2">
      <c r="A1992" s="8"/>
    </row>
    <row r="1993" spans="1:1" x14ac:dyDescent="0.2">
      <c r="A1993" s="8"/>
    </row>
    <row r="1994" spans="1:1" x14ac:dyDescent="0.2">
      <c r="A1994" s="8"/>
    </row>
    <row r="1995" spans="1:1" x14ac:dyDescent="0.2">
      <c r="A1995" s="8"/>
    </row>
    <row r="1996" spans="1:1" x14ac:dyDescent="0.2">
      <c r="A1996" s="8"/>
    </row>
    <row r="1997" spans="1:1" x14ac:dyDescent="0.2">
      <c r="A1997" s="8"/>
    </row>
    <row r="1998" spans="1:1" x14ac:dyDescent="0.2">
      <c r="A1998" s="8"/>
    </row>
    <row r="1999" spans="1:1" x14ac:dyDescent="0.2">
      <c r="A1999" s="8"/>
    </row>
    <row r="2000" spans="1:1" x14ac:dyDescent="0.2">
      <c r="A2000" s="8"/>
    </row>
    <row r="2001" spans="1:1" x14ac:dyDescent="0.2">
      <c r="A2001" s="8"/>
    </row>
    <row r="2002" spans="1:1" x14ac:dyDescent="0.2">
      <c r="A2002" s="8"/>
    </row>
    <row r="2003" spans="1:1" x14ac:dyDescent="0.2">
      <c r="A2003" s="8"/>
    </row>
    <row r="2004" spans="1:1" x14ac:dyDescent="0.2">
      <c r="A2004" s="8"/>
    </row>
    <row r="2005" spans="1:1" x14ac:dyDescent="0.2">
      <c r="A2005" s="8"/>
    </row>
    <row r="2006" spans="1:1" x14ac:dyDescent="0.2">
      <c r="A2006" s="8"/>
    </row>
    <row r="2007" spans="1:1" x14ac:dyDescent="0.2">
      <c r="A2007" s="8"/>
    </row>
    <row r="2008" spans="1:1" x14ac:dyDescent="0.2">
      <c r="A2008" s="8"/>
    </row>
    <row r="2009" spans="1:1" x14ac:dyDescent="0.2">
      <c r="A2009" s="8"/>
    </row>
    <row r="2010" spans="1:1" x14ac:dyDescent="0.2">
      <c r="A2010" s="8"/>
    </row>
    <row r="2011" spans="1:1" x14ac:dyDescent="0.2">
      <c r="A2011" s="8"/>
    </row>
    <row r="2012" spans="1:1" x14ac:dyDescent="0.2">
      <c r="A2012" s="8"/>
    </row>
    <row r="2013" spans="1:1" x14ac:dyDescent="0.2">
      <c r="A2013" s="8"/>
    </row>
    <row r="2014" spans="1:1" x14ac:dyDescent="0.2">
      <c r="A2014" s="8"/>
    </row>
    <row r="2015" spans="1:1" x14ac:dyDescent="0.2">
      <c r="A2015" s="8"/>
    </row>
    <row r="2016" spans="1:1" x14ac:dyDescent="0.2">
      <c r="A2016" s="8"/>
    </row>
    <row r="2017" spans="1:1" x14ac:dyDescent="0.2">
      <c r="A2017" s="8"/>
    </row>
    <row r="2018" spans="1:1" x14ac:dyDescent="0.2">
      <c r="A2018" s="8"/>
    </row>
    <row r="2019" spans="1:1" x14ac:dyDescent="0.2">
      <c r="A2019" s="8"/>
    </row>
    <row r="2020" spans="1:1" x14ac:dyDescent="0.2">
      <c r="A2020" s="8"/>
    </row>
    <row r="2021" spans="1:1" x14ac:dyDescent="0.2">
      <c r="A2021" s="8"/>
    </row>
    <row r="2022" spans="1:1" x14ac:dyDescent="0.2">
      <c r="A2022" s="8"/>
    </row>
    <row r="2023" spans="1:1" x14ac:dyDescent="0.2">
      <c r="A2023" s="8"/>
    </row>
    <row r="2024" spans="1:1" x14ac:dyDescent="0.2">
      <c r="A2024" s="8"/>
    </row>
    <row r="2025" spans="1:1" x14ac:dyDescent="0.2">
      <c r="A2025" s="8"/>
    </row>
    <row r="2026" spans="1:1" x14ac:dyDescent="0.2">
      <c r="A2026" s="8"/>
    </row>
    <row r="2027" spans="1:1" x14ac:dyDescent="0.2">
      <c r="A2027" s="8"/>
    </row>
    <row r="2028" spans="1:1" x14ac:dyDescent="0.2">
      <c r="A2028" s="8"/>
    </row>
    <row r="2029" spans="1:1" x14ac:dyDescent="0.2">
      <c r="A2029" s="8"/>
    </row>
    <row r="2030" spans="1:1" x14ac:dyDescent="0.2">
      <c r="A2030" s="8"/>
    </row>
    <row r="2031" spans="1:1" x14ac:dyDescent="0.2">
      <c r="A2031" s="8"/>
    </row>
    <row r="2032" spans="1:1" x14ac:dyDescent="0.2">
      <c r="A2032" s="8"/>
    </row>
    <row r="2033" spans="1:1" x14ac:dyDescent="0.2">
      <c r="A2033" s="8"/>
    </row>
    <row r="2034" spans="1:1" x14ac:dyDescent="0.2">
      <c r="A2034" s="8"/>
    </row>
    <row r="2035" spans="1:1" x14ac:dyDescent="0.2">
      <c r="A2035" s="8"/>
    </row>
    <row r="2036" spans="1:1" x14ac:dyDescent="0.2">
      <c r="A2036" s="8"/>
    </row>
    <row r="2037" spans="1:1" x14ac:dyDescent="0.2">
      <c r="A2037" s="8"/>
    </row>
    <row r="2038" spans="1:1" x14ac:dyDescent="0.2">
      <c r="A2038" s="8"/>
    </row>
    <row r="2039" spans="1:1" x14ac:dyDescent="0.2">
      <c r="A2039" s="8"/>
    </row>
    <row r="2040" spans="1:1" x14ac:dyDescent="0.2">
      <c r="A2040" s="8"/>
    </row>
    <row r="2041" spans="1:1" x14ac:dyDescent="0.2">
      <c r="A2041" s="8"/>
    </row>
    <row r="2042" spans="1:1" x14ac:dyDescent="0.2">
      <c r="A2042" s="8"/>
    </row>
    <row r="2043" spans="1:1" x14ac:dyDescent="0.2">
      <c r="A2043" s="8"/>
    </row>
    <row r="2044" spans="1:1" x14ac:dyDescent="0.2">
      <c r="A2044" s="8"/>
    </row>
    <row r="2045" spans="1:1" x14ac:dyDescent="0.2">
      <c r="A2045" s="8"/>
    </row>
    <row r="2046" spans="1:1" x14ac:dyDescent="0.2">
      <c r="A2046" s="8"/>
    </row>
    <row r="2047" spans="1:1" x14ac:dyDescent="0.2">
      <c r="A2047" s="8"/>
    </row>
    <row r="2048" spans="1:1" x14ac:dyDescent="0.2">
      <c r="A2048" s="8"/>
    </row>
    <row r="2049" spans="1:1" x14ac:dyDescent="0.2">
      <c r="A2049" s="8"/>
    </row>
    <row r="2050" spans="1:1" x14ac:dyDescent="0.2">
      <c r="A2050" s="8"/>
    </row>
    <row r="2051" spans="1:1" x14ac:dyDescent="0.2">
      <c r="A2051" s="8"/>
    </row>
    <row r="2052" spans="1:1" x14ac:dyDescent="0.2">
      <c r="A2052" s="8"/>
    </row>
    <row r="2053" spans="1:1" x14ac:dyDescent="0.2">
      <c r="A2053" s="8"/>
    </row>
    <row r="2054" spans="1:1" x14ac:dyDescent="0.2">
      <c r="A2054" s="8"/>
    </row>
    <row r="2055" spans="1:1" x14ac:dyDescent="0.2">
      <c r="A2055" s="8"/>
    </row>
    <row r="2056" spans="1:1" x14ac:dyDescent="0.2">
      <c r="A2056" s="8"/>
    </row>
    <row r="2057" spans="1:1" x14ac:dyDescent="0.2">
      <c r="A2057" s="8"/>
    </row>
    <row r="2058" spans="1:1" x14ac:dyDescent="0.2">
      <c r="A2058" s="8"/>
    </row>
    <row r="2059" spans="1:1" x14ac:dyDescent="0.2">
      <c r="A2059" s="8"/>
    </row>
    <row r="2060" spans="1:1" x14ac:dyDescent="0.2">
      <c r="A2060" s="8"/>
    </row>
    <row r="2061" spans="1:1" x14ac:dyDescent="0.2">
      <c r="A2061" s="8"/>
    </row>
    <row r="2062" spans="1:1" x14ac:dyDescent="0.2">
      <c r="A2062" s="8"/>
    </row>
    <row r="2063" spans="1:1" x14ac:dyDescent="0.2">
      <c r="A2063" s="8"/>
    </row>
    <row r="2064" spans="1:1" x14ac:dyDescent="0.2">
      <c r="A2064" s="8"/>
    </row>
    <row r="2065" spans="1:1" x14ac:dyDescent="0.2">
      <c r="A2065" s="8"/>
    </row>
    <row r="2066" spans="1:1" x14ac:dyDescent="0.2">
      <c r="A2066" s="8"/>
    </row>
    <row r="2067" spans="1:1" x14ac:dyDescent="0.2">
      <c r="A2067" s="8"/>
    </row>
    <row r="2068" spans="1:1" x14ac:dyDescent="0.2">
      <c r="A2068" s="8"/>
    </row>
    <row r="2069" spans="1:1" x14ac:dyDescent="0.2">
      <c r="A2069" s="8"/>
    </row>
    <row r="2070" spans="1:1" x14ac:dyDescent="0.2">
      <c r="A2070" s="8"/>
    </row>
    <row r="2071" spans="1:1" x14ac:dyDescent="0.2">
      <c r="A2071" s="8"/>
    </row>
    <row r="2072" spans="1:1" x14ac:dyDescent="0.2">
      <c r="A2072" s="8"/>
    </row>
    <row r="2073" spans="1:1" x14ac:dyDescent="0.2">
      <c r="A2073" s="8"/>
    </row>
    <row r="2074" spans="1:1" x14ac:dyDescent="0.2">
      <c r="A2074" s="8"/>
    </row>
    <row r="2075" spans="1:1" x14ac:dyDescent="0.2">
      <c r="A2075" s="8"/>
    </row>
    <row r="2076" spans="1:1" x14ac:dyDescent="0.2">
      <c r="A2076" s="8"/>
    </row>
    <row r="2077" spans="1:1" x14ac:dyDescent="0.2">
      <c r="A2077" s="8"/>
    </row>
    <row r="2078" spans="1:1" x14ac:dyDescent="0.2">
      <c r="A2078" s="8"/>
    </row>
    <row r="2079" spans="1:1" x14ac:dyDescent="0.2">
      <c r="A2079" s="8"/>
    </row>
    <row r="2080" spans="1:1" x14ac:dyDescent="0.2">
      <c r="A2080" s="8"/>
    </row>
    <row r="2081" spans="1:1" x14ac:dyDescent="0.2">
      <c r="A2081" s="8"/>
    </row>
    <row r="2082" spans="1:1" x14ac:dyDescent="0.2">
      <c r="A2082" s="8"/>
    </row>
    <row r="2083" spans="1:1" x14ac:dyDescent="0.2">
      <c r="A2083" s="8"/>
    </row>
    <row r="2084" spans="1:1" x14ac:dyDescent="0.2">
      <c r="A2084" s="8"/>
    </row>
    <row r="2085" spans="1:1" x14ac:dyDescent="0.2">
      <c r="A2085" s="8"/>
    </row>
    <row r="2086" spans="1:1" x14ac:dyDescent="0.2">
      <c r="A2086" s="8"/>
    </row>
    <row r="2087" spans="1:1" x14ac:dyDescent="0.2">
      <c r="A2087" s="8"/>
    </row>
    <row r="2088" spans="1:1" x14ac:dyDescent="0.2">
      <c r="A2088" s="8"/>
    </row>
    <row r="2089" spans="1:1" x14ac:dyDescent="0.2">
      <c r="A2089" s="8"/>
    </row>
    <row r="2090" spans="1:1" x14ac:dyDescent="0.2">
      <c r="A2090" s="8"/>
    </row>
    <row r="2091" spans="1:1" x14ac:dyDescent="0.2">
      <c r="A2091" s="8"/>
    </row>
    <row r="2092" spans="1:1" x14ac:dyDescent="0.2">
      <c r="A2092" s="8"/>
    </row>
    <row r="2093" spans="1:1" x14ac:dyDescent="0.2">
      <c r="A2093" s="8"/>
    </row>
    <row r="2094" spans="1:1" x14ac:dyDescent="0.2">
      <c r="A2094" s="8"/>
    </row>
    <row r="2095" spans="1:1" x14ac:dyDescent="0.2">
      <c r="A2095" s="8"/>
    </row>
    <row r="2096" spans="1:1" x14ac:dyDescent="0.2">
      <c r="A2096" s="8"/>
    </row>
    <row r="2097" spans="1:1" x14ac:dyDescent="0.2">
      <c r="A2097" s="8"/>
    </row>
    <row r="2098" spans="1:1" x14ac:dyDescent="0.2">
      <c r="A2098" s="8"/>
    </row>
    <row r="2099" spans="1:1" x14ac:dyDescent="0.2">
      <c r="A2099" s="8"/>
    </row>
    <row r="2100" spans="1:1" x14ac:dyDescent="0.2">
      <c r="A2100" s="8"/>
    </row>
    <row r="2101" spans="1:1" x14ac:dyDescent="0.2">
      <c r="A2101" s="8"/>
    </row>
    <row r="2102" spans="1:1" x14ac:dyDescent="0.2">
      <c r="A2102" s="8"/>
    </row>
    <row r="2103" spans="1:1" x14ac:dyDescent="0.2">
      <c r="A2103" s="8"/>
    </row>
    <row r="2104" spans="1:1" x14ac:dyDescent="0.2">
      <c r="A2104" s="8"/>
    </row>
    <row r="2105" spans="1:1" x14ac:dyDescent="0.2">
      <c r="A2105" s="8"/>
    </row>
    <row r="2106" spans="1:1" x14ac:dyDescent="0.2">
      <c r="A2106" s="8"/>
    </row>
    <row r="2107" spans="1:1" x14ac:dyDescent="0.2">
      <c r="A2107" s="8"/>
    </row>
    <row r="2108" spans="1:1" x14ac:dyDescent="0.2">
      <c r="A2108" s="8"/>
    </row>
    <row r="2109" spans="1:1" x14ac:dyDescent="0.2">
      <c r="A2109" s="8"/>
    </row>
    <row r="2110" spans="1:1" x14ac:dyDescent="0.2">
      <c r="A2110" s="8"/>
    </row>
    <row r="2111" spans="1:1" x14ac:dyDescent="0.2">
      <c r="A2111" s="8"/>
    </row>
    <row r="2112" spans="1:1" x14ac:dyDescent="0.2">
      <c r="A2112" s="8"/>
    </row>
    <row r="2113" spans="1:1" x14ac:dyDescent="0.2">
      <c r="A2113" s="8"/>
    </row>
    <row r="2114" spans="1:1" x14ac:dyDescent="0.2">
      <c r="A2114" s="8"/>
    </row>
    <row r="2115" spans="1:1" x14ac:dyDescent="0.2">
      <c r="A2115" s="8"/>
    </row>
    <row r="2116" spans="1:1" x14ac:dyDescent="0.2">
      <c r="A2116" s="8"/>
    </row>
    <row r="2117" spans="1:1" x14ac:dyDescent="0.2">
      <c r="A2117" s="8"/>
    </row>
    <row r="2118" spans="1:1" x14ac:dyDescent="0.2">
      <c r="A2118" s="8"/>
    </row>
    <row r="2119" spans="1:1" x14ac:dyDescent="0.2">
      <c r="A2119" s="8"/>
    </row>
    <row r="2120" spans="1:1" x14ac:dyDescent="0.2">
      <c r="A2120" s="8"/>
    </row>
    <row r="2121" spans="1:1" x14ac:dyDescent="0.2">
      <c r="A2121" s="8"/>
    </row>
    <row r="2122" spans="1:1" x14ac:dyDescent="0.2">
      <c r="A2122" s="8"/>
    </row>
    <row r="2123" spans="1:1" x14ac:dyDescent="0.2">
      <c r="A2123" s="8"/>
    </row>
    <row r="2124" spans="1:1" x14ac:dyDescent="0.2">
      <c r="A2124" s="8"/>
    </row>
    <row r="2125" spans="1:1" x14ac:dyDescent="0.2">
      <c r="A2125" s="8"/>
    </row>
    <row r="2126" spans="1:1" x14ac:dyDescent="0.2">
      <c r="A2126" s="8"/>
    </row>
    <row r="2127" spans="1:1" x14ac:dyDescent="0.2">
      <c r="A2127" s="8"/>
    </row>
    <row r="2128" spans="1:1" x14ac:dyDescent="0.2">
      <c r="A2128" s="8"/>
    </row>
    <row r="2129" spans="1:1" x14ac:dyDescent="0.2">
      <c r="A2129" s="8"/>
    </row>
    <row r="2130" spans="1:1" x14ac:dyDescent="0.2">
      <c r="A2130" s="8"/>
    </row>
    <row r="2131" spans="1:1" x14ac:dyDescent="0.2">
      <c r="A2131" s="8"/>
    </row>
    <row r="2132" spans="1:1" x14ac:dyDescent="0.2">
      <c r="A2132" s="8"/>
    </row>
    <row r="2133" spans="1:1" x14ac:dyDescent="0.2">
      <c r="A2133" s="8"/>
    </row>
    <row r="2134" spans="1:1" x14ac:dyDescent="0.2">
      <c r="A2134" s="8"/>
    </row>
    <row r="2135" spans="1:1" x14ac:dyDescent="0.2">
      <c r="A2135" s="8"/>
    </row>
    <row r="2136" spans="1:1" x14ac:dyDescent="0.2">
      <c r="A2136" s="8"/>
    </row>
    <row r="2137" spans="1:1" x14ac:dyDescent="0.2">
      <c r="A2137" s="8"/>
    </row>
    <row r="2138" spans="1:1" x14ac:dyDescent="0.2">
      <c r="A2138" s="8"/>
    </row>
    <row r="2139" spans="1:1" x14ac:dyDescent="0.2">
      <c r="A2139" s="8"/>
    </row>
    <row r="2140" spans="1:1" x14ac:dyDescent="0.2">
      <c r="A2140" s="8"/>
    </row>
    <row r="2141" spans="1:1" x14ac:dyDescent="0.2">
      <c r="A2141" s="8"/>
    </row>
    <row r="2142" spans="1:1" x14ac:dyDescent="0.2">
      <c r="A2142" s="8"/>
    </row>
    <row r="2143" spans="1:1" x14ac:dyDescent="0.2">
      <c r="A2143" s="8"/>
    </row>
    <row r="2144" spans="1:1" x14ac:dyDescent="0.2">
      <c r="A2144" s="8"/>
    </row>
    <row r="2145" spans="1:1" x14ac:dyDescent="0.2">
      <c r="A2145" s="8"/>
    </row>
    <row r="2146" spans="1:1" x14ac:dyDescent="0.2">
      <c r="A2146" s="8"/>
    </row>
    <row r="2147" spans="1:1" x14ac:dyDescent="0.2">
      <c r="A2147" s="8"/>
    </row>
    <row r="2148" spans="1:1" x14ac:dyDescent="0.2">
      <c r="A2148" s="8"/>
    </row>
    <row r="2149" spans="1:1" x14ac:dyDescent="0.2">
      <c r="A2149" s="8"/>
    </row>
    <row r="2150" spans="1:1" x14ac:dyDescent="0.2">
      <c r="A2150" s="8"/>
    </row>
    <row r="2151" spans="1:1" x14ac:dyDescent="0.2">
      <c r="A2151" s="8"/>
    </row>
    <row r="2152" spans="1:1" x14ac:dyDescent="0.2">
      <c r="A2152" s="8"/>
    </row>
    <row r="2153" spans="1:1" x14ac:dyDescent="0.2">
      <c r="A2153" s="8"/>
    </row>
    <row r="2154" spans="1:1" x14ac:dyDescent="0.2">
      <c r="A2154" s="8"/>
    </row>
    <row r="2155" spans="1:1" x14ac:dyDescent="0.2">
      <c r="A2155" s="8"/>
    </row>
    <row r="2156" spans="1:1" x14ac:dyDescent="0.2">
      <c r="A2156" s="8"/>
    </row>
    <row r="2157" spans="1:1" x14ac:dyDescent="0.2">
      <c r="A2157" s="8"/>
    </row>
    <row r="2158" spans="1:1" x14ac:dyDescent="0.2">
      <c r="A2158" s="8"/>
    </row>
    <row r="2159" spans="1:1" x14ac:dyDescent="0.2">
      <c r="A2159" s="8"/>
    </row>
    <row r="2160" spans="1:1" x14ac:dyDescent="0.2">
      <c r="A2160" s="8"/>
    </row>
    <row r="2161" spans="1:1" x14ac:dyDescent="0.2">
      <c r="A2161" s="8"/>
    </row>
    <row r="2162" spans="1:1" x14ac:dyDescent="0.2">
      <c r="A2162" s="8"/>
    </row>
    <row r="2163" spans="1:1" x14ac:dyDescent="0.2">
      <c r="A2163" s="8"/>
    </row>
    <row r="2164" spans="1:1" x14ac:dyDescent="0.2">
      <c r="A2164" s="8"/>
    </row>
    <row r="2165" spans="1:1" x14ac:dyDescent="0.2">
      <c r="A2165" s="8"/>
    </row>
    <row r="2166" spans="1:1" x14ac:dyDescent="0.2">
      <c r="A2166" s="8"/>
    </row>
    <row r="2167" spans="1:1" x14ac:dyDescent="0.2">
      <c r="A2167" s="8"/>
    </row>
    <row r="2168" spans="1:1" x14ac:dyDescent="0.2">
      <c r="A2168" s="8"/>
    </row>
    <row r="2169" spans="1:1" x14ac:dyDescent="0.2">
      <c r="A2169" s="8"/>
    </row>
    <row r="2170" spans="1:1" x14ac:dyDescent="0.2">
      <c r="A2170" s="8"/>
    </row>
    <row r="2171" spans="1:1" x14ac:dyDescent="0.2">
      <c r="A2171" s="8"/>
    </row>
    <row r="2172" spans="1:1" x14ac:dyDescent="0.2">
      <c r="A2172" s="8"/>
    </row>
    <row r="2173" spans="1:1" x14ac:dyDescent="0.2">
      <c r="A2173" s="8"/>
    </row>
    <row r="2174" spans="1:1" x14ac:dyDescent="0.2">
      <c r="A2174" s="8"/>
    </row>
    <row r="2175" spans="1:1" x14ac:dyDescent="0.2">
      <c r="A2175" s="8"/>
    </row>
    <row r="2176" spans="1:1" x14ac:dyDescent="0.2">
      <c r="A2176" s="8"/>
    </row>
    <row r="2177" spans="1:1" x14ac:dyDescent="0.2">
      <c r="A2177" s="8"/>
    </row>
    <row r="2178" spans="1:1" x14ac:dyDescent="0.2">
      <c r="A2178" s="8"/>
    </row>
    <row r="2179" spans="1:1" x14ac:dyDescent="0.2">
      <c r="A2179" s="8"/>
    </row>
    <row r="2180" spans="1:1" x14ac:dyDescent="0.2">
      <c r="A2180" s="8"/>
    </row>
    <row r="2181" spans="1:1" x14ac:dyDescent="0.2">
      <c r="A2181" s="8"/>
    </row>
    <row r="2182" spans="1:1" x14ac:dyDescent="0.2">
      <c r="A2182" s="8"/>
    </row>
    <row r="2183" spans="1:1" x14ac:dyDescent="0.2">
      <c r="A2183" s="8"/>
    </row>
    <row r="2184" spans="1:1" x14ac:dyDescent="0.2">
      <c r="A2184" s="8"/>
    </row>
    <row r="2185" spans="1:1" x14ac:dyDescent="0.2">
      <c r="A2185" s="8"/>
    </row>
    <row r="2186" spans="1:1" x14ac:dyDescent="0.2">
      <c r="A2186" s="8"/>
    </row>
    <row r="2187" spans="1:1" x14ac:dyDescent="0.2">
      <c r="A2187" s="8"/>
    </row>
    <row r="2188" spans="1:1" x14ac:dyDescent="0.2">
      <c r="A2188" s="8"/>
    </row>
    <row r="2189" spans="1:1" x14ac:dyDescent="0.2">
      <c r="A2189" s="8"/>
    </row>
    <row r="2190" spans="1:1" x14ac:dyDescent="0.2">
      <c r="A2190" s="8"/>
    </row>
    <row r="2191" spans="1:1" x14ac:dyDescent="0.2">
      <c r="A2191" s="8"/>
    </row>
    <row r="2192" spans="1:1" x14ac:dyDescent="0.2">
      <c r="A2192" s="8"/>
    </row>
    <row r="2193" spans="1:1" x14ac:dyDescent="0.2">
      <c r="A2193" s="8"/>
    </row>
    <row r="2194" spans="1:1" x14ac:dyDescent="0.2">
      <c r="A2194" s="8"/>
    </row>
    <row r="2195" spans="1:1" x14ac:dyDescent="0.2">
      <c r="A2195" s="8"/>
    </row>
    <row r="2196" spans="1:1" x14ac:dyDescent="0.2">
      <c r="A2196" s="8"/>
    </row>
    <row r="2197" spans="1:1" x14ac:dyDescent="0.2">
      <c r="A2197" s="8"/>
    </row>
    <row r="2198" spans="1:1" x14ac:dyDescent="0.2">
      <c r="A2198" s="8"/>
    </row>
    <row r="2199" spans="1:1" x14ac:dyDescent="0.2">
      <c r="A2199" s="8"/>
    </row>
    <row r="2200" spans="1:1" x14ac:dyDescent="0.2">
      <c r="A2200" s="8"/>
    </row>
    <row r="2201" spans="1:1" x14ac:dyDescent="0.2">
      <c r="A2201" s="8"/>
    </row>
    <row r="2202" spans="1:1" x14ac:dyDescent="0.2">
      <c r="A2202" s="8"/>
    </row>
    <row r="2203" spans="1:1" x14ac:dyDescent="0.2">
      <c r="A2203" s="8"/>
    </row>
    <row r="2204" spans="1:1" x14ac:dyDescent="0.2">
      <c r="A2204" s="8"/>
    </row>
    <row r="2205" spans="1:1" x14ac:dyDescent="0.2">
      <c r="A2205" s="8"/>
    </row>
    <row r="2206" spans="1:1" x14ac:dyDescent="0.2">
      <c r="A2206" s="8"/>
    </row>
    <row r="2207" spans="1:1" x14ac:dyDescent="0.2">
      <c r="A2207" s="8"/>
    </row>
    <row r="2208" spans="1:1" x14ac:dyDescent="0.2">
      <c r="A2208" s="8"/>
    </row>
    <row r="2209" spans="1:1" x14ac:dyDescent="0.2">
      <c r="A2209" s="8"/>
    </row>
    <row r="2210" spans="1:1" x14ac:dyDescent="0.2">
      <c r="A2210" s="8"/>
    </row>
    <row r="2211" spans="1:1" x14ac:dyDescent="0.2">
      <c r="A2211" s="8"/>
    </row>
    <row r="2212" spans="1:1" x14ac:dyDescent="0.2">
      <c r="A2212" s="8"/>
    </row>
    <row r="2213" spans="1:1" x14ac:dyDescent="0.2">
      <c r="A2213" s="8"/>
    </row>
    <row r="2214" spans="1:1" x14ac:dyDescent="0.2">
      <c r="A2214" s="8"/>
    </row>
    <row r="2215" spans="1:1" x14ac:dyDescent="0.2">
      <c r="A2215" s="8"/>
    </row>
    <row r="2216" spans="1:1" x14ac:dyDescent="0.2">
      <c r="A2216" s="8"/>
    </row>
    <row r="2217" spans="1:1" x14ac:dyDescent="0.2">
      <c r="A2217" s="8"/>
    </row>
    <row r="2218" spans="1:1" x14ac:dyDescent="0.2">
      <c r="A2218" s="8"/>
    </row>
    <row r="2219" spans="1:1" x14ac:dyDescent="0.2">
      <c r="A2219" s="8"/>
    </row>
    <row r="2220" spans="1:1" x14ac:dyDescent="0.2">
      <c r="A2220" s="8"/>
    </row>
    <row r="2221" spans="1:1" x14ac:dyDescent="0.2">
      <c r="A2221" s="8"/>
    </row>
    <row r="2222" spans="1:1" x14ac:dyDescent="0.2">
      <c r="A2222" s="8"/>
    </row>
    <row r="2223" spans="1:1" x14ac:dyDescent="0.2">
      <c r="A2223" s="8"/>
    </row>
    <row r="2224" spans="1:1" x14ac:dyDescent="0.2">
      <c r="A2224" s="8"/>
    </row>
    <row r="2225" spans="1:1" x14ac:dyDescent="0.2">
      <c r="A2225" s="8"/>
    </row>
    <row r="2226" spans="1:1" x14ac:dyDescent="0.2">
      <c r="A2226" s="8"/>
    </row>
    <row r="2227" spans="1:1" x14ac:dyDescent="0.2">
      <c r="A2227" s="8"/>
    </row>
    <row r="2228" spans="1:1" x14ac:dyDescent="0.2">
      <c r="A2228" s="8"/>
    </row>
    <row r="2229" spans="1:1" x14ac:dyDescent="0.2">
      <c r="A2229" s="8"/>
    </row>
    <row r="2230" spans="1:1" x14ac:dyDescent="0.2">
      <c r="A2230" s="8"/>
    </row>
    <row r="2231" spans="1:1" x14ac:dyDescent="0.2">
      <c r="A2231" s="8"/>
    </row>
    <row r="2232" spans="1:1" x14ac:dyDescent="0.2">
      <c r="A2232" s="8"/>
    </row>
    <row r="2233" spans="1:1" x14ac:dyDescent="0.2">
      <c r="A2233" s="8"/>
    </row>
    <row r="2234" spans="1:1" x14ac:dyDescent="0.2">
      <c r="A2234" s="8"/>
    </row>
    <row r="2235" spans="1:1" x14ac:dyDescent="0.2">
      <c r="A2235" s="8"/>
    </row>
    <row r="2236" spans="1:1" x14ac:dyDescent="0.2">
      <c r="A2236" s="8"/>
    </row>
    <row r="2237" spans="1:1" x14ac:dyDescent="0.2">
      <c r="A2237" s="8"/>
    </row>
    <row r="2238" spans="1:1" x14ac:dyDescent="0.2">
      <c r="A2238" s="8"/>
    </row>
    <row r="2239" spans="1:1" x14ac:dyDescent="0.2">
      <c r="A2239" s="8"/>
    </row>
    <row r="2240" spans="1:1" x14ac:dyDescent="0.2">
      <c r="A2240" s="8"/>
    </row>
    <row r="2241" spans="1:1" x14ac:dyDescent="0.2">
      <c r="A2241" s="8"/>
    </row>
    <row r="2242" spans="1:1" x14ac:dyDescent="0.2">
      <c r="A2242" s="8"/>
    </row>
    <row r="2243" spans="1:1" x14ac:dyDescent="0.2">
      <c r="A2243" s="8"/>
    </row>
    <row r="2244" spans="1:1" x14ac:dyDescent="0.2">
      <c r="A2244" s="8"/>
    </row>
    <row r="2245" spans="1:1" x14ac:dyDescent="0.2">
      <c r="A2245" s="8"/>
    </row>
    <row r="2246" spans="1:1" x14ac:dyDescent="0.2">
      <c r="A2246" s="8"/>
    </row>
    <row r="2247" spans="1:1" x14ac:dyDescent="0.2">
      <c r="A2247" s="8"/>
    </row>
    <row r="2248" spans="1:1" x14ac:dyDescent="0.2">
      <c r="A2248" s="8"/>
    </row>
    <row r="2249" spans="1:1" x14ac:dyDescent="0.2">
      <c r="A2249" s="8"/>
    </row>
    <row r="2250" spans="1:1" x14ac:dyDescent="0.2">
      <c r="A2250" s="8"/>
    </row>
    <row r="2251" spans="1:1" x14ac:dyDescent="0.2">
      <c r="A2251" s="8"/>
    </row>
    <row r="2252" spans="1:1" x14ac:dyDescent="0.2">
      <c r="A2252" s="8"/>
    </row>
    <row r="2253" spans="1:1" x14ac:dyDescent="0.2">
      <c r="A2253" s="8"/>
    </row>
    <row r="2254" spans="1:1" x14ac:dyDescent="0.2">
      <c r="A2254" s="8"/>
    </row>
    <row r="2255" spans="1:1" x14ac:dyDescent="0.2">
      <c r="A2255" s="8"/>
    </row>
    <row r="2256" spans="1:1" x14ac:dyDescent="0.2">
      <c r="A2256" s="8"/>
    </row>
    <row r="2257" spans="1:1" x14ac:dyDescent="0.2">
      <c r="A2257" s="8"/>
    </row>
    <row r="2258" spans="1:1" x14ac:dyDescent="0.2">
      <c r="A2258" s="8"/>
    </row>
    <row r="2259" spans="1:1" x14ac:dyDescent="0.2">
      <c r="A2259" s="8"/>
    </row>
    <row r="2260" spans="1:1" x14ac:dyDescent="0.2">
      <c r="A2260" s="8"/>
    </row>
    <row r="2261" spans="1:1" x14ac:dyDescent="0.2">
      <c r="A2261" s="8"/>
    </row>
    <row r="2262" spans="1:1" x14ac:dyDescent="0.2">
      <c r="A2262" s="8"/>
    </row>
    <row r="2263" spans="1:1" x14ac:dyDescent="0.2">
      <c r="A2263" s="8"/>
    </row>
    <row r="2264" spans="1:1" x14ac:dyDescent="0.2">
      <c r="A2264" s="8"/>
    </row>
    <row r="2265" spans="1:1" x14ac:dyDescent="0.2">
      <c r="A2265" s="8"/>
    </row>
    <row r="2266" spans="1:1" x14ac:dyDescent="0.2">
      <c r="A2266" s="8"/>
    </row>
    <row r="2267" spans="1:1" x14ac:dyDescent="0.2">
      <c r="A2267" s="8"/>
    </row>
    <row r="2268" spans="1:1" x14ac:dyDescent="0.2">
      <c r="A2268" s="8"/>
    </row>
    <row r="2269" spans="1:1" x14ac:dyDescent="0.2">
      <c r="A2269" s="8"/>
    </row>
    <row r="2270" spans="1:1" x14ac:dyDescent="0.2">
      <c r="A2270" s="8"/>
    </row>
    <row r="2271" spans="1:1" x14ac:dyDescent="0.2">
      <c r="A2271" s="8"/>
    </row>
    <row r="2272" spans="1:1" x14ac:dyDescent="0.2">
      <c r="A2272" s="8"/>
    </row>
    <row r="2273" spans="1:1" x14ac:dyDescent="0.2">
      <c r="A2273" s="8"/>
    </row>
    <row r="2274" spans="1:1" x14ac:dyDescent="0.2">
      <c r="A2274" s="8"/>
    </row>
    <row r="2275" spans="1:1" x14ac:dyDescent="0.2">
      <c r="A2275" s="8"/>
    </row>
    <row r="2276" spans="1:1" x14ac:dyDescent="0.2">
      <c r="A2276" s="8"/>
    </row>
    <row r="2277" spans="1:1" x14ac:dyDescent="0.2">
      <c r="A2277" s="8"/>
    </row>
    <row r="2278" spans="1:1" x14ac:dyDescent="0.2">
      <c r="A2278" s="8"/>
    </row>
    <row r="2279" spans="1:1" x14ac:dyDescent="0.2">
      <c r="A2279" s="8"/>
    </row>
    <row r="2280" spans="1:1" x14ac:dyDescent="0.2">
      <c r="A2280" s="8"/>
    </row>
    <row r="2281" spans="1:1" x14ac:dyDescent="0.2">
      <c r="A2281" s="8"/>
    </row>
    <row r="2282" spans="1:1" x14ac:dyDescent="0.2">
      <c r="A2282" s="8"/>
    </row>
    <row r="2283" spans="1:1" x14ac:dyDescent="0.2">
      <c r="A2283" s="8"/>
    </row>
    <row r="2284" spans="1:1" x14ac:dyDescent="0.2">
      <c r="A2284" s="8"/>
    </row>
    <row r="2285" spans="1:1" x14ac:dyDescent="0.2">
      <c r="A2285" s="8"/>
    </row>
    <row r="2286" spans="1:1" x14ac:dyDescent="0.2">
      <c r="A2286" s="8"/>
    </row>
    <row r="2287" spans="1:1" x14ac:dyDescent="0.2">
      <c r="A2287" s="8"/>
    </row>
    <row r="2288" spans="1:1" x14ac:dyDescent="0.2">
      <c r="A2288" s="8"/>
    </row>
    <row r="2289" spans="1:1" x14ac:dyDescent="0.2">
      <c r="A2289" s="8"/>
    </row>
    <row r="2290" spans="1:1" x14ac:dyDescent="0.2">
      <c r="A2290" s="8"/>
    </row>
    <row r="2291" spans="1:1" x14ac:dyDescent="0.2">
      <c r="A2291" s="8"/>
    </row>
    <row r="2292" spans="1:1" x14ac:dyDescent="0.2">
      <c r="A2292" s="8"/>
    </row>
    <row r="2293" spans="1:1" x14ac:dyDescent="0.2">
      <c r="A2293" s="8"/>
    </row>
    <row r="2294" spans="1:1" x14ac:dyDescent="0.2">
      <c r="A2294" s="8"/>
    </row>
    <row r="2295" spans="1:1" x14ac:dyDescent="0.2">
      <c r="A2295" s="8"/>
    </row>
    <row r="2296" spans="1:1" x14ac:dyDescent="0.2">
      <c r="A2296" s="8"/>
    </row>
    <row r="2297" spans="1:1" x14ac:dyDescent="0.2">
      <c r="A2297" s="8"/>
    </row>
    <row r="2298" spans="1:1" x14ac:dyDescent="0.2">
      <c r="A2298" s="8"/>
    </row>
    <row r="2299" spans="1:1" x14ac:dyDescent="0.2">
      <c r="A2299" s="8"/>
    </row>
    <row r="2300" spans="1:1" x14ac:dyDescent="0.2">
      <c r="A2300" s="8"/>
    </row>
    <row r="2301" spans="1:1" x14ac:dyDescent="0.2">
      <c r="A2301" s="8"/>
    </row>
    <row r="2302" spans="1:1" x14ac:dyDescent="0.2">
      <c r="A2302" s="8"/>
    </row>
    <row r="2303" spans="1:1" x14ac:dyDescent="0.2">
      <c r="A2303" s="8"/>
    </row>
    <row r="2304" spans="1:1" x14ac:dyDescent="0.2">
      <c r="A2304" s="8"/>
    </row>
    <row r="2305" spans="1:1" x14ac:dyDescent="0.2">
      <c r="A2305" s="8"/>
    </row>
    <row r="2306" spans="1:1" x14ac:dyDescent="0.2">
      <c r="A2306" s="8"/>
    </row>
    <row r="2307" spans="1:1" x14ac:dyDescent="0.2">
      <c r="A2307" s="8"/>
    </row>
    <row r="2308" spans="1:1" x14ac:dyDescent="0.2">
      <c r="A2308" s="8"/>
    </row>
    <row r="2309" spans="1:1" x14ac:dyDescent="0.2">
      <c r="A2309" s="8"/>
    </row>
    <row r="2310" spans="1:1" x14ac:dyDescent="0.2">
      <c r="A2310" s="8"/>
    </row>
    <row r="2311" spans="1:1" x14ac:dyDescent="0.2">
      <c r="A2311" s="8"/>
    </row>
    <row r="2312" spans="1:1" x14ac:dyDescent="0.2">
      <c r="A2312" s="8"/>
    </row>
    <row r="2313" spans="1:1" x14ac:dyDescent="0.2">
      <c r="A2313" s="8"/>
    </row>
    <row r="2314" spans="1:1" x14ac:dyDescent="0.2">
      <c r="A2314" s="8"/>
    </row>
    <row r="2315" spans="1:1" x14ac:dyDescent="0.2">
      <c r="A2315" s="8"/>
    </row>
    <row r="2316" spans="1:1" x14ac:dyDescent="0.2">
      <c r="A2316" s="8"/>
    </row>
    <row r="2317" spans="1:1" x14ac:dyDescent="0.2">
      <c r="A2317" s="8"/>
    </row>
    <row r="2318" spans="1:1" x14ac:dyDescent="0.2">
      <c r="A2318" s="8"/>
    </row>
    <row r="2319" spans="1:1" x14ac:dyDescent="0.2">
      <c r="A2319" s="8"/>
    </row>
    <row r="2320" spans="1:1" x14ac:dyDescent="0.2">
      <c r="A2320" s="8"/>
    </row>
    <row r="2321" spans="1:1" x14ac:dyDescent="0.2">
      <c r="A2321" s="8"/>
    </row>
    <row r="2322" spans="1:1" x14ac:dyDescent="0.2">
      <c r="A2322" s="8"/>
    </row>
    <row r="2323" spans="1:1" x14ac:dyDescent="0.2">
      <c r="A2323" s="8"/>
    </row>
    <row r="2324" spans="1:1" x14ac:dyDescent="0.2">
      <c r="A2324" s="8"/>
    </row>
    <row r="2325" spans="1:1" x14ac:dyDescent="0.2">
      <c r="A2325" s="8"/>
    </row>
    <row r="2326" spans="1:1" x14ac:dyDescent="0.2">
      <c r="A2326" s="8"/>
    </row>
    <row r="2327" spans="1:1" x14ac:dyDescent="0.2">
      <c r="A2327" s="8"/>
    </row>
    <row r="2328" spans="1:1" x14ac:dyDescent="0.2">
      <c r="A2328" s="8"/>
    </row>
    <row r="2329" spans="1:1" x14ac:dyDescent="0.2">
      <c r="A2329" s="8"/>
    </row>
    <row r="2330" spans="1:1" x14ac:dyDescent="0.2">
      <c r="A2330" s="8"/>
    </row>
    <row r="2331" spans="1:1" x14ac:dyDescent="0.2">
      <c r="A2331" s="8"/>
    </row>
    <row r="2332" spans="1:1" x14ac:dyDescent="0.2">
      <c r="A2332" s="8"/>
    </row>
    <row r="2333" spans="1:1" x14ac:dyDescent="0.2">
      <c r="A2333" s="8"/>
    </row>
    <row r="2334" spans="1:1" x14ac:dyDescent="0.2">
      <c r="A2334" s="8"/>
    </row>
    <row r="2335" spans="1:1" x14ac:dyDescent="0.2">
      <c r="A2335" s="8"/>
    </row>
    <row r="2336" spans="1:1" x14ac:dyDescent="0.2">
      <c r="A2336" s="8"/>
    </row>
    <row r="2337" spans="1:1" x14ac:dyDescent="0.2">
      <c r="A2337" s="8"/>
    </row>
    <row r="2338" spans="1:1" x14ac:dyDescent="0.2">
      <c r="A2338" s="8"/>
    </row>
    <row r="2339" spans="1:1" x14ac:dyDescent="0.2">
      <c r="A2339" s="8"/>
    </row>
    <row r="2340" spans="1:1" x14ac:dyDescent="0.2">
      <c r="A2340" s="8"/>
    </row>
    <row r="2341" spans="1:1" x14ac:dyDescent="0.2">
      <c r="A2341" s="8"/>
    </row>
    <row r="2342" spans="1:1" x14ac:dyDescent="0.2">
      <c r="A2342" s="8"/>
    </row>
    <row r="2343" spans="1:1" x14ac:dyDescent="0.2">
      <c r="A2343" s="8"/>
    </row>
    <row r="2344" spans="1:1" x14ac:dyDescent="0.2">
      <c r="A2344" s="8"/>
    </row>
    <row r="2345" spans="1:1" x14ac:dyDescent="0.2">
      <c r="A2345" s="8"/>
    </row>
    <row r="2346" spans="1:1" x14ac:dyDescent="0.2">
      <c r="A2346" s="8"/>
    </row>
    <row r="2347" spans="1:1" x14ac:dyDescent="0.2">
      <c r="A2347" s="8"/>
    </row>
    <row r="2348" spans="1:1" x14ac:dyDescent="0.2">
      <c r="A2348" s="8"/>
    </row>
    <row r="2349" spans="1:1" x14ac:dyDescent="0.2">
      <c r="A2349" s="8"/>
    </row>
    <row r="2350" spans="1:1" x14ac:dyDescent="0.2">
      <c r="A2350" s="8"/>
    </row>
    <row r="2351" spans="1:1" x14ac:dyDescent="0.2">
      <c r="A2351" s="8"/>
    </row>
    <row r="2352" spans="1:1" x14ac:dyDescent="0.2">
      <c r="A2352" s="8"/>
    </row>
    <row r="2353" spans="1:1" x14ac:dyDescent="0.2">
      <c r="A2353" s="8"/>
    </row>
    <row r="2354" spans="1:1" x14ac:dyDescent="0.2">
      <c r="A2354" s="8"/>
    </row>
    <row r="2355" spans="1:1" x14ac:dyDescent="0.2">
      <c r="A2355" s="8"/>
    </row>
    <row r="2356" spans="1:1" x14ac:dyDescent="0.2">
      <c r="A2356" s="8"/>
    </row>
    <row r="2357" spans="1:1" x14ac:dyDescent="0.2">
      <c r="A2357" s="8"/>
    </row>
    <row r="2358" spans="1:1" x14ac:dyDescent="0.2">
      <c r="A2358" s="8"/>
    </row>
    <row r="2359" spans="1:1" x14ac:dyDescent="0.2">
      <c r="A2359" s="8"/>
    </row>
    <row r="2360" spans="1:1" x14ac:dyDescent="0.2">
      <c r="A2360" s="8"/>
    </row>
    <row r="2361" spans="1:1" x14ac:dyDescent="0.2">
      <c r="A2361" s="8"/>
    </row>
    <row r="2362" spans="1:1" x14ac:dyDescent="0.2">
      <c r="A2362" s="8"/>
    </row>
    <row r="2363" spans="1:1" x14ac:dyDescent="0.2">
      <c r="A2363" s="8"/>
    </row>
    <row r="2364" spans="1:1" x14ac:dyDescent="0.2">
      <c r="A2364" s="8"/>
    </row>
    <row r="2365" spans="1:1" x14ac:dyDescent="0.2">
      <c r="A2365" s="8"/>
    </row>
    <row r="2366" spans="1:1" x14ac:dyDescent="0.2">
      <c r="A2366" s="8"/>
    </row>
    <row r="2367" spans="1:1" x14ac:dyDescent="0.2">
      <c r="A2367" s="8"/>
    </row>
    <row r="2368" spans="1:1" x14ac:dyDescent="0.2">
      <c r="A2368" s="8"/>
    </row>
    <row r="2369" spans="1:1" x14ac:dyDescent="0.2">
      <c r="A2369" s="8"/>
    </row>
    <row r="2370" spans="1:1" x14ac:dyDescent="0.2">
      <c r="A2370" s="8"/>
    </row>
    <row r="2371" spans="1:1" x14ac:dyDescent="0.2">
      <c r="A2371" s="8"/>
    </row>
    <row r="2372" spans="1:1" x14ac:dyDescent="0.2">
      <c r="A2372" s="8"/>
    </row>
    <row r="2373" spans="1:1" x14ac:dyDescent="0.2">
      <c r="A2373" s="8"/>
    </row>
    <row r="2374" spans="1:1" x14ac:dyDescent="0.2">
      <c r="A2374" s="8"/>
    </row>
    <row r="2375" spans="1:1" x14ac:dyDescent="0.2">
      <c r="A2375" s="8"/>
    </row>
    <row r="2376" spans="1:1" x14ac:dyDescent="0.2">
      <c r="A2376" s="8"/>
    </row>
    <row r="2377" spans="1:1" x14ac:dyDescent="0.2">
      <c r="A2377" s="8"/>
    </row>
    <row r="2378" spans="1:1" x14ac:dyDescent="0.2">
      <c r="A2378" s="8"/>
    </row>
    <row r="2379" spans="1:1" x14ac:dyDescent="0.2">
      <c r="A2379" s="8"/>
    </row>
    <row r="2380" spans="1:1" x14ac:dyDescent="0.2">
      <c r="A2380" s="8"/>
    </row>
    <row r="2381" spans="1:1" x14ac:dyDescent="0.2">
      <c r="A2381" s="8"/>
    </row>
    <row r="2382" spans="1:1" x14ac:dyDescent="0.2">
      <c r="A2382" s="8"/>
    </row>
    <row r="2383" spans="1:1" x14ac:dyDescent="0.2">
      <c r="A2383" s="8"/>
    </row>
    <row r="2384" spans="1:1" x14ac:dyDescent="0.2">
      <c r="A2384" s="8"/>
    </row>
    <row r="2385" spans="1:1" x14ac:dyDescent="0.2">
      <c r="A2385" s="8"/>
    </row>
    <row r="2386" spans="1:1" x14ac:dyDescent="0.2">
      <c r="A2386" s="8"/>
    </row>
    <row r="2387" spans="1:1" x14ac:dyDescent="0.2">
      <c r="A2387" s="8"/>
    </row>
    <row r="2388" spans="1:1" x14ac:dyDescent="0.2">
      <c r="A2388" s="8"/>
    </row>
    <row r="2389" spans="1:1" x14ac:dyDescent="0.2">
      <c r="A2389" s="8"/>
    </row>
    <row r="2390" spans="1:1" x14ac:dyDescent="0.2">
      <c r="A2390" s="8"/>
    </row>
    <row r="2391" spans="1:1" x14ac:dyDescent="0.2">
      <c r="A2391" s="8"/>
    </row>
    <row r="2392" spans="1:1" x14ac:dyDescent="0.2">
      <c r="A2392" s="8"/>
    </row>
    <row r="2393" spans="1:1" x14ac:dyDescent="0.2">
      <c r="A2393" s="8"/>
    </row>
    <row r="2394" spans="1:1" x14ac:dyDescent="0.2">
      <c r="A2394" s="8"/>
    </row>
    <row r="2395" spans="1:1" x14ac:dyDescent="0.2">
      <c r="A2395" s="8"/>
    </row>
    <row r="2396" spans="1:1" x14ac:dyDescent="0.2">
      <c r="A2396" s="8"/>
    </row>
    <row r="2397" spans="1:1" x14ac:dyDescent="0.2">
      <c r="A2397" s="8"/>
    </row>
    <row r="2398" spans="1:1" x14ac:dyDescent="0.2">
      <c r="A2398" s="8"/>
    </row>
    <row r="2399" spans="1:1" x14ac:dyDescent="0.2">
      <c r="A2399" s="8"/>
    </row>
    <row r="2400" spans="1:1" x14ac:dyDescent="0.2">
      <c r="A2400" s="8"/>
    </row>
    <row r="2401" spans="1:1" x14ac:dyDescent="0.2">
      <c r="A2401" s="8"/>
    </row>
    <row r="2402" spans="1:1" x14ac:dyDescent="0.2">
      <c r="A2402" s="8"/>
    </row>
    <row r="2403" spans="1:1" x14ac:dyDescent="0.2">
      <c r="A2403" s="8"/>
    </row>
    <row r="2404" spans="1:1" x14ac:dyDescent="0.2">
      <c r="A2404" s="8"/>
    </row>
    <row r="2405" spans="1:1" x14ac:dyDescent="0.2">
      <c r="A2405" s="8"/>
    </row>
    <row r="2406" spans="1:1" x14ac:dyDescent="0.2">
      <c r="A2406" s="8"/>
    </row>
    <row r="2407" spans="1:1" x14ac:dyDescent="0.2">
      <c r="A2407" s="8"/>
    </row>
    <row r="2408" spans="1:1" x14ac:dyDescent="0.2">
      <c r="A2408" s="8"/>
    </row>
    <row r="2409" spans="1:1" x14ac:dyDescent="0.2">
      <c r="A2409" s="8"/>
    </row>
    <row r="2410" spans="1:1" x14ac:dyDescent="0.2">
      <c r="A2410" s="8"/>
    </row>
    <row r="2411" spans="1:1" x14ac:dyDescent="0.2">
      <c r="A2411" s="8"/>
    </row>
    <row r="2412" spans="1:1" x14ac:dyDescent="0.2">
      <c r="A2412" s="8"/>
    </row>
    <row r="2413" spans="1:1" x14ac:dyDescent="0.2">
      <c r="A2413" s="8"/>
    </row>
    <row r="2414" spans="1:1" x14ac:dyDescent="0.2">
      <c r="A2414" s="8"/>
    </row>
    <row r="2415" spans="1:1" x14ac:dyDescent="0.2">
      <c r="A2415" s="8"/>
    </row>
    <row r="2416" spans="1:1" x14ac:dyDescent="0.2">
      <c r="A2416" s="8"/>
    </row>
    <row r="2417" spans="1:1" x14ac:dyDescent="0.2">
      <c r="A2417" s="8"/>
    </row>
    <row r="2418" spans="1:1" x14ac:dyDescent="0.2">
      <c r="A2418" s="8"/>
    </row>
    <row r="2419" spans="1:1" x14ac:dyDescent="0.2">
      <c r="A2419" s="8"/>
    </row>
    <row r="2420" spans="1:1" x14ac:dyDescent="0.2">
      <c r="A2420" s="8"/>
    </row>
    <row r="2421" spans="1:1" x14ac:dyDescent="0.2">
      <c r="A2421" s="8"/>
    </row>
    <row r="2422" spans="1:1" x14ac:dyDescent="0.2">
      <c r="A2422" s="8"/>
    </row>
    <row r="2423" spans="1:1" x14ac:dyDescent="0.2">
      <c r="A2423" s="8"/>
    </row>
    <row r="2424" spans="1:1" x14ac:dyDescent="0.2">
      <c r="A2424" s="8"/>
    </row>
    <row r="2425" spans="1:1" x14ac:dyDescent="0.2">
      <c r="A2425" s="8"/>
    </row>
    <row r="2426" spans="1:1" x14ac:dyDescent="0.2">
      <c r="A2426" s="8"/>
    </row>
    <row r="2427" spans="1:1" x14ac:dyDescent="0.2">
      <c r="A2427" s="8"/>
    </row>
    <row r="2428" spans="1:1" x14ac:dyDescent="0.2">
      <c r="A2428" s="8"/>
    </row>
    <row r="2429" spans="1:1" x14ac:dyDescent="0.2">
      <c r="A2429" s="8"/>
    </row>
    <row r="2430" spans="1:1" x14ac:dyDescent="0.2">
      <c r="A2430" s="8"/>
    </row>
    <row r="2431" spans="1:1" x14ac:dyDescent="0.2">
      <c r="A2431" s="8"/>
    </row>
    <row r="2432" spans="1:1" x14ac:dyDescent="0.2">
      <c r="A2432" s="8"/>
    </row>
    <row r="2433" spans="1:1" x14ac:dyDescent="0.2">
      <c r="A2433" s="8"/>
    </row>
    <row r="2434" spans="1:1" x14ac:dyDescent="0.2">
      <c r="A2434" s="8"/>
    </row>
    <row r="2435" spans="1:1" x14ac:dyDescent="0.2">
      <c r="A2435" s="8"/>
    </row>
    <row r="2436" spans="1:1" x14ac:dyDescent="0.2">
      <c r="A2436" s="8"/>
    </row>
    <row r="2437" spans="1:1" x14ac:dyDescent="0.2">
      <c r="A2437" s="8"/>
    </row>
    <row r="2438" spans="1:1" x14ac:dyDescent="0.2">
      <c r="A2438" s="8"/>
    </row>
    <row r="2439" spans="1:1" x14ac:dyDescent="0.2">
      <c r="A2439" s="8"/>
    </row>
    <row r="2440" spans="1:1" x14ac:dyDescent="0.2">
      <c r="A2440" s="8"/>
    </row>
    <row r="2441" spans="1:1" x14ac:dyDescent="0.2">
      <c r="A2441" s="8"/>
    </row>
    <row r="2442" spans="1:1" x14ac:dyDescent="0.2">
      <c r="A2442" s="8"/>
    </row>
    <row r="2443" spans="1:1" x14ac:dyDescent="0.2">
      <c r="A2443" s="8"/>
    </row>
    <row r="2444" spans="1:1" x14ac:dyDescent="0.2">
      <c r="A2444" s="8"/>
    </row>
    <row r="2445" spans="1:1" x14ac:dyDescent="0.2">
      <c r="A2445" s="8"/>
    </row>
    <row r="2446" spans="1:1" x14ac:dyDescent="0.2">
      <c r="A2446" s="8"/>
    </row>
    <row r="2447" spans="1:1" x14ac:dyDescent="0.2">
      <c r="A2447" s="8"/>
    </row>
    <row r="2448" spans="1:1" x14ac:dyDescent="0.2">
      <c r="A2448" s="8"/>
    </row>
    <row r="2449" spans="1:1" x14ac:dyDescent="0.2">
      <c r="A2449" s="8"/>
    </row>
    <row r="2450" spans="1:1" x14ac:dyDescent="0.2">
      <c r="A2450" s="8"/>
    </row>
    <row r="2451" spans="1:1" x14ac:dyDescent="0.2">
      <c r="A2451" s="8"/>
    </row>
    <row r="2452" spans="1:1" x14ac:dyDescent="0.2">
      <c r="A2452" s="8"/>
    </row>
    <row r="2453" spans="1:1" x14ac:dyDescent="0.2">
      <c r="A2453" s="8"/>
    </row>
    <row r="2454" spans="1:1" x14ac:dyDescent="0.2">
      <c r="A2454" s="8"/>
    </row>
    <row r="2455" spans="1:1" x14ac:dyDescent="0.2">
      <c r="A2455" s="8"/>
    </row>
    <row r="2456" spans="1:1" x14ac:dyDescent="0.2">
      <c r="A2456" s="8"/>
    </row>
    <row r="2457" spans="1:1" x14ac:dyDescent="0.2">
      <c r="A2457" s="8"/>
    </row>
    <row r="2458" spans="1:1" x14ac:dyDescent="0.2">
      <c r="A2458" s="8"/>
    </row>
    <row r="2459" spans="1:1" x14ac:dyDescent="0.2">
      <c r="A2459" s="8"/>
    </row>
    <row r="2460" spans="1:1" x14ac:dyDescent="0.2">
      <c r="A2460" s="8"/>
    </row>
    <row r="2461" spans="1:1" x14ac:dyDescent="0.2">
      <c r="A2461" s="8"/>
    </row>
    <row r="2462" spans="1:1" x14ac:dyDescent="0.2">
      <c r="A2462" s="8"/>
    </row>
    <row r="2463" spans="1:1" x14ac:dyDescent="0.2">
      <c r="A2463" s="8"/>
    </row>
    <row r="2464" spans="1:1" x14ac:dyDescent="0.2">
      <c r="A2464" s="8"/>
    </row>
    <row r="2465" spans="1:1" x14ac:dyDescent="0.2">
      <c r="A2465" s="8"/>
    </row>
    <row r="2466" spans="1:1" x14ac:dyDescent="0.2">
      <c r="A2466" s="8"/>
    </row>
    <row r="2467" spans="1:1" x14ac:dyDescent="0.2">
      <c r="A2467" s="8"/>
    </row>
    <row r="2468" spans="1:1" x14ac:dyDescent="0.2">
      <c r="A2468" s="8"/>
    </row>
    <row r="2469" spans="1:1" x14ac:dyDescent="0.2">
      <c r="A2469" s="8"/>
    </row>
    <row r="2470" spans="1:1" x14ac:dyDescent="0.2">
      <c r="A2470" s="8"/>
    </row>
    <row r="2471" spans="1:1" x14ac:dyDescent="0.2">
      <c r="A2471" s="8"/>
    </row>
    <row r="2472" spans="1:1" x14ac:dyDescent="0.2">
      <c r="A2472" s="8"/>
    </row>
    <row r="2473" spans="1:1" x14ac:dyDescent="0.2">
      <c r="A2473" s="8"/>
    </row>
    <row r="2474" spans="1:1" x14ac:dyDescent="0.2">
      <c r="A2474" s="8"/>
    </row>
    <row r="2475" spans="1:1" x14ac:dyDescent="0.2">
      <c r="A2475" s="8"/>
    </row>
    <row r="2476" spans="1:1" x14ac:dyDescent="0.2">
      <c r="A2476" s="8"/>
    </row>
    <row r="2477" spans="1:1" x14ac:dyDescent="0.2">
      <c r="A2477" s="8"/>
    </row>
    <row r="2478" spans="1:1" x14ac:dyDescent="0.2">
      <c r="A2478" s="8"/>
    </row>
    <row r="2479" spans="1:1" x14ac:dyDescent="0.2">
      <c r="A2479" s="8"/>
    </row>
    <row r="2480" spans="1:1" x14ac:dyDescent="0.2">
      <c r="A2480" s="8"/>
    </row>
    <row r="2481" spans="1:1" x14ac:dyDescent="0.2">
      <c r="A2481" s="8"/>
    </row>
    <row r="2482" spans="1:1" x14ac:dyDescent="0.2">
      <c r="A2482" s="8"/>
    </row>
    <row r="2483" spans="1:1" x14ac:dyDescent="0.2">
      <c r="A2483" s="8"/>
    </row>
    <row r="2484" spans="1:1" x14ac:dyDescent="0.2">
      <c r="A2484" s="8"/>
    </row>
    <row r="2485" spans="1:1" x14ac:dyDescent="0.2">
      <c r="A2485" s="8"/>
    </row>
    <row r="2486" spans="1:1" x14ac:dyDescent="0.2">
      <c r="A2486" s="8"/>
    </row>
    <row r="2487" spans="1:1" x14ac:dyDescent="0.2">
      <c r="A2487" s="8"/>
    </row>
    <row r="2488" spans="1:1" x14ac:dyDescent="0.2">
      <c r="A2488" s="8"/>
    </row>
    <row r="2489" spans="1:1" x14ac:dyDescent="0.2">
      <c r="A2489" s="8"/>
    </row>
    <row r="2490" spans="1:1" x14ac:dyDescent="0.2">
      <c r="A2490" s="8"/>
    </row>
    <row r="2491" spans="1:1" x14ac:dyDescent="0.2">
      <c r="A2491" s="8"/>
    </row>
    <row r="2492" spans="1:1" x14ac:dyDescent="0.2">
      <c r="A2492" s="8"/>
    </row>
    <row r="2493" spans="1:1" x14ac:dyDescent="0.2">
      <c r="A2493" s="8"/>
    </row>
    <row r="2494" spans="1:1" x14ac:dyDescent="0.2">
      <c r="A2494" s="8"/>
    </row>
    <row r="2495" spans="1:1" x14ac:dyDescent="0.2">
      <c r="A2495" s="8"/>
    </row>
    <row r="2496" spans="1:1" x14ac:dyDescent="0.2">
      <c r="A2496" s="8"/>
    </row>
    <row r="2497" spans="1:1" x14ac:dyDescent="0.2">
      <c r="A2497" s="8"/>
    </row>
    <row r="2498" spans="1:1" x14ac:dyDescent="0.2">
      <c r="A2498" s="8"/>
    </row>
    <row r="2499" spans="1:1" x14ac:dyDescent="0.2">
      <c r="A2499" s="8"/>
    </row>
    <row r="2500" spans="1:1" x14ac:dyDescent="0.2">
      <c r="A2500" s="8"/>
    </row>
    <row r="2501" spans="1:1" x14ac:dyDescent="0.2">
      <c r="A2501" s="8"/>
    </row>
    <row r="2502" spans="1:1" x14ac:dyDescent="0.2">
      <c r="A2502" s="8"/>
    </row>
    <row r="2503" spans="1:1" x14ac:dyDescent="0.2">
      <c r="A2503" s="8"/>
    </row>
    <row r="2504" spans="1:1" x14ac:dyDescent="0.2">
      <c r="A2504" s="8"/>
    </row>
    <row r="2505" spans="1:1" x14ac:dyDescent="0.2">
      <c r="A2505" s="8"/>
    </row>
    <row r="2506" spans="1:1" x14ac:dyDescent="0.2">
      <c r="A2506" s="8"/>
    </row>
    <row r="2507" spans="1:1" x14ac:dyDescent="0.2">
      <c r="A2507" s="8"/>
    </row>
    <row r="2508" spans="1:1" x14ac:dyDescent="0.2">
      <c r="A2508" s="8"/>
    </row>
    <row r="2509" spans="1:1" x14ac:dyDescent="0.2">
      <c r="A2509" s="8"/>
    </row>
    <row r="2510" spans="1:1" x14ac:dyDescent="0.2">
      <c r="A2510" s="8"/>
    </row>
    <row r="2511" spans="1:1" x14ac:dyDescent="0.2">
      <c r="A2511" s="8"/>
    </row>
    <row r="2512" spans="1:1" x14ac:dyDescent="0.2">
      <c r="A2512" s="8"/>
    </row>
    <row r="2513" spans="1:1" x14ac:dyDescent="0.2">
      <c r="A2513" s="8"/>
    </row>
    <row r="2514" spans="1:1" x14ac:dyDescent="0.2">
      <c r="A2514" s="8"/>
    </row>
    <row r="2515" spans="1:1" x14ac:dyDescent="0.2">
      <c r="A2515" s="8"/>
    </row>
    <row r="2516" spans="1:1" x14ac:dyDescent="0.2">
      <c r="A2516" s="8"/>
    </row>
    <row r="2517" spans="1:1" x14ac:dyDescent="0.2">
      <c r="A2517" s="8"/>
    </row>
    <row r="2518" spans="1:1" x14ac:dyDescent="0.2">
      <c r="A2518" s="8"/>
    </row>
    <row r="2519" spans="1:1" x14ac:dyDescent="0.2">
      <c r="A2519" s="8"/>
    </row>
    <row r="2520" spans="1:1" x14ac:dyDescent="0.2">
      <c r="A2520" s="8"/>
    </row>
    <row r="2521" spans="1:1" x14ac:dyDescent="0.2">
      <c r="A2521" s="8"/>
    </row>
    <row r="2522" spans="1:1" x14ac:dyDescent="0.2">
      <c r="A2522" s="8"/>
    </row>
    <row r="2523" spans="1:1" x14ac:dyDescent="0.2">
      <c r="A2523" s="8"/>
    </row>
    <row r="2524" spans="1:1" x14ac:dyDescent="0.2">
      <c r="A2524" s="8"/>
    </row>
    <row r="2525" spans="1:1" x14ac:dyDescent="0.2">
      <c r="A2525" s="8"/>
    </row>
    <row r="2526" spans="1:1" x14ac:dyDescent="0.2">
      <c r="A2526" s="8"/>
    </row>
    <row r="2527" spans="1:1" x14ac:dyDescent="0.2">
      <c r="A2527" s="8"/>
    </row>
    <row r="2528" spans="1:1" x14ac:dyDescent="0.2">
      <c r="A2528" s="8"/>
    </row>
    <row r="2529" spans="1:1" x14ac:dyDescent="0.2">
      <c r="A2529" s="8"/>
    </row>
    <row r="2530" spans="1:1" x14ac:dyDescent="0.2">
      <c r="A2530" s="8"/>
    </row>
    <row r="2531" spans="1:1" x14ac:dyDescent="0.2">
      <c r="A2531" s="8"/>
    </row>
    <row r="2532" spans="1:1" x14ac:dyDescent="0.2">
      <c r="A2532" s="8"/>
    </row>
    <row r="2533" spans="1:1" x14ac:dyDescent="0.2">
      <c r="A2533" s="8"/>
    </row>
    <row r="2534" spans="1:1" x14ac:dyDescent="0.2">
      <c r="A2534" s="8"/>
    </row>
    <row r="2535" spans="1:1" x14ac:dyDescent="0.2">
      <c r="A2535" s="8"/>
    </row>
    <row r="2536" spans="1:1" x14ac:dyDescent="0.2">
      <c r="A2536" s="8"/>
    </row>
    <row r="2537" spans="1:1" x14ac:dyDescent="0.2">
      <c r="A2537" s="8"/>
    </row>
    <row r="2538" spans="1:1" x14ac:dyDescent="0.2">
      <c r="A2538" s="8"/>
    </row>
    <row r="2539" spans="1:1" x14ac:dyDescent="0.2">
      <c r="A2539" s="8"/>
    </row>
    <row r="2540" spans="1:1" x14ac:dyDescent="0.2">
      <c r="A2540" s="8"/>
    </row>
    <row r="2541" spans="1:1" x14ac:dyDescent="0.2">
      <c r="A2541" s="8"/>
    </row>
    <row r="2542" spans="1:1" x14ac:dyDescent="0.2">
      <c r="A2542" s="8"/>
    </row>
    <row r="2543" spans="1:1" x14ac:dyDescent="0.2">
      <c r="A2543" s="8"/>
    </row>
    <row r="2544" spans="1:1" x14ac:dyDescent="0.2">
      <c r="A2544" s="8"/>
    </row>
    <row r="2545" spans="1:1" x14ac:dyDescent="0.2">
      <c r="A2545" s="8"/>
    </row>
    <row r="2546" spans="1:1" x14ac:dyDescent="0.2">
      <c r="A2546" s="8"/>
    </row>
    <row r="2547" spans="1:1" x14ac:dyDescent="0.2">
      <c r="A2547" s="8"/>
    </row>
    <row r="2548" spans="1:1" x14ac:dyDescent="0.2">
      <c r="A2548" s="8"/>
    </row>
    <row r="2549" spans="1:1" x14ac:dyDescent="0.2">
      <c r="A2549" s="8"/>
    </row>
    <row r="2550" spans="1:1" x14ac:dyDescent="0.2">
      <c r="A2550" s="8"/>
    </row>
    <row r="2551" spans="1:1" x14ac:dyDescent="0.2">
      <c r="A2551" s="8"/>
    </row>
    <row r="2552" spans="1:1" x14ac:dyDescent="0.2">
      <c r="A2552" s="8"/>
    </row>
    <row r="2553" spans="1:1" x14ac:dyDescent="0.2">
      <c r="A2553" s="8"/>
    </row>
    <row r="2554" spans="1:1" x14ac:dyDescent="0.2">
      <c r="A2554" s="8"/>
    </row>
    <row r="2555" spans="1:1" x14ac:dyDescent="0.2">
      <c r="A2555" s="8"/>
    </row>
    <row r="2556" spans="1:1" x14ac:dyDescent="0.2">
      <c r="A2556" s="8"/>
    </row>
    <row r="2557" spans="1:1" x14ac:dyDescent="0.2">
      <c r="A2557" s="8"/>
    </row>
    <row r="2558" spans="1:1" x14ac:dyDescent="0.2">
      <c r="A2558" s="8"/>
    </row>
    <row r="2559" spans="1:1" x14ac:dyDescent="0.2">
      <c r="A2559" s="8"/>
    </row>
    <row r="2560" spans="1:1" x14ac:dyDescent="0.2">
      <c r="A2560" s="8"/>
    </row>
    <row r="2561" spans="1:1" x14ac:dyDescent="0.2">
      <c r="A2561" s="8"/>
    </row>
    <row r="2562" spans="1:1" x14ac:dyDescent="0.2">
      <c r="A2562" s="8"/>
    </row>
    <row r="2563" spans="1:1" x14ac:dyDescent="0.2">
      <c r="A2563" s="8"/>
    </row>
    <row r="2564" spans="1:1" x14ac:dyDescent="0.2">
      <c r="A2564" s="8"/>
    </row>
    <row r="2565" spans="1:1" x14ac:dyDescent="0.2">
      <c r="A2565" s="8"/>
    </row>
    <row r="2566" spans="1:1" x14ac:dyDescent="0.2">
      <c r="A2566" s="8"/>
    </row>
    <row r="2567" spans="1:1" x14ac:dyDescent="0.2">
      <c r="A2567" s="8"/>
    </row>
    <row r="2568" spans="1:1" x14ac:dyDescent="0.2">
      <c r="A2568" s="8"/>
    </row>
    <row r="2569" spans="1:1" x14ac:dyDescent="0.2">
      <c r="A2569" s="8"/>
    </row>
    <row r="2570" spans="1:1" x14ac:dyDescent="0.2">
      <c r="A2570" s="8"/>
    </row>
    <row r="2571" spans="1:1" x14ac:dyDescent="0.2">
      <c r="A2571" s="8"/>
    </row>
    <row r="2572" spans="1:1" x14ac:dyDescent="0.2">
      <c r="A2572" s="8"/>
    </row>
    <row r="2573" spans="1:1" x14ac:dyDescent="0.2">
      <c r="A2573" s="8"/>
    </row>
    <row r="2574" spans="1:1" x14ac:dyDescent="0.2">
      <c r="A2574" s="8"/>
    </row>
    <row r="2575" spans="1:1" x14ac:dyDescent="0.2">
      <c r="A2575" s="8"/>
    </row>
    <row r="2576" spans="1:1" x14ac:dyDescent="0.2">
      <c r="A2576" s="8"/>
    </row>
    <row r="2577" spans="1:1" x14ac:dyDescent="0.2">
      <c r="A2577" s="8"/>
    </row>
    <row r="2578" spans="1:1" x14ac:dyDescent="0.2">
      <c r="A2578" s="8"/>
    </row>
    <row r="2579" spans="1:1" x14ac:dyDescent="0.2">
      <c r="A2579" s="8"/>
    </row>
    <row r="2580" spans="1:1" x14ac:dyDescent="0.2">
      <c r="A2580" s="8"/>
    </row>
    <row r="2581" spans="1:1" x14ac:dyDescent="0.2">
      <c r="A2581" s="8"/>
    </row>
    <row r="2582" spans="1:1" x14ac:dyDescent="0.2">
      <c r="A2582" s="8"/>
    </row>
    <row r="2583" spans="1:1" x14ac:dyDescent="0.2">
      <c r="A2583" s="8"/>
    </row>
    <row r="2584" spans="1:1" x14ac:dyDescent="0.2">
      <c r="A2584" s="8"/>
    </row>
    <row r="2585" spans="1:1" x14ac:dyDescent="0.2">
      <c r="A2585" s="8"/>
    </row>
    <row r="2586" spans="1:1" x14ac:dyDescent="0.2">
      <c r="A2586" s="8"/>
    </row>
    <row r="2587" spans="1:1" x14ac:dyDescent="0.2">
      <c r="A2587" s="8"/>
    </row>
    <row r="2588" spans="1:1" x14ac:dyDescent="0.2">
      <c r="A2588" s="8"/>
    </row>
    <row r="2589" spans="1:1" x14ac:dyDescent="0.2">
      <c r="A2589" s="8"/>
    </row>
    <row r="2590" spans="1:1" x14ac:dyDescent="0.2">
      <c r="A2590" s="8"/>
    </row>
    <row r="2591" spans="1:1" x14ac:dyDescent="0.2">
      <c r="A2591" s="8"/>
    </row>
    <row r="2592" spans="1:1" x14ac:dyDescent="0.2">
      <c r="A2592" s="8"/>
    </row>
    <row r="2593" spans="1:1" x14ac:dyDescent="0.2">
      <c r="A2593" s="8"/>
    </row>
    <row r="2594" spans="1:1" x14ac:dyDescent="0.2">
      <c r="A2594" s="8"/>
    </row>
    <row r="2595" spans="1:1" x14ac:dyDescent="0.2">
      <c r="A2595" s="8"/>
    </row>
    <row r="2596" spans="1:1" x14ac:dyDescent="0.2">
      <c r="A2596" s="8"/>
    </row>
    <row r="2597" spans="1:1" x14ac:dyDescent="0.2">
      <c r="A2597" s="8"/>
    </row>
    <row r="2598" spans="1:1" x14ac:dyDescent="0.2">
      <c r="A2598" s="8"/>
    </row>
    <row r="2599" spans="1:1" x14ac:dyDescent="0.2">
      <c r="A2599" s="8"/>
    </row>
    <row r="2600" spans="1:1" x14ac:dyDescent="0.2">
      <c r="A2600" s="8"/>
    </row>
    <row r="2601" spans="1:1" x14ac:dyDescent="0.2">
      <c r="A2601" s="8"/>
    </row>
    <row r="2602" spans="1:1" x14ac:dyDescent="0.2">
      <c r="A2602" s="8"/>
    </row>
    <row r="2603" spans="1:1" x14ac:dyDescent="0.2">
      <c r="A2603" s="8"/>
    </row>
    <row r="2604" spans="1:1" x14ac:dyDescent="0.2">
      <c r="A2604" s="8"/>
    </row>
    <row r="2605" spans="1:1" x14ac:dyDescent="0.2">
      <c r="A2605" s="8"/>
    </row>
    <row r="2606" spans="1:1" x14ac:dyDescent="0.2">
      <c r="A2606" s="8"/>
    </row>
    <row r="2607" spans="1:1" x14ac:dyDescent="0.2">
      <c r="A2607" s="8"/>
    </row>
    <row r="2608" spans="1:1" x14ac:dyDescent="0.2">
      <c r="A2608" s="8"/>
    </row>
    <row r="2609" spans="1:1" x14ac:dyDescent="0.2">
      <c r="A2609" s="8"/>
    </row>
    <row r="2610" spans="1:1" x14ac:dyDescent="0.2">
      <c r="A2610" s="8"/>
    </row>
    <row r="2611" spans="1:1" x14ac:dyDescent="0.2">
      <c r="A2611" s="8"/>
    </row>
    <row r="2612" spans="1:1" x14ac:dyDescent="0.2">
      <c r="A2612" s="8"/>
    </row>
    <row r="2613" spans="1:1" x14ac:dyDescent="0.2">
      <c r="A2613" s="8"/>
    </row>
    <row r="2614" spans="1:1" x14ac:dyDescent="0.2">
      <c r="A2614" s="8"/>
    </row>
    <row r="2615" spans="1:1" x14ac:dyDescent="0.2">
      <c r="A2615" s="8"/>
    </row>
    <row r="2616" spans="1:1" x14ac:dyDescent="0.2">
      <c r="A2616" s="8"/>
    </row>
    <row r="2617" spans="1:1" x14ac:dyDescent="0.2">
      <c r="A2617" s="8"/>
    </row>
    <row r="2618" spans="1:1" x14ac:dyDescent="0.2">
      <c r="A2618" s="8"/>
    </row>
    <row r="2619" spans="1:1" x14ac:dyDescent="0.2">
      <c r="A2619" s="8"/>
    </row>
    <row r="2620" spans="1:1" x14ac:dyDescent="0.2">
      <c r="A2620" s="8"/>
    </row>
    <row r="2621" spans="1:1" x14ac:dyDescent="0.2">
      <c r="A2621" s="8"/>
    </row>
    <row r="2622" spans="1:1" x14ac:dyDescent="0.2">
      <c r="A2622" s="8"/>
    </row>
    <row r="2623" spans="1:1" x14ac:dyDescent="0.2">
      <c r="A2623" s="8"/>
    </row>
    <row r="2624" spans="1:1" x14ac:dyDescent="0.2">
      <c r="A2624" s="8"/>
    </row>
    <row r="2625" spans="1:1" x14ac:dyDescent="0.2">
      <c r="A2625" s="8"/>
    </row>
    <row r="2626" spans="1:1" x14ac:dyDescent="0.2">
      <c r="A2626" s="8"/>
    </row>
    <row r="2627" spans="1:1" x14ac:dyDescent="0.2">
      <c r="A2627" s="8"/>
    </row>
    <row r="2628" spans="1:1" x14ac:dyDescent="0.2">
      <c r="A2628" s="8"/>
    </row>
    <row r="2629" spans="1:1" x14ac:dyDescent="0.2">
      <c r="A2629" s="8"/>
    </row>
    <row r="2630" spans="1:1" x14ac:dyDescent="0.2">
      <c r="A2630" s="8"/>
    </row>
    <row r="2631" spans="1:1" x14ac:dyDescent="0.2">
      <c r="A2631" s="8"/>
    </row>
    <row r="2632" spans="1:1" x14ac:dyDescent="0.2">
      <c r="A2632" s="8"/>
    </row>
    <row r="2633" spans="1:1" x14ac:dyDescent="0.2">
      <c r="A2633" s="8"/>
    </row>
    <row r="2634" spans="1:1" x14ac:dyDescent="0.2">
      <c r="A2634" s="8"/>
    </row>
    <row r="2635" spans="1:1" x14ac:dyDescent="0.2">
      <c r="A2635" s="8"/>
    </row>
    <row r="2636" spans="1:1" x14ac:dyDescent="0.2">
      <c r="A2636" s="8"/>
    </row>
    <row r="2637" spans="1:1" x14ac:dyDescent="0.2">
      <c r="A2637" s="8"/>
    </row>
    <row r="2638" spans="1:1" x14ac:dyDescent="0.2">
      <c r="A2638" s="8"/>
    </row>
    <row r="2639" spans="1:1" x14ac:dyDescent="0.2">
      <c r="A2639" s="8"/>
    </row>
    <row r="2640" spans="1:1" x14ac:dyDescent="0.2">
      <c r="A2640" s="8"/>
    </row>
    <row r="2641" spans="1:1" x14ac:dyDescent="0.2">
      <c r="A2641" s="8"/>
    </row>
    <row r="2642" spans="1:1" x14ac:dyDescent="0.2">
      <c r="A2642" s="8"/>
    </row>
    <row r="2643" spans="1:1" x14ac:dyDescent="0.2">
      <c r="A2643" s="8"/>
    </row>
    <row r="2644" spans="1:1" x14ac:dyDescent="0.2">
      <c r="A2644" s="8"/>
    </row>
    <row r="2645" spans="1:1" x14ac:dyDescent="0.2">
      <c r="A2645" s="8"/>
    </row>
    <row r="2646" spans="1:1" x14ac:dyDescent="0.2">
      <c r="A2646" s="8"/>
    </row>
    <row r="2647" spans="1:1" x14ac:dyDescent="0.2">
      <c r="A2647" s="8"/>
    </row>
    <row r="2648" spans="1:1" x14ac:dyDescent="0.2">
      <c r="A2648" s="8"/>
    </row>
    <row r="2649" spans="1:1" x14ac:dyDescent="0.2">
      <c r="A2649" s="8"/>
    </row>
    <row r="2650" spans="1:1" x14ac:dyDescent="0.2">
      <c r="A2650" s="8"/>
    </row>
    <row r="2651" spans="1:1" x14ac:dyDescent="0.2">
      <c r="A2651" s="8"/>
    </row>
    <row r="2652" spans="1:1" x14ac:dyDescent="0.2">
      <c r="A2652" s="8"/>
    </row>
    <row r="2653" spans="1:1" x14ac:dyDescent="0.2">
      <c r="A2653" s="8"/>
    </row>
    <row r="2654" spans="1:1" x14ac:dyDescent="0.2">
      <c r="A2654" s="8"/>
    </row>
    <row r="2655" spans="1:1" x14ac:dyDescent="0.2">
      <c r="A2655" s="8"/>
    </row>
    <row r="2656" spans="1:1" x14ac:dyDescent="0.2">
      <c r="A2656" s="8"/>
    </row>
    <row r="2657" spans="1:1" x14ac:dyDescent="0.2">
      <c r="A2657" s="8"/>
    </row>
    <row r="2658" spans="1:1" x14ac:dyDescent="0.2">
      <c r="A2658" s="8"/>
    </row>
    <row r="2659" spans="1:1" x14ac:dyDescent="0.2">
      <c r="A2659" s="8"/>
    </row>
    <row r="2660" spans="1:1" x14ac:dyDescent="0.2">
      <c r="A2660" s="8"/>
    </row>
    <row r="2661" spans="1:1" x14ac:dyDescent="0.2">
      <c r="A2661" s="8"/>
    </row>
    <row r="2662" spans="1:1" x14ac:dyDescent="0.2">
      <c r="A2662" s="8"/>
    </row>
    <row r="2663" spans="1:1" x14ac:dyDescent="0.2">
      <c r="A2663" s="8"/>
    </row>
    <row r="2664" spans="1:1" x14ac:dyDescent="0.2">
      <c r="A2664" s="8"/>
    </row>
    <row r="2665" spans="1:1" x14ac:dyDescent="0.2">
      <c r="A2665" s="8"/>
    </row>
    <row r="2666" spans="1:1" x14ac:dyDescent="0.2">
      <c r="A2666" s="8"/>
    </row>
    <row r="2667" spans="1:1" x14ac:dyDescent="0.2">
      <c r="A2667" s="8"/>
    </row>
    <row r="2668" spans="1:1" x14ac:dyDescent="0.2">
      <c r="A2668" s="8"/>
    </row>
    <row r="2669" spans="1:1" x14ac:dyDescent="0.2">
      <c r="A2669" s="8"/>
    </row>
    <row r="2670" spans="1:1" x14ac:dyDescent="0.2">
      <c r="A2670" s="8"/>
    </row>
    <row r="2671" spans="1:1" x14ac:dyDescent="0.2">
      <c r="A2671" s="8"/>
    </row>
    <row r="2672" spans="1:1" x14ac:dyDescent="0.2">
      <c r="A2672" s="8"/>
    </row>
    <row r="2673" spans="1:1" x14ac:dyDescent="0.2">
      <c r="A2673" s="8"/>
    </row>
    <row r="2674" spans="1:1" x14ac:dyDescent="0.2">
      <c r="A2674" s="8"/>
    </row>
    <row r="2675" spans="1:1" x14ac:dyDescent="0.2">
      <c r="A2675" s="8"/>
    </row>
    <row r="2676" spans="1:1" x14ac:dyDescent="0.2">
      <c r="A2676" s="8"/>
    </row>
    <row r="2677" spans="1:1" x14ac:dyDescent="0.2">
      <c r="A2677" s="8"/>
    </row>
    <row r="2678" spans="1:1" x14ac:dyDescent="0.2">
      <c r="A2678" s="8"/>
    </row>
    <row r="2679" spans="1:1" x14ac:dyDescent="0.2">
      <c r="A2679" s="8"/>
    </row>
    <row r="2680" spans="1:1" x14ac:dyDescent="0.2">
      <c r="A2680" s="8"/>
    </row>
    <row r="2681" spans="1:1" x14ac:dyDescent="0.2">
      <c r="A2681" s="8"/>
    </row>
    <row r="2682" spans="1:1" x14ac:dyDescent="0.2">
      <c r="A2682" s="8"/>
    </row>
    <row r="2683" spans="1:1" x14ac:dyDescent="0.2">
      <c r="A2683" s="8"/>
    </row>
    <row r="2684" spans="1:1" x14ac:dyDescent="0.2">
      <c r="A2684" s="8"/>
    </row>
    <row r="2685" spans="1:1" x14ac:dyDescent="0.2">
      <c r="A2685" s="8"/>
    </row>
    <row r="2686" spans="1:1" x14ac:dyDescent="0.2">
      <c r="A2686" s="8"/>
    </row>
    <row r="2687" spans="1:1" x14ac:dyDescent="0.2">
      <c r="A2687" s="8"/>
    </row>
    <row r="2688" spans="1:1" x14ac:dyDescent="0.2">
      <c r="A2688" s="8"/>
    </row>
    <row r="2689" spans="1:1" x14ac:dyDescent="0.2">
      <c r="A2689" s="8"/>
    </row>
    <row r="2690" spans="1:1" x14ac:dyDescent="0.2">
      <c r="A2690" s="8"/>
    </row>
    <row r="2691" spans="1:1" x14ac:dyDescent="0.2">
      <c r="A2691" s="8"/>
    </row>
    <row r="2692" spans="1:1" x14ac:dyDescent="0.2">
      <c r="A2692" s="8"/>
    </row>
    <row r="2693" spans="1:1" x14ac:dyDescent="0.2">
      <c r="A2693" s="8"/>
    </row>
    <row r="2694" spans="1:1" x14ac:dyDescent="0.2">
      <c r="A2694" s="8"/>
    </row>
    <row r="2695" spans="1:1" x14ac:dyDescent="0.2">
      <c r="A2695" s="8"/>
    </row>
    <row r="2696" spans="1:1" x14ac:dyDescent="0.2">
      <c r="A2696" s="8"/>
    </row>
    <row r="2697" spans="1:1" x14ac:dyDescent="0.2">
      <c r="A2697" s="8"/>
    </row>
    <row r="2698" spans="1:1" x14ac:dyDescent="0.2">
      <c r="A2698" s="8"/>
    </row>
    <row r="2699" spans="1:1" x14ac:dyDescent="0.2">
      <c r="A2699" s="8"/>
    </row>
    <row r="2700" spans="1:1" x14ac:dyDescent="0.2">
      <c r="A2700" s="8"/>
    </row>
    <row r="2701" spans="1:1" x14ac:dyDescent="0.2">
      <c r="A2701" s="8"/>
    </row>
    <row r="2702" spans="1:1" x14ac:dyDescent="0.2">
      <c r="A2702" s="8"/>
    </row>
    <row r="2703" spans="1:1" x14ac:dyDescent="0.2">
      <c r="A2703" s="8"/>
    </row>
    <row r="2704" spans="1:1" x14ac:dyDescent="0.2">
      <c r="A2704" s="8"/>
    </row>
    <row r="2705" spans="1:1" x14ac:dyDescent="0.2">
      <c r="A2705" s="8"/>
    </row>
    <row r="2706" spans="1:1" x14ac:dyDescent="0.2">
      <c r="A2706" s="8"/>
    </row>
    <row r="2707" spans="1:1" x14ac:dyDescent="0.2">
      <c r="A2707" s="8"/>
    </row>
    <row r="2708" spans="1:1" x14ac:dyDescent="0.2">
      <c r="A2708" s="8"/>
    </row>
    <row r="2709" spans="1:1" x14ac:dyDescent="0.2">
      <c r="A2709" s="8"/>
    </row>
    <row r="2710" spans="1:1" x14ac:dyDescent="0.2">
      <c r="A2710" s="8"/>
    </row>
    <row r="2711" spans="1:1" x14ac:dyDescent="0.2">
      <c r="A2711" s="8"/>
    </row>
    <row r="2712" spans="1:1" x14ac:dyDescent="0.2">
      <c r="A2712" s="8"/>
    </row>
    <row r="2713" spans="1:1" x14ac:dyDescent="0.2">
      <c r="A2713" s="8"/>
    </row>
    <row r="2714" spans="1:1" x14ac:dyDescent="0.2">
      <c r="A2714" s="8"/>
    </row>
    <row r="2715" spans="1:1" x14ac:dyDescent="0.2">
      <c r="A2715" s="8"/>
    </row>
    <row r="2716" spans="1:1" x14ac:dyDescent="0.2">
      <c r="A2716" s="8"/>
    </row>
    <row r="2717" spans="1:1" x14ac:dyDescent="0.2">
      <c r="A2717" s="8"/>
    </row>
    <row r="2718" spans="1:1" x14ac:dyDescent="0.2">
      <c r="A2718" s="8"/>
    </row>
    <row r="2719" spans="1:1" x14ac:dyDescent="0.2">
      <c r="A2719" s="8"/>
    </row>
    <row r="2720" spans="1:1" x14ac:dyDescent="0.2">
      <c r="A2720" s="8"/>
    </row>
    <row r="2721" spans="1:1" x14ac:dyDescent="0.2">
      <c r="A2721" s="8"/>
    </row>
    <row r="2722" spans="1:1" x14ac:dyDescent="0.2">
      <c r="A2722" s="8"/>
    </row>
    <row r="2723" spans="1:1" x14ac:dyDescent="0.2">
      <c r="A2723" s="8"/>
    </row>
    <row r="2724" spans="1:1" x14ac:dyDescent="0.2">
      <c r="A2724" s="8"/>
    </row>
    <row r="2725" spans="1:1" x14ac:dyDescent="0.2">
      <c r="A2725" s="8"/>
    </row>
    <row r="2726" spans="1:1" x14ac:dyDescent="0.2">
      <c r="A2726" s="8"/>
    </row>
    <row r="2727" spans="1:1" x14ac:dyDescent="0.2">
      <c r="A2727" s="8"/>
    </row>
    <row r="2728" spans="1:1" x14ac:dyDescent="0.2">
      <c r="A2728" s="8"/>
    </row>
    <row r="2729" spans="1:1" x14ac:dyDescent="0.2">
      <c r="A2729" s="8"/>
    </row>
    <row r="2730" spans="1:1" x14ac:dyDescent="0.2">
      <c r="A2730" s="8"/>
    </row>
    <row r="2731" spans="1:1" x14ac:dyDescent="0.2">
      <c r="A2731" s="8"/>
    </row>
    <row r="2732" spans="1:1" x14ac:dyDescent="0.2">
      <c r="A2732" s="8"/>
    </row>
    <row r="2733" spans="1:1" x14ac:dyDescent="0.2">
      <c r="A2733" s="8"/>
    </row>
    <row r="2734" spans="1:1" x14ac:dyDescent="0.2">
      <c r="A2734" s="8"/>
    </row>
    <row r="2735" spans="1:1" x14ac:dyDescent="0.2">
      <c r="A2735" s="8"/>
    </row>
    <row r="2736" spans="1:1" x14ac:dyDescent="0.2">
      <c r="A2736" s="8"/>
    </row>
    <row r="2737" spans="1:1" x14ac:dyDescent="0.2">
      <c r="A2737" s="8"/>
    </row>
    <row r="2738" spans="1:1" x14ac:dyDescent="0.2">
      <c r="A2738" s="8"/>
    </row>
    <row r="2739" spans="1:1" x14ac:dyDescent="0.2">
      <c r="A2739" s="8"/>
    </row>
    <row r="2740" spans="1:1" x14ac:dyDescent="0.2">
      <c r="A2740" s="8"/>
    </row>
    <row r="2741" spans="1:1" x14ac:dyDescent="0.2">
      <c r="A2741" s="8"/>
    </row>
    <row r="2742" spans="1:1" x14ac:dyDescent="0.2">
      <c r="A2742" s="8"/>
    </row>
    <row r="2743" spans="1:1" x14ac:dyDescent="0.2">
      <c r="A2743" s="8"/>
    </row>
    <row r="2744" spans="1:1" x14ac:dyDescent="0.2">
      <c r="A2744" s="8"/>
    </row>
    <row r="2745" spans="1:1" x14ac:dyDescent="0.2">
      <c r="A2745" s="8"/>
    </row>
    <row r="2746" spans="1:1" x14ac:dyDescent="0.2">
      <c r="A2746" s="8"/>
    </row>
    <row r="2747" spans="1:1" x14ac:dyDescent="0.2">
      <c r="A2747" s="8"/>
    </row>
    <row r="2748" spans="1:1" x14ac:dyDescent="0.2">
      <c r="A2748" s="8"/>
    </row>
    <row r="2749" spans="1:1" x14ac:dyDescent="0.2">
      <c r="A2749" s="8"/>
    </row>
    <row r="2750" spans="1:1" x14ac:dyDescent="0.2">
      <c r="A2750" s="8"/>
    </row>
    <row r="2751" spans="1:1" x14ac:dyDescent="0.2">
      <c r="A2751" s="8"/>
    </row>
    <row r="2752" spans="1:1" x14ac:dyDescent="0.2">
      <c r="A2752" s="8"/>
    </row>
    <row r="2753" spans="1:1" x14ac:dyDescent="0.2">
      <c r="A2753" s="8"/>
    </row>
    <row r="2754" spans="1:1" x14ac:dyDescent="0.2">
      <c r="A2754" s="8"/>
    </row>
    <row r="2755" spans="1:1" x14ac:dyDescent="0.2">
      <c r="A2755" s="8"/>
    </row>
    <row r="2756" spans="1:1" x14ac:dyDescent="0.2">
      <c r="A2756" s="8"/>
    </row>
    <row r="2757" spans="1:1" x14ac:dyDescent="0.2">
      <c r="A2757" s="8"/>
    </row>
    <row r="2758" spans="1:1" x14ac:dyDescent="0.2">
      <c r="A2758" s="8"/>
    </row>
    <row r="2759" spans="1:1" x14ac:dyDescent="0.2">
      <c r="A2759" s="8"/>
    </row>
    <row r="2760" spans="1:1" x14ac:dyDescent="0.2">
      <c r="A2760" s="8"/>
    </row>
    <row r="2761" spans="1:1" x14ac:dyDescent="0.2">
      <c r="A2761" s="8"/>
    </row>
    <row r="2762" spans="1:1" x14ac:dyDescent="0.2">
      <c r="A2762" s="8"/>
    </row>
    <row r="2763" spans="1:1" x14ac:dyDescent="0.2">
      <c r="A2763" s="8"/>
    </row>
    <row r="2764" spans="1:1" x14ac:dyDescent="0.2">
      <c r="A2764" s="8"/>
    </row>
    <row r="2765" spans="1:1" x14ac:dyDescent="0.2">
      <c r="A2765" s="8"/>
    </row>
    <row r="2766" spans="1:1" x14ac:dyDescent="0.2">
      <c r="A2766" s="8"/>
    </row>
    <row r="2767" spans="1:1" x14ac:dyDescent="0.2">
      <c r="A2767" s="8"/>
    </row>
    <row r="2768" spans="1:1" x14ac:dyDescent="0.2">
      <c r="A2768" s="8"/>
    </row>
    <row r="2769" spans="1:1" x14ac:dyDescent="0.2">
      <c r="A2769" s="8"/>
    </row>
    <row r="2770" spans="1:1" x14ac:dyDescent="0.2">
      <c r="A2770" s="8"/>
    </row>
    <row r="2771" spans="1:1" x14ac:dyDescent="0.2">
      <c r="A2771" s="8"/>
    </row>
    <row r="2772" spans="1:1" x14ac:dyDescent="0.2">
      <c r="A2772" s="8"/>
    </row>
    <row r="2773" spans="1:1" x14ac:dyDescent="0.2">
      <c r="A2773" s="8"/>
    </row>
    <row r="2774" spans="1:1" x14ac:dyDescent="0.2">
      <c r="A2774" s="8"/>
    </row>
    <row r="2775" spans="1:1" x14ac:dyDescent="0.2">
      <c r="A2775" s="8"/>
    </row>
    <row r="2776" spans="1:1" x14ac:dyDescent="0.2">
      <c r="A2776" s="8"/>
    </row>
    <row r="2777" spans="1:1" x14ac:dyDescent="0.2">
      <c r="A2777" s="8"/>
    </row>
    <row r="2778" spans="1:1" x14ac:dyDescent="0.2">
      <c r="A2778" s="8"/>
    </row>
    <row r="2779" spans="1:1" x14ac:dyDescent="0.2">
      <c r="A2779" s="8"/>
    </row>
    <row r="2780" spans="1:1" x14ac:dyDescent="0.2">
      <c r="A2780" s="8"/>
    </row>
    <row r="2781" spans="1:1" x14ac:dyDescent="0.2">
      <c r="A2781" s="8"/>
    </row>
    <row r="2782" spans="1:1" x14ac:dyDescent="0.2">
      <c r="A2782" s="8"/>
    </row>
    <row r="2783" spans="1:1" x14ac:dyDescent="0.2">
      <c r="A2783" s="8"/>
    </row>
    <row r="2784" spans="1:1" x14ac:dyDescent="0.2">
      <c r="A2784" s="8"/>
    </row>
    <row r="2785" spans="1:1" x14ac:dyDescent="0.2">
      <c r="A2785" s="8"/>
    </row>
    <row r="2786" spans="1:1" x14ac:dyDescent="0.2">
      <c r="A2786" s="8"/>
    </row>
    <row r="2787" spans="1:1" x14ac:dyDescent="0.2">
      <c r="A2787" s="8"/>
    </row>
    <row r="2788" spans="1:1" x14ac:dyDescent="0.2">
      <c r="A2788" s="8"/>
    </row>
    <row r="2789" spans="1:1" x14ac:dyDescent="0.2">
      <c r="A2789" s="8"/>
    </row>
    <row r="2790" spans="1:1" x14ac:dyDescent="0.2">
      <c r="A2790" s="8"/>
    </row>
    <row r="2791" spans="1:1" x14ac:dyDescent="0.2">
      <c r="A2791" s="8"/>
    </row>
    <row r="2792" spans="1:1" x14ac:dyDescent="0.2">
      <c r="A2792" s="8"/>
    </row>
    <row r="2793" spans="1:1" x14ac:dyDescent="0.2">
      <c r="A2793" s="8"/>
    </row>
    <row r="2794" spans="1:1" x14ac:dyDescent="0.2">
      <c r="A2794" s="8"/>
    </row>
    <row r="2795" spans="1:1" x14ac:dyDescent="0.2">
      <c r="A2795" s="8"/>
    </row>
    <row r="2796" spans="1:1" x14ac:dyDescent="0.2">
      <c r="A2796" s="8"/>
    </row>
    <row r="2797" spans="1:1" x14ac:dyDescent="0.2">
      <c r="A2797" s="8"/>
    </row>
    <row r="2798" spans="1:1" x14ac:dyDescent="0.2">
      <c r="A2798" s="8"/>
    </row>
    <row r="2799" spans="1:1" x14ac:dyDescent="0.2">
      <c r="A2799" s="8"/>
    </row>
    <row r="2800" spans="1:1" x14ac:dyDescent="0.2">
      <c r="A2800" s="8"/>
    </row>
    <row r="2801" spans="1:1" x14ac:dyDescent="0.2">
      <c r="A2801" s="8"/>
    </row>
    <row r="2802" spans="1:1" x14ac:dyDescent="0.2">
      <c r="A2802" s="8"/>
    </row>
    <row r="2803" spans="1:1" x14ac:dyDescent="0.2">
      <c r="A2803" s="8"/>
    </row>
    <row r="2804" spans="1:1" x14ac:dyDescent="0.2">
      <c r="A2804" s="8"/>
    </row>
    <row r="2805" spans="1:1" x14ac:dyDescent="0.2">
      <c r="A2805" s="8"/>
    </row>
    <row r="2806" spans="1:1" x14ac:dyDescent="0.2">
      <c r="A2806" s="8"/>
    </row>
    <row r="2807" spans="1:1" x14ac:dyDescent="0.2">
      <c r="A2807" s="8"/>
    </row>
    <row r="2808" spans="1:1" x14ac:dyDescent="0.2">
      <c r="A2808" s="8"/>
    </row>
    <row r="2809" spans="1:1" x14ac:dyDescent="0.2">
      <c r="A2809" s="8"/>
    </row>
    <row r="2810" spans="1:1" x14ac:dyDescent="0.2">
      <c r="A2810" s="8"/>
    </row>
    <row r="2811" spans="1:1" x14ac:dyDescent="0.2">
      <c r="A2811" s="8"/>
    </row>
    <row r="2812" spans="1:1" x14ac:dyDescent="0.2">
      <c r="A2812" s="8"/>
    </row>
    <row r="2813" spans="1:1" x14ac:dyDescent="0.2">
      <c r="A2813" s="8"/>
    </row>
    <row r="2814" spans="1:1" x14ac:dyDescent="0.2">
      <c r="A2814" s="8"/>
    </row>
    <row r="2815" spans="1:1" x14ac:dyDescent="0.2">
      <c r="A2815" s="8"/>
    </row>
    <row r="2816" spans="1:1" x14ac:dyDescent="0.2">
      <c r="A2816" s="8"/>
    </row>
    <row r="2817" spans="1:1" x14ac:dyDescent="0.2">
      <c r="A2817" s="8"/>
    </row>
    <row r="2818" spans="1:1" x14ac:dyDescent="0.2">
      <c r="A2818" s="8"/>
    </row>
    <row r="2819" spans="1:1" x14ac:dyDescent="0.2">
      <c r="A2819" s="8"/>
    </row>
    <row r="2820" spans="1:1" x14ac:dyDescent="0.2">
      <c r="A2820" s="8"/>
    </row>
    <row r="2821" spans="1:1" x14ac:dyDescent="0.2">
      <c r="A2821" s="8"/>
    </row>
    <row r="2822" spans="1:1" x14ac:dyDescent="0.2">
      <c r="A2822" s="8"/>
    </row>
    <row r="2823" spans="1:1" x14ac:dyDescent="0.2">
      <c r="A2823" s="8"/>
    </row>
    <row r="2824" spans="1:1" x14ac:dyDescent="0.2">
      <c r="A2824" s="8"/>
    </row>
    <row r="2825" spans="1:1" x14ac:dyDescent="0.2">
      <c r="A2825" s="8"/>
    </row>
    <row r="2826" spans="1:1" x14ac:dyDescent="0.2">
      <c r="A2826" s="8"/>
    </row>
    <row r="2827" spans="1:1" x14ac:dyDescent="0.2">
      <c r="A2827" s="8"/>
    </row>
    <row r="2828" spans="1:1" x14ac:dyDescent="0.2">
      <c r="A2828" s="8"/>
    </row>
    <row r="2829" spans="1:1" x14ac:dyDescent="0.2">
      <c r="A2829" s="8"/>
    </row>
    <row r="2830" spans="1:1" x14ac:dyDescent="0.2">
      <c r="A2830" s="8"/>
    </row>
    <row r="2831" spans="1:1" x14ac:dyDescent="0.2">
      <c r="A2831" s="8"/>
    </row>
    <row r="2832" spans="1:1" x14ac:dyDescent="0.2">
      <c r="A2832" s="8"/>
    </row>
    <row r="2833" spans="1:1" x14ac:dyDescent="0.2">
      <c r="A2833" s="8"/>
    </row>
    <row r="2834" spans="1:1" x14ac:dyDescent="0.2">
      <c r="A2834" s="8"/>
    </row>
    <row r="2835" spans="1:1" x14ac:dyDescent="0.2">
      <c r="A2835" s="8"/>
    </row>
    <row r="2836" spans="1:1" x14ac:dyDescent="0.2">
      <c r="A2836" s="8"/>
    </row>
    <row r="2837" spans="1:1" x14ac:dyDescent="0.2">
      <c r="A2837" s="8"/>
    </row>
    <row r="2838" spans="1:1" x14ac:dyDescent="0.2">
      <c r="A2838" s="8"/>
    </row>
    <row r="2839" spans="1:1" x14ac:dyDescent="0.2">
      <c r="A2839" s="8"/>
    </row>
    <row r="2840" spans="1:1" x14ac:dyDescent="0.2">
      <c r="A2840" s="8"/>
    </row>
    <row r="2841" spans="1:1" x14ac:dyDescent="0.2">
      <c r="A2841" s="8"/>
    </row>
    <row r="2842" spans="1:1" x14ac:dyDescent="0.2">
      <c r="A2842" s="8"/>
    </row>
    <row r="2843" spans="1:1" x14ac:dyDescent="0.2">
      <c r="A2843" s="8"/>
    </row>
    <row r="2844" spans="1:1" x14ac:dyDescent="0.2">
      <c r="A2844" s="8"/>
    </row>
    <row r="2845" spans="1:1" x14ac:dyDescent="0.2">
      <c r="A2845" s="8"/>
    </row>
    <row r="2846" spans="1:1" x14ac:dyDescent="0.2">
      <c r="A2846" s="8"/>
    </row>
    <row r="2847" spans="1:1" x14ac:dyDescent="0.2">
      <c r="A2847" s="8"/>
    </row>
    <row r="2848" spans="1:1" x14ac:dyDescent="0.2">
      <c r="A2848" s="8"/>
    </row>
    <row r="2849" spans="1:1" x14ac:dyDescent="0.2">
      <c r="A2849" s="8"/>
    </row>
    <row r="2850" spans="1:1" x14ac:dyDescent="0.2">
      <c r="A2850" s="8"/>
    </row>
    <row r="2851" spans="1:1" x14ac:dyDescent="0.2">
      <c r="A2851" s="8"/>
    </row>
    <row r="2852" spans="1:1" x14ac:dyDescent="0.2">
      <c r="A2852" s="8"/>
    </row>
    <row r="2853" spans="1:1" x14ac:dyDescent="0.2">
      <c r="A2853" s="8"/>
    </row>
    <row r="2854" spans="1:1" x14ac:dyDescent="0.2">
      <c r="A2854" s="8"/>
    </row>
    <row r="2855" spans="1:1" x14ac:dyDescent="0.2">
      <c r="A2855" s="8"/>
    </row>
    <row r="2856" spans="1:1" x14ac:dyDescent="0.2">
      <c r="A2856" s="8"/>
    </row>
    <row r="2857" spans="1:1" x14ac:dyDescent="0.2">
      <c r="A2857" s="8"/>
    </row>
    <row r="2858" spans="1:1" x14ac:dyDescent="0.2">
      <c r="A2858" s="8"/>
    </row>
    <row r="2859" spans="1:1" x14ac:dyDescent="0.2">
      <c r="A2859" s="8"/>
    </row>
    <row r="2860" spans="1:1" x14ac:dyDescent="0.2">
      <c r="A2860" s="8"/>
    </row>
    <row r="2861" spans="1:1" x14ac:dyDescent="0.2">
      <c r="A2861" s="8"/>
    </row>
    <row r="2862" spans="1:1" x14ac:dyDescent="0.2">
      <c r="A2862" s="8"/>
    </row>
    <row r="2863" spans="1:1" x14ac:dyDescent="0.2">
      <c r="A2863" s="8"/>
    </row>
    <row r="2864" spans="1:1" x14ac:dyDescent="0.2">
      <c r="A2864" s="8"/>
    </row>
    <row r="2865" spans="1:1" x14ac:dyDescent="0.2">
      <c r="A2865" s="8"/>
    </row>
    <row r="2866" spans="1:1" x14ac:dyDescent="0.2">
      <c r="A2866" s="8"/>
    </row>
    <row r="2867" spans="1:1" x14ac:dyDescent="0.2">
      <c r="A2867" s="8"/>
    </row>
    <row r="2868" spans="1:1" x14ac:dyDescent="0.2">
      <c r="A2868" s="8"/>
    </row>
    <row r="2869" spans="1:1" x14ac:dyDescent="0.2">
      <c r="A2869" s="8"/>
    </row>
    <row r="2870" spans="1:1" x14ac:dyDescent="0.2">
      <c r="A2870" s="8"/>
    </row>
    <row r="2871" spans="1:1" x14ac:dyDescent="0.2">
      <c r="A2871" s="8"/>
    </row>
    <row r="2872" spans="1:1" x14ac:dyDescent="0.2">
      <c r="A2872" s="8"/>
    </row>
    <row r="2873" spans="1:1" x14ac:dyDescent="0.2">
      <c r="A2873" s="8"/>
    </row>
    <row r="2874" spans="1:1" x14ac:dyDescent="0.2">
      <c r="A2874" s="8"/>
    </row>
    <row r="2875" spans="1:1" x14ac:dyDescent="0.2">
      <c r="A2875" s="8"/>
    </row>
    <row r="2876" spans="1:1" x14ac:dyDescent="0.2">
      <c r="A2876" s="8"/>
    </row>
    <row r="2877" spans="1:1" x14ac:dyDescent="0.2">
      <c r="A2877" s="8"/>
    </row>
    <row r="2878" spans="1:1" x14ac:dyDescent="0.2">
      <c r="A2878" s="8"/>
    </row>
    <row r="2879" spans="1:1" x14ac:dyDescent="0.2">
      <c r="A2879" s="8"/>
    </row>
    <row r="2880" spans="1:1" x14ac:dyDescent="0.2">
      <c r="A2880" s="8"/>
    </row>
    <row r="2881" spans="1:1" x14ac:dyDescent="0.2">
      <c r="A2881" s="8"/>
    </row>
    <row r="2882" spans="1:1" x14ac:dyDescent="0.2">
      <c r="A2882" s="8"/>
    </row>
    <row r="2883" spans="1:1" x14ac:dyDescent="0.2">
      <c r="A2883" s="8"/>
    </row>
    <row r="2884" spans="1:1" x14ac:dyDescent="0.2">
      <c r="A2884" s="8"/>
    </row>
    <row r="2885" spans="1:1" x14ac:dyDescent="0.2">
      <c r="A2885" s="8"/>
    </row>
    <row r="2886" spans="1:1" x14ac:dyDescent="0.2">
      <c r="A2886" s="8"/>
    </row>
    <row r="2887" spans="1:1" x14ac:dyDescent="0.2">
      <c r="A2887" s="8"/>
    </row>
    <row r="2888" spans="1:1" x14ac:dyDescent="0.2">
      <c r="A2888" s="8"/>
    </row>
    <row r="2889" spans="1:1" x14ac:dyDescent="0.2">
      <c r="A2889" s="8"/>
    </row>
    <row r="2890" spans="1:1" x14ac:dyDescent="0.2">
      <c r="A2890" s="8"/>
    </row>
    <row r="2891" spans="1:1" x14ac:dyDescent="0.2">
      <c r="A2891" s="8"/>
    </row>
    <row r="2892" spans="1:1" x14ac:dyDescent="0.2">
      <c r="A2892" s="8"/>
    </row>
    <row r="2893" spans="1:1" x14ac:dyDescent="0.2">
      <c r="A2893" s="8"/>
    </row>
    <row r="2894" spans="1:1" x14ac:dyDescent="0.2">
      <c r="A2894" s="8"/>
    </row>
    <row r="2895" spans="1:1" x14ac:dyDescent="0.2">
      <c r="A2895" s="8"/>
    </row>
    <row r="2896" spans="1:1" x14ac:dyDescent="0.2">
      <c r="A2896" s="8"/>
    </row>
    <row r="2897" spans="1:1" x14ac:dyDescent="0.2">
      <c r="A2897" s="8"/>
    </row>
    <row r="2898" spans="1:1" x14ac:dyDescent="0.2">
      <c r="A2898" s="8"/>
    </row>
    <row r="2899" spans="1:1" x14ac:dyDescent="0.2">
      <c r="A2899" s="8"/>
    </row>
    <row r="2900" spans="1:1" x14ac:dyDescent="0.2">
      <c r="A2900" s="8"/>
    </row>
    <row r="2901" spans="1:1" x14ac:dyDescent="0.2">
      <c r="A2901" s="8"/>
    </row>
    <row r="2902" spans="1:1" x14ac:dyDescent="0.2">
      <c r="A2902" s="8"/>
    </row>
    <row r="2903" spans="1:1" x14ac:dyDescent="0.2">
      <c r="A2903" s="8"/>
    </row>
    <row r="2904" spans="1:1" x14ac:dyDescent="0.2">
      <c r="A2904" s="8"/>
    </row>
    <row r="2905" spans="1:1" x14ac:dyDescent="0.2">
      <c r="A2905" s="8"/>
    </row>
    <row r="2906" spans="1:1" x14ac:dyDescent="0.2">
      <c r="A2906" s="8"/>
    </row>
    <row r="2907" spans="1:1" x14ac:dyDescent="0.2">
      <c r="A2907" s="8"/>
    </row>
    <row r="2908" spans="1:1" x14ac:dyDescent="0.2">
      <c r="A2908" s="8"/>
    </row>
    <row r="2909" spans="1:1" x14ac:dyDescent="0.2">
      <c r="A2909" s="8"/>
    </row>
    <row r="2910" spans="1:1" x14ac:dyDescent="0.2">
      <c r="A2910" s="8"/>
    </row>
    <row r="2911" spans="1:1" x14ac:dyDescent="0.2">
      <c r="A2911" s="8"/>
    </row>
    <row r="2912" spans="1:1" x14ac:dyDescent="0.2">
      <c r="A2912" s="8"/>
    </row>
    <row r="2913" spans="1:1" x14ac:dyDescent="0.2">
      <c r="A2913" s="8"/>
    </row>
    <row r="2914" spans="1:1" x14ac:dyDescent="0.2">
      <c r="A2914" s="8"/>
    </row>
    <row r="2915" spans="1:1" x14ac:dyDescent="0.2">
      <c r="A2915" s="8"/>
    </row>
    <row r="2916" spans="1:1" x14ac:dyDescent="0.2">
      <c r="A2916" s="8"/>
    </row>
    <row r="2917" spans="1:1" x14ac:dyDescent="0.2">
      <c r="A2917" s="8"/>
    </row>
    <row r="2918" spans="1:1" x14ac:dyDescent="0.2">
      <c r="A2918" s="8"/>
    </row>
    <row r="2919" spans="1:1" x14ac:dyDescent="0.2">
      <c r="A2919" s="8"/>
    </row>
    <row r="2920" spans="1:1" x14ac:dyDescent="0.2">
      <c r="A2920" s="8"/>
    </row>
    <row r="2921" spans="1:1" x14ac:dyDescent="0.2">
      <c r="A2921" s="8"/>
    </row>
    <row r="2922" spans="1:1" x14ac:dyDescent="0.2">
      <c r="A2922" s="8"/>
    </row>
    <row r="2923" spans="1:1" x14ac:dyDescent="0.2">
      <c r="A2923" s="8"/>
    </row>
    <row r="2924" spans="1:1" x14ac:dyDescent="0.2">
      <c r="A2924" s="8"/>
    </row>
    <row r="2925" spans="1:1" x14ac:dyDescent="0.2">
      <c r="A2925" s="8"/>
    </row>
    <row r="2926" spans="1:1" x14ac:dyDescent="0.2">
      <c r="A2926" s="8"/>
    </row>
    <row r="2927" spans="1:1" x14ac:dyDescent="0.2">
      <c r="A2927" s="8"/>
    </row>
    <row r="2928" spans="1:1" x14ac:dyDescent="0.2">
      <c r="A2928" s="8"/>
    </row>
    <row r="2929" spans="1:1" x14ac:dyDescent="0.2">
      <c r="A2929" s="8"/>
    </row>
    <row r="2930" spans="1:1" x14ac:dyDescent="0.2">
      <c r="A2930" s="8"/>
    </row>
    <row r="2931" spans="1:1" x14ac:dyDescent="0.2">
      <c r="A2931" s="8"/>
    </row>
    <row r="2932" spans="1:1" x14ac:dyDescent="0.2">
      <c r="A2932" s="8"/>
    </row>
    <row r="2933" spans="1:1" x14ac:dyDescent="0.2">
      <c r="A2933" s="8"/>
    </row>
    <row r="2934" spans="1:1" x14ac:dyDescent="0.2">
      <c r="A2934" s="8"/>
    </row>
    <row r="2935" spans="1:1" x14ac:dyDescent="0.2">
      <c r="A2935" s="8"/>
    </row>
    <row r="2936" spans="1:1" x14ac:dyDescent="0.2">
      <c r="A2936" s="8"/>
    </row>
    <row r="2937" spans="1:1" x14ac:dyDescent="0.2">
      <c r="A2937" s="8"/>
    </row>
    <row r="2938" spans="1:1" x14ac:dyDescent="0.2">
      <c r="A2938" s="8"/>
    </row>
    <row r="2939" spans="1:1" x14ac:dyDescent="0.2">
      <c r="A2939" s="8"/>
    </row>
    <row r="2940" spans="1:1" x14ac:dyDescent="0.2">
      <c r="A2940" s="8"/>
    </row>
    <row r="2941" spans="1:1" x14ac:dyDescent="0.2">
      <c r="A2941" s="8"/>
    </row>
    <row r="2942" spans="1:1" x14ac:dyDescent="0.2">
      <c r="A2942" s="8"/>
    </row>
    <row r="2943" spans="1:1" x14ac:dyDescent="0.2">
      <c r="A2943" s="8"/>
    </row>
    <row r="2944" spans="1:1" x14ac:dyDescent="0.2">
      <c r="A2944" s="8"/>
    </row>
    <row r="2945" spans="1:1" x14ac:dyDescent="0.2">
      <c r="A2945" s="8"/>
    </row>
    <row r="2946" spans="1:1" x14ac:dyDescent="0.2">
      <c r="A2946" s="8"/>
    </row>
    <row r="2947" spans="1:1" x14ac:dyDescent="0.2">
      <c r="A2947" s="8"/>
    </row>
    <row r="2948" spans="1:1" x14ac:dyDescent="0.2">
      <c r="A2948" s="8"/>
    </row>
    <row r="2949" spans="1:1" x14ac:dyDescent="0.2">
      <c r="A2949" s="8"/>
    </row>
    <row r="2950" spans="1:1" x14ac:dyDescent="0.2">
      <c r="A2950" s="8"/>
    </row>
    <row r="2951" spans="1:1" x14ac:dyDescent="0.2">
      <c r="A2951" s="8"/>
    </row>
    <row r="2952" spans="1:1" x14ac:dyDescent="0.2">
      <c r="A2952" s="8"/>
    </row>
    <row r="2953" spans="1:1" x14ac:dyDescent="0.2">
      <c r="A2953" s="8"/>
    </row>
    <row r="2954" spans="1:1" x14ac:dyDescent="0.2">
      <c r="A2954" s="8"/>
    </row>
    <row r="2955" spans="1:1" x14ac:dyDescent="0.2">
      <c r="A2955" s="8"/>
    </row>
    <row r="2956" spans="1:1" x14ac:dyDescent="0.2">
      <c r="A2956" s="8"/>
    </row>
    <row r="2957" spans="1:1" x14ac:dyDescent="0.2">
      <c r="A2957" s="8"/>
    </row>
    <row r="2958" spans="1:1" x14ac:dyDescent="0.2">
      <c r="A2958" s="8"/>
    </row>
    <row r="2959" spans="1:1" x14ac:dyDescent="0.2">
      <c r="A2959" s="8"/>
    </row>
    <row r="2960" spans="1:1" x14ac:dyDescent="0.2">
      <c r="A2960" s="8"/>
    </row>
    <row r="2961" spans="1:1" x14ac:dyDescent="0.2">
      <c r="A2961" s="8"/>
    </row>
    <row r="2962" spans="1:1" x14ac:dyDescent="0.2">
      <c r="A2962" s="8"/>
    </row>
    <row r="2963" spans="1:1" x14ac:dyDescent="0.2">
      <c r="A2963" s="8"/>
    </row>
    <row r="2964" spans="1:1" x14ac:dyDescent="0.2">
      <c r="A2964" s="8"/>
    </row>
    <row r="2965" spans="1:1" x14ac:dyDescent="0.2">
      <c r="A2965" s="8"/>
    </row>
    <row r="2966" spans="1:1" x14ac:dyDescent="0.2">
      <c r="A2966" s="8"/>
    </row>
    <row r="2967" spans="1:1" x14ac:dyDescent="0.2">
      <c r="A2967" s="8"/>
    </row>
    <row r="2968" spans="1:1" x14ac:dyDescent="0.2">
      <c r="A2968" s="8"/>
    </row>
    <row r="2969" spans="1:1" x14ac:dyDescent="0.2">
      <c r="A2969" s="8"/>
    </row>
    <row r="2970" spans="1:1" x14ac:dyDescent="0.2">
      <c r="A2970" s="8"/>
    </row>
    <row r="2971" spans="1:1" x14ac:dyDescent="0.2">
      <c r="A2971" s="8"/>
    </row>
    <row r="2972" spans="1:1" x14ac:dyDescent="0.2">
      <c r="A2972" s="8"/>
    </row>
    <row r="2973" spans="1:1" x14ac:dyDescent="0.2">
      <c r="A2973" s="8"/>
    </row>
    <row r="2974" spans="1:1" x14ac:dyDescent="0.2">
      <c r="A2974" s="8"/>
    </row>
    <row r="2975" spans="1:1" x14ac:dyDescent="0.2">
      <c r="A2975" s="8"/>
    </row>
    <row r="2976" spans="1:1" x14ac:dyDescent="0.2">
      <c r="A2976" s="8"/>
    </row>
    <row r="2977" spans="1:1" x14ac:dyDescent="0.2">
      <c r="A2977" s="8"/>
    </row>
    <row r="2978" spans="1:1" x14ac:dyDescent="0.2">
      <c r="A2978" s="8"/>
    </row>
    <row r="2979" spans="1:1" x14ac:dyDescent="0.2">
      <c r="A2979" s="8"/>
    </row>
    <row r="2980" spans="1:1" x14ac:dyDescent="0.2">
      <c r="A2980" s="8"/>
    </row>
    <row r="2981" spans="1:1" x14ac:dyDescent="0.2">
      <c r="A2981" s="8"/>
    </row>
    <row r="2982" spans="1:1" x14ac:dyDescent="0.2">
      <c r="A2982" s="8"/>
    </row>
    <row r="2983" spans="1:1" x14ac:dyDescent="0.2">
      <c r="A2983" s="8"/>
    </row>
    <row r="2984" spans="1:1" x14ac:dyDescent="0.2">
      <c r="A2984" s="8"/>
    </row>
    <row r="2985" spans="1:1" x14ac:dyDescent="0.2">
      <c r="A2985" s="8"/>
    </row>
    <row r="2986" spans="1:1" x14ac:dyDescent="0.2">
      <c r="A2986" s="8"/>
    </row>
    <row r="2987" spans="1:1" x14ac:dyDescent="0.2">
      <c r="A2987" s="8"/>
    </row>
    <row r="2988" spans="1:1" x14ac:dyDescent="0.2">
      <c r="A2988" s="8"/>
    </row>
    <row r="2989" spans="1:1" x14ac:dyDescent="0.2">
      <c r="A2989" s="8"/>
    </row>
    <row r="2990" spans="1:1" x14ac:dyDescent="0.2">
      <c r="A2990" s="8"/>
    </row>
    <row r="2991" spans="1:1" x14ac:dyDescent="0.2">
      <c r="A2991" s="8"/>
    </row>
    <row r="2992" spans="1:1" x14ac:dyDescent="0.2">
      <c r="A2992" s="8"/>
    </row>
    <row r="2993" spans="1:1" x14ac:dyDescent="0.2">
      <c r="A2993" s="8"/>
    </row>
    <row r="2994" spans="1:1" x14ac:dyDescent="0.2">
      <c r="A2994" s="8"/>
    </row>
    <row r="2995" spans="1:1" x14ac:dyDescent="0.2">
      <c r="A2995" s="8"/>
    </row>
    <row r="2996" spans="1:1" x14ac:dyDescent="0.2">
      <c r="A2996" s="8"/>
    </row>
    <row r="2997" spans="1:1" x14ac:dyDescent="0.2">
      <c r="A2997" s="8"/>
    </row>
    <row r="2998" spans="1:1" x14ac:dyDescent="0.2">
      <c r="A2998" s="8"/>
    </row>
    <row r="2999" spans="1:1" x14ac:dyDescent="0.2">
      <c r="A2999" s="8"/>
    </row>
    <row r="3000" spans="1:1" x14ac:dyDescent="0.2">
      <c r="A3000" s="8"/>
    </row>
    <row r="3001" spans="1:1" x14ac:dyDescent="0.2">
      <c r="A3001" s="8"/>
    </row>
    <row r="3002" spans="1:1" x14ac:dyDescent="0.2">
      <c r="A3002" s="8"/>
    </row>
    <row r="3003" spans="1:1" x14ac:dyDescent="0.2">
      <c r="A3003" s="8"/>
    </row>
    <row r="3004" spans="1:1" x14ac:dyDescent="0.2">
      <c r="A3004" s="8"/>
    </row>
    <row r="3005" spans="1:1" x14ac:dyDescent="0.2">
      <c r="A3005" s="8"/>
    </row>
    <row r="3006" spans="1:1" x14ac:dyDescent="0.2">
      <c r="A3006" s="8"/>
    </row>
    <row r="3007" spans="1:1" x14ac:dyDescent="0.2">
      <c r="A3007" s="8"/>
    </row>
    <row r="3008" spans="1:1" x14ac:dyDescent="0.2">
      <c r="A3008" s="8"/>
    </row>
    <row r="3009" spans="1:1" x14ac:dyDescent="0.2">
      <c r="A3009" s="8"/>
    </row>
    <row r="3010" spans="1:1" x14ac:dyDescent="0.2">
      <c r="A3010" s="8"/>
    </row>
    <row r="3011" spans="1:1" x14ac:dyDescent="0.2">
      <c r="A3011" s="8"/>
    </row>
    <row r="3012" spans="1:1" x14ac:dyDescent="0.2">
      <c r="A3012" s="8"/>
    </row>
    <row r="3013" spans="1:1" x14ac:dyDescent="0.2">
      <c r="A3013" s="8"/>
    </row>
    <row r="3014" spans="1:1" x14ac:dyDescent="0.2">
      <c r="A3014" s="8"/>
    </row>
    <row r="3015" spans="1:1" x14ac:dyDescent="0.2">
      <c r="A3015" s="8"/>
    </row>
    <row r="3016" spans="1:1" x14ac:dyDescent="0.2">
      <c r="A3016" s="8"/>
    </row>
    <row r="3017" spans="1:1" x14ac:dyDescent="0.2">
      <c r="A3017" s="8"/>
    </row>
    <row r="3018" spans="1:1" x14ac:dyDescent="0.2">
      <c r="A3018" s="8"/>
    </row>
    <row r="3019" spans="1:1" x14ac:dyDescent="0.2">
      <c r="A3019" s="8"/>
    </row>
    <row r="3020" spans="1:1" x14ac:dyDescent="0.2">
      <c r="A3020" s="8"/>
    </row>
    <row r="3021" spans="1:1" x14ac:dyDescent="0.2">
      <c r="A3021" s="8"/>
    </row>
    <row r="3022" spans="1:1" x14ac:dyDescent="0.2">
      <c r="A3022" s="8"/>
    </row>
    <row r="3023" spans="1:1" x14ac:dyDescent="0.2">
      <c r="A3023" s="8"/>
    </row>
    <row r="3024" spans="1:1" x14ac:dyDescent="0.2">
      <c r="A3024" s="8"/>
    </row>
    <row r="3025" spans="1:1" x14ac:dyDescent="0.2">
      <c r="A3025" s="8"/>
    </row>
    <row r="3026" spans="1:1" x14ac:dyDescent="0.2">
      <c r="A3026" s="8"/>
    </row>
    <row r="3027" spans="1:1" x14ac:dyDescent="0.2">
      <c r="A3027" s="8"/>
    </row>
    <row r="3028" spans="1:1" x14ac:dyDescent="0.2">
      <c r="A3028" s="8"/>
    </row>
    <row r="3029" spans="1:1" x14ac:dyDescent="0.2">
      <c r="A3029" s="8"/>
    </row>
    <row r="3030" spans="1:1" x14ac:dyDescent="0.2">
      <c r="A3030" s="8"/>
    </row>
    <row r="3031" spans="1:1" x14ac:dyDescent="0.2">
      <c r="A3031" s="8"/>
    </row>
    <row r="3032" spans="1:1" x14ac:dyDescent="0.2">
      <c r="A3032" s="8"/>
    </row>
    <row r="3033" spans="1:1" x14ac:dyDescent="0.2">
      <c r="A3033" s="8"/>
    </row>
    <row r="3034" spans="1:1" x14ac:dyDescent="0.2">
      <c r="A3034" s="8"/>
    </row>
    <row r="3035" spans="1:1" x14ac:dyDescent="0.2">
      <c r="A3035" s="8"/>
    </row>
    <row r="3036" spans="1:1" x14ac:dyDescent="0.2">
      <c r="A3036" s="8"/>
    </row>
    <row r="3037" spans="1:1" x14ac:dyDescent="0.2">
      <c r="A3037" s="8"/>
    </row>
    <row r="3038" spans="1:1" x14ac:dyDescent="0.2">
      <c r="A3038" s="8"/>
    </row>
    <row r="3039" spans="1:1" x14ac:dyDescent="0.2">
      <c r="A3039" s="8"/>
    </row>
    <row r="3040" spans="1:1" x14ac:dyDescent="0.2">
      <c r="A3040" s="8"/>
    </row>
    <row r="3041" spans="1:1" x14ac:dyDescent="0.2">
      <c r="A3041" s="8"/>
    </row>
    <row r="3042" spans="1:1" x14ac:dyDescent="0.2">
      <c r="A3042" s="8"/>
    </row>
    <row r="3043" spans="1:1" x14ac:dyDescent="0.2">
      <c r="A3043" s="8"/>
    </row>
    <row r="3044" spans="1:1" x14ac:dyDescent="0.2">
      <c r="A3044" s="8"/>
    </row>
    <row r="3045" spans="1:1" x14ac:dyDescent="0.2">
      <c r="A3045" s="8"/>
    </row>
    <row r="3046" spans="1:1" x14ac:dyDescent="0.2">
      <c r="A3046" s="8"/>
    </row>
    <row r="3047" spans="1:1" x14ac:dyDescent="0.2">
      <c r="A3047" s="8"/>
    </row>
    <row r="3048" spans="1:1" x14ac:dyDescent="0.2">
      <c r="A3048" s="8"/>
    </row>
    <row r="3049" spans="1:1" x14ac:dyDescent="0.2">
      <c r="A3049" s="8"/>
    </row>
    <row r="3050" spans="1:1" x14ac:dyDescent="0.2">
      <c r="A3050" s="8"/>
    </row>
    <row r="3051" spans="1:1" x14ac:dyDescent="0.2">
      <c r="A3051" s="8"/>
    </row>
    <row r="3052" spans="1:1" x14ac:dyDescent="0.2">
      <c r="A3052" s="8"/>
    </row>
    <row r="3053" spans="1:1" x14ac:dyDescent="0.2">
      <c r="A3053" s="8"/>
    </row>
    <row r="3054" spans="1:1" x14ac:dyDescent="0.2">
      <c r="A3054" s="8"/>
    </row>
    <row r="3055" spans="1:1" x14ac:dyDescent="0.2">
      <c r="A3055" s="8"/>
    </row>
    <row r="3056" spans="1:1" x14ac:dyDescent="0.2">
      <c r="A3056" s="8"/>
    </row>
    <row r="3057" spans="1:1" x14ac:dyDescent="0.2">
      <c r="A3057" s="8"/>
    </row>
    <row r="3058" spans="1:1" x14ac:dyDescent="0.2">
      <c r="A3058" s="8"/>
    </row>
    <row r="3059" spans="1:1" x14ac:dyDescent="0.2">
      <c r="A3059" s="8"/>
    </row>
    <row r="3060" spans="1:1" x14ac:dyDescent="0.2">
      <c r="A3060" s="8"/>
    </row>
    <row r="3061" spans="1:1" x14ac:dyDescent="0.2">
      <c r="A3061" s="8"/>
    </row>
    <row r="3062" spans="1:1" x14ac:dyDescent="0.2">
      <c r="A3062" s="8"/>
    </row>
    <row r="3063" spans="1:1" x14ac:dyDescent="0.2">
      <c r="A3063" s="8"/>
    </row>
    <row r="3064" spans="1:1" x14ac:dyDescent="0.2">
      <c r="A3064" s="8"/>
    </row>
    <row r="3065" spans="1:1" x14ac:dyDescent="0.2">
      <c r="A3065" s="8"/>
    </row>
    <row r="3066" spans="1:1" x14ac:dyDescent="0.2">
      <c r="A3066" s="8"/>
    </row>
    <row r="3067" spans="1:1" x14ac:dyDescent="0.2">
      <c r="A3067" s="8"/>
    </row>
    <row r="3068" spans="1:1" x14ac:dyDescent="0.2">
      <c r="A3068" s="8"/>
    </row>
    <row r="3069" spans="1:1" x14ac:dyDescent="0.2">
      <c r="A3069" s="8"/>
    </row>
    <row r="3070" spans="1:1" x14ac:dyDescent="0.2">
      <c r="A3070" s="8"/>
    </row>
    <row r="3071" spans="1:1" x14ac:dyDescent="0.2">
      <c r="A3071" s="8"/>
    </row>
    <row r="3072" spans="1:1" x14ac:dyDescent="0.2">
      <c r="A3072" s="8"/>
    </row>
    <row r="3073" spans="1:1" x14ac:dyDescent="0.2">
      <c r="A3073" s="8"/>
    </row>
    <row r="3074" spans="1:1" x14ac:dyDescent="0.2">
      <c r="A3074" s="8"/>
    </row>
    <row r="3075" spans="1:1" x14ac:dyDescent="0.2">
      <c r="A3075" s="8"/>
    </row>
    <row r="3076" spans="1:1" x14ac:dyDescent="0.2">
      <c r="A3076" s="8"/>
    </row>
    <row r="3077" spans="1:1" x14ac:dyDescent="0.2">
      <c r="A3077" s="8"/>
    </row>
    <row r="3078" spans="1:1" x14ac:dyDescent="0.2">
      <c r="A3078" s="8"/>
    </row>
    <row r="3079" spans="1:1" x14ac:dyDescent="0.2">
      <c r="A3079" s="8"/>
    </row>
    <row r="3080" spans="1:1" x14ac:dyDescent="0.2">
      <c r="A3080" s="8"/>
    </row>
    <row r="3081" spans="1:1" x14ac:dyDescent="0.2">
      <c r="A3081" s="8"/>
    </row>
    <row r="3082" spans="1:1" x14ac:dyDescent="0.2">
      <c r="A3082" s="8"/>
    </row>
    <row r="3083" spans="1:1" x14ac:dyDescent="0.2">
      <c r="A3083" s="8"/>
    </row>
    <row r="3084" spans="1:1" x14ac:dyDescent="0.2">
      <c r="A3084" s="8"/>
    </row>
    <row r="3085" spans="1:1" x14ac:dyDescent="0.2">
      <c r="A3085" s="8"/>
    </row>
    <row r="3086" spans="1:1" x14ac:dyDescent="0.2">
      <c r="A3086" s="8"/>
    </row>
    <row r="3087" spans="1:1" x14ac:dyDescent="0.2">
      <c r="A3087" s="8"/>
    </row>
    <row r="3088" spans="1:1" x14ac:dyDescent="0.2">
      <c r="A3088" s="8"/>
    </row>
    <row r="3089" spans="1:1" x14ac:dyDescent="0.2">
      <c r="A3089" s="8"/>
    </row>
    <row r="3090" spans="1:1" x14ac:dyDescent="0.2">
      <c r="A3090" s="8"/>
    </row>
    <row r="3091" spans="1:1" x14ac:dyDescent="0.2">
      <c r="A3091" s="8"/>
    </row>
    <row r="3092" spans="1:1" x14ac:dyDescent="0.2">
      <c r="A3092" s="8"/>
    </row>
    <row r="3093" spans="1:1" x14ac:dyDescent="0.2">
      <c r="A3093" s="8"/>
    </row>
    <row r="3094" spans="1:1" x14ac:dyDescent="0.2">
      <c r="A3094" s="8"/>
    </row>
    <row r="3095" spans="1:1" x14ac:dyDescent="0.2">
      <c r="A3095" s="8"/>
    </row>
    <row r="3096" spans="1:1" x14ac:dyDescent="0.2">
      <c r="A3096" s="8"/>
    </row>
    <row r="3097" spans="1:1" x14ac:dyDescent="0.2">
      <c r="A3097" s="8"/>
    </row>
    <row r="3098" spans="1:1" x14ac:dyDescent="0.2">
      <c r="A3098" s="8"/>
    </row>
    <row r="3099" spans="1:1" x14ac:dyDescent="0.2">
      <c r="A3099" s="8"/>
    </row>
    <row r="3100" spans="1:1" x14ac:dyDescent="0.2">
      <c r="A3100" s="8"/>
    </row>
    <row r="3101" spans="1:1" x14ac:dyDescent="0.2">
      <c r="A3101" s="8"/>
    </row>
    <row r="3102" spans="1:1" x14ac:dyDescent="0.2">
      <c r="A3102" s="8"/>
    </row>
    <row r="3103" spans="1:1" x14ac:dyDescent="0.2">
      <c r="A3103" s="8"/>
    </row>
    <row r="3104" spans="1:1" x14ac:dyDescent="0.2">
      <c r="A3104" s="8"/>
    </row>
    <row r="3105" spans="1:1" x14ac:dyDescent="0.2">
      <c r="A3105" s="8"/>
    </row>
    <row r="3106" spans="1:1" x14ac:dyDescent="0.2">
      <c r="A3106" s="8"/>
    </row>
    <row r="3107" spans="1:1" x14ac:dyDescent="0.2">
      <c r="A3107" s="8"/>
    </row>
    <row r="3108" spans="1:1" x14ac:dyDescent="0.2">
      <c r="A3108" s="8"/>
    </row>
    <row r="3109" spans="1:1" x14ac:dyDescent="0.2">
      <c r="A3109" s="8"/>
    </row>
    <row r="3110" spans="1:1" x14ac:dyDescent="0.2">
      <c r="A3110" s="8"/>
    </row>
    <row r="3111" spans="1:1" x14ac:dyDescent="0.2">
      <c r="A3111" s="8"/>
    </row>
    <row r="3112" spans="1:1" x14ac:dyDescent="0.2">
      <c r="A3112" s="8"/>
    </row>
    <row r="3113" spans="1:1" x14ac:dyDescent="0.2">
      <c r="A3113" s="8"/>
    </row>
    <row r="3114" spans="1:1" x14ac:dyDescent="0.2">
      <c r="A3114" s="8"/>
    </row>
    <row r="3115" spans="1:1" x14ac:dyDescent="0.2">
      <c r="A3115" s="8"/>
    </row>
    <row r="3116" spans="1:1" x14ac:dyDescent="0.2">
      <c r="A3116" s="8"/>
    </row>
    <row r="3117" spans="1:1" x14ac:dyDescent="0.2">
      <c r="A3117" s="8"/>
    </row>
    <row r="3118" spans="1:1" x14ac:dyDescent="0.2">
      <c r="A3118" s="8"/>
    </row>
    <row r="3119" spans="1:1" x14ac:dyDescent="0.2">
      <c r="A3119" s="8"/>
    </row>
    <row r="3120" spans="1:1" x14ac:dyDescent="0.2">
      <c r="A3120" s="8"/>
    </row>
    <row r="3121" spans="1:1" x14ac:dyDescent="0.2">
      <c r="A3121" s="8"/>
    </row>
    <row r="3122" spans="1:1" x14ac:dyDescent="0.2">
      <c r="A3122" s="8"/>
    </row>
    <row r="3123" spans="1:1" x14ac:dyDescent="0.2">
      <c r="A3123" s="8"/>
    </row>
    <row r="3124" spans="1:1" x14ac:dyDescent="0.2">
      <c r="A3124" s="8"/>
    </row>
    <row r="3125" spans="1:1" x14ac:dyDescent="0.2">
      <c r="A3125" s="8"/>
    </row>
    <row r="3126" spans="1:1" x14ac:dyDescent="0.2">
      <c r="A3126" s="8"/>
    </row>
    <row r="3127" spans="1:1" x14ac:dyDescent="0.2">
      <c r="A3127" s="8"/>
    </row>
    <row r="3128" spans="1:1" x14ac:dyDescent="0.2">
      <c r="A3128" s="8"/>
    </row>
    <row r="3129" spans="1:1" x14ac:dyDescent="0.2">
      <c r="A3129" s="8"/>
    </row>
    <row r="3130" spans="1:1" x14ac:dyDescent="0.2">
      <c r="A3130" s="8"/>
    </row>
    <row r="3131" spans="1:1" x14ac:dyDescent="0.2">
      <c r="A3131" s="8"/>
    </row>
    <row r="3132" spans="1:1" x14ac:dyDescent="0.2">
      <c r="A3132" s="8"/>
    </row>
    <row r="3133" spans="1:1" x14ac:dyDescent="0.2">
      <c r="A3133" s="8"/>
    </row>
    <row r="3134" spans="1:1" x14ac:dyDescent="0.2">
      <c r="A3134" s="8"/>
    </row>
    <row r="3135" spans="1:1" x14ac:dyDescent="0.2">
      <c r="A3135" s="8"/>
    </row>
    <row r="3136" spans="1:1" x14ac:dyDescent="0.2">
      <c r="A3136" s="8"/>
    </row>
    <row r="3137" spans="1:1" x14ac:dyDescent="0.2">
      <c r="A3137" s="8"/>
    </row>
    <row r="3138" spans="1:1" x14ac:dyDescent="0.2">
      <c r="A3138" s="8"/>
    </row>
    <row r="3139" spans="1:1" x14ac:dyDescent="0.2">
      <c r="A3139" s="8"/>
    </row>
    <row r="3140" spans="1:1" x14ac:dyDescent="0.2">
      <c r="A3140" s="8"/>
    </row>
    <row r="3141" spans="1:1" x14ac:dyDescent="0.2">
      <c r="A3141" s="8"/>
    </row>
    <row r="3142" spans="1:1" x14ac:dyDescent="0.2">
      <c r="A3142" s="8"/>
    </row>
    <row r="3143" spans="1:1" x14ac:dyDescent="0.2">
      <c r="A3143" s="8"/>
    </row>
    <row r="3144" spans="1:1" x14ac:dyDescent="0.2">
      <c r="A3144" s="8"/>
    </row>
    <row r="3145" spans="1:1" x14ac:dyDescent="0.2">
      <c r="A3145" s="8"/>
    </row>
    <row r="3146" spans="1:1" x14ac:dyDescent="0.2">
      <c r="A3146" s="8"/>
    </row>
    <row r="3147" spans="1:1" x14ac:dyDescent="0.2">
      <c r="A3147" s="8"/>
    </row>
    <row r="3148" spans="1:1" x14ac:dyDescent="0.2">
      <c r="A3148" s="8"/>
    </row>
    <row r="3149" spans="1:1" x14ac:dyDescent="0.2">
      <c r="A3149" s="8"/>
    </row>
    <row r="3150" spans="1:1" x14ac:dyDescent="0.2">
      <c r="A3150" s="8"/>
    </row>
    <row r="3151" spans="1:1" x14ac:dyDescent="0.2">
      <c r="A3151" s="8"/>
    </row>
    <row r="3152" spans="1:1" x14ac:dyDescent="0.2">
      <c r="A3152" s="8"/>
    </row>
    <row r="3153" spans="1:1" x14ac:dyDescent="0.2">
      <c r="A3153" s="8"/>
    </row>
    <row r="3154" spans="1:1" x14ac:dyDescent="0.2">
      <c r="A3154" s="8"/>
    </row>
    <row r="3155" spans="1:1" x14ac:dyDescent="0.2">
      <c r="A3155" s="8"/>
    </row>
    <row r="3156" spans="1:1" x14ac:dyDescent="0.2">
      <c r="A3156" s="8"/>
    </row>
    <row r="3157" spans="1:1" x14ac:dyDescent="0.2">
      <c r="A3157" s="8"/>
    </row>
    <row r="3158" spans="1:1" x14ac:dyDescent="0.2">
      <c r="A3158" s="8"/>
    </row>
    <row r="3159" spans="1:1" x14ac:dyDescent="0.2">
      <c r="A3159" s="8"/>
    </row>
    <row r="3160" spans="1:1" x14ac:dyDescent="0.2">
      <c r="A3160" s="8"/>
    </row>
    <row r="3161" spans="1:1" x14ac:dyDescent="0.2">
      <c r="A3161" s="8"/>
    </row>
    <row r="3162" spans="1:1" x14ac:dyDescent="0.2">
      <c r="A3162" s="8"/>
    </row>
    <row r="3163" spans="1:1" x14ac:dyDescent="0.2">
      <c r="A3163" s="8"/>
    </row>
    <row r="3164" spans="1:1" x14ac:dyDescent="0.2">
      <c r="A3164" s="8"/>
    </row>
    <row r="3165" spans="1:1" x14ac:dyDescent="0.2">
      <c r="A3165" s="8"/>
    </row>
    <row r="3166" spans="1:1" x14ac:dyDescent="0.2">
      <c r="A3166" s="8"/>
    </row>
    <row r="3167" spans="1:1" x14ac:dyDescent="0.2">
      <c r="A3167" s="8"/>
    </row>
    <row r="3168" spans="1:1" x14ac:dyDescent="0.2">
      <c r="A3168" s="8"/>
    </row>
    <row r="3169" spans="1:1" x14ac:dyDescent="0.2">
      <c r="A3169" s="8"/>
    </row>
    <row r="3170" spans="1:1" x14ac:dyDescent="0.2">
      <c r="A3170" s="8"/>
    </row>
    <row r="3171" spans="1:1" x14ac:dyDescent="0.2">
      <c r="A3171" s="8"/>
    </row>
    <row r="3172" spans="1:1" x14ac:dyDescent="0.2">
      <c r="A3172" s="8"/>
    </row>
    <row r="3173" spans="1:1" x14ac:dyDescent="0.2">
      <c r="A3173" s="8"/>
    </row>
    <row r="3174" spans="1:1" x14ac:dyDescent="0.2">
      <c r="A3174" s="8"/>
    </row>
    <row r="3175" spans="1:1" x14ac:dyDescent="0.2">
      <c r="A3175" s="8"/>
    </row>
    <row r="3176" spans="1:1" x14ac:dyDescent="0.2">
      <c r="A3176" s="8"/>
    </row>
    <row r="3177" spans="1:1" x14ac:dyDescent="0.2">
      <c r="A3177" s="8"/>
    </row>
    <row r="3178" spans="1:1" x14ac:dyDescent="0.2">
      <c r="A3178" s="8"/>
    </row>
    <row r="3179" spans="1:1" x14ac:dyDescent="0.2">
      <c r="A3179" s="8"/>
    </row>
    <row r="3180" spans="1:1" x14ac:dyDescent="0.2">
      <c r="A3180" s="8"/>
    </row>
    <row r="3181" spans="1:1" x14ac:dyDescent="0.2">
      <c r="A3181" s="8"/>
    </row>
    <row r="3182" spans="1:1" x14ac:dyDescent="0.2">
      <c r="A3182" s="8"/>
    </row>
    <row r="3183" spans="1:1" x14ac:dyDescent="0.2">
      <c r="A3183" s="8"/>
    </row>
    <row r="3184" spans="1:1" x14ac:dyDescent="0.2">
      <c r="A3184" s="8"/>
    </row>
    <row r="3185" spans="1:1" x14ac:dyDescent="0.2">
      <c r="A3185" s="8"/>
    </row>
    <row r="3186" spans="1:1" x14ac:dyDescent="0.2">
      <c r="A3186" s="8"/>
    </row>
    <row r="3187" spans="1:1" x14ac:dyDescent="0.2">
      <c r="A3187" s="8"/>
    </row>
    <row r="3188" spans="1:1" x14ac:dyDescent="0.2">
      <c r="A3188" s="8"/>
    </row>
    <row r="3189" spans="1:1" x14ac:dyDescent="0.2">
      <c r="A3189" s="8"/>
    </row>
    <row r="3190" spans="1:1" x14ac:dyDescent="0.2">
      <c r="A3190" s="8"/>
    </row>
    <row r="3191" spans="1:1" x14ac:dyDescent="0.2">
      <c r="A3191" s="8"/>
    </row>
    <row r="3192" spans="1:1" x14ac:dyDescent="0.2">
      <c r="A3192" s="8"/>
    </row>
    <row r="3193" spans="1:1" x14ac:dyDescent="0.2">
      <c r="A3193" s="8"/>
    </row>
    <row r="3194" spans="1:1" x14ac:dyDescent="0.2">
      <c r="A3194" s="8"/>
    </row>
    <row r="3195" spans="1:1" x14ac:dyDescent="0.2">
      <c r="A3195" s="8"/>
    </row>
    <row r="3196" spans="1:1" x14ac:dyDescent="0.2">
      <c r="A3196" s="8"/>
    </row>
    <row r="3197" spans="1:1" x14ac:dyDescent="0.2">
      <c r="A3197" s="8"/>
    </row>
    <row r="3198" spans="1:1" x14ac:dyDescent="0.2">
      <c r="A3198" s="8"/>
    </row>
    <row r="3199" spans="1:1" x14ac:dyDescent="0.2">
      <c r="A3199" s="8"/>
    </row>
    <row r="3200" spans="1:1" x14ac:dyDescent="0.2">
      <c r="A3200" s="8"/>
    </row>
    <row r="3201" spans="1:1" x14ac:dyDescent="0.2">
      <c r="A3201" s="8"/>
    </row>
    <row r="3202" spans="1:1" x14ac:dyDescent="0.2">
      <c r="A3202" s="8"/>
    </row>
    <row r="3203" spans="1:1" x14ac:dyDescent="0.2">
      <c r="A3203" s="8"/>
    </row>
    <row r="3204" spans="1:1" x14ac:dyDescent="0.2">
      <c r="A3204" s="8"/>
    </row>
    <row r="3205" spans="1:1" x14ac:dyDescent="0.2">
      <c r="A3205" s="8"/>
    </row>
    <row r="3206" spans="1:1" x14ac:dyDescent="0.2">
      <c r="A3206" s="8"/>
    </row>
    <row r="3207" spans="1:1" x14ac:dyDescent="0.2">
      <c r="A3207" s="8"/>
    </row>
    <row r="3208" spans="1:1" x14ac:dyDescent="0.2">
      <c r="A3208" s="8"/>
    </row>
    <row r="3209" spans="1:1" x14ac:dyDescent="0.2">
      <c r="A3209" s="8"/>
    </row>
    <row r="3210" spans="1:1" x14ac:dyDescent="0.2">
      <c r="A3210" s="8"/>
    </row>
    <row r="3211" spans="1:1" x14ac:dyDescent="0.2">
      <c r="A3211" s="8"/>
    </row>
    <row r="3212" spans="1:1" x14ac:dyDescent="0.2">
      <c r="A3212" s="8"/>
    </row>
    <row r="3213" spans="1:1" x14ac:dyDescent="0.2">
      <c r="A3213" s="8"/>
    </row>
    <row r="3214" spans="1:1" x14ac:dyDescent="0.2">
      <c r="A3214" s="8"/>
    </row>
    <row r="3215" spans="1:1" x14ac:dyDescent="0.2">
      <c r="A3215" s="8"/>
    </row>
    <row r="3216" spans="1:1" x14ac:dyDescent="0.2">
      <c r="A3216" s="8"/>
    </row>
    <row r="3217" spans="1:1" x14ac:dyDescent="0.2">
      <c r="A3217" s="8"/>
    </row>
    <row r="3218" spans="1:1" x14ac:dyDescent="0.2">
      <c r="A3218" s="8"/>
    </row>
    <row r="3219" spans="1:1" x14ac:dyDescent="0.2">
      <c r="A3219" s="8"/>
    </row>
    <row r="3220" spans="1:1" x14ac:dyDescent="0.2">
      <c r="A3220" s="8"/>
    </row>
    <row r="3221" spans="1:1" x14ac:dyDescent="0.2">
      <c r="A3221" s="8"/>
    </row>
    <row r="3222" spans="1:1" x14ac:dyDescent="0.2">
      <c r="A3222" s="8"/>
    </row>
    <row r="3223" spans="1:1" x14ac:dyDescent="0.2">
      <c r="A3223" s="8"/>
    </row>
    <row r="3224" spans="1:1" x14ac:dyDescent="0.2">
      <c r="A3224" s="8"/>
    </row>
    <row r="3225" spans="1:1" x14ac:dyDescent="0.2">
      <c r="A3225" s="8"/>
    </row>
    <row r="3226" spans="1:1" x14ac:dyDescent="0.2">
      <c r="A3226" s="8"/>
    </row>
    <row r="3227" spans="1:1" x14ac:dyDescent="0.2">
      <c r="A3227" s="8"/>
    </row>
    <row r="3228" spans="1:1" x14ac:dyDescent="0.2">
      <c r="A3228" s="8"/>
    </row>
    <row r="3229" spans="1:1" x14ac:dyDescent="0.2">
      <c r="A3229" s="8"/>
    </row>
    <row r="3230" spans="1:1" x14ac:dyDescent="0.2">
      <c r="A3230" s="8"/>
    </row>
    <row r="3231" spans="1:1" x14ac:dyDescent="0.2">
      <c r="A3231" s="8"/>
    </row>
    <row r="3232" spans="1:1" x14ac:dyDescent="0.2">
      <c r="A3232" s="8"/>
    </row>
    <row r="3233" spans="1:1" x14ac:dyDescent="0.2">
      <c r="A3233" s="8"/>
    </row>
    <row r="3234" spans="1:1" x14ac:dyDescent="0.2">
      <c r="A3234" s="8"/>
    </row>
    <row r="3235" spans="1:1" x14ac:dyDescent="0.2">
      <c r="A3235" s="8"/>
    </row>
    <row r="3236" spans="1:1" x14ac:dyDescent="0.2">
      <c r="A3236" s="8"/>
    </row>
    <row r="3237" spans="1:1" x14ac:dyDescent="0.2">
      <c r="A3237" s="8"/>
    </row>
    <row r="3238" spans="1:1" x14ac:dyDescent="0.2">
      <c r="A3238" s="8"/>
    </row>
    <row r="3239" spans="1:1" x14ac:dyDescent="0.2">
      <c r="A3239" s="8"/>
    </row>
    <row r="3240" spans="1:1" x14ac:dyDescent="0.2">
      <c r="A3240" s="8"/>
    </row>
    <row r="3241" spans="1:1" x14ac:dyDescent="0.2">
      <c r="A3241" s="8"/>
    </row>
    <row r="3242" spans="1:1" x14ac:dyDescent="0.2">
      <c r="A3242" s="8"/>
    </row>
    <row r="3243" spans="1:1" x14ac:dyDescent="0.2">
      <c r="A3243" s="8"/>
    </row>
    <row r="3244" spans="1:1" x14ac:dyDescent="0.2">
      <c r="A3244" s="8"/>
    </row>
    <row r="3245" spans="1:1" x14ac:dyDescent="0.2">
      <c r="A3245" s="8"/>
    </row>
    <row r="3246" spans="1:1" x14ac:dyDescent="0.2">
      <c r="A3246" s="8"/>
    </row>
    <row r="3247" spans="1:1" x14ac:dyDescent="0.2">
      <c r="A3247" s="8"/>
    </row>
    <row r="3248" spans="1:1" x14ac:dyDescent="0.2">
      <c r="A3248" s="8"/>
    </row>
    <row r="3249" spans="1:1" x14ac:dyDescent="0.2">
      <c r="A3249" s="8"/>
    </row>
    <row r="3250" spans="1:1" x14ac:dyDescent="0.2">
      <c r="A3250" s="8"/>
    </row>
    <row r="3251" spans="1:1" x14ac:dyDescent="0.2">
      <c r="A3251" s="8"/>
    </row>
    <row r="3252" spans="1:1" x14ac:dyDescent="0.2">
      <c r="A3252" s="8"/>
    </row>
    <row r="3253" spans="1:1" x14ac:dyDescent="0.2">
      <c r="A3253" s="8"/>
    </row>
    <row r="3254" spans="1:1" x14ac:dyDescent="0.2">
      <c r="A3254" s="8"/>
    </row>
    <row r="3255" spans="1:1" x14ac:dyDescent="0.2">
      <c r="A3255" s="8"/>
    </row>
    <row r="3256" spans="1:1" x14ac:dyDescent="0.2">
      <c r="A3256" s="8"/>
    </row>
    <row r="3257" spans="1:1" x14ac:dyDescent="0.2">
      <c r="A3257" s="8"/>
    </row>
    <row r="3258" spans="1:1" x14ac:dyDescent="0.2">
      <c r="A3258" s="8"/>
    </row>
    <row r="3259" spans="1:1" x14ac:dyDescent="0.2">
      <c r="A3259" s="8"/>
    </row>
    <row r="3260" spans="1:1" x14ac:dyDescent="0.2">
      <c r="A3260" s="8"/>
    </row>
    <row r="3261" spans="1:1" x14ac:dyDescent="0.2">
      <c r="A3261" s="8"/>
    </row>
    <row r="3262" spans="1:1" x14ac:dyDescent="0.2">
      <c r="A3262" s="8"/>
    </row>
    <row r="3263" spans="1:1" x14ac:dyDescent="0.2">
      <c r="A3263" s="8"/>
    </row>
    <row r="3264" spans="1:1" x14ac:dyDescent="0.2">
      <c r="A3264" s="8"/>
    </row>
    <row r="3265" spans="1:1" x14ac:dyDescent="0.2">
      <c r="A3265" s="8"/>
    </row>
    <row r="3266" spans="1:1" x14ac:dyDescent="0.2">
      <c r="A3266" s="8"/>
    </row>
    <row r="3267" spans="1:1" x14ac:dyDescent="0.2">
      <c r="A3267" s="8"/>
    </row>
    <row r="3268" spans="1:1" x14ac:dyDescent="0.2">
      <c r="A3268" s="8"/>
    </row>
    <row r="3269" spans="1:1" x14ac:dyDescent="0.2">
      <c r="A3269" s="8"/>
    </row>
    <row r="3270" spans="1:1" x14ac:dyDescent="0.2">
      <c r="A3270" s="8"/>
    </row>
    <row r="3271" spans="1:1" x14ac:dyDescent="0.2">
      <c r="A3271" s="8"/>
    </row>
    <row r="3272" spans="1:1" x14ac:dyDescent="0.2">
      <c r="A3272" s="8"/>
    </row>
    <row r="3273" spans="1:1" x14ac:dyDescent="0.2">
      <c r="A3273" s="8"/>
    </row>
    <row r="3274" spans="1:1" x14ac:dyDescent="0.2">
      <c r="A3274" s="8"/>
    </row>
    <row r="3275" spans="1:1" x14ac:dyDescent="0.2">
      <c r="A3275" s="8"/>
    </row>
    <row r="3276" spans="1:1" x14ac:dyDescent="0.2">
      <c r="A3276" s="8"/>
    </row>
    <row r="3277" spans="1:1" x14ac:dyDescent="0.2">
      <c r="A3277" s="8"/>
    </row>
    <row r="3278" spans="1:1" x14ac:dyDescent="0.2">
      <c r="A3278" s="8"/>
    </row>
    <row r="3279" spans="1:1" x14ac:dyDescent="0.2">
      <c r="A3279" s="8"/>
    </row>
    <row r="3280" spans="1:1" x14ac:dyDescent="0.2">
      <c r="A3280" s="8"/>
    </row>
    <row r="3281" spans="1:1" x14ac:dyDescent="0.2">
      <c r="A3281" s="8"/>
    </row>
    <row r="3282" spans="1:1" x14ac:dyDescent="0.2">
      <c r="A3282" s="8"/>
    </row>
    <row r="3283" spans="1:1" x14ac:dyDescent="0.2">
      <c r="A3283" s="8"/>
    </row>
    <row r="3284" spans="1:1" x14ac:dyDescent="0.2">
      <c r="A3284" s="8"/>
    </row>
    <row r="3285" spans="1:1" x14ac:dyDescent="0.2">
      <c r="A3285" s="8"/>
    </row>
    <row r="3286" spans="1:1" x14ac:dyDescent="0.2">
      <c r="A3286" s="8"/>
    </row>
    <row r="3287" spans="1:1" x14ac:dyDescent="0.2">
      <c r="A3287" s="8"/>
    </row>
    <row r="3288" spans="1:1" x14ac:dyDescent="0.2">
      <c r="A3288" s="8"/>
    </row>
    <row r="3289" spans="1:1" x14ac:dyDescent="0.2">
      <c r="A3289" s="8"/>
    </row>
    <row r="3290" spans="1:1" x14ac:dyDescent="0.2">
      <c r="A3290" s="8"/>
    </row>
    <row r="3291" spans="1:1" x14ac:dyDescent="0.2">
      <c r="A3291" s="8"/>
    </row>
    <row r="3292" spans="1:1" x14ac:dyDescent="0.2">
      <c r="A3292" s="8"/>
    </row>
    <row r="3293" spans="1:1" x14ac:dyDescent="0.2">
      <c r="A3293" s="8"/>
    </row>
    <row r="3294" spans="1:1" x14ac:dyDescent="0.2">
      <c r="A3294" s="8"/>
    </row>
    <row r="3295" spans="1:1" x14ac:dyDescent="0.2">
      <c r="A3295" s="8"/>
    </row>
    <row r="3296" spans="1:1" x14ac:dyDescent="0.2">
      <c r="A3296" s="8"/>
    </row>
    <row r="3297" spans="1:1" x14ac:dyDescent="0.2">
      <c r="A3297" s="8"/>
    </row>
    <row r="3298" spans="1:1" x14ac:dyDescent="0.2">
      <c r="A3298" s="8"/>
    </row>
    <row r="3299" spans="1:1" x14ac:dyDescent="0.2">
      <c r="A3299" s="8"/>
    </row>
    <row r="3300" spans="1:1" x14ac:dyDescent="0.2">
      <c r="A3300" s="8"/>
    </row>
    <row r="3301" spans="1:1" x14ac:dyDescent="0.2">
      <c r="A3301" s="8"/>
    </row>
    <row r="3302" spans="1:1" x14ac:dyDescent="0.2">
      <c r="A3302" s="8"/>
    </row>
    <row r="3303" spans="1:1" x14ac:dyDescent="0.2">
      <c r="A3303" s="8"/>
    </row>
    <row r="3304" spans="1:1" x14ac:dyDescent="0.2">
      <c r="A3304" s="8"/>
    </row>
    <row r="3305" spans="1:1" x14ac:dyDescent="0.2">
      <c r="A3305" s="8"/>
    </row>
    <row r="3306" spans="1:1" x14ac:dyDescent="0.2">
      <c r="A3306" s="8"/>
    </row>
    <row r="3307" spans="1:1" x14ac:dyDescent="0.2">
      <c r="A3307" s="8"/>
    </row>
    <row r="3308" spans="1:1" x14ac:dyDescent="0.2">
      <c r="A3308" s="8"/>
    </row>
    <row r="3309" spans="1:1" x14ac:dyDescent="0.2">
      <c r="A3309" s="8"/>
    </row>
    <row r="3310" spans="1:1" x14ac:dyDescent="0.2">
      <c r="A3310" s="8"/>
    </row>
    <row r="3311" spans="1:1" x14ac:dyDescent="0.2">
      <c r="A3311" s="8"/>
    </row>
    <row r="3312" spans="1:1" x14ac:dyDescent="0.2">
      <c r="A3312" s="8"/>
    </row>
    <row r="3313" spans="1:1" x14ac:dyDescent="0.2">
      <c r="A3313" s="8"/>
    </row>
    <row r="3314" spans="1:1" x14ac:dyDescent="0.2">
      <c r="A3314" s="8"/>
    </row>
    <row r="3315" spans="1:1" x14ac:dyDescent="0.2">
      <c r="A3315" s="8"/>
    </row>
    <row r="3316" spans="1:1" x14ac:dyDescent="0.2">
      <c r="A3316" s="8"/>
    </row>
    <row r="3317" spans="1:1" x14ac:dyDescent="0.2">
      <c r="A3317" s="8"/>
    </row>
    <row r="3318" spans="1:1" x14ac:dyDescent="0.2">
      <c r="A3318" s="8"/>
    </row>
    <row r="3319" spans="1:1" x14ac:dyDescent="0.2">
      <c r="A3319" s="8"/>
    </row>
    <row r="3320" spans="1:1" x14ac:dyDescent="0.2">
      <c r="A3320" s="8"/>
    </row>
    <row r="3321" spans="1:1" x14ac:dyDescent="0.2">
      <c r="A3321" s="8"/>
    </row>
    <row r="3322" spans="1:1" x14ac:dyDescent="0.2">
      <c r="A3322" s="8"/>
    </row>
    <row r="3323" spans="1:1" x14ac:dyDescent="0.2">
      <c r="A3323" s="8"/>
    </row>
    <row r="3324" spans="1:1" x14ac:dyDescent="0.2">
      <c r="A3324" s="8"/>
    </row>
    <row r="3325" spans="1:1" x14ac:dyDescent="0.2">
      <c r="A3325" s="8"/>
    </row>
    <row r="3326" spans="1:1" x14ac:dyDescent="0.2">
      <c r="A3326" s="8"/>
    </row>
    <row r="3327" spans="1:1" x14ac:dyDescent="0.2">
      <c r="A3327" s="8"/>
    </row>
    <row r="3328" spans="1:1" x14ac:dyDescent="0.2">
      <c r="A3328" s="8"/>
    </row>
    <row r="3329" spans="1:1" x14ac:dyDescent="0.2">
      <c r="A3329" s="8"/>
    </row>
    <row r="3330" spans="1:1" x14ac:dyDescent="0.2">
      <c r="A3330" s="8"/>
    </row>
    <row r="3331" spans="1:1" x14ac:dyDescent="0.2">
      <c r="A3331" s="8"/>
    </row>
    <row r="3332" spans="1:1" x14ac:dyDescent="0.2">
      <c r="A3332" s="8"/>
    </row>
    <row r="3333" spans="1:1" x14ac:dyDescent="0.2">
      <c r="A3333" s="8"/>
    </row>
    <row r="3334" spans="1:1" x14ac:dyDescent="0.2">
      <c r="A3334" s="8"/>
    </row>
    <row r="3335" spans="1:1" x14ac:dyDescent="0.2">
      <c r="A3335" s="8"/>
    </row>
    <row r="3336" spans="1:1" x14ac:dyDescent="0.2">
      <c r="A3336" s="8"/>
    </row>
    <row r="3337" spans="1:1" x14ac:dyDescent="0.2">
      <c r="A3337" s="8"/>
    </row>
    <row r="3338" spans="1:1" x14ac:dyDescent="0.2">
      <c r="A3338" s="8"/>
    </row>
    <row r="3339" spans="1:1" x14ac:dyDescent="0.2">
      <c r="A3339" s="8"/>
    </row>
    <row r="3340" spans="1:1" x14ac:dyDescent="0.2">
      <c r="A3340" s="8"/>
    </row>
    <row r="3341" spans="1:1" x14ac:dyDescent="0.2">
      <c r="A3341" s="8"/>
    </row>
    <row r="3342" spans="1:1" x14ac:dyDescent="0.2">
      <c r="A3342" s="8"/>
    </row>
    <row r="3343" spans="1:1" x14ac:dyDescent="0.2">
      <c r="A3343" s="8"/>
    </row>
    <row r="3344" spans="1:1" x14ac:dyDescent="0.2">
      <c r="A3344" s="8"/>
    </row>
    <row r="3345" spans="1:1" x14ac:dyDescent="0.2">
      <c r="A3345" s="8"/>
    </row>
    <row r="3346" spans="1:1" x14ac:dyDescent="0.2">
      <c r="A3346" s="8"/>
    </row>
    <row r="3347" spans="1:1" x14ac:dyDescent="0.2">
      <c r="A3347" s="8"/>
    </row>
    <row r="3348" spans="1:1" x14ac:dyDescent="0.2">
      <c r="A3348" s="8"/>
    </row>
    <row r="3349" spans="1:1" x14ac:dyDescent="0.2">
      <c r="A3349" s="8"/>
    </row>
    <row r="3350" spans="1:1" x14ac:dyDescent="0.2">
      <c r="A3350" s="8"/>
    </row>
    <row r="3351" spans="1:1" x14ac:dyDescent="0.2">
      <c r="A3351" s="8"/>
    </row>
    <row r="3352" spans="1:1" x14ac:dyDescent="0.2">
      <c r="A3352" s="8"/>
    </row>
    <row r="3353" spans="1:1" x14ac:dyDescent="0.2">
      <c r="A3353" s="8"/>
    </row>
    <row r="3354" spans="1:1" x14ac:dyDescent="0.2">
      <c r="A3354" s="8"/>
    </row>
    <row r="3355" spans="1:1" x14ac:dyDescent="0.2">
      <c r="A3355" s="8"/>
    </row>
    <row r="3356" spans="1:1" x14ac:dyDescent="0.2">
      <c r="A3356" s="8"/>
    </row>
    <row r="3357" spans="1:1" x14ac:dyDescent="0.2">
      <c r="A3357" s="8"/>
    </row>
    <row r="3358" spans="1:1" x14ac:dyDescent="0.2">
      <c r="A3358" s="8"/>
    </row>
    <row r="3359" spans="1:1" x14ac:dyDescent="0.2">
      <c r="A3359" s="8"/>
    </row>
    <row r="3360" spans="1:1" x14ac:dyDescent="0.2">
      <c r="A3360" s="8"/>
    </row>
    <row r="3361" spans="1:1" x14ac:dyDescent="0.2">
      <c r="A3361" s="8"/>
    </row>
    <row r="3362" spans="1:1" x14ac:dyDescent="0.2">
      <c r="A3362" s="8"/>
    </row>
    <row r="3363" spans="1:1" x14ac:dyDescent="0.2">
      <c r="A3363" s="8"/>
    </row>
    <row r="3364" spans="1:1" x14ac:dyDescent="0.2">
      <c r="A3364" s="8"/>
    </row>
    <row r="3365" spans="1:1" x14ac:dyDescent="0.2">
      <c r="A3365" s="8"/>
    </row>
    <row r="3366" spans="1:1" x14ac:dyDescent="0.2">
      <c r="A3366" s="8"/>
    </row>
    <row r="3367" spans="1:1" x14ac:dyDescent="0.2">
      <c r="A3367" s="8"/>
    </row>
    <row r="3368" spans="1:1" x14ac:dyDescent="0.2">
      <c r="A3368" s="8"/>
    </row>
    <row r="3369" spans="1:1" x14ac:dyDescent="0.2">
      <c r="A3369" s="8"/>
    </row>
    <row r="3370" spans="1:1" x14ac:dyDescent="0.2">
      <c r="A3370" s="8"/>
    </row>
    <row r="3371" spans="1:1" x14ac:dyDescent="0.2">
      <c r="A3371" s="8"/>
    </row>
    <row r="3372" spans="1:1" x14ac:dyDescent="0.2">
      <c r="A3372" s="8"/>
    </row>
    <row r="3373" spans="1:1" x14ac:dyDescent="0.2">
      <c r="A3373" s="8"/>
    </row>
    <row r="3374" spans="1:1" x14ac:dyDescent="0.2">
      <c r="A3374" s="8"/>
    </row>
    <row r="3375" spans="1:1" x14ac:dyDescent="0.2">
      <c r="A3375" s="8"/>
    </row>
    <row r="3376" spans="1:1" x14ac:dyDescent="0.2">
      <c r="A3376" s="8"/>
    </row>
    <row r="3377" spans="1:1" x14ac:dyDescent="0.2">
      <c r="A3377" s="8"/>
    </row>
    <row r="3378" spans="1:1" x14ac:dyDescent="0.2">
      <c r="A3378" s="8"/>
    </row>
    <row r="3379" spans="1:1" x14ac:dyDescent="0.2">
      <c r="A3379" s="8"/>
    </row>
    <row r="3380" spans="1:1" x14ac:dyDescent="0.2">
      <c r="A3380" s="8"/>
    </row>
    <row r="3381" spans="1:1" x14ac:dyDescent="0.2">
      <c r="A3381" s="8"/>
    </row>
    <row r="3382" spans="1:1" x14ac:dyDescent="0.2">
      <c r="A3382" s="8"/>
    </row>
    <row r="3383" spans="1:1" x14ac:dyDescent="0.2">
      <c r="A3383" s="8"/>
    </row>
    <row r="3384" spans="1:1" x14ac:dyDescent="0.2">
      <c r="A3384" s="8"/>
    </row>
    <row r="3385" spans="1:1" x14ac:dyDescent="0.2">
      <c r="A3385" s="8"/>
    </row>
    <row r="3386" spans="1:1" x14ac:dyDescent="0.2">
      <c r="A3386" s="8"/>
    </row>
    <row r="3387" spans="1:1" x14ac:dyDescent="0.2">
      <c r="A3387" s="8"/>
    </row>
    <row r="3388" spans="1:1" x14ac:dyDescent="0.2">
      <c r="A3388" s="8"/>
    </row>
    <row r="3389" spans="1:1" x14ac:dyDescent="0.2">
      <c r="A3389" s="8"/>
    </row>
    <row r="3390" spans="1:1" x14ac:dyDescent="0.2">
      <c r="A3390" s="8"/>
    </row>
    <row r="3391" spans="1:1" x14ac:dyDescent="0.2">
      <c r="A3391" s="8"/>
    </row>
    <row r="3392" spans="1:1" x14ac:dyDescent="0.2">
      <c r="A3392" s="8"/>
    </row>
    <row r="3393" spans="1:1" x14ac:dyDescent="0.2">
      <c r="A3393" s="8"/>
    </row>
    <row r="3394" spans="1:1" x14ac:dyDescent="0.2">
      <c r="A3394" s="8"/>
    </row>
    <row r="3395" spans="1:1" x14ac:dyDescent="0.2">
      <c r="A3395" s="8"/>
    </row>
    <row r="3396" spans="1:1" x14ac:dyDescent="0.2">
      <c r="A3396" s="8"/>
    </row>
    <row r="3397" spans="1:1" x14ac:dyDescent="0.2">
      <c r="A3397" s="8"/>
    </row>
    <row r="3398" spans="1:1" x14ac:dyDescent="0.2">
      <c r="A3398" s="8"/>
    </row>
    <row r="3399" spans="1:1" x14ac:dyDescent="0.2">
      <c r="A3399" s="8"/>
    </row>
    <row r="3400" spans="1:1" x14ac:dyDescent="0.2">
      <c r="A3400" s="8"/>
    </row>
    <row r="3401" spans="1:1" x14ac:dyDescent="0.2">
      <c r="A3401" s="8"/>
    </row>
    <row r="3402" spans="1:1" x14ac:dyDescent="0.2">
      <c r="A3402" s="8"/>
    </row>
    <row r="3403" spans="1:1" x14ac:dyDescent="0.2">
      <c r="A3403" s="8"/>
    </row>
    <row r="3404" spans="1:1" x14ac:dyDescent="0.2">
      <c r="A3404" s="8"/>
    </row>
    <row r="3405" spans="1:1" x14ac:dyDescent="0.2">
      <c r="A3405" s="8"/>
    </row>
    <row r="3406" spans="1:1" x14ac:dyDescent="0.2">
      <c r="A3406" s="8"/>
    </row>
    <row r="3407" spans="1:1" x14ac:dyDescent="0.2">
      <c r="A3407" s="8"/>
    </row>
    <row r="3408" spans="1:1" x14ac:dyDescent="0.2">
      <c r="A3408" s="8"/>
    </row>
    <row r="3409" spans="1:1" x14ac:dyDescent="0.2">
      <c r="A3409" s="8"/>
    </row>
    <row r="3410" spans="1:1" x14ac:dyDescent="0.2">
      <c r="A3410" s="8"/>
    </row>
    <row r="3411" spans="1:1" x14ac:dyDescent="0.2">
      <c r="A3411" s="8"/>
    </row>
    <row r="3412" spans="1:1" x14ac:dyDescent="0.2">
      <c r="A3412" s="8"/>
    </row>
    <row r="3413" spans="1:1" x14ac:dyDescent="0.2">
      <c r="A3413" s="8"/>
    </row>
    <row r="3414" spans="1:1" x14ac:dyDescent="0.2">
      <c r="A3414" s="8"/>
    </row>
    <row r="3415" spans="1:1" x14ac:dyDescent="0.2">
      <c r="A3415" s="8"/>
    </row>
    <row r="3416" spans="1:1" x14ac:dyDescent="0.2">
      <c r="A3416" s="8"/>
    </row>
    <row r="3417" spans="1:1" x14ac:dyDescent="0.2">
      <c r="A3417" s="8"/>
    </row>
    <row r="3418" spans="1:1" x14ac:dyDescent="0.2">
      <c r="A3418" s="8"/>
    </row>
    <row r="3419" spans="1:1" x14ac:dyDescent="0.2">
      <c r="A3419" s="8"/>
    </row>
    <row r="3420" spans="1:1" x14ac:dyDescent="0.2">
      <c r="A3420" s="8"/>
    </row>
    <row r="3421" spans="1:1" x14ac:dyDescent="0.2">
      <c r="A3421" s="8"/>
    </row>
    <row r="3422" spans="1:1" x14ac:dyDescent="0.2">
      <c r="A3422" s="8"/>
    </row>
    <row r="3423" spans="1:1" x14ac:dyDescent="0.2">
      <c r="A3423" s="8"/>
    </row>
    <row r="3424" spans="1:1" x14ac:dyDescent="0.2">
      <c r="A3424" s="8"/>
    </row>
    <row r="3425" spans="1:1" x14ac:dyDescent="0.2">
      <c r="A3425" s="8"/>
    </row>
    <row r="3426" spans="1:1" x14ac:dyDescent="0.2">
      <c r="A3426" s="8"/>
    </row>
    <row r="3427" spans="1:1" x14ac:dyDescent="0.2">
      <c r="A3427" s="8"/>
    </row>
    <row r="3428" spans="1:1" x14ac:dyDescent="0.2">
      <c r="A3428" s="8"/>
    </row>
    <row r="3429" spans="1:1" x14ac:dyDescent="0.2">
      <c r="A3429" s="8"/>
    </row>
    <row r="3430" spans="1:1" x14ac:dyDescent="0.2">
      <c r="A3430" s="8"/>
    </row>
    <row r="3431" spans="1:1" x14ac:dyDescent="0.2">
      <c r="A3431" s="8"/>
    </row>
    <row r="3432" spans="1:1" x14ac:dyDescent="0.2">
      <c r="A3432" s="8"/>
    </row>
    <row r="3433" spans="1:1" x14ac:dyDescent="0.2">
      <c r="A3433" s="8"/>
    </row>
    <row r="3434" spans="1:1" x14ac:dyDescent="0.2">
      <c r="A3434" s="8"/>
    </row>
    <row r="3435" spans="1:1" x14ac:dyDescent="0.2">
      <c r="A3435" s="8"/>
    </row>
    <row r="3436" spans="1:1" x14ac:dyDescent="0.2">
      <c r="A3436" s="8"/>
    </row>
    <row r="3437" spans="1:1" x14ac:dyDescent="0.2">
      <c r="A3437" s="8"/>
    </row>
    <row r="3438" spans="1:1" x14ac:dyDescent="0.2">
      <c r="A3438" s="8"/>
    </row>
    <row r="3439" spans="1:1" x14ac:dyDescent="0.2">
      <c r="A3439" s="8"/>
    </row>
    <row r="3440" spans="1:1" x14ac:dyDescent="0.2">
      <c r="A3440" s="8"/>
    </row>
    <row r="3441" spans="1:1" x14ac:dyDescent="0.2">
      <c r="A3441" s="8"/>
    </row>
    <row r="3442" spans="1:1" x14ac:dyDescent="0.2">
      <c r="A3442" s="8"/>
    </row>
    <row r="3443" spans="1:1" x14ac:dyDescent="0.2">
      <c r="A3443" s="8"/>
    </row>
    <row r="3444" spans="1:1" x14ac:dyDescent="0.2">
      <c r="A3444" s="8"/>
    </row>
    <row r="3445" spans="1:1" x14ac:dyDescent="0.2">
      <c r="A3445" s="8"/>
    </row>
    <row r="3446" spans="1:1" x14ac:dyDescent="0.2">
      <c r="A3446" s="8"/>
    </row>
    <row r="3447" spans="1:1" x14ac:dyDescent="0.2">
      <c r="A3447" s="8"/>
    </row>
    <row r="3448" spans="1:1" x14ac:dyDescent="0.2">
      <c r="A3448" s="8"/>
    </row>
    <row r="3449" spans="1:1" x14ac:dyDescent="0.2">
      <c r="A3449" s="8"/>
    </row>
    <row r="3450" spans="1:1" x14ac:dyDescent="0.2">
      <c r="A3450" s="8"/>
    </row>
    <row r="3451" spans="1:1" x14ac:dyDescent="0.2">
      <c r="A3451" s="8"/>
    </row>
    <row r="3452" spans="1:1" x14ac:dyDescent="0.2">
      <c r="A3452" s="8"/>
    </row>
    <row r="3453" spans="1:1" x14ac:dyDescent="0.2">
      <c r="A3453" s="8"/>
    </row>
    <row r="3454" spans="1:1" x14ac:dyDescent="0.2">
      <c r="A3454" s="8"/>
    </row>
    <row r="3455" spans="1:1" x14ac:dyDescent="0.2">
      <c r="A3455" s="8"/>
    </row>
    <row r="3456" spans="1:1" x14ac:dyDescent="0.2">
      <c r="A3456" s="8"/>
    </row>
    <row r="3457" spans="1:1" x14ac:dyDescent="0.2">
      <c r="A3457" s="8"/>
    </row>
    <row r="3458" spans="1:1" x14ac:dyDescent="0.2">
      <c r="A3458" s="8"/>
    </row>
    <row r="3459" spans="1:1" x14ac:dyDescent="0.2">
      <c r="A3459" s="8"/>
    </row>
    <row r="3460" spans="1:1" x14ac:dyDescent="0.2">
      <c r="A3460" s="8"/>
    </row>
    <row r="3461" spans="1:1" x14ac:dyDescent="0.2">
      <c r="A3461" s="8"/>
    </row>
    <row r="3462" spans="1:1" x14ac:dyDescent="0.2">
      <c r="A3462" s="8"/>
    </row>
    <row r="3463" spans="1:1" x14ac:dyDescent="0.2">
      <c r="A3463" s="8"/>
    </row>
    <row r="3464" spans="1:1" x14ac:dyDescent="0.2">
      <c r="A3464" s="8"/>
    </row>
    <row r="3465" spans="1:1" x14ac:dyDescent="0.2">
      <c r="A3465" s="8"/>
    </row>
    <row r="3466" spans="1:1" x14ac:dyDescent="0.2">
      <c r="A3466" s="8"/>
    </row>
    <row r="3467" spans="1:1" x14ac:dyDescent="0.2">
      <c r="A3467" s="8"/>
    </row>
    <row r="3468" spans="1:1" x14ac:dyDescent="0.2">
      <c r="A3468" s="8"/>
    </row>
    <row r="3469" spans="1:1" x14ac:dyDescent="0.2">
      <c r="A3469" s="8"/>
    </row>
    <row r="3470" spans="1:1" x14ac:dyDescent="0.2">
      <c r="A3470" s="8"/>
    </row>
    <row r="3471" spans="1:1" x14ac:dyDescent="0.2">
      <c r="A3471" s="8"/>
    </row>
    <row r="3472" spans="1:1" x14ac:dyDescent="0.2">
      <c r="A3472" s="8"/>
    </row>
    <row r="3473" spans="1:1" x14ac:dyDescent="0.2">
      <c r="A3473" s="8"/>
    </row>
    <row r="3474" spans="1:1" x14ac:dyDescent="0.2">
      <c r="A3474" s="8"/>
    </row>
    <row r="3475" spans="1:1" x14ac:dyDescent="0.2">
      <c r="A3475" s="8"/>
    </row>
    <row r="3476" spans="1:1" x14ac:dyDescent="0.2">
      <c r="A3476" s="8"/>
    </row>
    <row r="3477" spans="1:1" x14ac:dyDescent="0.2">
      <c r="A3477" s="8"/>
    </row>
    <row r="3478" spans="1:1" x14ac:dyDescent="0.2">
      <c r="A3478" s="8"/>
    </row>
    <row r="3479" spans="1:1" x14ac:dyDescent="0.2">
      <c r="A3479" s="8"/>
    </row>
    <row r="3480" spans="1:1" x14ac:dyDescent="0.2">
      <c r="A3480" s="8"/>
    </row>
    <row r="3481" spans="1:1" x14ac:dyDescent="0.2">
      <c r="A3481" s="8"/>
    </row>
    <row r="3482" spans="1:1" x14ac:dyDescent="0.2">
      <c r="A3482" s="8"/>
    </row>
    <row r="3483" spans="1:1" x14ac:dyDescent="0.2">
      <c r="A3483" s="8"/>
    </row>
    <row r="3484" spans="1:1" x14ac:dyDescent="0.2">
      <c r="A3484" s="8"/>
    </row>
    <row r="3485" spans="1:1" x14ac:dyDescent="0.2">
      <c r="A3485" s="8"/>
    </row>
    <row r="3486" spans="1:1" x14ac:dyDescent="0.2">
      <c r="A3486" s="8"/>
    </row>
    <row r="3487" spans="1:1" x14ac:dyDescent="0.2">
      <c r="A3487" s="8"/>
    </row>
    <row r="3488" spans="1:1" x14ac:dyDescent="0.2">
      <c r="A3488" s="8"/>
    </row>
    <row r="3489" spans="1:1" x14ac:dyDescent="0.2">
      <c r="A3489" s="8"/>
    </row>
    <row r="3490" spans="1:1" x14ac:dyDescent="0.2">
      <c r="A3490" s="8"/>
    </row>
    <row r="3491" spans="1:1" x14ac:dyDescent="0.2">
      <c r="A3491" s="8"/>
    </row>
    <row r="3492" spans="1:1" x14ac:dyDescent="0.2">
      <c r="A3492" s="8"/>
    </row>
    <row r="3493" spans="1:1" x14ac:dyDescent="0.2">
      <c r="A3493" s="8"/>
    </row>
    <row r="3494" spans="1:1" x14ac:dyDescent="0.2">
      <c r="A3494" s="8"/>
    </row>
    <row r="3495" spans="1:1" x14ac:dyDescent="0.2">
      <c r="A3495" s="8"/>
    </row>
    <row r="3496" spans="1:1" x14ac:dyDescent="0.2">
      <c r="A3496" s="8"/>
    </row>
    <row r="3497" spans="1:1" x14ac:dyDescent="0.2">
      <c r="A3497" s="8"/>
    </row>
    <row r="3498" spans="1:1" x14ac:dyDescent="0.2">
      <c r="A3498" s="8"/>
    </row>
    <row r="3499" spans="1:1" x14ac:dyDescent="0.2">
      <c r="A3499" s="8"/>
    </row>
    <row r="3500" spans="1:1" x14ac:dyDescent="0.2">
      <c r="A3500" s="8"/>
    </row>
    <row r="3501" spans="1:1" x14ac:dyDescent="0.2">
      <c r="A3501" s="8"/>
    </row>
    <row r="3502" spans="1:1" x14ac:dyDescent="0.2">
      <c r="A3502" s="8"/>
    </row>
    <row r="3503" spans="1:1" x14ac:dyDescent="0.2">
      <c r="A3503" s="8"/>
    </row>
    <row r="3504" spans="1:1" x14ac:dyDescent="0.2">
      <c r="A3504" s="8"/>
    </row>
    <row r="3505" spans="1:1" x14ac:dyDescent="0.2">
      <c r="A3505" s="8"/>
    </row>
    <row r="3506" spans="1:1" x14ac:dyDescent="0.2">
      <c r="A3506" s="8"/>
    </row>
    <row r="3507" spans="1:1" x14ac:dyDescent="0.2">
      <c r="A3507" s="8"/>
    </row>
    <row r="3508" spans="1:1" x14ac:dyDescent="0.2">
      <c r="A3508" s="8"/>
    </row>
    <row r="3509" spans="1:1" x14ac:dyDescent="0.2">
      <c r="A3509" s="8"/>
    </row>
    <row r="3510" spans="1:1" x14ac:dyDescent="0.2">
      <c r="A3510" s="8"/>
    </row>
    <row r="3511" spans="1:1" x14ac:dyDescent="0.2">
      <c r="A3511" s="8"/>
    </row>
    <row r="3512" spans="1:1" x14ac:dyDescent="0.2">
      <c r="A3512" s="8"/>
    </row>
    <row r="3513" spans="1:1" x14ac:dyDescent="0.2">
      <c r="A3513" s="8"/>
    </row>
    <row r="3514" spans="1:1" x14ac:dyDescent="0.2">
      <c r="A3514" s="8"/>
    </row>
    <row r="3515" spans="1:1" x14ac:dyDescent="0.2">
      <c r="A3515" s="8"/>
    </row>
    <row r="3516" spans="1:1" x14ac:dyDescent="0.2">
      <c r="A3516" s="8"/>
    </row>
    <row r="3517" spans="1:1" x14ac:dyDescent="0.2">
      <c r="A3517" s="8"/>
    </row>
    <row r="3518" spans="1:1" x14ac:dyDescent="0.2">
      <c r="A3518" s="8"/>
    </row>
    <row r="3519" spans="1:1" x14ac:dyDescent="0.2">
      <c r="A3519" s="8"/>
    </row>
    <row r="3520" spans="1:1" x14ac:dyDescent="0.2">
      <c r="A3520" s="8"/>
    </row>
    <row r="3521" spans="1:1" x14ac:dyDescent="0.2">
      <c r="A3521" s="8"/>
    </row>
    <row r="3522" spans="1:1" x14ac:dyDescent="0.2">
      <c r="A3522" s="8"/>
    </row>
    <row r="3523" spans="1:1" x14ac:dyDescent="0.2">
      <c r="A3523" s="8"/>
    </row>
    <row r="3524" spans="1:1" x14ac:dyDescent="0.2">
      <c r="A3524" s="8"/>
    </row>
    <row r="3525" spans="1:1" x14ac:dyDescent="0.2">
      <c r="A3525" s="8"/>
    </row>
    <row r="3526" spans="1:1" x14ac:dyDescent="0.2">
      <c r="A3526" s="8"/>
    </row>
    <row r="3527" spans="1:1" x14ac:dyDescent="0.2">
      <c r="A3527" s="8"/>
    </row>
    <row r="3528" spans="1:1" x14ac:dyDescent="0.2">
      <c r="A3528" s="8"/>
    </row>
    <row r="3529" spans="1:1" x14ac:dyDescent="0.2">
      <c r="A3529" s="8"/>
    </row>
    <row r="3530" spans="1:1" x14ac:dyDescent="0.2">
      <c r="A3530" s="8"/>
    </row>
    <row r="3531" spans="1:1" x14ac:dyDescent="0.2">
      <c r="A3531" s="8"/>
    </row>
    <row r="3532" spans="1:1" x14ac:dyDescent="0.2">
      <c r="A3532" s="8"/>
    </row>
    <row r="3533" spans="1:1" x14ac:dyDescent="0.2">
      <c r="A3533" s="8"/>
    </row>
    <row r="3534" spans="1:1" x14ac:dyDescent="0.2">
      <c r="A3534" s="8"/>
    </row>
    <row r="3535" spans="1:1" x14ac:dyDescent="0.2">
      <c r="A3535" s="8"/>
    </row>
    <row r="3536" spans="1:1" x14ac:dyDescent="0.2">
      <c r="A3536" s="8"/>
    </row>
    <row r="3537" spans="1:1" x14ac:dyDescent="0.2">
      <c r="A3537" s="8"/>
    </row>
    <row r="3538" spans="1:1" x14ac:dyDescent="0.2">
      <c r="A3538" s="8"/>
    </row>
    <row r="3539" spans="1:1" x14ac:dyDescent="0.2">
      <c r="A3539" s="8"/>
    </row>
    <row r="3540" spans="1:1" x14ac:dyDescent="0.2">
      <c r="A3540" s="8"/>
    </row>
    <row r="3541" spans="1:1" x14ac:dyDescent="0.2">
      <c r="A3541" s="8"/>
    </row>
    <row r="3542" spans="1:1" x14ac:dyDescent="0.2">
      <c r="A3542" s="8"/>
    </row>
    <row r="3543" spans="1:1" x14ac:dyDescent="0.2">
      <c r="A3543" s="8"/>
    </row>
    <row r="3544" spans="1:1" x14ac:dyDescent="0.2">
      <c r="A3544" s="8"/>
    </row>
    <row r="3545" spans="1:1" x14ac:dyDescent="0.2">
      <c r="A3545" s="8"/>
    </row>
    <row r="3546" spans="1:1" x14ac:dyDescent="0.2">
      <c r="A3546" s="8"/>
    </row>
    <row r="3547" spans="1:1" x14ac:dyDescent="0.2">
      <c r="A3547" s="8"/>
    </row>
    <row r="3548" spans="1:1" x14ac:dyDescent="0.2">
      <c r="A3548" s="8"/>
    </row>
    <row r="3549" spans="1:1" x14ac:dyDescent="0.2">
      <c r="A3549" s="8"/>
    </row>
    <row r="3550" spans="1:1" x14ac:dyDescent="0.2">
      <c r="A3550" s="8"/>
    </row>
    <row r="3551" spans="1:1" x14ac:dyDescent="0.2">
      <c r="A3551" s="8"/>
    </row>
    <row r="3552" spans="1:1" x14ac:dyDescent="0.2">
      <c r="A3552" s="8"/>
    </row>
    <row r="3553" spans="1:1" x14ac:dyDescent="0.2">
      <c r="A3553" s="8"/>
    </row>
    <row r="3554" spans="1:1" x14ac:dyDescent="0.2">
      <c r="A3554" s="8"/>
    </row>
    <row r="3555" spans="1:1" x14ac:dyDescent="0.2">
      <c r="A3555" s="8"/>
    </row>
    <row r="3556" spans="1:1" x14ac:dyDescent="0.2">
      <c r="A3556" s="8"/>
    </row>
    <row r="3557" spans="1:1" x14ac:dyDescent="0.2">
      <c r="A3557" s="8"/>
    </row>
    <row r="3558" spans="1:1" x14ac:dyDescent="0.2">
      <c r="A3558" s="8"/>
    </row>
    <row r="3559" spans="1:1" x14ac:dyDescent="0.2">
      <c r="A3559" s="8"/>
    </row>
    <row r="3560" spans="1:1" x14ac:dyDescent="0.2">
      <c r="A3560" s="8"/>
    </row>
    <row r="3561" spans="1:1" x14ac:dyDescent="0.2">
      <c r="A3561" s="8"/>
    </row>
    <row r="3562" spans="1:1" x14ac:dyDescent="0.2">
      <c r="A3562" s="8"/>
    </row>
    <row r="3563" spans="1:1" x14ac:dyDescent="0.2">
      <c r="A3563" s="8"/>
    </row>
    <row r="3564" spans="1:1" x14ac:dyDescent="0.2">
      <c r="A3564" s="8"/>
    </row>
    <row r="3565" spans="1:1" x14ac:dyDescent="0.2">
      <c r="A3565" s="8"/>
    </row>
    <row r="3566" spans="1:1" x14ac:dyDescent="0.2">
      <c r="A3566" s="8"/>
    </row>
    <row r="3567" spans="1:1" x14ac:dyDescent="0.2">
      <c r="A3567" s="8"/>
    </row>
    <row r="3568" spans="1:1" x14ac:dyDescent="0.2">
      <c r="A3568" s="8"/>
    </row>
    <row r="3569" spans="1:1" x14ac:dyDescent="0.2">
      <c r="A3569" s="8"/>
    </row>
    <row r="3570" spans="1:1" x14ac:dyDescent="0.2">
      <c r="A3570" s="8"/>
    </row>
    <row r="3571" spans="1:1" x14ac:dyDescent="0.2">
      <c r="A3571" s="8"/>
    </row>
    <row r="3572" spans="1:1" x14ac:dyDescent="0.2">
      <c r="A3572" s="8"/>
    </row>
    <row r="3573" spans="1:1" x14ac:dyDescent="0.2">
      <c r="A3573" s="8"/>
    </row>
    <row r="3574" spans="1:1" x14ac:dyDescent="0.2">
      <c r="A3574" s="8"/>
    </row>
    <row r="3575" spans="1:1" x14ac:dyDescent="0.2">
      <c r="A3575" s="8"/>
    </row>
    <row r="3576" spans="1:1" x14ac:dyDescent="0.2">
      <c r="A3576" s="8"/>
    </row>
    <row r="3577" spans="1:1" x14ac:dyDescent="0.2">
      <c r="A3577" s="8"/>
    </row>
    <row r="3578" spans="1:1" x14ac:dyDescent="0.2">
      <c r="A3578" s="8"/>
    </row>
    <row r="3579" spans="1:1" x14ac:dyDescent="0.2">
      <c r="A3579" s="8"/>
    </row>
    <row r="3580" spans="1:1" x14ac:dyDescent="0.2">
      <c r="A3580" s="8"/>
    </row>
    <row r="3581" spans="1:1" x14ac:dyDescent="0.2">
      <c r="A3581" s="8"/>
    </row>
    <row r="3582" spans="1:1" x14ac:dyDescent="0.2">
      <c r="A3582" s="8"/>
    </row>
    <row r="3583" spans="1:1" x14ac:dyDescent="0.2">
      <c r="A3583" s="8"/>
    </row>
    <row r="3584" spans="1:1" x14ac:dyDescent="0.2">
      <c r="A3584" s="8"/>
    </row>
    <row r="3585" spans="1:1" x14ac:dyDescent="0.2">
      <c r="A3585" s="8"/>
    </row>
    <row r="3586" spans="1:1" x14ac:dyDescent="0.2">
      <c r="A3586" s="8"/>
    </row>
    <row r="3587" spans="1:1" x14ac:dyDescent="0.2">
      <c r="A3587" s="8"/>
    </row>
    <row r="3588" spans="1:1" x14ac:dyDescent="0.2">
      <c r="A3588" s="8"/>
    </row>
    <row r="3589" spans="1:1" x14ac:dyDescent="0.2">
      <c r="A3589" s="8"/>
    </row>
    <row r="3590" spans="1:1" x14ac:dyDescent="0.2">
      <c r="A3590" s="8"/>
    </row>
    <row r="3591" spans="1:1" x14ac:dyDescent="0.2">
      <c r="A3591" s="8"/>
    </row>
    <row r="3592" spans="1:1" x14ac:dyDescent="0.2">
      <c r="A3592" s="8"/>
    </row>
    <row r="3593" spans="1:1" x14ac:dyDescent="0.2">
      <c r="A3593" s="8"/>
    </row>
    <row r="3594" spans="1:1" x14ac:dyDescent="0.2">
      <c r="A3594" s="8"/>
    </row>
    <row r="3595" spans="1:1" x14ac:dyDescent="0.2">
      <c r="A3595" s="8"/>
    </row>
    <row r="3596" spans="1:1" x14ac:dyDescent="0.2">
      <c r="A3596" s="8"/>
    </row>
    <row r="3597" spans="1:1" x14ac:dyDescent="0.2">
      <c r="A3597" s="8"/>
    </row>
    <row r="3598" spans="1:1" x14ac:dyDescent="0.2">
      <c r="A3598" s="8"/>
    </row>
    <row r="3599" spans="1:1" x14ac:dyDescent="0.2">
      <c r="A3599" s="8"/>
    </row>
    <row r="3600" spans="1:1" x14ac:dyDescent="0.2">
      <c r="A3600" s="8"/>
    </row>
    <row r="3601" spans="1:1" x14ac:dyDescent="0.2">
      <c r="A3601" s="8"/>
    </row>
    <row r="3602" spans="1:1" x14ac:dyDescent="0.2">
      <c r="A3602" s="8"/>
    </row>
    <row r="3603" spans="1:1" x14ac:dyDescent="0.2">
      <c r="A3603" s="8"/>
    </row>
    <row r="3604" spans="1:1" x14ac:dyDescent="0.2">
      <c r="A3604" s="8"/>
    </row>
    <row r="3605" spans="1:1" x14ac:dyDescent="0.2">
      <c r="A3605" s="8"/>
    </row>
    <row r="3606" spans="1:1" x14ac:dyDescent="0.2">
      <c r="A3606" s="8"/>
    </row>
    <row r="3607" spans="1:1" x14ac:dyDescent="0.2">
      <c r="A3607" s="8"/>
    </row>
    <row r="3608" spans="1:1" x14ac:dyDescent="0.2">
      <c r="A3608" s="8"/>
    </row>
    <row r="3609" spans="1:1" x14ac:dyDescent="0.2">
      <c r="A3609" s="8"/>
    </row>
    <row r="3610" spans="1:1" x14ac:dyDescent="0.2">
      <c r="A3610" s="8"/>
    </row>
    <row r="3611" spans="1:1" x14ac:dyDescent="0.2">
      <c r="A3611" s="8"/>
    </row>
    <row r="3612" spans="1:1" x14ac:dyDescent="0.2">
      <c r="A3612" s="8"/>
    </row>
    <row r="3613" spans="1:1" x14ac:dyDescent="0.2">
      <c r="A3613" s="8"/>
    </row>
    <row r="3614" spans="1:1" x14ac:dyDescent="0.2">
      <c r="A3614" s="8"/>
    </row>
    <row r="3615" spans="1:1" x14ac:dyDescent="0.2">
      <c r="A3615" s="8"/>
    </row>
    <row r="3616" spans="1:1" x14ac:dyDescent="0.2">
      <c r="A3616" s="8"/>
    </row>
    <row r="3617" spans="1:1" x14ac:dyDescent="0.2">
      <c r="A3617" s="8"/>
    </row>
    <row r="3618" spans="1:1" x14ac:dyDescent="0.2">
      <c r="A3618" s="8"/>
    </row>
    <row r="3619" spans="1:1" x14ac:dyDescent="0.2">
      <c r="A3619" s="8"/>
    </row>
    <row r="3620" spans="1:1" x14ac:dyDescent="0.2">
      <c r="A3620" s="8"/>
    </row>
    <row r="3621" spans="1:1" x14ac:dyDescent="0.2">
      <c r="A3621" s="8"/>
    </row>
    <row r="3622" spans="1:1" x14ac:dyDescent="0.2">
      <c r="A3622" s="8"/>
    </row>
    <row r="3623" spans="1:1" x14ac:dyDescent="0.2">
      <c r="A3623" s="8"/>
    </row>
    <row r="3624" spans="1:1" x14ac:dyDescent="0.2">
      <c r="A3624" s="8"/>
    </row>
    <row r="3625" spans="1:1" x14ac:dyDescent="0.2">
      <c r="A3625" s="8"/>
    </row>
    <row r="3626" spans="1:1" x14ac:dyDescent="0.2">
      <c r="A3626" s="8"/>
    </row>
    <row r="3627" spans="1:1" x14ac:dyDescent="0.2">
      <c r="A3627" s="8"/>
    </row>
    <row r="3628" spans="1:1" x14ac:dyDescent="0.2">
      <c r="A3628" s="8"/>
    </row>
    <row r="3629" spans="1:1" x14ac:dyDescent="0.2">
      <c r="A3629" s="8"/>
    </row>
    <row r="3630" spans="1:1" x14ac:dyDescent="0.2">
      <c r="A3630" s="8"/>
    </row>
    <row r="3631" spans="1:1" x14ac:dyDescent="0.2">
      <c r="A3631" s="8"/>
    </row>
    <row r="3632" spans="1:1" x14ac:dyDescent="0.2">
      <c r="A3632" s="8"/>
    </row>
    <row r="3633" spans="1:1" x14ac:dyDescent="0.2">
      <c r="A3633" s="8"/>
    </row>
    <row r="3634" spans="1:1" x14ac:dyDescent="0.2">
      <c r="A3634" s="8"/>
    </row>
    <row r="3635" spans="1:1" x14ac:dyDescent="0.2">
      <c r="A3635" s="8"/>
    </row>
    <row r="3636" spans="1:1" x14ac:dyDescent="0.2">
      <c r="A3636" s="8"/>
    </row>
    <row r="3637" spans="1:1" x14ac:dyDescent="0.2">
      <c r="A3637" s="8"/>
    </row>
    <row r="3638" spans="1:1" x14ac:dyDescent="0.2">
      <c r="A3638" s="8"/>
    </row>
    <row r="3639" spans="1:1" x14ac:dyDescent="0.2">
      <c r="A3639" s="8"/>
    </row>
    <row r="3640" spans="1:1" x14ac:dyDescent="0.2">
      <c r="A3640" s="8"/>
    </row>
    <row r="3641" spans="1:1" x14ac:dyDescent="0.2">
      <c r="A3641" s="8"/>
    </row>
    <row r="3642" spans="1:1" x14ac:dyDescent="0.2">
      <c r="A3642" s="8"/>
    </row>
    <row r="3643" spans="1:1" x14ac:dyDescent="0.2">
      <c r="A3643" s="8"/>
    </row>
    <row r="3644" spans="1:1" x14ac:dyDescent="0.2">
      <c r="A3644" s="8"/>
    </row>
    <row r="3645" spans="1:1" x14ac:dyDescent="0.2">
      <c r="A3645" s="8"/>
    </row>
    <row r="3646" spans="1:1" x14ac:dyDescent="0.2">
      <c r="A3646" s="8"/>
    </row>
    <row r="3647" spans="1:1" x14ac:dyDescent="0.2">
      <c r="A3647" s="8"/>
    </row>
    <row r="3648" spans="1:1" x14ac:dyDescent="0.2">
      <c r="A3648" s="8"/>
    </row>
    <row r="3649" spans="1:1" x14ac:dyDescent="0.2">
      <c r="A3649" s="8"/>
    </row>
    <row r="3650" spans="1:1" x14ac:dyDescent="0.2">
      <c r="A3650" s="8"/>
    </row>
    <row r="3651" spans="1:1" x14ac:dyDescent="0.2">
      <c r="A3651" s="8"/>
    </row>
    <row r="3652" spans="1:1" x14ac:dyDescent="0.2">
      <c r="A3652" s="8"/>
    </row>
    <row r="3653" spans="1:1" x14ac:dyDescent="0.2">
      <c r="A3653" s="8"/>
    </row>
    <row r="3654" spans="1:1" x14ac:dyDescent="0.2">
      <c r="A3654" s="8"/>
    </row>
    <row r="3655" spans="1:1" x14ac:dyDescent="0.2">
      <c r="A3655" s="8"/>
    </row>
    <row r="3656" spans="1:1" x14ac:dyDescent="0.2">
      <c r="A3656" s="8"/>
    </row>
    <row r="3657" spans="1:1" x14ac:dyDescent="0.2">
      <c r="A3657" s="8"/>
    </row>
    <row r="3658" spans="1:1" x14ac:dyDescent="0.2">
      <c r="A3658" s="8"/>
    </row>
    <row r="3659" spans="1:1" x14ac:dyDescent="0.2">
      <c r="A3659" s="8"/>
    </row>
    <row r="3660" spans="1:1" x14ac:dyDescent="0.2">
      <c r="A3660" s="8"/>
    </row>
    <row r="3661" spans="1:1" x14ac:dyDescent="0.2">
      <c r="A3661" s="8"/>
    </row>
    <row r="3662" spans="1:1" x14ac:dyDescent="0.2">
      <c r="A3662" s="8"/>
    </row>
    <row r="3663" spans="1:1" x14ac:dyDescent="0.2">
      <c r="A3663" s="8"/>
    </row>
    <row r="3664" spans="1:1" x14ac:dyDescent="0.2">
      <c r="A3664" s="8"/>
    </row>
    <row r="3665" spans="1:1" x14ac:dyDescent="0.2">
      <c r="A3665" s="8"/>
    </row>
    <row r="3666" spans="1:1" x14ac:dyDescent="0.2">
      <c r="A3666" s="8"/>
    </row>
    <row r="3667" spans="1:1" x14ac:dyDescent="0.2">
      <c r="A3667" s="8"/>
    </row>
    <row r="3668" spans="1:1" x14ac:dyDescent="0.2">
      <c r="A3668" s="8"/>
    </row>
    <row r="3669" spans="1:1" x14ac:dyDescent="0.2">
      <c r="A3669" s="8"/>
    </row>
    <row r="3670" spans="1:1" x14ac:dyDescent="0.2">
      <c r="A3670" s="8"/>
    </row>
    <row r="3671" spans="1:1" x14ac:dyDescent="0.2">
      <c r="A3671" s="8"/>
    </row>
    <row r="3672" spans="1:1" x14ac:dyDescent="0.2">
      <c r="A3672" s="8"/>
    </row>
    <row r="3673" spans="1:1" x14ac:dyDescent="0.2">
      <c r="A3673" s="8"/>
    </row>
    <row r="3674" spans="1:1" x14ac:dyDescent="0.2">
      <c r="A3674" s="8"/>
    </row>
    <row r="3675" spans="1:1" x14ac:dyDescent="0.2">
      <c r="A3675" s="8"/>
    </row>
    <row r="3676" spans="1:1" x14ac:dyDescent="0.2">
      <c r="A3676" s="8"/>
    </row>
    <row r="3677" spans="1:1" x14ac:dyDescent="0.2">
      <c r="A3677" s="8"/>
    </row>
    <row r="3678" spans="1:1" x14ac:dyDescent="0.2">
      <c r="A3678" s="8"/>
    </row>
    <row r="3679" spans="1:1" x14ac:dyDescent="0.2">
      <c r="A3679" s="8"/>
    </row>
    <row r="3680" spans="1:1" x14ac:dyDescent="0.2">
      <c r="A3680" s="8"/>
    </row>
    <row r="3681" spans="1:1" x14ac:dyDescent="0.2">
      <c r="A3681" s="8"/>
    </row>
    <row r="3682" spans="1:1" x14ac:dyDescent="0.2">
      <c r="A3682" s="8"/>
    </row>
    <row r="3683" spans="1:1" x14ac:dyDescent="0.2">
      <c r="A3683" s="8"/>
    </row>
    <row r="3684" spans="1:1" x14ac:dyDescent="0.2">
      <c r="A3684" s="8"/>
    </row>
    <row r="3685" spans="1:1" x14ac:dyDescent="0.2">
      <c r="A3685" s="8"/>
    </row>
    <row r="3686" spans="1:1" x14ac:dyDescent="0.2">
      <c r="A3686" s="8"/>
    </row>
    <row r="3687" spans="1:1" x14ac:dyDescent="0.2">
      <c r="A3687" s="8"/>
    </row>
    <row r="3688" spans="1:1" x14ac:dyDescent="0.2">
      <c r="A3688" s="8"/>
    </row>
    <row r="3689" spans="1:1" x14ac:dyDescent="0.2">
      <c r="A3689" s="8"/>
    </row>
    <row r="3690" spans="1:1" x14ac:dyDescent="0.2">
      <c r="A3690" s="8"/>
    </row>
    <row r="3691" spans="1:1" x14ac:dyDescent="0.2">
      <c r="A3691" s="8"/>
    </row>
    <row r="3692" spans="1:1" x14ac:dyDescent="0.2">
      <c r="A3692" s="8"/>
    </row>
    <row r="3693" spans="1:1" x14ac:dyDescent="0.2">
      <c r="A3693" s="8"/>
    </row>
    <row r="3694" spans="1:1" x14ac:dyDescent="0.2">
      <c r="A3694" s="8"/>
    </row>
    <row r="3695" spans="1:1" x14ac:dyDescent="0.2">
      <c r="A3695" s="8"/>
    </row>
    <row r="3696" spans="1:1" x14ac:dyDescent="0.2">
      <c r="A3696" s="8"/>
    </row>
    <row r="3697" spans="1:1" x14ac:dyDescent="0.2">
      <c r="A3697" s="8"/>
    </row>
    <row r="3698" spans="1:1" x14ac:dyDescent="0.2">
      <c r="A3698" s="8"/>
    </row>
    <row r="3699" spans="1:1" x14ac:dyDescent="0.2">
      <c r="A3699" s="8"/>
    </row>
    <row r="3700" spans="1:1" x14ac:dyDescent="0.2">
      <c r="A3700" s="8"/>
    </row>
    <row r="3701" spans="1:1" x14ac:dyDescent="0.2">
      <c r="A3701" s="8"/>
    </row>
    <row r="3702" spans="1:1" x14ac:dyDescent="0.2">
      <c r="A3702" s="8"/>
    </row>
    <row r="3703" spans="1:1" x14ac:dyDescent="0.2">
      <c r="A3703" s="8"/>
    </row>
    <row r="3704" spans="1:1" x14ac:dyDescent="0.2">
      <c r="A3704" s="8"/>
    </row>
    <row r="3705" spans="1:1" x14ac:dyDescent="0.2">
      <c r="A3705" s="8"/>
    </row>
    <row r="3706" spans="1:1" x14ac:dyDescent="0.2">
      <c r="A3706" s="8"/>
    </row>
    <row r="3707" spans="1:1" x14ac:dyDescent="0.2">
      <c r="A3707" s="8"/>
    </row>
    <row r="3708" spans="1:1" x14ac:dyDescent="0.2">
      <c r="A3708" s="8"/>
    </row>
    <row r="3709" spans="1:1" x14ac:dyDescent="0.2">
      <c r="A3709" s="8"/>
    </row>
    <row r="3710" spans="1:1" x14ac:dyDescent="0.2">
      <c r="A3710" s="8"/>
    </row>
    <row r="3711" spans="1:1" x14ac:dyDescent="0.2">
      <c r="A3711" s="8"/>
    </row>
    <row r="3712" spans="1:1" x14ac:dyDescent="0.2">
      <c r="A3712" s="8"/>
    </row>
    <row r="3713" spans="1:1" x14ac:dyDescent="0.2">
      <c r="A3713" s="8"/>
    </row>
    <row r="3714" spans="1:1" x14ac:dyDescent="0.2">
      <c r="A3714" s="8"/>
    </row>
    <row r="3715" spans="1:1" x14ac:dyDescent="0.2">
      <c r="A3715" s="8"/>
    </row>
    <row r="3716" spans="1:1" x14ac:dyDescent="0.2">
      <c r="A3716" s="8"/>
    </row>
    <row r="3717" spans="1:1" x14ac:dyDescent="0.2">
      <c r="A3717" s="8"/>
    </row>
    <row r="3718" spans="1:1" x14ac:dyDescent="0.2">
      <c r="A3718" s="8"/>
    </row>
    <row r="3719" spans="1:1" x14ac:dyDescent="0.2">
      <c r="A3719" s="8"/>
    </row>
    <row r="3720" spans="1:1" x14ac:dyDescent="0.2">
      <c r="A3720" s="8"/>
    </row>
    <row r="3721" spans="1:1" x14ac:dyDescent="0.2">
      <c r="A3721" s="8"/>
    </row>
    <row r="3722" spans="1:1" x14ac:dyDescent="0.2">
      <c r="A3722" s="8"/>
    </row>
    <row r="3723" spans="1:1" x14ac:dyDescent="0.2">
      <c r="A3723" s="8"/>
    </row>
    <row r="3724" spans="1:1" x14ac:dyDescent="0.2">
      <c r="A3724" s="8"/>
    </row>
    <row r="3725" spans="1:1" x14ac:dyDescent="0.2">
      <c r="A3725" s="8"/>
    </row>
    <row r="3726" spans="1:1" x14ac:dyDescent="0.2">
      <c r="A3726" s="8"/>
    </row>
    <row r="3727" spans="1:1" x14ac:dyDescent="0.2">
      <c r="A3727" s="8"/>
    </row>
    <row r="3728" spans="1:1" x14ac:dyDescent="0.2">
      <c r="A3728" s="8"/>
    </row>
    <row r="3729" spans="1:1" x14ac:dyDescent="0.2">
      <c r="A3729" s="8"/>
    </row>
    <row r="3730" spans="1:1" x14ac:dyDescent="0.2">
      <c r="A3730" s="8"/>
    </row>
    <row r="3731" spans="1:1" x14ac:dyDescent="0.2">
      <c r="A3731" s="8"/>
    </row>
    <row r="3732" spans="1:1" x14ac:dyDescent="0.2">
      <c r="A3732" s="8"/>
    </row>
    <row r="3733" spans="1:1" x14ac:dyDescent="0.2">
      <c r="A3733" s="8"/>
    </row>
    <row r="3734" spans="1:1" x14ac:dyDescent="0.2">
      <c r="A3734" s="8"/>
    </row>
    <row r="3735" spans="1:1" x14ac:dyDescent="0.2">
      <c r="A3735" s="8"/>
    </row>
    <row r="3736" spans="1:1" x14ac:dyDescent="0.2">
      <c r="A3736" s="8"/>
    </row>
    <row r="3737" spans="1:1" x14ac:dyDescent="0.2">
      <c r="A3737" s="8"/>
    </row>
    <row r="3738" spans="1:1" x14ac:dyDescent="0.2">
      <c r="A3738" s="8"/>
    </row>
    <row r="3739" spans="1:1" x14ac:dyDescent="0.2">
      <c r="A3739" s="8"/>
    </row>
    <row r="3740" spans="1:1" x14ac:dyDescent="0.2">
      <c r="A3740" s="8"/>
    </row>
    <row r="3741" spans="1:1" x14ac:dyDescent="0.2">
      <c r="A3741" s="8"/>
    </row>
    <row r="3742" spans="1:1" x14ac:dyDescent="0.2">
      <c r="A3742" s="8"/>
    </row>
    <row r="3743" spans="1:1" x14ac:dyDescent="0.2">
      <c r="A3743" s="8"/>
    </row>
    <row r="3744" spans="1:1" x14ac:dyDescent="0.2">
      <c r="A3744" s="8"/>
    </row>
    <row r="3745" spans="1:1" x14ac:dyDescent="0.2">
      <c r="A3745" s="8"/>
    </row>
    <row r="3746" spans="1:1" x14ac:dyDescent="0.2">
      <c r="A3746" s="8"/>
    </row>
    <row r="3747" spans="1:1" x14ac:dyDescent="0.2">
      <c r="A3747" s="8"/>
    </row>
    <row r="3748" spans="1:1" x14ac:dyDescent="0.2">
      <c r="A3748" s="8"/>
    </row>
    <row r="3749" spans="1:1" x14ac:dyDescent="0.2">
      <c r="A3749" s="8"/>
    </row>
    <row r="3750" spans="1:1" x14ac:dyDescent="0.2">
      <c r="A3750" s="8"/>
    </row>
    <row r="3751" spans="1:1" x14ac:dyDescent="0.2">
      <c r="A3751" s="8"/>
    </row>
    <row r="3752" spans="1:1" x14ac:dyDescent="0.2">
      <c r="A3752" s="8"/>
    </row>
    <row r="3753" spans="1:1" x14ac:dyDescent="0.2">
      <c r="A3753" s="8"/>
    </row>
    <row r="3754" spans="1:1" x14ac:dyDescent="0.2">
      <c r="A3754" s="8"/>
    </row>
    <row r="3755" spans="1:1" x14ac:dyDescent="0.2">
      <c r="A3755" s="8"/>
    </row>
    <row r="3756" spans="1:1" x14ac:dyDescent="0.2">
      <c r="A3756" s="8"/>
    </row>
    <row r="3757" spans="1:1" x14ac:dyDescent="0.2">
      <c r="A3757" s="8"/>
    </row>
    <row r="3758" spans="1:1" x14ac:dyDescent="0.2">
      <c r="A3758" s="8"/>
    </row>
    <row r="3759" spans="1:1" x14ac:dyDescent="0.2">
      <c r="A3759" s="8"/>
    </row>
    <row r="3760" spans="1:1" x14ac:dyDescent="0.2">
      <c r="A3760" s="8"/>
    </row>
    <row r="3761" spans="1:1" x14ac:dyDescent="0.2">
      <c r="A3761" s="8"/>
    </row>
    <row r="3762" spans="1:1" x14ac:dyDescent="0.2">
      <c r="A3762" s="8"/>
    </row>
    <row r="3763" spans="1:1" x14ac:dyDescent="0.2">
      <c r="A3763" s="8"/>
    </row>
    <row r="3764" spans="1:1" x14ac:dyDescent="0.2">
      <c r="A3764" s="8"/>
    </row>
    <row r="3765" spans="1:1" x14ac:dyDescent="0.2">
      <c r="A3765" s="8"/>
    </row>
    <row r="3766" spans="1:1" x14ac:dyDescent="0.2">
      <c r="A3766" s="8"/>
    </row>
    <row r="3767" spans="1:1" x14ac:dyDescent="0.2">
      <c r="A3767" s="8"/>
    </row>
    <row r="3768" spans="1:1" x14ac:dyDescent="0.2">
      <c r="A3768" s="8"/>
    </row>
    <row r="3769" spans="1:1" x14ac:dyDescent="0.2">
      <c r="A3769" s="8"/>
    </row>
    <row r="3770" spans="1:1" x14ac:dyDescent="0.2">
      <c r="A3770" s="8"/>
    </row>
    <row r="3771" spans="1:1" x14ac:dyDescent="0.2">
      <c r="A3771" s="8"/>
    </row>
    <row r="3772" spans="1:1" x14ac:dyDescent="0.2">
      <c r="A3772" s="8"/>
    </row>
    <row r="3773" spans="1:1" x14ac:dyDescent="0.2">
      <c r="A3773" s="8"/>
    </row>
    <row r="3774" spans="1:1" x14ac:dyDescent="0.2">
      <c r="A3774" s="8"/>
    </row>
    <row r="3775" spans="1:1" x14ac:dyDescent="0.2">
      <c r="A3775" s="8"/>
    </row>
    <row r="3776" spans="1:1" x14ac:dyDescent="0.2">
      <c r="A3776" s="8"/>
    </row>
    <row r="3777" spans="1:1" x14ac:dyDescent="0.2">
      <c r="A3777" s="8"/>
    </row>
    <row r="3778" spans="1:1" x14ac:dyDescent="0.2">
      <c r="A3778" s="8"/>
    </row>
    <row r="3779" spans="1:1" x14ac:dyDescent="0.2">
      <c r="A3779" s="8"/>
    </row>
    <row r="3780" spans="1:1" x14ac:dyDescent="0.2">
      <c r="A3780" s="8"/>
    </row>
    <row r="3781" spans="1:1" x14ac:dyDescent="0.2">
      <c r="A3781" s="8"/>
    </row>
    <row r="3782" spans="1:1" x14ac:dyDescent="0.2">
      <c r="A3782" s="8"/>
    </row>
    <row r="3783" spans="1:1" x14ac:dyDescent="0.2">
      <c r="A3783" s="8"/>
    </row>
    <row r="3784" spans="1:1" x14ac:dyDescent="0.2">
      <c r="A3784" s="8"/>
    </row>
    <row r="3785" spans="1:1" x14ac:dyDescent="0.2">
      <c r="A3785" s="8"/>
    </row>
    <row r="3786" spans="1:1" x14ac:dyDescent="0.2">
      <c r="A3786" s="8"/>
    </row>
    <row r="3787" spans="1:1" x14ac:dyDescent="0.2">
      <c r="A3787" s="8"/>
    </row>
    <row r="3788" spans="1:1" x14ac:dyDescent="0.2">
      <c r="A3788" s="8"/>
    </row>
    <row r="3789" spans="1:1" x14ac:dyDescent="0.2">
      <c r="A3789" s="8"/>
    </row>
    <row r="3790" spans="1:1" x14ac:dyDescent="0.2">
      <c r="A3790" s="8"/>
    </row>
    <row r="3791" spans="1:1" x14ac:dyDescent="0.2">
      <c r="A3791" s="8"/>
    </row>
    <row r="3792" spans="1:1" x14ac:dyDescent="0.2">
      <c r="A3792" s="8"/>
    </row>
    <row r="3793" spans="1:1" x14ac:dyDescent="0.2">
      <c r="A3793" s="8"/>
    </row>
    <row r="3794" spans="1:1" x14ac:dyDescent="0.2">
      <c r="A3794" s="8"/>
    </row>
    <row r="3795" spans="1:1" x14ac:dyDescent="0.2">
      <c r="A3795" s="8"/>
    </row>
    <row r="3796" spans="1:1" x14ac:dyDescent="0.2">
      <c r="A3796" s="8"/>
    </row>
    <row r="3797" spans="1:1" x14ac:dyDescent="0.2">
      <c r="A3797" s="8"/>
    </row>
    <row r="3798" spans="1:1" x14ac:dyDescent="0.2">
      <c r="A3798" s="8"/>
    </row>
    <row r="3799" spans="1:1" x14ac:dyDescent="0.2">
      <c r="A3799" s="8"/>
    </row>
    <row r="3800" spans="1:1" x14ac:dyDescent="0.2">
      <c r="A3800" s="8"/>
    </row>
    <row r="3801" spans="1:1" x14ac:dyDescent="0.2">
      <c r="A3801" s="8"/>
    </row>
    <row r="3802" spans="1:1" x14ac:dyDescent="0.2">
      <c r="A3802" s="8"/>
    </row>
    <row r="3803" spans="1:1" x14ac:dyDescent="0.2">
      <c r="A3803" s="8"/>
    </row>
    <row r="3804" spans="1:1" x14ac:dyDescent="0.2">
      <c r="A3804" s="8"/>
    </row>
    <row r="3805" spans="1:1" x14ac:dyDescent="0.2">
      <c r="A3805" s="8"/>
    </row>
    <row r="3806" spans="1:1" x14ac:dyDescent="0.2">
      <c r="A3806" s="8"/>
    </row>
    <row r="3807" spans="1:1" x14ac:dyDescent="0.2">
      <c r="A3807" s="8"/>
    </row>
    <row r="3808" spans="1:1" x14ac:dyDescent="0.2">
      <c r="A3808" s="8"/>
    </row>
    <row r="3809" spans="1:1" x14ac:dyDescent="0.2">
      <c r="A3809" s="8"/>
    </row>
    <row r="3810" spans="1:1" x14ac:dyDescent="0.2">
      <c r="A3810" s="8"/>
    </row>
    <row r="3811" spans="1:1" x14ac:dyDescent="0.2">
      <c r="A3811" s="8"/>
    </row>
    <row r="3812" spans="1:1" x14ac:dyDescent="0.2">
      <c r="A3812" s="8"/>
    </row>
    <row r="3813" spans="1:1" x14ac:dyDescent="0.2">
      <c r="A3813" s="8"/>
    </row>
    <row r="3814" spans="1:1" x14ac:dyDescent="0.2">
      <c r="A3814" s="8"/>
    </row>
    <row r="3815" spans="1:1" x14ac:dyDescent="0.2">
      <c r="A3815" s="8"/>
    </row>
    <row r="3816" spans="1:1" x14ac:dyDescent="0.2">
      <c r="A3816" s="8"/>
    </row>
    <row r="3817" spans="1:1" x14ac:dyDescent="0.2">
      <c r="A3817" s="8"/>
    </row>
    <row r="3818" spans="1:1" x14ac:dyDescent="0.2">
      <c r="A3818" s="8"/>
    </row>
    <row r="3819" spans="1:1" x14ac:dyDescent="0.2">
      <c r="A3819" s="8"/>
    </row>
    <row r="3820" spans="1:1" x14ac:dyDescent="0.2">
      <c r="A3820" s="8"/>
    </row>
    <row r="3821" spans="1:1" x14ac:dyDescent="0.2">
      <c r="A3821" s="8"/>
    </row>
    <row r="3822" spans="1:1" x14ac:dyDescent="0.2">
      <c r="A3822" s="8"/>
    </row>
    <row r="3823" spans="1:1" x14ac:dyDescent="0.2">
      <c r="A3823" s="8"/>
    </row>
    <row r="3824" spans="1:1" x14ac:dyDescent="0.2">
      <c r="A3824" s="8"/>
    </row>
    <row r="3825" spans="1:1" x14ac:dyDescent="0.2">
      <c r="A3825" s="8"/>
    </row>
    <row r="3826" spans="1:1" x14ac:dyDescent="0.2">
      <c r="A3826" s="8"/>
    </row>
    <row r="3827" spans="1:1" x14ac:dyDescent="0.2">
      <c r="A3827" s="8"/>
    </row>
    <row r="3828" spans="1:1" x14ac:dyDescent="0.2">
      <c r="A3828" s="8"/>
    </row>
    <row r="3829" spans="1:1" x14ac:dyDescent="0.2">
      <c r="A3829" s="8"/>
    </row>
    <row r="3830" spans="1:1" x14ac:dyDescent="0.2">
      <c r="A3830" s="8"/>
    </row>
    <row r="3831" spans="1:1" x14ac:dyDescent="0.2">
      <c r="A3831" s="8"/>
    </row>
    <row r="3832" spans="1:1" x14ac:dyDescent="0.2">
      <c r="A3832" s="8"/>
    </row>
    <row r="3833" spans="1:1" x14ac:dyDescent="0.2">
      <c r="A3833" s="8"/>
    </row>
    <row r="3834" spans="1:1" x14ac:dyDescent="0.2">
      <c r="A3834" s="8"/>
    </row>
    <row r="3835" spans="1:1" x14ac:dyDescent="0.2">
      <c r="A3835" s="8"/>
    </row>
    <row r="3836" spans="1:1" x14ac:dyDescent="0.2">
      <c r="A3836" s="8"/>
    </row>
    <row r="3837" spans="1:1" x14ac:dyDescent="0.2">
      <c r="A3837" s="8"/>
    </row>
    <row r="3838" spans="1:1" x14ac:dyDescent="0.2">
      <c r="A3838" s="8"/>
    </row>
    <row r="3839" spans="1:1" x14ac:dyDescent="0.2">
      <c r="A3839" s="8"/>
    </row>
    <row r="3840" spans="1:1" x14ac:dyDescent="0.2">
      <c r="A3840" s="8"/>
    </row>
    <row r="3841" spans="1:1" x14ac:dyDescent="0.2">
      <c r="A3841" s="8"/>
    </row>
    <row r="3842" spans="1:1" x14ac:dyDescent="0.2">
      <c r="A3842" s="8"/>
    </row>
    <row r="3843" spans="1:1" x14ac:dyDescent="0.2">
      <c r="A3843" s="8"/>
    </row>
    <row r="3844" spans="1:1" x14ac:dyDescent="0.2">
      <c r="A3844" s="8"/>
    </row>
    <row r="3845" spans="1:1" x14ac:dyDescent="0.2">
      <c r="A3845" s="8"/>
    </row>
    <row r="3846" spans="1:1" x14ac:dyDescent="0.2">
      <c r="A3846" s="8"/>
    </row>
    <row r="3847" spans="1:1" x14ac:dyDescent="0.2">
      <c r="A3847" s="8"/>
    </row>
    <row r="3848" spans="1:1" x14ac:dyDescent="0.2">
      <c r="A3848" s="8"/>
    </row>
    <row r="3849" spans="1:1" x14ac:dyDescent="0.2">
      <c r="A3849" s="8"/>
    </row>
    <row r="3850" spans="1:1" x14ac:dyDescent="0.2">
      <c r="A3850" s="8"/>
    </row>
    <row r="3851" spans="1:1" x14ac:dyDescent="0.2">
      <c r="A3851" s="8"/>
    </row>
    <row r="3852" spans="1:1" x14ac:dyDescent="0.2">
      <c r="A3852" s="8"/>
    </row>
    <row r="3853" spans="1:1" x14ac:dyDescent="0.2">
      <c r="A3853" s="8"/>
    </row>
    <row r="3854" spans="1:1" x14ac:dyDescent="0.2">
      <c r="A3854" s="8"/>
    </row>
    <row r="3855" spans="1:1" x14ac:dyDescent="0.2">
      <c r="A3855" s="8"/>
    </row>
    <row r="3856" spans="1:1" x14ac:dyDescent="0.2">
      <c r="A3856" s="8"/>
    </row>
    <row r="3857" spans="1:1" x14ac:dyDescent="0.2">
      <c r="A3857" s="8"/>
    </row>
    <row r="3858" spans="1:1" x14ac:dyDescent="0.2">
      <c r="A3858" s="8"/>
    </row>
    <row r="3859" spans="1:1" x14ac:dyDescent="0.2">
      <c r="A3859" s="8"/>
    </row>
    <row r="3860" spans="1:1" x14ac:dyDescent="0.2">
      <c r="A3860" s="8"/>
    </row>
    <row r="3861" spans="1:1" x14ac:dyDescent="0.2">
      <c r="A3861" s="8"/>
    </row>
    <row r="3862" spans="1:1" x14ac:dyDescent="0.2">
      <c r="A3862" s="8"/>
    </row>
    <row r="3863" spans="1:1" x14ac:dyDescent="0.2">
      <c r="A3863" s="8"/>
    </row>
    <row r="3864" spans="1:1" x14ac:dyDescent="0.2">
      <c r="A3864" s="8"/>
    </row>
    <row r="3865" spans="1:1" x14ac:dyDescent="0.2">
      <c r="A3865" s="8"/>
    </row>
    <row r="3866" spans="1:1" x14ac:dyDescent="0.2">
      <c r="A3866" s="8"/>
    </row>
    <row r="3867" spans="1:1" x14ac:dyDescent="0.2">
      <c r="A3867" s="8"/>
    </row>
    <row r="3868" spans="1:1" x14ac:dyDescent="0.2">
      <c r="A3868" s="8"/>
    </row>
    <row r="3869" spans="1:1" x14ac:dyDescent="0.2">
      <c r="A3869" s="8"/>
    </row>
    <row r="3870" spans="1:1" x14ac:dyDescent="0.2">
      <c r="A3870" s="8"/>
    </row>
    <row r="3871" spans="1:1" x14ac:dyDescent="0.2">
      <c r="A3871" s="8"/>
    </row>
    <row r="3872" spans="1:1" x14ac:dyDescent="0.2">
      <c r="A3872" s="8"/>
    </row>
    <row r="3873" spans="1:1" x14ac:dyDescent="0.2">
      <c r="A3873" s="8"/>
    </row>
    <row r="3874" spans="1:1" x14ac:dyDescent="0.2">
      <c r="A3874" s="8"/>
    </row>
    <row r="3875" spans="1:1" x14ac:dyDescent="0.2">
      <c r="A3875" s="8"/>
    </row>
    <row r="3876" spans="1:1" x14ac:dyDescent="0.2">
      <c r="A3876" s="8"/>
    </row>
    <row r="3877" spans="1:1" x14ac:dyDescent="0.2">
      <c r="A3877" s="8"/>
    </row>
    <row r="3878" spans="1:1" x14ac:dyDescent="0.2">
      <c r="A3878" s="8"/>
    </row>
    <row r="3879" spans="1:1" x14ac:dyDescent="0.2">
      <c r="A3879" s="8"/>
    </row>
    <row r="3880" spans="1:1" x14ac:dyDescent="0.2">
      <c r="A3880" s="8"/>
    </row>
    <row r="3881" spans="1:1" x14ac:dyDescent="0.2">
      <c r="A3881" s="8"/>
    </row>
    <row r="3882" spans="1:1" x14ac:dyDescent="0.2">
      <c r="A3882" s="8"/>
    </row>
    <row r="3883" spans="1:1" x14ac:dyDescent="0.2">
      <c r="A3883" s="8"/>
    </row>
    <row r="3884" spans="1:1" x14ac:dyDescent="0.2">
      <c r="A3884" s="8"/>
    </row>
    <row r="3885" spans="1:1" x14ac:dyDescent="0.2">
      <c r="A3885" s="8"/>
    </row>
    <row r="3886" spans="1:1" x14ac:dyDescent="0.2">
      <c r="A3886" s="8"/>
    </row>
    <row r="3887" spans="1:1" x14ac:dyDescent="0.2">
      <c r="A3887" s="8"/>
    </row>
    <row r="3888" spans="1:1" x14ac:dyDescent="0.2">
      <c r="A3888" s="8"/>
    </row>
    <row r="3889" spans="1:1" x14ac:dyDescent="0.2">
      <c r="A3889" s="8"/>
    </row>
    <row r="3890" spans="1:1" x14ac:dyDescent="0.2">
      <c r="A3890" s="8"/>
    </row>
    <row r="3891" spans="1:1" x14ac:dyDescent="0.2">
      <c r="A3891" s="8"/>
    </row>
    <row r="3892" spans="1:1" x14ac:dyDescent="0.2">
      <c r="A3892" s="8"/>
    </row>
    <row r="3893" spans="1:1" x14ac:dyDescent="0.2">
      <c r="A3893" s="8"/>
    </row>
    <row r="3894" spans="1:1" x14ac:dyDescent="0.2">
      <c r="A3894" s="8"/>
    </row>
    <row r="3895" spans="1:1" x14ac:dyDescent="0.2">
      <c r="A3895" s="8"/>
    </row>
    <row r="3896" spans="1:1" x14ac:dyDescent="0.2">
      <c r="A3896" s="8"/>
    </row>
    <row r="3897" spans="1:1" x14ac:dyDescent="0.2">
      <c r="A3897" s="8"/>
    </row>
    <row r="3898" spans="1:1" x14ac:dyDescent="0.2">
      <c r="A3898" s="8"/>
    </row>
    <row r="3899" spans="1:1" x14ac:dyDescent="0.2">
      <c r="A3899" s="8"/>
    </row>
    <row r="3900" spans="1:1" x14ac:dyDescent="0.2">
      <c r="A3900" s="8"/>
    </row>
    <row r="3901" spans="1:1" x14ac:dyDescent="0.2">
      <c r="A3901" s="8"/>
    </row>
    <row r="3902" spans="1:1" x14ac:dyDescent="0.2">
      <c r="A3902" s="8"/>
    </row>
    <row r="3903" spans="1:1" x14ac:dyDescent="0.2">
      <c r="A3903" s="8"/>
    </row>
    <row r="3904" spans="1:1" x14ac:dyDescent="0.2">
      <c r="A3904" s="8"/>
    </row>
    <row r="3905" spans="1:1" x14ac:dyDescent="0.2">
      <c r="A3905" s="8"/>
    </row>
    <row r="3906" spans="1:1" x14ac:dyDescent="0.2">
      <c r="A3906" s="8"/>
    </row>
    <row r="3907" spans="1:1" x14ac:dyDescent="0.2">
      <c r="A3907" s="8"/>
    </row>
    <row r="3908" spans="1:1" x14ac:dyDescent="0.2">
      <c r="A3908" s="8"/>
    </row>
    <row r="3909" spans="1:1" x14ac:dyDescent="0.2">
      <c r="A3909" s="8"/>
    </row>
    <row r="3910" spans="1:1" x14ac:dyDescent="0.2">
      <c r="A3910" s="8"/>
    </row>
    <row r="3911" spans="1:1" x14ac:dyDescent="0.2">
      <c r="A3911" s="8"/>
    </row>
    <row r="3912" spans="1:1" x14ac:dyDescent="0.2">
      <c r="A3912" s="8"/>
    </row>
    <row r="3913" spans="1:1" x14ac:dyDescent="0.2">
      <c r="A3913" s="8"/>
    </row>
    <row r="3914" spans="1:1" x14ac:dyDescent="0.2">
      <c r="A3914" s="8"/>
    </row>
    <row r="3915" spans="1:1" x14ac:dyDescent="0.2">
      <c r="A3915" s="8"/>
    </row>
    <row r="3916" spans="1:1" x14ac:dyDescent="0.2">
      <c r="A3916" s="8"/>
    </row>
    <row r="3917" spans="1:1" x14ac:dyDescent="0.2">
      <c r="A3917" s="8"/>
    </row>
    <row r="3918" spans="1:1" x14ac:dyDescent="0.2">
      <c r="A3918" s="8"/>
    </row>
    <row r="3919" spans="1:1" x14ac:dyDescent="0.2">
      <c r="A3919" s="8"/>
    </row>
    <row r="3920" spans="1:1" x14ac:dyDescent="0.2">
      <c r="A3920" s="8"/>
    </row>
    <row r="3921" spans="1:1" x14ac:dyDescent="0.2">
      <c r="A3921" s="8"/>
    </row>
    <row r="3922" spans="1:1" x14ac:dyDescent="0.2">
      <c r="A3922" s="8"/>
    </row>
    <row r="3923" spans="1:1" x14ac:dyDescent="0.2">
      <c r="A3923" s="8"/>
    </row>
    <row r="3924" spans="1:1" x14ac:dyDescent="0.2">
      <c r="A3924" s="8"/>
    </row>
    <row r="3925" spans="1:1" x14ac:dyDescent="0.2">
      <c r="A3925" s="8"/>
    </row>
    <row r="3926" spans="1:1" x14ac:dyDescent="0.2">
      <c r="A3926" s="8"/>
    </row>
    <row r="3927" spans="1:1" x14ac:dyDescent="0.2">
      <c r="A3927" s="8"/>
    </row>
    <row r="3928" spans="1:1" x14ac:dyDescent="0.2">
      <c r="A3928" s="8"/>
    </row>
    <row r="3929" spans="1:1" x14ac:dyDescent="0.2">
      <c r="A3929" s="8"/>
    </row>
    <row r="3930" spans="1:1" x14ac:dyDescent="0.2">
      <c r="A3930" s="8"/>
    </row>
    <row r="3931" spans="1:1" x14ac:dyDescent="0.2">
      <c r="A3931" s="8"/>
    </row>
    <row r="3932" spans="1:1" x14ac:dyDescent="0.2">
      <c r="A3932" s="8"/>
    </row>
    <row r="3933" spans="1:1" x14ac:dyDescent="0.2">
      <c r="A3933" s="8"/>
    </row>
    <row r="3934" spans="1:1" x14ac:dyDescent="0.2">
      <c r="A3934" s="8"/>
    </row>
    <row r="3935" spans="1:1" x14ac:dyDescent="0.2">
      <c r="A3935" s="8"/>
    </row>
    <row r="3936" spans="1:1" x14ac:dyDescent="0.2">
      <c r="A3936" s="8"/>
    </row>
    <row r="3937" spans="1:1" x14ac:dyDescent="0.2">
      <c r="A3937" s="8"/>
    </row>
    <row r="3938" spans="1:1" x14ac:dyDescent="0.2">
      <c r="A3938" s="8"/>
    </row>
    <row r="3939" spans="1:1" x14ac:dyDescent="0.2">
      <c r="A3939" s="8"/>
    </row>
    <row r="3940" spans="1:1" x14ac:dyDescent="0.2">
      <c r="A3940" s="8"/>
    </row>
    <row r="3941" spans="1:1" x14ac:dyDescent="0.2">
      <c r="A3941" s="8"/>
    </row>
    <row r="3942" spans="1:1" x14ac:dyDescent="0.2">
      <c r="A3942" s="8"/>
    </row>
    <row r="3943" spans="1:1" x14ac:dyDescent="0.2">
      <c r="A3943" s="8"/>
    </row>
    <row r="3944" spans="1:1" x14ac:dyDescent="0.2">
      <c r="A3944" s="8"/>
    </row>
    <row r="3945" spans="1:1" x14ac:dyDescent="0.2">
      <c r="A3945" s="8"/>
    </row>
    <row r="3946" spans="1:1" x14ac:dyDescent="0.2">
      <c r="A3946" s="8"/>
    </row>
    <row r="3947" spans="1:1" x14ac:dyDescent="0.2">
      <c r="A3947" s="8"/>
    </row>
    <row r="3948" spans="1:1" x14ac:dyDescent="0.2">
      <c r="A3948" s="8"/>
    </row>
    <row r="3949" spans="1:1" x14ac:dyDescent="0.2">
      <c r="A3949" s="8"/>
    </row>
    <row r="3950" spans="1:1" x14ac:dyDescent="0.2">
      <c r="A3950" s="8"/>
    </row>
    <row r="3951" spans="1:1" x14ac:dyDescent="0.2">
      <c r="A3951" s="8"/>
    </row>
    <row r="3952" spans="1:1" x14ac:dyDescent="0.2">
      <c r="A3952" s="8"/>
    </row>
    <row r="3953" spans="1:1" x14ac:dyDescent="0.2">
      <c r="A3953" s="8"/>
    </row>
    <row r="3954" spans="1:1" x14ac:dyDescent="0.2">
      <c r="A3954" s="8"/>
    </row>
    <row r="3955" spans="1:1" x14ac:dyDescent="0.2">
      <c r="A3955" s="8"/>
    </row>
    <row r="3956" spans="1:1" x14ac:dyDescent="0.2">
      <c r="A3956" s="8"/>
    </row>
    <row r="3957" spans="1:1" x14ac:dyDescent="0.2">
      <c r="A3957" s="8"/>
    </row>
    <row r="3958" spans="1:1" x14ac:dyDescent="0.2">
      <c r="A3958" s="8"/>
    </row>
    <row r="3959" spans="1:1" x14ac:dyDescent="0.2">
      <c r="A3959" s="8"/>
    </row>
    <row r="3960" spans="1:1" x14ac:dyDescent="0.2">
      <c r="A3960" s="8"/>
    </row>
    <row r="3961" spans="1:1" x14ac:dyDescent="0.2">
      <c r="A3961" s="8"/>
    </row>
    <row r="3962" spans="1:1" x14ac:dyDescent="0.2">
      <c r="A3962" s="8"/>
    </row>
    <row r="3963" spans="1:1" x14ac:dyDescent="0.2">
      <c r="A3963" s="8"/>
    </row>
    <row r="3964" spans="1:1" x14ac:dyDescent="0.2">
      <c r="A3964" s="8"/>
    </row>
    <row r="3965" spans="1:1" x14ac:dyDescent="0.2">
      <c r="A3965" s="8"/>
    </row>
    <row r="3966" spans="1:1" x14ac:dyDescent="0.2">
      <c r="A3966" s="8"/>
    </row>
    <row r="3967" spans="1:1" x14ac:dyDescent="0.2">
      <c r="A3967" s="8"/>
    </row>
    <row r="3968" spans="1:1" x14ac:dyDescent="0.2">
      <c r="A3968" s="8"/>
    </row>
    <row r="3969" spans="1:1" x14ac:dyDescent="0.2">
      <c r="A3969" s="8"/>
    </row>
    <row r="3970" spans="1:1" x14ac:dyDescent="0.2">
      <c r="A3970" s="8"/>
    </row>
    <row r="3971" spans="1:1" x14ac:dyDescent="0.2">
      <c r="A3971" s="8"/>
    </row>
    <row r="3972" spans="1:1" x14ac:dyDescent="0.2">
      <c r="A3972" s="8"/>
    </row>
    <row r="3973" spans="1:1" x14ac:dyDescent="0.2">
      <c r="A3973" s="8"/>
    </row>
    <row r="3974" spans="1:1" x14ac:dyDescent="0.2">
      <c r="A3974" s="8"/>
    </row>
    <row r="3975" spans="1:1" x14ac:dyDescent="0.2">
      <c r="A3975" s="8"/>
    </row>
    <row r="3976" spans="1:1" x14ac:dyDescent="0.2">
      <c r="A3976" s="8"/>
    </row>
    <row r="3977" spans="1:1" x14ac:dyDescent="0.2">
      <c r="A3977" s="8"/>
    </row>
    <row r="3978" spans="1:1" x14ac:dyDescent="0.2">
      <c r="A3978" s="8"/>
    </row>
    <row r="3979" spans="1:1" x14ac:dyDescent="0.2">
      <c r="A3979" s="8"/>
    </row>
    <row r="3980" spans="1:1" x14ac:dyDescent="0.2">
      <c r="A3980" s="8"/>
    </row>
    <row r="3981" spans="1:1" x14ac:dyDescent="0.2">
      <c r="A3981" s="8"/>
    </row>
    <row r="3982" spans="1:1" x14ac:dyDescent="0.2">
      <c r="A3982" s="8"/>
    </row>
    <row r="3983" spans="1:1" x14ac:dyDescent="0.2">
      <c r="A3983" s="8"/>
    </row>
    <row r="3984" spans="1:1" x14ac:dyDescent="0.2">
      <c r="A3984" s="8"/>
    </row>
    <row r="3985" spans="1:1" x14ac:dyDescent="0.2">
      <c r="A3985" s="8"/>
    </row>
    <row r="3986" spans="1:1" x14ac:dyDescent="0.2">
      <c r="A3986" s="8"/>
    </row>
    <row r="3987" spans="1:1" x14ac:dyDescent="0.2">
      <c r="A3987" s="8"/>
    </row>
    <row r="3988" spans="1:1" x14ac:dyDescent="0.2">
      <c r="A3988" s="8"/>
    </row>
    <row r="3989" spans="1:1" x14ac:dyDescent="0.2">
      <c r="A3989" s="8"/>
    </row>
    <row r="3990" spans="1:1" x14ac:dyDescent="0.2">
      <c r="A3990" s="8"/>
    </row>
    <row r="3991" spans="1:1" x14ac:dyDescent="0.2">
      <c r="A3991" s="8"/>
    </row>
    <row r="3992" spans="1:1" x14ac:dyDescent="0.2">
      <c r="A3992" s="8"/>
    </row>
    <row r="3993" spans="1:1" x14ac:dyDescent="0.2">
      <c r="A3993" s="8"/>
    </row>
    <row r="3994" spans="1:1" x14ac:dyDescent="0.2">
      <c r="A3994" s="8"/>
    </row>
    <row r="3995" spans="1:1" x14ac:dyDescent="0.2">
      <c r="A3995" s="8"/>
    </row>
    <row r="3996" spans="1:1" x14ac:dyDescent="0.2">
      <c r="A3996" s="8"/>
    </row>
    <row r="3997" spans="1:1" x14ac:dyDescent="0.2">
      <c r="A3997" s="8"/>
    </row>
    <row r="3998" spans="1:1" x14ac:dyDescent="0.2">
      <c r="A3998" s="8"/>
    </row>
    <row r="3999" spans="1:1" x14ac:dyDescent="0.2">
      <c r="A3999" s="8"/>
    </row>
    <row r="4000" spans="1:1" x14ac:dyDescent="0.2">
      <c r="A4000" s="8"/>
    </row>
    <row r="4001" spans="1:1" x14ac:dyDescent="0.2">
      <c r="A4001" s="8"/>
    </row>
    <row r="4002" spans="1:1" x14ac:dyDescent="0.2">
      <c r="A4002" s="8"/>
    </row>
    <row r="4003" spans="1:1" x14ac:dyDescent="0.2">
      <c r="A4003" s="8"/>
    </row>
    <row r="4004" spans="1:1" x14ac:dyDescent="0.2">
      <c r="A4004" s="8"/>
    </row>
    <row r="4005" spans="1:1" x14ac:dyDescent="0.2">
      <c r="A4005" s="8"/>
    </row>
    <row r="4006" spans="1:1" x14ac:dyDescent="0.2">
      <c r="A4006" s="8"/>
    </row>
    <row r="4007" spans="1:1" x14ac:dyDescent="0.2">
      <c r="A4007" s="8"/>
    </row>
    <row r="4008" spans="1:1" x14ac:dyDescent="0.2">
      <c r="A4008" s="8"/>
    </row>
    <row r="4009" spans="1:1" x14ac:dyDescent="0.2">
      <c r="A4009" s="8"/>
    </row>
    <row r="4010" spans="1:1" x14ac:dyDescent="0.2">
      <c r="A4010" s="8"/>
    </row>
    <row r="4011" spans="1:1" x14ac:dyDescent="0.2">
      <c r="A4011" s="8"/>
    </row>
    <row r="4012" spans="1:1" x14ac:dyDescent="0.2">
      <c r="A4012" s="8"/>
    </row>
    <row r="4013" spans="1:1" x14ac:dyDescent="0.2">
      <c r="A4013" s="8"/>
    </row>
    <row r="4014" spans="1:1" x14ac:dyDescent="0.2">
      <c r="A4014" s="8"/>
    </row>
    <row r="4015" spans="1:1" x14ac:dyDescent="0.2">
      <c r="A4015" s="8"/>
    </row>
    <row r="4016" spans="1:1" x14ac:dyDescent="0.2">
      <c r="A4016" s="8"/>
    </row>
    <row r="4017" spans="1:1" x14ac:dyDescent="0.2">
      <c r="A4017" s="8"/>
    </row>
    <row r="4018" spans="1:1" x14ac:dyDescent="0.2">
      <c r="A4018" s="8"/>
    </row>
    <row r="4019" spans="1:1" x14ac:dyDescent="0.2">
      <c r="A4019" s="8"/>
    </row>
    <row r="4020" spans="1:1" x14ac:dyDescent="0.2">
      <c r="A4020" s="8"/>
    </row>
    <row r="4021" spans="1:1" x14ac:dyDescent="0.2">
      <c r="A4021" s="8"/>
    </row>
    <row r="4022" spans="1:1" x14ac:dyDescent="0.2">
      <c r="A4022" s="8"/>
    </row>
    <row r="4023" spans="1:1" x14ac:dyDescent="0.2">
      <c r="A4023" s="8"/>
    </row>
    <row r="4024" spans="1:1" x14ac:dyDescent="0.2">
      <c r="A4024" s="8"/>
    </row>
    <row r="4025" spans="1:1" x14ac:dyDescent="0.2">
      <c r="A4025" s="8"/>
    </row>
    <row r="4026" spans="1:1" x14ac:dyDescent="0.2">
      <c r="A4026" s="8"/>
    </row>
    <row r="4027" spans="1:1" x14ac:dyDescent="0.2">
      <c r="A4027" s="8"/>
    </row>
    <row r="4028" spans="1:1" x14ac:dyDescent="0.2">
      <c r="A4028" s="8"/>
    </row>
    <row r="4029" spans="1:1" x14ac:dyDescent="0.2">
      <c r="A4029" s="8"/>
    </row>
    <row r="4030" spans="1:1" x14ac:dyDescent="0.2">
      <c r="A4030" s="8"/>
    </row>
    <row r="4031" spans="1:1" x14ac:dyDescent="0.2">
      <c r="A4031" s="8"/>
    </row>
    <row r="4032" spans="1:1" x14ac:dyDescent="0.2">
      <c r="A4032" s="8"/>
    </row>
    <row r="4033" spans="1:1" x14ac:dyDescent="0.2">
      <c r="A4033" s="8"/>
    </row>
    <row r="4034" spans="1:1" x14ac:dyDescent="0.2">
      <c r="A4034" s="8"/>
    </row>
    <row r="4035" spans="1:1" x14ac:dyDescent="0.2">
      <c r="A4035" s="8"/>
    </row>
    <row r="4036" spans="1:1" x14ac:dyDescent="0.2">
      <c r="A4036" s="8"/>
    </row>
    <row r="4037" spans="1:1" x14ac:dyDescent="0.2">
      <c r="A4037" s="8"/>
    </row>
    <row r="4038" spans="1:1" x14ac:dyDescent="0.2">
      <c r="A4038" s="8"/>
    </row>
    <row r="4039" spans="1:1" x14ac:dyDescent="0.2">
      <c r="A4039" s="8"/>
    </row>
    <row r="4040" spans="1:1" x14ac:dyDescent="0.2">
      <c r="A4040" s="8"/>
    </row>
    <row r="4041" spans="1:1" x14ac:dyDescent="0.2">
      <c r="A4041" s="8"/>
    </row>
    <row r="4042" spans="1:1" x14ac:dyDescent="0.2">
      <c r="A4042" s="8"/>
    </row>
    <row r="4043" spans="1:1" x14ac:dyDescent="0.2">
      <c r="A4043" s="8"/>
    </row>
    <row r="4044" spans="1:1" x14ac:dyDescent="0.2">
      <c r="A4044" s="8"/>
    </row>
    <row r="4045" spans="1:1" x14ac:dyDescent="0.2">
      <c r="A4045" s="8"/>
    </row>
    <row r="4046" spans="1:1" x14ac:dyDescent="0.2">
      <c r="A4046" s="8"/>
    </row>
    <row r="4047" spans="1:1" x14ac:dyDescent="0.2">
      <c r="A4047" s="8"/>
    </row>
    <row r="4048" spans="1:1" x14ac:dyDescent="0.2">
      <c r="A4048" s="8"/>
    </row>
    <row r="4049" spans="1:1" x14ac:dyDescent="0.2">
      <c r="A4049" s="8"/>
    </row>
    <row r="4050" spans="1:1" x14ac:dyDescent="0.2">
      <c r="A4050" s="8"/>
    </row>
    <row r="4051" spans="1:1" x14ac:dyDescent="0.2">
      <c r="A4051" s="8"/>
    </row>
    <row r="4052" spans="1:1" x14ac:dyDescent="0.2">
      <c r="A4052" s="8"/>
    </row>
    <row r="4053" spans="1:1" x14ac:dyDescent="0.2">
      <c r="A4053" s="8"/>
    </row>
    <row r="4054" spans="1:1" x14ac:dyDescent="0.2">
      <c r="A4054" s="8"/>
    </row>
    <row r="4055" spans="1:1" x14ac:dyDescent="0.2">
      <c r="A4055" s="8"/>
    </row>
    <row r="4056" spans="1:1" x14ac:dyDescent="0.2">
      <c r="A4056" s="8"/>
    </row>
    <row r="4057" spans="1:1" x14ac:dyDescent="0.2">
      <c r="A4057" s="8"/>
    </row>
    <row r="4058" spans="1:1" x14ac:dyDescent="0.2">
      <c r="A4058" s="8"/>
    </row>
    <row r="4059" spans="1:1" x14ac:dyDescent="0.2">
      <c r="A4059" s="8"/>
    </row>
    <row r="4060" spans="1:1" x14ac:dyDescent="0.2">
      <c r="A4060" s="8"/>
    </row>
    <row r="4061" spans="1:1" x14ac:dyDescent="0.2">
      <c r="A4061" s="8"/>
    </row>
    <row r="4062" spans="1:1" x14ac:dyDescent="0.2">
      <c r="A4062" s="8"/>
    </row>
    <row r="4063" spans="1:1" x14ac:dyDescent="0.2">
      <c r="A4063" s="8"/>
    </row>
    <row r="4064" spans="1:1" x14ac:dyDescent="0.2">
      <c r="A4064" s="8"/>
    </row>
    <row r="4065" spans="1:1" x14ac:dyDescent="0.2">
      <c r="A4065" s="8"/>
    </row>
    <row r="4066" spans="1:1" x14ac:dyDescent="0.2">
      <c r="A4066" s="8"/>
    </row>
    <row r="4067" spans="1:1" x14ac:dyDescent="0.2">
      <c r="A4067" s="8"/>
    </row>
    <row r="4068" spans="1:1" x14ac:dyDescent="0.2">
      <c r="A4068" s="8"/>
    </row>
    <row r="4069" spans="1:1" x14ac:dyDescent="0.2">
      <c r="A4069" s="8"/>
    </row>
    <row r="4070" spans="1:1" x14ac:dyDescent="0.2">
      <c r="A4070" s="8"/>
    </row>
    <row r="4071" spans="1:1" x14ac:dyDescent="0.2">
      <c r="A4071" s="8"/>
    </row>
    <row r="4072" spans="1:1" x14ac:dyDescent="0.2">
      <c r="A4072" s="8"/>
    </row>
    <row r="4073" spans="1:1" x14ac:dyDescent="0.2">
      <c r="A4073" s="8"/>
    </row>
    <row r="4074" spans="1:1" x14ac:dyDescent="0.2">
      <c r="A4074" s="8"/>
    </row>
    <row r="4075" spans="1:1" x14ac:dyDescent="0.2">
      <c r="A4075" s="8"/>
    </row>
    <row r="4076" spans="1:1" x14ac:dyDescent="0.2">
      <c r="A4076" s="8"/>
    </row>
    <row r="4077" spans="1:1" x14ac:dyDescent="0.2">
      <c r="A4077" s="8"/>
    </row>
    <row r="4078" spans="1:1" x14ac:dyDescent="0.2">
      <c r="A4078" s="8"/>
    </row>
    <row r="4079" spans="1:1" x14ac:dyDescent="0.2">
      <c r="A4079" s="8"/>
    </row>
    <row r="4080" spans="1:1" x14ac:dyDescent="0.2">
      <c r="A4080" s="8"/>
    </row>
    <row r="4081" spans="1:1" x14ac:dyDescent="0.2">
      <c r="A4081" s="8"/>
    </row>
    <row r="4082" spans="1:1" x14ac:dyDescent="0.2">
      <c r="A4082" s="8"/>
    </row>
    <row r="4083" spans="1:1" x14ac:dyDescent="0.2">
      <c r="A4083" s="8"/>
    </row>
    <row r="4084" spans="1:1" x14ac:dyDescent="0.2">
      <c r="A4084" s="8"/>
    </row>
    <row r="4085" spans="1:1" x14ac:dyDescent="0.2">
      <c r="A4085" s="8"/>
    </row>
    <row r="4086" spans="1:1" x14ac:dyDescent="0.2">
      <c r="A4086" s="8"/>
    </row>
    <row r="4087" spans="1:1" x14ac:dyDescent="0.2">
      <c r="A4087" s="8"/>
    </row>
    <row r="4088" spans="1:1" x14ac:dyDescent="0.2">
      <c r="A4088" s="8"/>
    </row>
    <row r="4089" spans="1:1" x14ac:dyDescent="0.2">
      <c r="A4089" s="8"/>
    </row>
    <row r="4090" spans="1:1" x14ac:dyDescent="0.2">
      <c r="A4090" s="8"/>
    </row>
    <row r="4091" spans="1:1" x14ac:dyDescent="0.2">
      <c r="A4091" s="8"/>
    </row>
    <row r="4092" spans="1:1" x14ac:dyDescent="0.2">
      <c r="A4092" s="8"/>
    </row>
    <row r="4093" spans="1:1" x14ac:dyDescent="0.2">
      <c r="A4093" s="8"/>
    </row>
    <row r="4094" spans="1:1" x14ac:dyDescent="0.2">
      <c r="A4094" s="8"/>
    </row>
    <row r="4095" spans="1:1" x14ac:dyDescent="0.2">
      <c r="A4095" s="8"/>
    </row>
    <row r="4096" spans="1:1" x14ac:dyDescent="0.2">
      <c r="A4096" s="8"/>
    </row>
    <row r="4097" spans="1:1" x14ac:dyDescent="0.2">
      <c r="A4097" s="8"/>
    </row>
    <row r="4098" spans="1:1" x14ac:dyDescent="0.2">
      <c r="A4098" s="8"/>
    </row>
    <row r="4099" spans="1:1" x14ac:dyDescent="0.2">
      <c r="A4099" s="8"/>
    </row>
    <row r="4100" spans="1:1" x14ac:dyDescent="0.2">
      <c r="A4100" s="8"/>
    </row>
    <row r="4101" spans="1:1" x14ac:dyDescent="0.2">
      <c r="A4101" s="8"/>
    </row>
    <row r="4102" spans="1:1" x14ac:dyDescent="0.2">
      <c r="A4102" s="8"/>
    </row>
    <row r="4103" spans="1:1" x14ac:dyDescent="0.2">
      <c r="A4103" s="8"/>
    </row>
    <row r="4104" spans="1:1" x14ac:dyDescent="0.2">
      <c r="A4104" s="8"/>
    </row>
    <row r="4105" spans="1:1" x14ac:dyDescent="0.2">
      <c r="A4105" s="8"/>
    </row>
    <row r="4106" spans="1:1" x14ac:dyDescent="0.2">
      <c r="A4106" s="8"/>
    </row>
    <row r="4107" spans="1:1" x14ac:dyDescent="0.2">
      <c r="A4107" s="8"/>
    </row>
    <row r="4108" spans="1:1" x14ac:dyDescent="0.2">
      <c r="A4108" s="8"/>
    </row>
    <row r="4109" spans="1:1" x14ac:dyDescent="0.2">
      <c r="A4109" s="8"/>
    </row>
    <row r="4110" spans="1:1" x14ac:dyDescent="0.2">
      <c r="A4110" s="8"/>
    </row>
    <row r="4111" spans="1:1" x14ac:dyDescent="0.2">
      <c r="A4111" s="8"/>
    </row>
    <row r="4112" spans="1:1" x14ac:dyDescent="0.2">
      <c r="A4112" s="8"/>
    </row>
    <row r="4113" spans="1:1" x14ac:dyDescent="0.2">
      <c r="A4113" s="8"/>
    </row>
    <row r="4114" spans="1:1" x14ac:dyDescent="0.2">
      <c r="A4114" s="8"/>
    </row>
    <row r="4115" spans="1:1" x14ac:dyDescent="0.2">
      <c r="A4115" s="8"/>
    </row>
    <row r="4116" spans="1:1" x14ac:dyDescent="0.2">
      <c r="A4116" s="8"/>
    </row>
    <row r="4117" spans="1:1" x14ac:dyDescent="0.2">
      <c r="A4117" s="8"/>
    </row>
    <row r="4118" spans="1:1" x14ac:dyDescent="0.2">
      <c r="A4118" s="8"/>
    </row>
    <row r="4119" spans="1:1" x14ac:dyDescent="0.2">
      <c r="A4119" s="8"/>
    </row>
    <row r="4120" spans="1:1" x14ac:dyDescent="0.2">
      <c r="A4120" s="8"/>
    </row>
    <row r="4121" spans="1:1" x14ac:dyDescent="0.2">
      <c r="A4121" s="8"/>
    </row>
    <row r="4122" spans="1:1" x14ac:dyDescent="0.2">
      <c r="A4122" s="8"/>
    </row>
    <row r="4123" spans="1:1" x14ac:dyDescent="0.2">
      <c r="A4123" s="8"/>
    </row>
    <row r="4124" spans="1:1" x14ac:dyDescent="0.2">
      <c r="A4124" s="8"/>
    </row>
    <row r="4125" spans="1:1" x14ac:dyDescent="0.2">
      <c r="A4125" s="8"/>
    </row>
    <row r="4126" spans="1:1" x14ac:dyDescent="0.2">
      <c r="A4126" s="8"/>
    </row>
    <row r="4127" spans="1:1" x14ac:dyDescent="0.2">
      <c r="A4127" s="8"/>
    </row>
    <row r="4128" spans="1:1" x14ac:dyDescent="0.2">
      <c r="A4128" s="8"/>
    </row>
    <row r="4129" spans="1:1" x14ac:dyDescent="0.2">
      <c r="A4129" s="8"/>
    </row>
    <row r="4130" spans="1:1" x14ac:dyDescent="0.2">
      <c r="A4130" s="8"/>
    </row>
    <row r="4131" spans="1:1" x14ac:dyDescent="0.2">
      <c r="A4131" s="8"/>
    </row>
    <row r="4132" spans="1:1" x14ac:dyDescent="0.2">
      <c r="A4132" s="8"/>
    </row>
    <row r="4133" spans="1:1" x14ac:dyDescent="0.2">
      <c r="A4133" s="8"/>
    </row>
    <row r="4134" spans="1:1" x14ac:dyDescent="0.2">
      <c r="A4134" s="8"/>
    </row>
    <row r="4135" spans="1:1" x14ac:dyDescent="0.2">
      <c r="A4135" s="8"/>
    </row>
    <row r="4136" spans="1:1" x14ac:dyDescent="0.2">
      <c r="A4136" s="8"/>
    </row>
    <row r="4137" spans="1:1" x14ac:dyDescent="0.2">
      <c r="A4137" s="8"/>
    </row>
    <row r="4138" spans="1:1" x14ac:dyDescent="0.2">
      <c r="A4138" s="8"/>
    </row>
    <row r="4139" spans="1:1" x14ac:dyDescent="0.2">
      <c r="A4139" s="8"/>
    </row>
    <row r="4140" spans="1:1" x14ac:dyDescent="0.2">
      <c r="A4140" s="8"/>
    </row>
    <row r="4141" spans="1:1" x14ac:dyDescent="0.2">
      <c r="A4141" s="8"/>
    </row>
    <row r="4142" spans="1:1" x14ac:dyDescent="0.2">
      <c r="A4142" s="8"/>
    </row>
    <row r="4143" spans="1:1" x14ac:dyDescent="0.2">
      <c r="A4143" s="8"/>
    </row>
    <row r="4144" spans="1:1" x14ac:dyDescent="0.2">
      <c r="A4144" s="8"/>
    </row>
    <row r="4145" spans="1:1" x14ac:dyDescent="0.2">
      <c r="A4145" s="8"/>
    </row>
    <row r="4146" spans="1:1" x14ac:dyDescent="0.2">
      <c r="A4146" s="8"/>
    </row>
    <row r="4147" spans="1:1" x14ac:dyDescent="0.2">
      <c r="A4147" s="8"/>
    </row>
    <row r="4148" spans="1:1" x14ac:dyDescent="0.2">
      <c r="A4148" s="8"/>
    </row>
    <row r="4149" spans="1:1" x14ac:dyDescent="0.2">
      <c r="A4149" s="8"/>
    </row>
    <row r="4150" spans="1:1" x14ac:dyDescent="0.2">
      <c r="A4150" s="8"/>
    </row>
    <row r="4151" spans="1:1" x14ac:dyDescent="0.2">
      <c r="A4151" s="8"/>
    </row>
    <row r="4152" spans="1:1" x14ac:dyDescent="0.2">
      <c r="A4152" s="8"/>
    </row>
    <row r="4153" spans="1:1" x14ac:dyDescent="0.2">
      <c r="A4153" s="8"/>
    </row>
    <row r="4154" spans="1:1" x14ac:dyDescent="0.2">
      <c r="A4154" s="8"/>
    </row>
    <row r="4155" spans="1:1" x14ac:dyDescent="0.2">
      <c r="A4155" s="8"/>
    </row>
    <row r="4156" spans="1:1" x14ac:dyDescent="0.2">
      <c r="A4156" s="8"/>
    </row>
    <row r="4157" spans="1:1" x14ac:dyDescent="0.2">
      <c r="A4157" s="8"/>
    </row>
    <row r="4158" spans="1:1" x14ac:dyDescent="0.2">
      <c r="A4158" s="8"/>
    </row>
    <row r="4159" spans="1:1" x14ac:dyDescent="0.2">
      <c r="A4159" s="8"/>
    </row>
    <row r="4160" spans="1:1" x14ac:dyDescent="0.2">
      <c r="A4160" s="8"/>
    </row>
    <row r="4161" spans="1:1" x14ac:dyDescent="0.2">
      <c r="A4161" s="8"/>
    </row>
    <row r="4162" spans="1:1" x14ac:dyDescent="0.2">
      <c r="A4162" s="8"/>
    </row>
    <row r="4163" spans="1:1" x14ac:dyDescent="0.2">
      <c r="A4163" s="8"/>
    </row>
    <row r="4164" spans="1:1" x14ac:dyDescent="0.2">
      <c r="A4164" s="8"/>
    </row>
    <row r="4165" spans="1:1" x14ac:dyDescent="0.2">
      <c r="A4165" s="8"/>
    </row>
    <row r="4166" spans="1:1" x14ac:dyDescent="0.2">
      <c r="A4166" s="8"/>
    </row>
    <row r="4167" spans="1:1" x14ac:dyDescent="0.2">
      <c r="A4167" s="8"/>
    </row>
    <row r="4168" spans="1:1" x14ac:dyDescent="0.2">
      <c r="A4168" s="8"/>
    </row>
    <row r="4169" spans="1:1" x14ac:dyDescent="0.2">
      <c r="A4169" s="8"/>
    </row>
    <row r="4170" spans="1:1" x14ac:dyDescent="0.2">
      <c r="A4170" s="8"/>
    </row>
    <row r="4171" spans="1:1" x14ac:dyDescent="0.2">
      <c r="A4171" s="8"/>
    </row>
    <row r="4172" spans="1:1" x14ac:dyDescent="0.2">
      <c r="A4172" s="8"/>
    </row>
    <row r="4173" spans="1:1" x14ac:dyDescent="0.2">
      <c r="A4173" s="8"/>
    </row>
    <row r="4174" spans="1:1" x14ac:dyDescent="0.2">
      <c r="A4174" s="8"/>
    </row>
    <row r="4175" spans="1:1" x14ac:dyDescent="0.2">
      <c r="A4175" s="8"/>
    </row>
    <row r="4176" spans="1:1" x14ac:dyDescent="0.2">
      <c r="A4176" s="8"/>
    </row>
    <row r="4177" spans="1:1" x14ac:dyDescent="0.2">
      <c r="A4177" s="8"/>
    </row>
    <row r="4178" spans="1:1" x14ac:dyDescent="0.2">
      <c r="A4178" s="8"/>
    </row>
    <row r="4179" spans="1:1" x14ac:dyDescent="0.2">
      <c r="A4179" s="8"/>
    </row>
    <row r="4180" spans="1:1" x14ac:dyDescent="0.2">
      <c r="A4180" s="8"/>
    </row>
    <row r="4181" spans="1:1" x14ac:dyDescent="0.2">
      <c r="A4181" s="8"/>
    </row>
    <row r="4182" spans="1:1" x14ac:dyDescent="0.2">
      <c r="A4182" s="8"/>
    </row>
    <row r="4183" spans="1:1" x14ac:dyDescent="0.2">
      <c r="A4183" s="8"/>
    </row>
    <row r="4184" spans="1:1" x14ac:dyDescent="0.2">
      <c r="A4184" s="8"/>
    </row>
    <row r="4185" spans="1:1" x14ac:dyDescent="0.2">
      <c r="A4185" s="8"/>
    </row>
    <row r="4186" spans="1:1" x14ac:dyDescent="0.2">
      <c r="A4186" s="8"/>
    </row>
    <row r="4187" spans="1:1" x14ac:dyDescent="0.2">
      <c r="A4187" s="8"/>
    </row>
    <row r="4188" spans="1:1" x14ac:dyDescent="0.2">
      <c r="A4188" s="8"/>
    </row>
    <row r="4189" spans="1:1" x14ac:dyDescent="0.2">
      <c r="A4189" s="8"/>
    </row>
    <row r="4190" spans="1:1" x14ac:dyDescent="0.2">
      <c r="A4190" s="8"/>
    </row>
    <row r="4191" spans="1:1" x14ac:dyDescent="0.2">
      <c r="A4191" s="8"/>
    </row>
    <row r="4192" spans="1:1" x14ac:dyDescent="0.2">
      <c r="A4192" s="8"/>
    </row>
    <row r="4193" spans="1:1" x14ac:dyDescent="0.2">
      <c r="A4193" s="8"/>
    </row>
    <row r="4194" spans="1:1" x14ac:dyDescent="0.2">
      <c r="A4194" s="8"/>
    </row>
    <row r="4195" spans="1:1" x14ac:dyDescent="0.2">
      <c r="A4195" s="8"/>
    </row>
    <row r="4196" spans="1:1" x14ac:dyDescent="0.2">
      <c r="A4196" s="8"/>
    </row>
    <row r="4197" spans="1:1" x14ac:dyDescent="0.2">
      <c r="A4197" s="8"/>
    </row>
    <row r="4198" spans="1:1" x14ac:dyDescent="0.2">
      <c r="A4198" s="8"/>
    </row>
    <row r="4199" spans="1:1" x14ac:dyDescent="0.2">
      <c r="A4199" s="8"/>
    </row>
    <row r="4200" spans="1:1" x14ac:dyDescent="0.2">
      <c r="A4200" s="8"/>
    </row>
    <row r="4201" spans="1:1" x14ac:dyDescent="0.2">
      <c r="A4201" s="8"/>
    </row>
    <row r="4202" spans="1:1" x14ac:dyDescent="0.2">
      <c r="A4202" s="8"/>
    </row>
    <row r="4203" spans="1:1" x14ac:dyDescent="0.2">
      <c r="A4203" s="8"/>
    </row>
    <row r="4204" spans="1:1" x14ac:dyDescent="0.2">
      <c r="A4204" s="8"/>
    </row>
    <row r="4205" spans="1:1" x14ac:dyDescent="0.2">
      <c r="A4205" s="8"/>
    </row>
    <row r="4206" spans="1:1" x14ac:dyDescent="0.2">
      <c r="A4206" s="8"/>
    </row>
    <row r="4207" spans="1:1" x14ac:dyDescent="0.2">
      <c r="A4207" s="8"/>
    </row>
    <row r="4208" spans="1:1" x14ac:dyDescent="0.2">
      <c r="A4208" s="8"/>
    </row>
    <row r="4209" spans="1:1" x14ac:dyDescent="0.2">
      <c r="A4209" s="8"/>
    </row>
    <row r="4210" spans="1:1" x14ac:dyDescent="0.2">
      <c r="A4210" s="8"/>
    </row>
    <row r="4211" spans="1:1" x14ac:dyDescent="0.2">
      <c r="A4211" s="8"/>
    </row>
    <row r="4212" spans="1:1" x14ac:dyDescent="0.2">
      <c r="A4212" s="8"/>
    </row>
    <row r="4213" spans="1:1" x14ac:dyDescent="0.2">
      <c r="A4213" s="8"/>
    </row>
    <row r="4214" spans="1:1" x14ac:dyDescent="0.2">
      <c r="A4214" s="8"/>
    </row>
    <row r="4215" spans="1:1" x14ac:dyDescent="0.2">
      <c r="A4215" s="8"/>
    </row>
    <row r="4216" spans="1:1" x14ac:dyDescent="0.2">
      <c r="A4216" s="8"/>
    </row>
    <row r="4217" spans="1:1" x14ac:dyDescent="0.2">
      <c r="A4217" s="8"/>
    </row>
    <row r="4218" spans="1:1" x14ac:dyDescent="0.2">
      <c r="A4218" s="8"/>
    </row>
    <row r="4219" spans="1:1" x14ac:dyDescent="0.2">
      <c r="A4219" s="8"/>
    </row>
    <row r="4220" spans="1:1" x14ac:dyDescent="0.2">
      <c r="A4220" s="8"/>
    </row>
    <row r="4221" spans="1:1" x14ac:dyDescent="0.2">
      <c r="A4221" s="8"/>
    </row>
    <row r="4222" spans="1:1" x14ac:dyDescent="0.2">
      <c r="A4222" s="8"/>
    </row>
    <row r="4223" spans="1:1" x14ac:dyDescent="0.2">
      <c r="A4223" s="8"/>
    </row>
    <row r="4224" spans="1:1" x14ac:dyDescent="0.2">
      <c r="A4224" s="8"/>
    </row>
    <row r="4225" spans="1:1" x14ac:dyDescent="0.2">
      <c r="A4225" s="8"/>
    </row>
    <row r="4226" spans="1:1" x14ac:dyDescent="0.2">
      <c r="A4226" s="8"/>
    </row>
    <row r="4227" spans="1:1" x14ac:dyDescent="0.2">
      <c r="A4227" s="8"/>
    </row>
    <row r="4228" spans="1:1" x14ac:dyDescent="0.2">
      <c r="A4228" s="8"/>
    </row>
    <row r="4229" spans="1:1" x14ac:dyDescent="0.2">
      <c r="A4229" s="8"/>
    </row>
    <row r="4230" spans="1:1" x14ac:dyDescent="0.2">
      <c r="A4230" s="8"/>
    </row>
    <row r="4231" spans="1:1" x14ac:dyDescent="0.2">
      <c r="A4231" s="8"/>
    </row>
    <row r="4232" spans="1:1" x14ac:dyDescent="0.2">
      <c r="A4232" s="8"/>
    </row>
    <row r="4233" spans="1:1" x14ac:dyDescent="0.2">
      <c r="A4233" s="8"/>
    </row>
    <row r="4234" spans="1:1" x14ac:dyDescent="0.2">
      <c r="A4234" s="8"/>
    </row>
    <row r="4235" spans="1:1" x14ac:dyDescent="0.2">
      <c r="A4235" s="8"/>
    </row>
    <row r="4236" spans="1:1" x14ac:dyDescent="0.2">
      <c r="A4236" s="8"/>
    </row>
    <row r="4237" spans="1:1" x14ac:dyDescent="0.2">
      <c r="A4237" s="8"/>
    </row>
    <row r="4238" spans="1:1" x14ac:dyDescent="0.2">
      <c r="A4238" s="8"/>
    </row>
    <row r="4239" spans="1:1" x14ac:dyDescent="0.2">
      <c r="A4239" s="8"/>
    </row>
    <row r="4240" spans="1:1" x14ac:dyDescent="0.2">
      <c r="A4240" s="8"/>
    </row>
    <row r="4241" spans="1:1" x14ac:dyDescent="0.2">
      <c r="A4241" s="8"/>
    </row>
    <row r="4242" spans="1:1" x14ac:dyDescent="0.2">
      <c r="A4242" s="8"/>
    </row>
    <row r="4243" spans="1:1" x14ac:dyDescent="0.2">
      <c r="A4243" s="8"/>
    </row>
    <row r="4244" spans="1:1" x14ac:dyDescent="0.2">
      <c r="A4244" s="8"/>
    </row>
    <row r="4245" spans="1:1" x14ac:dyDescent="0.2">
      <c r="A4245" s="8"/>
    </row>
    <row r="4246" spans="1:1" x14ac:dyDescent="0.2">
      <c r="A4246" s="8"/>
    </row>
    <row r="4247" spans="1:1" x14ac:dyDescent="0.2">
      <c r="A4247" s="8"/>
    </row>
    <row r="4248" spans="1:1" x14ac:dyDescent="0.2">
      <c r="A4248" s="8"/>
    </row>
    <row r="4249" spans="1:1" x14ac:dyDescent="0.2">
      <c r="A4249" s="8"/>
    </row>
    <row r="4250" spans="1:1" x14ac:dyDescent="0.2">
      <c r="A4250" s="8"/>
    </row>
    <row r="4251" spans="1:1" x14ac:dyDescent="0.2">
      <c r="A4251" s="8"/>
    </row>
    <row r="4252" spans="1:1" x14ac:dyDescent="0.2">
      <c r="A4252" s="8"/>
    </row>
    <row r="4253" spans="1:1" x14ac:dyDescent="0.2">
      <c r="A4253" s="8"/>
    </row>
    <row r="4254" spans="1:1" x14ac:dyDescent="0.2">
      <c r="A4254" s="8"/>
    </row>
    <row r="4255" spans="1:1" x14ac:dyDescent="0.2">
      <c r="A4255" s="8"/>
    </row>
    <row r="4256" spans="1:1" x14ac:dyDescent="0.2">
      <c r="A4256" s="8"/>
    </row>
    <row r="4257" spans="1:1" x14ac:dyDescent="0.2">
      <c r="A4257" s="8"/>
    </row>
    <row r="4258" spans="1:1" x14ac:dyDescent="0.2">
      <c r="A4258" s="8"/>
    </row>
    <row r="4259" spans="1:1" x14ac:dyDescent="0.2">
      <c r="A4259" s="8"/>
    </row>
    <row r="4260" spans="1:1" x14ac:dyDescent="0.2">
      <c r="A4260" s="8"/>
    </row>
    <row r="4261" spans="1:1" x14ac:dyDescent="0.2">
      <c r="A4261" s="8"/>
    </row>
    <row r="4262" spans="1:1" x14ac:dyDescent="0.2">
      <c r="A4262" s="8"/>
    </row>
    <row r="4263" spans="1:1" x14ac:dyDescent="0.2">
      <c r="A4263" s="8"/>
    </row>
    <row r="4264" spans="1:1" x14ac:dyDescent="0.2">
      <c r="A4264" s="8"/>
    </row>
    <row r="4265" spans="1:1" x14ac:dyDescent="0.2">
      <c r="A4265" s="8"/>
    </row>
    <row r="4266" spans="1:1" x14ac:dyDescent="0.2">
      <c r="A4266" s="8"/>
    </row>
    <row r="4267" spans="1:1" x14ac:dyDescent="0.2">
      <c r="A4267" s="8"/>
    </row>
    <row r="4268" spans="1:1" x14ac:dyDescent="0.2">
      <c r="A4268" s="8"/>
    </row>
    <row r="4269" spans="1:1" x14ac:dyDescent="0.2">
      <c r="A4269" s="8"/>
    </row>
    <row r="4270" spans="1:1" x14ac:dyDescent="0.2">
      <c r="A4270" s="8"/>
    </row>
    <row r="4271" spans="1:1" x14ac:dyDescent="0.2">
      <c r="A4271" s="8"/>
    </row>
    <row r="4272" spans="1:1" x14ac:dyDescent="0.2">
      <c r="A4272" s="8"/>
    </row>
    <row r="4273" spans="1:1" x14ac:dyDescent="0.2">
      <c r="A4273" s="8"/>
    </row>
    <row r="4274" spans="1:1" x14ac:dyDescent="0.2">
      <c r="A4274" s="8"/>
    </row>
    <row r="4275" spans="1:1" x14ac:dyDescent="0.2">
      <c r="A4275" s="8"/>
    </row>
    <row r="4276" spans="1:1" x14ac:dyDescent="0.2">
      <c r="A4276" s="8"/>
    </row>
    <row r="4277" spans="1:1" x14ac:dyDescent="0.2">
      <c r="A4277" s="8"/>
    </row>
    <row r="4278" spans="1:1" x14ac:dyDescent="0.2">
      <c r="A4278" s="8"/>
    </row>
    <row r="4279" spans="1:1" x14ac:dyDescent="0.2">
      <c r="A4279" s="8"/>
    </row>
    <row r="4280" spans="1:1" x14ac:dyDescent="0.2">
      <c r="A4280" s="8"/>
    </row>
    <row r="4281" spans="1:1" x14ac:dyDescent="0.2">
      <c r="A4281" s="8"/>
    </row>
    <row r="4282" spans="1:1" x14ac:dyDescent="0.2">
      <c r="A4282" s="8"/>
    </row>
    <row r="4283" spans="1:1" x14ac:dyDescent="0.2">
      <c r="A4283" s="8"/>
    </row>
    <row r="4284" spans="1:1" x14ac:dyDescent="0.2">
      <c r="A4284" s="8"/>
    </row>
    <row r="4285" spans="1:1" x14ac:dyDescent="0.2">
      <c r="A4285" s="8"/>
    </row>
    <row r="4286" spans="1:1" x14ac:dyDescent="0.2">
      <c r="A4286" s="8"/>
    </row>
    <row r="4287" spans="1:1" x14ac:dyDescent="0.2">
      <c r="A4287" s="8"/>
    </row>
    <row r="4288" spans="1:1" x14ac:dyDescent="0.2">
      <c r="A4288" s="8"/>
    </row>
    <row r="4289" spans="1:1" x14ac:dyDescent="0.2">
      <c r="A4289" s="8"/>
    </row>
    <row r="4290" spans="1:1" x14ac:dyDescent="0.2">
      <c r="A4290" s="8"/>
    </row>
    <row r="4291" spans="1:1" x14ac:dyDescent="0.2">
      <c r="A4291" s="8"/>
    </row>
    <row r="4292" spans="1:1" x14ac:dyDescent="0.2">
      <c r="A4292" s="8"/>
    </row>
    <row r="4293" spans="1:1" x14ac:dyDescent="0.2">
      <c r="A4293" s="8"/>
    </row>
    <row r="4294" spans="1:1" x14ac:dyDescent="0.2">
      <c r="A4294" s="8"/>
    </row>
    <row r="4295" spans="1:1" x14ac:dyDescent="0.2">
      <c r="A4295" s="8"/>
    </row>
    <row r="4296" spans="1:1" x14ac:dyDescent="0.2">
      <c r="A4296" s="8"/>
    </row>
    <row r="4297" spans="1:1" x14ac:dyDescent="0.2">
      <c r="A4297" s="8"/>
    </row>
    <row r="4298" spans="1:1" x14ac:dyDescent="0.2">
      <c r="A4298" s="8"/>
    </row>
    <row r="4299" spans="1:1" x14ac:dyDescent="0.2">
      <c r="A4299" s="8"/>
    </row>
    <row r="4300" spans="1:1" x14ac:dyDescent="0.2">
      <c r="A4300" s="8"/>
    </row>
    <row r="4301" spans="1:1" x14ac:dyDescent="0.2">
      <c r="A4301" s="8"/>
    </row>
    <row r="4302" spans="1:1" x14ac:dyDescent="0.2">
      <c r="A4302" s="8"/>
    </row>
    <row r="4303" spans="1:1" x14ac:dyDescent="0.2">
      <c r="A4303" s="8"/>
    </row>
    <row r="4304" spans="1:1" x14ac:dyDescent="0.2">
      <c r="A4304" s="8"/>
    </row>
    <row r="4305" spans="1:1" x14ac:dyDescent="0.2">
      <c r="A4305" s="8"/>
    </row>
    <row r="4306" spans="1:1" x14ac:dyDescent="0.2">
      <c r="A4306" s="8"/>
    </row>
    <row r="4307" spans="1:1" x14ac:dyDescent="0.2">
      <c r="A4307" s="8"/>
    </row>
    <row r="4308" spans="1:1" x14ac:dyDescent="0.2">
      <c r="A4308" s="8"/>
    </row>
    <row r="4309" spans="1:1" x14ac:dyDescent="0.2">
      <c r="A4309" s="8"/>
    </row>
    <row r="4310" spans="1:1" x14ac:dyDescent="0.2">
      <c r="A4310" s="8"/>
    </row>
    <row r="4311" spans="1:1" x14ac:dyDescent="0.2">
      <c r="A4311" s="8"/>
    </row>
    <row r="4312" spans="1:1" x14ac:dyDescent="0.2">
      <c r="A4312" s="8"/>
    </row>
    <row r="4313" spans="1:1" x14ac:dyDescent="0.2">
      <c r="A4313" s="8"/>
    </row>
    <row r="4314" spans="1:1" x14ac:dyDescent="0.2">
      <c r="A4314" s="8"/>
    </row>
    <row r="4315" spans="1:1" x14ac:dyDescent="0.2">
      <c r="A4315" s="8"/>
    </row>
    <row r="4316" spans="1:1" x14ac:dyDescent="0.2">
      <c r="A4316" s="8"/>
    </row>
    <row r="4317" spans="1:1" x14ac:dyDescent="0.2">
      <c r="A4317" s="8"/>
    </row>
    <row r="4318" spans="1:1" x14ac:dyDescent="0.2">
      <c r="A4318" s="8"/>
    </row>
    <row r="4319" spans="1:1" x14ac:dyDescent="0.2">
      <c r="A4319" s="8"/>
    </row>
    <row r="4320" spans="1:1" x14ac:dyDescent="0.2">
      <c r="A4320" s="8"/>
    </row>
    <row r="4321" spans="1:1" x14ac:dyDescent="0.2">
      <c r="A4321" s="8"/>
    </row>
    <row r="4322" spans="1:1" x14ac:dyDescent="0.2">
      <c r="A4322" s="8"/>
    </row>
    <row r="4323" spans="1:1" x14ac:dyDescent="0.2">
      <c r="A4323" s="8"/>
    </row>
    <row r="4324" spans="1:1" x14ac:dyDescent="0.2">
      <c r="A4324" s="8"/>
    </row>
    <row r="4325" spans="1:1" x14ac:dyDescent="0.2">
      <c r="A4325" s="8"/>
    </row>
    <row r="4326" spans="1:1" x14ac:dyDescent="0.2">
      <c r="A4326" s="8"/>
    </row>
    <row r="4327" spans="1:1" x14ac:dyDescent="0.2">
      <c r="A4327" s="8"/>
    </row>
    <row r="4328" spans="1:1" x14ac:dyDescent="0.2">
      <c r="A4328" s="8"/>
    </row>
    <row r="4329" spans="1:1" x14ac:dyDescent="0.2">
      <c r="A4329" s="8"/>
    </row>
    <row r="4330" spans="1:1" x14ac:dyDescent="0.2">
      <c r="A4330" s="8"/>
    </row>
    <row r="4331" spans="1:1" x14ac:dyDescent="0.2">
      <c r="A4331" s="8"/>
    </row>
    <row r="4332" spans="1:1" x14ac:dyDescent="0.2">
      <c r="A4332" s="8"/>
    </row>
    <row r="4333" spans="1:1" x14ac:dyDescent="0.2">
      <c r="A4333" s="8"/>
    </row>
    <row r="4334" spans="1:1" x14ac:dyDescent="0.2">
      <c r="A4334" s="8"/>
    </row>
    <row r="4335" spans="1:1" x14ac:dyDescent="0.2">
      <c r="A4335" s="8"/>
    </row>
    <row r="4336" spans="1:1" x14ac:dyDescent="0.2">
      <c r="A4336" s="8"/>
    </row>
    <row r="4337" spans="1:1" x14ac:dyDescent="0.2">
      <c r="A4337" s="8"/>
    </row>
    <row r="4338" spans="1:1" x14ac:dyDescent="0.2">
      <c r="A4338" s="8"/>
    </row>
    <row r="4339" spans="1:1" x14ac:dyDescent="0.2">
      <c r="A4339" s="8"/>
    </row>
    <row r="4340" spans="1:1" x14ac:dyDescent="0.2">
      <c r="A4340" s="8"/>
    </row>
    <row r="4341" spans="1:1" x14ac:dyDescent="0.2">
      <c r="A4341" s="8"/>
    </row>
    <row r="4342" spans="1:1" x14ac:dyDescent="0.2">
      <c r="A4342" s="8"/>
    </row>
    <row r="4343" spans="1:1" x14ac:dyDescent="0.2">
      <c r="A4343" s="8"/>
    </row>
    <row r="4344" spans="1:1" x14ac:dyDescent="0.2">
      <c r="A4344" s="8"/>
    </row>
    <row r="4345" spans="1:1" x14ac:dyDescent="0.2">
      <c r="A4345" s="8"/>
    </row>
    <row r="4346" spans="1:1" x14ac:dyDescent="0.2">
      <c r="A4346" s="8"/>
    </row>
    <row r="4347" spans="1:1" x14ac:dyDescent="0.2">
      <c r="A4347" s="8"/>
    </row>
    <row r="4348" spans="1:1" x14ac:dyDescent="0.2">
      <c r="A4348" s="8"/>
    </row>
    <row r="4349" spans="1:1" x14ac:dyDescent="0.2">
      <c r="A4349" s="8"/>
    </row>
    <row r="4350" spans="1:1" x14ac:dyDescent="0.2">
      <c r="A4350" s="8"/>
    </row>
    <row r="4351" spans="1:1" x14ac:dyDescent="0.2">
      <c r="A4351" s="8"/>
    </row>
    <row r="4352" spans="1:1" x14ac:dyDescent="0.2">
      <c r="A4352" s="8"/>
    </row>
    <row r="4353" spans="1:1" x14ac:dyDescent="0.2">
      <c r="A4353" s="8"/>
    </row>
    <row r="4354" spans="1:1" x14ac:dyDescent="0.2">
      <c r="A4354" s="8"/>
    </row>
    <row r="4355" spans="1:1" x14ac:dyDescent="0.2">
      <c r="A4355" s="8"/>
    </row>
    <row r="4356" spans="1:1" x14ac:dyDescent="0.2">
      <c r="A4356" s="8"/>
    </row>
    <row r="4357" spans="1:1" x14ac:dyDescent="0.2">
      <c r="A4357" s="8"/>
    </row>
    <row r="4358" spans="1:1" x14ac:dyDescent="0.2">
      <c r="A4358" s="8"/>
    </row>
    <row r="4359" spans="1:1" x14ac:dyDescent="0.2">
      <c r="A4359" s="8"/>
    </row>
    <row r="4360" spans="1:1" x14ac:dyDescent="0.2">
      <c r="A4360" s="8"/>
    </row>
    <row r="4361" spans="1:1" x14ac:dyDescent="0.2">
      <c r="A4361" s="8"/>
    </row>
    <row r="4362" spans="1:1" x14ac:dyDescent="0.2">
      <c r="A4362" s="8"/>
    </row>
    <row r="4363" spans="1:1" x14ac:dyDescent="0.2">
      <c r="A4363" s="8"/>
    </row>
    <row r="4364" spans="1:1" x14ac:dyDescent="0.2">
      <c r="A4364" s="8"/>
    </row>
    <row r="4365" spans="1:1" x14ac:dyDescent="0.2">
      <c r="A4365" s="8"/>
    </row>
    <row r="4366" spans="1:1" x14ac:dyDescent="0.2">
      <c r="A4366" s="8"/>
    </row>
    <row r="4367" spans="1:1" x14ac:dyDescent="0.2">
      <c r="A4367" s="8"/>
    </row>
    <row r="4368" spans="1:1" x14ac:dyDescent="0.2">
      <c r="A4368" s="8"/>
    </row>
    <row r="4369" spans="1:1" x14ac:dyDescent="0.2">
      <c r="A4369" s="8"/>
    </row>
    <row r="4370" spans="1:1" x14ac:dyDescent="0.2">
      <c r="A4370" s="8"/>
    </row>
    <row r="4371" spans="1:1" x14ac:dyDescent="0.2">
      <c r="A4371" s="8"/>
    </row>
    <row r="4372" spans="1:1" x14ac:dyDescent="0.2">
      <c r="A4372" s="8"/>
    </row>
    <row r="4373" spans="1:1" x14ac:dyDescent="0.2">
      <c r="A4373" s="8"/>
    </row>
    <row r="4374" spans="1:1" x14ac:dyDescent="0.2">
      <c r="A4374" s="8"/>
    </row>
    <row r="4375" spans="1:1" x14ac:dyDescent="0.2">
      <c r="A4375" s="8"/>
    </row>
    <row r="4376" spans="1:1" x14ac:dyDescent="0.2">
      <c r="A4376" s="8"/>
    </row>
    <row r="4377" spans="1:1" x14ac:dyDescent="0.2">
      <c r="A4377" s="8"/>
    </row>
    <row r="4378" spans="1:1" x14ac:dyDescent="0.2">
      <c r="A4378" s="8"/>
    </row>
    <row r="4379" spans="1:1" x14ac:dyDescent="0.2">
      <c r="A4379" s="8"/>
    </row>
    <row r="4380" spans="1:1" x14ac:dyDescent="0.2">
      <c r="A4380" s="8"/>
    </row>
    <row r="4381" spans="1:1" x14ac:dyDescent="0.2">
      <c r="A4381" s="8"/>
    </row>
    <row r="4382" spans="1:1" x14ac:dyDescent="0.2">
      <c r="A4382" s="8"/>
    </row>
    <row r="4383" spans="1:1" x14ac:dyDescent="0.2">
      <c r="A4383" s="8"/>
    </row>
    <row r="4384" spans="1:1" x14ac:dyDescent="0.2">
      <c r="A4384" s="8"/>
    </row>
    <row r="4385" spans="1:1" x14ac:dyDescent="0.2">
      <c r="A4385" s="8"/>
    </row>
    <row r="4386" spans="1:1" x14ac:dyDescent="0.2">
      <c r="A4386" s="8"/>
    </row>
    <row r="4387" spans="1:1" x14ac:dyDescent="0.2">
      <c r="A4387" s="8"/>
    </row>
    <row r="4388" spans="1:1" x14ac:dyDescent="0.2">
      <c r="A4388" s="8"/>
    </row>
    <row r="4389" spans="1:1" x14ac:dyDescent="0.2">
      <c r="A4389" s="8"/>
    </row>
    <row r="4390" spans="1:1" x14ac:dyDescent="0.2">
      <c r="A4390" s="8"/>
    </row>
    <row r="4391" spans="1:1" x14ac:dyDescent="0.2">
      <c r="A4391" s="8"/>
    </row>
    <row r="4392" spans="1:1" x14ac:dyDescent="0.2">
      <c r="A4392" s="8"/>
    </row>
    <row r="4393" spans="1:1" x14ac:dyDescent="0.2">
      <c r="A4393" s="8"/>
    </row>
    <row r="4394" spans="1:1" x14ac:dyDescent="0.2">
      <c r="A4394" s="8"/>
    </row>
    <row r="4395" spans="1:1" x14ac:dyDescent="0.2">
      <c r="A4395" s="8"/>
    </row>
    <row r="4396" spans="1:1" x14ac:dyDescent="0.2">
      <c r="A4396" s="8"/>
    </row>
    <row r="4397" spans="1:1" x14ac:dyDescent="0.2">
      <c r="A4397" s="8"/>
    </row>
    <row r="4398" spans="1:1" x14ac:dyDescent="0.2">
      <c r="A4398" s="8"/>
    </row>
    <row r="4399" spans="1:1" x14ac:dyDescent="0.2">
      <c r="A4399" s="8"/>
    </row>
    <row r="4400" spans="1:1" x14ac:dyDescent="0.2">
      <c r="A4400" s="8"/>
    </row>
    <row r="4401" spans="1:1" x14ac:dyDescent="0.2">
      <c r="A4401" s="8"/>
    </row>
    <row r="4402" spans="1:1" x14ac:dyDescent="0.2">
      <c r="A4402" s="8"/>
    </row>
    <row r="4403" spans="1:1" x14ac:dyDescent="0.2">
      <c r="A4403" s="8"/>
    </row>
    <row r="4404" spans="1:1" x14ac:dyDescent="0.2">
      <c r="A4404" s="8"/>
    </row>
    <row r="4405" spans="1:1" x14ac:dyDescent="0.2">
      <c r="A4405" s="8"/>
    </row>
    <row r="4406" spans="1:1" x14ac:dyDescent="0.2">
      <c r="A4406" s="8"/>
    </row>
    <row r="4407" spans="1:1" x14ac:dyDescent="0.2">
      <c r="A4407" s="8"/>
    </row>
    <row r="4408" spans="1:1" x14ac:dyDescent="0.2">
      <c r="A4408" s="8"/>
    </row>
    <row r="4409" spans="1:1" x14ac:dyDescent="0.2">
      <c r="A4409" s="8"/>
    </row>
    <row r="4410" spans="1:1" x14ac:dyDescent="0.2">
      <c r="A4410" s="8"/>
    </row>
    <row r="4411" spans="1:1" x14ac:dyDescent="0.2">
      <c r="A4411" s="8"/>
    </row>
    <row r="4412" spans="1:1" x14ac:dyDescent="0.2">
      <c r="A4412" s="8"/>
    </row>
    <row r="4413" spans="1:1" x14ac:dyDescent="0.2">
      <c r="A4413" s="8"/>
    </row>
    <row r="4414" spans="1:1" x14ac:dyDescent="0.2">
      <c r="A4414" s="8"/>
    </row>
    <row r="4415" spans="1:1" x14ac:dyDescent="0.2">
      <c r="A4415" s="8"/>
    </row>
    <row r="4416" spans="1:1" x14ac:dyDescent="0.2">
      <c r="A4416" s="8"/>
    </row>
    <row r="4417" spans="1:1" x14ac:dyDescent="0.2">
      <c r="A4417" s="8"/>
    </row>
    <row r="4418" spans="1:1" x14ac:dyDescent="0.2">
      <c r="A4418" s="8"/>
    </row>
    <row r="4419" spans="1:1" x14ac:dyDescent="0.2">
      <c r="A4419" s="8"/>
    </row>
    <row r="4420" spans="1:1" x14ac:dyDescent="0.2">
      <c r="A4420" s="8"/>
    </row>
    <row r="4421" spans="1:1" x14ac:dyDescent="0.2">
      <c r="A4421" s="8"/>
    </row>
    <row r="4422" spans="1:1" x14ac:dyDescent="0.2">
      <c r="A4422" s="8"/>
    </row>
    <row r="4423" spans="1:1" x14ac:dyDescent="0.2">
      <c r="A4423" s="8"/>
    </row>
    <row r="4424" spans="1:1" x14ac:dyDescent="0.2">
      <c r="A4424" s="8"/>
    </row>
    <row r="4425" spans="1:1" x14ac:dyDescent="0.2">
      <c r="A4425" s="8"/>
    </row>
    <row r="4426" spans="1:1" x14ac:dyDescent="0.2">
      <c r="A4426" s="8"/>
    </row>
    <row r="4427" spans="1:1" x14ac:dyDescent="0.2">
      <c r="A4427" s="8"/>
    </row>
    <row r="4428" spans="1:1" x14ac:dyDescent="0.2">
      <c r="A4428" s="8"/>
    </row>
    <row r="4429" spans="1:1" x14ac:dyDescent="0.2">
      <c r="A4429" s="8"/>
    </row>
    <row r="4430" spans="1:1" x14ac:dyDescent="0.2">
      <c r="A4430" s="8"/>
    </row>
    <row r="4431" spans="1:1" x14ac:dyDescent="0.2">
      <c r="A4431" s="8"/>
    </row>
    <row r="4432" spans="1:1" x14ac:dyDescent="0.2">
      <c r="A4432" s="8"/>
    </row>
    <row r="4433" spans="1:1" x14ac:dyDescent="0.2">
      <c r="A4433" s="8"/>
    </row>
    <row r="4434" spans="1:1" x14ac:dyDescent="0.2">
      <c r="A4434" s="8"/>
    </row>
    <row r="4435" spans="1:1" x14ac:dyDescent="0.2">
      <c r="A4435" s="8"/>
    </row>
    <row r="4436" spans="1:1" x14ac:dyDescent="0.2">
      <c r="A4436" s="8"/>
    </row>
    <row r="4437" spans="1:1" x14ac:dyDescent="0.2">
      <c r="A4437" s="8"/>
    </row>
    <row r="4438" spans="1:1" x14ac:dyDescent="0.2">
      <c r="A4438" s="8"/>
    </row>
    <row r="4439" spans="1:1" x14ac:dyDescent="0.2">
      <c r="A4439" s="8"/>
    </row>
    <row r="4440" spans="1:1" x14ac:dyDescent="0.2">
      <c r="A4440" s="8"/>
    </row>
    <row r="4441" spans="1:1" x14ac:dyDescent="0.2">
      <c r="A4441" s="8"/>
    </row>
    <row r="4442" spans="1:1" x14ac:dyDescent="0.2">
      <c r="A4442" s="8"/>
    </row>
    <row r="4443" spans="1:1" x14ac:dyDescent="0.2">
      <c r="A4443" s="8"/>
    </row>
    <row r="4444" spans="1:1" x14ac:dyDescent="0.2">
      <c r="A4444" s="8"/>
    </row>
    <row r="4445" spans="1:1" x14ac:dyDescent="0.2">
      <c r="A4445" s="8"/>
    </row>
    <row r="4446" spans="1:1" x14ac:dyDescent="0.2">
      <c r="A4446" s="8"/>
    </row>
    <row r="4447" spans="1:1" x14ac:dyDescent="0.2">
      <c r="A4447" s="8"/>
    </row>
    <row r="4448" spans="1:1" x14ac:dyDescent="0.2">
      <c r="A4448" s="8"/>
    </row>
    <row r="4449" spans="1:1" x14ac:dyDescent="0.2">
      <c r="A4449" s="8"/>
    </row>
    <row r="4450" spans="1:1" x14ac:dyDescent="0.2">
      <c r="A4450" s="8"/>
    </row>
    <row r="4451" spans="1:1" x14ac:dyDescent="0.2">
      <c r="A4451" s="8"/>
    </row>
    <row r="4452" spans="1:1" x14ac:dyDescent="0.2">
      <c r="A4452" s="8"/>
    </row>
    <row r="4453" spans="1:1" x14ac:dyDescent="0.2">
      <c r="A4453" s="8"/>
    </row>
    <row r="4454" spans="1:1" x14ac:dyDescent="0.2">
      <c r="A4454" s="8"/>
    </row>
    <row r="4455" spans="1:1" x14ac:dyDescent="0.2">
      <c r="A4455" s="8"/>
    </row>
    <row r="4456" spans="1:1" x14ac:dyDescent="0.2">
      <c r="A4456" s="8"/>
    </row>
    <row r="4457" spans="1:1" x14ac:dyDescent="0.2">
      <c r="A4457" s="8"/>
    </row>
    <row r="4458" spans="1:1" x14ac:dyDescent="0.2">
      <c r="A4458" s="8"/>
    </row>
    <row r="4459" spans="1:1" x14ac:dyDescent="0.2">
      <c r="A4459" s="8"/>
    </row>
    <row r="4460" spans="1:1" x14ac:dyDescent="0.2">
      <c r="A4460" s="8"/>
    </row>
    <row r="4461" spans="1:1" x14ac:dyDescent="0.2">
      <c r="A4461" s="8"/>
    </row>
    <row r="4462" spans="1:1" x14ac:dyDescent="0.2">
      <c r="A4462" s="8"/>
    </row>
    <row r="4463" spans="1:1" x14ac:dyDescent="0.2">
      <c r="A4463" s="8"/>
    </row>
    <row r="4464" spans="1:1" x14ac:dyDescent="0.2">
      <c r="A4464" s="8"/>
    </row>
    <row r="4465" spans="1:1" x14ac:dyDescent="0.2">
      <c r="A4465" s="8"/>
    </row>
    <row r="4466" spans="1:1" x14ac:dyDescent="0.2">
      <c r="A4466" s="8"/>
    </row>
    <row r="4467" spans="1:1" x14ac:dyDescent="0.2">
      <c r="A4467" s="8"/>
    </row>
    <row r="4468" spans="1:1" x14ac:dyDescent="0.2">
      <c r="A4468" s="8"/>
    </row>
    <row r="4469" spans="1:1" x14ac:dyDescent="0.2">
      <c r="A4469" s="8"/>
    </row>
    <row r="4470" spans="1:1" x14ac:dyDescent="0.2">
      <c r="A4470" s="8"/>
    </row>
    <row r="4471" spans="1:1" x14ac:dyDescent="0.2">
      <c r="A4471" s="8"/>
    </row>
    <row r="4472" spans="1:1" x14ac:dyDescent="0.2">
      <c r="A4472" s="8"/>
    </row>
    <row r="4473" spans="1:1" x14ac:dyDescent="0.2">
      <c r="A4473" s="8"/>
    </row>
    <row r="4474" spans="1:1" x14ac:dyDescent="0.2">
      <c r="A4474" s="8"/>
    </row>
    <row r="4475" spans="1:1" x14ac:dyDescent="0.2">
      <c r="A4475" s="8"/>
    </row>
    <row r="4476" spans="1:1" x14ac:dyDescent="0.2">
      <c r="A4476" s="8"/>
    </row>
    <row r="4477" spans="1:1" x14ac:dyDescent="0.2">
      <c r="A4477" s="8"/>
    </row>
    <row r="4478" spans="1:1" x14ac:dyDescent="0.2">
      <c r="A4478" s="8"/>
    </row>
    <row r="4479" spans="1:1" x14ac:dyDescent="0.2">
      <c r="A4479" s="8"/>
    </row>
    <row r="4480" spans="1:1" x14ac:dyDescent="0.2">
      <c r="A4480" s="8"/>
    </row>
    <row r="4481" spans="1:1" x14ac:dyDescent="0.2">
      <c r="A4481" s="8"/>
    </row>
    <row r="4482" spans="1:1" x14ac:dyDescent="0.2">
      <c r="A4482" s="8"/>
    </row>
    <row r="4483" spans="1:1" x14ac:dyDescent="0.2">
      <c r="A4483" s="8"/>
    </row>
    <row r="4484" spans="1:1" x14ac:dyDescent="0.2">
      <c r="A4484" s="8"/>
    </row>
    <row r="4485" spans="1:1" x14ac:dyDescent="0.2">
      <c r="A4485" s="8"/>
    </row>
    <row r="4486" spans="1:1" x14ac:dyDescent="0.2">
      <c r="A4486" s="8"/>
    </row>
    <row r="4487" spans="1:1" x14ac:dyDescent="0.2">
      <c r="A4487" s="8"/>
    </row>
    <row r="4488" spans="1:1" x14ac:dyDescent="0.2">
      <c r="A4488" s="8"/>
    </row>
    <row r="4489" spans="1:1" x14ac:dyDescent="0.2">
      <c r="A4489" s="8"/>
    </row>
    <row r="4490" spans="1:1" x14ac:dyDescent="0.2">
      <c r="A4490" s="8"/>
    </row>
    <row r="4491" spans="1:1" x14ac:dyDescent="0.2">
      <c r="A4491" s="8"/>
    </row>
    <row r="4492" spans="1:1" x14ac:dyDescent="0.2">
      <c r="A4492" s="8"/>
    </row>
    <row r="4493" spans="1:1" x14ac:dyDescent="0.2">
      <c r="A4493" s="8"/>
    </row>
    <row r="4494" spans="1:1" x14ac:dyDescent="0.2">
      <c r="A4494" s="8"/>
    </row>
    <row r="4495" spans="1:1" x14ac:dyDescent="0.2">
      <c r="A4495" s="8"/>
    </row>
    <row r="4496" spans="1:1" x14ac:dyDescent="0.2">
      <c r="A4496" s="8"/>
    </row>
    <row r="4497" spans="1:1" x14ac:dyDescent="0.2">
      <c r="A4497" s="8"/>
    </row>
    <row r="4498" spans="1:1" x14ac:dyDescent="0.2">
      <c r="A4498" s="8"/>
    </row>
    <row r="4499" spans="1:1" x14ac:dyDescent="0.2">
      <c r="A4499" s="8"/>
    </row>
    <row r="4500" spans="1:1" x14ac:dyDescent="0.2">
      <c r="A4500" s="8"/>
    </row>
    <row r="4501" spans="1:1" x14ac:dyDescent="0.2">
      <c r="A4501" s="8"/>
    </row>
    <row r="4502" spans="1:1" x14ac:dyDescent="0.2">
      <c r="A4502" s="8"/>
    </row>
    <row r="4503" spans="1:1" x14ac:dyDescent="0.2">
      <c r="A4503" s="8"/>
    </row>
    <row r="4504" spans="1:1" x14ac:dyDescent="0.2">
      <c r="A4504" s="8"/>
    </row>
    <row r="4505" spans="1:1" x14ac:dyDescent="0.2">
      <c r="A4505" s="8"/>
    </row>
    <row r="4506" spans="1:1" x14ac:dyDescent="0.2">
      <c r="A4506" s="8"/>
    </row>
    <row r="4507" spans="1:1" x14ac:dyDescent="0.2">
      <c r="A4507" s="8"/>
    </row>
    <row r="4508" spans="1:1" x14ac:dyDescent="0.2">
      <c r="A4508" s="8"/>
    </row>
    <row r="4509" spans="1:1" x14ac:dyDescent="0.2">
      <c r="A4509" s="8"/>
    </row>
    <row r="4510" spans="1:1" x14ac:dyDescent="0.2">
      <c r="A4510" s="8"/>
    </row>
    <row r="4511" spans="1:1" x14ac:dyDescent="0.2">
      <c r="A4511" s="8"/>
    </row>
    <row r="4512" spans="1:1" x14ac:dyDescent="0.2">
      <c r="A4512" s="8"/>
    </row>
    <row r="4513" spans="1:1" x14ac:dyDescent="0.2">
      <c r="A4513" s="8"/>
    </row>
    <row r="4514" spans="1:1" x14ac:dyDescent="0.2">
      <c r="A4514" s="8"/>
    </row>
    <row r="4515" spans="1:1" x14ac:dyDescent="0.2">
      <c r="A4515" s="8"/>
    </row>
    <row r="4516" spans="1:1" x14ac:dyDescent="0.2">
      <c r="A4516" s="8"/>
    </row>
    <row r="4517" spans="1:1" x14ac:dyDescent="0.2">
      <c r="A4517" s="8"/>
    </row>
    <row r="4518" spans="1:1" x14ac:dyDescent="0.2">
      <c r="A4518" s="8"/>
    </row>
    <row r="4519" spans="1:1" x14ac:dyDescent="0.2">
      <c r="A4519" s="8"/>
    </row>
    <row r="4520" spans="1:1" x14ac:dyDescent="0.2">
      <c r="A4520" s="8"/>
    </row>
    <row r="4521" spans="1:1" x14ac:dyDescent="0.2">
      <c r="A4521" s="8"/>
    </row>
    <row r="4522" spans="1:1" x14ac:dyDescent="0.2">
      <c r="A4522" s="8"/>
    </row>
    <row r="4523" spans="1:1" x14ac:dyDescent="0.2">
      <c r="A4523" s="8"/>
    </row>
    <row r="4524" spans="1:1" x14ac:dyDescent="0.2">
      <c r="A4524" s="8"/>
    </row>
    <row r="4525" spans="1:1" x14ac:dyDescent="0.2">
      <c r="A4525" s="8"/>
    </row>
    <row r="4526" spans="1:1" x14ac:dyDescent="0.2">
      <c r="A4526" s="8"/>
    </row>
    <row r="4527" spans="1:1" x14ac:dyDescent="0.2">
      <c r="A4527" s="8"/>
    </row>
    <row r="4528" spans="1:1" x14ac:dyDescent="0.2">
      <c r="A4528" s="8"/>
    </row>
    <row r="4529" spans="1:1" x14ac:dyDescent="0.2">
      <c r="A4529" s="8"/>
    </row>
    <row r="4530" spans="1:1" x14ac:dyDescent="0.2">
      <c r="A4530" s="8"/>
    </row>
    <row r="4531" spans="1:1" x14ac:dyDescent="0.2">
      <c r="A4531" s="8"/>
    </row>
    <row r="4532" spans="1:1" x14ac:dyDescent="0.2">
      <c r="A4532" s="8"/>
    </row>
    <row r="4533" spans="1:1" x14ac:dyDescent="0.2">
      <c r="A4533" s="8"/>
    </row>
    <row r="4534" spans="1:1" x14ac:dyDescent="0.2">
      <c r="A4534" s="8"/>
    </row>
    <row r="4535" spans="1:1" x14ac:dyDescent="0.2">
      <c r="A4535" s="8"/>
    </row>
    <row r="4536" spans="1:1" x14ac:dyDescent="0.2">
      <c r="A4536" s="8"/>
    </row>
    <row r="4537" spans="1:1" x14ac:dyDescent="0.2">
      <c r="A4537" s="8"/>
    </row>
    <row r="4538" spans="1:1" x14ac:dyDescent="0.2">
      <c r="A4538" s="8"/>
    </row>
    <row r="4539" spans="1:1" x14ac:dyDescent="0.2">
      <c r="A4539" s="8"/>
    </row>
    <row r="4540" spans="1:1" x14ac:dyDescent="0.2">
      <c r="A4540" s="8"/>
    </row>
    <row r="4541" spans="1:1" x14ac:dyDescent="0.2">
      <c r="A4541" s="8"/>
    </row>
    <row r="4542" spans="1:1" x14ac:dyDescent="0.2">
      <c r="A4542" s="8"/>
    </row>
    <row r="4543" spans="1:1" x14ac:dyDescent="0.2">
      <c r="A4543" s="8"/>
    </row>
    <row r="4544" spans="1:1" x14ac:dyDescent="0.2">
      <c r="A4544" s="8"/>
    </row>
    <row r="4545" spans="1:1" x14ac:dyDescent="0.2">
      <c r="A4545" s="8"/>
    </row>
    <row r="4546" spans="1:1" x14ac:dyDescent="0.2">
      <c r="A4546" s="8"/>
    </row>
    <row r="4547" spans="1:1" x14ac:dyDescent="0.2">
      <c r="A4547" s="8"/>
    </row>
    <row r="4548" spans="1:1" x14ac:dyDescent="0.2">
      <c r="A4548" s="8"/>
    </row>
    <row r="4549" spans="1:1" x14ac:dyDescent="0.2">
      <c r="A4549" s="8"/>
    </row>
    <row r="4550" spans="1:1" x14ac:dyDescent="0.2">
      <c r="A4550" s="8"/>
    </row>
    <row r="4551" spans="1:1" x14ac:dyDescent="0.2">
      <c r="A4551" s="8"/>
    </row>
    <row r="4552" spans="1:1" x14ac:dyDescent="0.2">
      <c r="A4552" s="8"/>
    </row>
    <row r="4553" spans="1:1" x14ac:dyDescent="0.2">
      <c r="A4553" s="8"/>
    </row>
    <row r="4554" spans="1:1" x14ac:dyDescent="0.2">
      <c r="A4554" s="8"/>
    </row>
    <row r="4555" spans="1:1" x14ac:dyDescent="0.2">
      <c r="A4555" s="8"/>
    </row>
    <row r="4556" spans="1:1" x14ac:dyDescent="0.2">
      <c r="A4556" s="8"/>
    </row>
    <row r="4557" spans="1:1" x14ac:dyDescent="0.2">
      <c r="A4557" s="8"/>
    </row>
    <row r="4558" spans="1:1" x14ac:dyDescent="0.2">
      <c r="A4558" s="8"/>
    </row>
    <row r="4559" spans="1:1" x14ac:dyDescent="0.2">
      <c r="A4559" s="8"/>
    </row>
    <row r="4560" spans="1:1" x14ac:dyDescent="0.2">
      <c r="A4560" s="8"/>
    </row>
    <row r="4561" spans="1:1" x14ac:dyDescent="0.2">
      <c r="A4561" s="8"/>
    </row>
    <row r="4562" spans="1:1" x14ac:dyDescent="0.2">
      <c r="A4562" s="8"/>
    </row>
    <row r="4563" spans="1:1" x14ac:dyDescent="0.2">
      <c r="A4563" s="8"/>
    </row>
    <row r="4564" spans="1:1" x14ac:dyDescent="0.2">
      <c r="A4564" s="8"/>
    </row>
    <row r="4565" spans="1:1" x14ac:dyDescent="0.2">
      <c r="A4565" s="8"/>
    </row>
    <row r="4566" spans="1:1" x14ac:dyDescent="0.2">
      <c r="A4566" s="8"/>
    </row>
    <row r="4567" spans="1:1" x14ac:dyDescent="0.2">
      <c r="A4567" s="8"/>
    </row>
    <row r="4568" spans="1:1" x14ac:dyDescent="0.2">
      <c r="A4568" s="8"/>
    </row>
    <row r="4569" spans="1:1" x14ac:dyDescent="0.2">
      <c r="A4569" s="8"/>
    </row>
    <row r="4570" spans="1:1" x14ac:dyDescent="0.2">
      <c r="A4570" s="8"/>
    </row>
    <row r="4571" spans="1:1" x14ac:dyDescent="0.2">
      <c r="A4571" s="8"/>
    </row>
    <row r="4572" spans="1:1" x14ac:dyDescent="0.2">
      <c r="A4572" s="8"/>
    </row>
    <row r="4573" spans="1:1" x14ac:dyDescent="0.2">
      <c r="A4573" s="8"/>
    </row>
    <row r="4574" spans="1:1" x14ac:dyDescent="0.2">
      <c r="A4574" s="8"/>
    </row>
    <row r="4575" spans="1:1" x14ac:dyDescent="0.2">
      <c r="A4575" s="8"/>
    </row>
    <row r="4576" spans="1:1" x14ac:dyDescent="0.2">
      <c r="A4576" s="8"/>
    </row>
    <row r="4577" spans="1:1" x14ac:dyDescent="0.2">
      <c r="A4577" s="8"/>
    </row>
    <row r="4578" spans="1:1" x14ac:dyDescent="0.2">
      <c r="A4578" s="8"/>
    </row>
    <row r="4579" spans="1:1" x14ac:dyDescent="0.2">
      <c r="A4579" s="8"/>
    </row>
    <row r="4580" spans="1:1" x14ac:dyDescent="0.2">
      <c r="A4580" s="8"/>
    </row>
    <row r="4581" spans="1:1" x14ac:dyDescent="0.2">
      <c r="A4581" s="8"/>
    </row>
    <row r="4582" spans="1:1" x14ac:dyDescent="0.2">
      <c r="A4582" s="8"/>
    </row>
    <row r="4583" spans="1:1" x14ac:dyDescent="0.2">
      <c r="A4583" s="8"/>
    </row>
    <row r="4584" spans="1:1" x14ac:dyDescent="0.2">
      <c r="A4584" s="8"/>
    </row>
    <row r="4585" spans="1:1" x14ac:dyDescent="0.2">
      <c r="A4585" s="8"/>
    </row>
    <row r="4586" spans="1:1" x14ac:dyDescent="0.2">
      <c r="A4586" s="8"/>
    </row>
    <row r="4587" spans="1:1" x14ac:dyDescent="0.2">
      <c r="A4587" s="8"/>
    </row>
    <row r="4588" spans="1:1" x14ac:dyDescent="0.2">
      <c r="A4588" s="8"/>
    </row>
    <row r="4589" spans="1:1" x14ac:dyDescent="0.2">
      <c r="A4589" s="8"/>
    </row>
    <row r="4590" spans="1:1" x14ac:dyDescent="0.2">
      <c r="A4590" s="8"/>
    </row>
    <row r="4591" spans="1:1" x14ac:dyDescent="0.2">
      <c r="A4591" s="8"/>
    </row>
    <row r="4592" spans="1:1" x14ac:dyDescent="0.2">
      <c r="A4592" s="8"/>
    </row>
    <row r="4593" spans="1:1" x14ac:dyDescent="0.2">
      <c r="A4593" s="8"/>
    </row>
    <row r="4594" spans="1:1" x14ac:dyDescent="0.2">
      <c r="A4594" s="8"/>
    </row>
    <row r="4595" spans="1:1" x14ac:dyDescent="0.2">
      <c r="A4595" s="8"/>
    </row>
    <row r="4596" spans="1:1" x14ac:dyDescent="0.2">
      <c r="A4596" s="8"/>
    </row>
    <row r="4597" spans="1:1" x14ac:dyDescent="0.2">
      <c r="A4597" s="8"/>
    </row>
    <row r="4598" spans="1:1" x14ac:dyDescent="0.2">
      <c r="A4598" s="8"/>
    </row>
    <row r="4599" spans="1:1" x14ac:dyDescent="0.2">
      <c r="A4599" s="8"/>
    </row>
    <row r="4600" spans="1:1" x14ac:dyDescent="0.2">
      <c r="A4600" s="8"/>
    </row>
    <row r="4601" spans="1:1" x14ac:dyDescent="0.2">
      <c r="A4601" s="8"/>
    </row>
    <row r="4602" spans="1:1" x14ac:dyDescent="0.2">
      <c r="A4602" s="8"/>
    </row>
    <row r="4603" spans="1:1" x14ac:dyDescent="0.2">
      <c r="A4603" s="8"/>
    </row>
    <row r="4604" spans="1:1" x14ac:dyDescent="0.2">
      <c r="A4604" s="8"/>
    </row>
    <row r="4605" spans="1:1" x14ac:dyDescent="0.2">
      <c r="A4605" s="8"/>
    </row>
    <row r="4606" spans="1:1" x14ac:dyDescent="0.2">
      <c r="A4606" s="8"/>
    </row>
    <row r="4607" spans="1:1" x14ac:dyDescent="0.2">
      <c r="A4607" s="8"/>
    </row>
    <row r="4608" spans="1:1" x14ac:dyDescent="0.2">
      <c r="A4608" s="8"/>
    </row>
    <row r="4609" spans="1:1" x14ac:dyDescent="0.2">
      <c r="A4609" s="8"/>
    </row>
    <row r="4610" spans="1:1" x14ac:dyDescent="0.2">
      <c r="A4610" s="8"/>
    </row>
    <row r="4611" spans="1:1" x14ac:dyDescent="0.2">
      <c r="A4611" s="8"/>
    </row>
    <row r="4612" spans="1:1" x14ac:dyDescent="0.2">
      <c r="A4612" s="8"/>
    </row>
    <row r="4613" spans="1:1" x14ac:dyDescent="0.2">
      <c r="A4613" s="8"/>
    </row>
    <row r="4614" spans="1:1" x14ac:dyDescent="0.2">
      <c r="A4614" s="8"/>
    </row>
    <row r="4615" spans="1:1" x14ac:dyDescent="0.2">
      <c r="A4615" s="8"/>
    </row>
    <row r="4616" spans="1:1" x14ac:dyDescent="0.2">
      <c r="A4616" s="8"/>
    </row>
    <row r="4617" spans="1:1" x14ac:dyDescent="0.2">
      <c r="A4617" s="8"/>
    </row>
    <row r="4618" spans="1:1" x14ac:dyDescent="0.2">
      <c r="A4618" s="8"/>
    </row>
    <row r="4619" spans="1:1" x14ac:dyDescent="0.2">
      <c r="A4619" s="8"/>
    </row>
    <row r="4620" spans="1:1" x14ac:dyDescent="0.2">
      <c r="A4620" s="8"/>
    </row>
    <row r="4621" spans="1:1" x14ac:dyDescent="0.2">
      <c r="A4621" s="8"/>
    </row>
    <row r="4622" spans="1:1" x14ac:dyDescent="0.2">
      <c r="A4622" s="8"/>
    </row>
    <row r="4623" spans="1:1" x14ac:dyDescent="0.2">
      <c r="A4623" s="8"/>
    </row>
    <row r="4624" spans="1:1" x14ac:dyDescent="0.2">
      <c r="A4624" s="8"/>
    </row>
    <row r="4625" spans="1:1" x14ac:dyDescent="0.2">
      <c r="A4625" s="8"/>
    </row>
    <row r="4626" spans="1:1" x14ac:dyDescent="0.2">
      <c r="A4626" s="8"/>
    </row>
    <row r="4627" spans="1:1" x14ac:dyDescent="0.2">
      <c r="A4627" s="8"/>
    </row>
    <row r="4628" spans="1:1" x14ac:dyDescent="0.2">
      <c r="A4628" s="8"/>
    </row>
    <row r="4629" spans="1:1" x14ac:dyDescent="0.2">
      <c r="A4629" s="8"/>
    </row>
    <row r="4630" spans="1:1" x14ac:dyDescent="0.2">
      <c r="A4630" s="8"/>
    </row>
    <row r="4631" spans="1:1" x14ac:dyDescent="0.2">
      <c r="A4631" s="8"/>
    </row>
    <row r="4632" spans="1:1" x14ac:dyDescent="0.2">
      <c r="A4632" s="8"/>
    </row>
    <row r="4633" spans="1:1" x14ac:dyDescent="0.2">
      <c r="A4633" s="8"/>
    </row>
    <row r="4634" spans="1:1" x14ac:dyDescent="0.2">
      <c r="A4634" s="8"/>
    </row>
    <row r="4635" spans="1:1" x14ac:dyDescent="0.2">
      <c r="A4635" s="8"/>
    </row>
    <row r="4636" spans="1:1" x14ac:dyDescent="0.2">
      <c r="A4636" s="8"/>
    </row>
    <row r="4637" spans="1:1" x14ac:dyDescent="0.2">
      <c r="A4637" s="8"/>
    </row>
    <row r="4638" spans="1:1" x14ac:dyDescent="0.2">
      <c r="A4638" s="8"/>
    </row>
    <row r="4639" spans="1:1" x14ac:dyDescent="0.2">
      <c r="A4639" s="8"/>
    </row>
    <row r="4640" spans="1:1" x14ac:dyDescent="0.2">
      <c r="A4640" s="8"/>
    </row>
    <row r="4641" spans="1:1" x14ac:dyDescent="0.2">
      <c r="A4641" s="8"/>
    </row>
    <row r="4642" spans="1:1" x14ac:dyDescent="0.2">
      <c r="A4642" s="8"/>
    </row>
    <row r="4643" spans="1:1" x14ac:dyDescent="0.2">
      <c r="A4643" s="8"/>
    </row>
    <row r="4644" spans="1:1" x14ac:dyDescent="0.2">
      <c r="A4644" s="8"/>
    </row>
    <row r="4645" spans="1:1" x14ac:dyDescent="0.2">
      <c r="A4645" s="8"/>
    </row>
    <row r="4646" spans="1:1" x14ac:dyDescent="0.2">
      <c r="A4646" s="8"/>
    </row>
    <row r="4647" spans="1:1" x14ac:dyDescent="0.2">
      <c r="A4647" s="8"/>
    </row>
    <row r="4648" spans="1:1" x14ac:dyDescent="0.2">
      <c r="A4648" s="8"/>
    </row>
    <row r="4649" spans="1:1" x14ac:dyDescent="0.2">
      <c r="A4649" s="8"/>
    </row>
    <row r="4650" spans="1:1" x14ac:dyDescent="0.2">
      <c r="A4650" s="8"/>
    </row>
    <row r="4651" spans="1:1" x14ac:dyDescent="0.2">
      <c r="A4651" s="8"/>
    </row>
    <row r="4652" spans="1:1" x14ac:dyDescent="0.2">
      <c r="A4652" s="8"/>
    </row>
    <row r="4653" spans="1:1" x14ac:dyDescent="0.2">
      <c r="A4653" s="8"/>
    </row>
    <row r="4654" spans="1:1" x14ac:dyDescent="0.2">
      <c r="A4654" s="8"/>
    </row>
    <row r="4655" spans="1:1" x14ac:dyDescent="0.2">
      <c r="A4655" s="8"/>
    </row>
    <row r="4656" spans="1:1" x14ac:dyDescent="0.2">
      <c r="A4656" s="8"/>
    </row>
    <row r="4657" spans="1:1" x14ac:dyDescent="0.2">
      <c r="A4657" s="8"/>
    </row>
    <row r="4658" spans="1:1" x14ac:dyDescent="0.2">
      <c r="A4658" s="8"/>
    </row>
    <row r="4659" spans="1:1" x14ac:dyDescent="0.2">
      <c r="A4659" s="8"/>
    </row>
    <row r="4660" spans="1:1" x14ac:dyDescent="0.2">
      <c r="A4660" s="8"/>
    </row>
    <row r="4661" spans="1:1" x14ac:dyDescent="0.2">
      <c r="A4661" s="8"/>
    </row>
    <row r="4662" spans="1:1" x14ac:dyDescent="0.2">
      <c r="A4662" s="8"/>
    </row>
    <row r="4663" spans="1:1" x14ac:dyDescent="0.2">
      <c r="A4663" s="8"/>
    </row>
    <row r="4664" spans="1:1" x14ac:dyDescent="0.2">
      <c r="A4664" s="8"/>
    </row>
    <row r="4665" spans="1:1" x14ac:dyDescent="0.2">
      <c r="A4665" s="8"/>
    </row>
    <row r="4666" spans="1:1" x14ac:dyDescent="0.2">
      <c r="A4666" s="8"/>
    </row>
    <row r="4667" spans="1:1" x14ac:dyDescent="0.2">
      <c r="A4667" s="8"/>
    </row>
    <row r="4668" spans="1:1" x14ac:dyDescent="0.2">
      <c r="A4668" s="8"/>
    </row>
    <row r="4669" spans="1:1" x14ac:dyDescent="0.2">
      <c r="A4669" s="8"/>
    </row>
    <row r="4670" spans="1:1" x14ac:dyDescent="0.2">
      <c r="A4670" s="8"/>
    </row>
    <row r="4671" spans="1:1" x14ac:dyDescent="0.2">
      <c r="A4671" s="8"/>
    </row>
    <row r="4672" spans="1:1" x14ac:dyDescent="0.2">
      <c r="A4672" s="8"/>
    </row>
    <row r="4673" spans="1:1" x14ac:dyDescent="0.2">
      <c r="A4673" s="8"/>
    </row>
    <row r="4674" spans="1:1" x14ac:dyDescent="0.2">
      <c r="A4674" s="8"/>
    </row>
    <row r="4675" spans="1:1" x14ac:dyDescent="0.2">
      <c r="A4675" s="8"/>
    </row>
    <row r="4676" spans="1:1" x14ac:dyDescent="0.2">
      <c r="A4676" s="8"/>
    </row>
    <row r="4677" spans="1:1" x14ac:dyDescent="0.2">
      <c r="A4677" s="8"/>
    </row>
    <row r="4678" spans="1:1" x14ac:dyDescent="0.2">
      <c r="A4678" s="8"/>
    </row>
    <row r="4679" spans="1:1" x14ac:dyDescent="0.2">
      <c r="A4679" s="8"/>
    </row>
    <row r="4680" spans="1:1" x14ac:dyDescent="0.2">
      <c r="A4680" s="8"/>
    </row>
    <row r="4681" spans="1:1" x14ac:dyDescent="0.2">
      <c r="A4681" s="8"/>
    </row>
    <row r="4682" spans="1:1" x14ac:dyDescent="0.2">
      <c r="A4682" s="8"/>
    </row>
    <row r="4683" spans="1:1" x14ac:dyDescent="0.2">
      <c r="A4683" s="8"/>
    </row>
    <row r="4684" spans="1:1" x14ac:dyDescent="0.2">
      <c r="A4684" s="8"/>
    </row>
    <row r="4685" spans="1:1" x14ac:dyDescent="0.2">
      <c r="A4685" s="8"/>
    </row>
    <row r="4686" spans="1:1" x14ac:dyDescent="0.2">
      <c r="A4686" s="8"/>
    </row>
    <row r="4687" spans="1:1" x14ac:dyDescent="0.2">
      <c r="A4687" s="8"/>
    </row>
    <row r="4688" spans="1:1" x14ac:dyDescent="0.2">
      <c r="A4688" s="8"/>
    </row>
    <row r="4689" spans="1:1" x14ac:dyDescent="0.2">
      <c r="A4689" s="8"/>
    </row>
    <row r="4690" spans="1:1" x14ac:dyDescent="0.2">
      <c r="A4690" s="8"/>
    </row>
    <row r="4691" spans="1:1" x14ac:dyDescent="0.2">
      <c r="A4691" s="8"/>
    </row>
    <row r="4692" spans="1:1" x14ac:dyDescent="0.2">
      <c r="A4692" s="8"/>
    </row>
    <row r="4693" spans="1:1" x14ac:dyDescent="0.2">
      <c r="A4693" s="8"/>
    </row>
    <row r="4694" spans="1:1" x14ac:dyDescent="0.2">
      <c r="A4694" s="8"/>
    </row>
    <row r="4695" spans="1:1" x14ac:dyDescent="0.2">
      <c r="A4695" s="8"/>
    </row>
    <row r="4696" spans="1:1" x14ac:dyDescent="0.2">
      <c r="A4696" s="8"/>
    </row>
    <row r="4697" spans="1:1" x14ac:dyDescent="0.2">
      <c r="A4697" s="8"/>
    </row>
    <row r="4698" spans="1:1" x14ac:dyDescent="0.2">
      <c r="A4698" s="8"/>
    </row>
    <row r="4699" spans="1:1" x14ac:dyDescent="0.2">
      <c r="A4699" s="8"/>
    </row>
    <row r="4700" spans="1:1" x14ac:dyDescent="0.2">
      <c r="A4700" s="8"/>
    </row>
    <row r="4701" spans="1:1" x14ac:dyDescent="0.2">
      <c r="A4701" s="8"/>
    </row>
    <row r="4702" spans="1:1" x14ac:dyDescent="0.2">
      <c r="A4702" s="8"/>
    </row>
    <row r="4703" spans="1:1" x14ac:dyDescent="0.2">
      <c r="A4703" s="8"/>
    </row>
    <row r="4704" spans="1:1" x14ac:dyDescent="0.2">
      <c r="A4704" s="8"/>
    </row>
    <row r="4705" spans="1:1" x14ac:dyDescent="0.2">
      <c r="A4705" s="8"/>
    </row>
    <row r="4706" spans="1:1" x14ac:dyDescent="0.2">
      <c r="A4706" s="8"/>
    </row>
    <row r="4707" spans="1:1" x14ac:dyDescent="0.2">
      <c r="A4707" s="8"/>
    </row>
    <row r="4708" spans="1:1" x14ac:dyDescent="0.2">
      <c r="A4708" s="8"/>
    </row>
    <row r="4709" spans="1:1" x14ac:dyDescent="0.2">
      <c r="A4709" s="8"/>
    </row>
    <row r="4710" spans="1:1" x14ac:dyDescent="0.2">
      <c r="A4710" s="8"/>
    </row>
    <row r="4711" spans="1:1" x14ac:dyDescent="0.2">
      <c r="A4711" s="8"/>
    </row>
    <row r="4712" spans="1:1" x14ac:dyDescent="0.2">
      <c r="A4712" s="8"/>
    </row>
    <row r="4713" spans="1:1" x14ac:dyDescent="0.2">
      <c r="A4713" s="8"/>
    </row>
    <row r="4714" spans="1:1" x14ac:dyDescent="0.2">
      <c r="A4714" s="8"/>
    </row>
    <row r="4715" spans="1:1" x14ac:dyDescent="0.2">
      <c r="A4715" s="8"/>
    </row>
    <row r="4716" spans="1:1" x14ac:dyDescent="0.2">
      <c r="A4716" s="8"/>
    </row>
    <row r="4717" spans="1:1" x14ac:dyDescent="0.2">
      <c r="A4717" s="8"/>
    </row>
    <row r="4718" spans="1:1" x14ac:dyDescent="0.2">
      <c r="A4718" s="8"/>
    </row>
    <row r="4719" spans="1:1" x14ac:dyDescent="0.2">
      <c r="A4719" s="8"/>
    </row>
    <row r="4720" spans="1:1" x14ac:dyDescent="0.2">
      <c r="A4720" s="8"/>
    </row>
    <row r="4721" spans="1:1" x14ac:dyDescent="0.2">
      <c r="A4721" s="8"/>
    </row>
    <row r="4722" spans="1:1" x14ac:dyDescent="0.2">
      <c r="A4722" s="8"/>
    </row>
    <row r="4723" spans="1:1" x14ac:dyDescent="0.2">
      <c r="A4723" s="8"/>
    </row>
    <row r="4724" spans="1:1" x14ac:dyDescent="0.2">
      <c r="A4724" s="8"/>
    </row>
    <row r="4725" spans="1:1" x14ac:dyDescent="0.2">
      <c r="A4725" s="8"/>
    </row>
    <row r="4726" spans="1:1" x14ac:dyDescent="0.2">
      <c r="A4726" s="8"/>
    </row>
    <row r="4727" spans="1:1" x14ac:dyDescent="0.2">
      <c r="A4727" s="8"/>
    </row>
    <row r="4728" spans="1:1" x14ac:dyDescent="0.2">
      <c r="A4728" s="8"/>
    </row>
    <row r="4729" spans="1:1" x14ac:dyDescent="0.2">
      <c r="A4729" s="8"/>
    </row>
    <row r="4730" spans="1:1" x14ac:dyDescent="0.2">
      <c r="A4730" s="8"/>
    </row>
    <row r="4731" spans="1:1" x14ac:dyDescent="0.2">
      <c r="A4731" s="8"/>
    </row>
    <row r="4732" spans="1:1" x14ac:dyDescent="0.2">
      <c r="A4732" s="8"/>
    </row>
    <row r="4733" spans="1:1" x14ac:dyDescent="0.2">
      <c r="A4733" s="8"/>
    </row>
    <row r="4734" spans="1:1" x14ac:dyDescent="0.2">
      <c r="A4734" s="8"/>
    </row>
    <row r="4735" spans="1:1" x14ac:dyDescent="0.2">
      <c r="A4735" s="8"/>
    </row>
    <row r="4736" spans="1:1" x14ac:dyDescent="0.2">
      <c r="A4736" s="8"/>
    </row>
    <row r="4737" spans="1:1" x14ac:dyDescent="0.2">
      <c r="A4737" s="8"/>
    </row>
    <row r="4738" spans="1:1" x14ac:dyDescent="0.2">
      <c r="A4738" s="8"/>
    </row>
    <row r="4739" spans="1:1" x14ac:dyDescent="0.2">
      <c r="A4739" s="8"/>
    </row>
    <row r="4740" spans="1:1" x14ac:dyDescent="0.2">
      <c r="A4740" s="8"/>
    </row>
    <row r="4741" spans="1:1" x14ac:dyDescent="0.2">
      <c r="A4741" s="8"/>
    </row>
    <row r="4742" spans="1:1" x14ac:dyDescent="0.2">
      <c r="A4742" s="8"/>
    </row>
    <row r="4743" spans="1:1" x14ac:dyDescent="0.2">
      <c r="A4743" s="8"/>
    </row>
    <row r="4744" spans="1:1" x14ac:dyDescent="0.2">
      <c r="A4744" s="8"/>
    </row>
    <row r="4745" spans="1:1" x14ac:dyDescent="0.2">
      <c r="A4745" s="8"/>
    </row>
    <row r="4746" spans="1:1" x14ac:dyDescent="0.2">
      <c r="A4746" s="8"/>
    </row>
    <row r="4747" spans="1:1" x14ac:dyDescent="0.2">
      <c r="A4747" s="8"/>
    </row>
    <row r="4748" spans="1:1" x14ac:dyDescent="0.2">
      <c r="A4748" s="8"/>
    </row>
    <row r="4749" spans="1:1" x14ac:dyDescent="0.2">
      <c r="A4749" s="8"/>
    </row>
    <row r="4750" spans="1:1" x14ac:dyDescent="0.2">
      <c r="A4750" s="8"/>
    </row>
    <row r="4751" spans="1:1" x14ac:dyDescent="0.2">
      <c r="A4751" s="8"/>
    </row>
    <row r="4752" spans="1:1" x14ac:dyDescent="0.2">
      <c r="A4752" s="8"/>
    </row>
    <row r="4753" spans="1:1" x14ac:dyDescent="0.2">
      <c r="A4753" s="8"/>
    </row>
    <row r="4754" spans="1:1" x14ac:dyDescent="0.2">
      <c r="A4754" s="8"/>
    </row>
    <row r="4755" spans="1:1" x14ac:dyDescent="0.2">
      <c r="A4755" s="8"/>
    </row>
    <row r="4756" spans="1:1" x14ac:dyDescent="0.2">
      <c r="A4756" s="8"/>
    </row>
    <row r="4757" spans="1:1" x14ac:dyDescent="0.2">
      <c r="A4757" s="8"/>
    </row>
    <row r="4758" spans="1:1" x14ac:dyDescent="0.2">
      <c r="A4758" s="8"/>
    </row>
    <row r="4759" spans="1:1" x14ac:dyDescent="0.2">
      <c r="A4759" s="8"/>
    </row>
    <row r="4760" spans="1:1" x14ac:dyDescent="0.2">
      <c r="A4760" s="8"/>
    </row>
    <row r="4761" spans="1:1" x14ac:dyDescent="0.2">
      <c r="A4761" s="8"/>
    </row>
    <row r="4762" spans="1:1" x14ac:dyDescent="0.2">
      <c r="A4762" s="8"/>
    </row>
    <row r="4763" spans="1:1" x14ac:dyDescent="0.2">
      <c r="A4763" s="8"/>
    </row>
    <row r="4764" spans="1:1" x14ac:dyDescent="0.2">
      <c r="A4764" s="8"/>
    </row>
    <row r="4765" spans="1:1" x14ac:dyDescent="0.2">
      <c r="A4765" s="8"/>
    </row>
    <row r="4766" spans="1:1" x14ac:dyDescent="0.2">
      <c r="A4766" s="8"/>
    </row>
    <row r="4767" spans="1:1" x14ac:dyDescent="0.2">
      <c r="A4767" s="8"/>
    </row>
    <row r="4768" spans="1:1" x14ac:dyDescent="0.2">
      <c r="A4768" s="8"/>
    </row>
    <row r="4769" spans="1:1" x14ac:dyDescent="0.2">
      <c r="A4769" s="8"/>
    </row>
    <row r="4770" spans="1:1" x14ac:dyDescent="0.2">
      <c r="A4770" s="8"/>
    </row>
    <row r="4771" spans="1:1" x14ac:dyDescent="0.2">
      <c r="A4771" s="8"/>
    </row>
    <row r="4772" spans="1:1" x14ac:dyDescent="0.2">
      <c r="A4772" s="8"/>
    </row>
    <row r="4773" spans="1:1" x14ac:dyDescent="0.2">
      <c r="A4773" s="8"/>
    </row>
    <row r="4774" spans="1:1" x14ac:dyDescent="0.2">
      <c r="A4774" s="8"/>
    </row>
    <row r="4775" spans="1:1" x14ac:dyDescent="0.2">
      <c r="A4775" s="8"/>
    </row>
    <row r="4776" spans="1:1" x14ac:dyDescent="0.2">
      <c r="A4776" s="8"/>
    </row>
    <row r="4777" spans="1:1" x14ac:dyDescent="0.2">
      <c r="A4777" s="8"/>
    </row>
    <row r="4778" spans="1:1" x14ac:dyDescent="0.2">
      <c r="A4778" s="8"/>
    </row>
    <row r="4779" spans="1:1" x14ac:dyDescent="0.2">
      <c r="A4779" s="8"/>
    </row>
    <row r="4780" spans="1:1" x14ac:dyDescent="0.2">
      <c r="A4780" s="8"/>
    </row>
    <row r="4781" spans="1:1" x14ac:dyDescent="0.2">
      <c r="A4781" s="8"/>
    </row>
    <row r="4782" spans="1:1" x14ac:dyDescent="0.2">
      <c r="A4782" s="8"/>
    </row>
    <row r="4783" spans="1:1" x14ac:dyDescent="0.2">
      <c r="A4783" s="8"/>
    </row>
    <row r="4784" spans="1:1" x14ac:dyDescent="0.2">
      <c r="A4784" s="8"/>
    </row>
    <row r="4785" spans="1:1" x14ac:dyDescent="0.2">
      <c r="A4785" s="8"/>
    </row>
    <row r="4786" spans="1:1" x14ac:dyDescent="0.2">
      <c r="A4786" s="8"/>
    </row>
    <row r="4787" spans="1:1" x14ac:dyDescent="0.2">
      <c r="A4787" s="8"/>
    </row>
    <row r="4788" spans="1:1" x14ac:dyDescent="0.2">
      <c r="A4788" s="8"/>
    </row>
    <row r="4789" spans="1:1" x14ac:dyDescent="0.2">
      <c r="A4789" s="8"/>
    </row>
    <row r="4790" spans="1:1" x14ac:dyDescent="0.2">
      <c r="A4790" s="8"/>
    </row>
    <row r="4791" spans="1:1" x14ac:dyDescent="0.2">
      <c r="A4791" s="8"/>
    </row>
    <row r="4792" spans="1:1" x14ac:dyDescent="0.2">
      <c r="A4792" s="8"/>
    </row>
    <row r="4793" spans="1:1" x14ac:dyDescent="0.2">
      <c r="A4793" s="8"/>
    </row>
    <row r="4794" spans="1:1" x14ac:dyDescent="0.2">
      <c r="A4794" s="8"/>
    </row>
    <row r="4795" spans="1:1" x14ac:dyDescent="0.2">
      <c r="A4795" s="8"/>
    </row>
    <row r="4796" spans="1:1" x14ac:dyDescent="0.2">
      <c r="A4796" s="8"/>
    </row>
    <row r="4797" spans="1:1" x14ac:dyDescent="0.2">
      <c r="A4797" s="8"/>
    </row>
    <row r="4798" spans="1:1" x14ac:dyDescent="0.2">
      <c r="A4798" s="8"/>
    </row>
    <row r="4799" spans="1:1" x14ac:dyDescent="0.2">
      <c r="A4799" s="8"/>
    </row>
    <row r="4800" spans="1:1" x14ac:dyDescent="0.2">
      <c r="A4800" s="8"/>
    </row>
    <row r="4801" spans="1:1" x14ac:dyDescent="0.2">
      <c r="A4801" s="8"/>
    </row>
    <row r="4802" spans="1:1" x14ac:dyDescent="0.2">
      <c r="A4802" s="8"/>
    </row>
    <row r="4803" spans="1:1" x14ac:dyDescent="0.2">
      <c r="A4803" s="8"/>
    </row>
    <row r="4804" spans="1:1" x14ac:dyDescent="0.2">
      <c r="A4804" s="8"/>
    </row>
    <row r="4805" spans="1:1" x14ac:dyDescent="0.2">
      <c r="A4805" s="8"/>
    </row>
    <row r="4806" spans="1:1" x14ac:dyDescent="0.2">
      <c r="A4806" s="8"/>
    </row>
    <row r="4807" spans="1:1" x14ac:dyDescent="0.2">
      <c r="A4807" s="8"/>
    </row>
    <row r="4808" spans="1:1" x14ac:dyDescent="0.2">
      <c r="A4808" s="8"/>
    </row>
    <row r="4809" spans="1:1" x14ac:dyDescent="0.2">
      <c r="A4809" s="8"/>
    </row>
    <row r="4810" spans="1:1" x14ac:dyDescent="0.2">
      <c r="A4810" s="8"/>
    </row>
    <row r="4811" spans="1:1" x14ac:dyDescent="0.2">
      <c r="A4811" s="8"/>
    </row>
    <row r="4812" spans="1:1" x14ac:dyDescent="0.2">
      <c r="A4812" s="8"/>
    </row>
    <row r="4813" spans="1:1" x14ac:dyDescent="0.2">
      <c r="A4813" s="8"/>
    </row>
    <row r="4814" spans="1:1" x14ac:dyDescent="0.2">
      <c r="A4814" s="8"/>
    </row>
    <row r="4815" spans="1:1" x14ac:dyDescent="0.2">
      <c r="A4815" s="8"/>
    </row>
    <row r="4816" spans="1:1" x14ac:dyDescent="0.2">
      <c r="A4816" s="8"/>
    </row>
    <row r="4817" spans="1:1" x14ac:dyDescent="0.2">
      <c r="A4817" s="8"/>
    </row>
    <row r="4818" spans="1:1" x14ac:dyDescent="0.2">
      <c r="A4818" s="8"/>
    </row>
    <row r="4819" spans="1:1" x14ac:dyDescent="0.2">
      <c r="A4819" s="8"/>
    </row>
    <row r="4820" spans="1:1" x14ac:dyDescent="0.2">
      <c r="A4820" s="8"/>
    </row>
    <row r="4821" spans="1:1" x14ac:dyDescent="0.2">
      <c r="A4821" s="8"/>
    </row>
    <row r="4822" spans="1:1" x14ac:dyDescent="0.2">
      <c r="A4822" s="8"/>
    </row>
    <row r="4823" spans="1:1" x14ac:dyDescent="0.2">
      <c r="A4823" s="8"/>
    </row>
    <row r="4824" spans="1:1" x14ac:dyDescent="0.2">
      <c r="A4824" s="8"/>
    </row>
    <row r="4825" spans="1:1" x14ac:dyDescent="0.2">
      <c r="A4825" s="8"/>
    </row>
    <row r="4826" spans="1:1" x14ac:dyDescent="0.2">
      <c r="A4826" s="8"/>
    </row>
    <row r="4827" spans="1:1" x14ac:dyDescent="0.2">
      <c r="A4827" s="8"/>
    </row>
    <row r="4828" spans="1:1" x14ac:dyDescent="0.2">
      <c r="A4828" s="8"/>
    </row>
    <row r="4829" spans="1:1" x14ac:dyDescent="0.2">
      <c r="A4829" s="8"/>
    </row>
    <row r="4830" spans="1:1" x14ac:dyDescent="0.2">
      <c r="A4830" s="8"/>
    </row>
    <row r="4831" spans="1:1" x14ac:dyDescent="0.2">
      <c r="A4831" s="8"/>
    </row>
    <row r="4832" spans="1:1" x14ac:dyDescent="0.2">
      <c r="A4832" s="8"/>
    </row>
    <row r="4833" spans="1:1" x14ac:dyDescent="0.2">
      <c r="A4833" s="8"/>
    </row>
    <row r="4834" spans="1:1" x14ac:dyDescent="0.2">
      <c r="A4834" s="8"/>
    </row>
    <row r="4835" spans="1:1" x14ac:dyDescent="0.2">
      <c r="A4835" s="8"/>
    </row>
    <row r="4836" spans="1:1" x14ac:dyDescent="0.2">
      <c r="A4836" s="8"/>
    </row>
    <row r="4837" spans="1:1" x14ac:dyDescent="0.2">
      <c r="A4837" s="8"/>
    </row>
    <row r="4838" spans="1:1" x14ac:dyDescent="0.2">
      <c r="A4838" s="8"/>
    </row>
    <row r="4839" spans="1:1" x14ac:dyDescent="0.2">
      <c r="A4839" s="8"/>
    </row>
    <row r="4840" spans="1:1" x14ac:dyDescent="0.2">
      <c r="A4840" s="8"/>
    </row>
    <row r="4841" spans="1:1" x14ac:dyDescent="0.2">
      <c r="A4841" s="8"/>
    </row>
    <row r="4842" spans="1:1" x14ac:dyDescent="0.2">
      <c r="A4842" s="8"/>
    </row>
    <row r="4843" spans="1:1" x14ac:dyDescent="0.2">
      <c r="A4843" s="8"/>
    </row>
    <row r="4844" spans="1:1" x14ac:dyDescent="0.2">
      <c r="A4844" s="8"/>
    </row>
    <row r="4845" spans="1:1" x14ac:dyDescent="0.2">
      <c r="A4845" s="8"/>
    </row>
    <row r="4846" spans="1:1" x14ac:dyDescent="0.2">
      <c r="A4846" s="8"/>
    </row>
    <row r="4847" spans="1:1" x14ac:dyDescent="0.2">
      <c r="A4847" s="8"/>
    </row>
    <row r="4848" spans="1:1" x14ac:dyDescent="0.2">
      <c r="A4848" s="8"/>
    </row>
    <row r="4849" spans="1:1" x14ac:dyDescent="0.2">
      <c r="A4849" s="8"/>
    </row>
    <row r="4850" spans="1:1" x14ac:dyDescent="0.2">
      <c r="A4850" s="8"/>
    </row>
    <row r="4851" spans="1:1" x14ac:dyDescent="0.2">
      <c r="A4851" s="8"/>
    </row>
    <row r="4852" spans="1:1" x14ac:dyDescent="0.2">
      <c r="A4852" s="8"/>
    </row>
    <row r="4853" spans="1:1" x14ac:dyDescent="0.2">
      <c r="A4853" s="8"/>
    </row>
    <row r="4854" spans="1:1" x14ac:dyDescent="0.2">
      <c r="A4854" s="8"/>
    </row>
    <row r="4855" spans="1:1" x14ac:dyDescent="0.2">
      <c r="A4855" s="8"/>
    </row>
    <row r="4856" spans="1:1" x14ac:dyDescent="0.2">
      <c r="A4856" s="8"/>
    </row>
    <row r="4857" spans="1:1" x14ac:dyDescent="0.2">
      <c r="A4857" s="8"/>
    </row>
    <row r="4858" spans="1:1" x14ac:dyDescent="0.2">
      <c r="A4858" s="8"/>
    </row>
    <row r="4859" spans="1:1" x14ac:dyDescent="0.2">
      <c r="A4859" s="8"/>
    </row>
    <row r="4860" spans="1:1" x14ac:dyDescent="0.2">
      <c r="A4860" s="8"/>
    </row>
    <row r="4861" spans="1:1" x14ac:dyDescent="0.2">
      <c r="A4861" s="8"/>
    </row>
    <row r="4862" spans="1:1" x14ac:dyDescent="0.2">
      <c r="A4862" s="8"/>
    </row>
    <row r="4863" spans="1:1" x14ac:dyDescent="0.2">
      <c r="A4863" s="8"/>
    </row>
    <row r="4864" spans="1:1" x14ac:dyDescent="0.2">
      <c r="A4864" s="8"/>
    </row>
    <row r="4865" spans="1:1" x14ac:dyDescent="0.2">
      <c r="A4865" s="8"/>
    </row>
    <row r="4866" spans="1:1" x14ac:dyDescent="0.2">
      <c r="A4866" s="8"/>
    </row>
    <row r="4867" spans="1:1" x14ac:dyDescent="0.2">
      <c r="A4867" s="8"/>
    </row>
    <row r="4868" spans="1:1" x14ac:dyDescent="0.2">
      <c r="A4868" s="8"/>
    </row>
    <row r="4869" spans="1:1" x14ac:dyDescent="0.2">
      <c r="A4869" s="8"/>
    </row>
    <row r="4870" spans="1:1" x14ac:dyDescent="0.2">
      <c r="A4870" s="8"/>
    </row>
    <row r="4871" spans="1:1" x14ac:dyDescent="0.2">
      <c r="A4871" s="8"/>
    </row>
    <row r="4872" spans="1:1" x14ac:dyDescent="0.2">
      <c r="A4872" s="8"/>
    </row>
    <row r="4873" spans="1:1" x14ac:dyDescent="0.2">
      <c r="A4873" s="8"/>
    </row>
    <row r="4874" spans="1:1" x14ac:dyDescent="0.2">
      <c r="A4874" s="8"/>
    </row>
    <row r="4875" spans="1:1" x14ac:dyDescent="0.2">
      <c r="A4875" s="8"/>
    </row>
    <row r="4876" spans="1:1" x14ac:dyDescent="0.2">
      <c r="A4876" s="8"/>
    </row>
    <row r="4877" spans="1:1" x14ac:dyDescent="0.2">
      <c r="A4877" s="8"/>
    </row>
    <row r="4878" spans="1:1" x14ac:dyDescent="0.2">
      <c r="A4878" s="8"/>
    </row>
    <row r="4879" spans="1:1" x14ac:dyDescent="0.2">
      <c r="A4879" s="8"/>
    </row>
    <row r="4880" spans="1:1" x14ac:dyDescent="0.2">
      <c r="A4880" s="8"/>
    </row>
    <row r="4881" spans="1:1" x14ac:dyDescent="0.2">
      <c r="A4881" s="8"/>
    </row>
    <row r="4882" spans="1:1" x14ac:dyDescent="0.2">
      <c r="A4882" s="8"/>
    </row>
    <row r="4883" spans="1:1" x14ac:dyDescent="0.2">
      <c r="A4883" s="8"/>
    </row>
    <row r="4884" spans="1:1" x14ac:dyDescent="0.2">
      <c r="A4884" s="8"/>
    </row>
    <row r="4885" spans="1:1" x14ac:dyDescent="0.2">
      <c r="A4885" s="8"/>
    </row>
    <row r="4886" spans="1:1" x14ac:dyDescent="0.2">
      <c r="A4886" s="8"/>
    </row>
    <row r="4887" spans="1:1" x14ac:dyDescent="0.2">
      <c r="A4887" s="8"/>
    </row>
    <row r="4888" spans="1:1" x14ac:dyDescent="0.2">
      <c r="A4888" s="8"/>
    </row>
    <row r="4889" spans="1:1" x14ac:dyDescent="0.2">
      <c r="A4889" s="8"/>
    </row>
    <row r="4890" spans="1:1" x14ac:dyDescent="0.2">
      <c r="A4890" s="8"/>
    </row>
    <row r="4891" spans="1:1" x14ac:dyDescent="0.2">
      <c r="A4891" s="8"/>
    </row>
    <row r="4892" spans="1:1" x14ac:dyDescent="0.2">
      <c r="A4892" s="8"/>
    </row>
    <row r="4893" spans="1:1" x14ac:dyDescent="0.2">
      <c r="A4893" s="8"/>
    </row>
    <row r="4894" spans="1:1" x14ac:dyDescent="0.2">
      <c r="A4894" s="8"/>
    </row>
    <row r="4895" spans="1:1" x14ac:dyDescent="0.2">
      <c r="A4895" s="8"/>
    </row>
    <row r="4896" spans="1:1" x14ac:dyDescent="0.2">
      <c r="A4896" s="8"/>
    </row>
    <row r="4897" spans="1:1" x14ac:dyDescent="0.2">
      <c r="A4897" s="8"/>
    </row>
    <row r="4898" spans="1:1" x14ac:dyDescent="0.2">
      <c r="A4898" s="8"/>
    </row>
    <row r="4899" spans="1:1" x14ac:dyDescent="0.2">
      <c r="A4899" s="8"/>
    </row>
    <row r="4900" spans="1:1" x14ac:dyDescent="0.2">
      <c r="A4900" s="8"/>
    </row>
    <row r="4901" spans="1:1" x14ac:dyDescent="0.2">
      <c r="A4901" s="8"/>
    </row>
    <row r="4902" spans="1:1" x14ac:dyDescent="0.2">
      <c r="A4902" s="8"/>
    </row>
    <row r="4903" spans="1:1" x14ac:dyDescent="0.2">
      <c r="A4903" s="8"/>
    </row>
    <row r="4904" spans="1:1" x14ac:dyDescent="0.2">
      <c r="A4904" s="8"/>
    </row>
    <row r="4905" spans="1:1" x14ac:dyDescent="0.2">
      <c r="A4905" s="8"/>
    </row>
    <row r="4906" spans="1:1" x14ac:dyDescent="0.2">
      <c r="A4906" s="8"/>
    </row>
    <row r="4907" spans="1:1" x14ac:dyDescent="0.2">
      <c r="A4907" s="8"/>
    </row>
    <row r="4908" spans="1:1" x14ac:dyDescent="0.2">
      <c r="A4908" s="8"/>
    </row>
    <row r="4909" spans="1:1" x14ac:dyDescent="0.2">
      <c r="A4909" s="8"/>
    </row>
    <row r="4910" spans="1:1" x14ac:dyDescent="0.2">
      <c r="A4910" s="8"/>
    </row>
    <row r="4911" spans="1:1" x14ac:dyDescent="0.2">
      <c r="A4911" s="8"/>
    </row>
    <row r="4912" spans="1:1" x14ac:dyDescent="0.2">
      <c r="A4912" s="8"/>
    </row>
    <row r="4913" spans="1:1" x14ac:dyDescent="0.2">
      <c r="A4913" s="8"/>
    </row>
    <row r="4914" spans="1:1" x14ac:dyDescent="0.2">
      <c r="A4914" s="8"/>
    </row>
    <row r="4915" spans="1:1" x14ac:dyDescent="0.2">
      <c r="A4915" s="8"/>
    </row>
    <row r="4916" spans="1:1" x14ac:dyDescent="0.2">
      <c r="A4916" s="8"/>
    </row>
    <row r="4917" spans="1:1" x14ac:dyDescent="0.2">
      <c r="A4917" s="8"/>
    </row>
    <row r="4918" spans="1:1" x14ac:dyDescent="0.2">
      <c r="A4918" s="8"/>
    </row>
    <row r="4919" spans="1:1" x14ac:dyDescent="0.2">
      <c r="A4919" s="8"/>
    </row>
    <row r="4920" spans="1:1" x14ac:dyDescent="0.2">
      <c r="A4920" s="8"/>
    </row>
    <row r="4921" spans="1:1" x14ac:dyDescent="0.2">
      <c r="A4921" s="8"/>
    </row>
    <row r="4922" spans="1:1" x14ac:dyDescent="0.2">
      <c r="A4922" s="8"/>
    </row>
    <row r="4923" spans="1:1" x14ac:dyDescent="0.2">
      <c r="A4923" s="8"/>
    </row>
    <row r="4924" spans="1:1" x14ac:dyDescent="0.2">
      <c r="A4924" s="8"/>
    </row>
    <row r="4925" spans="1:1" x14ac:dyDescent="0.2">
      <c r="A4925" s="8"/>
    </row>
    <row r="4926" spans="1:1" x14ac:dyDescent="0.2">
      <c r="A4926" s="8"/>
    </row>
    <row r="4927" spans="1:1" x14ac:dyDescent="0.2">
      <c r="A4927" s="8"/>
    </row>
    <row r="4928" spans="1:1" x14ac:dyDescent="0.2">
      <c r="A4928" s="8"/>
    </row>
    <row r="4929" spans="1:1" x14ac:dyDescent="0.2">
      <c r="A4929" s="8"/>
    </row>
    <row r="4930" spans="1:1" x14ac:dyDescent="0.2">
      <c r="A4930" s="8"/>
    </row>
    <row r="4931" spans="1:1" x14ac:dyDescent="0.2">
      <c r="A4931" s="8"/>
    </row>
    <row r="4932" spans="1:1" x14ac:dyDescent="0.2">
      <c r="A4932" s="8"/>
    </row>
    <row r="4933" spans="1:1" x14ac:dyDescent="0.2">
      <c r="A4933" s="8"/>
    </row>
    <row r="4934" spans="1:1" x14ac:dyDescent="0.2">
      <c r="A4934" s="8"/>
    </row>
    <row r="4935" spans="1:1" x14ac:dyDescent="0.2">
      <c r="A4935" s="8"/>
    </row>
    <row r="4936" spans="1:1" x14ac:dyDescent="0.2">
      <c r="A4936" s="8"/>
    </row>
    <row r="4937" spans="1:1" x14ac:dyDescent="0.2">
      <c r="A4937" s="8"/>
    </row>
    <row r="4938" spans="1:1" x14ac:dyDescent="0.2">
      <c r="A4938" s="8"/>
    </row>
    <row r="4939" spans="1:1" x14ac:dyDescent="0.2">
      <c r="A4939" s="8"/>
    </row>
    <row r="4940" spans="1:1" x14ac:dyDescent="0.2">
      <c r="A4940" s="8"/>
    </row>
    <row r="4941" spans="1:1" x14ac:dyDescent="0.2">
      <c r="A4941" s="8"/>
    </row>
    <row r="4942" spans="1:1" x14ac:dyDescent="0.2">
      <c r="A4942" s="8"/>
    </row>
    <row r="4943" spans="1:1" x14ac:dyDescent="0.2">
      <c r="A4943" s="8"/>
    </row>
    <row r="4944" spans="1:1" x14ac:dyDescent="0.2">
      <c r="A4944" s="8"/>
    </row>
    <row r="4945" spans="1:1" x14ac:dyDescent="0.2">
      <c r="A4945" s="8"/>
    </row>
    <row r="4946" spans="1:1" x14ac:dyDescent="0.2">
      <c r="A4946" s="8"/>
    </row>
    <row r="4947" spans="1:1" x14ac:dyDescent="0.2">
      <c r="A4947" s="8"/>
    </row>
    <row r="4948" spans="1:1" x14ac:dyDescent="0.2">
      <c r="A4948" s="8"/>
    </row>
    <row r="4949" spans="1:1" x14ac:dyDescent="0.2">
      <c r="A4949" s="8"/>
    </row>
    <row r="4950" spans="1:1" x14ac:dyDescent="0.2">
      <c r="A4950" s="8"/>
    </row>
    <row r="4951" spans="1:1" x14ac:dyDescent="0.2">
      <c r="A4951" s="8"/>
    </row>
    <row r="4952" spans="1:1" x14ac:dyDescent="0.2">
      <c r="A4952" s="8"/>
    </row>
    <row r="4953" spans="1:1" x14ac:dyDescent="0.2">
      <c r="A4953" s="8"/>
    </row>
    <row r="4954" spans="1:1" x14ac:dyDescent="0.2">
      <c r="A4954" s="8"/>
    </row>
    <row r="4955" spans="1:1" x14ac:dyDescent="0.2">
      <c r="A4955" s="8"/>
    </row>
    <row r="4956" spans="1:1" x14ac:dyDescent="0.2">
      <c r="A4956" s="8"/>
    </row>
    <row r="4957" spans="1:1" x14ac:dyDescent="0.2">
      <c r="A4957" s="8"/>
    </row>
    <row r="4958" spans="1:1" x14ac:dyDescent="0.2">
      <c r="A4958" s="8"/>
    </row>
    <row r="4959" spans="1:1" x14ac:dyDescent="0.2">
      <c r="A4959" s="8"/>
    </row>
    <row r="4960" spans="1:1" x14ac:dyDescent="0.2">
      <c r="A4960" s="8"/>
    </row>
    <row r="4961" spans="1:1" x14ac:dyDescent="0.2">
      <c r="A4961" s="8"/>
    </row>
    <row r="4962" spans="1:1" x14ac:dyDescent="0.2">
      <c r="A4962" s="8"/>
    </row>
    <row r="4963" spans="1:1" x14ac:dyDescent="0.2">
      <c r="A4963" s="8"/>
    </row>
    <row r="4964" spans="1:1" x14ac:dyDescent="0.2">
      <c r="A4964" s="8"/>
    </row>
    <row r="4965" spans="1:1" x14ac:dyDescent="0.2">
      <c r="A4965" s="8"/>
    </row>
    <row r="4966" spans="1:1" x14ac:dyDescent="0.2">
      <c r="A4966" s="8"/>
    </row>
    <row r="4967" spans="1:1" x14ac:dyDescent="0.2">
      <c r="A4967" s="8"/>
    </row>
    <row r="4968" spans="1:1" x14ac:dyDescent="0.2">
      <c r="A4968" s="8"/>
    </row>
    <row r="4969" spans="1:1" x14ac:dyDescent="0.2">
      <c r="A4969" s="8"/>
    </row>
    <row r="4970" spans="1:1" x14ac:dyDescent="0.2">
      <c r="A4970" s="8"/>
    </row>
    <row r="4971" spans="1:1" x14ac:dyDescent="0.2">
      <c r="A4971" s="8"/>
    </row>
    <row r="4972" spans="1:1" x14ac:dyDescent="0.2">
      <c r="A4972" s="8"/>
    </row>
    <row r="4973" spans="1:1" x14ac:dyDescent="0.2">
      <c r="A4973" s="8"/>
    </row>
    <row r="4974" spans="1:1" x14ac:dyDescent="0.2">
      <c r="A4974" s="8"/>
    </row>
    <row r="4975" spans="1:1" x14ac:dyDescent="0.2">
      <c r="A4975" s="8"/>
    </row>
    <row r="4976" spans="1:1" x14ac:dyDescent="0.2">
      <c r="A4976" s="8"/>
    </row>
    <row r="4977" spans="1:1" x14ac:dyDescent="0.2">
      <c r="A4977" s="8"/>
    </row>
    <row r="4978" spans="1:1" x14ac:dyDescent="0.2">
      <c r="A4978" s="8"/>
    </row>
    <row r="4979" spans="1:1" x14ac:dyDescent="0.2">
      <c r="A4979" s="8"/>
    </row>
    <row r="4980" spans="1:1" x14ac:dyDescent="0.2">
      <c r="A4980" s="8"/>
    </row>
    <row r="4981" spans="1:1" x14ac:dyDescent="0.2">
      <c r="A4981" s="8"/>
    </row>
    <row r="4982" spans="1:1" x14ac:dyDescent="0.2">
      <c r="A4982" s="8"/>
    </row>
    <row r="4983" spans="1:1" x14ac:dyDescent="0.2">
      <c r="A4983" s="8"/>
    </row>
    <row r="4984" spans="1:1" x14ac:dyDescent="0.2">
      <c r="A4984" s="8"/>
    </row>
    <row r="4985" spans="1:1" x14ac:dyDescent="0.2">
      <c r="A4985" s="8"/>
    </row>
    <row r="4986" spans="1:1" x14ac:dyDescent="0.2">
      <c r="A4986" s="8"/>
    </row>
    <row r="4987" spans="1:1" x14ac:dyDescent="0.2">
      <c r="A4987" s="8"/>
    </row>
    <row r="4988" spans="1:1" x14ac:dyDescent="0.2">
      <c r="A4988" s="8"/>
    </row>
    <row r="4989" spans="1:1" x14ac:dyDescent="0.2">
      <c r="A4989" s="8"/>
    </row>
    <row r="4990" spans="1:1" x14ac:dyDescent="0.2">
      <c r="A4990" s="8"/>
    </row>
    <row r="4991" spans="1:1" x14ac:dyDescent="0.2">
      <c r="A4991" s="8"/>
    </row>
    <row r="4992" spans="1:1" x14ac:dyDescent="0.2">
      <c r="A4992" s="8"/>
    </row>
    <row r="4993" spans="1:1" x14ac:dyDescent="0.2">
      <c r="A4993" s="8"/>
    </row>
    <row r="4994" spans="1:1" x14ac:dyDescent="0.2">
      <c r="A4994" s="8"/>
    </row>
    <row r="4995" spans="1:1" x14ac:dyDescent="0.2">
      <c r="A4995" s="8"/>
    </row>
    <row r="4996" spans="1:1" x14ac:dyDescent="0.2">
      <c r="A4996" s="8"/>
    </row>
    <row r="4997" spans="1:1" x14ac:dyDescent="0.2">
      <c r="A4997" s="8"/>
    </row>
    <row r="4998" spans="1:1" x14ac:dyDescent="0.2">
      <c r="A4998" s="8"/>
    </row>
    <row r="4999" spans="1:1" x14ac:dyDescent="0.2">
      <c r="A4999" s="8"/>
    </row>
    <row r="5000" spans="1:1" x14ac:dyDescent="0.2">
      <c r="A5000" s="9"/>
    </row>
  </sheetData>
  <sheetProtection password="D890" sheet="1" objects="1" scenarios="1" selectLockedCell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00"/>
  <sheetViews>
    <sheetView workbookViewId="0">
      <selection activeCell="C33" sqref="C33"/>
    </sheetView>
  </sheetViews>
  <sheetFormatPr defaultRowHeight="12.75" x14ac:dyDescent="0.2"/>
  <cols>
    <col min="1" max="1" width="16.140625" style="11" bestFit="1" customWidth="1"/>
    <col min="2" max="2" width="35.85546875" style="11" bestFit="1" customWidth="1"/>
    <col min="3" max="3" width="24.42578125" style="12" bestFit="1" customWidth="1"/>
    <col min="4" max="4" width="4" style="11" bestFit="1" customWidth="1"/>
    <col min="5" max="5" width="24.42578125" style="13" bestFit="1" customWidth="1"/>
    <col min="6" max="16384" width="9.140625" style="11"/>
  </cols>
  <sheetData>
    <row r="1" spans="1:5" x14ac:dyDescent="0.2">
      <c r="A1" s="11" t="s">
        <v>101</v>
      </c>
      <c r="B1" s="11" t="s">
        <v>102</v>
      </c>
      <c r="C1" s="12" t="s">
        <v>103</v>
      </c>
      <c r="D1" s="11" t="s">
        <v>104</v>
      </c>
      <c r="E1" s="13" t="s">
        <v>105</v>
      </c>
    </row>
    <row r="2" spans="1:5" x14ac:dyDescent="0.2">
      <c r="A2" s="11" t="str">
        <f>IF('Atual-TXT'!A23&lt;&gt;"",LEFT('Atual-TXT'!A23,15),"")</f>
        <v>1.1.0.0.0.00.00</v>
      </c>
      <c r="B2" s="11" t="str">
        <f>IF('Atual-TXT'!A23&lt;&gt;"",RIGHT(LEFT('Atual-TXT'!A23,51),34),"")</f>
        <v xml:space="preserve">ATIVO CIRCULANTE                  </v>
      </c>
      <c r="C2" s="12">
        <f>IF('Atual-TXT'!A23&lt;&gt;"",VALUE(RIGHT(LEFT('Atual-TXT'!A23,75),23)),"")</f>
        <v>21386576.809999999</v>
      </c>
      <c r="D2" s="11" t="str">
        <f>IF('Atual-TXT'!A23&lt;&gt;"",RIGHT(LEFT('Atual-TXT'!A23,77),1),"")</f>
        <v>D</v>
      </c>
      <c r="E2" s="12">
        <f>IF('Atual-TXT'!A23&lt;&gt;"",IF(MOD(VALUE(LEFT(A2,1)),2)=1,IF(D2="D",C2,-C2),IF(D2="C",C2,-C2)),"")</f>
        <v>21386576.809999999</v>
      </c>
    </row>
    <row r="3" spans="1:5" x14ac:dyDescent="0.2">
      <c r="A3" s="11" t="str">
        <f>IF('Atual-TXT'!A24&lt;&gt;"",LEFT('Atual-TXT'!A24,15),"")</f>
        <v>1.1.1.0.0.00.00</v>
      </c>
      <c r="B3" s="11" t="str">
        <f>IF('Atual-TXT'!A24&lt;&gt;"",RIGHT(LEFT('Atual-TXT'!A24,51),34),"")</f>
        <v xml:space="preserve">CAIXA E EQUIVALENTES DE CAIXA     </v>
      </c>
      <c r="C3" s="12">
        <f>IF('Atual-TXT'!A24&lt;&gt;"",VALUE(RIGHT(LEFT('Atual-TXT'!A24,75),23)),"")</f>
        <v>21219061.030000001</v>
      </c>
      <c r="D3" s="11" t="str">
        <f>IF('Atual-TXT'!A24&lt;&gt;"",RIGHT(LEFT('Atual-TXT'!A24,77),1),"")</f>
        <v>D</v>
      </c>
      <c r="E3" s="12">
        <f>IF('Atual-TXT'!A24&lt;&gt;"",IF(MOD(VALUE(LEFT(A3,1)),2)=1,IF(D3="D",C3,-C3),IF(D3="C",C3,-C3)),"")</f>
        <v>21219061.030000001</v>
      </c>
    </row>
    <row r="4" spans="1:5" x14ac:dyDescent="0.2">
      <c r="A4" s="11" t="str">
        <f>IF('Atual-TXT'!A25&lt;&gt;"",LEFT('Atual-TXT'!A25,15),"")</f>
        <v>1.1.1.1.0.00.00</v>
      </c>
      <c r="B4" s="11" t="str">
        <f>IF('Atual-TXT'!A25&lt;&gt;"",RIGHT(LEFT('Atual-TXT'!A25,51),34),"")</f>
        <v>CAIXA E EQUIVALENTES EM MOEDA NACI</v>
      </c>
      <c r="C4" s="12">
        <f>IF('Atual-TXT'!A25&lt;&gt;"",VALUE(RIGHT(LEFT('Atual-TXT'!A25,75),23)),"")</f>
        <v>21219061.030000001</v>
      </c>
      <c r="D4" s="11" t="str">
        <f>IF('Atual-TXT'!A25&lt;&gt;"",RIGHT(LEFT('Atual-TXT'!A25,77),1),"")</f>
        <v>D</v>
      </c>
      <c r="E4" s="12">
        <f>IF('Atual-TXT'!A25&lt;&gt;"",IF(MOD(VALUE(LEFT(A4,1)),2)=1,IF(D4="D",C4,-C4),IF(D4="C",C4,-C4)),"")</f>
        <v>21219061.030000001</v>
      </c>
    </row>
    <row r="5" spans="1:5" x14ac:dyDescent="0.2">
      <c r="A5" s="11" t="str">
        <f>IF('Atual-TXT'!A26&lt;&gt;"",LEFT('Atual-TXT'!A26,15),"")</f>
        <v>1.1.1.1.1.00.00</v>
      </c>
      <c r="B5" s="11" t="str">
        <f>IF('Atual-TXT'!A26&lt;&gt;"",RIGHT(LEFT('Atual-TXT'!A26,51),34),"")</f>
        <v>CAIXA E EQUIVALENTES EM MOEDA NACI</v>
      </c>
      <c r="C5" s="12">
        <f>IF('Atual-TXT'!A26&lt;&gt;"",VALUE(RIGHT(LEFT('Atual-TXT'!A26,75),23)),"")</f>
        <v>2157126.4500000002</v>
      </c>
      <c r="D5" s="11" t="str">
        <f>IF('Atual-TXT'!A26&lt;&gt;"",RIGHT(LEFT('Atual-TXT'!A26,77),1),"")</f>
        <v>D</v>
      </c>
      <c r="E5" s="12">
        <f>IF('Atual-TXT'!A26&lt;&gt;"",IF(MOD(VALUE(LEFT(A5,1)),2)=1,IF(D5="D",C5,-C5),IF(D5="C",C5,-C5)),"")</f>
        <v>2157126.4500000002</v>
      </c>
    </row>
    <row r="6" spans="1:5" x14ac:dyDescent="0.2">
      <c r="A6" s="11" t="str">
        <f>IF('Atual-TXT'!A27&lt;&gt;"",LEFT('Atual-TXT'!A27,15),"")</f>
        <v>1.1.1.1.1.02.00</v>
      </c>
      <c r="B6" s="11" t="str">
        <f>IF('Atual-TXT'!A27&lt;&gt;"",RIGHT(LEFT('Atual-TXT'!A27,51),34),"")</f>
        <v>CONTA UNICA -  SUBCONTA DO TESOURO</v>
      </c>
      <c r="C6" s="12">
        <f>IF('Atual-TXT'!A27&lt;&gt;"",VALUE(RIGHT(LEFT('Atual-TXT'!A27,75),23)),"")</f>
        <v>1457882.55</v>
      </c>
      <c r="D6" s="11" t="str">
        <f>IF('Atual-TXT'!A27&lt;&gt;"",RIGHT(LEFT('Atual-TXT'!A27,77),1),"")</f>
        <v>D</v>
      </c>
      <c r="E6" s="12">
        <f>IF('Atual-TXT'!A27&lt;&gt;"",IF(MOD(VALUE(LEFT(A6,1)),2)=1,IF(D6="D",C6,-C6),IF(D6="C",C6,-C6)),"")</f>
        <v>1457882.55</v>
      </c>
    </row>
    <row r="7" spans="1:5" x14ac:dyDescent="0.2">
      <c r="A7" s="11" t="str">
        <f>IF('Atual-TXT'!A28&lt;&gt;"",LEFT('Atual-TXT'!A28,15),"")</f>
        <v>1.1.1.1.1.02.06</v>
      </c>
      <c r="B7" s="11" t="str">
        <f>IF('Atual-TXT'!A28&lt;&gt;"",RIGHT(LEFT('Atual-TXT'!A28,51),34),"")</f>
        <v>CTU - RECURSOS DA CONTA UNICA APLI</v>
      </c>
      <c r="C7" s="12">
        <f>IF('Atual-TXT'!A28&lt;&gt;"",VALUE(RIGHT(LEFT('Atual-TXT'!A28,75),23)),"")</f>
        <v>1457882.55</v>
      </c>
      <c r="D7" s="11" t="str">
        <f>IF('Atual-TXT'!A28&lt;&gt;"",RIGHT(LEFT('Atual-TXT'!A28,77),1),"")</f>
        <v>D</v>
      </c>
      <c r="E7" s="12">
        <f>IF('Atual-TXT'!A28&lt;&gt;"",IF(MOD(VALUE(LEFT(A7,1)),2)=1,IF(D7="D",C7,-C7),IF(D7="C",C7,-C7)),"")</f>
        <v>1457882.55</v>
      </c>
    </row>
    <row r="8" spans="1:5" x14ac:dyDescent="0.2">
      <c r="A8" s="11" t="str">
        <f>IF('Atual-TXT'!A29&lt;&gt;"",LEFT('Atual-TXT'!A29,15),"")</f>
        <v>1.1.1.1.1.50.00</v>
      </c>
      <c r="B8" s="11" t="str">
        <f>IF('Atual-TXT'!A29&lt;&gt;"",RIGHT(LEFT('Atual-TXT'!A29,51),34),"")</f>
        <v>APLICACOES FINANCEIRAS DE LIQUIDEZ</v>
      </c>
      <c r="C8" s="12">
        <f>IF('Atual-TXT'!A29&lt;&gt;"",VALUE(RIGHT(LEFT('Atual-TXT'!A29,75),23)),"")</f>
        <v>699243.9</v>
      </c>
      <c r="D8" s="11" t="str">
        <f>IF('Atual-TXT'!A29&lt;&gt;"",RIGHT(LEFT('Atual-TXT'!A29,77),1),"")</f>
        <v>D</v>
      </c>
      <c r="E8" s="12">
        <f>IF('Atual-TXT'!A29&lt;&gt;"",IF(MOD(VALUE(LEFT(A8,1)),2)=1,IF(D8="D",C8,-C8),IF(D8="C",C8,-C8)),"")</f>
        <v>699243.9</v>
      </c>
    </row>
    <row r="9" spans="1:5" x14ac:dyDescent="0.2">
      <c r="A9" s="11" t="str">
        <f>IF('Atual-TXT'!A30&lt;&gt;"",LEFT('Atual-TXT'!A30,15),"")</f>
        <v>1.1.1.1.1.50.05</v>
      </c>
      <c r="B9" s="11" t="str">
        <f>IF('Atual-TXT'!A30&lt;&gt;"",RIGHT(LEFT('Atual-TXT'!A30,51),34),"")</f>
        <v xml:space="preserve">POUPANCA                          </v>
      </c>
      <c r="C9" s="12">
        <f>IF('Atual-TXT'!A30&lt;&gt;"",VALUE(RIGHT(LEFT('Atual-TXT'!A30,75),23)),"")</f>
        <v>699243.9</v>
      </c>
      <c r="D9" s="11" t="str">
        <f>IF('Atual-TXT'!A30&lt;&gt;"",RIGHT(LEFT('Atual-TXT'!A30,77),1),"")</f>
        <v>D</v>
      </c>
      <c r="E9" s="12">
        <f>IF('Atual-TXT'!A30&lt;&gt;"",IF(MOD(VALUE(LEFT(A9,1)),2)=1,IF(D9="D",C9,-C9),IF(D9="C",C9,-C9)),"")</f>
        <v>699243.9</v>
      </c>
    </row>
    <row r="10" spans="1:5" x14ac:dyDescent="0.2">
      <c r="A10" s="11" t="str">
        <f>IF('Atual-TXT'!A31&lt;&gt;"",LEFT('Atual-TXT'!A31,15),"")</f>
        <v>1.1.1.1.1.50.12</v>
      </c>
      <c r="B10" s="11" t="str">
        <f>IF('Atual-TXT'!A31&lt;&gt;"",RIGHT(LEFT('Atual-TXT'!A31,51),34),"")</f>
        <v>RESGATE APLIC FINAN LIQ IMED RECUR</v>
      </c>
      <c r="C10" s="12">
        <f>IF('Atual-TXT'!A31&lt;&gt;"",VALUE(RIGHT(LEFT('Atual-TXT'!A31,75),23)),"")</f>
        <v>0</v>
      </c>
      <c r="D10" s="11" t="str">
        <f>IF('Atual-TXT'!A31&lt;&gt;"",RIGHT(LEFT('Atual-TXT'!A31,77),1),"")</f>
        <v xml:space="preserve"> </v>
      </c>
      <c r="E10" s="12">
        <f>IF('Atual-TXT'!A31&lt;&gt;"",IF(MOD(VALUE(LEFT(A10,1)),2)=1,IF(D10="D",C10,-C10),IF(D10="C",C10,-C10)),"")</f>
        <v>0</v>
      </c>
    </row>
    <row r="11" spans="1:5" x14ac:dyDescent="0.2">
      <c r="A11" s="11" t="str">
        <f>IF('Atual-TXT'!A32&lt;&gt;"",LEFT('Atual-TXT'!A32,15),"")</f>
        <v>1.1.1.1.2.00.00</v>
      </c>
      <c r="B11" s="11" t="str">
        <f>IF('Atual-TXT'!A32&lt;&gt;"",RIGHT(LEFT('Atual-TXT'!A32,51),34),"")</f>
        <v>CAIXA E EQUIVALENTES EM MOEDA NACI</v>
      </c>
      <c r="C11" s="12">
        <f>IF('Atual-TXT'!A32&lt;&gt;"",VALUE(RIGHT(LEFT('Atual-TXT'!A32,75),23)),"")</f>
        <v>19061934.579999998</v>
      </c>
      <c r="D11" s="11" t="str">
        <f>IF('Atual-TXT'!A32&lt;&gt;"",RIGHT(LEFT('Atual-TXT'!A32,77),1),"")</f>
        <v>D</v>
      </c>
      <c r="E11" s="12">
        <f>IF('Atual-TXT'!A32&lt;&gt;"",IF(MOD(VALUE(LEFT(A11,1)),2)=1,IF(D11="D",C11,-C11),IF(D11="C",C11,-C11)),"")</f>
        <v>19061934.579999998</v>
      </c>
    </row>
    <row r="12" spans="1:5" x14ac:dyDescent="0.2">
      <c r="A12" s="11" t="str">
        <f>IF('Atual-TXT'!A33&lt;&gt;"",LEFT('Atual-TXT'!A33,15),"")</f>
        <v>1.1.1.1.2.20.00</v>
      </c>
      <c r="B12" s="11" t="str">
        <f>IF('Atual-TXT'!A33&lt;&gt;"",RIGHT(LEFT('Atual-TXT'!A33,51),34),"")</f>
        <v xml:space="preserve">RECURSOS LIBERADOS PELO TESOURO   </v>
      </c>
      <c r="C12" s="12">
        <f>IF('Atual-TXT'!A33&lt;&gt;"",VALUE(RIGHT(LEFT('Atual-TXT'!A33,75),23)),"")</f>
        <v>19061934.579999998</v>
      </c>
      <c r="D12" s="11" t="str">
        <f>IF('Atual-TXT'!A33&lt;&gt;"",RIGHT(LEFT('Atual-TXT'!A33,77),1),"")</f>
        <v>D</v>
      </c>
      <c r="E12" s="12">
        <f>IF('Atual-TXT'!A33&lt;&gt;"",IF(MOD(VALUE(LEFT(A12,1)),2)=1,IF(D12="D",C12,-C12),IF(D12="C",C12,-C12)),"")</f>
        <v>19061934.579999998</v>
      </c>
    </row>
    <row r="13" spans="1:5" x14ac:dyDescent="0.2">
      <c r="A13" s="11" t="str">
        <f>IF('Atual-TXT'!A34&lt;&gt;"",LEFT('Atual-TXT'!A34,15),"")</f>
        <v>1.1.1.1.2.20.01</v>
      </c>
      <c r="B13" s="11" t="str">
        <f>IF('Atual-TXT'!A34&lt;&gt;"",RIGHT(LEFT('Atual-TXT'!A34,51),34),"")</f>
        <v xml:space="preserve">LIMITE DE SAQUE COM VINCULACAO DE </v>
      </c>
      <c r="C13" s="12">
        <f>IF('Atual-TXT'!A34&lt;&gt;"",VALUE(RIGHT(LEFT('Atual-TXT'!A34,75),23)),"")</f>
        <v>228669.94</v>
      </c>
      <c r="D13" s="11" t="str">
        <f>IF('Atual-TXT'!A34&lt;&gt;"",RIGHT(LEFT('Atual-TXT'!A34,77),1),"")</f>
        <v>D</v>
      </c>
      <c r="E13" s="12">
        <f>IF('Atual-TXT'!A34&lt;&gt;"",IF(MOD(VALUE(LEFT(A13,1)),2)=1,IF(D13="D",C13,-C13),IF(D13="C",C13,-C13)),"")</f>
        <v>228669.94</v>
      </c>
    </row>
    <row r="14" spans="1:5" x14ac:dyDescent="0.2">
      <c r="A14" s="11" t="str">
        <f>IF('Atual-TXT'!A35&lt;&gt;"",LEFT('Atual-TXT'!A35,15),"")</f>
        <v>1.1.1.1.2.20.03</v>
      </c>
      <c r="B14" s="11" t="str">
        <f>IF('Atual-TXT'!A35&lt;&gt;"",RIGHT(LEFT('Atual-TXT'!A35,51),34),"")</f>
        <v>LIM DE SAQUE C/VINC.PAGTO- ORDEM P</v>
      </c>
      <c r="C14" s="12">
        <f>IF('Atual-TXT'!A35&lt;&gt;"",VALUE(RIGHT(LEFT('Atual-TXT'!A35,75),23)),"")</f>
        <v>18833264.640000001</v>
      </c>
      <c r="D14" s="11" t="str">
        <f>IF('Atual-TXT'!A35&lt;&gt;"",RIGHT(LEFT('Atual-TXT'!A35,77),1),"")</f>
        <v>D</v>
      </c>
      <c r="E14" s="12">
        <f>IF('Atual-TXT'!A35&lt;&gt;"",IF(MOD(VALUE(LEFT(A14,1)),2)=1,IF(D14="D",C14,-C14),IF(D14="C",C14,-C14)),"")</f>
        <v>18833264.640000001</v>
      </c>
    </row>
    <row r="15" spans="1:5" x14ac:dyDescent="0.2">
      <c r="A15" s="11" t="str">
        <f>IF('Atual-TXT'!A36&lt;&gt;"",LEFT('Atual-TXT'!A36,15),"")</f>
        <v>1.1.3.0.0.00.00</v>
      </c>
      <c r="B15" s="11" t="str">
        <f>IF('Atual-TXT'!A36&lt;&gt;"",RIGHT(LEFT('Atual-TXT'!A36,51),34),"")</f>
        <v xml:space="preserve">DEMAIS CRÉDITOS E VALORES A CURTO </v>
      </c>
      <c r="C15" s="12">
        <f>IF('Atual-TXT'!A36&lt;&gt;"",VALUE(RIGHT(LEFT('Atual-TXT'!A36,75),23)),"")</f>
        <v>972.07</v>
      </c>
      <c r="D15" s="11" t="str">
        <f>IF('Atual-TXT'!A36&lt;&gt;"",RIGHT(LEFT('Atual-TXT'!A36,77),1),"")</f>
        <v>D</v>
      </c>
      <c r="E15" s="12">
        <f>IF('Atual-TXT'!A36&lt;&gt;"",IF(MOD(VALUE(LEFT(A15,1)),2)=1,IF(D15="D",C15,-C15),IF(D15="C",C15,-C15)),"")</f>
        <v>972.07</v>
      </c>
    </row>
    <row r="16" spans="1:5" x14ac:dyDescent="0.2">
      <c r="A16" s="11" t="str">
        <f>IF('Atual-TXT'!A37&lt;&gt;"",LEFT('Atual-TXT'!A37,15),"")</f>
        <v>1.1.3.1.0.00.00</v>
      </c>
      <c r="B16" s="11" t="str">
        <f>IF('Atual-TXT'!A37&lt;&gt;"",RIGHT(LEFT('Atual-TXT'!A37,51),34),"")</f>
        <v xml:space="preserve">ADIANTAMENTOS CONCEDIDOS          </v>
      </c>
      <c r="C16" s="12">
        <f>IF('Atual-TXT'!A37&lt;&gt;"",VALUE(RIGHT(LEFT('Atual-TXT'!A37,75),23)),"")</f>
        <v>972.07</v>
      </c>
      <c r="D16" s="11" t="str">
        <f>IF('Atual-TXT'!A37&lt;&gt;"",RIGHT(LEFT('Atual-TXT'!A37,77),1),"")</f>
        <v>D</v>
      </c>
      <c r="E16" s="12">
        <f>IF('Atual-TXT'!A37&lt;&gt;"",IF(MOD(VALUE(LEFT(A16,1)),2)=1,IF(D16="D",C16,-C16),IF(D16="C",C16,-C16)),"")</f>
        <v>972.07</v>
      </c>
    </row>
    <row r="17" spans="1:5" x14ac:dyDescent="0.2">
      <c r="A17" s="11" t="str">
        <f>IF('Atual-TXT'!A38&lt;&gt;"",LEFT('Atual-TXT'!A38,15),"")</f>
        <v>1.1.3.1.1.00.00</v>
      </c>
      <c r="B17" s="11" t="str">
        <f>IF('Atual-TXT'!A38&lt;&gt;"",RIGHT(LEFT('Atual-TXT'!A38,51),34),"")</f>
        <v>ADIANTAMENTOS CONCEDIDOS - CONSOLI</v>
      </c>
      <c r="C17" s="12">
        <f>IF('Atual-TXT'!A38&lt;&gt;"",VALUE(RIGHT(LEFT('Atual-TXT'!A38,75),23)),"")</f>
        <v>972.07</v>
      </c>
      <c r="D17" s="11" t="str">
        <f>IF('Atual-TXT'!A38&lt;&gt;"",RIGHT(LEFT('Atual-TXT'!A38,77),1),"")</f>
        <v>D</v>
      </c>
      <c r="E17" s="12">
        <f>IF('Atual-TXT'!A38&lt;&gt;"",IF(MOD(VALUE(LEFT(A17,1)),2)=1,IF(D17="D",C17,-C17),IF(D17="C",C17,-C17)),"")</f>
        <v>972.07</v>
      </c>
    </row>
    <row r="18" spans="1:5" x14ac:dyDescent="0.2">
      <c r="A18" s="11" t="str">
        <f>IF('Atual-TXT'!A39&lt;&gt;"",LEFT('Atual-TXT'!A39,15),"")</f>
        <v>1.1.3.1.1.01.00</v>
      </c>
      <c r="B18" s="11" t="str">
        <f>IF('Atual-TXT'!A39&lt;&gt;"",RIGHT(LEFT('Atual-TXT'!A39,51),34),"")</f>
        <v>ADIANTAMENTOS CONCEDIDOS A PESSOAL</v>
      </c>
      <c r="C18" s="12">
        <f>IF('Atual-TXT'!A39&lt;&gt;"",VALUE(RIGHT(LEFT('Atual-TXT'!A39,75),23)),"")</f>
        <v>0</v>
      </c>
      <c r="D18" s="11" t="str">
        <f>IF('Atual-TXT'!A39&lt;&gt;"",RIGHT(LEFT('Atual-TXT'!A39,77),1),"")</f>
        <v xml:space="preserve"> </v>
      </c>
      <c r="E18" s="12">
        <f>IF('Atual-TXT'!A39&lt;&gt;"",IF(MOD(VALUE(LEFT(A18,1)),2)=1,IF(D18="D",C18,-C18),IF(D18="C",C18,-C18)),"")</f>
        <v>0</v>
      </c>
    </row>
    <row r="19" spans="1:5" x14ac:dyDescent="0.2">
      <c r="A19" s="11" t="str">
        <f>IF('Atual-TXT'!A40&lt;&gt;"",LEFT('Atual-TXT'!A40,15),"")</f>
        <v>1.1.3.1.1.01.01</v>
      </c>
      <c r="B19" s="11" t="str">
        <f>IF('Atual-TXT'!A40&lt;&gt;"",RIGHT(LEFT('Atual-TXT'!A40,51),34),"")</f>
        <v xml:space="preserve">13 SALARIO - ADIANTAMENTO         </v>
      </c>
      <c r="C19" s="12">
        <f>IF('Atual-TXT'!A40&lt;&gt;"",VALUE(RIGHT(LEFT('Atual-TXT'!A40,75),23)),"")</f>
        <v>0</v>
      </c>
      <c r="D19" s="11" t="str">
        <f>IF('Atual-TXT'!A40&lt;&gt;"",RIGHT(LEFT('Atual-TXT'!A40,77),1),"")</f>
        <v xml:space="preserve"> </v>
      </c>
      <c r="E19" s="12">
        <f>IF('Atual-TXT'!A40&lt;&gt;"",IF(MOD(VALUE(LEFT(A19,1)),2)=1,IF(D19="D",C19,-C19),IF(D19="C",C19,-C19)),"")</f>
        <v>0</v>
      </c>
    </row>
    <row r="20" spans="1:5" x14ac:dyDescent="0.2">
      <c r="A20" s="11" t="str">
        <f>IF('Atual-TXT'!A41&lt;&gt;"",LEFT('Atual-TXT'!A41,15),"")</f>
        <v>1.1.3.1.1.01.02</v>
      </c>
      <c r="B20" s="11" t="str">
        <f>IF('Atual-TXT'!A41&lt;&gt;"",RIGHT(LEFT('Atual-TXT'!A41,51),34),"")</f>
        <v xml:space="preserve">ADIANTAMENTO DE FÉRIAS            </v>
      </c>
      <c r="C20" s="12">
        <f>IF('Atual-TXT'!A41&lt;&gt;"",VALUE(RIGHT(LEFT('Atual-TXT'!A41,75),23)),"")</f>
        <v>0</v>
      </c>
      <c r="D20" s="11" t="str">
        <f>IF('Atual-TXT'!A41&lt;&gt;"",RIGHT(LEFT('Atual-TXT'!A41,77),1),"")</f>
        <v xml:space="preserve"> </v>
      </c>
      <c r="E20" s="12">
        <f>IF('Atual-TXT'!A41&lt;&gt;"",IF(MOD(VALUE(LEFT(A20,1)),2)=1,IF(D20="D",C20,-C20),IF(D20="C",C20,-C20)),"")</f>
        <v>0</v>
      </c>
    </row>
    <row r="21" spans="1:5" x14ac:dyDescent="0.2">
      <c r="A21" s="11" t="str">
        <f>IF('Atual-TXT'!A42&lt;&gt;"",LEFT('Atual-TXT'!A42,15),"")</f>
        <v>1.1.3.1.1.02.00</v>
      </c>
      <c r="B21" s="11" t="str">
        <f>IF('Atual-TXT'!A42&lt;&gt;"",RIGHT(LEFT('Atual-TXT'!A42,51),34),"")</f>
        <v>SUPRIMENTO DE FUNDOS - ADIANTAMENT</v>
      </c>
      <c r="C21" s="12">
        <f>IF('Atual-TXT'!A42&lt;&gt;"",VALUE(RIGHT(LEFT('Atual-TXT'!A42,75),23)),"")</f>
        <v>275.18</v>
      </c>
      <c r="D21" s="11" t="str">
        <f>IF('Atual-TXT'!A42&lt;&gt;"",RIGHT(LEFT('Atual-TXT'!A42,77),1),"")</f>
        <v>D</v>
      </c>
      <c r="E21" s="12">
        <f>IF('Atual-TXT'!A42&lt;&gt;"",IF(MOD(VALUE(LEFT(A21,1)),2)=1,IF(D21="D",C21,-C21),IF(D21="C",C21,-C21)),"")</f>
        <v>275.18</v>
      </c>
    </row>
    <row r="22" spans="1:5" x14ac:dyDescent="0.2">
      <c r="A22" s="11" t="str">
        <f>IF('Atual-TXT'!A43&lt;&gt;"",LEFT('Atual-TXT'!A43,15),"")</f>
        <v>1.1.3.1.1.05.00</v>
      </c>
      <c r="B22" s="11" t="str">
        <f>IF('Atual-TXT'!A43&lt;&gt;"",RIGHT(LEFT('Atual-TXT'!A43,51),34),"")</f>
        <v>ADIANTAMENTO A PRESTADORES DE SERV</v>
      </c>
      <c r="C22" s="12">
        <f>IF('Atual-TXT'!A43&lt;&gt;"",VALUE(RIGHT(LEFT('Atual-TXT'!A43,75),23)),"")</f>
        <v>696.89</v>
      </c>
      <c r="D22" s="11" t="str">
        <f>IF('Atual-TXT'!A43&lt;&gt;"",RIGHT(LEFT('Atual-TXT'!A43,77),1),"")</f>
        <v>D</v>
      </c>
      <c r="E22" s="12">
        <f>IF('Atual-TXT'!A43&lt;&gt;"",IF(MOD(VALUE(LEFT(A22,1)),2)=1,IF(D22="D",C22,-C22),IF(D22="C",C22,-C22)),"")</f>
        <v>696.89</v>
      </c>
    </row>
    <row r="23" spans="1:5" x14ac:dyDescent="0.2">
      <c r="A23" s="11" t="str">
        <f>IF('Atual-TXT'!A44&lt;&gt;"",LEFT('Atual-TXT'!A44,15),"")</f>
        <v>1.1.3.2.0.00.00</v>
      </c>
      <c r="B23" s="11" t="str">
        <f>IF('Atual-TXT'!A44&lt;&gt;"",RIGHT(LEFT('Atual-TXT'!A44,51),34),"")</f>
        <v xml:space="preserve">TRIBUTOS A RECUPERAR / COMPENSAR  </v>
      </c>
      <c r="C23" s="12">
        <f>IF('Atual-TXT'!A44&lt;&gt;"",VALUE(RIGHT(LEFT('Atual-TXT'!A44,75),23)),"")</f>
        <v>0</v>
      </c>
      <c r="D23" s="11" t="str">
        <f>IF('Atual-TXT'!A44&lt;&gt;"",RIGHT(LEFT('Atual-TXT'!A44,77),1),"")</f>
        <v xml:space="preserve"> </v>
      </c>
      <c r="E23" s="12">
        <f>IF('Atual-TXT'!A44&lt;&gt;"",IF(MOD(VALUE(LEFT(A23,1)),2)=1,IF(D23="D",C23,-C23),IF(D23="C",C23,-C23)),"")</f>
        <v>0</v>
      </c>
    </row>
    <row r="24" spans="1:5" x14ac:dyDescent="0.2">
      <c r="A24" s="11" t="str">
        <f>IF('Atual-TXT'!A45&lt;&gt;"",LEFT('Atual-TXT'!A45,15),"")</f>
        <v>1.1.3.2.1.00.00</v>
      </c>
      <c r="B24" s="11" t="str">
        <f>IF('Atual-TXT'!A45&lt;&gt;"",RIGHT(LEFT('Atual-TXT'!A45,51),34),"")</f>
        <v>TRIBUTOS A RECUPERAR/COMPENSAR - C</v>
      </c>
      <c r="C24" s="12">
        <f>IF('Atual-TXT'!A45&lt;&gt;"",VALUE(RIGHT(LEFT('Atual-TXT'!A45,75),23)),"")</f>
        <v>0</v>
      </c>
      <c r="D24" s="11" t="str">
        <f>IF('Atual-TXT'!A45&lt;&gt;"",RIGHT(LEFT('Atual-TXT'!A45,77),1),"")</f>
        <v xml:space="preserve"> </v>
      </c>
      <c r="E24" s="12">
        <f>IF('Atual-TXT'!A45&lt;&gt;"",IF(MOD(VALUE(LEFT(A24,1)),2)=1,IF(D24="D",C24,-C24),IF(D24="C",C24,-C24)),"")</f>
        <v>0</v>
      </c>
    </row>
    <row r="25" spans="1:5" x14ac:dyDescent="0.2">
      <c r="A25" s="11" t="str">
        <f>IF('Atual-TXT'!A46&lt;&gt;"",LEFT('Atual-TXT'!A46,15),"")</f>
        <v>1.1.3.2.1.04.00</v>
      </c>
      <c r="B25" s="11" t="str">
        <f>IF('Atual-TXT'!A46&lt;&gt;"",RIGHT(LEFT('Atual-TXT'!A46,51),34),"")</f>
        <v xml:space="preserve">IRRF A COMPENSAR                  </v>
      </c>
      <c r="C25" s="12">
        <f>IF('Atual-TXT'!A46&lt;&gt;"",VALUE(RIGHT(LEFT('Atual-TXT'!A46,75),23)),"")</f>
        <v>0</v>
      </c>
      <c r="D25" s="11" t="str">
        <f>IF('Atual-TXT'!A46&lt;&gt;"",RIGHT(LEFT('Atual-TXT'!A46,77),1),"")</f>
        <v xml:space="preserve"> </v>
      </c>
      <c r="E25" s="12">
        <f>IF('Atual-TXT'!A46&lt;&gt;"",IF(MOD(VALUE(LEFT(A25,1)),2)=1,IF(D25="D",C25,-C25),IF(D25="C",C25,-C25)),"")</f>
        <v>0</v>
      </c>
    </row>
    <row r="26" spans="1:5" x14ac:dyDescent="0.2">
      <c r="A26" s="11" t="str">
        <f>IF('Atual-TXT'!A47&lt;&gt;"",LEFT('Atual-TXT'!A47,15),"")</f>
        <v>1.1.3.8.0.00.00</v>
      </c>
      <c r="B26" s="11" t="str">
        <f>IF('Atual-TXT'!A47&lt;&gt;"",RIGHT(LEFT('Atual-TXT'!A47,51),34),"")</f>
        <v xml:space="preserve">OUTROS CREDITOS A REC E VALORES A </v>
      </c>
      <c r="C26" s="12">
        <f>IF('Atual-TXT'!A47&lt;&gt;"",VALUE(RIGHT(LEFT('Atual-TXT'!A47,75),23)),"")</f>
        <v>0</v>
      </c>
      <c r="D26" s="11" t="str">
        <f>IF('Atual-TXT'!A47&lt;&gt;"",RIGHT(LEFT('Atual-TXT'!A47,77),1),"")</f>
        <v xml:space="preserve"> </v>
      </c>
      <c r="E26" s="12">
        <f>IF('Atual-TXT'!A47&lt;&gt;"",IF(MOD(VALUE(LEFT(A26,1)),2)=1,IF(D26="D",C26,-C26),IF(D26="C",C26,-C26)),"")</f>
        <v>0</v>
      </c>
    </row>
    <row r="27" spans="1:5" x14ac:dyDescent="0.2">
      <c r="A27" s="11" t="str">
        <f>IF('Atual-TXT'!A48&lt;&gt;"",LEFT('Atual-TXT'!A48,15),"")</f>
        <v>1.1.3.8.1.00.00</v>
      </c>
      <c r="B27" s="11" t="str">
        <f>IF('Atual-TXT'!A48&lt;&gt;"",RIGHT(LEFT('Atual-TXT'!A48,51),34),"")</f>
        <v>OUTROS CRED A REC E VALORES A CURT</v>
      </c>
      <c r="C27" s="12">
        <f>IF('Atual-TXT'!A48&lt;&gt;"",VALUE(RIGHT(LEFT('Atual-TXT'!A48,75),23)),"")</f>
        <v>0</v>
      </c>
      <c r="D27" s="11" t="str">
        <f>IF('Atual-TXT'!A48&lt;&gt;"",RIGHT(LEFT('Atual-TXT'!A48,77),1),"")</f>
        <v xml:space="preserve"> </v>
      </c>
      <c r="E27" s="12">
        <f>IF('Atual-TXT'!A48&lt;&gt;"",IF(MOD(VALUE(LEFT(A27,1)),2)=1,IF(D27="D",C27,-C27),IF(D27="C",C27,-C27)),"")</f>
        <v>0</v>
      </c>
    </row>
    <row r="28" spans="1:5" x14ac:dyDescent="0.2">
      <c r="A28" s="11" t="str">
        <f>IF('Atual-TXT'!A49&lt;&gt;"",LEFT('Atual-TXT'!A49,15),"")</f>
        <v>1.1.3.8.1.06.00</v>
      </c>
      <c r="B28" s="11" t="str">
        <f>IF('Atual-TXT'!A49&lt;&gt;"",RIGHT(LEFT('Atual-TXT'!A49,51),34),"")</f>
        <v xml:space="preserve">VALORES EM TRANSITO REALIZAVEIS A </v>
      </c>
      <c r="C28" s="12">
        <f>IF('Atual-TXT'!A49&lt;&gt;"",VALUE(RIGHT(LEFT('Atual-TXT'!A49,75),23)),"")</f>
        <v>0</v>
      </c>
      <c r="D28" s="11" t="str">
        <f>IF('Atual-TXT'!A49&lt;&gt;"",RIGHT(LEFT('Atual-TXT'!A49,77),1),"")</f>
        <v xml:space="preserve"> </v>
      </c>
      <c r="E28" s="12">
        <f>IF('Atual-TXT'!A49&lt;&gt;"",IF(MOD(VALUE(LEFT(A28,1)),2)=1,IF(D28="D",C28,-C28),IF(D28="C",C28,-C28)),"")</f>
        <v>0</v>
      </c>
    </row>
    <row r="29" spans="1:5" x14ac:dyDescent="0.2">
      <c r="A29" s="11" t="str">
        <f>IF('Atual-TXT'!A50&lt;&gt;"",LEFT('Atual-TXT'!A50,15),"")</f>
        <v>1.1.3.8.1.06.01</v>
      </c>
      <c r="B29" s="11" t="str">
        <f>IF('Atual-TXT'!A50&lt;&gt;"",RIGHT(LEFT('Atual-TXT'!A50,51),34),"")</f>
        <v xml:space="preserve">VALORES A REC POR DEVOLUCAO DESP. </v>
      </c>
      <c r="C29" s="12">
        <f>IF('Atual-TXT'!A50&lt;&gt;"",VALUE(RIGHT(LEFT('Atual-TXT'!A50,75),23)),"")</f>
        <v>0</v>
      </c>
      <c r="D29" s="11" t="str">
        <f>IF('Atual-TXT'!A50&lt;&gt;"",RIGHT(LEFT('Atual-TXT'!A50,77),1),"")</f>
        <v xml:space="preserve"> </v>
      </c>
      <c r="E29" s="12">
        <f>IF('Atual-TXT'!A50&lt;&gt;"",IF(MOD(VALUE(LEFT(A29,1)),2)=1,IF(D29="D",C29,-C29),IF(D29="C",C29,-C29)),"")</f>
        <v>0</v>
      </c>
    </row>
    <row r="30" spans="1:5" x14ac:dyDescent="0.2">
      <c r="A30" s="11" t="str">
        <f>IF('Atual-TXT'!A51&lt;&gt;"",LEFT('Atual-TXT'!A51,15),"")</f>
        <v>1.1.5.0.0.00.00</v>
      </c>
      <c r="B30" s="11" t="str">
        <f>IF('Atual-TXT'!A51&lt;&gt;"",RIGHT(LEFT('Atual-TXT'!A51,51),34),"")</f>
        <v xml:space="preserve">ESTOQUES                          </v>
      </c>
      <c r="C30" s="12">
        <f>IF('Atual-TXT'!A51&lt;&gt;"",VALUE(RIGHT(LEFT('Atual-TXT'!A51,75),23)),"")</f>
        <v>166543.71</v>
      </c>
      <c r="D30" s="11" t="str">
        <f>IF('Atual-TXT'!A51&lt;&gt;"",RIGHT(LEFT('Atual-TXT'!A51,77),1),"")</f>
        <v>D</v>
      </c>
      <c r="E30" s="12">
        <f>IF('Atual-TXT'!A51&lt;&gt;"",IF(MOD(VALUE(LEFT(A30,1)),2)=1,IF(D30="D",C30,-C30),IF(D30="C",C30,-C30)),"")</f>
        <v>166543.71</v>
      </c>
    </row>
    <row r="31" spans="1:5" x14ac:dyDescent="0.2">
      <c r="A31" s="11" t="str">
        <f>IF('Atual-TXT'!A52&lt;&gt;"",LEFT('Atual-TXT'!A52,15),"")</f>
        <v>1.1.5.1.0.00.00</v>
      </c>
      <c r="B31" s="11" t="str">
        <f>IF('Atual-TXT'!A52&lt;&gt;"",RIGHT(LEFT('Atual-TXT'!A52,51),34),"")</f>
        <v xml:space="preserve">MERCADORIAS PARA REVENDA          </v>
      </c>
      <c r="C31" s="12">
        <f>IF('Atual-TXT'!A52&lt;&gt;"",VALUE(RIGHT(LEFT('Atual-TXT'!A52,75),23)),"")</f>
        <v>0</v>
      </c>
      <c r="D31" s="11" t="str">
        <f>IF('Atual-TXT'!A52&lt;&gt;"",RIGHT(LEFT('Atual-TXT'!A52,77),1),"")</f>
        <v xml:space="preserve"> </v>
      </c>
      <c r="E31" s="12">
        <f>IF('Atual-TXT'!A52&lt;&gt;"",IF(MOD(VALUE(LEFT(A31,1)),2)=1,IF(D31="D",C31,-C31),IF(D31="C",C31,-C31)),"")</f>
        <v>0</v>
      </c>
    </row>
    <row r="32" spans="1:5" x14ac:dyDescent="0.2">
      <c r="A32" s="11" t="str">
        <f>IF('Atual-TXT'!A53&lt;&gt;"",LEFT('Atual-TXT'!A53,15),"")</f>
        <v>1.1.5.1.1.00.00</v>
      </c>
      <c r="B32" s="11" t="str">
        <f>IF('Atual-TXT'!A53&lt;&gt;"",RIGHT(LEFT('Atual-TXT'!A53,51),34),"")</f>
        <v>MERCADORIAS PARA REVENDA - CONSOLI</v>
      </c>
      <c r="C32" s="12">
        <f>IF('Atual-TXT'!A53&lt;&gt;"",VALUE(RIGHT(LEFT('Atual-TXT'!A53,75),23)),"")</f>
        <v>0</v>
      </c>
      <c r="D32" s="11" t="str">
        <f>IF('Atual-TXT'!A53&lt;&gt;"",RIGHT(LEFT('Atual-TXT'!A53,77),1),"")</f>
        <v xml:space="preserve"> </v>
      </c>
      <c r="E32" s="12">
        <f>IF('Atual-TXT'!A53&lt;&gt;"",IF(MOD(VALUE(LEFT(A32,1)),2)=1,IF(D32="D",C32,-C32),IF(D32="C",C32,-C32)),"")</f>
        <v>0</v>
      </c>
    </row>
    <row r="33" spans="1:5" x14ac:dyDescent="0.2">
      <c r="A33" s="11" t="str">
        <f>IF('Atual-TXT'!A54&lt;&gt;"",LEFT('Atual-TXT'!A54,15),"")</f>
        <v>1.1.5.1.1.01.00</v>
      </c>
      <c r="B33" s="11" t="str">
        <f>IF('Atual-TXT'!A54&lt;&gt;"",RIGHT(LEFT('Atual-TXT'!A54,51),34),"")</f>
        <v>MERCADORIAS - ESTOQUES PROGRAMAS P</v>
      </c>
      <c r="C33" s="12">
        <f>IF('Atual-TXT'!A54&lt;&gt;"",VALUE(RIGHT(LEFT('Atual-TXT'!A54,75),23)),"")</f>
        <v>0</v>
      </c>
      <c r="D33" s="11" t="str">
        <f>IF('Atual-TXT'!A54&lt;&gt;"",RIGHT(LEFT('Atual-TXT'!A54,77),1),"")</f>
        <v xml:space="preserve"> </v>
      </c>
      <c r="E33" s="12">
        <f>IF('Atual-TXT'!A54&lt;&gt;"",IF(MOD(VALUE(LEFT(A33,1)),2)=1,IF(D33="D",C33,-C33),IF(D33="C",C33,-C33)),"")</f>
        <v>0</v>
      </c>
    </row>
    <row r="34" spans="1:5" x14ac:dyDescent="0.2">
      <c r="A34" s="11" t="str">
        <f>IF('Atual-TXT'!A55&lt;&gt;"",LEFT('Atual-TXT'!A55,15),"")</f>
        <v>1.1.5.1.1.01.01</v>
      </c>
      <c r="B34" s="11" t="str">
        <f>IF('Atual-TXT'!A55&lt;&gt;"",RIGHT(LEFT('Atual-TXT'!A55,51),34),"")</f>
        <v xml:space="preserve">MERCADORIAS PARA VENDA OU REVENDA </v>
      </c>
      <c r="C34" s="12">
        <f>IF('Atual-TXT'!A55&lt;&gt;"",VALUE(RIGHT(LEFT('Atual-TXT'!A55,75),23)),"")</f>
        <v>0</v>
      </c>
      <c r="D34" s="11" t="str">
        <f>IF('Atual-TXT'!A55&lt;&gt;"",RIGHT(LEFT('Atual-TXT'!A55,77),1),"")</f>
        <v xml:space="preserve"> </v>
      </c>
      <c r="E34" s="12">
        <f>IF('Atual-TXT'!A55&lt;&gt;"",IF(MOD(VALUE(LEFT(A34,1)),2)=1,IF(D34="D",C34,-C34),IF(D34="C",C34,-C34)),"")</f>
        <v>0</v>
      </c>
    </row>
    <row r="35" spans="1:5" x14ac:dyDescent="0.2">
      <c r="A35" s="11" t="str">
        <f>IF('Atual-TXT'!A56&lt;&gt;"",LEFT('Atual-TXT'!A56,15),"")</f>
        <v>1.1.5.6.0.00.00</v>
      </c>
      <c r="B35" s="11" t="str">
        <f>IF('Atual-TXT'!A56&lt;&gt;"",RIGHT(LEFT('Atual-TXT'!A56,51),34),"")</f>
        <v xml:space="preserve">ALMOXARIFADO                      </v>
      </c>
      <c r="C35" s="12">
        <f>IF('Atual-TXT'!A56&lt;&gt;"",VALUE(RIGHT(LEFT('Atual-TXT'!A56,75),23)),"")</f>
        <v>162580.98000000001</v>
      </c>
      <c r="D35" s="11" t="str">
        <f>IF('Atual-TXT'!A56&lt;&gt;"",RIGHT(LEFT('Atual-TXT'!A56,77),1),"")</f>
        <v>D</v>
      </c>
      <c r="E35" s="12">
        <f>IF('Atual-TXT'!A56&lt;&gt;"",IF(MOD(VALUE(LEFT(A35,1)),2)=1,IF(D35="D",C35,-C35),IF(D35="C",C35,-C35)),"")</f>
        <v>162580.98000000001</v>
      </c>
    </row>
    <row r="36" spans="1:5" x14ac:dyDescent="0.2">
      <c r="A36" s="11" t="str">
        <f>IF('Atual-TXT'!A57&lt;&gt;"",LEFT('Atual-TXT'!A57,15),"")</f>
        <v>1.1.5.6.1.00.00</v>
      </c>
      <c r="B36" s="11" t="str">
        <f>IF('Atual-TXT'!A57&lt;&gt;"",RIGHT(LEFT('Atual-TXT'!A57,51),34),"")</f>
        <v xml:space="preserve">ALMOXARIFADO - CONSOLIDACAO       </v>
      </c>
      <c r="C36" s="12">
        <f>IF('Atual-TXT'!A57&lt;&gt;"",VALUE(RIGHT(LEFT('Atual-TXT'!A57,75),23)),"")</f>
        <v>162580.98000000001</v>
      </c>
      <c r="D36" s="11" t="str">
        <f>IF('Atual-TXT'!A57&lt;&gt;"",RIGHT(LEFT('Atual-TXT'!A57,77),1),"")</f>
        <v>D</v>
      </c>
      <c r="E36" s="12">
        <f>IF('Atual-TXT'!A57&lt;&gt;"",IF(MOD(VALUE(LEFT(A36,1)),2)=1,IF(D36="D",C36,-C36),IF(D36="C",C36,-C36)),"")</f>
        <v>162580.98000000001</v>
      </c>
    </row>
    <row r="37" spans="1:5" x14ac:dyDescent="0.2">
      <c r="A37" s="11" t="str">
        <f>IF('Atual-TXT'!A58&lt;&gt;"",LEFT('Atual-TXT'!A58,15),"")</f>
        <v>1.1.5.6.1.01.00</v>
      </c>
      <c r="B37" s="11" t="str">
        <f>IF('Atual-TXT'!A58&lt;&gt;"",RIGHT(LEFT('Atual-TXT'!A58,51),34),"")</f>
        <v xml:space="preserve">MATERIAIS DE CONSUMO              </v>
      </c>
      <c r="C37" s="12">
        <f>IF('Atual-TXT'!A58&lt;&gt;"",VALUE(RIGHT(LEFT('Atual-TXT'!A58,75),23)),"")</f>
        <v>162580.98000000001</v>
      </c>
      <c r="D37" s="11" t="str">
        <f>IF('Atual-TXT'!A58&lt;&gt;"",RIGHT(LEFT('Atual-TXT'!A58,77),1),"")</f>
        <v>D</v>
      </c>
      <c r="E37" s="12">
        <f>IF('Atual-TXT'!A58&lt;&gt;"",IF(MOD(VALUE(LEFT(A37,1)),2)=1,IF(D37="D",C37,-C37),IF(D37="C",C37,-C37)),"")</f>
        <v>162580.98000000001</v>
      </c>
    </row>
    <row r="38" spans="1:5" x14ac:dyDescent="0.2">
      <c r="A38" s="11" t="str">
        <f>IF('Atual-TXT'!A59&lt;&gt;"",LEFT('Atual-TXT'!A59,15),"")</f>
        <v>1.1.5.6.1.02.00</v>
      </c>
      <c r="B38" s="11" t="str">
        <f>IF('Atual-TXT'!A59&lt;&gt;"",RIGHT(LEFT('Atual-TXT'!A59,51),34),"")</f>
        <v xml:space="preserve">GENEROS ALIMENTICIOS              </v>
      </c>
      <c r="C38" s="12">
        <f>IF('Atual-TXT'!A59&lt;&gt;"",VALUE(RIGHT(LEFT('Atual-TXT'!A59,75),23)),"")</f>
        <v>0</v>
      </c>
      <c r="D38" s="11" t="str">
        <f>IF('Atual-TXT'!A59&lt;&gt;"",RIGHT(LEFT('Atual-TXT'!A59,77),1),"")</f>
        <v xml:space="preserve"> </v>
      </c>
      <c r="E38" s="12">
        <f>IF('Atual-TXT'!A59&lt;&gt;"",IF(MOD(VALUE(LEFT(A38,1)),2)=1,IF(D38="D",C38,-C38),IF(D38="C",C38,-C38)),"")</f>
        <v>0</v>
      </c>
    </row>
    <row r="39" spans="1:5" x14ac:dyDescent="0.2">
      <c r="A39" s="11" t="str">
        <f>IF('Atual-TXT'!A60&lt;&gt;"",LEFT('Atual-TXT'!A60,15),"")</f>
        <v>1.1.5.6.1.03.00</v>
      </c>
      <c r="B39" s="11" t="str">
        <f>IF('Atual-TXT'!A60&lt;&gt;"",RIGHT(LEFT('Atual-TXT'!A60,51),34),"")</f>
        <v xml:space="preserve">MATERIAIS DE CONSTRUCAO           </v>
      </c>
      <c r="C39" s="12">
        <f>IF('Atual-TXT'!A60&lt;&gt;"",VALUE(RIGHT(LEFT('Atual-TXT'!A60,75),23)),"")</f>
        <v>0</v>
      </c>
      <c r="D39" s="11" t="str">
        <f>IF('Atual-TXT'!A60&lt;&gt;"",RIGHT(LEFT('Atual-TXT'!A60,77),1),"")</f>
        <v xml:space="preserve"> </v>
      </c>
      <c r="E39" s="12">
        <f>IF('Atual-TXT'!A60&lt;&gt;"",IF(MOD(VALUE(LEFT(A39,1)),2)=1,IF(D39="D",C39,-C39),IF(D39="C",C39,-C39)),"")</f>
        <v>0</v>
      </c>
    </row>
    <row r="40" spans="1:5" x14ac:dyDescent="0.2">
      <c r="A40" s="11" t="str">
        <f>IF('Atual-TXT'!A61&lt;&gt;"",LEFT('Atual-TXT'!A61,15),"")</f>
        <v>1.1.5.6.1.06.00</v>
      </c>
      <c r="B40" s="11" t="str">
        <f>IF('Atual-TXT'!A61&lt;&gt;"",RIGHT(LEFT('Atual-TXT'!A61,51),34),"")</f>
        <v>MEDICAMENTOS E MATERIAIS HOSPITALA</v>
      </c>
      <c r="C40" s="12">
        <f>IF('Atual-TXT'!A61&lt;&gt;"",VALUE(RIGHT(LEFT('Atual-TXT'!A61,75),23)),"")</f>
        <v>0</v>
      </c>
      <c r="D40" s="11" t="str">
        <f>IF('Atual-TXT'!A61&lt;&gt;"",RIGHT(LEFT('Atual-TXT'!A61,77),1),"")</f>
        <v xml:space="preserve"> </v>
      </c>
      <c r="E40" s="12">
        <f>IF('Atual-TXT'!A61&lt;&gt;"",IF(MOD(VALUE(LEFT(A40,1)),2)=1,IF(D40="D",C40,-C40),IF(D40="C",C40,-C40)),"")</f>
        <v>0</v>
      </c>
    </row>
    <row r="41" spans="1:5" x14ac:dyDescent="0.2">
      <c r="A41" s="11" t="str">
        <f>IF('Atual-TXT'!A62&lt;&gt;"",LEFT('Atual-TXT'!A62,15),"")</f>
        <v>1.1.5.6.1.08.00</v>
      </c>
      <c r="B41" s="11" t="str">
        <f>IF('Atual-TXT'!A62&lt;&gt;"",RIGHT(LEFT('Atual-TXT'!A62,51),34),"")</f>
        <v xml:space="preserve">MATERIAIS DE EXPEDIENTE           </v>
      </c>
      <c r="C41" s="12">
        <f>IF('Atual-TXT'!A62&lt;&gt;"",VALUE(RIGHT(LEFT('Atual-TXT'!A62,75),23)),"")</f>
        <v>0</v>
      </c>
      <c r="D41" s="11" t="str">
        <f>IF('Atual-TXT'!A62&lt;&gt;"",RIGHT(LEFT('Atual-TXT'!A62,77),1),"")</f>
        <v xml:space="preserve"> </v>
      </c>
      <c r="E41" s="12">
        <f>IF('Atual-TXT'!A62&lt;&gt;"",IF(MOD(VALUE(LEFT(A41,1)),2)=1,IF(D41="D",C41,-C41),IF(D41="C",C41,-C41)),"")</f>
        <v>0</v>
      </c>
    </row>
    <row r="42" spans="1:5" x14ac:dyDescent="0.2">
      <c r="A42" s="11" t="str">
        <f>IF('Atual-TXT'!A63&lt;&gt;"",LEFT('Atual-TXT'!A63,15),"")</f>
        <v>1.1.5.8.0.00.00</v>
      </c>
      <c r="B42" s="11" t="str">
        <f>IF('Atual-TXT'!A63&lt;&gt;"",RIGHT(LEFT('Atual-TXT'!A63,51),34),"")</f>
        <v xml:space="preserve">OUTROS ESTOQUES                   </v>
      </c>
      <c r="C42" s="12">
        <f>IF('Atual-TXT'!A63&lt;&gt;"",VALUE(RIGHT(LEFT('Atual-TXT'!A63,75),23)),"")</f>
        <v>3962.73</v>
      </c>
      <c r="D42" s="11" t="str">
        <f>IF('Atual-TXT'!A63&lt;&gt;"",RIGHT(LEFT('Atual-TXT'!A63,77),1),"")</f>
        <v>D</v>
      </c>
      <c r="E42" s="12">
        <f>IF('Atual-TXT'!A63&lt;&gt;"",IF(MOD(VALUE(LEFT(A42,1)),2)=1,IF(D42="D",C42,-C42),IF(D42="C",C42,-C42)),"")</f>
        <v>3962.73</v>
      </c>
    </row>
    <row r="43" spans="1:5" x14ac:dyDescent="0.2">
      <c r="A43" s="11" t="str">
        <f>IF('Atual-TXT'!A64&lt;&gt;"",LEFT('Atual-TXT'!A64,15),"")</f>
        <v>1.1.5.8.1.00.00</v>
      </c>
      <c r="B43" s="11" t="str">
        <f>IF('Atual-TXT'!A64&lt;&gt;"",RIGHT(LEFT('Atual-TXT'!A64,51),34),"")</f>
        <v xml:space="preserve">OUTROS ESTOQUES - CONSOLIDACAO    </v>
      </c>
      <c r="C43" s="12">
        <f>IF('Atual-TXT'!A64&lt;&gt;"",VALUE(RIGHT(LEFT('Atual-TXT'!A64,75),23)),"")</f>
        <v>3962.73</v>
      </c>
      <c r="D43" s="11" t="str">
        <f>IF('Atual-TXT'!A64&lt;&gt;"",RIGHT(LEFT('Atual-TXT'!A64,77),1),"")</f>
        <v>D</v>
      </c>
      <c r="E43" s="12">
        <f>IF('Atual-TXT'!A64&lt;&gt;"",IF(MOD(VALUE(LEFT(A43,1)),2)=1,IF(D43="D",C43,-C43),IF(D43="C",C43,-C43)),"")</f>
        <v>3962.73</v>
      </c>
    </row>
    <row r="44" spans="1:5" x14ac:dyDescent="0.2">
      <c r="A44" s="11" t="str">
        <f>IF('Atual-TXT'!A65&lt;&gt;"",LEFT('Atual-TXT'!A65,15),"")</f>
        <v>1.1.5.8.1.02.00</v>
      </c>
      <c r="B44" s="11" t="str">
        <f>IF('Atual-TXT'!A65&lt;&gt;"",RIGHT(LEFT('Atual-TXT'!A65,51),34),"")</f>
        <v xml:space="preserve">ESTOQUES PARA DISTRIBUICAO        </v>
      </c>
      <c r="C44" s="12">
        <f>IF('Atual-TXT'!A65&lt;&gt;"",VALUE(RIGHT(LEFT('Atual-TXT'!A65,75),23)),"")</f>
        <v>1346.66</v>
      </c>
      <c r="D44" s="11" t="str">
        <f>IF('Atual-TXT'!A65&lt;&gt;"",RIGHT(LEFT('Atual-TXT'!A65,77),1),"")</f>
        <v>D</v>
      </c>
      <c r="E44" s="12">
        <f>IF('Atual-TXT'!A65&lt;&gt;"",IF(MOD(VALUE(LEFT(A44,1)),2)=1,IF(D44="D",C44,-C44),IF(D44="C",C44,-C44)),"")</f>
        <v>1346.66</v>
      </c>
    </row>
    <row r="45" spans="1:5" x14ac:dyDescent="0.2">
      <c r="A45" s="11" t="str">
        <f>IF('Atual-TXT'!A66&lt;&gt;"",LEFT('Atual-TXT'!A66,15),"")</f>
        <v>1.1.5.8.1.02.01</v>
      </c>
      <c r="B45" s="11" t="str">
        <f>IF('Atual-TXT'!A66&lt;&gt;"",RIGHT(LEFT('Atual-TXT'!A66,51),34),"")</f>
        <v>MATERIAL CONS -ESTOQ INTERNO- PARA</v>
      </c>
      <c r="C45" s="12">
        <f>IF('Atual-TXT'!A66&lt;&gt;"",VALUE(RIGHT(LEFT('Atual-TXT'!A66,75),23)),"")</f>
        <v>1346.66</v>
      </c>
      <c r="D45" s="11" t="str">
        <f>IF('Atual-TXT'!A66&lt;&gt;"",RIGHT(LEFT('Atual-TXT'!A66,77),1),"")</f>
        <v>D</v>
      </c>
      <c r="E45" s="12">
        <f>IF('Atual-TXT'!A66&lt;&gt;"",IF(MOD(VALUE(LEFT(A45,1)),2)=1,IF(D45="D",C45,-C45),IF(D45="C",C45,-C45)),"")</f>
        <v>1346.66</v>
      </c>
    </row>
    <row r="46" spans="1:5" x14ac:dyDescent="0.2">
      <c r="A46" s="11" t="str">
        <f>IF('Atual-TXT'!A67&lt;&gt;"",LEFT('Atual-TXT'!A67,15),"")</f>
        <v>1.1.5.8.1.05.00</v>
      </c>
      <c r="B46" s="11" t="str">
        <f>IF('Atual-TXT'!A67&lt;&gt;"",RIGHT(LEFT('Atual-TXT'!A67,51),34),"")</f>
        <v>IMPORTACOES EM ANDAMENTO - ESTOQUE</v>
      </c>
      <c r="C46" s="12">
        <f>IF('Atual-TXT'!A67&lt;&gt;"",VALUE(RIGHT(LEFT('Atual-TXT'!A67,75),23)),"")</f>
        <v>2616.0700000000002</v>
      </c>
      <c r="D46" s="11" t="str">
        <f>IF('Atual-TXT'!A67&lt;&gt;"",RIGHT(LEFT('Atual-TXT'!A67,77),1),"")</f>
        <v>D</v>
      </c>
      <c r="E46" s="12">
        <f>IF('Atual-TXT'!A67&lt;&gt;"",IF(MOD(VALUE(LEFT(A46,1)),2)=1,IF(D46="D",C46,-C46),IF(D46="C",C46,-C46)),"")</f>
        <v>2616.0700000000002</v>
      </c>
    </row>
    <row r="47" spans="1:5" x14ac:dyDescent="0.2">
      <c r="A47" s="11" t="str">
        <f>IF('Atual-TXT'!A68&lt;&gt;"",LEFT('Atual-TXT'!A68,15),"")</f>
        <v>1.2.0.0.0.00.00</v>
      </c>
      <c r="B47" s="11" t="str">
        <f>IF('Atual-TXT'!A68&lt;&gt;"",RIGHT(LEFT('Atual-TXT'!A68,51),34),"")</f>
        <v xml:space="preserve">ATIVO NÃO CIRCULANTE              </v>
      </c>
      <c r="C47" s="12">
        <f>IF('Atual-TXT'!A68&lt;&gt;"",VALUE(RIGHT(LEFT('Atual-TXT'!A68,75),23)),"")</f>
        <v>300848358.11000001</v>
      </c>
      <c r="D47" s="11" t="str">
        <f>IF('Atual-TXT'!A68&lt;&gt;"",RIGHT(LEFT('Atual-TXT'!A68,77),1),"")</f>
        <v>D</v>
      </c>
      <c r="E47" s="12">
        <f>IF('Atual-TXT'!A68&lt;&gt;"",IF(MOD(VALUE(LEFT(A47,1)),2)=1,IF(D47="D",C47,-C47),IF(D47="C",C47,-C47)),"")</f>
        <v>300848358.11000001</v>
      </c>
    </row>
    <row r="48" spans="1:5" x14ac:dyDescent="0.2">
      <c r="A48" s="11" t="str">
        <f>IF('Atual-TXT'!A69&lt;&gt;"",LEFT('Atual-TXT'!A69,15),"")</f>
        <v>1.2.3.0.0.00.00</v>
      </c>
      <c r="B48" s="11" t="str">
        <f>IF('Atual-TXT'!A69&lt;&gt;"",RIGHT(LEFT('Atual-TXT'!A69,51),34),"")</f>
        <v xml:space="preserve">IMOBILIZADO                       </v>
      </c>
      <c r="C48" s="12">
        <f>IF('Atual-TXT'!A69&lt;&gt;"",VALUE(RIGHT(LEFT('Atual-TXT'!A69,75),23)),"")</f>
        <v>300293812.76999998</v>
      </c>
      <c r="D48" s="11" t="str">
        <f>IF('Atual-TXT'!A69&lt;&gt;"",RIGHT(LEFT('Atual-TXT'!A69,77),1),"")</f>
        <v>D</v>
      </c>
      <c r="E48" s="12">
        <f>IF('Atual-TXT'!A69&lt;&gt;"",IF(MOD(VALUE(LEFT(A48,1)),2)=1,IF(D48="D",C48,-C48),IF(D48="C",C48,-C48)),"")</f>
        <v>300293812.76999998</v>
      </c>
    </row>
    <row r="49" spans="1:5" x14ac:dyDescent="0.2">
      <c r="A49" s="11" t="str">
        <f>IF('Atual-TXT'!A70&lt;&gt;"",LEFT('Atual-TXT'!A70,15),"")</f>
        <v>1.2.3.1.0.00.00</v>
      </c>
      <c r="B49" s="11" t="str">
        <f>IF('Atual-TXT'!A70&lt;&gt;"",RIGHT(LEFT('Atual-TXT'!A70,51),34),"")</f>
        <v xml:space="preserve">BENS MOVEIS                       </v>
      </c>
      <c r="C49" s="12">
        <f>IF('Atual-TXT'!A70&lt;&gt;"",VALUE(RIGHT(LEFT('Atual-TXT'!A70,75),23)),"")</f>
        <v>135708463.02000001</v>
      </c>
      <c r="D49" s="11" t="str">
        <f>IF('Atual-TXT'!A70&lt;&gt;"",RIGHT(LEFT('Atual-TXT'!A70,77),1),"")</f>
        <v>D</v>
      </c>
      <c r="E49" s="12">
        <f>IF('Atual-TXT'!A70&lt;&gt;"",IF(MOD(VALUE(LEFT(A49,1)),2)=1,IF(D49="D",C49,-C49),IF(D49="C",C49,-C49)),"")</f>
        <v>135708463.02000001</v>
      </c>
    </row>
    <row r="50" spans="1:5" x14ac:dyDescent="0.2">
      <c r="A50" s="11" t="str">
        <f>IF('Atual-TXT'!A71&lt;&gt;"",LEFT('Atual-TXT'!A71,15),"")</f>
        <v>1.2.3.1.1.00.00</v>
      </c>
      <c r="B50" s="11" t="str">
        <f>IF('Atual-TXT'!A71&lt;&gt;"",RIGHT(LEFT('Atual-TXT'!A71,51),34),"")</f>
        <v xml:space="preserve">BENS MOVEIS - CONSOLIDACAO        </v>
      </c>
      <c r="C50" s="12">
        <f>IF('Atual-TXT'!A71&lt;&gt;"",VALUE(RIGHT(LEFT('Atual-TXT'!A71,75),23)),"")</f>
        <v>135708463.02000001</v>
      </c>
      <c r="D50" s="11" t="str">
        <f>IF('Atual-TXT'!A71&lt;&gt;"",RIGHT(LEFT('Atual-TXT'!A71,77),1),"")</f>
        <v>D</v>
      </c>
      <c r="E50" s="12">
        <f>IF('Atual-TXT'!A71&lt;&gt;"",IF(MOD(VALUE(LEFT(A50,1)),2)=1,IF(D50="D",C50,-C50),IF(D50="C",C50,-C50)),"")</f>
        <v>135708463.02000001</v>
      </c>
    </row>
    <row r="51" spans="1:5" x14ac:dyDescent="0.2">
      <c r="A51" s="11" t="str">
        <f>IF('Atual-TXT'!A72&lt;&gt;"",LEFT('Atual-TXT'!A72,15),"")</f>
        <v>1.2.3.1.1.01.00</v>
      </c>
      <c r="B51" s="11" t="str">
        <f>IF('Atual-TXT'!A72&lt;&gt;"",RIGHT(LEFT('Atual-TXT'!A72,51),34),"")</f>
        <v>MAQUINAS, APARELHOS, EQUIPAMENTO E</v>
      </c>
      <c r="C51" s="12">
        <f>IF('Atual-TXT'!A72&lt;&gt;"",VALUE(RIGHT(LEFT('Atual-TXT'!A72,75),23)),"")</f>
        <v>72656705.689999998</v>
      </c>
      <c r="D51" s="11" t="str">
        <f>IF('Atual-TXT'!A72&lt;&gt;"",RIGHT(LEFT('Atual-TXT'!A72,77),1),"")</f>
        <v>D</v>
      </c>
      <c r="E51" s="12">
        <f>IF('Atual-TXT'!A72&lt;&gt;"",IF(MOD(VALUE(LEFT(A51,1)),2)=1,IF(D51="D",C51,-C51),IF(D51="C",C51,-C51)),"")</f>
        <v>72656705.689999998</v>
      </c>
    </row>
    <row r="52" spans="1:5" x14ac:dyDescent="0.2">
      <c r="A52" s="11" t="str">
        <f>IF('Atual-TXT'!A73&lt;&gt;"",LEFT('Atual-TXT'!A73,15),"")</f>
        <v>1.2.3.1.1.01.01</v>
      </c>
      <c r="B52" s="11" t="str">
        <f>IF('Atual-TXT'!A73&lt;&gt;"",RIGHT(LEFT('Atual-TXT'!A73,51),34),"")</f>
        <v xml:space="preserve">APARELHOS DE MEDICAO E ORIENTACAO </v>
      </c>
      <c r="C52" s="12">
        <f>IF('Atual-TXT'!A73&lt;&gt;"",VALUE(RIGHT(LEFT('Atual-TXT'!A73,75),23)),"")</f>
        <v>11365237.210000001</v>
      </c>
      <c r="D52" s="11" t="str">
        <f>IF('Atual-TXT'!A73&lt;&gt;"",RIGHT(LEFT('Atual-TXT'!A73,77),1),"")</f>
        <v>D</v>
      </c>
      <c r="E52" s="12">
        <f>IF('Atual-TXT'!A73&lt;&gt;"",IF(MOD(VALUE(LEFT(A52,1)),2)=1,IF(D52="D",C52,-C52),IF(D52="C",C52,-C52)),"")</f>
        <v>11365237.210000001</v>
      </c>
    </row>
    <row r="53" spans="1:5" x14ac:dyDescent="0.2">
      <c r="A53" s="11" t="str">
        <f>IF('Atual-TXT'!A74&lt;&gt;"",LEFT('Atual-TXT'!A74,15),"")</f>
        <v>1.2.3.1.1.01.02</v>
      </c>
      <c r="B53" s="11" t="str">
        <f>IF('Atual-TXT'!A74&lt;&gt;"",RIGHT(LEFT('Atual-TXT'!A74,51),34),"")</f>
        <v>APARELHOS E EQUIPAMENTOS DE COMUNI</v>
      </c>
      <c r="C53" s="12">
        <f>IF('Atual-TXT'!A74&lt;&gt;"",VALUE(RIGHT(LEFT('Atual-TXT'!A74,75),23)),"")</f>
        <v>677928.85</v>
      </c>
      <c r="D53" s="11" t="str">
        <f>IF('Atual-TXT'!A74&lt;&gt;"",RIGHT(LEFT('Atual-TXT'!A74,77),1),"")</f>
        <v>D</v>
      </c>
      <c r="E53" s="12">
        <f>IF('Atual-TXT'!A74&lt;&gt;"",IF(MOD(VALUE(LEFT(A53,1)),2)=1,IF(D53="D",C53,-C53),IF(D53="C",C53,-C53)),"")</f>
        <v>677928.85</v>
      </c>
    </row>
    <row r="54" spans="1:5" x14ac:dyDescent="0.2">
      <c r="A54" s="11" t="str">
        <f>IF('Atual-TXT'!A75&lt;&gt;"",LEFT('Atual-TXT'!A75,15),"")</f>
        <v>1.2.3.1.1.01.03</v>
      </c>
      <c r="B54" s="11" t="str">
        <f>IF('Atual-TXT'!A75&lt;&gt;"",RIGHT(LEFT('Atual-TXT'!A75,51),34),"")</f>
        <v>EQUIPAM/UTENSILIOS MEDICOS,ODONTO,</v>
      </c>
      <c r="C54" s="12">
        <f>IF('Atual-TXT'!A75&lt;&gt;"",VALUE(RIGHT(LEFT('Atual-TXT'!A75,75),23)),"")</f>
        <v>45567267.689999998</v>
      </c>
      <c r="D54" s="11" t="str">
        <f>IF('Atual-TXT'!A75&lt;&gt;"",RIGHT(LEFT('Atual-TXT'!A75,77),1),"")</f>
        <v>D</v>
      </c>
      <c r="E54" s="12">
        <f>IF('Atual-TXT'!A75&lt;&gt;"",IF(MOD(VALUE(LEFT(A54,1)),2)=1,IF(D54="D",C54,-C54),IF(D54="C",C54,-C54)),"")</f>
        <v>45567267.689999998</v>
      </c>
    </row>
    <row r="55" spans="1:5" x14ac:dyDescent="0.2">
      <c r="A55" s="11" t="str">
        <f>IF('Atual-TXT'!A76&lt;&gt;"",LEFT('Atual-TXT'!A76,15),"")</f>
        <v>1.2.3.1.1.01.04</v>
      </c>
      <c r="B55" s="11" t="str">
        <f>IF('Atual-TXT'!A76&lt;&gt;"",RIGHT(LEFT('Atual-TXT'!A76,51),34),"")</f>
        <v xml:space="preserve">APARELHO E EQUIPAMENTO P/ESPORTES </v>
      </c>
      <c r="C55" s="12">
        <f>IF('Atual-TXT'!A76&lt;&gt;"",VALUE(RIGHT(LEFT('Atual-TXT'!A76,75),23)),"")</f>
        <v>530524.46</v>
      </c>
      <c r="D55" s="11" t="str">
        <f>IF('Atual-TXT'!A76&lt;&gt;"",RIGHT(LEFT('Atual-TXT'!A76,77),1),"")</f>
        <v>D</v>
      </c>
      <c r="E55" s="12">
        <f>IF('Atual-TXT'!A76&lt;&gt;"",IF(MOD(VALUE(LEFT(A55,1)),2)=1,IF(D55="D",C55,-C55),IF(D55="C",C55,-C55)),"")</f>
        <v>530524.46</v>
      </c>
    </row>
    <row r="56" spans="1:5" x14ac:dyDescent="0.2">
      <c r="A56" s="11" t="str">
        <f>IF('Atual-TXT'!A77&lt;&gt;"",LEFT('Atual-TXT'!A77,15),"")</f>
        <v>1.2.3.1.1.01.05</v>
      </c>
      <c r="B56" s="11" t="str">
        <f>IF('Atual-TXT'!A77&lt;&gt;"",RIGHT(LEFT('Atual-TXT'!A77,51),34),"")</f>
        <v>EQUIPAMENTO DE PROTECAO, SEGURANCA</v>
      </c>
      <c r="C56" s="12">
        <f>IF('Atual-TXT'!A77&lt;&gt;"",VALUE(RIGHT(LEFT('Atual-TXT'!A77,75),23)),"")</f>
        <v>184967.19</v>
      </c>
      <c r="D56" s="11" t="str">
        <f>IF('Atual-TXT'!A77&lt;&gt;"",RIGHT(LEFT('Atual-TXT'!A77,77),1),"")</f>
        <v>D</v>
      </c>
      <c r="E56" s="12">
        <f>IF('Atual-TXT'!A77&lt;&gt;"",IF(MOD(VALUE(LEFT(A56,1)),2)=1,IF(D56="D",C56,-C56),IF(D56="C",C56,-C56)),"")</f>
        <v>184967.19</v>
      </c>
    </row>
    <row r="57" spans="1:5" x14ac:dyDescent="0.2">
      <c r="A57" s="11" t="str">
        <f>IF('Atual-TXT'!A78&lt;&gt;"",LEFT('Atual-TXT'!A78,15),"")</f>
        <v>1.2.3.1.1.01.06</v>
      </c>
      <c r="B57" s="11" t="str">
        <f>IF('Atual-TXT'!A78&lt;&gt;"",RIGHT(LEFT('Atual-TXT'!A78,51),34),"")</f>
        <v>MAQUINAS E EQUIPAMENTOS INDUSTRIAI</v>
      </c>
      <c r="C57" s="12">
        <f>IF('Atual-TXT'!A78&lt;&gt;"",VALUE(RIGHT(LEFT('Atual-TXT'!A78,75),23)),"")</f>
        <v>1792843.11</v>
      </c>
      <c r="D57" s="11" t="str">
        <f>IF('Atual-TXT'!A78&lt;&gt;"",RIGHT(LEFT('Atual-TXT'!A78,77),1),"")</f>
        <v>D</v>
      </c>
      <c r="E57" s="12">
        <f>IF('Atual-TXT'!A78&lt;&gt;"",IF(MOD(VALUE(LEFT(A57,1)),2)=1,IF(D57="D",C57,-C57),IF(D57="C",C57,-C57)),"")</f>
        <v>1792843.11</v>
      </c>
    </row>
    <row r="58" spans="1:5" x14ac:dyDescent="0.2">
      <c r="A58" s="11" t="str">
        <f>IF('Atual-TXT'!A79&lt;&gt;"",LEFT('Atual-TXT'!A79,15),"")</f>
        <v>1.2.3.1.1.01.07</v>
      </c>
      <c r="B58" s="11" t="str">
        <f>IF('Atual-TXT'!A79&lt;&gt;"",RIGHT(LEFT('Atual-TXT'!A79,51),34),"")</f>
        <v>MAQUINAS E EQUIPAMENTOS ENERGETICO</v>
      </c>
      <c r="C58" s="12">
        <f>IF('Atual-TXT'!A79&lt;&gt;"",VALUE(RIGHT(LEFT('Atual-TXT'!A79,75),23)),"")</f>
        <v>2230548.1800000002</v>
      </c>
      <c r="D58" s="11" t="str">
        <f>IF('Atual-TXT'!A79&lt;&gt;"",RIGHT(LEFT('Atual-TXT'!A79,77),1),"")</f>
        <v>D</v>
      </c>
      <c r="E58" s="12">
        <f>IF('Atual-TXT'!A79&lt;&gt;"",IF(MOD(VALUE(LEFT(A58,1)),2)=1,IF(D58="D",C58,-C58),IF(D58="C",C58,-C58)),"")</f>
        <v>2230548.1800000002</v>
      </c>
    </row>
    <row r="59" spans="1:5" x14ac:dyDescent="0.2">
      <c r="A59" s="11" t="str">
        <f>IF('Atual-TXT'!A80&lt;&gt;"",LEFT('Atual-TXT'!A80,15),"")</f>
        <v>1.2.3.1.1.01.08</v>
      </c>
      <c r="B59" s="11" t="str">
        <f>IF('Atual-TXT'!A80&lt;&gt;"",RIGHT(LEFT('Atual-TXT'!A80,51),34),"")</f>
        <v xml:space="preserve">MAQUINAS E EQUIPAMENTOS GRAFICOS  </v>
      </c>
      <c r="C59" s="12">
        <f>IF('Atual-TXT'!A80&lt;&gt;"",VALUE(RIGHT(LEFT('Atual-TXT'!A80,75),23)),"")</f>
        <v>48995.18</v>
      </c>
      <c r="D59" s="11" t="str">
        <f>IF('Atual-TXT'!A80&lt;&gt;"",RIGHT(LEFT('Atual-TXT'!A80,77),1),"")</f>
        <v>D</v>
      </c>
      <c r="E59" s="12">
        <f>IF('Atual-TXT'!A80&lt;&gt;"",IF(MOD(VALUE(LEFT(A59,1)),2)=1,IF(D59="D",C59,-C59),IF(D59="C",C59,-C59)),"")</f>
        <v>48995.18</v>
      </c>
    </row>
    <row r="60" spans="1:5" x14ac:dyDescent="0.2">
      <c r="A60" s="11" t="str">
        <f>IF('Atual-TXT'!A81&lt;&gt;"",LEFT('Atual-TXT'!A81,15),"")</f>
        <v>1.2.3.1.1.01.09</v>
      </c>
      <c r="B60" s="11" t="str">
        <f>IF('Atual-TXT'!A81&lt;&gt;"",RIGHT(LEFT('Atual-TXT'!A81,51),34),"")</f>
        <v>MAQUINAS, FERRAMENTAS E UTENSILIOS</v>
      </c>
      <c r="C60" s="12">
        <f>IF('Atual-TXT'!A81&lt;&gt;"",VALUE(RIGHT(LEFT('Atual-TXT'!A81,75),23)),"")</f>
        <v>1240948.28</v>
      </c>
      <c r="D60" s="11" t="str">
        <f>IF('Atual-TXT'!A81&lt;&gt;"",RIGHT(LEFT('Atual-TXT'!A81,77),1),"")</f>
        <v>D</v>
      </c>
      <c r="E60" s="12">
        <f>IF('Atual-TXT'!A81&lt;&gt;"",IF(MOD(VALUE(LEFT(A60,1)),2)=1,IF(D60="D",C60,-C60),IF(D60="C",C60,-C60)),"")</f>
        <v>1240948.28</v>
      </c>
    </row>
    <row r="61" spans="1:5" x14ac:dyDescent="0.2">
      <c r="A61" s="11" t="str">
        <f>IF('Atual-TXT'!A82&lt;&gt;"",LEFT('Atual-TXT'!A82,15),"")</f>
        <v>1.2.3.1.1.01.12</v>
      </c>
      <c r="B61" s="11" t="str">
        <f>IF('Atual-TXT'!A82&lt;&gt;"",RIGHT(LEFT('Atual-TXT'!A82,51),34),"")</f>
        <v>EQUIPAMENTOS, PECAS E ACESSORIOS P</v>
      </c>
      <c r="C61" s="12">
        <f>IF('Atual-TXT'!A82&lt;&gt;"",VALUE(RIGHT(LEFT('Atual-TXT'!A82,75),23)),"")</f>
        <v>5574.04</v>
      </c>
      <c r="D61" s="11" t="str">
        <f>IF('Atual-TXT'!A82&lt;&gt;"",RIGHT(LEFT('Atual-TXT'!A82,77),1),"")</f>
        <v>D</v>
      </c>
      <c r="E61" s="12">
        <f>IF('Atual-TXT'!A82&lt;&gt;"",IF(MOD(VALUE(LEFT(A61,1)),2)=1,IF(D61="D",C61,-C61),IF(D61="C",C61,-C61)),"")</f>
        <v>5574.04</v>
      </c>
    </row>
    <row r="62" spans="1:5" x14ac:dyDescent="0.2">
      <c r="A62" s="11" t="str">
        <f>IF('Atual-TXT'!A83&lt;&gt;"",LEFT('Atual-TXT'!A83,15),"")</f>
        <v>1.2.3.1.1.01.13</v>
      </c>
      <c r="B62" s="11" t="str">
        <f>IF('Atual-TXT'!A83&lt;&gt;"",RIGHT(LEFT('Atual-TXT'!A83,51),34),"")</f>
        <v>EQUIPAMENTOS, PECAS E ACESSORIOS M</v>
      </c>
      <c r="C62" s="12">
        <f>IF('Atual-TXT'!A83&lt;&gt;"",VALUE(RIGHT(LEFT('Atual-TXT'!A83,75),23)),"")</f>
        <v>10350</v>
      </c>
      <c r="D62" s="11" t="str">
        <f>IF('Atual-TXT'!A83&lt;&gt;"",RIGHT(LEFT('Atual-TXT'!A83,77),1),"")</f>
        <v>D</v>
      </c>
      <c r="E62" s="12">
        <f>IF('Atual-TXT'!A83&lt;&gt;"",IF(MOD(VALUE(LEFT(A62,1)),2)=1,IF(D62="D",C62,-C62),IF(D62="C",C62,-C62)),"")</f>
        <v>10350</v>
      </c>
    </row>
    <row r="63" spans="1:5" x14ac:dyDescent="0.2">
      <c r="A63" s="11" t="str">
        <f>IF('Atual-TXT'!A84&lt;&gt;"",LEFT('Atual-TXT'!A84,15),"")</f>
        <v>1.2.3.1.1.01.14</v>
      </c>
      <c r="B63" s="11" t="str">
        <f>IF('Atual-TXT'!A84&lt;&gt;"",RIGHT(LEFT('Atual-TXT'!A84,51),34),"")</f>
        <v>EQUIPAMENTOS, PECAS E ACESSORIOS A</v>
      </c>
      <c r="C63" s="12">
        <f>IF('Atual-TXT'!A84&lt;&gt;"",VALUE(RIGHT(LEFT('Atual-TXT'!A84,75),23)),"")</f>
        <v>12500</v>
      </c>
      <c r="D63" s="11" t="str">
        <f>IF('Atual-TXT'!A84&lt;&gt;"",RIGHT(LEFT('Atual-TXT'!A84,77),1),"")</f>
        <v>D</v>
      </c>
      <c r="E63" s="12">
        <f>IF('Atual-TXT'!A84&lt;&gt;"",IF(MOD(VALUE(LEFT(A63,1)),2)=1,IF(D63="D",C63,-C63),IF(D63="C",C63,-C63)),"")</f>
        <v>12500</v>
      </c>
    </row>
    <row r="64" spans="1:5" x14ac:dyDescent="0.2">
      <c r="A64" s="11" t="str">
        <f>IF('Atual-TXT'!A85&lt;&gt;"",LEFT('Atual-TXT'!A85,15),"")</f>
        <v>1.2.3.1.1.01.18</v>
      </c>
      <c r="B64" s="11" t="str">
        <f>IF('Atual-TXT'!A85&lt;&gt;"",RIGHT(LEFT('Atual-TXT'!A85,51),34),"")</f>
        <v>EQUIPAMENTOS DE MANOBRAS E PATRULH</v>
      </c>
      <c r="C64" s="12">
        <f>IF('Atual-TXT'!A85&lt;&gt;"",VALUE(RIGHT(LEFT('Atual-TXT'!A85,75),23)),"")</f>
        <v>41562.21</v>
      </c>
      <c r="D64" s="11" t="str">
        <f>IF('Atual-TXT'!A85&lt;&gt;"",RIGHT(LEFT('Atual-TXT'!A85,77),1),"")</f>
        <v>D</v>
      </c>
      <c r="E64" s="12">
        <f>IF('Atual-TXT'!A85&lt;&gt;"",IF(MOD(VALUE(LEFT(A64,1)),2)=1,IF(D64="D",C64,-C64),IF(D64="C",C64,-C64)),"")</f>
        <v>41562.21</v>
      </c>
    </row>
    <row r="65" spans="1:5" x14ac:dyDescent="0.2">
      <c r="A65" s="11" t="str">
        <f>IF('Atual-TXT'!A86&lt;&gt;"",LEFT('Atual-TXT'!A86,15),"")</f>
        <v>1.2.3.1.1.01.20</v>
      </c>
      <c r="B65" s="11" t="str">
        <f>IF('Atual-TXT'!A86&lt;&gt;"",RIGHT(LEFT('Atual-TXT'!A86,51),34),"")</f>
        <v>MAQUINAS E UTENSILIOS AGROPECUARIO</v>
      </c>
      <c r="C65" s="12">
        <f>IF('Atual-TXT'!A86&lt;&gt;"",VALUE(RIGHT(LEFT('Atual-TXT'!A86,75),23)),"")</f>
        <v>2123079.7799999998</v>
      </c>
      <c r="D65" s="11" t="str">
        <f>IF('Atual-TXT'!A86&lt;&gt;"",RIGHT(LEFT('Atual-TXT'!A86,77),1),"")</f>
        <v>D</v>
      </c>
      <c r="E65" s="12">
        <f>IF('Atual-TXT'!A86&lt;&gt;"",IF(MOD(VALUE(LEFT(A65,1)),2)=1,IF(D65="D",C65,-C65),IF(D65="C",C65,-C65)),"")</f>
        <v>2123079.7799999998</v>
      </c>
    </row>
    <row r="66" spans="1:5" x14ac:dyDescent="0.2">
      <c r="A66" s="11" t="str">
        <f>IF('Atual-TXT'!A87&lt;&gt;"",LEFT('Atual-TXT'!A87,15),"")</f>
        <v>1.2.3.1.1.01.21</v>
      </c>
      <c r="B66" s="11" t="str">
        <f>IF('Atual-TXT'!A87&lt;&gt;"",RIGHT(LEFT('Atual-TXT'!A87,51),34),"")</f>
        <v>EQUIPAMENTOS HIDRAULICOS E ELETRIC</v>
      </c>
      <c r="C66" s="12">
        <f>IF('Atual-TXT'!A87&lt;&gt;"",VALUE(RIGHT(LEFT('Atual-TXT'!A87,75),23)),"")</f>
        <v>491078.98</v>
      </c>
      <c r="D66" s="11" t="str">
        <f>IF('Atual-TXT'!A87&lt;&gt;"",RIGHT(LEFT('Atual-TXT'!A87,77),1),"")</f>
        <v>D</v>
      </c>
      <c r="E66" s="12">
        <f>IF('Atual-TXT'!A87&lt;&gt;"",IF(MOD(VALUE(LEFT(A66,1)),2)=1,IF(D66="D",C66,-C66),IF(D66="C",C66,-C66)),"")</f>
        <v>491078.98</v>
      </c>
    </row>
    <row r="67" spans="1:5" x14ac:dyDescent="0.2">
      <c r="A67" s="11" t="str">
        <f>IF('Atual-TXT'!A88&lt;&gt;"",LEFT('Atual-TXT'!A88,15),"")</f>
        <v>1.2.3.1.1.01.25</v>
      </c>
      <c r="B67" s="11" t="str">
        <f>IF('Atual-TXT'!A88&lt;&gt;"",RIGHT(LEFT('Atual-TXT'!A88,51),34),"")</f>
        <v>MAQUINAS, UTENSILIOS E EQUIPAMENTO</v>
      </c>
      <c r="C67" s="12">
        <f>IF('Atual-TXT'!A88&lt;&gt;"",VALUE(RIGHT(LEFT('Atual-TXT'!A88,75),23)),"")</f>
        <v>6333300.5300000003</v>
      </c>
      <c r="D67" s="11" t="str">
        <f>IF('Atual-TXT'!A88&lt;&gt;"",RIGHT(LEFT('Atual-TXT'!A88,77),1),"")</f>
        <v>D</v>
      </c>
      <c r="E67" s="12">
        <f>IF('Atual-TXT'!A88&lt;&gt;"",IF(MOD(VALUE(LEFT(A67,1)),2)=1,IF(D67="D",C67,-C67),IF(D67="C",C67,-C67)),"")</f>
        <v>6333300.5300000003</v>
      </c>
    </row>
    <row r="68" spans="1:5" x14ac:dyDescent="0.2">
      <c r="A68" s="11" t="str">
        <f>IF('Atual-TXT'!A89&lt;&gt;"",LEFT('Atual-TXT'!A89,15),"")</f>
        <v>1.2.3.1.1.02.00</v>
      </c>
      <c r="B68" s="11" t="str">
        <f>IF('Atual-TXT'!A89&lt;&gt;"",RIGHT(LEFT('Atual-TXT'!A89,51),34),"")</f>
        <v xml:space="preserve">BENS DE INFORMATICA               </v>
      </c>
      <c r="C68" s="12">
        <f>IF('Atual-TXT'!A89&lt;&gt;"",VALUE(RIGHT(LEFT('Atual-TXT'!A89,75),23)),"")</f>
        <v>19095680.149999999</v>
      </c>
      <c r="D68" s="11" t="str">
        <f>IF('Atual-TXT'!A89&lt;&gt;"",RIGHT(LEFT('Atual-TXT'!A89,77),1),"")</f>
        <v>D</v>
      </c>
      <c r="E68" s="12">
        <f>IF('Atual-TXT'!A89&lt;&gt;"",IF(MOD(VALUE(LEFT(A68,1)),2)=1,IF(D68="D",C68,-C68),IF(D68="C",C68,-C68)),"")</f>
        <v>19095680.149999999</v>
      </c>
    </row>
    <row r="69" spans="1:5" x14ac:dyDescent="0.2">
      <c r="A69" s="11" t="str">
        <f>IF('Atual-TXT'!A90&lt;&gt;"",LEFT('Atual-TXT'!A90,15),"")</f>
        <v>1.2.3.1.1.02.01</v>
      </c>
      <c r="B69" s="11" t="str">
        <f>IF('Atual-TXT'!A90&lt;&gt;"",RIGHT(LEFT('Atual-TXT'!A90,51),34),"")</f>
        <v>EQUIP DE TECNOLOG DA INFOR E COMUN</v>
      </c>
      <c r="C69" s="12">
        <f>IF('Atual-TXT'!A90&lt;&gt;"",VALUE(RIGHT(LEFT('Atual-TXT'!A90,75),23)),"")</f>
        <v>19095680.149999999</v>
      </c>
      <c r="D69" s="11" t="str">
        <f>IF('Atual-TXT'!A90&lt;&gt;"",RIGHT(LEFT('Atual-TXT'!A90,77),1),"")</f>
        <v>D</v>
      </c>
      <c r="E69" s="12">
        <f>IF('Atual-TXT'!A90&lt;&gt;"",IF(MOD(VALUE(LEFT(A69,1)),2)=1,IF(D69="D",C69,-C69),IF(D69="C",C69,-C69)),"")</f>
        <v>19095680.149999999</v>
      </c>
    </row>
    <row r="70" spans="1:5" x14ac:dyDescent="0.2">
      <c r="A70" s="11" t="str">
        <f>IF('Atual-TXT'!A91&lt;&gt;"",LEFT('Atual-TXT'!A91,15),"")</f>
        <v>1.2.3.1.1.03.00</v>
      </c>
      <c r="B70" s="11" t="str">
        <f>IF('Atual-TXT'!A91&lt;&gt;"",RIGHT(LEFT('Atual-TXT'!A91,51),34),"")</f>
        <v xml:space="preserve">MOVEIS E UTENSILIOS               </v>
      </c>
      <c r="C70" s="12">
        <f>IF('Atual-TXT'!A91&lt;&gt;"",VALUE(RIGHT(LEFT('Atual-TXT'!A91,75),23)),"")</f>
        <v>16054262.68</v>
      </c>
      <c r="D70" s="11" t="str">
        <f>IF('Atual-TXT'!A91&lt;&gt;"",RIGHT(LEFT('Atual-TXT'!A91,77),1),"")</f>
        <v>D</v>
      </c>
      <c r="E70" s="12">
        <f>IF('Atual-TXT'!A91&lt;&gt;"",IF(MOD(VALUE(LEFT(A70,1)),2)=1,IF(D70="D",C70,-C70),IF(D70="C",C70,-C70)),"")</f>
        <v>16054262.68</v>
      </c>
    </row>
    <row r="71" spans="1:5" x14ac:dyDescent="0.2">
      <c r="A71" s="11" t="str">
        <f>IF('Atual-TXT'!A92&lt;&gt;"",LEFT('Atual-TXT'!A92,15),"")</f>
        <v>1.2.3.1.1.03.01</v>
      </c>
      <c r="B71" s="11" t="str">
        <f>IF('Atual-TXT'!A92&lt;&gt;"",RIGHT(LEFT('Atual-TXT'!A92,51),34),"")</f>
        <v xml:space="preserve">APARELHOS E UTENSILIOS DOMESTICOS </v>
      </c>
      <c r="C71" s="12">
        <f>IF('Atual-TXT'!A92&lt;&gt;"",VALUE(RIGHT(LEFT('Atual-TXT'!A92,75),23)),"")</f>
        <v>3423913.48</v>
      </c>
      <c r="D71" s="11" t="str">
        <f>IF('Atual-TXT'!A92&lt;&gt;"",RIGHT(LEFT('Atual-TXT'!A92,77),1),"")</f>
        <v>D</v>
      </c>
      <c r="E71" s="12">
        <f>IF('Atual-TXT'!A92&lt;&gt;"",IF(MOD(VALUE(LEFT(A71,1)),2)=1,IF(D71="D",C71,-C71),IF(D71="C",C71,-C71)),"")</f>
        <v>3423913.48</v>
      </c>
    </row>
    <row r="72" spans="1:5" x14ac:dyDescent="0.2">
      <c r="A72" s="11" t="str">
        <f>IF('Atual-TXT'!A93&lt;&gt;"",LEFT('Atual-TXT'!A93,15),"")</f>
        <v>1.2.3.1.1.03.02</v>
      </c>
      <c r="B72" s="11" t="str">
        <f>IF('Atual-TXT'!A93&lt;&gt;"",RIGHT(LEFT('Atual-TXT'!A93,51),34),"")</f>
        <v>MAQUINAS E UTENSILIOS DE ESCRITORI</v>
      </c>
      <c r="C72" s="12">
        <f>IF('Atual-TXT'!A93&lt;&gt;"",VALUE(RIGHT(LEFT('Atual-TXT'!A93,75),23)),"")</f>
        <v>16775.669999999998</v>
      </c>
      <c r="D72" s="11" t="str">
        <f>IF('Atual-TXT'!A93&lt;&gt;"",RIGHT(LEFT('Atual-TXT'!A93,77),1),"")</f>
        <v>D</v>
      </c>
      <c r="E72" s="12">
        <f>IF('Atual-TXT'!A93&lt;&gt;"",IF(MOD(VALUE(LEFT(A72,1)),2)=1,IF(D72="D",C72,-C72),IF(D72="C",C72,-C72)),"")</f>
        <v>16775.669999999998</v>
      </c>
    </row>
    <row r="73" spans="1:5" x14ac:dyDescent="0.2">
      <c r="A73" s="11" t="str">
        <f>IF('Atual-TXT'!A94&lt;&gt;"",LEFT('Atual-TXT'!A94,15),"")</f>
        <v>1.2.3.1.1.03.03</v>
      </c>
      <c r="B73" s="11" t="str">
        <f>IF('Atual-TXT'!A94&lt;&gt;"",RIGHT(LEFT('Atual-TXT'!A94,51),34),"")</f>
        <v xml:space="preserve">MOBILIARIO EM GERAL               </v>
      </c>
      <c r="C73" s="12">
        <f>IF('Atual-TXT'!A94&lt;&gt;"",VALUE(RIGHT(LEFT('Atual-TXT'!A94,75),23)),"")</f>
        <v>12613573.529999999</v>
      </c>
      <c r="D73" s="11" t="str">
        <f>IF('Atual-TXT'!A94&lt;&gt;"",RIGHT(LEFT('Atual-TXT'!A94,77),1),"")</f>
        <v>D</v>
      </c>
      <c r="E73" s="12">
        <f>IF('Atual-TXT'!A94&lt;&gt;"",IF(MOD(VALUE(LEFT(A73,1)),2)=1,IF(D73="D",C73,-C73),IF(D73="C",C73,-C73)),"")</f>
        <v>12613573.529999999</v>
      </c>
    </row>
    <row r="74" spans="1:5" x14ac:dyDescent="0.2">
      <c r="A74" s="11" t="str">
        <f>IF('Atual-TXT'!A95&lt;&gt;"",LEFT('Atual-TXT'!A95,15),"")</f>
        <v>1.2.3.1.1.04.00</v>
      </c>
      <c r="B74" s="11" t="str">
        <f>IF('Atual-TXT'!A95&lt;&gt;"",RIGHT(LEFT('Atual-TXT'!A95,51),34),"")</f>
        <v>MATER CULTURAL, EDUCACIONAL E DE C</v>
      </c>
      <c r="C74" s="12">
        <f>IF('Atual-TXT'!A95&lt;&gt;"",VALUE(RIGHT(LEFT('Atual-TXT'!A95,75),23)),"")</f>
        <v>17841782.59</v>
      </c>
      <c r="D74" s="11" t="str">
        <f>IF('Atual-TXT'!A95&lt;&gt;"",RIGHT(LEFT('Atual-TXT'!A95,77),1),"")</f>
        <v>D</v>
      </c>
      <c r="E74" s="12">
        <f>IF('Atual-TXT'!A95&lt;&gt;"",IF(MOD(VALUE(LEFT(A74,1)),2)=1,IF(D74="D",C74,-C74),IF(D74="C",C74,-C74)),"")</f>
        <v>17841782.59</v>
      </c>
    </row>
    <row r="75" spans="1:5" x14ac:dyDescent="0.2">
      <c r="A75" s="11" t="str">
        <f>IF('Atual-TXT'!A96&lt;&gt;"",LEFT('Atual-TXT'!A96,15),"")</f>
        <v>1.2.3.1.1.04.02</v>
      </c>
      <c r="B75" s="11" t="str">
        <f>IF('Atual-TXT'!A96&lt;&gt;"",RIGHT(LEFT('Atual-TXT'!A96,51),34),"")</f>
        <v>COLECOES E MATERIAIS BIBLIOGRAFICO</v>
      </c>
      <c r="C75" s="12">
        <f>IF('Atual-TXT'!A96&lt;&gt;"",VALUE(RIGHT(LEFT('Atual-TXT'!A96,75),23)),"")</f>
        <v>11855781.65</v>
      </c>
      <c r="D75" s="11" t="str">
        <f>IF('Atual-TXT'!A96&lt;&gt;"",RIGHT(LEFT('Atual-TXT'!A96,77),1),"")</f>
        <v>D</v>
      </c>
      <c r="E75" s="12">
        <f>IF('Atual-TXT'!A96&lt;&gt;"",IF(MOD(VALUE(LEFT(A75,1)),2)=1,IF(D75="D",C75,-C75),IF(D75="C",C75,-C75)),"")</f>
        <v>11855781.65</v>
      </c>
    </row>
    <row r="76" spans="1:5" x14ac:dyDescent="0.2">
      <c r="A76" s="11" t="str">
        <f>IF('Atual-TXT'!A97&lt;&gt;"",LEFT('Atual-TXT'!A97,15),"")</f>
        <v>1.2.3.1.1.04.03</v>
      </c>
      <c r="B76" s="11" t="str">
        <f>IF('Atual-TXT'!A97&lt;&gt;"",RIGHT(LEFT('Atual-TXT'!A97,51),34),"")</f>
        <v xml:space="preserve">DISCOTECAS E FILMOTECAS           </v>
      </c>
      <c r="C76" s="12">
        <f>IF('Atual-TXT'!A97&lt;&gt;"",VALUE(RIGHT(LEFT('Atual-TXT'!A97,75),23)),"")</f>
        <v>1387</v>
      </c>
      <c r="D76" s="11" t="str">
        <f>IF('Atual-TXT'!A97&lt;&gt;"",RIGHT(LEFT('Atual-TXT'!A97,77),1),"")</f>
        <v>D</v>
      </c>
      <c r="E76" s="12">
        <f>IF('Atual-TXT'!A97&lt;&gt;"",IF(MOD(VALUE(LEFT(A76,1)),2)=1,IF(D76="D",C76,-C76),IF(D76="C",C76,-C76)),"")</f>
        <v>1387</v>
      </c>
    </row>
    <row r="77" spans="1:5" x14ac:dyDescent="0.2">
      <c r="A77" s="11" t="str">
        <f>IF('Atual-TXT'!A98&lt;&gt;"",LEFT('Atual-TXT'!A98,15),"")</f>
        <v>1.2.3.1.1.04.04</v>
      </c>
      <c r="B77" s="11" t="str">
        <f>IF('Atual-TXT'!A98&lt;&gt;"",RIGHT(LEFT('Atual-TXT'!A98,51),34),"")</f>
        <v>INSTRUMENTOS MUSICAIS E ARTISTICOS</v>
      </c>
      <c r="C77" s="12">
        <f>IF('Atual-TXT'!A98&lt;&gt;"",VALUE(RIGHT(LEFT('Atual-TXT'!A98,75),23)),"")</f>
        <v>624297.89</v>
      </c>
      <c r="D77" s="11" t="str">
        <f>IF('Atual-TXT'!A98&lt;&gt;"",RIGHT(LEFT('Atual-TXT'!A98,77),1),"")</f>
        <v>D</v>
      </c>
      <c r="E77" s="12">
        <f>IF('Atual-TXT'!A98&lt;&gt;"",IF(MOD(VALUE(LEFT(A77,1)),2)=1,IF(D77="D",C77,-C77),IF(D77="C",C77,-C77)),"")</f>
        <v>624297.89</v>
      </c>
    </row>
    <row r="78" spans="1:5" x14ac:dyDescent="0.2">
      <c r="A78" s="11" t="str">
        <f>IF('Atual-TXT'!A99&lt;&gt;"",LEFT('Atual-TXT'!A99,15),"")</f>
        <v>1.2.3.1.1.04.05</v>
      </c>
      <c r="B78" s="11" t="str">
        <f>IF('Atual-TXT'!A99&lt;&gt;"",RIGHT(LEFT('Atual-TXT'!A99,51),34),"")</f>
        <v>EQUIPAMENTOS PARA AUDIO, VIDEO E F</v>
      </c>
      <c r="C78" s="12">
        <f>IF('Atual-TXT'!A99&lt;&gt;"",VALUE(RIGHT(LEFT('Atual-TXT'!A99,75),23)),"")</f>
        <v>5360316.05</v>
      </c>
      <c r="D78" s="11" t="str">
        <f>IF('Atual-TXT'!A99&lt;&gt;"",RIGHT(LEFT('Atual-TXT'!A99,77),1),"")</f>
        <v>D</v>
      </c>
      <c r="E78" s="12">
        <f>IF('Atual-TXT'!A99&lt;&gt;"",IF(MOD(VALUE(LEFT(A78,1)),2)=1,IF(D78="D",C78,-C78),IF(D78="C",C78,-C78)),"")</f>
        <v>5360316.05</v>
      </c>
    </row>
    <row r="79" spans="1:5" x14ac:dyDescent="0.2">
      <c r="A79" s="11" t="str">
        <f>IF('Atual-TXT'!A100&lt;&gt;"",LEFT('Atual-TXT'!A100,15),"")</f>
        <v>1.2.3.1.1.05.00</v>
      </c>
      <c r="B79" s="11" t="str">
        <f>IF('Atual-TXT'!A100&lt;&gt;"",RIGHT(LEFT('Atual-TXT'!A100,51),34),"")</f>
        <v xml:space="preserve">VEICULOS                          </v>
      </c>
      <c r="C79" s="12">
        <f>IF('Atual-TXT'!A100&lt;&gt;"",VALUE(RIGHT(LEFT('Atual-TXT'!A100,75),23)),"")</f>
        <v>5639264.6500000004</v>
      </c>
      <c r="D79" s="11" t="str">
        <f>IF('Atual-TXT'!A100&lt;&gt;"",RIGHT(LEFT('Atual-TXT'!A100,77),1),"")</f>
        <v>D</v>
      </c>
      <c r="E79" s="12">
        <f>IF('Atual-TXT'!A100&lt;&gt;"",IF(MOD(VALUE(LEFT(A79,1)),2)=1,IF(D79="D",C79,-C79),IF(D79="C",C79,-C79)),"")</f>
        <v>5639264.6500000004</v>
      </c>
    </row>
    <row r="80" spans="1:5" x14ac:dyDescent="0.2">
      <c r="A80" s="11" t="str">
        <f>IF('Atual-TXT'!A101&lt;&gt;"",LEFT('Atual-TXT'!A101,15),"")</f>
        <v>1.2.3.1.1.05.01</v>
      </c>
      <c r="B80" s="11" t="str">
        <f>IF('Atual-TXT'!A101&lt;&gt;"",RIGHT(LEFT('Atual-TXT'!A101,51),34),"")</f>
        <v xml:space="preserve">VEICULOS EM GERAL                 </v>
      </c>
      <c r="C80" s="12">
        <f>IF('Atual-TXT'!A101&lt;&gt;"",VALUE(RIGHT(LEFT('Atual-TXT'!A101,75),23)),"")</f>
        <v>1991820.75</v>
      </c>
      <c r="D80" s="11" t="str">
        <f>IF('Atual-TXT'!A101&lt;&gt;"",RIGHT(LEFT('Atual-TXT'!A101,77),1),"")</f>
        <v>D</v>
      </c>
      <c r="E80" s="12">
        <f>IF('Atual-TXT'!A101&lt;&gt;"",IF(MOD(VALUE(LEFT(A80,1)),2)=1,IF(D80="D",C80,-C80),IF(D80="C",C80,-C80)),"")</f>
        <v>1991820.75</v>
      </c>
    </row>
    <row r="81" spans="1:5" x14ac:dyDescent="0.2">
      <c r="A81" s="11" t="str">
        <f>IF('Atual-TXT'!A102&lt;&gt;"",LEFT('Atual-TXT'!A102,15),"")</f>
        <v>1.2.3.1.1.05.03</v>
      </c>
      <c r="B81" s="11" t="str">
        <f>IF('Atual-TXT'!A102&lt;&gt;"",RIGHT(LEFT('Atual-TXT'!A102,51),34),"")</f>
        <v xml:space="preserve">VEICULOS DE TRACAO MECANICA       </v>
      </c>
      <c r="C81" s="12">
        <f>IF('Atual-TXT'!A102&lt;&gt;"",VALUE(RIGHT(LEFT('Atual-TXT'!A102,75),23)),"")</f>
        <v>3647443.9</v>
      </c>
      <c r="D81" s="11" t="str">
        <f>IF('Atual-TXT'!A102&lt;&gt;"",RIGHT(LEFT('Atual-TXT'!A102,77),1),"")</f>
        <v>D</v>
      </c>
      <c r="E81" s="12">
        <f>IF('Atual-TXT'!A102&lt;&gt;"",IF(MOD(VALUE(LEFT(A81,1)),2)=1,IF(D81="D",C81,-C81),IF(D81="C",C81,-C81)),"")</f>
        <v>3647443.9</v>
      </c>
    </row>
    <row r="82" spans="1:5" x14ac:dyDescent="0.2">
      <c r="A82" s="11" t="str">
        <f>IF('Atual-TXT'!A103&lt;&gt;"",LEFT('Atual-TXT'!A103,15),"")</f>
        <v>1.2.3.1.1.07.00</v>
      </c>
      <c r="B82" s="11" t="str">
        <f>IF('Atual-TXT'!A103&lt;&gt;"",RIGHT(LEFT('Atual-TXT'!A103,51),34),"")</f>
        <v xml:space="preserve">BENS MOVEIS EM ANDAMENTO          </v>
      </c>
      <c r="C82" s="12">
        <f>IF('Atual-TXT'!A103&lt;&gt;"",VALUE(RIGHT(LEFT('Atual-TXT'!A103,75),23)),"")</f>
        <v>2870970.24</v>
      </c>
      <c r="D82" s="11" t="str">
        <f>IF('Atual-TXT'!A103&lt;&gt;"",RIGHT(LEFT('Atual-TXT'!A103,77),1),"")</f>
        <v>D</v>
      </c>
      <c r="E82" s="12">
        <f>IF('Atual-TXT'!A103&lt;&gt;"",IF(MOD(VALUE(LEFT(A82,1)),2)=1,IF(D82="D",C82,-C82),IF(D82="C",C82,-C82)),"")</f>
        <v>2870970.24</v>
      </c>
    </row>
    <row r="83" spans="1:5" x14ac:dyDescent="0.2">
      <c r="A83" s="11" t="str">
        <f>IF('Atual-TXT'!A104&lt;&gt;"",LEFT('Atual-TXT'!A104,15),"")</f>
        <v>1.2.3.1.1.07.02</v>
      </c>
      <c r="B83" s="11" t="str">
        <f>IF('Atual-TXT'!A104&lt;&gt;"",RIGHT(LEFT('Atual-TXT'!A104,51),34),"")</f>
        <v>IMPORTACOES EM ANDAMENTO - BENS MO</v>
      </c>
      <c r="C83" s="12">
        <f>IF('Atual-TXT'!A104&lt;&gt;"",VALUE(RIGHT(LEFT('Atual-TXT'!A104,75),23)),"")</f>
        <v>2870970.24</v>
      </c>
      <c r="D83" s="11" t="str">
        <f>IF('Atual-TXT'!A104&lt;&gt;"",RIGHT(LEFT('Atual-TXT'!A104,77),1),"")</f>
        <v>D</v>
      </c>
      <c r="E83" s="12">
        <f>IF('Atual-TXT'!A104&lt;&gt;"",IF(MOD(VALUE(LEFT(A83,1)),2)=1,IF(D83="D",C83,-C83),IF(D83="C",C83,-C83)),"")</f>
        <v>2870970.24</v>
      </c>
    </row>
    <row r="84" spans="1:5" x14ac:dyDescent="0.2">
      <c r="A84" s="11" t="str">
        <f>IF('Atual-TXT'!A105&lt;&gt;"",LEFT('Atual-TXT'!A105,15),"")</f>
        <v>1.2.3.1.1.08.00</v>
      </c>
      <c r="B84" s="11" t="str">
        <f>IF('Atual-TXT'!A105&lt;&gt;"",RIGHT(LEFT('Atual-TXT'!A105,51),34),"")</f>
        <v xml:space="preserve">BENS MOVEIS EM ALMOXARIFADO       </v>
      </c>
      <c r="C84" s="12">
        <f>IF('Atual-TXT'!A105&lt;&gt;"",VALUE(RIGHT(LEFT('Atual-TXT'!A105,75),23)),"")</f>
        <v>2170</v>
      </c>
      <c r="D84" s="11" t="str">
        <f>IF('Atual-TXT'!A105&lt;&gt;"",RIGHT(LEFT('Atual-TXT'!A105,77),1),"")</f>
        <v>D</v>
      </c>
      <c r="E84" s="12">
        <f>IF('Atual-TXT'!A105&lt;&gt;"",IF(MOD(VALUE(LEFT(A84,1)),2)=1,IF(D84="D",C84,-C84),IF(D84="C",C84,-C84)),"")</f>
        <v>2170</v>
      </c>
    </row>
    <row r="85" spans="1:5" x14ac:dyDescent="0.2">
      <c r="A85" s="11" t="str">
        <f>IF('Atual-TXT'!A106&lt;&gt;"",LEFT('Atual-TXT'!A106,15),"")</f>
        <v>1.2.3.1.1.08.01</v>
      </c>
      <c r="B85" s="11" t="str">
        <f>IF('Atual-TXT'!A106&lt;&gt;"",RIGHT(LEFT('Atual-TXT'!A106,51),34),"")</f>
        <v xml:space="preserve">ESTOQUE INTERNO                   </v>
      </c>
      <c r="C85" s="12">
        <f>IF('Atual-TXT'!A106&lt;&gt;"",VALUE(RIGHT(LEFT('Atual-TXT'!A106,75),23)),"")</f>
        <v>2170</v>
      </c>
      <c r="D85" s="11" t="str">
        <f>IF('Atual-TXT'!A106&lt;&gt;"",RIGHT(LEFT('Atual-TXT'!A106,77),1),"")</f>
        <v>D</v>
      </c>
      <c r="E85" s="12">
        <f>IF('Atual-TXT'!A106&lt;&gt;"",IF(MOD(VALUE(LEFT(A85,1)),2)=1,IF(D85="D",C85,-C85),IF(D85="C",C85,-C85)),"")</f>
        <v>2170</v>
      </c>
    </row>
    <row r="86" spans="1:5" x14ac:dyDescent="0.2">
      <c r="A86" s="11" t="str">
        <f>IF('Atual-TXT'!A107&lt;&gt;"",LEFT('Atual-TXT'!A107,15),"")</f>
        <v>1.2.3.1.1.10.00</v>
      </c>
      <c r="B86" s="11" t="str">
        <f>IF('Atual-TXT'!A107&lt;&gt;"",RIGHT(LEFT('Atual-TXT'!A107,51),34),"")</f>
        <v xml:space="preserve">SEMOVENTES                        </v>
      </c>
      <c r="C86" s="12">
        <f>IF('Atual-TXT'!A107&lt;&gt;"",VALUE(RIGHT(LEFT('Atual-TXT'!A107,75),23)),"")</f>
        <v>506</v>
      </c>
      <c r="D86" s="11" t="str">
        <f>IF('Atual-TXT'!A107&lt;&gt;"",RIGHT(LEFT('Atual-TXT'!A107,77),1),"")</f>
        <v>D</v>
      </c>
      <c r="E86" s="12">
        <f>IF('Atual-TXT'!A107&lt;&gt;"",IF(MOD(VALUE(LEFT(A86,1)),2)=1,IF(D86="D",C86,-C86),IF(D86="C",C86,-C86)),"")</f>
        <v>506</v>
      </c>
    </row>
    <row r="87" spans="1:5" x14ac:dyDescent="0.2">
      <c r="A87" s="11" t="str">
        <f>IF('Atual-TXT'!A108&lt;&gt;"",LEFT('Atual-TXT'!A108,15),"")</f>
        <v>1.2.3.1.1.99.00</v>
      </c>
      <c r="B87" s="11" t="str">
        <f>IF('Atual-TXT'!A108&lt;&gt;"",RIGHT(LEFT('Atual-TXT'!A108,51),34),"")</f>
        <v xml:space="preserve">DEMAIS BENS MOVEIS                </v>
      </c>
      <c r="C87" s="12">
        <f>IF('Atual-TXT'!A108&lt;&gt;"",VALUE(RIGHT(LEFT('Atual-TXT'!A108,75),23)),"")</f>
        <v>1547121.02</v>
      </c>
      <c r="D87" s="11" t="str">
        <f>IF('Atual-TXT'!A108&lt;&gt;"",RIGHT(LEFT('Atual-TXT'!A108,77),1),"")</f>
        <v>D</v>
      </c>
      <c r="E87" s="12">
        <f>IF('Atual-TXT'!A108&lt;&gt;"",IF(MOD(VALUE(LEFT(A87,1)),2)=1,IF(D87="D",C87,-C87),IF(D87="C",C87,-C87)),"")</f>
        <v>1547121.02</v>
      </c>
    </row>
    <row r="88" spans="1:5" x14ac:dyDescent="0.2">
      <c r="A88" s="11" t="str">
        <f>IF('Atual-TXT'!A109&lt;&gt;"",LEFT('Atual-TXT'!A109,15),"")</f>
        <v>1.2.3.1.1.99.01</v>
      </c>
      <c r="B88" s="11" t="str">
        <f>IF('Atual-TXT'!A109&lt;&gt;"",RIGHT(LEFT('Atual-TXT'!A109,51),34),"")</f>
        <v xml:space="preserve">BENS MOVEIS A ALIENAR             </v>
      </c>
      <c r="C88" s="12">
        <f>IF('Atual-TXT'!A109&lt;&gt;"",VALUE(RIGHT(LEFT('Atual-TXT'!A109,75),23)),"")</f>
        <v>0</v>
      </c>
      <c r="D88" s="11" t="str">
        <f>IF('Atual-TXT'!A109&lt;&gt;"",RIGHT(LEFT('Atual-TXT'!A109,77),1),"")</f>
        <v xml:space="preserve"> </v>
      </c>
      <c r="E88" s="12">
        <f>IF('Atual-TXT'!A109&lt;&gt;"",IF(MOD(VALUE(LEFT(A88,1)),2)=1,IF(D88="D",C88,-C88),IF(D88="C",C88,-C88)),"")</f>
        <v>0</v>
      </c>
    </row>
    <row r="89" spans="1:5" x14ac:dyDescent="0.2">
      <c r="A89" s="11" t="str">
        <f>IF('Atual-TXT'!A110&lt;&gt;"",LEFT('Atual-TXT'!A110,15),"")</f>
        <v>1.2.3.1.1.99.04</v>
      </c>
      <c r="B89" s="11" t="str">
        <f>IF('Atual-TXT'!A110&lt;&gt;"",RIGHT(LEFT('Atual-TXT'!A110,51),34),"")</f>
        <v xml:space="preserve">ARMAZENS ESTRUTURAIS - COBERTURAS </v>
      </c>
      <c r="C89" s="12">
        <f>IF('Atual-TXT'!A110&lt;&gt;"",VALUE(RIGHT(LEFT('Atual-TXT'!A110,75),23)),"")</f>
        <v>3228</v>
      </c>
      <c r="D89" s="11" t="str">
        <f>IF('Atual-TXT'!A110&lt;&gt;"",RIGHT(LEFT('Atual-TXT'!A110,77),1),"")</f>
        <v>D</v>
      </c>
      <c r="E89" s="12">
        <f>IF('Atual-TXT'!A110&lt;&gt;"",IF(MOD(VALUE(LEFT(A89,1)),2)=1,IF(D89="D",C89,-C89),IF(D89="C",C89,-C89)),"")</f>
        <v>3228</v>
      </c>
    </row>
    <row r="90" spans="1:5" x14ac:dyDescent="0.2">
      <c r="A90" s="11" t="str">
        <f>IF('Atual-TXT'!A111&lt;&gt;"",LEFT('Atual-TXT'!A111,15),"")</f>
        <v>1.2.3.1.1.99.09</v>
      </c>
      <c r="B90" s="11" t="str">
        <f>IF('Atual-TXT'!A111&lt;&gt;"",RIGHT(LEFT('Atual-TXT'!A111,51),34),"")</f>
        <v xml:space="preserve">PECAS NAO INCORPORAVEIS A IMOVEIS </v>
      </c>
      <c r="C90" s="12">
        <f>IF('Atual-TXT'!A111&lt;&gt;"",VALUE(RIGHT(LEFT('Atual-TXT'!A111,75),23)),"")</f>
        <v>839306.36</v>
      </c>
      <c r="D90" s="11" t="str">
        <f>IF('Atual-TXT'!A111&lt;&gt;"",RIGHT(LEFT('Atual-TXT'!A111,77),1),"")</f>
        <v>D</v>
      </c>
      <c r="E90" s="12">
        <f>IF('Atual-TXT'!A111&lt;&gt;"",IF(MOD(VALUE(LEFT(A90,1)),2)=1,IF(D90="D",C90,-C90),IF(D90="C",C90,-C90)),"")</f>
        <v>839306.36</v>
      </c>
    </row>
    <row r="91" spans="1:5" x14ac:dyDescent="0.2">
      <c r="A91" s="11" t="str">
        <f>IF('Atual-TXT'!A112&lt;&gt;"",LEFT('Atual-TXT'!A112,15),"")</f>
        <v>1.2.3.1.1.99.10</v>
      </c>
      <c r="B91" s="11" t="str">
        <f>IF('Atual-TXT'!A112&lt;&gt;"",RIGHT(LEFT('Atual-TXT'!A112,51),34),"")</f>
        <v xml:space="preserve">MATERIAL DE USO DURADOURO         </v>
      </c>
      <c r="C91" s="12">
        <f>IF('Atual-TXT'!A112&lt;&gt;"",VALUE(RIGHT(LEFT('Atual-TXT'!A112,75),23)),"")</f>
        <v>621971.46</v>
      </c>
      <c r="D91" s="11" t="str">
        <f>IF('Atual-TXT'!A112&lt;&gt;"",RIGHT(LEFT('Atual-TXT'!A112,77),1),"")</f>
        <v>D</v>
      </c>
      <c r="E91" s="12">
        <f>IF('Atual-TXT'!A112&lt;&gt;"",IF(MOD(VALUE(LEFT(A91,1)),2)=1,IF(D91="D",C91,-C91),IF(D91="C",C91,-C91)),"")</f>
        <v>621971.46</v>
      </c>
    </row>
    <row r="92" spans="1:5" x14ac:dyDescent="0.2">
      <c r="A92" s="11" t="str">
        <f>IF('Atual-TXT'!A113&lt;&gt;"",LEFT('Atual-TXT'!A113,15),"")</f>
        <v>1.2.3.1.1.99.99</v>
      </c>
      <c r="B92" s="11" t="str">
        <f>IF('Atual-TXT'!A113&lt;&gt;"",RIGHT(LEFT('Atual-TXT'!A113,51),34),"")</f>
        <v xml:space="preserve">OUTROS BENS MOVEIS                </v>
      </c>
      <c r="C92" s="12">
        <f>IF('Atual-TXT'!A113&lt;&gt;"",VALUE(RIGHT(LEFT('Atual-TXT'!A113,75),23)),"")</f>
        <v>82615.199999999997</v>
      </c>
      <c r="D92" s="11" t="str">
        <f>IF('Atual-TXT'!A113&lt;&gt;"",RIGHT(LEFT('Atual-TXT'!A113,77),1),"")</f>
        <v>D</v>
      </c>
      <c r="E92" s="12">
        <f>IF('Atual-TXT'!A113&lt;&gt;"",IF(MOD(VALUE(LEFT(A92,1)),2)=1,IF(D92="D",C92,-C92),IF(D92="C",C92,-C92)),"")</f>
        <v>82615.199999999997</v>
      </c>
    </row>
    <row r="93" spans="1:5" x14ac:dyDescent="0.2">
      <c r="A93" s="11" t="str">
        <f>IF('Atual-TXT'!A114&lt;&gt;"",LEFT('Atual-TXT'!A114,15),"")</f>
        <v>1.2.3.2.0.00.00</v>
      </c>
      <c r="B93" s="11" t="str">
        <f>IF('Atual-TXT'!A114&lt;&gt;"",RIGHT(LEFT('Atual-TXT'!A114,51),34),"")</f>
        <v xml:space="preserve">BENS IMOVEIS                      </v>
      </c>
      <c r="C93" s="12">
        <f>IF('Atual-TXT'!A114&lt;&gt;"",VALUE(RIGHT(LEFT('Atual-TXT'!A114,75),23)),"")</f>
        <v>233608907.61000001</v>
      </c>
      <c r="D93" s="11" t="str">
        <f>IF('Atual-TXT'!A114&lt;&gt;"",RIGHT(LEFT('Atual-TXT'!A114,77),1),"")</f>
        <v>D</v>
      </c>
      <c r="E93" s="12">
        <f>IF('Atual-TXT'!A114&lt;&gt;"",IF(MOD(VALUE(LEFT(A93,1)),2)=1,IF(D93="D",C93,-C93),IF(D93="C",C93,-C93)),"")</f>
        <v>233608907.61000001</v>
      </c>
    </row>
    <row r="94" spans="1:5" x14ac:dyDescent="0.2">
      <c r="A94" s="11" t="str">
        <f>IF('Atual-TXT'!A115&lt;&gt;"",LEFT('Atual-TXT'!A115,15),"")</f>
        <v>1.2.3.2.1.00.00</v>
      </c>
      <c r="B94" s="11" t="str">
        <f>IF('Atual-TXT'!A115&lt;&gt;"",RIGHT(LEFT('Atual-TXT'!A115,51),34),"")</f>
        <v xml:space="preserve">BENS IMOVEIS - CONSOLIDACAO       </v>
      </c>
      <c r="C94" s="12">
        <f>IF('Atual-TXT'!A115&lt;&gt;"",VALUE(RIGHT(LEFT('Atual-TXT'!A115,75),23)),"")</f>
        <v>233608907.61000001</v>
      </c>
      <c r="D94" s="11" t="str">
        <f>IF('Atual-TXT'!A115&lt;&gt;"",RIGHT(LEFT('Atual-TXT'!A115,77),1),"")</f>
        <v>D</v>
      </c>
      <c r="E94" s="12">
        <f>IF('Atual-TXT'!A115&lt;&gt;"",IF(MOD(VALUE(LEFT(A94,1)),2)=1,IF(D94="D",C94,-C94),IF(D94="C",C94,-C94)),"")</f>
        <v>233608907.61000001</v>
      </c>
    </row>
    <row r="95" spans="1:5" x14ac:dyDescent="0.2">
      <c r="A95" s="11" t="str">
        <f>IF('Atual-TXT'!A116&lt;&gt;"",LEFT('Atual-TXT'!A116,15),"")</f>
        <v>1.2.3.2.1.01.00</v>
      </c>
      <c r="B95" s="11" t="str">
        <f>IF('Atual-TXT'!A116&lt;&gt;"",RIGHT(LEFT('Atual-TXT'!A116,51),34),"")</f>
        <v>BENS DE USO ESPECIAL REGISTRADOS N</v>
      </c>
      <c r="C95" s="12">
        <f>IF('Atual-TXT'!A116&lt;&gt;"",VALUE(RIGHT(LEFT('Atual-TXT'!A116,75),23)),"")</f>
        <v>163485261.19999999</v>
      </c>
      <c r="D95" s="11" t="str">
        <f>IF('Atual-TXT'!A116&lt;&gt;"",RIGHT(LEFT('Atual-TXT'!A116,77),1),"")</f>
        <v>D</v>
      </c>
      <c r="E95" s="12">
        <f>IF('Atual-TXT'!A116&lt;&gt;"",IF(MOD(VALUE(LEFT(A95,1)),2)=1,IF(D95="D",C95,-C95),IF(D95="C",C95,-C95)),"")</f>
        <v>163485261.19999999</v>
      </c>
    </row>
    <row r="96" spans="1:5" x14ac:dyDescent="0.2">
      <c r="A96" s="11" t="str">
        <f>IF('Atual-TXT'!A117&lt;&gt;"",LEFT('Atual-TXT'!A117,15),"")</f>
        <v>1.2.3.2.1.01.07</v>
      </c>
      <c r="B96" s="11" t="str">
        <f>IF('Atual-TXT'!A117&lt;&gt;"",RIGHT(LEFT('Atual-TXT'!A117,51),34),"")</f>
        <v xml:space="preserve">IMOVEIS DE USO EDUCACIONAL        </v>
      </c>
      <c r="C96" s="12">
        <f>IF('Atual-TXT'!A117&lt;&gt;"",VALUE(RIGHT(LEFT('Atual-TXT'!A117,75),23)),"")</f>
        <v>163485261.19999999</v>
      </c>
      <c r="D96" s="11" t="str">
        <f>IF('Atual-TXT'!A117&lt;&gt;"",RIGHT(LEFT('Atual-TXT'!A117,77),1),"")</f>
        <v>D</v>
      </c>
      <c r="E96" s="12">
        <f>IF('Atual-TXT'!A117&lt;&gt;"",IF(MOD(VALUE(LEFT(A96,1)),2)=1,IF(D96="D",C96,-C96),IF(D96="C",C96,-C96)),"")</f>
        <v>163485261.19999999</v>
      </c>
    </row>
    <row r="97" spans="1:5" x14ac:dyDescent="0.2">
      <c r="A97" s="11" t="str">
        <f>IF('Atual-TXT'!A118&lt;&gt;"",LEFT('Atual-TXT'!A118,15),"")</f>
        <v>1.2.3.2.1.06.00</v>
      </c>
      <c r="B97" s="11" t="str">
        <f>IF('Atual-TXT'!A118&lt;&gt;"",RIGHT(LEFT('Atual-TXT'!A118,51),34),"")</f>
        <v xml:space="preserve">BENS IMOVEIS EM ANDAMENTO         </v>
      </c>
      <c r="C97" s="12">
        <f>IF('Atual-TXT'!A118&lt;&gt;"",VALUE(RIGHT(LEFT('Atual-TXT'!A118,75),23)),"")</f>
        <v>70022092.290000007</v>
      </c>
      <c r="D97" s="11" t="str">
        <f>IF('Atual-TXT'!A118&lt;&gt;"",RIGHT(LEFT('Atual-TXT'!A118,77),1),"")</f>
        <v>D</v>
      </c>
      <c r="E97" s="12">
        <f>IF('Atual-TXT'!A118&lt;&gt;"",IF(MOD(VALUE(LEFT(A97,1)),2)=1,IF(D97="D",C97,-C97),IF(D97="C",C97,-C97)),"")</f>
        <v>70022092.290000007</v>
      </c>
    </row>
    <row r="98" spans="1:5" x14ac:dyDescent="0.2">
      <c r="A98" s="11" t="str">
        <f>IF('Atual-TXT'!A119&lt;&gt;"",LEFT('Atual-TXT'!A119,15),"")</f>
        <v>1.2.3.2.1.06.01</v>
      </c>
      <c r="B98" s="11" t="str">
        <f>IF('Atual-TXT'!A119&lt;&gt;"",RIGHT(LEFT('Atual-TXT'!A119,51),34),"")</f>
        <v xml:space="preserve">OBRAS EM ANDAMENTO                </v>
      </c>
      <c r="C98" s="12">
        <f>IF('Atual-TXT'!A119&lt;&gt;"",VALUE(RIGHT(LEFT('Atual-TXT'!A119,75),23)),"")</f>
        <v>68134640.829999998</v>
      </c>
      <c r="D98" s="11" t="str">
        <f>IF('Atual-TXT'!A119&lt;&gt;"",RIGHT(LEFT('Atual-TXT'!A119,77),1),"")</f>
        <v>D</v>
      </c>
      <c r="E98" s="12">
        <f>IF('Atual-TXT'!A119&lt;&gt;"",IF(MOD(VALUE(LEFT(A98,1)),2)=1,IF(D98="D",C98,-C98),IF(D98="C",C98,-C98)),"")</f>
        <v>68134640.829999998</v>
      </c>
    </row>
    <row r="99" spans="1:5" x14ac:dyDescent="0.2">
      <c r="A99" s="11" t="str">
        <f>IF('Atual-TXT'!A120&lt;&gt;"",LEFT('Atual-TXT'!A120,15),"")</f>
        <v>1.2.3.2.1.06.05</v>
      </c>
      <c r="B99" s="11" t="str">
        <f>IF('Atual-TXT'!A120&lt;&gt;"",RIGHT(LEFT('Atual-TXT'!A120,51),34),"")</f>
        <v xml:space="preserve">ESTUDOS E PROJETOS                </v>
      </c>
      <c r="C99" s="12">
        <f>IF('Atual-TXT'!A120&lt;&gt;"",VALUE(RIGHT(LEFT('Atual-TXT'!A120,75),23)),"")</f>
        <v>1887451.46</v>
      </c>
      <c r="D99" s="11" t="str">
        <f>IF('Atual-TXT'!A120&lt;&gt;"",RIGHT(LEFT('Atual-TXT'!A120,77),1),"")</f>
        <v>D</v>
      </c>
      <c r="E99" s="12">
        <f>IF('Atual-TXT'!A120&lt;&gt;"",IF(MOD(VALUE(LEFT(A99,1)),2)=1,IF(D99="D",C99,-C99),IF(D99="C",C99,-C99)),"")</f>
        <v>1887451.46</v>
      </c>
    </row>
    <row r="100" spans="1:5" x14ac:dyDescent="0.2">
      <c r="A100" s="11" t="str">
        <f>IF('Atual-TXT'!A121&lt;&gt;"",LEFT('Atual-TXT'!A121,15),"")</f>
        <v>1.2.3.2.1.07.00</v>
      </c>
      <c r="B100" s="11" t="str">
        <f>IF('Atual-TXT'!A121&lt;&gt;"",RIGHT(LEFT('Atual-TXT'!A121,51),34),"")</f>
        <v xml:space="preserve">INSTALACOES                       </v>
      </c>
      <c r="C100" s="12">
        <f>IF('Atual-TXT'!A121&lt;&gt;"",VALUE(RIGHT(LEFT('Atual-TXT'!A121,75),23)),"")</f>
        <v>101554.12</v>
      </c>
      <c r="D100" s="11" t="str">
        <f>IF('Atual-TXT'!A121&lt;&gt;"",RIGHT(LEFT('Atual-TXT'!A121,77),1),"")</f>
        <v>D</v>
      </c>
      <c r="E100" s="12">
        <f>IF('Atual-TXT'!A121&lt;&gt;"",IF(MOD(VALUE(LEFT(A100,1)),2)=1,IF(D100="D",C100,-C100),IF(D100="C",C100,-C100)),"")</f>
        <v>101554.12</v>
      </c>
    </row>
    <row r="101" spans="1:5" x14ac:dyDescent="0.2">
      <c r="A101" s="11" t="str">
        <f>IF('Atual-TXT'!A122&lt;&gt;"",LEFT('Atual-TXT'!A122,15),"")</f>
        <v>1.2.3.8.0.00.00</v>
      </c>
      <c r="B101" s="11" t="str">
        <f>IF('Atual-TXT'!A122&lt;&gt;"",RIGHT(LEFT('Atual-TXT'!A122,51),34),"")</f>
        <v>DEPRECIACAO, EXAUSTAO E AMORTIZACA</v>
      </c>
      <c r="C101" s="12">
        <f>IF('Atual-TXT'!A122&lt;&gt;"",VALUE(RIGHT(LEFT('Atual-TXT'!A122,75),23)),"")</f>
        <v>69023557.859999999</v>
      </c>
      <c r="D101" s="11" t="str">
        <f>IF('Atual-TXT'!A122&lt;&gt;"",RIGHT(LEFT('Atual-TXT'!A122,77),1),"")</f>
        <v>C</v>
      </c>
      <c r="E101" s="12">
        <f>IF('Atual-TXT'!A122&lt;&gt;"",IF(MOD(VALUE(LEFT(A101,1)),2)=1,IF(D101="D",C101,-C101),IF(D101="C",C101,-C101)),"")</f>
        <v>-69023557.859999999</v>
      </c>
    </row>
    <row r="102" spans="1:5" x14ac:dyDescent="0.2">
      <c r="A102" s="11" t="str">
        <f>IF('Atual-TXT'!A123&lt;&gt;"",LEFT('Atual-TXT'!A123,15),"")</f>
        <v>1.2.3.8.1.00.00</v>
      </c>
      <c r="B102" s="11" t="str">
        <f>IF('Atual-TXT'!A123&lt;&gt;"",RIGHT(LEFT('Atual-TXT'!A123,51),34),"")</f>
        <v>DEPREC, EXAUSTAO E AMORTIZ ACUMULA</v>
      </c>
      <c r="C102" s="12">
        <f>IF('Atual-TXT'!A123&lt;&gt;"",VALUE(RIGHT(LEFT('Atual-TXT'!A123,75),23)),"")</f>
        <v>69023557.859999999</v>
      </c>
      <c r="D102" s="11" t="str">
        <f>IF('Atual-TXT'!A123&lt;&gt;"",RIGHT(LEFT('Atual-TXT'!A123,77),1),"")</f>
        <v>C</v>
      </c>
      <c r="E102" s="12">
        <f>IF('Atual-TXT'!A123&lt;&gt;"",IF(MOD(VALUE(LEFT(A102,1)),2)=1,IF(D102="D",C102,-C102),IF(D102="C",C102,-C102)),"")</f>
        <v>-69023557.859999999</v>
      </c>
    </row>
    <row r="103" spans="1:5" x14ac:dyDescent="0.2">
      <c r="A103" s="11" t="str">
        <f>IF('Atual-TXT'!A124&lt;&gt;"",LEFT('Atual-TXT'!A124,15),"")</f>
        <v>1.2.3.8.1.01.00</v>
      </c>
      <c r="B103" s="11" t="str">
        <f>IF('Atual-TXT'!A124&lt;&gt;"",RIGHT(LEFT('Atual-TXT'!A124,51),34),"")</f>
        <v>DEPRECIACAO ACUMULADA - BENS MOVEI</v>
      </c>
      <c r="C103" s="12">
        <f>IF('Atual-TXT'!A124&lt;&gt;"",VALUE(RIGHT(LEFT('Atual-TXT'!A124,75),23)),"")</f>
        <v>64378366.520000003</v>
      </c>
      <c r="D103" s="11" t="str">
        <f>IF('Atual-TXT'!A124&lt;&gt;"",RIGHT(LEFT('Atual-TXT'!A124,77),1),"")</f>
        <v>C</v>
      </c>
      <c r="E103" s="12">
        <f>IF('Atual-TXT'!A124&lt;&gt;"",IF(MOD(VALUE(LEFT(A103,1)),2)=1,IF(D103="D",C103,-C103),IF(D103="C",C103,-C103)),"")</f>
        <v>-64378366.520000003</v>
      </c>
    </row>
    <row r="104" spans="1:5" x14ac:dyDescent="0.2">
      <c r="A104" s="11" t="str">
        <f>IF('Atual-TXT'!A125&lt;&gt;"",LEFT('Atual-TXT'!A125,15),"")</f>
        <v>1.2.3.8.1.02.00</v>
      </c>
      <c r="B104" s="11" t="str">
        <f>IF('Atual-TXT'!A125&lt;&gt;"",RIGHT(LEFT('Atual-TXT'!A125,51),34),"")</f>
        <v>DEPRECIACAO ACUMULADA - BENS IMOVE</v>
      </c>
      <c r="C104" s="12">
        <f>IF('Atual-TXT'!A125&lt;&gt;"",VALUE(RIGHT(LEFT('Atual-TXT'!A125,75),23)),"")</f>
        <v>4645191.34</v>
      </c>
      <c r="D104" s="11" t="str">
        <f>IF('Atual-TXT'!A125&lt;&gt;"",RIGHT(LEFT('Atual-TXT'!A125,77),1),"")</f>
        <v>C</v>
      </c>
      <c r="E104" s="12">
        <f>IF('Atual-TXT'!A125&lt;&gt;"",IF(MOD(VALUE(LEFT(A104,1)),2)=1,IF(D104="D",C104,-C104),IF(D104="C",C104,-C104)),"")</f>
        <v>-4645191.34</v>
      </c>
    </row>
    <row r="105" spans="1:5" x14ac:dyDescent="0.2">
      <c r="A105" s="11" t="str">
        <f>IF('Atual-TXT'!A126&lt;&gt;"",LEFT('Atual-TXT'!A126,15),"")</f>
        <v>1.2.4.0.0.00.00</v>
      </c>
      <c r="B105" s="11" t="str">
        <f>IF('Atual-TXT'!A126&lt;&gt;"",RIGHT(LEFT('Atual-TXT'!A126,51),34),"")</f>
        <v xml:space="preserve">INTANGÍVEL                        </v>
      </c>
      <c r="C105" s="12">
        <f>IF('Atual-TXT'!A126&lt;&gt;"",VALUE(RIGHT(LEFT('Atual-TXT'!A126,75),23)),"")</f>
        <v>554545.34</v>
      </c>
      <c r="D105" s="11" t="str">
        <f>IF('Atual-TXT'!A126&lt;&gt;"",RIGHT(LEFT('Atual-TXT'!A126,77),1),"")</f>
        <v>D</v>
      </c>
      <c r="E105" s="12">
        <f>IF('Atual-TXT'!A126&lt;&gt;"",IF(MOD(VALUE(LEFT(A105,1)),2)=1,IF(D105="D",C105,-C105),IF(D105="C",C105,-C105)),"")</f>
        <v>554545.34</v>
      </c>
    </row>
    <row r="106" spans="1:5" x14ac:dyDescent="0.2">
      <c r="A106" s="11" t="str">
        <f>IF('Atual-TXT'!A127&lt;&gt;"",LEFT('Atual-TXT'!A127,15),"")</f>
        <v>1.2.4.1.0.00.00</v>
      </c>
      <c r="B106" s="11" t="str">
        <f>IF('Atual-TXT'!A127&lt;&gt;"",RIGHT(LEFT('Atual-TXT'!A127,51),34),"")</f>
        <v xml:space="preserve">SOFTWARES                         </v>
      </c>
      <c r="C106" s="12">
        <f>IF('Atual-TXT'!A127&lt;&gt;"",VALUE(RIGHT(LEFT('Atual-TXT'!A127,75),23)),"")</f>
        <v>765224.32</v>
      </c>
      <c r="D106" s="11" t="str">
        <f>IF('Atual-TXT'!A127&lt;&gt;"",RIGHT(LEFT('Atual-TXT'!A127,77),1),"")</f>
        <v>D</v>
      </c>
      <c r="E106" s="12">
        <f>IF('Atual-TXT'!A127&lt;&gt;"",IF(MOD(VALUE(LEFT(A106,1)),2)=1,IF(D106="D",C106,-C106),IF(D106="C",C106,-C106)),"")</f>
        <v>765224.32</v>
      </c>
    </row>
    <row r="107" spans="1:5" x14ac:dyDescent="0.2">
      <c r="A107" s="11" t="str">
        <f>IF('Atual-TXT'!A128&lt;&gt;"",LEFT('Atual-TXT'!A128,15),"")</f>
        <v>1.2.4.1.1.00.00</v>
      </c>
      <c r="B107" s="11" t="str">
        <f>IF('Atual-TXT'!A128&lt;&gt;"",RIGHT(LEFT('Atual-TXT'!A128,51),34),"")</f>
        <v xml:space="preserve">SOFTWARES - CONSOLIDACAO          </v>
      </c>
      <c r="C107" s="12">
        <f>IF('Atual-TXT'!A128&lt;&gt;"",VALUE(RIGHT(LEFT('Atual-TXT'!A128,75),23)),"")</f>
        <v>765224.32</v>
      </c>
      <c r="D107" s="11" t="str">
        <f>IF('Atual-TXT'!A128&lt;&gt;"",RIGHT(LEFT('Atual-TXT'!A128,77),1),"")</f>
        <v>D</v>
      </c>
      <c r="E107" s="12">
        <f>IF('Atual-TXT'!A128&lt;&gt;"",IF(MOD(VALUE(LEFT(A107,1)),2)=1,IF(D107="D",C107,-C107),IF(D107="C",C107,-C107)),"")</f>
        <v>765224.32</v>
      </c>
    </row>
    <row r="108" spans="1:5" x14ac:dyDescent="0.2">
      <c r="A108" s="11" t="str">
        <f>IF('Atual-TXT'!A129&lt;&gt;"",LEFT('Atual-TXT'!A129,15),"")</f>
        <v>1.2.4.1.1.01.00</v>
      </c>
      <c r="B108" s="11" t="str">
        <f>IF('Atual-TXT'!A129&lt;&gt;"",RIGHT(LEFT('Atual-TXT'!A129,51),34),"")</f>
        <v xml:space="preserve">SOFTWARES COM VIDA UTIL DEFINIDA  </v>
      </c>
      <c r="C108" s="12">
        <f>IF('Atual-TXT'!A129&lt;&gt;"",VALUE(RIGHT(LEFT('Atual-TXT'!A129,75),23)),"")</f>
        <v>765224.32</v>
      </c>
      <c r="D108" s="11" t="str">
        <f>IF('Atual-TXT'!A129&lt;&gt;"",RIGHT(LEFT('Atual-TXT'!A129,77),1),"")</f>
        <v>D</v>
      </c>
      <c r="E108" s="12">
        <f>IF('Atual-TXT'!A129&lt;&gt;"",IF(MOD(VALUE(LEFT(A108,1)),2)=1,IF(D108="D",C108,-C108),IF(D108="C",C108,-C108)),"")</f>
        <v>765224.32</v>
      </c>
    </row>
    <row r="109" spans="1:5" x14ac:dyDescent="0.2">
      <c r="A109" s="11" t="str">
        <f>IF('Atual-TXT'!A130&lt;&gt;"",LEFT('Atual-TXT'!A130,15),"")</f>
        <v>1.2.4.1.1.01.01</v>
      </c>
      <c r="B109" s="11" t="str">
        <f>IF('Atual-TXT'!A130&lt;&gt;"",RIGHT(LEFT('Atual-TXT'!A130,51),34),"")</f>
        <v xml:space="preserve">SOFTWARES                         </v>
      </c>
      <c r="C109" s="12">
        <f>IF('Atual-TXT'!A130&lt;&gt;"",VALUE(RIGHT(LEFT('Atual-TXT'!A130,75),23)),"")</f>
        <v>765224.32</v>
      </c>
      <c r="D109" s="11" t="str">
        <f>IF('Atual-TXT'!A130&lt;&gt;"",RIGHT(LEFT('Atual-TXT'!A130,77),1),"")</f>
        <v>D</v>
      </c>
      <c r="E109" s="12">
        <f>IF('Atual-TXT'!A130&lt;&gt;"",IF(MOD(VALUE(LEFT(A109,1)),2)=1,IF(D109="D",C109,-C109),IF(D109="C",C109,-C109)),"")</f>
        <v>765224.32</v>
      </c>
    </row>
    <row r="110" spans="1:5" x14ac:dyDescent="0.2">
      <c r="A110" s="11" t="str">
        <f>IF('Atual-TXT'!A131&lt;&gt;"",LEFT('Atual-TXT'!A131,15),"")</f>
        <v>1.2.4.8.0.00.00</v>
      </c>
      <c r="B110" s="11" t="str">
        <f>IF('Atual-TXT'!A131&lt;&gt;"",RIGHT(LEFT('Atual-TXT'!A131,51),34),"")</f>
        <v xml:space="preserve">AMORTIZACAO ACUMULADA             </v>
      </c>
      <c r="C110" s="12">
        <f>IF('Atual-TXT'!A131&lt;&gt;"",VALUE(RIGHT(LEFT('Atual-TXT'!A131,75),23)),"")</f>
        <v>210678.98</v>
      </c>
      <c r="D110" s="11" t="str">
        <f>IF('Atual-TXT'!A131&lt;&gt;"",RIGHT(LEFT('Atual-TXT'!A131,77),1),"")</f>
        <v>C</v>
      </c>
      <c r="E110" s="12">
        <f>IF('Atual-TXT'!A131&lt;&gt;"",IF(MOD(VALUE(LEFT(A110,1)),2)=1,IF(D110="D",C110,-C110),IF(D110="C",C110,-C110)),"")</f>
        <v>-210678.98</v>
      </c>
    </row>
    <row r="111" spans="1:5" x14ac:dyDescent="0.2">
      <c r="A111" s="11" t="str">
        <f>IF('Atual-TXT'!A132&lt;&gt;"",LEFT('Atual-TXT'!A132,15),"")</f>
        <v>1.2.4.8.1.00.00</v>
      </c>
      <c r="B111" s="11" t="str">
        <f>IF('Atual-TXT'!A132&lt;&gt;"",RIGHT(LEFT('Atual-TXT'!A132,51),34),"")</f>
        <v>AMORTIZACAO ACUMULADA - CONSOLIDAC</v>
      </c>
      <c r="C111" s="12">
        <f>IF('Atual-TXT'!A132&lt;&gt;"",VALUE(RIGHT(LEFT('Atual-TXT'!A132,75),23)),"")</f>
        <v>210678.98</v>
      </c>
      <c r="D111" s="11" t="str">
        <f>IF('Atual-TXT'!A132&lt;&gt;"",RIGHT(LEFT('Atual-TXT'!A132,77),1),"")</f>
        <v>C</v>
      </c>
      <c r="E111" s="12">
        <f>IF('Atual-TXT'!A132&lt;&gt;"",IF(MOD(VALUE(LEFT(A111,1)),2)=1,IF(D111="D",C111,-C111),IF(D111="C",C111,-C111)),"")</f>
        <v>-210678.98</v>
      </c>
    </row>
    <row r="112" spans="1:5" x14ac:dyDescent="0.2">
      <c r="A112" s="11" t="str">
        <f>IF('Atual-TXT'!A133&lt;&gt;"",LEFT('Atual-TXT'!A133,15),"")</f>
        <v>1.2.4.8.1.01.00</v>
      </c>
      <c r="B112" s="11" t="str">
        <f>IF('Atual-TXT'!A133&lt;&gt;"",RIGHT(LEFT('Atual-TXT'!A133,51),34),"")</f>
        <v>AMORTIZACAO ACUMULADA - CONTAS 124</v>
      </c>
      <c r="C112" s="12">
        <f>IF('Atual-TXT'!A133&lt;&gt;"",VALUE(RIGHT(LEFT('Atual-TXT'!A133,75),23)),"")</f>
        <v>210678.98</v>
      </c>
      <c r="D112" s="11" t="str">
        <f>IF('Atual-TXT'!A133&lt;&gt;"",RIGHT(LEFT('Atual-TXT'!A133,77),1),"")</f>
        <v>C</v>
      </c>
      <c r="E112" s="12">
        <f>IF('Atual-TXT'!A133&lt;&gt;"",IF(MOD(VALUE(LEFT(A112,1)),2)=1,IF(D112="D",C112,-C112),IF(D112="C",C112,-C112)),"")</f>
        <v>-210678.98</v>
      </c>
    </row>
    <row r="113" spans="1:5" x14ac:dyDescent="0.2">
      <c r="A113" s="11" t="str">
        <f>IF('Atual-TXT'!A134&lt;&gt;"",LEFT('Atual-TXT'!A134,15),"")</f>
        <v>2.0.0.0.0.00.00</v>
      </c>
      <c r="B113" s="11" t="str">
        <f>IF('Atual-TXT'!A134&lt;&gt;"",RIGHT(LEFT('Atual-TXT'!A134,51),34),"")</f>
        <v xml:space="preserve">PASSIVO E PATRIMONIO LIQUIDO      </v>
      </c>
      <c r="C113" s="12">
        <f>IF('Atual-TXT'!A134&lt;&gt;"",VALUE(RIGHT(LEFT('Atual-TXT'!A134,75),23)),"")</f>
        <v>291314068.86000001</v>
      </c>
      <c r="D113" s="11" t="str">
        <f>IF('Atual-TXT'!A134&lt;&gt;"",RIGHT(LEFT('Atual-TXT'!A134,77),1),"")</f>
        <v>C</v>
      </c>
      <c r="E113" s="12">
        <f>IF('Atual-TXT'!A134&lt;&gt;"",IF(MOD(VALUE(LEFT(A113,1)),2)=1,IF(D113="D",C113,-C113),IF(D113="C",C113,-C113)),"")</f>
        <v>291314068.86000001</v>
      </c>
    </row>
    <row r="114" spans="1:5" x14ac:dyDescent="0.2">
      <c r="A114" s="11" t="str">
        <f>IF('Atual-TXT'!A135&lt;&gt;"",LEFT('Atual-TXT'!A135,15),"")</f>
        <v>2.1.0.0.0.00.00</v>
      </c>
      <c r="B114" s="11" t="str">
        <f>IF('Atual-TXT'!A135&lt;&gt;"",RIGHT(LEFT('Atual-TXT'!A135,51),34),"")</f>
        <v xml:space="preserve">PASSIVO CIRCULANTE                </v>
      </c>
      <c r="C114" s="12">
        <f>IF('Atual-TXT'!A135&lt;&gt;"",VALUE(RIGHT(LEFT('Atual-TXT'!A135,75),23)),"")</f>
        <v>19192092.34</v>
      </c>
      <c r="D114" s="11" t="str">
        <f>IF('Atual-TXT'!A135&lt;&gt;"",RIGHT(LEFT('Atual-TXT'!A135,77),1),"")</f>
        <v>C</v>
      </c>
      <c r="E114" s="12">
        <f>IF('Atual-TXT'!A135&lt;&gt;"",IF(MOD(VALUE(LEFT(A114,1)),2)=1,IF(D114="D",C114,-C114),IF(D114="C",C114,-C114)),"")</f>
        <v>19192092.34</v>
      </c>
    </row>
    <row r="115" spans="1:5" x14ac:dyDescent="0.2">
      <c r="A115" s="11" t="str">
        <f>IF('Atual-TXT'!A136&lt;&gt;"",LEFT('Atual-TXT'!A136,15),"")</f>
        <v>2.1.1.0.0.00.00</v>
      </c>
      <c r="B115" s="11" t="str">
        <f>IF('Atual-TXT'!A136&lt;&gt;"",RIGHT(LEFT('Atual-TXT'!A136,51),34),"")</f>
        <v>OBRIG TRABALHISTAS,PREVID E ASSIST</v>
      </c>
      <c r="C115" s="12">
        <f>IF('Atual-TXT'!A136&lt;&gt;"",VALUE(RIGHT(LEFT('Atual-TXT'!A136,75),23)),"")</f>
        <v>17539834.809999999</v>
      </c>
      <c r="D115" s="11" t="str">
        <f>IF('Atual-TXT'!A136&lt;&gt;"",RIGHT(LEFT('Atual-TXT'!A136,77),1),"")</f>
        <v>C</v>
      </c>
      <c r="E115" s="12">
        <f>IF('Atual-TXT'!A136&lt;&gt;"",IF(MOD(VALUE(LEFT(A115,1)),2)=1,IF(D115="D",C115,-C115),IF(D115="C",C115,-C115)),"")</f>
        <v>17539834.809999999</v>
      </c>
    </row>
    <row r="116" spans="1:5" x14ac:dyDescent="0.2">
      <c r="A116" s="11" t="str">
        <f>IF('Atual-TXT'!A137&lt;&gt;"",LEFT('Atual-TXT'!A137,15),"")</f>
        <v>2.1.1.1.0.00.00</v>
      </c>
      <c r="B116" s="11" t="str">
        <f>IF('Atual-TXT'!A137&lt;&gt;"",RIGHT(LEFT('Atual-TXT'!A137,51),34),"")</f>
        <v xml:space="preserve">PESSOAL A PAGAR                   </v>
      </c>
      <c r="C116" s="12">
        <f>IF('Atual-TXT'!A137&lt;&gt;"",VALUE(RIGHT(LEFT('Atual-TXT'!A137,75),23)),"")</f>
        <v>17445498.890000001</v>
      </c>
      <c r="D116" s="11" t="str">
        <f>IF('Atual-TXT'!A137&lt;&gt;"",RIGHT(LEFT('Atual-TXT'!A137,77),1),"")</f>
        <v>C</v>
      </c>
      <c r="E116" s="12">
        <f>IF('Atual-TXT'!A137&lt;&gt;"",IF(MOD(VALUE(LEFT(A116,1)),2)=1,IF(D116="D",C116,-C116),IF(D116="C",C116,-C116)),"")</f>
        <v>17445498.890000001</v>
      </c>
    </row>
    <row r="117" spans="1:5" x14ac:dyDescent="0.2">
      <c r="A117" s="11" t="str">
        <f>IF('Atual-TXT'!A138&lt;&gt;"",LEFT('Atual-TXT'!A138,15),"")</f>
        <v>2.1.1.1.1.00.00</v>
      </c>
      <c r="B117" s="11" t="str">
        <f>IF('Atual-TXT'!A138&lt;&gt;"",RIGHT(LEFT('Atual-TXT'!A138,51),34),"")</f>
        <v xml:space="preserve">PESSOAL A PAGAR - CONSOLIDACAO    </v>
      </c>
      <c r="C117" s="12">
        <f>IF('Atual-TXT'!A138&lt;&gt;"",VALUE(RIGHT(LEFT('Atual-TXT'!A138,75),23)),"")</f>
        <v>17445498.890000001</v>
      </c>
      <c r="D117" s="11" t="str">
        <f>IF('Atual-TXT'!A138&lt;&gt;"",RIGHT(LEFT('Atual-TXT'!A138,77),1),"")</f>
        <v>C</v>
      </c>
      <c r="E117" s="12">
        <f>IF('Atual-TXT'!A138&lt;&gt;"",IF(MOD(VALUE(LEFT(A117,1)),2)=1,IF(D117="D",C117,-C117),IF(D117="C",C117,-C117)),"")</f>
        <v>17445498.890000001</v>
      </c>
    </row>
    <row r="118" spans="1:5" x14ac:dyDescent="0.2">
      <c r="A118" s="11" t="str">
        <f>IF('Atual-TXT'!A139&lt;&gt;"",LEFT('Atual-TXT'!A139,15),"")</f>
        <v>2.1.1.1.1.01.00</v>
      </c>
      <c r="B118" s="11" t="str">
        <f>IF('Atual-TXT'!A139&lt;&gt;"",RIGHT(LEFT('Atual-TXT'!A139,51),34),"")</f>
        <v xml:space="preserve">PESSOAL A PAGAR                   </v>
      </c>
      <c r="C118" s="12">
        <f>IF('Atual-TXT'!A139&lt;&gt;"",VALUE(RIGHT(LEFT('Atual-TXT'!A139,75),23)),"")</f>
        <v>17274360.68</v>
      </c>
      <c r="D118" s="11" t="str">
        <f>IF('Atual-TXT'!A139&lt;&gt;"",RIGHT(LEFT('Atual-TXT'!A139,77),1),"")</f>
        <v>C</v>
      </c>
      <c r="E118" s="12">
        <f>IF('Atual-TXT'!A139&lt;&gt;"",IF(MOD(VALUE(LEFT(A118,1)),2)=1,IF(D118="D",C118,-C118),IF(D118="C",C118,-C118)),"")</f>
        <v>17274360.68</v>
      </c>
    </row>
    <row r="119" spans="1:5" x14ac:dyDescent="0.2">
      <c r="A119" s="11" t="str">
        <f>IF('Atual-TXT'!A140&lt;&gt;"",LEFT('Atual-TXT'!A140,15),"")</f>
        <v>2.1.1.1.1.01.01</v>
      </c>
      <c r="B119" s="11" t="str">
        <f>IF('Atual-TXT'!A140&lt;&gt;"",RIGHT(LEFT('Atual-TXT'!A140,51),34),"")</f>
        <v>SALARIOS, REMUNERACOES E BENEFICIO</v>
      </c>
      <c r="C119" s="12">
        <f>IF('Atual-TXT'!A140&lt;&gt;"",VALUE(RIGHT(LEFT('Atual-TXT'!A140,75),23)),"")</f>
        <v>17274360.68</v>
      </c>
      <c r="D119" s="11" t="str">
        <f>IF('Atual-TXT'!A140&lt;&gt;"",RIGHT(LEFT('Atual-TXT'!A140,77),1),"")</f>
        <v>C</v>
      </c>
      <c r="E119" s="12">
        <f>IF('Atual-TXT'!A140&lt;&gt;"",IF(MOD(VALUE(LEFT(A119,1)),2)=1,IF(D119="D",C119,-C119),IF(D119="C",C119,-C119)),"")</f>
        <v>17274360.68</v>
      </c>
    </row>
    <row r="120" spans="1:5" x14ac:dyDescent="0.2">
      <c r="A120" s="11" t="str">
        <f>IF('Atual-TXT'!A141&lt;&gt;"",LEFT('Atual-TXT'!A141,15),"")</f>
        <v>2.1.1.1.1.01.02</v>
      </c>
      <c r="B120" s="11" t="str">
        <f>IF('Atual-TXT'!A141&lt;&gt;"",RIGHT(LEFT('Atual-TXT'!A141,51),34),"")</f>
        <v xml:space="preserve">DECIMO TERCEIRO SALARIO A PAGAR   </v>
      </c>
      <c r="C120" s="12">
        <f>IF('Atual-TXT'!A141&lt;&gt;"",VALUE(RIGHT(LEFT('Atual-TXT'!A141,75),23)),"")</f>
        <v>0</v>
      </c>
      <c r="D120" s="11" t="str">
        <f>IF('Atual-TXT'!A141&lt;&gt;"",RIGHT(LEFT('Atual-TXT'!A141,77),1),"")</f>
        <v xml:space="preserve"> </v>
      </c>
      <c r="E120" s="12">
        <f>IF('Atual-TXT'!A141&lt;&gt;"",IF(MOD(VALUE(LEFT(A120,1)),2)=1,IF(D120="D",C120,-C120),IF(D120="C",C120,-C120)),"")</f>
        <v>0</v>
      </c>
    </row>
    <row r="121" spans="1:5" x14ac:dyDescent="0.2">
      <c r="A121" s="11" t="str">
        <f>IF('Atual-TXT'!A142&lt;&gt;"",LEFT('Atual-TXT'!A142,15),"")</f>
        <v>2.1.1.1.1.01.03</v>
      </c>
      <c r="B121" s="11" t="str">
        <f>IF('Atual-TXT'!A142&lt;&gt;"",RIGHT(LEFT('Atual-TXT'!A142,51),34),"")</f>
        <v xml:space="preserve">FERIAS A PAGAR                    </v>
      </c>
      <c r="C121" s="12">
        <f>IF('Atual-TXT'!A142&lt;&gt;"",VALUE(RIGHT(LEFT('Atual-TXT'!A142,75),23)),"")</f>
        <v>0</v>
      </c>
      <c r="D121" s="11" t="str">
        <f>IF('Atual-TXT'!A142&lt;&gt;"",RIGHT(LEFT('Atual-TXT'!A142,77),1),"")</f>
        <v xml:space="preserve"> </v>
      </c>
      <c r="E121" s="12">
        <f>IF('Atual-TXT'!A142&lt;&gt;"",IF(MOD(VALUE(LEFT(A121,1)),2)=1,IF(D121="D",C121,-C121),IF(D121="C",C121,-C121)),"")</f>
        <v>0</v>
      </c>
    </row>
    <row r="122" spans="1:5" x14ac:dyDescent="0.2">
      <c r="A122" s="11" t="str">
        <f>IF('Atual-TXT'!A143&lt;&gt;"",LEFT('Atual-TXT'!A143,15),"")</f>
        <v>2.1.1.1.1.03.00</v>
      </c>
      <c r="B122" s="11" t="str">
        <f>IF('Atual-TXT'!A143&lt;&gt;"",RIGHT(LEFT('Atual-TXT'!A143,51),34),"")</f>
        <v xml:space="preserve">PRECATORIOS DE PESSOAL            </v>
      </c>
      <c r="C122" s="12">
        <f>IF('Atual-TXT'!A143&lt;&gt;"",VALUE(RIGHT(LEFT('Atual-TXT'!A143,75),23)),"")</f>
        <v>171138.21</v>
      </c>
      <c r="D122" s="11" t="str">
        <f>IF('Atual-TXT'!A143&lt;&gt;"",RIGHT(LEFT('Atual-TXT'!A143,77),1),"")</f>
        <v>C</v>
      </c>
      <c r="E122" s="12">
        <f>IF('Atual-TXT'!A143&lt;&gt;"",IF(MOD(VALUE(LEFT(A122,1)),2)=1,IF(D122="D",C122,-C122),IF(D122="C",C122,-C122)),"")</f>
        <v>171138.21</v>
      </c>
    </row>
    <row r="123" spans="1:5" x14ac:dyDescent="0.2">
      <c r="A123" s="11" t="str">
        <f>IF('Atual-TXT'!A144&lt;&gt;"",LEFT('Atual-TXT'!A144,15),"")</f>
        <v>2.1.1.4.0.00.00</v>
      </c>
      <c r="B123" s="11" t="str">
        <f>IF('Atual-TXT'!A144&lt;&gt;"",RIGHT(LEFT('Atual-TXT'!A144,51),34),"")</f>
        <v xml:space="preserve">ENCARGOS SOCIAIS A PAGAR          </v>
      </c>
      <c r="C123" s="12">
        <f>IF('Atual-TXT'!A144&lt;&gt;"",VALUE(RIGHT(LEFT('Atual-TXT'!A144,75),23)),"")</f>
        <v>94335.92</v>
      </c>
      <c r="D123" s="11" t="str">
        <f>IF('Atual-TXT'!A144&lt;&gt;"",RIGHT(LEFT('Atual-TXT'!A144,77),1),"")</f>
        <v>C</v>
      </c>
      <c r="E123" s="12">
        <f>IF('Atual-TXT'!A144&lt;&gt;"",IF(MOD(VALUE(LEFT(A123,1)),2)=1,IF(D123="D",C123,-C123),IF(D123="C",C123,-C123)),"")</f>
        <v>94335.92</v>
      </c>
    </row>
    <row r="124" spans="1:5" x14ac:dyDescent="0.2">
      <c r="A124" s="11" t="str">
        <f>IF('Atual-TXT'!A145&lt;&gt;"",LEFT('Atual-TXT'!A145,15),"")</f>
        <v>2.1.1.4.1.00.00</v>
      </c>
      <c r="B124" s="11" t="str">
        <f>IF('Atual-TXT'!A145&lt;&gt;"",RIGHT(LEFT('Atual-TXT'!A145,51),34),"")</f>
        <v>ENCARGOS SOCIAIS A PAGAR - CONSOLI</v>
      </c>
      <c r="C124" s="12">
        <f>IF('Atual-TXT'!A145&lt;&gt;"",VALUE(RIGHT(LEFT('Atual-TXT'!A145,75),23)),"")</f>
        <v>94335.92</v>
      </c>
      <c r="D124" s="11" t="str">
        <f>IF('Atual-TXT'!A145&lt;&gt;"",RIGHT(LEFT('Atual-TXT'!A145,77),1),"")</f>
        <v>C</v>
      </c>
      <c r="E124" s="12">
        <f>IF('Atual-TXT'!A145&lt;&gt;"",IF(MOD(VALUE(LEFT(A124,1)),2)=1,IF(D124="D",C124,-C124),IF(D124="C",C124,-C124)),"")</f>
        <v>94335.92</v>
      </c>
    </row>
    <row r="125" spans="1:5" x14ac:dyDescent="0.2">
      <c r="A125" s="11" t="str">
        <f>IF('Atual-TXT'!A146&lt;&gt;"",LEFT('Atual-TXT'!A146,15),"")</f>
        <v>2.1.1.4.1.03.00</v>
      </c>
      <c r="B125" s="11" t="str">
        <f>IF('Atual-TXT'!A146&lt;&gt;"",RIGHT(LEFT('Atual-TXT'!A146,51),34),"")</f>
        <v>ENTIDADES DE PREVID. PRIVADA E COM</v>
      </c>
      <c r="C125" s="12">
        <f>IF('Atual-TXT'!A146&lt;&gt;"",VALUE(RIGHT(LEFT('Atual-TXT'!A146,75),23)),"")</f>
        <v>94335.92</v>
      </c>
      <c r="D125" s="11" t="str">
        <f>IF('Atual-TXT'!A146&lt;&gt;"",RIGHT(LEFT('Atual-TXT'!A146,77),1),"")</f>
        <v>C</v>
      </c>
      <c r="E125" s="12">
        <f>IF('Atual-TXT'!A146&lt;&gt;"",IF(MOD(VALUE(LEFT(A125,1)),2)=1,IF(D125="D",C125,-C125),IF(D125="C",C125,-C125)),"")</f>
        <v>94335.92</v>
      </c>
    </row>
    <row r="126" spans="1:5" x14ac:dyDescent="0.2">
      <c r="A126" s="11" t="str">
        <f>IF('Atual-TXT'!A147&lt;&gt;"",LEFT('Atual-TXT'!A147,15),"")</f>
        <v>2.1.1.4.1.03.02</v>
      </c>
      <c r="B126" s="11" t="str">
        <f>IF('Atual-TXT'!A147&lt;&gt;"",RIGHT(LEFT('Atual-TXT'!A147,51),34),"")</f>
        <v>CONTRIBUICAO A ENTIDADES DE PREVID</v>
      </c>
      <c r="C126" s="12">
        <f>IF('Atual-TXT'!A147&lt;&gt;"",VALUE(RIGHT(LEFT('Atual-TXT'!A147,75),23)),"")</f>
        <v>94335.92</v>
      </c>
      <c r="D126" s="11" t="str">
        <f>IF('Atual-TXT'!A147&lt;&gt;"",RIGHT(LEFT('Atual-TXT'!A147,77),1),"")</f>
        <v>C</v>
      </c>
      <c r="E126" s="12">
        <f>IF('Atual-TXT'!A147&lt;&gt;"",IF(MOD(VALUE(LEFT(A126,1)),2)=1,IF(D126="D",C126,-C126),IF(D126="C",C126,-C126)),"")</f>
        <v>94335.92</v>
      </c>
    </row>
    <row r="127" spans="1:5" x14ac:dyDescent="0.2">
      <c r="A127" s="11" t="str">
        <f>IF('Atual-TXT'!A148&lt;&gt;"",LEFT('Atual-TXT'!A148,15),"")</f>
        <v>2.1.1.4.2.00.00</v>
      </c>
      <c r="B127" s="11" t="str">
        <f>IF('Atual-TXT'!A148&lt;&gt;"",RIGHT(LEFT('Atual-TXT'!A148,51),34),"")</f>
        <v>ENCARGOS SOCIAIS A PAGAR - INTRA O</v>
      </c>
      <c r="C127" s="12">
        <f>IF('Atual-TXT'!A148&lt;&gt;"",VALUE(RIGHT(LEFT('Atual-TXT'!A148,75),23)),"")</f>
        <v>0</v>
      </c>
      <c r="D127" s="11" t="str">
        <f>IF('Atual-TXT'!A148&lt;&gt;"",RIGHT(LEFT('Atual-TXT'!A148,77),1),"")</f>
        <v xml:space="preserve"> </v>
      </c>
      <c r="E127" s="12">
        <f>IF('Atual-TXT'!A148&lt;&gt;"",IF(MOD(VALUE(LEFT(A127,1)),2)=1,IF(D127="D",C127,-C127),IF(D127="C",C127,-C127)),"")</f>
        <v>0</v>
      </c>
    </row>
    <row r="128" spans="1:5" x14ac:dyDescent="0.2">
      <c r="A128" s="11" t="str">
        <f>IF('Atual-TXT'!A149&lt;&gt;"",LEFT('Atual-TXT'!A149,15),"")</f>
        <v>2.1.1.4.2.01.00</v>
      </c>
      <c r="B128" s="11" t="str">
        <f>IF('Atual-TXT'!A149&lt;&gt;"",RIGHT(LEFT('Atual-TXT'!A149,51),34),"")</f>
        <v xml:space="preserve">INSS A PAGAR - INTRA OFSS         </v>
      </c>
      <c r="C128" s="12">
        <f>IF('Atual-TXT'!A149&lt;&gt;"",VALUE(RIGHT(LEFT('Atual-TXT'!A149,75),23)),"")</f>
        <v>0</v>
      </c>
      <c r="D128" s="11" t="str">
        <f>IF('Atual-TXT'!A149&lt;&gt;"",RIGHT(LEFT('Atual-TXT'!A149,77),1),"")</f>
        <v xml:space="preserve"> </v>
      </c>
      <c r="E128" s="12">
        <f>IF('Atual-TXT'!A149&lt;&gt;"",IF(MOD(VALUE(LEFT(A128,1)),2)=1,IF(D128="D",C128,-C128),IF(D128="C",C128,-C128)),"")</f>
        <v>0</v>
      </c>
    </row>
    <row r="129" spans="1:5" x14ac:dyDescent="0.2">
      <c r="A129" s="11" t="str">
        <f>IF('Atual-TXT'!A150&lt;&gt;"",LEFT('Atual-TXT'!A150,15),"")</f>
        <v>2.1.1.4.2.01.01</v>
      </c>
      <c r="B129" s="11" t="str">
        <f>IF('Atual-TXT'!A150&lt;&gt;"",RIGHT(LEFT('Atual-TXT'!A150,51),34),"")</f>
        <v>INSS-CONTRIB.S/SALARIOS E REMUNERA</v>
      </c>
      <c r="C129" s="12">
        <f>IF('Atual-TXT'!A150&lt;&gt;"",VALUE(RIGHT(LEFT('Atual-TXT'!A150,75),23)),"")</f>
        <v>0</v>
      </c>
      <c r="D129" s="11" t="str">
        <f>IF('Atual-TXT'!A150&lt;&gt;"",RIGHT(LEFT('Atual-TXT'!A150,77),1),"")</f>
        <v xml:space="preserve"> </v>
      </c>
      <c r="E129" s="12">
        <f>IF('Atual-TXT'!A150&lt;&gt;"",IF(MOD(VALUE(LEFT(A129,1)),2)=1,IF(D129="D",C129,-C129),IF(D129="C",C129,-C129)),"")</f>
        <v>0</v>
      </c>
    </row>
    <row r="130" spans="1:5" x14ac:dyDescent="0.2">
      <c r="A130" s="11" t="str">
        <f>IF('Atual-TXT'!A151&lt;&gt;"",LEFT('Atual-TXT'!A151,15),"")</f>
        <v>2.1.1.4.2.01.03</v>
      </c>
      <c r="B130" s="11" t="str">
        <f>IF('Atual-TXT'!A151&lt;&gt;"",RIGHT(LEFT('Atual-TXT'!A151,51),34),"")</f>
        <v>INSS-CONTRIB.S/ SERVICOS DE TERCEI</v>
      </c>
      <c r="C130" s="12">
        <f>IF('Atual-TXT'!A151&lt;&gt;"",VALUE(RIGHT(LEFT('Atual-TXT'!A151,75),23)),"")</f>
        <v>0</v>
      </c>
      <c r="D130" s="11" t="str">
        <f>IF('Atual-TXT'!A151&lt;&gt;"",RIGHT(LEFT('Atual-TXT'!A151,77),1),"")</f>
        <v xml:space="preserve"> </v>
      </c>
      <c r="E130" s="12">
        <f>IF('Atual-TXT'!A151&lt;&gt;"",IF(MOD(VALUE(LEFT(A130,1)),2)=1,IF(D130="D",C130,-C130),IF(D130="C",C130,-C130)),"")</f>
        <v>0</v>
      </c>
    </row>
    <row r="131" spans="1:5" x14ac:dyDescent="0.2">
      <c r="A131" s="11" t="str">
        <f>IF('Atual-TXT'!A152&lt;&gt;"",LEFT('Atual-TXT'!A152,15),"")</f>
        <v>2.1.1.4.2.13.00</v>
      </c>
      <c r="B131" s="11" t="str">
        <f>IF('Atual-TXT'!A152&lt;&gt;"",RIGHT(LEFT('Atual-TXT'!A152,51),34),"")</f>
        <v>PSSS-CONTRIB.S/VENCIMENTOS E VANTA</v>
      </c>
      <c r="C131" s="12">
        <f>IF('Atual-TXT'!A152&lt;&gt;"",VALUE(RIGHT(LEFT('Atual-TXT'!A152,75),23)),"")</f>
        <v>0</v>
      </c>
      <c r="D131" s="11" t="str">
        <f>IF('Atual-TXT'!A152&lt;&gt;"",RIGHT(LEFT('Atual-TXT'!A152,77),1),"")</f>
        <v xml:space="preserve"> </v>
      </c>
      <c r="E131" s="12">
        <f>IF('Atual-TXT'!A152&lt;&gt;"",IF(MOD(VALUE(LEFT(A131,1)),2)=1,IF(D131="D",C131,-C131),IF(D131="C",C131,-C131)),"")</f>
        <v>0</v>
      </c>
    </row>
    <row r="132" spans="1:5" x14ac:dyDescent="0.2">
      <c r="A132" s="11" t="str">
        <f>IF('Atual-TXT'!A153&lt;&gt;"",LEFT('Atual-TXT'!A153,15),"")</f>
        <v>2.1.3.0.0.00.00</v>
      </c>
      <c r="B132" s="11" t="str">
        <f>IF('Atual-TXT'!A153&lt;&gt;"",RIGHT(LEFT('Atual-TXT'!A153,51),34),"")</f>
        <v>FORNECEDORES E CONTAS A PAGAR A CU</v>
      </c>
      <c r="C132" s="12">
        <f>IF('Atual-TXT'!A153&lt;&gt;"",VALUE(RIGHT(LEFT('Atual-TXT'!A153,75),23)),"")</f>
        <v>129573.07</v>
      </c>
      <c r="D132" s="11" t="str">
        <f>IF('Atual-TXT'!A153&lt;&gt;"",RIGHT(LEFT('Atual-TXT'!A153,77),1),"")</f>
        <v>C</v>
      </c>
      <c r="E132" s="12">
        <f>IF('Atual-TXT'!A153&lt;&gt;"",IF(MOD(VALUE(LEFT(A132,1)),2)=1,IF(D132="D",C132,-C132),IF(D132="C",C132,-C132)),"")</f>
        <v>129573.07</v>
      </c>
    </row>
    <row r="133" spans="1:5" x14ac:dyDescent="0.2">
      <c r="A133" s="11" t="str">
        <f>IF('Atual-TXT'!A154&lt;&gt;"",LEFT('Atual-TXT'!A154,15),"")</f>
        <v>2.1.3.1.0.00.00</v>
      </c>
      <c r="B133" s="11" t="str">
        <f>IF('Atual-TXT'!A154&lt;&gt;"",RIGHT(LEFT('Atual-TXT'!A154,51),34),"")</f>
        <v>FORNECEDORES E CONTAS A PAGAR NACI</v>
      </c>
      <c r="C133" s="12">
        <f>IF('Atual-TXT'!A154&lt;&gt;"",VALUE(RIGHT(LEFT('Atual-TXT'!A154,75),23)),"")</f>
        <v>129573.07</v>
      </c>
      <c r="D133" s="11" t="str">
        <f>IF('Atual-TXT'!A154&lt;&gt;"",RIGHT(LEFT('Atual-TXT'!A154,77),1),"")</f>
        <v>C</v>
      </c>
      <c r="E133" s="12">
        <f>IF('Atual-TXT'!A154&lt;&gt;"",IF(MOD(VALUE(LEFT(A133,1)),2)=1,IF(D133="D",C133,-C133),IF(D133="C",C133,-C133)),"")</f>
        <v>129573.07</v>
      </c>
    </row>
    <row r="134" spans="1:5" x14ac:dyDescent="0.2">
      <c r="A134" s="11" t="str">
        <f>IF('Atual-TXT'!A155&lt;&gt;"",LEFT('Atual-TXT'!A155,15),"")</f>
        <v>2.1.3.1.1.00.00</v>
      </c>
      <c r="B134" s="11" t="str">
        <f>IF('Atual-TXT'!A155&lt;&gt;"",RIGHT(LEFT('Atual-TXT'!A155,51),34),"")</f>
        <v>FORNECEDORES E CONTAS A PAGAR NACI</v>
      </c>
      <c r="C134" s="12">
        <f>IF('Atual-TXT'!A155&lt;&gt;"",VALUE(RIGHT(LEFT('Atual-TXT'!A155,75),23)),"")</f>
        <v>129376.41</v>
      </c>
      <c r="D134" s="11" t="str">
        <f>IF('Atual-TXT'!A155&lt;&gt;"",RIGHT(LEFT('Atual-TXT'!A155,77),1),"")</f>
        <v>C</v>
      </c>
      <c r="E134" s="12">
        <f>IF('Atual-TXT'!A155&lt;&gt;"",IF(MOD(VALUE(LEFT(A134,1)),2)=1,IF(D134="D",C134,-C134),IF(D134="C",C134,-C134)),"")</f>
        <v>129376.41</v>
      </c>
    </row>
    <row r="135" spans="1:5" x14ac:dyDescent="0.2">
      <c r="A135" s="11" t="str">
        <f>IF('Atual-TXT'!A156&lt;&gt;"",LEFT('Atual-TXT'!A156,15),"")</f>
        <v>2.1.3.1.1.04.00</v>
      </c>
      <c r="B135" s="11" t="str">
        <f>IF('Atual-TXT'!A156&lt;&gt;"",RIGHT(LEFT('Atual-TXT'!A156,51),34),"")</f>
        <v xml:space="preserve">CONTAS A PAGAR CREDORES NACIONAIS </v>
      </c>
      <c r="C135" s="12">
        <f>IF('Atual-TXT'!A156&lt;&gt;"",VALUE(RIGHT(LEFT('Atual-TXT'!A156,75),23)),"")</f>
        <v>129376.41</v>
      </c>
      <c r="D135" s="11" t="str">
        <f>IF('Atual-TXT'!A156&lt;&gt;"",RIGHT(LEFT('Atual-TXT'!A156,77),1),"")</f>
        <v>C</v>
      </c>
      <c r="E135" s="12">
        <f>IF('Atual-TXT'!A156&lt;&gt;"",IF(MOD(VALUE(LEFT(A135,1)),2)=1,IF(D135="D",C135,-C135),IF(D135="C",C135,-C135)),"")</f>
        <v>129376.41</v>
      </c>
    </row>
    <row r="136" spans="1:5" x14ac:dyDescent="0.2">
      <c r="A136" s="11" t="str">
        <f>IF('Atual-TXT'!A157&lt;&gt;"",LEFT('Atual-TXT'!A157,15),"")</f>
        <v>2.1.3.1.2.00.00</v>
      </c>
      <c r="B136" s="11" t="str">
        <f>IF('Atual-TXT'!A157&lt;&gt;"",RIGHT(LEFT('Atual-TXT'!A157,51),34),"")</f>
        <v xml:space="preserve">FORNECED E CONTAS A PAG NACIONAIS </v>
      </c>
      <c r="C136" s="12">
        <f>IF('Atual-TXT'!A157&lt;&gt;"",VALUE(RIGHT(LEFT('Atual-TXT'!A157,75),23)),"")</f>
        <v>0</v>
      </c>
      <c r="D136" s="11" t="str">
        <f>IF('Atual-TXT'!A157&lt;&gt;"",RIGHT(LEFT('Atual-TXT'!A157,77),1),"")</f>
        <v xml:space="preserve"> </v>
      </c>
      <c r="E136" s="12">
        <f>IF('Atual-TXT'!A157&lt;&gt;"",IF(MOD(VALUE(LEFT(A136,1)),2)=1,IF(D136="D",C136,-C136),IF(D136="C",C136,-C136)),"")</f>
        <v>0</v>
      </c>
    </row>
    <row r="137" spans="1:5" x14ac:dyDescent="0.2">
      <c r="A137" s="11" t="str">
        <f>IF('Atual-TXT'!A158&lt;&gt;"",LEFT('Atual-TXT'!A158,15),"")</f>
        <v>2.1.3.1.2.04.00</v>
      </c>
      <c r="B137" s="11" t="str">
        <f>IF('Atual-TXT'!A158&lt;&gt;"",RIGHT(LEFT('Atual-TXT'!A158,51),34),"")</f>
        <v xml:space="preserve">CONTAS A PAGAR CREDORES NACIONAIS </v>
      </c>
      <c r="C137" s="12">
        <f>IF('Atual-TXT'!A158&lt;&gt;"",VALUE(RIGHT(LEFT('Atual-TXT'!A158,75),23)),"")</f>
        <v>0</v>
      </c>
      <c r="D137" s="11" t="str">
        <f>IF('Atual-TXT'!A158&lt;&gt;"",RIGHT(LEFT('Atual-TXT'!A158,77),1),"")</f>
        <v xml:space="preserve"> </v>
      </c>
      <c r="E137" s="12">
        <f>IF('Atual-TXT'!A158&lt;&gt;"",IF(MOD(VALUE(LEFT(A137,1)),2)=1,IF(D137="D",C137,-C137),IF(D137="C",C137,-C137)),"")</f>
        <v>0</v>
      </c>
    </row>
    <row r="138" spans="1:5" x14ac:dyDescent="0.2">
      <c r="A138" s="11" t="str">
        <f>IF('Atual-TXT'!A159&lt;&gt;"",LEFT('Atual-TXT'!A159,15),"")</f>
        <v>2.1.3.1.5.00.00</v>
      </c>
      <c r="B138" s="11" t="str">
        <f>IF('Atual-TXT'!A159&lt;&gt;"",RIGHT(LEFT('Atual-TXT'!A159,51),34),"")</f>
        <v>FORNEC E CONT A PAG NACIONAIS A CP</v>
      </c>
      <c r="C138" s="12">
        <f>IF('Atual-TXT'!A159&lt;&gt;"",VALUE(RIGHT(LEFT('Atual-TXT'!A159,75),23)),"")</f>
        <v>196.66</v>
      </c>
      <c r="D138" s="11" t="str">
        <f>IF('Atual-TXT'!A159&lt;&gt;"",RIGHT(LEFT('Atual-TXT'!A159,77),1),"")</f>
        <v>C</v>
      </c>
      <c r="E138" s="12">
        <f>IF('Atual-TXT'!A159&lt;&gt;"",IF(MOD(VALUE(LEFT(A138,1)),2)=1,IF(D138="D",C138,-C138),IF(D138="C",C138,-C138)),"")</f>
        <v>196.66</v>
      </c>
    </row>
    <row r="139" spans="1:5" x14ac:dyDescent="0.2">
      <c r="A139" s="11" t="str">
        <f>IF('Atual-TXT'!A160&lt;&gt;"",LEFT('Atual-TXT'!A160,15),"")</f>
        <v>2.1.3.1.5.04.00</v>
      </c>
      <c r="B139" s="11" t="str">
        <f>IF('Atual-TXT'!A160&lt;&gt;"",RIGHT(LEFT('Atual-TXT'!A160,51),34),"")</f>
        <v xml:space="preserve">CONTAS A PAGAR CREDORES NACIONAIS </v>
      </c>
      <c r="C139" s="12">
        <f>IF('Atual-TXT'!A160&lt;&gt;"",VALUE(RIGHT(LEFT('Atual-TXT'!A160,75),23)),"")</f>
        <v>196.66</v>
      </c>
      <c r="D139" s="11" t="str">
        <f>IF('Atual-TXT'!A160&lt;&gt;"",RIGHT(LEFT('Atual-TXT'!A160,77),1),"")</f>
        <v>C</v>
      </c>
      <c r="E139" s="12">
        <f>IF('Atual-TXT'!A160&lt;&gt;"",IF(MOD(VALUE(LEFT(A139,1)),2)=1,IF(D139="D",C139,-C139),IF(D139="C",C139,-C139)),"")</f>
        <v>196.66</v>
      </c>
    </row>
    <row r="140" spans="1:5" x14ac:dyDescent="0.2">
      <c r="A140" s="11" t="str">
        <f>IF('Atual-TXT'!A161&lt;&gt;"",LEFT('Atual-TXT'!A161,15),"")</f>
        <v>2.1.3.2.0.00.00</v>
      </c>
      <c r="B140" s="11" t="str">
        <f>IF('Atual-TXT'!A161&lt;&gt;"",RIGHT(LEFT('Atual-TXT'!A161,51),34),"")</f>
        <v>FORNECEDORES E CONTAS A PAG ESTRAN</v>
      </c>
      <c r="C140" s="12">
        <f>IF('Atual-TXT'!A161&lt;&gt;"",VALUE(RIGHT(LEFT('Atual-TXT'!A161,75),23)),"")</f>
        <v>0</v>
      </c>
      <c r="D140" s="11" t="str">
        <f>IF('Atual-TXT'!A161&lt;&gt;"",RIGHT(LEFT('Atual-TXT'!A161,77),1),"")</f>
        <v xml:space="preserve"> </v>
      </c>
      <c r="E140" s="12">
        <f>IF('Atual-TXT'!A161&lt;&gt;"",IF(MOD(VALUE(LEFT(A140,1)),2)=1,IF(D140="D",C140,-C140),IF(D140="C",C140,-C140)),"")</f>
        <v>0</v>
      </c>
    </row>
    <row r="141" spans="1:5" x14ac:dyDescent="0.2">
      <c r="A141" s="11" t="str">
        <f>IF('Atual-TXT'!A162&lt;&gt;"",LEFT('Atual-TXT'!A162,15),"")</f>
        <v>2.1.3.2.1.00.00</v>
      </c>
      <c r="B141" s="11" t="str">
        <f>IF('Atual-TXT'!A162&lt;&gt;"",RIGHT(LEFT('Atual-TXT'!A162,51),34),"")</f>
        <v>FORNECEDORES E CONTAS A PAG ESTRAN</v>
      </c>
      <c r="C141" s="12">
        <f>IF('Atual-TXT'!A162&lt;&gt;"",VALUE(RIGHT(LEFT('Atual-TXT'!A162,75),23)),"")</f>
        <v>0</v>
      </c>
      <c r="D141" s="11" t="str">
        <f>IF('Atual-TXT'!A162&lt;&gt;"",RIGHT(LEFT('Atual-TXT'!A162,77),1),"")</f>
        <v xml:space="preserve"> </v>
      </c>
      <c r="E141" s="12">
        <f>IF('Atual-TXT'!A162&lt;&gt;"",IF(MOD(VALUE(LEFT(A141,1)),2)=1,IF(D141="D",C141,-C141),IF(D141="C",C141,-C141)),"")</f>
        <v>0</v>
      </c>
    </row>
    <row r="142" spans="1:5" x14ac:dyDescent="0.2">
      <c r="A142" s="11" t="str">
        <f>IF('Atual-TXT'!A163&lt;&gt;"",LEFT('Atual-TXT'!A163,15),"")</f>
        <v>2.1.3.2.1.04.00</v>
      </c>
      <c r="B142" s="11" t="str">
        <f>IF('Atual-TXT'!A163&lt;&gt;"",RIGHT(LEFT('Atual-TXT'!A163,51),34),"")</f>
        <v>CONTAS A PAGAR - CREDORES ESTRANGE</v>
      </c>
      <c r="C142" s="12">
        <f>IF('Atual-TXT'!A163&lt;&gt;"",VALUE(RIGHT(LEFT('Atual-TXT'!A163,75),23)),"")</f>
        <v>0</v>
      </c>
      <c r="D142" s="11" t="str">
        <f>IF('Atual-TXT'!A163&lt;&gt;"",RIGHT(LEFT('Atual-TXT'!A163,77),1),"")</f>
        <v xml:space="preserve"> </v>
      </c>
      <c r="E142" s="12">
        <f>IF('Atual-TXT'!A163&lt;&gt;"",IF(MOD(VALUE(LEFT(A142,1)),2)=1,IF(D142="D",C142,-C142),IF(D142="C",C142,-C142)),"")</f>
        <v>0</v>
      </c>
    </row>
    <row r="143" spans="1:5" x14ac:dyDescent="0.2">
      <c r="A143" s="11" t="str">
        <f>IF('Atual-TXT'!A164&lt;&gt;"",LEFT('Atual-TXT'!A164,15),"")</f>
        <v>2.1.4.0.0.00.00</v>
      </c>
      <c r="B143" s="11" t="str">
        <f>IF('Atual-TXT'!A164&lt;&gt;"",RIGHT(LEFT('Atual-TXT'!A164,51),34),"")</f>
        <v xml:space="preserve">OBRIGACOES FISCAIS A CURTO PRAZO  </v>
      </c>
      <c r="C143" s="12">
        <f>IF('Atual-TXT'!A164&lt;&gt;"",VALUE(RIGHT(LEFT('Atual-TXT'!A164,75),23)),"")</f>
        <v>0</v>
      </c>
      <c r="D143" s="11" t="str">
        <f>IF('Atual-TXT'!A164&lt;&gt;"",RIGHT(LEFT('Atual-TXT'!A164,77),1),"")</f>
        <v xml:space="preserve"> </v>
      </c>
      <c r="E143" s="12">
        <f>IF('Atual-TXT'!A164&lt;&gt;"",IF(MOD(VALUE(LEFT(A143,1)),2)=1,IF(D143="D",C143,-C143),IF(D143="C",C143,-C143)),"")</f>
        <v>0</v>
      </c>
    </row>
    <row r="144" spans="1:5" x14ac:dyDescent="0.2">
      <c r="A144" s="11" t="str">
        <f>IF('Atual-TXT'!A165&lt;&gt;"",LEFT('Atual-TXT'!A165,15),"")</f>
        <v>2.1.4.1.0.00.00</v>
      </c>
      <c r="B144" s="11" t="str">
        <f>IF('Atual-TXT'!A165&lt;&gt;"",RIGHT(LEFT('Atual-TXT'!A165,51),34),"")</f>
        <v>OBRIGACOES FISCAIS A CURTO PRAZO C</v>
      </c>
      <c r="C144" s="12">
        <f>IF('Atual-TXT'!A165&lt;&gt;"",VALUE(RIGHT(LEFT('Atual-TXT'!A165,75),23)),"")</f>
        <v>0</v>
      </c>
      <c r="D144" s="11" t="str">
        <f>IF('Atual-TXT'!A165&lt;&gt;"",RIGHT(LEFT('Atual-TXT'!A165,77),1),"")</f>
        <v xml:space="preserve"> </v>
      </c>
      <c r="E144" s="12">
        <f>IF('Atual-TXT'!A165&lt;&gt;"",IF(MOD(VALUE(LEFT(A144,1)),2)=1,IF(D144="D",C144,-C144),IF(D144="C",C144,-C144)),"")</f>
        <v>0</v>
      </c>
    </row>
    <row r="145" spans="1:5" x14ac:dyDescent="0.2">
      <c r="A145" s="11" t="str">
        <f>IF('Atual-TXT'!A166&lt;&gt;"",LEFT('Atual-TXT'!A166,15),"")</f>
        <v>2.1.4.1.1.00.00</v>
      </c>
      <c r="B145" s="11" t="str">
        <f>IF('Atual-TXT'!A166&lt;&gt;"",RIGHT(LEFT('Atual-TXT'!A166,51),34),"")</f>
        <v>OBRIGACOES FISCAIS A CP COM A UNIA</v>
      </c>
      <c r="C145" s="12">
        <f>IF('Atual-TXT'!A166&lt;&gt;"",VALUE(RIGHT(LEFT('Atual-TXT'!A166,75),23)),"")</f>
        <v>0</v>
      </c>
      <c r="D145" s="11" t="str">
        <f>IF('Atual-TXT'!A166&lt;&gt;"",RIGHT(LEFT('Atual-TXT'!A166,77),1),"")</f>
        <v xml:space="preserve"> </v>
      </c>
      <c r="E145" s="12">
        <f>IF('Atual-TXT'!A166&lt;&gt;"",IF(MOD(VALUE(LEFT(A145,1)),2)=1,IF(D145="D",C145,-C145),IF(D145="C",C145,-C145)),"")</f>
        <v>0</v>
      </c>
    </row>
    <row r="146" spans="1:5" x14ac:dyDescent="0.2">
      <c r="A146" s="11" t="str">
        <f>IF('Atual-TXT'!A167&lt;&gt;"",LEFT('Atual-TXT'!A167,15),"")</f>
        <v>2.1.4.1.1.14.00</v>
      </c>
      <c r="B146" s="11" t="str">
        <f>IF('Atual-TXT'!A167&lt;&gt;"",RIGHT(LEFT('Atual-TXT'!A167,51),34),"")</f>
        <v xml:space="preserve">TAXAS                             </v>
      </c>
      <c r="C146" s="12">
        <f>IF('Atual-TXT'!A167&lt;&gt;"",VALUE(RIGHT(LEFT('Atual-TXT'!A167,75),23)),"")</f>
        <v>0</v>
      </c>
      <c r="D146" s="11" t="str">
        <f>IF('Atual-TXT'!A167&lt;&gt;"",RIGHT(LEFT('Atual-TXT'!A167,77),1),"")</f>
        <v xml:space="preserve"> </v>
      </c>
      <c r="E146" s="12">
        <f>IF('Atual-TXT'!A167&lt;&gt;"",IF(MOD(VALUE(LEFT(A146,1)),2)=1,IF(D146="D",C146,-C146),IF(D146="C",C146,-C146)),"")</f>
        <v>0</v>
      </c>
    </row>
    <row r="147" spans="1:5" x14ac:dyDescent="0.2">
      <c r="A147" s="11" t="str">
        <f>IF('Atual-TXT'!A168&lt;&gt;"",LEFT('Atual-TXT'!A168,15),"")</f>
        <v>2.1.4.1.1.14.01</v>
      </c>
      <c r="B147" s="11" t="str">
        <f>IF('Atual-TXT'!A168&lt;&gt;"",RIGHT(LEFT('Atual-TXT'!A168,51),34),"")</f>
        <v>TAXA DE FISCALIZACAO OU DE PODER D</v>
      </c>
      <c r="C147" s="12">
        <f>IF('Atual-TXT'!A168&lt;&gt;"",VALUE(RIGHT(LEFT('Atual-TXT'!A168,75),23)),"")</f>
        <v>0</v>
      </c>
      <c r="D147" s="11" t="str">
        <f>IF('Atual-TXT'!A168&lt;&gt;"",RIGHT(LEFT('Atual-TXT'!A168,77),1),"")</f>
        <v xml:space="preserve"> </v>
      </c>
      <c r="E147" s="12">
        <f>IF('Atual-TXT'!A168&lt;&gt;"",IF(MOD(VALUE(LEFT(A147,1)),2)=1,IF(D147="D",C147,-C147),IF(D147="C",C147,-C147)),"")</f>
        <v>0</v>
      </c>
    </row>
    <row r="148" spans="1:5" x14ac:dyDescent="0.2">
      <c r="A148" s="11" t="str">
        <f>IF('Atual-TXT'!A169&lt;&gt;"",LEFT('Atual-TXT'!A169,15),"")</f>
        <v>2.1.4.1.1.14.02</v>
      </c>
      <c r="B148" s="11" t="str">
        <f>IF('Atual-TXT'!A169&lt;&gt;"",RIGHT(LEFT('Atual-TXT'!A169,51),34),"")</f>
        <v xml:space="preserve">TAXA PELA PRESTACAO DE SERVICOS   </v>
      </c>
      <c r="C148" s="12">
        <f>IF('Atual-TXT'!A169&lt;&gt;"",VALUE(RIGHT(LEFT('Atual-TXT'!A169,75),23)),"")</f>
        <v>0</v>
      </c>
      <c r="D148" s="11" t="str">
        <f>IF('Atual-TXT'!A169&lt;&gt;"",RIGHT(LEFT('Atual-TXT'!A169,77),1),"")</f>
        <v xml:space="preserve"> </v>
      </c>
      <c r="E148" s="12">
        <f>IF('Atual-TXT'!A169&lt;&gt;"",IF(MOD(VALUE(LEFT(A148,1)),2)=1,IF(D148="D",C148,-C148),IF(D148="C",C148,-C148)),"")</f>
        <v>0</v>
      </c>
    </row>
    <row r="149" spans="1:5" x14ac:dyDescent="0.2">
      <c r="A149" s="11" t="str">
        <f>IF('Atual-TXT'!A170&lt;&gt;"",LEFT('Atual-TXT'!A170,15),"")</f>
        <v>2.1.4.1.2.00.00</v>
      </c>
      <c r="B149" s="11" t="str">
        <f>IF('Atual-TXT'!A170&lt;&gt;"",RIGHT(LEFT('Atual-TXT'!A170,51),34),"")</f>
        <v>OBRIGACOES FISCAIS A CP COM A UNIA</v>
      </c>
      <c r="C149" s="12">
        <f>IF('Atual-TXT'!A170&lt;&gt;"",VALUE(RIGHT(LEFT('Atual-TXT'!A170,75),23)),"")</f>
        <v>0</v>
      </c>
      <c r="D149" s="11" t="str">
        <f>IF('Atual-TXT'!A170&lt;&gt;"",RIGHT(LEFT('Atual-TXT'!A170,77),1),"")</f>
        <v xml:space="preserve"> </v>
      </c>
      <c r="E149" s="12">
        <f>IF('Atual-TXT'!A170&lt;&gt;"",IF(MOD(VALUE(LEFT(A149,1)),2)=1,IF(D149="D",C149,-C149),IF(D149="C",C149,-C149)),"")</f>
        <v>0</v>
      </c>
    </row>
    <row r="150" spans="1:5" x14ac:dyDescent="0.2">
      <c r="A150" s="11" t="str">
        <f>IF('Atual-TXT'!A171&lt;&gt;"",LEFT('Atual-TXT'!A171,15),"")</f>
        <v>2.1.4.1.2.11.00</v>
      </c>
      <c r="B150" s="11" t="str">
        <f>IF('Atual-TXT'!A171&lt;&gt;"",RIGHT(LEFT('Atual-TXT'!A171,51),34),"")</f>
        <v xml:space="preserve">PIS/PASEP A RECOLHER - INTRA OFSS </v>
      </c>
      <c r="C150" s="12">
        <f>IF('Atual-TXT'!A171&lt;&gt;"",VALUE(RIGHT(LEFT('Atual-TXT'!A171,75),23)),"")</f>
        <v>0</v>
      </c>
      <c r="D150" s="11" t="str">
        <f>IF('Atual-TXT'!A171&lt;&gt;"",RIGHT(LEFT('Atual-TXT'!A171,77),1),"")</f>
        <v xml:space="preserve"> </v>
      </c>
      <c r="E150" s="12">
        <f>IF('Atual-TXT'!A171&lt;&gt;"",IF(MOD(VALUE(LEFT(A150,1)),2)=1,IF(D150="D",C150,-C150),IF(D150="C",C150,-C150)),"")</f>
        <v>0</v>
      </c>
    </row>
    <row r="151" spans="1:5" x14ac:dyDescent="0.2">
      <c r="A151" s="11" t="str">
        <f>IF('Atual-TXT'!A172&lt;&gt;"",LEFT('Atual-TXT'!A172,15),"")</f>
        <v>2.1.4.2.0.00.00</v>
      </c>
      <c r="B151" s="11" t="str">
        <f>IF('Atual-TXT'!A172&lt;&gt;"",RIGHT(LEFT('Atual-TXT'!A172,51),34),"")</f>
        <v>OBRIGACOES FISCAIS A CP COM OS EST</v>
      </c>
      <c r="C151" s="12">
        <f>IF('Atual-TXT'!A172&lt;&gt;"",VALUE(RIGHT(LEFT('Atual-TXT'!A172,75),23)),"")</f>
        <v>0</v>
      </c>
      <c r="D151" s="11" t="str">
        <f>IF('Atual-TXT'!A172&lt;&gt;"",RIGHT(LEFT('Atual-TXT'!A172,77),1),"")</f>
        <v xml:space="preserve"> </v>
      </c>
      <c r="E151" s="12">
        <f>IF('Atual-TXT'!A172&lt;&gt;"",IF(MOD(VALUE(LEFT(A151,1)),2)=1,IF(D151="D",C151,-C151),IF(D151="C",C151,-C151)),"")</f>
        <v>0</v>
      </c>
    </row>
    <row r="152" spans="1:5" x14ac:dyDescent="0.2">
      <c r="A152" s="11" t="str">
        <f>IF('Atual-TXT'!A173&lt;&gt;"",LEFT('Atual-TXT'!A173,15),"")</f>
        <v>2.1.4.2.1.00.00</v>
      </c>
      <c r="B152" s="11" t="str">
        <f>IF('Atual-TXT'!A173&lt;&gt;"",RIGHT(LEFT('Atual-TXT'!A173,51),34),"")</f>
        <v>OBRIGACOES FISCAIS A CP COM OS EST</v>
      </c>
      <c r="C152" s="12">
        <f>IF('Atual-TXT'!A173&lt;&gt;"",VALUE(RIGHT(LEFT('Atual-TXT'!A173,75),23)),"")</f>
        <v>0</v>
      </c>
      <c r="D152" s="11" t="str">
        <f>IF('Atual-TXT'!A173&lt;&gt;"",RIGHT(LEFT('Atual-TXT'!A173,77),1),"")</f>
        <v xml:space="preserve"> </v>
      </c>
      <c r="E152" s="12">
        <f>IF('Atual-TXT'!A173&lt;&gt;"",IF(MOD(VALUE(LEFT(A152,1)),2)=1,IF(D152="D",C152,-C152),IF(D152="C",C152,-C152)),"")</f>
        <v>0</v>
      </c>
    </row>
    <row r="153" spans="1:5" x14ac:dyDescent="0.2">
      <c r="A153" s="11" t="str">
        <f>IF('Atual-TXT'!A174&lt;&gt;"",LEFT('Atual-TXT'!A174,15),"")</f>
        <v>2.1.4.2.1.06.00</v>
      </c>
      <c r="B153" s="11" t="str">
        <f>IF('Atual-TXT'!A174&lt;&gt;"",RIGHT(LEFT('Atual-TXT'!A174,51),34),"")</f>
        <v>TAXA DE LICENCIAMENTO ANUAL DE VEI</v>
      </c>
      <c r="C153" s="12">
        <f>IF('Atual-TXT'!A174&lt;&gt;"",VALUE(RIGHT(LEFT('Atual-TXT'!A174,75),23)),"")</f>
        <v>0</v>
      </c>
      <c r="D153" s="11" t="str">
        <f>IF('Atual-TXT'!A174&lt;&gt;"",RIGHT(LEFT('Atual-TXT'!A174,77),1),"")</f>
        <v xml:space="preserve"> </v>
      </c>
      <c r="E153" s="12">
        <f>IF('Atual-TXT'!A174&lt;&gt;"",IF(MOD(VALUE(LEFT(A153,1)),2)=1,IF(D153="D",C153,-C153),IF(D153="C",C153,-C153)),"")</f>
        <v>0</v>
      </c>
    </row>
    <row r="154" spans="1:5" x14ac:dyDescent="0.2">
      <c r="A154" s="11" t="str">
        <f>IF('Atual-TXT'!A175&lt;&gt;"",LEFT('Atual-TXT'!A175,15),"")</f>
        <v>2.1.4.3.0.00.00</v>
      </c>
      <c r="B154" s="11" t="str">
        <f>IF('Atual-TXT'!A175&lt;&gt;"",RIGHT(LEFT('Atual-TXT'!A175,51),34),"")</f>
        <v>OBRIGAC FISCAIS A CP COM OS MUNICI</v>
      </c>
      <c r="C154" s="12">
        <f>IF('Atual-TXT'!A175&lt;&gt;"",VALUE(RIGHT(LEFT('Atual-TXT'!A175,75),23)),"")</f>
        <v>0</v>
      </c>
      <c r="D154" s="11" t="str">
        <f>IF('Atual-TXT'!A175&lt;&gt;"",RIGHT(LEFT('Atual-TXT'!A175,77),1),"")</f>
        <v xml:space="preserve"> </v>
      </c>
      <c r="E154" s="12">
        <f>IF('Atual-TXT'!A175&lt;&gt;"",IF(MOD(VALUE(LEFT(A154,1)),2)=1,IF(D154="D",C154,-C154),IF(D154="C",C154,-C154)),"")</f>
        <v>0</v>
      </c>
    </row>
    <row r="155" spans="1:5" x14ac:dyDescent="0.2">
      <c r="A155" s="11" t="str">
        <f>IF('Atual-TXT'!A176&lt;&gt;"",LEFT('Atual-TXT'!A176,15),"")</f>
        <v>2.1.4.3.1.00.00</v>
      </c>
      <c r="B155" s="11" t="str">
        <f>IF('Atual-TXT'!A176&lt;&gt;"",RIGHT(LEFT('Atual-TXT'!A176,51),34),"")</f>
        <v>OBRIGAC FISCAIS A CP COM OS MUNICI</v>
      </c>
      <c r="C155" s="12">
        <f>IF('Atual-TXT'!A176&lt;&gt;"",VALUE(RIGHT(LEFT('Atual-TXT'!A176,75),23)),"")</f>
        <v>0</v>
      </c>
      <c r="D155" s="11" t="str">
        <f>IF('Atual-TXT'!A176&lt;&gt;"",RIGHT(LEFT('Atual-TXT'!A176,77),1),"")</f>
        <v xml:space="preserve"> </v>
      </c>
      <c r="E155" s="12">
        <f>IF('Atual-TXT'!A176&lt;&gt;"",IF(MOD(VALUE(LEFT(A155,1)),2)=1,IF(D155="D",C155,-C155),IF(D155="C",C155,-C155)),"")</f>
        <v>0</v>
      </c>
    </row>
    <row r="156" spans="1:5" x14ac:dyDescent="0.2">
      <c r="A156" s="11" t="str">
        <f>IF('Atual-TXT'!A177&lt;&gt;"",LEFT('Atual-TXT'!A177,15),"")</f>
        <v>2.1.4.3.1.02.00</v>
      </c>
      <c r="B156" s="11" t="str">
        <f>IF('Atual-TXT'!A177&lt;&gt;"",RIGHT(LEFT('Atual-TXT'!A177,51),34),"")</f>
        <v xml:space="preserve">IPTU/TLP A RECOLHER               </v>
      </c>
      <c r="C156" s="12">
        <f>IF('Atual-TXT'!A177&lt;&gt;"",VALUE(RIGHT(LEFT('Atual-TXT'!A177,75),23)),"")</f>
        <v>0</v>
      </c>
      <c r="D156" s="11" t="str">
        <f>IF('Atual-TXT'!A177&lt;&gt;"",RIGHT(LEFT('Atual-TXT'!A177,77),1),"")</f>
        <v xml:space="preserve"> </v>
      </c>
      <c r="E156" s="12">
        <f>IF('Atual-TXT'!A177&lt;&gt;"",IF(MOD(VALUE(LEFT(A156,1)),2)=1,IF(D156="D",C156,-C156),IF(D156="C",C156,-C156)),"")</f>
        <v>0</v>
      </c>
    </row>
    <row r="157" spans="1:5" x14ac:dyDescent="0.2">
      <c r="A157" s="11" t="str">
        <f>IF('Atual-TXT'!A178&lt;&gt;"",LEFT('Atual-TXT'!A178,15),"")</f>
        <v>2.1.4.3.5.00.00</v>
      </c>
      <c r="B157" s="11" t="str">
        <f>IF('Atual-TXT'!A178&lt;&gt;"",RIGHT(LEFT('Atual-TXT'!A178,51),34),"")</f>
        <v xml:space="preserve">OBRIGAC FISCAIS A CP COM OS MUNIC </v>
      </c>
      <c r="C157" s="12">
        <f>IF('Atual-TXT'!A178&lt;&gt;"",VALUE(RIGHT(LEFT('Atual-TXT'!A178,75),23)),"")</f>
        <v>0</v>
      </c>
      <c r="D157" s="11" t="str">
        <f>IF('Atual-TXT'!A178&lt;&gt;"",RIGHT(LEFT('Atual-TXT'!A178,77),1),"")</f>
        <v xml:space="preserve"> </v>
      </c>
      <c r="E157" s="12">
        <f>IF('Atual-TXT'!A178&lt;&gt;"",IF(MOD(VALUE(LEFT(A157,1)),2)=1,IF(D157="D",C157,-C157),IF(D157="C",C157,-C157)),"")</f>
        <v>0</v>
      </c>
    </row>
    <row r="158" spans="1:5" x14ac:dyDescent="0.2">
      <c r="A158" s="11" t="str">
        <f>IF('Atual-TXT'!A179&lt;&gt;"",LEFT('Atual-TXT'!A179,15),"")</f>
        <v>2.1.4.3.5.02.00</v>
      </c>
      <c r="B158" s="11" t="str">
        <f>IF('Atual-TXT'!A179&lt;&gt;"",RIGHT(LEFT('Atual-TXT'!A179,51),34),"")</f>
        <v>IPTU/TLP A RECOLHER - INTER OFSS M</v>
      </c>
      <c r="C158" s="12">
        <f>IF('Atual-TXT'!A179&lt;&gt;"",VALUE(RIGHT(LEFT('Atual-TXT'!A179,75),23)),"")</f>
        <v>0</v>
      </c>
      <c r="D158" s="11" t="str">
        <f>IF('Atual-TXT'!A179&lt;&gt;"",RIGHT(LEFT('Atual-TXT'!A179,77),1),"")</f>
        <v xml:space="preserve"> </v>
      </c>
      <c r="E158" s="12">
        <f>IF('Atual-TXT'!A179&lt;&gt;"",IF(MOD(VALUE(LEFT(A158,1)),2)=1,IF(D158="D",C158,-C158),IF(D158="C",C158,-C158)),"")</f>
        <v>0</v>
      </c>
    </row>
    <row r="159" spans="1:5" x14ac:dyDescent="0.2">
      <c r="A159" s="11" t="str">
        <f>IF('Atual-TXT'!A180&lt;&gt;"",LEFT('Atual-TXT'!A180,15),"")</f>
        <v>2.1.4.3.5.14.00</v>
      </c>
      <c r="B159" s="11" t="str">
        <f>IF('Atual-TXT'!A180&lt;&gt;"",RIGHT(LEFT('Atual-TXT'!A180,51),34),"")</f>
        <v xml:space="preserve">TAXAS                             </v>
      </c>
      <c r="C159" s="12">
        <f>IF('Atual-TXT'!A180&lt;&gt;"",VALUE(RIGHT(LEFT('Atual-TXT'!A180,75),23)),"")</f>
        <v>0</v>
      </c>
      <c r="D159" s="11" t="str">
        <f>IF('Atual-TXT'!A180&lt;&gt;"",RIGHT(LEFT('Atual-TXT'!A180,77),1),"")</f>
        <v xml:space="preserve"> </v>
      </c>
      <c r="E159" s="12">
        <f>IF('Atual-TXT'!A180&lt;&gt;"",IF(MOD(VALUE(LEFT(A159,1)),2)=1,IF(D159="D",C159,-C159),IF(D159="C",C159,-C159)),"")</f>
        <v>0</v>
      </c>
    </row>
    <row r="160" spans="1:5" x14ac:dyDescent="0.2">
      <c r="A160" s="11" t="str">
        <f>IF('Atual-TXT'!A181&lt;&gt;"",LEFT('Atual-TXT'!A181,15),"")</f>
        <v>2.1.4.3.5.14.02</v>
      </c>
      <c r="B160" s="11" t="str">
        <f>IF('Atual-TXT'!A181&lt;&gt;"",RIGHT(LEFT('Atual-TXT'!A181,51),34),"")</f>
        <v xml:space="preserve">TAXA PELA PRESTACAO DE SERVICOS   </v>
      </c>
      <c r="C160" s="12">
        <f>IF('Atual-TXT'!A181&lt;&gt;"",VALUE(RIGHT(LEFT('Atual-TXT'!A181,75),23)),"")</f>
        <v>0</v>
      </c>
      <c r="D160" s="11" t="str">
        <f>IF('Atual-TXT'!A181&lt;&gt;"",RIGHT(LEFT('Atual-TXT'!A181,77),1),"")</f>
        <v xml:space="preserve"> </v>
      </c>
      <c r="E160" s="12">
        <f>IF('Atual-TXT'!A181&lt;&gt;"",IF(MOD(VALUE(LEFT(A160,1)),2)=1,IF(D160="D",C160,-C160),IF(D160="C",C160,-C160)),"")</f>
        <v>0</v>
      </c>
    </row>
    <row r="161" spans="1:5" x14ac:dyDescent="0.2">
      <c r="A161" s="11" t="str">
        <f>IF('Atual-TXT'!A182&lt;&gt;"",LEFT('Atual-TXT'!A182,15),"")</f>
        <v>2.1.8.0.0.00.00</v>
      </c>
      <c r="B161" s="11" t="str">
        <f>IF('Atual-TXT'!A182&lt;&gt;"",RIGHT(LEFT('Atual-TXT'!A182,51),34),"")</f>
        <v xml:space="preserve">DEMAIS OBRIGAÇÕES A CURTO PRAZO   </v>
      </c>
      <c r="C161" s="12">
        <f>IF('Atual-TXT'!A182&lt;&gt;"",VALUE(RIGHT(LEFT('Atual-TXT'!A182,75),23)),"")</f>
        <v>1522684.46</v>
      </c>
      <c r="D161" s="11" t="str">
        <f>IF('Atual-TXT'!A182&lt;&gt;"",RIGHT(LEFT('Atual-TXT'!A182,77),1),"")</f>
        <v>C</v>
      </c>
      <c r="E161" s="12">
        <f>IF('Atual-TXT'!A182&lt;&gt;"",IF(MOD(VALUE(LEFT(A161,1)),2)=1,IF(D161="D",C161,-C161),IF(D161="C",C161,-C161)),"")</f>
        <v>1522684.46</v>
      </c>
    </row>
    <row r="162" spans="1:5" x14ac:dyDescent="0.2">
      <c r="A162" s="11" t="str">
        <f>IF('Atual-TXT'!A183&lt;&gt;"",LEFT('Atual-TXT'!A183,15),"")</f>
        <v>2.1.8.8.0.00.00</v>
      </c>
      <c r="B162" s="11" t="str">
        <f>IF('Atual-TXT'!A183&lt;&gt;"",RIGHT(LEFT('Atual-TXT'!A183,51),34),"")</f>
        <v xml:space="preserve">VALORES RESTITUIVEIS              </v>
      </c>
      <c r="C162" s="12">
        <f>IF('Atual-TXT'!A183&lt;&gt;"",VALUE(RIGHT(LEFT('Atual-TXT'!A183,75),23)),"")</f>
        <v>1392362.39</v>
      </c>
      <c r="D162" s="11" t="str">
        <f>IF('Atual-TXT'!A183&lt;&gt;"",RIGHT(LEFT('Atual-TXT'!A183,77),1),"")</f>
        <v>C</v>
      </c>
      <c r="E162" s="12">
        <f>IF('Atual-TXT'!A183&lt;&gt;"",IF(MOD(VALUE(LEFT(A162,1)),2)=1,IF(D162="D",C162,-C162),IF(D162="C",C162,-C162)),"")</f>
        <v>1392362.39</v>
      </c>
    </row>
    <row r="163" spans="1:5" x14ac:dyDescent="0.2">
      <c r="A163" s="11" t="str">
        <f>IF('Atual-TXT'!A184&lt;&gt;"",LEFT('Atual-TXT'!A184,15),"")</f>
        <v>2.1.8.8.1.00.00</v>
      </c>
      <c r="B163" s="11" t="str">
        <f>IF('Atual-TXT'!A184&lt;&gt;"",RIGHT(LEFT('Atual-TXT'!A184,51),34),"")</f>
        <v>VALORES RESTITUIVEIS - CONSOLIDACA</v>
      </c>
      <c r="C163" s="12">
        <f>IF('Atual-TXT'!A184&lt;&gt;"",VALUE(RIGHT(LEFT('Atual-TXT'!A184,75),23)),"")</f>
        <v>1392362.39</v>
      </c>
      <c r="D163" s="11" t="str">
        <f>IF('Atual-TXT'!A184&lt;&gt;"",RIGHT(LEFT('Atual-TXT'!A184,77),1),"")</f>
        <v>C</v>
      </c>
      <c r="E163" s="12">
        <f>IF('Atual-TXT'!A184&lt;&gt;"",IF(MOD(VALUE(LEFT(A163,1)),2)=1,IF(D163="D",C163,-C163),IF(D163="C",C163,-C163)),"")</f>
        <v>1392362.39</v>
      </c>
    </row>
    <row r="164" spans="1:5" x14ac:dyDescent="0.2">
      <c r="A164" s="11" t="str">
        <f>IF('Atual-TXT'!A185&lt;&gt;"",LEFT('Atual-TXT'!A185,15),"")</f>
        <v>2.1.8.8.1.01.00</v>
      </c>
      <c r="B164" s="11" t="str">
        <f>IF('Atual-TXT'!A185&lt;&gt;"",RIGHT(LEFT('Atual-TXT'!A185,51),34),"")</f>
        <v xml:space="preserve">CONSIGNACOES                      </v>
      </c>
      <c r="C164" s="12">
        <f>IF('Atual-TXT'!A185&lt;&gt;"",VALUE(RIGHT(LEFT('Atual-TXT'!A185,75),23)),"")</f>
        <v>1343515.72</v>
      </c>
      <c r="D164" s="11" t="str">
        <f>IF('Atual-TXT'!A185&lt;&gt;"",RIGHT(LEFT('Atual-TXT'!A185,77),1),"")</f>
        <v>C</v>
      </c>
      <c r="E164" s="12">
        <f>IF('Atual-TXT'!A185&lt;&gt;"",IF(MOD(VALUE(LEFT(A164,1)),2)=1,IF(D164="D",C164,-C164),IF(D164="C",C164,-C164)),"")</f>
        <v>1343515.72</v>
      </c>
    </row>
    <row r="165" spans="1:5" x14ac:dyDescent="0.2">
      <c r="A165" s="11" t="str">
        <f>IF('Atual-TXT'!A186&lt;&gt;"",LEFT('Atual-TXT'!A186,15),"")</f>
        <v>2.1.8.8.1.01.01</v>
      </c>
      <c r="B165" s="11" t="str">
        <f>IF('Atual-TXT'!A186&lt;&gt;"",RIGHT(LEFT('Atual-TXT'!A186,51),34),"")</f>
        <v xml:space="preserve">PSSS - VENCIMENTOS E VANTAGENS    </v>
      </c>
      <c r="C165" s="12">
        <f>IF('Atual-TXT'!A186&lt;&gt;"",VALUE(RIGHT(LEFT('Atual-TXT'!A186,75),23)),"")</f>
        <v>0</v>
      </c>
      <c r="D165" s="11" t="str">
        <f>IF('Atual-TXT'!A186&lt;&gt;"",RIGHT(LEFT('Atual-TXT'!A186,77),1),"")</f>
        <v xml:space="preserve"> </v>
      </c>
      <c r="E165" s="12">
        <f>IF('Atual-TXT'!A186&lt;&gt;"",IF(MOD(VALUE(LEFT(A165,1)),2)=1,IF(D165="D",C165,-C165),IF(D165="C",C165,-C165)),"")</f>
        <v>0</v>
      </c>
    </row>
    <row r="166" spans="1:5" x14ac:dyDescent="0.2">
      <c r="A166" s="11" t="str">
        <f>IF('Atual-TXT'!A187&lt;&gt;"",LEFT('Atual-TXT'!A187,15),"")</f>
        <v>2.1.8.8.1.01.02</v>
      </c>
      <c r="B166" s="11" t="str">
        <f>IF('Atual-TXT'!A187&lt;&gt;"",RIGHT(LEFT('Atual-TXT'!A187,51),34),"")</f>
        <v xml:space="preserve">RETENCAO PREVIDENCIARIA - FRGPS   </v>
      </c>
      <c r="C166" s="12">
        <f>IF('Atual-TXT'!A187&lt;&gt;"",VALUE(RIGHT(LEFT('Atual-TXT'!A187,75),23)),"")</f>
        <v>613.67999999999995</v>
      </c>
      <c r="D166" s="11" t="str">
        <f>IF('Atual-TXT'!A187&lt;&gt;"",RIGHT(LEFT('Atual-TXT'!A187,77),1),"")</f>
        <v>C</v>
      </c>
      <c r="E166" s="12">
        <f>IF('Atual-TXT'!A187&lt;&gt;"",IF(MOD(VALUE(LEFT(A166,1)),2)=1,IF(D166="D",C166,-C166),IF(D166="C",C166,-C166)),"")</f>
        <v>613.67999999999995</v>
      </c>
    </row>
    <row r="167" spans="1:5" x14ac:dyDescent="0.2">
      <c r="A167" s="11" t="str">
        <f>IF('Atual-TXT'!A188&lt;&gt;"",LEFT('Atual-TXT'!A188,15),"")</f>
        <v>2.1.8.8.1.01.04</v>
      </c>
      <c r="B167" s="11" t="str">
        <f>IF('Atual-TXT'!A188&lt;&gt;"",RIGHT(LEFT('Atual-TXT'!A188,51),34),"")</f>
        <v xml:space="preserve">IRRF DEVIDO AO TESOURO NACIONAL   </v>
      </c>
      <c r="C167" s="12">
        <f>IF('Atual-TXT'!A188&lt;&gt;"",VALUE(RIGHT(LEFT('Atual-TXT'!A188,75),23)),"")</f>
        <v>0</v>
      </c>
      <c r="D167" s="11" t="str">
        <f>IF('Atual-TXT'!A188&lt;&gt;"",RIGHT(LEFT('Atual-TXT'!A188,77),1),"")</f>
        <v xml:space="preserve"> </v>
      </c>
      <c r="E167" s="12">
        <f>IF('Atual-TXT'!A188&lt;&gt;"",IF(MOD(VALUE(LEFT(A167,1)),2)=1,IF(D167="D",C167,-C167),IF(D167="C",C167,-C167)),"")</f>
        <v>0</v>
      </c>
    </row>
    <row r="168" spans="1:5" x14ac:dyDescent="0.2">
      <c r="A168" s="11" t="str">
        <f>IF('Atual-TXT'!A189&lt;&gt;"",LEFT('Atual-TXT'!A189,15),"")</f>
        <v>2.1.8.8.1.01.05</v>
      </c>
      <c r="B168" s="11" t="str">
        <f>IF('Atual-TXT'!A189&lt;&gt;"",RIGHT(LEFT('Atual-TXT'!A189,51),34),"")</f>
        <v>INDENIZACOES E RESTITUICOES DEVIDA</v>
      </c>
      <c r="C168" s="12">
        <f>IF('Atual-TXT'!A189&lt;&gt;"",VALUE(RIGHT(LEFT('Atual-TXT'!A189,75),23)),"")</f>
        <v>0</v>
      </c>
      <c r="D168" s="11" t="str">
        <f>IF('Atual-TXT'!A189&lt;&gt;"",RIGHT(LEFT('Atual-TXT'!A189,77),1),"")</f>
        <v xml:space="preserve"> </v>
      </c>
      <c r="E168" s="12">
        <f>IF('Atual-TXT'!A189&lt;&gt;"",IF(MOD(VALUE(LEFT(A168,1)),2)=1,IF(D168="D",C168,-C168),IF(D168="C",C168,-C168)),"")</f>
        <v>0</v>
      </c>
    </row>
    <row r="169" spans="1:5" x14ac:dyDescent="0.2">
      <c r="A169" s="11" t="str">
        <f>IF('Atual-TXT'!A190&lt;&gt;"",LEFT('Atual-TXT'!A190,15),"")</f>
        <v>2.1.8.8.1.01.06</v>
      </c>
      <c r="B169" s="11" t="str">
        <f>IF('Atual-TXT'!A190&lt;&gt;"",RIGHT(LEFT('Atual-TXT'!A190,51),34),"")</f>
        <v>IMPOSTOS E CONTRIB DIVERSOS DEVIDO</v>
      </c>
      <c r="C169" s="12">
        <f>IF('Atual-TXT'!A190&lt;&gt;"",VALUE(RIGHT(LEFT('Atual-TXT'!A190,75),23)),"")</f>
        <v>7910.33</v>
      </c>
      <c r="D169" s="11" t="str">
        <f>IF('Atual-TXT'!A190&lt;&gt;"",RIGHT(LEFT('Atual-TXT'!A190,77),1),"")</f>
        <v>C</v>
      </c>
      <c r="E169" s="12">
        <f>IF('Atual-TXT'!A190&lt;&gt;"",IF(MOD(VALUE(LEFT(A169,1)),2)=1,IF(D169="D",C169,-C169),IF(D169="C",C169,-C169)),"")</f>
        <v>7910.33</v>
      </c>
    </row>
    <row r="170" spans="1:5" x14ac:dyDescent="0.2">
      <c r="A170" s="11" t="str">
        <f>IF('Atual-TXT'!A191&lt;&gt;"",LEFT('Atual-TXT'!A191,15),"")</f>
        <v>2.1.8.8.1.01.09</v>
      </c>
      <c r="B170" s="11" t="str">
        <f>IF('Atual-TXT'!A191&lt;&gt;"",RIGHT(LEFT('Atual-TXT'!A191,51),34),"")</f>
        <v xml:space="preserve">ISS                               </v>
      </c>
      <c r="C170" s="12">
        <f>IF('Atual-TXT'!A191&lt;&gt;"",VALUE(RIGHT(LEFT('Atual-TXT'!A191,75),23)),"")</f>
        <v>310.44</v>
      </c>
      <c r="D170" s="11" t="str">
        <f>IF('Atual-TXT'!A191&lt;&gt;"",RIGHT(LEFT('Atual-TXT'!A191,77),1),"")</f>
        <v>C</v>
      </c>
      <c r="E170" s="12">
        <f>IF('Atual-TXT'!A191&lt;&gt;"",IF(MOD(VALUE(LEFT(A170,1)),2)=1,IF(D170="D",C170,-C170),IF(D170="C",C170,-C170)),"")</f>
        <v>310.44</v>
      </c>
    </row>
    <row r="171" spans="1:5" x14ac:dyDescent="0.2">
      <c r="A171" s="11" t="str">
        <f>IF('Atual-TXT'!A192&lt;&gt;"",LEFT('Atual-TXT'!A192,15),"")</f>
        <v>2.1.8.8.1.01.14</v>
      </c>
      <c r="B171" s="11" t="str">
        <f>IF('Atual-TXT'!A192&lt;&gt;"",RIGHT(LEFT('Atual-TXT'!A192,51),34),"")</f>
        <v xml:space="preserve">PENSAO ALIMENTICIA                </v>
      </c>
      <c r="C171" s="12">
        <f>IF('Atual-TXT'!A192&lt;&gt;"",VALUE(RIGHT(LEFT('Atual-TXT'!A192,75),23)),"")</f>
        <v>150423.19</v>
      </c>
      <c r="D171" s="11" t="str">
        <f>IF('Atual-TXT'!A192&lt;&gt;"",RIGHT(LEFT('Atual-TXT'!A192,77),1),"")</f>
        <v>C</v>
      </c>
      <c r="E171" s="12">
        <f>IF('Atual-TXT'!A192&lt;&gt;"",IF(MOD(VALUE(LEFT(A171,1)),2)=1,IF(D171="D",C171,-C171),IF(D171="C",C171,-C171)),"")</f>
        <v>150423.19</v>
      </c>
    </row>
    <row r="172" spans="1:5" x14ac:dyDescent="0.2">
      <c r="A172" s="11" t="str">
        <f>IF('Atual-TXT'!A193&lt;&gt;"",LEFT('Atual-TXT'!A193,15),"")</f>
        <v>2.1.8.8.1.01.15</v>
      </c>
      <c r="B172" s="11" t="str">
        <f>IF('Atual-TXT'!A193&lt;&gt;"",RIGHT(LEFT('Atual-TXT'!A193,51),34),"")</f>
        <v>PLANOS DE PREVIDENCIA E ASSISTENCI</v>
      </c>
      <c r="C172" s="12">
        <f>IF('Atual-TXT'!A193&lt;&gt;"",VALUE(RIGHT(LEFT('Atual-TXT'!A193,75),23)),"")</f>
        <v>5632.98</v>
      </c>
      <c r="D172" s="11" t="str">
        <f>IF('Atual-TXT'!A193&lt;&gt;"",RIGHT(LEFT('Atual-TXT'!A193,77),1),"")</f>
        <v>C</v>
      </c>
      <c r="E172" s="12">
        <f>IF('Atual-TXT'!A193&lt;&gt;"",IF(MOD(VALUE(LEFT(A172,1)),2)=1,IF(D172="D",C172,-C172),IF(D172="C",C172,-C172)),"")</f>
        <v>5632.98</v>
      </c>
    </row>
    <row r="173" spans="1:5" x14ac:dyDescent="0.2">
      <c r="A173" s="11" t="str">
        <f>IF('Atual-TXT'!A194&lt;&gt;"",LEFT('Atual-TXT'!A194,15),"")</f>
        <v>2.1.8.8.1.01.19</v>
      </c>
      <c r="B173" s="11" t="str">
        <f>IF('Atual-TXT'!A194&lt;&gt;"",RIGHT(LEFT('Atual-TXT'!A194,51),34),"")</f>
        <v xml:space="preserve">RETENCOES - ASSOCIACOES           </v>
      </c>
      <c r="C173" s="12">
        <f>IF('Atual-TXT'!A194&lt;&gt;"",VALUE(RIGHT(LEFT('Atual-TXT'!A194,75),23)),"")</f>
        <v>1085.3699999999999</v>
      </c>
      <c r="D173" s="11" t="str">
        <f>IF('Atual-TXT'!A194&lt;&gt;"",RIGHT(LEFT('Atual-TXT'!A194,77),1),"")</f>
        <v>C</v>
      </c>
      <c r="E173" s="12">
        <f>IF('Atual-TXT'!A194&lt;&gt;"",IF(MOD(VALUE(LEFT(A173,1)),2)=1,IF(D173="D",C173,-C173),IF(D173="C",C173,-C173)),"")</f>
        <v>1085.3699999999999</v>
      </c>
    </row>
    <row r="174" spans="1:5" x14ac:dyDescent="0.2">
      <c r="A174" s="11" t="str">
        <f>IF('Atual-TXT'!A195&lt;&gt;"",LEFT('Atual-TXT'!A195,15),"")</f>
        <v>2.1.8.8.1.01.21</v>
      </c>
      <c r="B174" s="11" t="str">
        <f>IF('Atual-TXT'!A195&lt;&gt;"",RIGHT(LEFT('Atual-TXT'!A195,51),34),"")</f>
        <v xml:space="preserve">RETENCOES - PLANOS DE SEGUROS     </v>
      </c>
      <c r="C174" s="12">
        <f>IF('Atual-TXT'!A195&lt;&gt;"",VALUE(RIGHT(LEFT('Atual-TXT'!A195,75),23)),"")</f>
        <v>289.32</v>
      </c>
      <c r="D174" s="11" t="str">
        <f>IF('Atual-TXT'!A195&lt;&gt;"",RIGHT(LEFT('Atual-TXT'!A195,77),1),"")</f>
        <v>C</v>
      </c>
      <c r="E174" s="12">
        <f>IF('Atual-TXT'!A195&lt;&gt;"",IF(MOD(VALUE(LEFT(A174,1)),2)=1,IF(D174="D",C174,-C174),IF(D174="C",C174,-C174)),"")</f>
        <v>289.32</v>
      </c>
    </row>
    <row r="175" spans="1:5" x14ac:dyDescent="0.2">
      <c r="A175" s="11" t="str">
        <f>IF('Atual-TXT'!A196&lt;&gt;"",LEFT('Atual-TXT'!A196,15),"")</f>
        <v>2.1.8.8.1.01.22</v>
      </c>
      <c r="B175" s="11" t="str">
        <f>IF('Atual-TXT'!A196&lt;&gt;"",RIGHT(LEFT('Atual-TXT'!A196,51),34),"")</f>
        <v>RETENCOES - EMPRESTIMOS E FINANCIA</v>
      </c>
      <c r="C175" s="12">
        <f>IF('Atual-TXT'!A196&lt;&gt;"",VALUE(RIGHT(LEFT('Atual-TXT'!A196,75),23)),"")</f>
        <v>1079362.5</v>
      </c>
      <c r="D175" s="11" t="str">
        <f>IF('Atual-TXT'!A196&lt;&gt;"",RIGHT(LEFT('Atual-TXT'!A196,77),1),"")</f>
        <v>C</v>
      </c>
      <c r="E175" s="12">
        <f>IF('Atual-TXT'!A196&lt;&gt;"",IF(MOD(VALUE(LEFT(A175,1)),2)=1,IF(D175="D",C175,-C175),IF(D175="C",C175,-C175)),"")</f>
        <v>1079362.5</v>
      </c>
    </row>
    <row r="176" spans="1:5" x14ac:dyDescent="0.2">
      <c r="A176" s="11" t="str">
        <f>IF('Atual-TXT'!A197&lt;&gt;"",LEFT('Atual-TXT'!A197,15),"")</f>
        <v>2.1.8.8.1.01.27</v>
      </c>
      <c r="B176" s="11" t="str">
        <f>IF('Atual-TXT'!A197&lt;&gt;"",RIGHT(LEFT('Atual-TXT'!A197,51),34),"")</f>
        <v xml:space="preserve">PREVIDENCIA COMPLEMENTAR SERVIDOR </v>
      </c>
      <c r="C176" s="12">
        <f>IF('Atual-TXT'!A197&lt;&gt;"",VALUE(RIGHT(LEFT('Atual-TXT'!A197,75),23)),"")</f>
        <v>97887.91</v>
      </c>
      <c r="D176" s="11" t="str">
        <f>IF('Atual-TXT'!A197&lt;&gt;"",RIGHT(LEFT('Atual-TXT'!A197,77),1),"")</f>
        <v>C</v>
      </c>
      <c r="E176" s="12">
        <f>IF('Atual-TXT'!A197&lt;&gt;"",IF(MOD(VALUE(LEFT(A176,1)),2)=1,IF(D176="D",C176,-C176),IF(D176="C",C176,-C176)),"")</f>
        <v>97887.91</v>
      </c>
    </row>
    <row r="177" spans="1:5" x14ac:dyDescent="0.2">
      <c r="A177" s="11" t="str">
        <f>IF('Atual-TXT'!A198&lt;&gt;"",LEFT('Atual-TXT'!A198,15),"")</f>
        <v>2.1.8.8.1.01.28</v>
      </c>
      <c r="B177" s="11" t="str">
        <f>IF('Atual-TXT'!A198&lt;&gt;"",RIGHT(LEFT('Atual-TXT'!A198,51),34),"")</f>
        <v xml:space="preserve">DEPOSITOS RETIDOS DE FORNECEDORES </v>
      </c>
      <c r="C177" s="12">
        <f>IF('Atual-TXT'!A198&lt;&gt;"",VALUE(RIGHT(LEFT('Atual-TXT'!A198,75),23)),"")</f>
        <v>0</v>
      </c>
      <c r="D177" s="11" t="str">
        <f>IF('Atual-TXT'!A198&lt;&gt;"",RIGHT(LEFT('Atual-TXT'!A198,77),1),"")</f>
        <v xml:space="preserve"> </v>
      </c>
      <c r="E177" s="12">
        <f>IF('Atual-TXT'!A198&lt;&gt;"",IF(MOD(VALUE(LEFT(A177,1)),2)=1,IF(D177="D",C177,-C177),IF(D177="C",C177,-C177)),"")</f>
        <v>0</v>
      </c>
    </row>
    <row r="178" spans="1:5" x14ac:dyDescent="0.2">
      <c r="A178" s="11" t="str">
        <f>IF('Atual-TXT'!A199&lt;&gt;"",LEFT('Atual-TXT'!A199,15),"")</f>
        <v>2.1.8.8.1.03.00</v>
      </c>
      <c r="B178" s="11" t="str">
        <f>IF('Atual-TXT'!A199&lt;&gt;"",RIGHT(LEFT('Atual-TXT'!A199,51),34),"")</f>
        <v xml:space="preserve">DEPOSITOS JUDICIAIS               </v>
      </c>
      <c r="C178" s="12">
        <f>IF('Atual-TXT'!A199&lt;&gt;"",VALUE(RIGHT(LEFT('Atual-TXT'!A199,75),23)),"")</f>
        <v>0</v>
      </c>
      <c r="D178" s="11" t="str">
        <f>IF('Atual-TXT'!A199&lt;&gt;"",RIGHT(LEFT('Atual-TXT'!A199,77),1),"")</f>
        <v xml:space="preserve"> </v>
      </c>
      <c r="E178" s="12">
        <f>IF('Atual-TXT'!A199&lt;&gt;"",IF(MOD(VALUE(LEFT(A178,1)),2)=1,IF(D178="D",C178,-C178),IF(D178="C",C178,-C178)),"")</f>
        <v>0</v>
      </c>
    </row>
    <row r="179" spans="1:5" x14ac:dyDescent="0.2">
      <c r="A179" s="11" t="str">
        <f>IF('Atual-TXT'!A200&lt;&gt;"",LEFT('Atual-TXT'!A200,15),"")</f>
        <v>2.1.8.8.1.03.01</v>
      </c>
      <c r="B179" s="11" t="str">
        <f>IF('Atual-TXT'!A200&lt;&gt;"",RIGHT(LEFT('Atual-TXT'!A200,51),34),"")</f>
        <v>DEPOSITOS A EFETUAR POR DETERMINAC</v>
      </c>
      <c r="C179" s="12">
        <f>IF('Atual-TXT'!A200&lt;&gt;"",VALUE(RIGHT(LEFT('Atual-TXT'!A200,75),23)),"")</f>
        <v>0</v>
      </c>
      <c r="D179" s="11" t="str">
        <f>IF('Atual-TXT'!A200&lt;&gt;"",RIGHT(LEFT('Atual-TXT'!A200,77),1),"")</f>
        <v xml:space="preserve"> </v>
      </c>
      <c r="E179" s="12">
        <f>IF('Atual-TXT'!A200&lt;&gt;"",IF(MOD(VALUE(LEFT(A179,1)),2)=1,IF(D179="D",C179,-C179),IF(D179="C",C179,-C179)),"")</f>
        <v>0</v>
      </c>
    </row>
    <row r="180" spans="1:5" x14ac:dyDescent="0.2">
      <c r="A180" s="11" t="str">
        <f>IF('Atual-TXT'!A201&lt;&gt;"",LEFT('Atual-TXT'!A201,15),"")</f>
        <v>2.1.8.8.1.04.00</v>
      </c>
      <c r="B180" s="11" t="str">
        <f>IF('Atual-TXT'!A201&lt;&gt;"",RIGHT(LEFT('Atual-TXT'!A201,51),34),"")</f>
        <v xml:space="preserve">DEPOSITOS NAO JUDICIAIS           </v>
      </c>
      <c r="C180" s="12">
        <f>IF('Atual-TXT'!A201&lt;&gt;"",VALUE(RIGHT(LEFT('Atual-TXT'!A201,75),23)),"")</f>
        <v>48846.67</v>
      </c>
      <c r="D180" s="11" t="str">
        <f>IF('Atual-TXT'!A201&lt;&gt;"",RIGHT(LEFT('Atual-TXT'!A201,77),1),"")</f>
        <v>C</v>
      </c>
      <c r="E180" s="12">
        <f>IF('Atual-TXT'!A201&lt;&gt;"",IF(MOD(VALUE(LEFT(A180,1)),2)=1,IF(D180="D",C180,-C180),IF(D180="C",C180,-C180)),"")</f>
        <v>48846.67</v>
      </c>
    </row>
    <row r="181" spans="1:5" x14ac:dyDescent="0.2">
      <c r="A181" s="11" t="str">
        <f>IF('Atual-TXT'!A202&lt;&gt;"",LEFT('Atual-TXT'!A202,15),"")</f>
        <v>2.1.8.8.1.04.09</v>
      </c>
      <c r="B181" s="11" t="str">
        <f>IF('Atual-TXT'!A202&lt;&gt;"",RIGHT(LEFT('Atual-TXT'!A202,51),34),"")</f>
        <v xml:space="preserve">DEPOSITOS DE TERCEIROS            </v>
      </c>
      <c r="C181" s="12">
        <f>IF('Atual-TXT'!A202&lt;&gt;"",VALUE(RIGHT(LEFT('Atual-TXT'!A202,75),23)),"")</f>
        <v>44280</v>
      </c>
      <c r="D181" s="11" t="str">
        <f>IF('Atual-TXT'!A202&lt;&gt;"",RIGHT(LEFT('Atual-TXT'!A202,77),1),"")</f>
        <v>C</v>
      </c>
      <c r="E181" s="12">
        <f>IF('Atual-TXT'!A202&lt;&gt;"",IF(MOD(VALUE(LEFT(A181,1)),2)=1,IF(D181="D",C181,-C181),IF(D181="C",C181,-C181)),"")</f>
        <v>44280</v>
      </c>
    </row>
    <row r="182" spans="1:5" x14ac:dyDescent="0.2">
      <c r="A182" s="11" t="str">
        <f>IF('Atual-TXT'!A203&lt;&gt;"",LEFT('Atual-TXT'!A203,15),"")</f>
        <v>2.1.8.8.1.04.47</v>
      </c>
      <c r="B182" s="11" t="str">
        <f>IF('Atual-TXT'!A203&lt;&gt;"",RIGHT(LEFT('Atual-TXT'!A203,51),34),"")</f>
        <v>DEPOSITOS POR DEVOLUCAO DE VALORES</v>
      </c>
      <c r="C182" s="12">
        <f>IF('Atual-TXT'!A203&lt;&gt;"",VALUE(RIGHT(LEFT('Atual-TXT'!A203,75),23)),"")</f>
        <v>4566.67</v>
      </c>
      <c r="D182" s="11" t="str">
        <f>IF('Atual-TXT'!A203&lt;&gt;"",RIGHT(LEFT('Atual-TXT'!A203,77),1),"")</f>
        <v>C</v>
      </c>
      <c r="E182" s="12">
        <f>IF('Atual-TXT'!A203&lt;&gt;"",IF(MOD(VALUE(LEFT(A182,1)),2)=1,IF(D182="D",C182,-C182),IF(D182="C",C182,-C182)),"")</f>
        <v>4566.67</v>
      </c>
    </row>
    <row r="183" spans="1:5" x14ac:dyDescent="0.2">
      <c r="A183" s="11" t="str">
        <f>IF('Atual-TXT'!A204&lt;&gt;"",LEFT('Atual-TXT'!A204,15),"")</f>
        <v>2.1.8.9.0.00.00</v>
      </c>
      <c r="B183" s="11" t="str">
        <f>IF('Atual-TXT'!A204&lt;&gt;"",RIGHT(LEFT('Atual-TXT'!A204,51),34),"")</f>
        <v xml:space="preserve">OUTRAS OBRIGACOES A CURTO PRAZO   </v>
      </c>
      <c r="C183" s="12">
        <f>IF('Atual-TXT'!A204&lt;&gt;"",VALUE(RIGHT(LEFT('Atual-TXT'!A204,75),23)),"")</f>
        <v>130322.07</v>
      </c>
      <c r="D183" s="11" t="str">
        <f>IF('Atual-TXT'!A204&lt;&gt;"",RIGHT(LEFT('Atual-TXT'!A204,77),1),"")</f>
        <v>C</v>
      </c>
      <c r="E183" s="12">
        <f>IF('Atual-TXT'!A204&lt;&gt;"",IF(MOD(VALUE(LEFT(A183,1)),2)=1,IF(D183="D",C183,-C183),IF(D183="C",C183,-C183)),"")</f>
        <v>130322.07</v>
      </c>
    </row>
    <row r="184" spans="1:5" x14ac:dyDescent="0.2">
      <c r="A184" s="11" t="str">
        <f>IF('Atual-TXT'!A205&lt;&gt;"",LEFT('Atual-TXT'!A205,15),"")</f>
        <v>2.1.8.9.1.00.00</v>
      </c>
      <c r="B184" s="11" t="str">
        <f>IF('Atual-TXT'!A205&lt;&gt;"",RIGHT(LEFT('Atual-TXT'!A205,51),34),"")</f>
        <v>OUTRAS OBRIGACOES A CURTO PRAZO-CO</v>
      </c>
      <c r="C184" s="12">
        <f>IF('Atual-TXT'!A205&lt;&gt;"",VALUE(RIGHT(LEFT('Atual-TXT'!A205,75),23)),"")</f>
        <v>130322.07</v>
      </c>
      <c r="D184" s="11" t="str">
        <f>IF('Atual-TXT'!A205&lt;&gt;"",RIGHT(LEFT('Atual-TXT'!A205,77),1),"")</f>
        <v>C</v>
      </c>
      <c r="E184" s="12">
        <f>IF('Atual-TXT'!A205&lt;&gt;"",IF(MOD(VALUE(LEFT(A184,1)),2)=1,IF(D184="D",C184,-C184),IF(D184="C",C184,-C184)),"")</f>
        <v>130322.07</v>
      </c>
    </row>
    <row r="185" spans="1:5" x14ac:dyDescent="0.2">
      <c r="A185" s="11" t="str">
        <f>IF('Atual-TXT'!A206&lt;&gt;"",LEFT('Atual-TXT'!A206,15),"")</f>
        <v>2.1.8.9.1.01.00</v>
      </c>
      <c r="B185" s="11" t="str">
        <f>IF('Atual-TXT'!A206&lt;&gt;"",RIGHT(LEFT('Atual-TXT'!A206,51),34),"")</f>
        <v>INDENIZACOES, RESTITUICOES E COMPE</v>
      </c>
      <c r="C185" s="12">
        <f>IF('Atual-TXT'!A206&lt;&gt;"",VALUE(RIGHT(LEFT('Atual-TXT'!A206,75),23)),"")</f>
        <v>435.3</v>
      </c>
      <c r="D185" s="11" t="str">
        <f>IF('Atual-TXT'!A206&lt;&gt;"",RIGHT(LEFT('Atual-TXT'!A206,77),1),"")</f>
        <v>C</v>
      </c>
      <c r="E185" s="12">
        <f>IF('Atual-TXT'!A206&lt;&gt;"",IF(MOD(VALUE(LEFT(A185,1)),2)=1,IF(D185="D",C185,-C185),IF(D185="C",C185,-C185)),"")</f>
        <v>435.3</v>
      </c>
    </row>
    <row r="186" spans="1:5" x14ac:dyDescent="0.2">
      <c r="A186" s="11" t="str">
        <f>IF('Atual-TXT'!A207&lt;&gt;"",LEFT('Atual-TXT'!A207,15),"")</f>
        <v>2.1.8.9.1.02.00</v>
      </c>
      <c r="B186" s="11" t="str">
        <f>IF('Atual-TXT'!A207&lt;&gt;"",RIGHT(LEFT('Atual-TXT'!A207,51),34),"")</f>
        <v xml:space="preserve">DIARIAS A PAGAR                   </v>
      </c>
      <c r="C186" s="12">
        <f>IF('Atual-TXT'!A207&lt;&gt;"",VALUE(RIGHT(LEFT('Atual-TXT'!A207,75),23)),"")</f>
        <v>0</v>
      </c>
      <c r="D186" s="11" t="str">
        <f>IF('Atual-TXT'!A207&lt;&gt;"",RIGHT(LEFT('Atual-TXT'!A207,77),1),"")</f>
        <v xml:space="preserve"> </v>
      </c>
      <c r="E186" s="12">
        <f>IF('Atual-TXT'!A207&lt;&gt;"",IF(MOD(VALUE(LEFT(A186,1)),2)=1,IF(D186="D",C186,-C186),IF(D186="C",C186,-C186)),"")</f>
        <v>0</v>
      </c>
    </row>
    <row r="187" spans="1:5" x14ac:dyDescent="0.2">
      <c r="A187" s="11" t="str">
        <f>IF('Atual-TXT'!A208&lt;&gt;"",LEFT('Atual-TXT'!A208,15),"")</f>
        <v>2.1.8.9.1.15.00</v>
      </c>
      <c r="B187" s="11" t="str">
        <f>IF('Atual-TXT'!A208&lt;&gt;"",RIGHT(LEFT('Atual-TXT'!A208,51),34),"")</f>
        <v>TAXA DE FISCALIZACAO DE FUNCIONAME</v>
      </c>
      <c r="C187" s="12">
        <f>IF('Atual-TXT'!A208&lt;&gt;"",VALUE(RIGHT(LEFT('Atual-TXT'!A208,75),23)),"")</f>
        <v>0</v>
      </c>
      <c r="D187" s="11" t="str">
        <f>IF('Atual-TXT'!A208&lt;&gt;"",RIGHT(LEFT('Atual-TXT'!A208,77),1),"")</f>
        <v xml:space="preserve"> </v>
      </c>
      <c r="E187" s="12">
        <f>IF('Atual-TXT'!A208&lt;&gt;"",IF(MOD(VALUE(LEFT(A187,1)),2)=1,IF(D187="D",C187,-C187),IF(D187="C",C187,-C187)),"")</f>
        <v>0</v>
      </c>
    </row>
    <row r="188" spans="1:5" x14ac:dyDescent="0.2">
      <c r="A188" s="11" t="str">
        <f>IF('Atual-TXT'!A209&lt;&gt;"",LEFT('Atual-TXT'!A209,15),"")</f>
        <v>2.1.8.9.1.19.00</v>
      </c>
      <c r="B188" s="11" t="str">
        <f>IF('Atual-TXT'!A209&lt;&gt;"",RIGHT(LEFT('Atual-TXT'!A209,51),34),"")</f>
        <v>INCENTIVOS A EDUCAÇÃO, CULTURA E O</v>
      </c>
      <c r="C188" s="12">
        <f>IF('Atual-TXT'!A209&lt;&gt;"",VALUE(RIGHT(LEFT('Atual-TXT'!A209,75),23)),"")</f>
        <v>129886.77</v>
      </c>
      <c r="D188" s="11" t="str">
        <f>IF('Atual-TXT'!A209&lt;&gt;"",RIGHT(LEFT('Atual-TXT'!A209,77),1),"")</f>
        <v>C</v>
      </c>
      <c r="E188" s="12">
        <f>IF('Atual-TXT'!A209&lt;&gt;"",IF(MOD(VALUE(LEFT(A188,1)),2)=1,IF(D188="D",C188,-C188),IF(D188="C",C188,-C188)),"")</f>
        <v>129886.77</v>
      </c>
    </row>
    <row r="189" spans="1:5" x14ac:dyDescent="0.2">
      <c r="A189" s="11" t="str">
        <f>IF('Atual-TXT'!A210&lt;&gt;"",LEFT('Atual-TXT'!A210,15),"")</f>
        <v>2.1.8.9.1.36.00</v>
      </c>
      <c r="B189" s="11" t="str">
        <f>IF('Atual-TXT'!A210&lt;&gt;"",RIGHT(LEFT('Atual-TXT'!A210,51),34),"")</f>
        <v xml:space="preserve">VALORES EM TRANSITO EXIGIVEIS     </v>
      </c>
      <c r="C189" s="12">
        <f>IF('Atual-TXT'!A210&lt;&gt;"",VALUE(RIGHT(LEFT('Atual-TXT'!A210,75),23)),"")</f>
        <v>0</v>
      </c>
      <c r="D189" s="11" t="str">
        <f>IF('Atual-TXT'!A210&lt;&gt;"",RIGHT(LEFT('Atual-TXT'!A210,77),1),"")</f>
        <v xml:space="preserve"> </v>
      </c>
      <c r="E189" s="12">
        <f>IF('Atual-TXT'!A210&lt;&gt;"",IF(MOD(VALUE(LEFT(A189,1)),2)=1,IF(D189="D",C189,-C189),IF(D189="C",C189,-C189)),"")</f>
        <v>0</v>
      </c>
    </row>
    <row r="190" spans="1:5" x14ac:dyDescent="0.2">
      <c r="A190" s="11" t="str">
        <f>IF('Atual-TXT'!A211&lt;&gt;"",LEFT('Atual-TXT'!A211,15),"")</f>
        <v>2.1.8.9.1.36.01</v>
      </c>
      <c r="B190" s="11" t="str">
        <f>IF('Atual-TXT'!A211&lt;&gt;"",RIGHT(LEFT('Atual-TXT'!A211,51),34),"")</f>
        <v>GRU-VALORES EM TRANSITO PARA ESTOR</v>
      </c>
      <c r="C190" s="12">
        <f>IF('Atual-TXT'!A211&lt;&gt;"",VALUE(RIGHT(LEFT('Atual-TXT'!A211,75),23)),"")</f>
        <v>0</v>
      </c>
      <c r="D190" s="11" t="str">
        <f>IF('Atual-TXT'!A211&lt;&gt;"",RIGHT(LEFT('Atual-TXT'!A211,77),1),"")</f>
        <v xml:space="preserve"> </v>
      </c>
      <c r="E190" s="12">
        <f>IF('Atual-TXT'!A211&lt;&gt;"",IF(MOD(VALUE(LEFT(A190,1)),2)=1,IF(D190="D",C190,-C190),IF(D190="C",C190,-C190)),"")</f>
        <v>0</v>
      </c>
    </row>
    <row r="191" spans="1:5" x14ac:dyDescent="0.2">
      <c r="A191" s="11" t="str">
        <f>IF('Atual-TXT'!A212&lt;&gt;"",LEFT('Atual-TXT'!A212,15),"")</f>
        <v>2.1.8.9.1.36.03</v>
      </c>
      <c r="B191" s="11" t="str">
        <f>IF('Atual-TXT'!A212&lt;&gt;"",RIGHT(LEFT('Atual-TXT'!A212,51),34),"")</f>
        <v xml:space="preserve">ORDENS BANCARIAS CANCELADAS       </v>
      </c>
      <c r="C191" s="12">
        <f>IF('Atual-TXT'!A212&lt;&gt;"",VALUE(RIGHT(LEFT('Atual-TXT'!A212,75),23)),"")</f>
        <v>0</v>
      </c>
      <c r="D191" s="11" t="str">
        <f>IF('Atual-TXT'!A212&lt;&gt;"",RIGHT(LEFT('Atual-TXT'!A212,77),1),"")</f>
        <v xml:space="preserve"> </v>
      </c>
      <c r="E191" s="12">
        <f>IF('Atual-TXT'!A212&lt;&gt;"",IF(MOD(VALUE(LEFT(A191,1)),2)=1,IF(D191="D",C191,-C191),IF(D191="C",C191,-C191)),"")</f>
        <v>0</v>
      </c>
    </row>
    <row r="192" spans="1:5" x14ac:dyDescent="0.2">
      <c r="A192" s="11" t="str">
        <f>IF('Atual-TXT'!A213&lt;&gt;"",LEFT('Atual-TXT'!A213,15),"")</f>
        <v>2.1.8.9.1.36.10</v>
      </c>
      <c r="B192" s="11" t="str">
        <f>IF('Atual-TXT'!A213&lt;&gt;"",RIGHT(LEFT('Atual-TXT'!A213,51),34),"")</f>
        <v>FATURA - CARTAO DE PAGAMENTO DO GO</v>
      </c>
      <c r="C192" s="12">
        <f>IF('Atual-TXT'!A213&lt;&gt;"",VALUE(RIGHT(LEFT('Atual-TXT'!A213,75),23)),"")</f>
        <v>0</v>
      </c>
      <c r="D192" s="11" t="str">
        <f>IF('Atual-TXT'!A213&lt;&gt;"",RIGHT(LEFT('Atual-TXT'!A213,77),1),"")</f>
        <v xml:space="preserve"> </v>
      </c>
      <c r="E192" s="12">
        <f>IF('Atual-TXT'!A213&lt;&gt;"",IF(MOD(VALUE(LEFT(A192,1)),2)=1,IF(D192="D",C192,-C192),IF(D192="C",C192,-C192)),"")</f>
        <v>0</v>
      </c>
    </row>
    <row r="193" spans="1:5" x14ac:dyDescent="0.2">
      <c r="A193" s="11" t="str">
        <f>IF('Atual-TXT'!A214&lt;&gt;"",LEFT('Atual-TXT'!A214,15),"")</f>
        <v>2.1.8.9.4.00.00</v>
      </c>
      <c r="B193" s="11" t="str">
        <f>IF('Atual-TXT'!A214&lt;&gt;"",RIGHT(LEFT('Atual-TXT'!A214,51),34),"")</f>
        <v>OUTRAS OBRIGACOES A CP - INTER OFS</v>
      </c>
      <c r="C193" s="12">
        <f>IF('Atual-TXT'!A214&lt;&gt;"",VALUE(RIGHT(LEFT('Atual-TXT'!A214,75),23)),"")</f>
        <v>0</v>
      </c>
      <c r="D193" s="11" t="str">
        <f>IF('Atual-TXT'!A214&lt;&gt;"",RIGHT(LEFT('Atual-TXT'!A214,77),1),"")</f>
        <v xml:space="preserve"> </v>
      </c>
      <c r="E193" s="12">
        <f>IF('Atual-TXT'!A214&lt;&gt;"",IF(MOD(VALUE(LEFT(A193,1)),2)=1,IF(D193="D",C193,-C193),IF(D193="C",C193,-C193)),"")</f>
        <v>0</v>
      </c>
    </row>
    <row r="194" spans="1:5" x14ac:dyDescent="0.2">
      <c r="A194" s="11" t="str">
        <f>IF('Atual-TXT'!A215&lt;&gt;"",LEFT('Atual-TXT'!A215,15),"")</f>
        <v>2.1.8.9.4.01.00</v>
      </c>
      <c r="B194" s="11" t="str">
        <f>IF('Atual-TXT'!A215&lt;&gt;"",RIGHT(LEFT('Atual-TXT'!A215,51),34),"")</f>
        <v>INDENIZAC, RESTITUIC E COMPENSAC -</v>
      </c>
      <c r="C194" s="12">
        <f>IF('Atual-TXT'!A215&lt;&gt;"",VALUE(RIGHT(LEFT('Atual-TXT'!A215,75),23)),"")</f>
        <v>0</v>
      </c>
      <c r="D194" s="11" t="str">
        <f>IF('Atual-TXT'!A215&lt;&gt;"",RIGHT(LEFT('Atual-TXT'!A215,77),1),"")</f>
        <v xml:space="preserve"> </v>
      </c>
      <c r="E194" s="12">
        <f>IF('Atual-TXT'!A215&lt;&gt;"",IF(MOD(VALUE(LEFT(A194,1)),2)=1,IF(D194="D",C194,-C194),IF(D194="C",C194,-C194)),"")</f>
        <v>0</v>
      </c>
    </row>
    <row r="195" spans="1:5" x14ac:dyDescent="0.2">
      <c r="A195" s="11" t="str">
        <f>IF('Atual-TXT'!A216&lt;&gt;"",LEFT('Atual-TXT'!A216,15),"")</f>
        <v>2.3.0.0.0.00.00</v>
      </c>
      <c r="B195" s="11" t="str">
        <f>IF('Atual-TXT'!A216&lt;&gt;"",RIGHT(LEFT('Atual-TXT'!A216,51),34),"")</f>
        <v xml:space="preserve">PATRIMONIO LIQUIDO                </v>
      </c>
      <c r="C195" s="12">
        <f>IF('Atual-TXT'!A216&lt;&gt;"",VALUE(RIGHT(LEFT('Atual-TXT'!A216,75),23)),"")</f>
        <v>272121976.51999998</v>
      </c>
      <c r="D195" s="11" t="str">
        <f>IF('Atual-TXT'!A216&lt;&gt;"",RIGHT(LEFT('Atual-TXT'!A216,77),1),"")</f>
        <v>C</v>
      </c>
      <c r="E195" s="12">
        <f>IF('Atual-TXT'!A216&lt;&gt;"",IF(MOD(VALUE(LEFT(A195,1)),2)=1,IF(D195="D",C195,-C195),IF(D195="C",C195,-C195)),"")</f>
        <v>272121976.51999998</v>
      </c>
    </row>
    <row r="196" spans="1:5" x14ac:dyDescent="0.2">
      <c r="A196" s="11" t="str">
        <f>IF('Atual-TXT'!A217&lt;&gt;"",LEFT('Atual-TXT'!A217,15),"")</f>
        <v>2.3.3.0.0.00.00</v>
      </c>
      <c r="B196" s="11" t="str">
        <f>IF('Atual-TXT'!A217&lt;&gt;"",RIGHT(LEFT('Atual-TXT'!A217,51),34),"")</f>
        <v xml:space="preserve">RESERVAS DE CAPITAL               </v>
      </c>
      <c r="C196" s="12">
        <f>IF('Atual-TXT'!A217&lt;&gt;"",VALUE(RIGHT(LEFT('Atual-TXT'!A217,75),23)),"")</f>
        <v>10567.56</v>
      </c>
      <c r="D196" s="11" t="str">
        <f>IF('Atual-TXT'!A217&lt;&gt;"",RIGHT(LEFT('Atual-TXT'!A217,77),1),"")</f>
        <v>C</v>
      </c>
      <c r="E196" s="12">
        <f>IF('Atual-TXT'!A217&lt;&gt;"",IF(MOD(VALUE(LEFT(A196,1)),2)=1,IF(D196="D",C196,-C196),IF(D196="C",C196,-C196)),"")</f>
        <v>10567.56</v>
      </c>
    </row>
    <row r="197" spans="1:5" x14ac:dyDescent="0.2">
      <c r="A197" s="11" t="str">
        <f>IF('Atual-TXT'!A218&lt;&gt;"",LEFT('Atual-TXT'!A218,15),"")</f>
        <v>2.3.3.9.0.00.00</v>
      </c>
      <c r="B197" s="11" t="str">
        <f>IF('Atual-TXT'!A218&lt;&gt;"",RIGHT(LEFT('Atual-TXT'!A218,51),34),"")</f>
        <v xml:space="preserve">OUTRAS RESERVAS DE CAPITAL        </v>
      </c>
      <c r="C197" s="12">
        <f>IF('Atual-TXT'!A218&lt;&gt;"",VALUE(RIGHT(LEFT('Atual-TXT'!A218,75),23)),"")</f>
        <v>10567.56</v>
      </c>
      <c r="D197" s="11" t="str">
        <f>IF('Atual-TXT'!A218&lt;&gt;"",RIGHT(LEFT('Atual-TXT'!A218,77),1),"")</f>
        <v>C</v>
      </c>
      <c r="E197" s="12">
        <f>IF('Atual-TXT'!A218&lt;&gt;"",IF(MOD(VALUE(LEFT(A197,1)),2)=1,IF(D197="D",C197,-C197),IF(D197="C",C197,-C197)),"")</f>
        <v>10567.56</v>
      </c>
    </row>
    <row r="198" spans="1:5" x14ac:dyDescent="0.2">
      <c r="A198" s="11" t="str">
        <f>IF('Atual-TXT'!A219&lt;&gt;"",LEFT('Atual-TXT'!A219,15),"")</f>
        <v>2.3.3.9.1.00.00</v>
      </c>
      <c r="B198" s="11" t="str">
        <f>IF('Atual-TXT'!A219&lt;&gt;"",RIGHT(LEFT('Atual-TXT'!A219,51),34),"")</f>
        <v>OUTRAS RESERVAS DE CAPITAL - CONSO</v>
      </c>
      <c r="C198" s="12">
        <f>IF('Atual-TXT'!A219&lt;&gt;"",VALUE(RIGHT(LEFT('Atual-TXT'!A219,75),23)),"")</f>
        <v>10567.56</v>
      </c>
      <c r="D198" s="11" t="str">
        <f>IF('Atual-TXT'!A219&lt;&gt;"",RIGHT(LEFT('Atual-TXT'!A219,77),1),"")</f>
        <v>C</v>
      </c>
      <c r="E198" s="12">
        <f>IF('Atual-TXT'!A219&lt;&gt;"",IF(MOD(VALUE(LEFT(A198,1)),2)=1,IF(D198="D",C198,-C198),IF(D198="C",C198,-C198)),"")</f>
        <v>10567.56</v>
      </c>
    </row>
    <row r="199" spans="1:5" x14ac:dyDescent="0.2">
      <c r="A199" s="11" t="str">
        <f>IF('Atual-TXT'!A220&lt;&gt;"",LEFT('Atual-TXT'!A220,15),"")</f>
        <v>2.3.3.9.1.02.00</v>
      </c>
      <c r="B199" s="11" t="str">
        <f>IF('Atual-TXT'!A220&lt;&gt;"",RIGHT(LEFT('Atual-TXT'!A220,51),34),"")</f>
        <v>RESERVAS DE DOACOES E SUBVENCOES P</v>
      </c>
      <c r="C199" s="12">
        <f>IF('Atual-TXT'!A220&lt;&gt;"",VALUE(RIGHT(LEFT('Atual-TXT'!A220,75),23)),"")</f>
        <v>10567.56</v>
      </c>
      <c r="D199" s="11" t="str">
        <f>IF('Atual-TXT'!A220&lt;&gt;"",RIGHT(LEFT('Atual-TXT'!A220,77),1),"")</f>
        <v>C</v>
      </c>
      <c r="E199" s="12">
        <f>IF('Atual-TXT'!A220&lt;&gt;"",IF(MOD(VALUE(LEFT(A199,1)),2)=1,IF(D199="D",C199,-C199),IF(D199="C",C199,-C199)),"")</f>
        <v>10567.56</v>
      </c>
    </row>
    <row r="200" spans="1:5" x14ac:dyDescent="0.2">
      <c r="A200" s="11" t="str">
        <f>IF('Atual-TXT'!A221&lt;&gt;"",LEFT('Atual-TXT'!A221,15),"")</f>
        <v>2.3.7.0.0.00.00</v>
      </c>
      <c r="B200" s="11" t="str">
        <f>IF('Atual-TXT'!A221&lt;&gt;"",RIGHT(LEFT('Atual-TXT'!A221,51),34),"")</f>
        <v xml:space="preserve">RESULTADOS ACUMULADOS             </v>
      </c>
      <c r="C200" s="12">
        <f>IF('Atual-TXT'!A221&lt;&gt;"",VALUE(RIGHT(LEFT('Atual-TXT'!A221,75),23)),"")</f>
        <v>272111408.95999998</v>
      </c>
      <c r="D200" s="11" t="str">
        <f>IF('Atual-TXT'!A221&lt;&gt;"",RIGHT(LEFT('Atual-TXT'!A221,77),1),"")</f>
        <v>C</v>
      </c>
      <c r="E200" s="12">
        <f>IF('Atual-TXT'!A221&lt;&gt;"",IF(MOD(VALUE(LEFT(A200,1)),2)=1,IF(D200="D",C200,-C200),IF(D200="C",C200,-C200)),"")</f>
        <v>272111408.95999998</v>
      </c>
    </row>
    <row r="201" spans="1:5" x14ac:dyDescent="0.2">
      <c r="A201" s="11" t="str">
        <f>IF('Atual-TXT'!A222&lt;&gt;"",LEFT('Atual-TXT'!A222,15),"")</f>
        <v>2.3.7.1.0.00.00</v>
      </c>
      <c r="B201" s="11" t="str">
        <f>IF('Atual-TXT'!A222&lt;&gt;"",RIGHT(LEFT('Atual-TXT'!A222,51),34),"")</f>
        <v xml:space="preserve">SUPERAVITS OU DEFICITS ACUMULADOS </v>
      </c>
      <c r="C201" s="12">
        <f>IF('Atual-TXT'!A222&lt;&gt;"",VALUE(RIGHT(LEFT('Atual-TXT'!A222,75),23)),"")</f>
        <v>272111408.95999998</v>
      </c>
      <c r="D201" s="11" t="str">
        <f>IF('Atual-TXT'!A222&lt;&gt;"",RIGHT(LEFT('Atual-TXT'!A222,77),1),"")</f>
        <v>C</v>
      </c>
      <c r="E201" s="12">
        <f>IF('Atual-TXT'!A222&lt;&gt;"",IF(MOD(VALUE(LEFT(A201,1)),2)=1,IF(D201="D",C201,-C201),IF(D201="C",C201,-C201)),"")</f>
        <v>272111408.95999998</v>
      </c>
    </row>
    <row r="202" spans="1:5" x14ac:dyDescent="0.2">
      <c r="A202" s="11" t="str">
        <f>IF('Atual-TXT'!A223&lt;&gt;"",LEFT('Atual-TXT'!A223,15),"")</f>
        <v>2.3.7.1.1.00.00</v>
      </c>
      <c r="B202" s="11" t="str">
        <f>IF('Atual-TXT'!A223&lt;&gt;"",RIGHT(LEFT('Atual-TXT'!A223,51),34),"")</f>
        <v xml:space="preserve">SUPERAVITS OU DEFICITS ACUMULADOS </v>
      </c>
      <c r="C202" s="12">
        <f>IF('Atual-TXT'!A223&lt;&gt;"",VALUE(RIGHT(LEFT('Atual-TXT'!A223,75),23)),"")</f>
        <v>272111408.95999998</v>
      </c>
      <c r="D202" s="11" t="str">
        <f>IF('Atual-TXT'!A223&lt;&gt;"",RIGHT(LEFT('Atual-TXT'!A223,77),1),"")</f>
        <v>C</v>
      </c>
      <c r="E202" s="12">
        <f>IF('Atual-TXT'!A223&lt;&gt;"",IF(MOD(VALUE(LEFT(A202,1)),2)=1,IF(D202="D",C202,-C202),IF(D202="C",C202,-C202)),"")</f>
        <v>272111408.95999998</v>
      </c>
    </row>
    <row r="203" spans="1:5" x14ac:dyDescent="0.2">
      <c r="A203" s="11" t="str">
        <f>IF('Atual-TXT'!A224&lt;&gt;"",LEFT('Atual-TXT'!A224,15),"")</f>
        <v>2.3.7.1.1.02.00</v>
      </c>
      <c r="B203" s="11" t="str">
        <f>IF('Atual-TXT'!A224&lt;&gt;"",RIGHT(LEFT('Atual-TXT'!A224,51),34),"")</f>
        <v xml:space="preserve">SUPERAVITS OU DEFICITS EXERCICIOS </v>
      </c>
      <c r="C203" s="12">
        <f>IF('Atual-TXT'!A224&lt;&gt;"",VALUE(RIGHT(LEFT('Atual-TXT'!A224,75),23)),"")</f>
        <v>274269443.57999998</v>
      </c>
      <c r="D203" s="11" t="str">
        <f>IF('Atual-TXT'!A224&lt;&gt;"",RIGHT(LEFT('Atual-TXT'!A224,77),1),"")</f>
        <v>C</v>
      </c>
      <c r="E203" s="12">
        <f>IF('Atual-TXT'!A224&lt;&gt;"",IF(MOD(VALUE(LEFT(A203,1)),2)=1,IF(D203="D",C203,-C203),IF(D203="C",C203,-C203)),"")</f>
        <v>274269443.57999998</v>
      </c>
    </row>
    <row r="204" spans="1:5" x14ac:dyDescent="0.2">
      <c r="A204" s="11" t="str">
        <f>IF('Atual-TXT'!A225&lt;&gt;"",LEFT('Atual-TXT'!A225,15),"")</f>
        <v>2.3.7.1.1.02.01</v>
      </c>
      <c r="B204" s="11" t="str">
        <f>IF('Atual-TXT'!A225&lt;&gt;"",RIGHT(LEFT('Atual-TXT'!A225,51),34),"")</f>
        <v xml:space="preserve">SUPERAVITS OU DEFICITS EXERCICIOS </v>
      </c>
      <c r="C204" s="12">
        <f>IF('Atual-TXT'!A225&lt;&gt;"",VALUE(RIGHT(LEFT('Atual-TXT'!A225,75),23)),"")</f>
        <v>274269443.57999998</v>
      </c>
      <c r="D204" s="11" t="str">
        <f>IF('Atual-TXT'!A225&lt;&gt;"",RIGHT(LEFT('Atual-TXT'!A225,77),1),"")</f>
        <v>C</v>
      </c>
      <c r="E204" s="12">
        <f>IF('Atual-TXT'!A225&lt;&gt;"",IF(MOD(VALUE(LEFT(A204,1)),2)=1,IF(D204="D",C204,-C204),IF(D204="C",C204,-C204)),"")</f>
        <v>274269443.57999998</v>
      </c>
    </row>
    <row r="205" spans="1:5" x14ac:dyDescent="0.2">
      <c r="A205" s="11" t="str">
        <f>IF('Atual-TXT'!A226&lt;&gt;"",LEFT('Atual-TXT'!A226,15),"")</f>
        <v>2.3.7.1.1.02.02</v>
      </c>
      <c r="B205" s="11" t="str">
        <f>IF('Atual-TXT'!A226&lt;&gt;"",RIGHT(LEFT('Atual-TXT'!A226,51),34),"")</f>
        <v>RESULTADO PARCIAL DO EXERCICIO ANT</v>
      </c>
      <c r="C205" s="12">
        <f>IF('Atual-TXT'!A226&lt;&gt;"",VALUE(RIGHT(LEFT('Atual-TXT'!A226,75),23)),"")</f>
        <v>0</v>
      </c>
      <c r="D205" s="11" t="str">
        <f>IF('Atual-TXT'!A226&lt;&gt;"",RIGHT(LEFT('Atual-TXT'!A226,77),1),"")</f>
        <v xml:space="preserve"> </v>
      </c>
      <c r="E205" s="12">
        <f>IF('Atual-TXT'!A226&lt;&gt;"",IF(MOD(VALUE(LEFT(A205,1)),2)=1,IF(D205="D",C205,-C205),IF(D205="C",C205,-C205)),"")</f>
        <v>0</v>
      </c>
    </row>
    <row r="206" spans="1:5" x14ac:dyDescent="0.2">
      <c r="A206" s="11" t="str">
        <f>IF('Atual-TXT'!A227&lt;&gt;"",LEFT('Atual-TXT'!A227,15),"")</f>
        <v>2.3.7.1.1.03.00</v>
      </c>
      <c r="B206" s="11" t="str">
        <f>IF('Atual-TXT'!A227&lt;&gt;"",RIGHT(LEFT('Atual-TXT'!A227,51),34),"")</f>
        <v xml:space="preserve">AJUSTES DE EXERCICIOS ANTERIORES  </v>
      </c>
      <c r="C206" s="12">
        <f>IF('Atual-TXT'!A227&lt;&gt;"",VALUE(RIGHT(LEFT('Atual-TXT'!A227,75),23)),"")</f>
        <v>2158034.62</v>
      </c>
      <c r="D206" s="11" t="str">
        <f>IF('Atual-TXT'!A227&lt;&gt;"",RIGHT(LEFT('Atual-TXT'!A227,77),1),"")</f>
        <v>D</v>
      </c>
      <c r="E206" s="12">
        <f>IF('Atual-TXT'!A227&lt;&gt;"",IF(MOD(VALUE(LEFT(A206,1)),2)=1,IF(D206="D",C206,-C206),IF(D206="C",C206,-C206)),"")</f>
        <v>-2158034.62</v>
      </c>
    </row>
    <row r="207" spans="1:5" x14ac:dyDescent="0.2">
      <c r="A207" s="11" t="str">
        <f>IF('Atual-TXT'!A228&lt;&gt;"",LEFT('Atual-TXT'!A228,15),"")</f>
        <v>3.0.0.0.0.00.00</v>
      </c>
      <c r="B207" s="11" t="str">
        <f>IF('Atual-TXT'!A228&lt;&gt;"",RIGHT(LEFT('Atual-TXT'!A228,51),34),"")</f>
        <v xml:space="preserve">VARIAÇÃO PATRIMONIAL DIMINUTIVA   </v>
      </c>
      <c r="C207" s="12">
        <f>IF('Atual-TXT'!A228&lt;&gt;"",VALUE(RIGHT(LEFT('Atual-TXT'!A228,75),23)),"")</f>
        <v>324683019.31999999</v>
      </c>
      <c r="D207" s="11" t="str">
        <f>IF('Atual-TXT'!A228&lt;&gt;"",RIGHT(LEFT('Atual-TXT'!A228,77),1),"")</f>
        <v>D</v>
      </c>
      <c r="E207" s="12">
        <f>IF('Atual-TXT'!A228&lt;&gt;"",IF(MOD(VALUE(LEFT(A207,1)),2)=1,IF(D207="D",C207,-C207),IF(D207="C",C207,-C207)),"")</f>
        <v>324683019.31999999</v>
      </c>
    </row>
    <row r="208" spans="1:5" x14ac:dyDescent="0.2">
      <c r="A208" s="11" t="str">
        <f>IF('Atual-TXT'!A229&lt;&gt;"",LEFT('Atual-TXT'!A229,15),"")</f>
        <v>3.1.0.0.0.00.00</v>
      </c>
      <c r="B208" s="11" t="str">
        <f>IF('Atual-TXT'!A229&lt;&gt;"",RIGHT(LEFT('Atual-TXT'!A229,51),34),"")</f>
        <v xml:space="preserve">PESSOAL E ENCARGOS                </v>
      </c>
      <c r="C208" s="12">
        <f>IF('Atual-TXT'!A229&lt;&gt;"",VALUE(RIGHT(LEFT('Atual-TXT'!A229,75),23)),"")</f>
        <v>264150006.87</v>
      </c>
      <c r="D208" s="11" t="str">
        <f>IF('Atual-TXT'!A229&lt;&gt;"",RIGHT(LEFT('Atual-TXT'!A229,77),1),"")</f>
        <v>D</v>
      </c>
      <c r="E208" s="12">
        <f>IF('Atual-TXT'!A229&lt;&gt;"",IF(MOD(VALUE(LEFT(A208,1)),2)=1,IF(D208="D",C208,-C208),IF(D208="C",C208,-C208)),"")</f>
        <v>264150006.87</v>
      </c>
    </row>
    <row r="209" spans="1:5" x14ac:dyDescent="0.2">
      <c r="A209" s="11" t="str">
        <f>IF('Atual-TXT'!A230&lt;&gt;"",LEFT('Atual-TXT'!A230,15),"")</f>
        <v>3.1.1.0.0.00.00</v>
      </c>
      <c r="B209" s="11" t="str">
        <f>IF('Atual-TXT'!A230&lt;&gt;"",RIGHT(LEFT('Atual-TXT'!A230,51),34),"")</f>
        <v xml:space="preserve">REMUNERACAO A PESSOAL             </v>
      </c>
      <c r="C209" s="12">
        <f>IF('Atual-TXT'!A230&lt;&gt;"",VALUE(RIGHT(LEFT('Atual-TXT'!A230,75),23)),"")</f>
        <v>208535733.44999999</v>
      </c>
      <c r="D209" s="11" t="str">
        <f>IF('Atual-TXT'!A230&lt;&gt;"",RIGHT(LEFT('Atual-TXT'!A230,77),1),"")</f>
        <v>D</v>
      </c>
      <c r="E209" s="12">
        <f>IF('Atual-TXT'!A230&lt;&gt;"",IF(MOD(VALUE(LEFT(A209,1)),2)=1,IF(D209="D",C209,-C209),IF(D209="C",C209,-C209)),"")</f>
        <v>208535733.44999999</v>
      </c>
    </row>
    <row r="210" spans="1:5" x14ac:dyDescent="0.2">
      <c r="A210" s="11" t="str">
        <f>IF('Atual-TXT'!A231&lt;&gt;"",LEFT('Atual-TXT'!A231,15),"")</f>
        <v>3.1.1.1.0.00.00</v>
      </c>
      <c r="B210" s="11" t="str">
        <f>IF('Atual-TXT'!A231&lt;&gt;"",RIGHT(LEFT('Atual-TXT'!A231,51),34),"")</f>
        <v>REMUNERACAO A PESSOAL ATIVO CIVIL-</v>
      </c>
      <c r="C210" s="12">
        <f>IF('Atual-TXT'!A231&lt;&gt;"",VALUE(RIGHT(LEFT('Atual-TXT'!A231,75),23)),"")</f>
        <v>204879706.03</v>
      </c>
      <c r="D210" s="11" t="str">
        <f>IF('Atual-TXT'!A231&lt;&gt;"",RIGHT(LEFT('Atual-TXT'!A231,77),1),"")</f>
        <v>D</v>
      </c>
      <c r="E210" s="12">
        <f>IF('Atual-TXT'!A231&lt;&gt;"",IF(MOD(VALUE(LEFT(A210,1)),2)=1,IF(D210="D",C210,-C210),IF(D210="C",C210,-C210)),"")</f>
        <v>204879706.03</v>
      </c>
    </row>
    <row r="211" spans="1:5" x14ac:dyDescent="0.2">
      <c r="A211" s="11" t="str">
        <f>IF('Atual-TXT'!A232&lt;&gt;"",LEFT('Atual-TXT'!A232,15),"")</f>
        <v>3.1.1.1.1.00.00</v>
      </c>
      <c r="B211" s="11" t="str">
        <f>IF('Atual-TXT'!A232&lt;&gt;"",RIGHT(LEFT('Atual-TXT'!A232,51),34),"")</f>
        <v>REMUNERACAO A PESSOAL ATIVO CIVIL-</v>
      </c>
      <c r="C211" s="12">
        <f>IF('Atual-TXT'!A232&lt;&gt;"",VALUE(RIGHT(LEFT('Atual-TXT'!A232,75),23)),"")</f>
        <v>204879706.03</v>
      </c>
      <c r="D211" s="11" t="str">
        <f>IF('Atual-TXT'!A232&lt;&gt;"",RIGHT(LEFT('Atual-TXT'!A232,77),1),"")</f>
        <v>D</v>
      </c>
      <c r="E211" s="12">
        <f>IF('Atual-TXT'!A232&lt;&gt;"",IF(MOD(VALUE(LEFT(A211,1)),2)=1,IF(D211="D",C211,-C211),IF(D211="C",C211,-C211)),"")</f>
        <v>204879706.03</v>
      </c>
    </row>
    <row r="212" spans="1:5" x14ac:dyDescent="0.2">
      <c r="A212" s="11" t="str">
        <f>IF('Atual-TXT'!A233&lt;&gt;"",LEFT('Atual-TXT'!A233,15),"")</f>
        <v>3.1.1.1.1.01.00</v>
      </c>
      <c r="B212" s="11" t="str">
        <f>IF('Atual-TXT'!A233&lt;&gt;"",RIGHT(LEFT('Atual-TXT'!A233,51),34),"")</f>
        <v xml:space="preserve">VENCIMENTOS E SALARIOS            </v>
      </c>
      <c r="C212" s="12">
        <f>IF('Atual-TXT'!A233&lt;&gt;"",VALUE(RIGHT(LEFT('Atual-TXT'!A233,75),23)),"")</f>
        <v>174782597.13</v>
      </c>
      <c r="D212" s="11" t="str">
        <f>IF('Atual-TXT'!A233&lt;&gt;"",RIGHT(LEFT('Atual-TXT'!A233,77),1),"")</f>
        <v>D</v>
      </c>
      <c r="E212" s="12">
        <f>IF('Atual-TXT'!A233&lt;&gt;"",IF(MOD(VALUE(LEFT(A212,1)),2)=1,IF(D212="D",C212,-C212),IF(D212="C",C212,-C212)),"")</f>
        <v>174782597.13</v>
      </c>
    </row>
    <row r="213" spans="1:5" x14ac:dyDescent="0.2">
      <c r="A213" s="11" t="str">
        <f>IF('Atual-TXT'!A234&lt;&gt;"",LEFT('Atual-TXT'!A234,15),"")</f>
        <v>3.1.1.1.1.02.00</v>
      </c>
      <c r="B213" s="11" t="str">
        <f>IF('Atual-TXT'!A234&lt;&gt;"",RIGHT(LEFT('Atual-TXT'!A234,51),34),"")</f>
        <v xml:space="preserve">ABONOS                            </v>
      </c>
      <c r="C213" s="12">
        <f>IF('Atual-TXT'!A234&lt;&gt;"",VALUE(RIGHT(LEFT('Atual-TXT'!A234,75),23)),"")</f>
        <v>126586.5</v>
      </c>
      <c r="D213" s="11" t="str">
        <f>IF('Atual-TXT'!A234&lt;&gt;"",RIGHT(LEFT('Atual-TXT'!A234,77),1),"")</f>
        <v>D</v>
      </c>
      <c r="E213" s="12">
        <f>IF('Atual-TXT'!A234&lt;&gt;"",IF(MOD(VALUE(LEFT(A213,1)),2)=1,IF(D213="D",C213,-C213),IF(D213="C",C213,-C213)),"")</f>
        <v>126586.5</v>
      </c>
    </row>
    <row r="214" spans="1:5" x14ac:dyDescent="0.2">
      <c r="A214" s="11" t="str">
        <f>IF('Atual-TXT'!A235&lt;&gt;"",LEFT('Atual-TXT'!A235,15),"")</f>
        <v>3.1.1.1.1.03.00</v>
      </c>
      <c r="B214" s="11" t="str">
        <f>IF('Atual-TXT'!A235&lt;&gt;"",RIGHT(LEFT('Atual-TXT'!A235,51),34),"")</f>
        <v xml:space="preserve">ADICIONAIS                        </v>
      </c>
      <c r="C214" s="12">
        <f>IF('Atual-TXT'!A235&lt;&gt;"",VALUE(RIGHT(LEFT('Atual-TXT'!A235,75),23)),"")</f>
        <v>2249076.5499999998</v>
      </c>
      <c r="D214" s="11" t="str">
        <f>IF('Atual-TXT'!A235&lt;&gt;"",RIGHT(LEFT('Atual-TXT'!A235,77),1),"")</f>
        <v>D</v>
      </c>
      <c r="E214" s="12">
        <f>IF('Atual-TXT'!A235&lt;&gt;"",IF(MOD(VALUE(LEFT(A214,1)),2)=1,IF(D214="D",C214,-C214),IF(D214="C",C214,-C214)),"")</f>
        <v>2249076.5499999998</v>
      </c>
    </row>
    <row r="215" spans="1:5" x14ac:dyDescent="0.2">
      <c r="A215" s="11" t="str">
        <f>IF('Atual-TXT'!A236&lt;&gt;"",LEFT('Atual-TXT'!A236,15),"")</f>
        <v>3.1.1.1.1.04.00</v>
      </c>
      <c r="B215" s="11" t="str">
        <f>IF('Atual-TXT'!A236&lt;&gt;"",RIGHT(LEFT('Atual-TXT'!A236,51),34),"")</f>
        <v xml:space="preserve">GRATIFICACOES                     </v>
      </c>
      <c r="C215" s="12">
        <f>IF('Atual-TXT'!A236&lt;&gt;"",VALUE(RIGHT(LEFT('Atual-TXT'!A236,75),23)),"")</f>
        <v>5019796.46</v>
      </c>
      <c r="D215" s="11" t="str">
        <f>IF('Atual-TXT'!A236&lt;&gt;"",RIGHT(LEFT('Atual-TXT'!A236,77),1),"")</f>
        <v>D</v>
      </c>
      <c r="E215" s="12">
        <f>IF('Atual-TXT'!A236&lt;&gt;"",IF(MOD(VALUE(LEFT(A215,1)),2)=1,IF(D215="D",C215,-C215),IF(D215="C",C215,-C215)),"")</f>
        <v>5019796.46</v>
      </c>
    </row>
    <row r="216" spans="1:5" x14ac:dyDescent="0.2">
      <c r="A216" s="11" t="str">
        <f>IF('Atual-TXT'!A237&lt;&gt;"",LEFT('Atual-TXT'!A237,15),"")</f>
        <v>3.1.1.1.1.05.00</v>
      </c>
      <c r="B216" s="11" t="str">
        <f>IF('Atual-TXT'!A237&lt;&gt;"",RIGHT(LEFT('Atual-TXT'!A237,51),34),"")</f>
        <v xml:space="preserve">FERIAS - RPPS                     </v>
      </c>
      <c r="C216" s="12">
        <f>IF('Atual-TXT'!A237&lt;&gt;"",VALUE(RIGHT(LEFT('Atual-TXT'!A237,75),23)),"")</f>
        <v>6911778.8899999997</v>
      </c>
      <c r="D216" s="11" t="str">
        <f>IF('Atual-TXT'!A237&lt;&gt;"",RIGHT(LEFT('Atual-TXT'!A237,77),1),"")</f>
        <v>D</v>
      </c>
      <c r="E216" s="12">
        <f>IF('Atual-TXT'!A237&lt;&gt;"",IF(MOD(VALUE(LEFT(A216,1)),2)=1,IF(D216="D",C216,-C216),IF(D216="C",C216,-C216)),"")</f>
        <v>6911778.8899999997</v>
      </c>
    </row>
    <row r="217" spans="1:5" x14ac:dyDescent="0.2">
      <c r="A217" s="11" t="str">
        <f>IF('Atual-TXT'!A238&lt;&gt;"",LEFT('Atual-TXT'!A238,15),"")</f>
        <v>3.1.1.1.1.06.00</v>
      </c>
      <c r="B217" s="11" t="str">
        <f>IF('Atual-TXT'!A238&lt;&gt;"",RIGHT(LEFT('Atual-TXT'!A238,51),34),"")</f>
        <v xml:space="preserve">13. SALARIO - RPPS                </v>
      </c>
      <c r="C217" s="12">
        <f>IF('Atual-TXT'!A238&lt;&gt;"",VALUE(RIGHT(LEFT('Atual-TXT'!A238,75),23)),"")</f>
        <v>15602643.82</v>
      </c>
      <c r="D217" s="11" t="str">
        <f>IF('Atual-TXT'!A238&lt;&gt;"",RIGHT(LEFT('Atual-TXT'!A238,77),1),"")</f>
        <v>D</v>
      </c>
      <c r="E217" s="12">
        <f>IF('Atual-TXT'!A238&lt;&gt;"",IF(MOD(VALUE(LEFT(A217,1)),2)=1,IF(D217="D",C217,-C217),IF(D217="C",C217,-C217)),"")</f>
        <v>15602643.82</v>
      </c>
    </row>
    <row r="218" spans="1:5" x14ac:dyDescent="0.2">
      <c r="A218" s="11" t="str">
        <f>IF('Atual-TXT'!A239&lt;&gt;"",LEFT('Atual-TXT'!A239,15),"")</f>
        <v>3.1.1.1.1.09.00</v>
      </c>
      <c r="B218" s="11" t="str">
        <f>IF('Atual-TXT'!A239&lt;&gt;"",RIGHT(LEFT('Atual-TXT'!A239,51),34),"")</f>
        <v>SENTENCAS JUDICIAIS - PESSOAL ATIV</v>
      </c>
      <c r="C218" s="12">
        <f>IF('Atual-TXT'!A239&lt;&gt;"",VALUE(RIGHT(LEFT('Atual-TXT'!A239,75),23)),"")</f>
        <v>187226.68</v>
      </c>
      <c r="D218" s="11" t="str">
        <f>IF('Atual-TXT'!A239&lt;&gt;"",RIGHT(LEFT('Atual-TXT'!A239,77),1),"")</f>
        <v>D</v>
      </c>
      <c r="E218" s="12">
        <f>IF('Atual-TXT'!A239&lt;&gt;"",IF(MOD(VALUE(LEFT(A218,1)),2)=1,IF(D218="D",C218,-C218),IF(D218="C",C218,-C218)),"")</f>
        <v>187226.68</v>
      </c>
    </row>
    <row r="219" spans="1:5" x14ac:dyDescent="0.2">
      <c r="A219" s="11" t="str">
        <f>IF('Atual-TXT'!A240&lt;&gt;"",LEFT('Atual-TXT'!A240,15),"")</f>
        <v>3.1.1.2.0.00.00</v>
      </c>
      <c r="B219" s="11" t="str">
        <f>IF('Atual-TXT'!A240&lt;&gt;"",RIGHT(LEFT('Atual-TXT'!A240,51),34),"")</f>
        <v xml:space="preserve">REMUNERACAO A PESSOAL ATIVO CIVIL </v>
      </c>
      <c r="C219" s="12">
        <f>IF('Atual-TXT'!A240&lt;&gt;"",VALUE(RIGHT(LEFT('Atual-TXT'!A240,75),23)),"")</f>
        <v>3656027.42</v>
      </c>
      <c r="D219" s="11" t="str">
        <f>IF('Atual-TXT'!A240&lt;&gt;"",RIGHT(LEFT('Atual-TXT'!A240,77),1),"")</f>
        <v>D</v>
      </c>
      <c r="E219" s="12">
        <f>IF('Atual-TXT'!A240&lt;&gt;"",IF(MOD(VALUE(LEFT(A219,1)),2)=1,IF(D219="D",C219,-C219),IF(D219="C",C219,-C219)),"")</f>
        <v>3656027.42</v>
      </c>
    </row>
    <row r="220" spans="1:5" x14ac:dyDescent="0.2">
      <c r="A220" s="11" t="str">
        <f>IF('Atual-TXT'!A241&lt;&gt;"",LEFT('Atual-TXT'!A241,15),"")</f>
        <v>3.1.1.2.1.00.00</v>
      </c>
      <c r="B220" s="11" t="str">
        <f>IF('Atual-TXT'!A241&lt;&gt;"",RIGHT(LEFT('Atual-TXT'!A241,51),34),"")</f>
        <v>REMUNERACAO A PESSOAL ATIVO CIVIL-</v>
      </c>
      <c r="C220" s="12">
        <f>IF('Atual-TXT'!A241&lt;&gt;"",VALUE(RIGHT(LEFT('Atual-TXT'!A241,75),23)),"")</f>
        <v>3656027.42</v>
      </c>
      <c r="D220" s="11" t="str">
        <f>IF('Atual-TXT'!A241&lt;&gt;"",RIGHT(LEFT('Atual-TXT'!A241,77),1),"")</f>
        <v>D</v>
      </c>
      <c r="E220" s="12">
        <f>IF('Atual-TXT'!A241&lt;&gt;"",IF(MOD(VALUE(LEFT(A220,1)),2)=1,IF(D220="D",C220,-C220),IF(D220="C",C220,-C220)),"")</f>
        <v>3656027.42</v>
      </c>
    </row>
    <row r="221" spans="1:5" x14ac:dyDescent="0.2">
      <c r="A221" s="11" t="str">
        <f>IF('Atual-TXT'!A242&lt;&gt;"",LEFT('Atual-TXT'!A242,15),"")</f>
        <v>3.1.1.2.1.01.00</v>
      </c>
      <c r="B221" s="11" t="str">
        <f>IF('Atual-TXT'!A242&lt;&gt;"",RIGHT(LEFT('Atual-TXT'!A242,51),34),"")</f>
        <v xml:space="preserve">VENCIMENTOS E SALARIOS            </v>
      </c>
      <c r="C221" s="12">
        <f>IF('Atual-TXT'!A242&lt;&gt;"",VALUE(RIGHT(LEFT('Atual-TXT'!A242,75),23)),"")</f>
        <v>3094563.52</v>
      </c>
      <c r="D221" s="11" t="str">
        <f>IF('Atual-TXT'!A242&lt;&gt;"",RIGHT(LEFT('Atual-TXT'!A242,77),1),"")</f>
        <v>D</v>
      </c>
      <c r="E221" s="12">
        <f>IF('Atual-TXT'!A242&lt;&gt;"",IF(MOD(VALUE(LEFT(A221,1)),2)=1,IF(D221="D",C221,-C221),IF(D221="C",C221,-C221)),"")</f>
        <v>3094563.52</v>
      </c>
    </row>
    <row r="222" spans="1:5" x14ac:dyDescent="0.2">
      <c r="A222" s="11" t="str">
        <f>IF('Atual-TXT'!A243&lt;&gt;"",LEFT('Atual-TXT'!A243,15),"")</f>
        <v>3.1.1.2.1.03.00</v>
      </c>
      <c r="B222" s="11" t="str">
        <f>IF('Atual-TXT'!A243&lt;&gt;"",RIGHT(LEFT('Atual-TXT'!A243,51),34),"")</f>
        <v xml:space="preserve">ADICIONAIS                        </v>
      </c>
      <c r="C222" s="12">
        <f>IF('Atual-TXT'!A243&lt;&gt;"",VALUE(RIGHT(LEFT('Atual-TXT'!A243,75),23)),"")</f>
        <v>25896.400000000001</v>
      </c>
      <c r="D222" s="11" t="str">
        <f>IF('Atual-TXT'!A243&lt;&gt;"",RIGHT(LEFT('Atual-TXT'!A243,77),1),"")</f>
        <v>D</v>
      </c>
      <c r="E222" s="12">
        <f>IF('Atual-TXT'!A243&lt;&gt;"",IF(MOD(VALUE(LEFT(A222,1)),2)=1,IF(D222="D",C222,-C222),IF(D222="C",C222,-C222)),"")</f>
        <v>25896.400000000001</v>
      </c>
    </row>
    <row r="223" spans="1:5" x14ac:dyDescent="0.2">
      <c r="A223" s="11" t="str">
        <f>IF('Atual-TXT'!A244&lt;&gt;"",LEFT('Atual-TXT'!A244,15),"")</f>
        <v>3.1.1.2.1.05.00</v>
      </c>
      <c r="B223" s="11" t="str">
        <f>IF('Atual-TXT'!A244&lt;&gt;"",RIGHT(LEFT('Atual-TXT'!A244,51),34),"")</f>
        <v xml:space="preserve">FERIAS - RGPS                     </v>
      </c>
      <c r="C223" s="12">
        <f>IF('Atual-TXT'!A244&lt;&gt;"",VALUE(RIGHT(LEFT('Atual-TXT'!A244,75),23)),"")</f>
        <v>339504.64000000001</v>
      </c>
      <c r="D223" s="11" t="str">
        <f>IF('Atual-TXT'!A244&lt;&gt;"",RIGHT(LEFT('Atual-TXT'!A244,77),1),"")</f>
        <v>D</v>
      </c>
      <c r="E223" s="12">
        <f>IF('Atual-TXT'!A244&lt;&gt;"",IF(MOD(VALUE(LEFT(A223,1)),2)=1,IF(D223="D",C223,-C223),IF(D223="C",C223,-C223)),"")</f>
        <v>339504.64000000001</v>
      </c>
    </row>
    <row r="224" spans="1:5" x14ac:dyDescent="0.2">
      <c r="A224" s="11" t="str">
        <f>IF('Atual-TXT'!A245&lt;&gt;"",LEFT('Atual-TXT'!A245,15),"")</f>
        <v>3.1.1.2.1.06.00</v>
      </c>
      <c r="B224" s="11" t="str">
        <f>IF('Atual-TXT'!A245&lt;&gt;"",RIGHT(LEFT('Atual-TXT'!A245,51),34),"")</f>
        <v xml:space="preserve">13. SALARIO - RGPS                </v>
      </c>
      <c r="C224" s="12">
        <f>IF('Atual-TXT'!A245&lt;&gt;"",VALUE(RIGHT(LEFT('Atual-TXT'!A245,75),23)),"")</f>
        <v>196062.86</v>
      </c>
      <c r="D224" s="11" t="str">
        <f>IF('Atual-TXT'!A245&lt;&gt;"",RIGHT(LEFT('Atual-TXT'!A245,77),1),"")</f>
        <v>D</v>
      </c>
      <c r="E224" s="12">
        <f>IF('Atual-TXT'!A245&lt;&gt;"",IF(MOD(VALUE(LEFT(A224,1)),2)=1,IF(D224="D",C224,-C224),IF(D224="C",C224,-C224)),"")</f>
        <v>196062.86</v>
      </c>
    </row>
    <row r="225" spans="1:5" x14ac:dyDescent="0.2">
      <c r="A225" s="11" t="str">
        <f>IF('Atual-TXT'!A246&lt;&gt;"",LEFT('Atual-TXT'!A246,15),"")</f>
        <v>3.1.2.0.0.00.00</v>
      </c>
      <c r="B225" s="11" t="str">
        <f>IF('Atual-TXT'!A246&lt;&gt;"",RIGHT(LEFT('Atual-TXT'!A246,51),34),"")</f>
        <v xml:space="preserve">ENCARGOS PATRONAIS                </v>
      </c>
      <c r="C225" s="12">
        <f>IF('Atual-TXT'!A246&lt;&gt;"",VALUE(RIGHT(LEFT('Atual-TXT'!A246,75),23)),"")</f>
        <v>41477674.009999998</v>
      </c>
      <c r="D225" s="11" t="str">
        <f>IF('Atual-TXT'!A246&lt;&gt;"",RIGHT(LEFT('Atual-TXT'!A246,77),1),"")</f>
        <v>D</v>
      </c>
      <c r="E225" s="12">
        <f>IF('Atual-TXT'!A246&lt;&gt;"",IF(MOD(VALUE(LEFT(A225,1)),2)=1,IF(D225="D",C225,-C225),IF(D225="C",C225,-C225)),"")</f>
        <v>41477674.009999998</v>
      </c>
    </row>
    <row r="226" spans="1:5" x14ac:dyDescent="0.2">
      <c r="A226" s="11" t="str">
        <f>IF('Atual-TXT'!A247&lt;&gt;"",LEFT('Atual-TXT'!A247,15),"")</f>
        <v>3.1.2.1.0.00.00</v>
      </c>
      <c r="B226" s="11" t="str">
        <f>IF('Atual-TXT'!A247&lt;&gt;"",RIGHT(LEFT('Atual-TXT'!A247,51),34),"")</f>
        <v xml:space="preserve">ENCARGOS PATRONAIS - RPPS         </v>
      </c>
      <c r="C226" s="12">
        <f>IF('Atual-TXT'!A247&lt;&gt;"",VALUE(RIGHT(LEFT('Atual-TXT'!A247,75),23)),"")</f>
        <v>39393780.859999999</v>
      </c>
      <c r="D226" s="11" t="str">
        <f>IF('Atual-TXT'!A247&lt;&gt;"",RIGHT(LEFT('Atual-TXT'!A247,77),1),"")</f>
        <v>D</v>
      </c>
      <c r="E226" s="12">
        <f>IF('Atual-TXT'!A247&lt;&gt;"",IF(MOD(VALUE(LEFT(A226,1)),2)=1,IF(D226="D",C226,-C226),IF(D226="C",C226,-C226)),"")</f>
        <v>39393780.859999999</v>
      </c>
    </row>
    <row r="227" spans="1:5" x14ac:dyDescent="0.2">
      <c r="A227" s="11" t="str">
        <f>IF('Atual-TXT'!A248&lt;&gt;"",LEFT('Atual-TXT'!A248,15),"")</f>
        <v>3.1.2.1.2.00.00</v>
      </c>
      <c r="B227" s="11" t="str">
        <f>IF('Atual-TXT'!A248&lt;&gt;"",RIGHT(LEFT('Atual-TXT'!A248,51),34),"")</f>
        <v xml:space="preserve">ENCARGOS PATRONAIS - RPPS - INTRA </v>
      </c>
      <c r="C227" s="12">
        <f>IF('Atual-TXT'!A248&lt;&gt;"",VALUE(RIGHT(LEFT('Atual-TXT'!A248,75),23)),"")</f>
        <v>39393780.859999999</v>
      </c>
      <c r="D227" s="11" t="str">
        <f>IF('Atual-TXT'!A248&lt;&gt;"",RIGHT(LEFT('Atual-TXT'!A248,77),1),"")</f>
        <v>D</v>
      </c>
      <c r="E227" s="12">
        <f>IF('Atual-TXT'!A248&lt;&gt;"",IF(MOD(VALUE(LEFT(A227,1)),2)=1,IF(D227="D",C227,-C227),IF(D227="C",C227,-C227)),"")</f>
        <v>39393780.859999999</v>
      </c>
    </row>
    <row r="228" spans="1:5" x14ac:dyDescent="0.2">
      <c r="A228" s="11" t="str">
        <f>IF('Atual-TXT'!A249&lt;&gt;"",LEFT('Atual-TXT'!A249,15),"")</f>
        <v>3.1.2.1.2.01.00</v>
      </c>
      <c r="B228" s="11" t="str">
        <f>IF('Atual-TXT'!A249&lt;&gt;"",RIGHT(LEFT('Atual-TXT'!A249,51),34),"")</f>
        <v xml:space="preserve">CONTRIBUICAO PATRONAL PARA O RPPS </v>
      </c>
      <c r="C228" s="12">
        <f>IF('Atual-TXT'!A249&lt;&gt;"",VALUE(RIGHT(LEFT('Atual-TXT'!A249,75),23)),"")</f>
        <v>37301866.700000003</v>
      </c>
      <c r="D228" s="11" t="str">
        <f>IF('Atual-TXT'!A249&lt;&gt;"",RIGHT(LEFT('Atual-TXT'!A249,77),1),"")</f>
        <v>D</v>
      </c>
      <c r="E228" s="12">
        <f>IF('Atual-TXT'!A249&lt;&gt;"",IF(MOD(VALUE(LEFT(A228,1)),2)=1,IF(D228="D",C228,-C228),IF(D228="C",C228,-C228)),"")</f>
        <v>37301866.700000003</v>
      </c>
    </row>
    <row r="229" spans="1:5" x14ac:dyDescent="0.2">
      <c r="A229" s="11" t="str">
        <f>IF('Atual-TXT'!A250&lt;&gt;"",LEFT('Atual-TXT'!A250,15),"")</f>
        <v>3.1.2.1.2.06.00</v>
      </c>
      <c r="B229" s="11" t="str">
        <f>IF('Atual-TXT'!A250&lt;&gt;"",RIGHT(LEFT('Atual-TXT'!A250,51),34),"")</f>
        <v>CONTRIBUICAO PARA O PASEP S/ FOLHA</v>
      </c>
      <c r="C229" s="12">
        <f>IF('Atual-TXT'!A250&lt;&gt;"",VALUE(RIGHT(LEFT('Atual-TXT'!A250,75),23)),"")</f>
        <v>2091914.16</v>
      </c>
      <c r="D229" s="11" t="str">
        <f>IF('Atual-TXT'!A250&lt;&gt;"",RIGHT(LEFT('Atual-TXT'!A250,77),1),"")</f>
        <v>D</v>
      </c>
      <c r="E229" s="12">
        <f>IF('Atual-TXT'!A250&lt;&gt;"",IF(MOD(VALUE(LEFT(A229,1)),2)=1,IF(D229="D",C229,-C229),IF(D229="C",C229,-C229)),"")</f>
        <v>2091914.16</v>
      </c>
    </row>
    <row r="230" spans="1:5" x14ac:dyDescent="0.2">
      <c r="A230" s="11" t="str">
        <f>IF('Atual-TXT'!A251&lt;&gt;"",LEFT('Atual-TXT'!A251,15),"")</f>
        <v>3.1.2.2.0.00.00</v>
      </c>
      <c r="B230" s="11" t="str">
        <f>IF('Atual-TXT'!A251&lt;&gt;"",RIGHT(LEFT('Atual-TXT'!A251,51),34),"")</f>
        <v xml:space="preserve">ENCARGOS PATRONAIS - RGPS         </v>
      </c>
      <c r="C230" s="12">
        <f>IF('Atual-TXT'!A251&lt;&gt;"",VALUE(RIGHT(LEFT('Atual-TXT'!A251,75),23)),"")</f>
        <v>997528.7</v>
      </c>
      <c r="D230" s="11" t="str">
        <f>IF('Atual-TXT'!A251&lt;&gt;"",RIGHT(LEFT('Atual-TXT'!A251,77),1),"")</f>
        <v>D</v>
      </c>
      <c r="E230" s="12">
        <f>IF('Atual-TXT'!A251&lt;&gt;"",IF(MOD(VALUE(LEFT(A230,1)),2)=1,IF(D230="D",C230,-C230),IF(D230="C",C230,-C230)),"")</f>
        <v>997528.7</v>
      </c>
    </row>
    <row r="231" spans="1:5" x14ac:dyDescent="0.2">
      <c r="A231" s="11" t="str">
        <f>IF('Atual-TXT'!A252&lt;&gt;"",LEFT('Atual-TXT'!A252,15),"")</f>
        <v>3.1.2.2.2.00.00</v>
      </c>
      <c r="B231" s="11" t="str">
        <f>IF('Atual-TXT'!A252&lt;&gt;"",RIGHT(LEFT('Atual-TXT'!A252,51),34),"")</f>
        <v xml:space="preserve">ENCARGOS PATRONAIS - RGPS - INTRA </v>
      </c>
      <c r="C231" s="12">
        <f>IF('Atual-TXT'!A252&lt;&gt;"",VALUE(RIGHT(LEFT('Atual-TXT'!A252,75),23)),"")</f>
        <v>997528.7</v>
      </c>
      <c r="D231" s="11" t="str">
        <f>IF('Atual-TXT'!A252&lt;&gt;"",RIGHT(LEFT('Atual-TXT'!A252,77),1),"")</f>
        <v>D</v>
      </c>
      <c r="E231" s="12">
        <f>IF('Atual-TXT'!A252&lt;&gt;"",IF(MOD(VALUE(LEFT(A231,1)),2)=1,IF(D231="D",C231,-C231),IF(D231="C",C231,-C231)),"")</f>
        <v>997528.7</v>
      </c>
    </row>
    <row r="232" spans="1:5" x14ac:dyDescent="0.2">
      <c r="A232" s="11" t="str">
        <f>IF('Atual-TXT'!A253&lt;&gt;"",LEFT('Atual-TXT'!A253,15),"")</f>
        <v>3.1.2.2.2.01.00</v>
      </c>
      <c r="B232" s="11" t="str">
        <f>IF('Atual-TXT'!A253&lt;&gt;"",RIGHT(LEFT('Atual-TXT'!A253,51),34),"")</f>
        <v>CONTRIBUICOES PREVIDENCIARIAS - IN</v>
      </c>
      <c r="C232" s="12">
        <f>IF('Atual-TXT'!A253&lt;&gt;"",VALUE(RIGHT(LEFT('Atual-TXT'!A253,75),23)),"")</f>
        <v>997528.7</v>
      </c>
      <c r="D232" s="11" t="str">
        <f>IF('Atual-TXT'!A253&lt;&gt;"",RIGHT(LEFT('Atual-TXT'!A253,77),1),"")</f>
        <v>D</v>
      </c>
      <c r="E232" s="12">
        <f>IF('Atual-TXT'!A253&lt;&gt;"",IF(MOD(VALUE(LEFT(A232,1)),2)=1,IF(D232="D",C232,-C232),IF(D232="C",C232,-C232)),"")</f>
        <v>997528.7</v>
      </c>
    </row>
    <row r="233" spans="1:5" x14ac:dyDescent="0.2">
      <c r="A233" s="11" t="str">
        <f>IF('Atual-TXT'!A254&lt;&gt;"",LEFT('Atual-TXT'!A254,15),"")</f>
        <v>3.1.2.5.0.00.00</v>
      </c>
      <c r="B233" s="11" t="str">
        <f>IF('Atual-TXT'!A254&lt;&gt;"",RIGHT(LEFT('Atual-TXT'!A254,51),34),"")</f>
        <v>CONTR.A ENT.FECHADAS DE PREVIDENCI</v>
      </c>
      <c r="C233" s="12">
        <f>IF('Atual-TXT'!A254&lt;&gt;"",VALUE(RIGHT(LEFT('Atual-TXT'!A254,75),23)),"")</f>
        <v>1086364.45</v>
      </c>
      <c r="D233" s="11" t="str">
        <f>IF('Atual-TXT'!A254&lt;&gt;"",RIGHT(LEFT('Atual-TXT'!A254,77),1),"")</f>
        <v>D</v>
      </c>
      <c r="E233" s="12">
        <f>IF('Atual-TXT'!A254&lt;&gt;"",IF(MOD(VALUE(LEFT(A233,1)),2)=1,IF(D233="D",C233,-C233),IF(D233="C",C233,-C233)),"")</f>
        <v>1086364.45</v>
      </c>
    </row>
    <row r="234" spans="1:5" x14ac:dyDescent="0.2">
      <c r="A234" s="11" t="str">
        <f>IF('Atual-TXT'!A255&lt;&gt;"",LEFT('Atual-TXT'!A255,15),"")</f>
        <v>3.1.2.5.1.00.00</v>
      </c>
      <c r="B234" s="11" t="str">
        <f>IF('Atual-TXT'!A255&lt;&gt;"",RIGHT(LEFT('Atual-TXT'!A255,51),34),"")</f>
        <v>CONTR.A ENT. FECHADAS DE PREVIDENC</v>
      </c>
      <c r="C234" s="12">
        <f>IF('Atual-TXT'!A255&lt;&gt;"",VALUE(RIGHT(LEFT('Atual-TXT'!A255,75),23)),"")</f>
        <v>1086364.45</v>
      </c>
      <c r="D234" s="11" t="str">
        <f>IF('Atual-TXT'!A255&lt;&gt;"",RIGHT(LEFT('Atual-TXT'!A255,77),1),"")</f>
        <v>D</v>
      </c>
      <c r="E234" s="12">
        <f>IF('Atual-TXT'!A255&lt;&gt;"",IF(MOD(VALUE(LEFT(A234,1)),2)=1,IF(D234="D",C234,-C234),IF(D234="C",C234,-C234)),"")</f>
        <v>1086364.45</v>
      </c>
    </row>
    <row r="235" spans="1:5" x14ac:dyDescent="0.2">
      <c r="A235" s="11" t="str">
        <f>IF('Atual-TXT'!A256&lt;&gt;"",LEFT('Atual-TXT'!A256,15),"")</f>
        <v>3.1.2.5.1.01.00</v>
      </c>
      <c r="B235" s="11" t="str">
        <f>IF('Atual-TXT'!A256&lt;&gt;"",RIGHT(LEFT('Atual-TXT'!A256,51),34),"")</f>
        <v xml:space="preserve">COMPLEMENTACAO DE PREVIDENCIA     </v>
      </c>
      <c r="C235" s="12">
        <f>IF('Atual-TXT'!A256&lt;&gt;"",VALUE(RIGHT(LEFT('Atual-TXT'!A256,75),23)),"")</f>
        <v>1086364.45</v>
      </c>
      <c r="D235" s="11" t="str">
        <f>IF('Atual-TXT'!A256&lt;&gt;"",RIGHT(LEFT('Atual-TXT'!A256,77),1),"")</f>
        <v>D</v>
      </c>
      <c r="E235" s="12">
        <f>IF('Atual-TXT'!A256&lt;&gt;"",IF(MOD(VALUE(LEFT(A235,1)),2)=1,IF(D235="D",C235,-C235),IF(D235="C",C235,-C235)),"")</f>
        <v>1086364.45</v>
      </c>
    </row>
    <row r="236" spans="1:5" x14ac:dyDescent="0.2">
      <c r="A236" s="11" t="str">
        <f>IF('Atual-TXT'!A257&lt;&gt;"",LEFT('Atual-TXT'!A257,15),"")</f>
        <v>3.1.3.0.0.00.00</v>
      </c>
      <c r="B236" s="11" t="str">
        <f>IF('Atual-TXT'!A257&lt;&gt;"",RIGHT(LEFT('Atual-TXT'!A257,51),34),"")</f>
        <v xml:space="preserve">BENEFICIOS A PESSOAL              </v>
      </c>
      <c r="C236" s="12">
        <f>IF('Atual-TXT'!A257&lt;&gt;"",VALUE(RIGHT(LEFT('Atual-TXT'!A257,75),23)),"")</f>
        <v>14129247.609999999</v>
      </c>
      <c r="D236" s="11" t="str">
        <f>IF('Atual-TXT'!A257&lt;&gt;"",RIGHT(LEFT('Atual-TXT'!A257,77),1),"")</f>
        <v>D</v>
      </c>
      <c r="E236" s="12">
        <f>IF('Atual-TXT'!A257&lt;&gt;"",IF(MOD(VALUE(LEFT(A236,1)),2)=1,IF(D236="D",C236,-C236),IF(D236="C",C236,-C236)),"")</f>
        <v>14129247.609999999</v>
      </c>
    </row>
    <row r="237" spans="1:5" x14ac:dyDescent="0.2">
      <c r="A237" s="11" t="str">
        <f>IF('Atual-TXT'!A258&lt;&gt;"",LEFT('Atual-TXT'!A258,15),"")</f>
        <v>3.1.3.1.0.00.00</v>
      </c>
      <c r="B237" s="11" t="str">
        <f>IF('Atual-TXT'!A258&lt;&gt;"",RIGHT(LEFT('Atual-TXT'!A258,51),34),"")</f>
        <v xml:space="preserve">BENEFICIOS A PESSOAL - RPPS       </v>
      </c>
      <c r="C237" s="12">
        <f>IF('Atual-TXT'!A258&lt;&gt;"",VALUE(RIGHT(LEFT('Atual-TXT'!A258,75),23)),"")</f>
        <v>13812604.300000001</v>
      </c>
      <c r="D237" s="11" t="str">
        <f>IF('Atual-TXT'!A258&lt;&gt;"",RIGHT(LEFT('Atual-TXT'!A258,77),1),"")</f>
        <v>D</v>
      </c>
      <c r="E237" s="12">
        <f>IF('Atual-TXT'!A258&lt;&gt;"",IF(MOD(VALUE(LEFT(A237,1)),2)=1,IF(D237="D",C237,-C237),IF(D237="C",C237,-C237)),"")</f>
        <v>13812604.300000001</v>
      </c>
    </row>
    <row r="238" spans="1:5" x14ac:dyDescent="0.2">
      <c r="A238" s="11" t="str">
        <f>IF('Atual-TXT'!A259&lt;&gt;"",LEFT('Atual-TXT'!A259,15),"")</f>
        <v>3.1.3.1.1.00.00</v>
      </c>
      <c r="B238" s="11" t="str">
        <f>IF('Atual-TXT'!A259&lt;&gt;"",RIGHT(LEFT('Atual-TXT'!A259,51),34),"")</f>
        <v>BENEFICIOS A PESSOAL - RPPS - CONS</v>
      </c>
      <c r="C238" s="12">
        <f>IF('Atual-TXT'!A259&lt;&gt;"",VALUE(RIGHT(LEFT('Atual-TXT'!A259,75),23)),"")</f>
        <v>13812604.300000001</v>
      </c>
      <c r="D238" s="11" t="str">
        <f>IF('Atual-TXT'!A259&lt;&gt;"",RIGHT(LEFT('Atual-TXT'!A259,77),1),"")</f>
        <v>D</v>
      </c>
      <c r="E238" s="12">
        <f>IF('Atual-TXT'!A259&lt;&gt;"",IF(MOD(VALUE(LEFT(A238,1)),2)=1,IF(D238="D",C238,-C238),IF(D238="C",C238,-C238)),"")</f>
        <v>13812604.300000001</v>
      </c>
    </row>
    <row r="239" spans="1:5" x14ac:dyDescent="0.2">
      <c r="A239" s="11" t="str">
        <f>IF('Atual-TXT'!A260&lt;&gt;"",LEFT('Atual-TXT'!A260,15),"")</f>
        <v>3.1.3.1.1.01.00</v>
      </c>
      <c r="B239" s="11" t="str">
        <f>IF('Atual-TXT'!A260&lt;&gt;"",RIGHT(LEFT('Atual-TXT'!A260,51),34),"")</f>
        <v xml:space="preserve">AUXILIO ALIMENTACAO               </v>
      </c>
      <c r="C239" s="12">
        <f>IF('Atual-TXT'!A260&lt;&gt;"",VALUE(RIGHT(LEFT('Atual-TXT'!A260,75),23)),"")</f>
        <v>9571033.6400000006</v>
      </c>
      <c r="D239" s="11" t="str">
        <f>IF('Atual-TXT'!A260&lt;&gt;"",RIGHT(LEFT('Atual-TXT'!A260,77),1),"")</f>
        <v>D</v>
      </c>
      <c r="E239" s="12">
        <f>IF('Atual-TXT'!A260&lt;&gt;"",IF(MOD(VALUE(LEFT(A239,1)),2)=1,IF(D239="D",C239,-C239),IF(D239="C",C239,-C239)),"")</f>
        <v>9571033.6400000006</v>
      </c>
    </row>
    <row r="240" spans="1:5" x14ac:dyDescent="0.2">
      <c r="A240" s="11" t="str">
        <f>IF('Atual-TXT'!A261&lt;&gt;"",LEFT('Atual-TXT'!A261,15),"")</f>
        <v>3.1.3.1.1.02.00</v>
      </c>
      <c r="B240" s="11" t="str">
        <f>IF('Atual-TXT'!A261&lt;&gt;"",RIGHT(LEFT('Atual-TXT'!A261,51),34),"")</f>
        <v xml:space="preserve">AUXILIO TRANSPORTE                </v>
      </c>
      <c r="C240" s="12">
        <f>IF('Atual-TXT'!A261&lt;&gt;"",VALUE(RIGHT(LEFT('Atual-TXT'!A261,75),23)),"")</f>
        <v>219004.64</v>
      </c>
      <c r="D240" s="11" t="str">
        <f>IF('Atual-TXT'!A261&lt;&gt;"",RIGHT(LEFT('Atual-TXT'!A261,77),1),"")</f>
        <v>D</v>
      </c>
      <c r="E240" s="12">
        <f>IF('Atual-TXT'!A261&lt;&gt;"",IF(MOD(VALUE(LEFT(A240,1)),2)=1,IF(D240="D",C240,-C240),IF(D240="C",C240,-C240)),"")</f>
        <v>219004.64</v>
      </c>
    </row>
    <row r="241" spans="1:5" x14ac:dyDescent="0.2">
      <c r="A241" s="11" t="str">
        <f>IF('Atual-TXT'!A262&lt;&gt;"",LEFT('Atual-TXT'!A262,15),"")</f>
        <v>3.1.3.1.1.03.00</v>
      </c>
      <c r="B241" s="11" t="str">
        <f>IF('Atual-TXT'!A262&lt;&gt;"",RIGHT(LEFT('Atual-TXT'!A262,51),34),"")</f>
        <v xml:space="preserve">AUXILIO MORADIA - RPPS            </v>
      </c>
      <c r="C241" s="12">
        <f>IF('Atual-TXT'!A262&lt;&gt;"",VALUE(RIGHT(LEFT('Atual-TXT'!A262,75),23)),"")</f>
        <v>243000.37</v>
      </c>
      <c r="D241" s="11" t="str">
        <f>IF('Atual-TXT'!A262&lt;&gt;"",RIGHT(LEFT('Atual-TXT'!A262,77),1),"")</f>
        <v>D</v>
      </c>
      <c r="E241" s="12">
        <f>IF('Atual-TXT'!A262&lt;&gt;"",IF(MOD(VALUE(LEFT(A241,1)),2)=1,IF(D241="D",C241,-C241),IF(D241="C",C241,-C241)),"")</f>
        <v>243000.37</v>
      </c>
    </row>
    <row r="242" spans="1:5" x14ac:dyDescent="0.2">
      <c r="A242" s="11" t="str">
        <f>IF('Atual-TXT'!A263&lt;&gt;"",LEFT('Atual-TXT'!A263,15),"")</f>
        <v>3.1.3.1.1.04.00</v>
      </c>
      <c r="B242" s="11" t="str">
        <f>IF('Atual-TXT'!A263&lt;&gt;"",RIGHT(LEFT('Atual-TXT'!A263,51),34),"")</f>
        <v xml:space="preserve">AJUDA DE CUSTO                    </v>
      </c>
      <c r="C242" s="12">
        <f>IF('Atual-TXT'!A263&lt;&gt;"",VALUE(RIGHT(LEFT('Atual-TXT'!A263,75),23)),"")</f>
        <v>119563.49</v>
      </c>
      <c r="D242" s="11" t="str">
        <f>IF('Atual-TXT'!A263&lt;&gt;"",RIGHT(LEFT('Atual-TXT'!A263,77),1),"")</f>
        <v>D</v>
      </c>
      <c r="E242" s="12">
        <f>IF('Atual-TXT'!A263&lt;&gt;"",IF(MOD(VALUE(LEFT(A242,1)),2)=1,IF(D242="D",C242,-C242),IF(D242="C",C242,-C242)),"")</f>
        <v>119563.49</v>
      </c>
    </row>
    <row r="243" spans="1:5" x14ac:dyDescent="0.2">
      <c r="A243" s="11" t="str">
        <f>IF('Atual-TXT'!A264&lt;&gt;"",LEFT('Atual-TXT'!A264,15),"")</f>
        <v>3.1.3.1.1.05.00</v>
      </c>
      <c r="B243" s="11" t="str">
        <f>IF('Atual-TXT'!A264&lt;&gt;"",RIGHT(LEFT('Atual-TXT'!A264,51),34),"")</f>
        <v xml:space="preserve">ASSISTENCIA A SAUDE               </v>
      </c>
      <c r="C243" s="12">
        <f>IF('Atual-TXT'!A264&lt;&gt;"",VALUE(RIGHT(LEFT('Atual-TXT'!A264,75),23)),"")</f>
        <v>2218863.9900000002</v>
      </c>
      <c r="D243" s="11" t="str">
        <f>IF('Atual-TXT'!A264&lt;&gt;"",RIGHT(LEFT('Atual-TXT'!A264,77),1),"")</f>
        <v>D</v>
      </c>
      <c r="E243" s="12">
        <f>IF('Atual-TXT'!A264&lt;&gt;"",IF(MOD(VALUE(LEFT(A243,1)),2)=1,IF(D243="D",C243,-C243),IF(D243="C",C243,-C243)),"")</f>
        <v>2218863.9900000002</v>
      </c>
    </row>
    <row r="244" spans="1:5" x14ac:dyDescent="0.2">
      <c r="A244" s="11" t="str">
        <f>IF('Atual-TXT'!A265&lt;&gt;"",LEFT('Atual-TXT'!A265,15),"")</f>
        <v>3.1.3.1.1.06.00</v>
      </c>
      <c r="B244" s="11" t="str">
        <f>IF('Atual-TXT'!A265&lt;&gt;"",RIGHT(LEFT('Atual-TXT'!A265,51),34),"")</f>
        <v xml:space="preserve">AUXILIO CRECHE                    </v>
      </c>
      <c r="C244" s="12">
        <f>IF('Atual-TXT'!A265&lt;&gt;"",VALUE(RIGHT(LEFT('Atual-TXT'!A265,75),23)),"")</f>
        <v>1402368.75</v>
      </c>
      <c r="D244" s="11" t="str">
        <f>IF('Atual-TXT'!A265&lt;&gt;"",RIGHT(LEFT('Atual-TXT'!A265,77),1),"")</f>
        <v>D</v>
      </c>
      <c r="E244" s="12">
        <f>IF('Atual-TXT'!A265&lt;&gt;"",IF(MOD(VALUE(LEFT(A244,1)),2)=1,IF(D244="D",C244,-C244),IF(D244="C",C244,-C244)),"")</f>
        <v>1402368.75</v>
      </c>
    </row>
    <row r="245" spans="1:5" x14ac:dyDescent="0.2">
      <c r="A245" s="11" t="str">
        <f>IF('Atual-TXT'!A266&lt;&gt;"",LEFT('Atual-TXT'!A266,15),"")</f>
        <v>3.1.3.1.1.09.00</v>
      </c>
      <c r="B245" s="11" t="str">
        <f>IF('Atual-TXT'!A266&lt;&gt;"",RIGHT(LEFT('Atual-TXT'!A266,51),34),"")</f>
        <v>SENTENCAS JUDICIAIS - BENEFICIOS A</v>
      </c>
      <c r="C245" s="12">
        <f>IF('Atual-TXT'!A266&lt;&gt;"",VALUE(RIGHT(LEFT('Atual-TXT'!A266,75),23)),"")</f>
        <v>8753.58</v>
      </c>
      <c r="D245" s="11" t="str">
        <f>IF('Atual-TXT'!A266&lt;&gt;"",RIGHT(LEFT('Atual-TXT'!A266,77),1),"")</f>
        <v>D</v>
      </c>
      <c r="E245" s="12">
        <f>IF('Atual-TXT'!A266&lt;&gt;"",IF(MOD(VALUE(LEFT(A245,1)),2)=1,IF(D245="D",C245,-C245),IF(D245="C",C245,-C245)),"")</f>
        <v>8753.58</v>
      </c>
    </row>
    <row r="246" spans="1:5" x14ac:dyDescent="0.2">
      <c r="A246" s="11" t="str">
        <f>IF('Atual-TXT'!A267&lt;&gt;"",LEFT('Atual-TXT'!A267,15),"")</f>
        <v>3.1.3.1.1.99.00</v>
      </c>
      <c r="B246" s="11" t="str">
        <f>IF('Atual-TXT'!A267&lt;&gt;"",RIGHT(LEFT('Atual-TXT'!A267,51),34),"")</f>
        <v>OUTROS BENEFICIOS A PESSOAL - RPPS</v>
      </c>
      <c r="C246" s="12">
        <f>IF('Atual-TXT'!A267&lt;&gt;"",VALUE(RIGHT(LEFT('Atual-TXT'!A267,75),23)),"")</f>
        <v>30015.84</v>
      </c>
      <c r="D246" s="11" t="str">
        <f>IF('Atual-TXT'!A267&lt;&gt;"",RIGHT(LEFT('Atual-TXT'!A267,77),1),"")</f>
        <v>D</v>
      </c>
      <c r="E246" s="12">
        <f>IF('Atual-TXT'!A267&lt;&gt;"",IF(MOD(VALUE(LEFT(A246,1)),2)=1,IF(D246="D",C246,-C246),IF(D246="C",C246,-C246)),"")</f>
        <v>30015.84</v>
      </c>
    </row>
    <row r="247" spans="1:5" x14ac:dyDescent="0.2">
      <c r="A247" s="11" t="str">
        <f>IF('Atual-TXT'!A268&lt;&gt;"",LEFT('Atual-TXT'!A268,15),"")</f>
        <v>3.1.3.2.0.00.00</v>
      </c>
      <c r="B247" s="11" t="str">
        <f>IF('Atual-TXT'!A268&lt;&gt;"",RIGHT(LEFT('Atual-TXT'!A268,51),34),"")</f>
        <v xml:space="preserve">BENEFICIOS A PESSOAL - RGPS       </v>
      </c>
      <c r="C247" s="12">
        <f>IF('Atual-TXT'!A268&lt;&gt;"",VALUE(RIGHT(LEFT('Atual-TXT'!A268,75),23)),"")</f>
        <v>316643.31</v>
      </c>
      <c r="D247" s="11" t="str">
        <f>IF('Atual-TXT'!A268&lt;&gt;"",RIGHT(LEFT('Atual-TXT'!A268,77),1),"")</f>
        <v>D</v>
      </c>
      <c r="E247" s="12">
        <f>IF('Atual-TXT'!A268&lt;&gt;"",IF(MOD(VALUE(LEFT(A247,1)),2)=1,IF(D247="D",C247,-C247),IF(D247="C",C247,-C247)),"")</f>
        <v>316643.31</v>
      </c>
    </row>
    <row r="248" spans="1:5" x14ac:dyDescent="0.2">
      <c r="A248" s="11" t="str">
        <f>IF('Atual-TXT'!A269&lt;&gt;"",LEFT('Atual-TXT'!A269,15),"")</f>
        <v>3.1.3.2.1.00.00</v>
      </c>
      <c r="B248" s="11" t="str">
        <f>IF('Atual-TXT'!A269&lt;&gt;"",RIGHT(LEFT('Atual-TXT'!A269,51),34),"")</f>
        <v>BENEFICIOS A PESSOAL - RGPS - CONS</v>
      </c>
      <c r="C248" s="12">
        <f>IF('Atual-TXT'!A269&lt;&gt;"",VALUE(RIGHT(LEFT('Atual-TXT'!A269,75),23)),"")</f>
        <v>316643.31</v>
      </c>
      <c r="D248" s="11" t="str">
        <f>IF('Atual-TXT'!A269&lt;&gt;"",RIGHT(LEFT('Atual-TXT'!A269,77),1),"")</f>
        <v>D</v>
      </c>
      <c r="E248" s="12">
        <f>IF('Atual-TXT'!A269&lt;&gt;"",IF(MOD(VALUE(LEFT(A248,1)),2)=1,IF(D248="D",C248,-C248),IF(D248="C",C248,-C248)),"")</f>
        <v>316643.31</v>
      </c>
    </row>
    <row r="249" spans="1:5" x14ac:dyDescent="0.2">
      <c r="A249" s="11" t="str">
        <f>IF('Atual-TXT'!A270&lt;&gt;"",LEFT('Atual-TXT'!A270,15),"")</f>
        <v>3.1.3.2.1.01.00</v>
      </c>
      <c r="B249" s="11" t="str">
        <f>IF('Atual-TXT'!A270&lt;&gt;"",RIGHT(LEFT('Atual-TXT'!A270,51),34),"")</f>
        <v xml:space="preserve">AUXILIO ALIMENTACAO               </v>
      </c>
      <c r="C249" s="12">
        <f>IF('Atual-TXT'!A270&lt;&gt;"",VALUE(RIGHT(LEFT('Atual-TXT'!A270,75),23)),"")</f>
        <v>273102.44</v>
      </c>
      <c r="D249" s="11" t="str">
        <f>IF('Atual-TXT'!A270&lt;&gt;"",RIGHT(LEFT('Atual-TXT'!A270,77),1),"")</f>
        <v>D</v>
      </c>
      <c r="E249" s="12">
        <f>IF('Atual-TXT'!A270&lt;&gt;"",IF(MOD(VALUE(LEFT(A249,1)),2)=1,IF(D249="D",C249,-C249),IF(D249="C",C249,-C249)),"")</f>
        <v>273102.44</v>
      </c>
    </row>
    <row r="250" spans="1:5" x14ac:dyDescent="0.2">
      <c r="A250" s="11" t="str">
        <f>IF('Atual-TXT'!A271&lt;&gt;"",LEFT('Atual-TXT'!A271,15),"")</f>
        <v>3.1.3.2.1.02.00</v>
      </c>
      <c r="B250" s="11" t="str">
        <f>IF('Atual-TXT'!A271&lt;&gt;"",RIGHT(LEFT('Atual-TXT'!A271,51),34),"")</f>
        <v xml:space="preserve">AUXILIO TRANSPORTE                </v>
      </c>
      <c r="C250" s="12">
        <f>IF('Atual-TXT'!A271&lt;&gt;"",VALUE(RIGHT(LEFT('Atual-TXT'!A271,75),23)),"")</f>
        <v>15790.42</v>
      </c>
      <c r="D250" s="11" t="str">
        <f>IF('Atual-TXT'!A271&lt;&gt;"",RIGHT(LEFT('Atual-TXT'!A271,77),1),"")</f>
        <v>D</v>
      </c>
      <c r="E250" s="12">
        <f>IF('Atual-TXT'!A271&lt;&gt;"",IF(MOD(VALUE(LEFT(A250,1)),2)=1,IF(D250="D",C250,-C250),IF(D250="C",C250,-C250)),"")</f>
        <v>15790.42</v>
      </c>
    </row>
    <row r="251" spans="1:5" x14ac:dyDescent="0.2">
      <c r="A251" s="11" t="str">
        <f>IF('Atual-TXT'!A272&lt;&gt;"",LEFT('Atual-TXT'!A272,15),"")</f>
        <v>3.1.3.2.1.06.00</v>
      </c>
      <c r="B251" s="11" t="str">
        <f>IF('Atual-TXT'!A272&lt;&gt;"",RIGHT(LEFT('Atual-TXT'!A272,51),34),"")</f>
        <v xml:space="preserve">AUXILIO CRECHE                    </v>
      </c>
      <c r="C251" s="12">
        <f>IF('Atual-TXT'!A272&lt;&gt;"",VALUE(RIGHT(LEFT('Atual-TXT'!A272,75),23)),"")</f>
        <v>27750.45</v>
      </c>
      <c r="D251" s="11" t="str">
        <f>IF('Atual-TXT'!A272&lt;&gt;"",RIGHT(LEFT('Atual-TXT'!A272,77),1),"")</f>
        <v>D</v>
      </c>
      <c r="E251" s="12">
        <f>IF('Atual-TXT'!A272&lt;&gt;"",IF(MOD(VALUE(LEFT(A251,1)),2)=1,IF(D251="D",C251,-C251),IF(D251="C",C251,-C251)),"")</f>
        <v>27750.45</v>
      </c>
    </row>
    <row r="252" spans="1:5" x14ac:dyDescent="0.2">
      <c r="A252" s="11" t="str">
        <f>IF('Atual-TXT'!A273&lt;&gt;"",LEFT('Atual-TXT'!A273,15),"")</f>
        <v>3.1.9.0.0.00.00</v>
      </c>
      <c r="B252" s="11" t="str">
        <f>IF('Atual-TXT'!A273&lt;&gt;"",RIGHT(LEFT('Atual-TXT'!A273,51),34),"")</f>
        <v xml:space="preserve">OUTRAS VPD - PESSOAL E ENCARGOS   </v>
      </c>
      <c r="C252" s="12">
        <f>IF('Atual-TXT'!A273&lt;&gt;"",VALUE(RIGHT(LEFT('Atual-TXT'!A273,75),23)),"")</f>
        <v>7351.8</v>
      </c>
      <c r="D252" s="11" t="str">
        <f>IF('Atual-TXT'!A273&lt;&gt;"",RIGHT(LEFT('Atual-TXT'!A273,77),1),"")</f>
        <v>D</v>
      </c>
      <c r="E252" s="12">
        <f>IF('Atual-TXT'!A273&lt;&gt;"",IF(MOD(VALUE(LEFT(A252,1)),2)=1,IF(D252="D",C252,-C252),IF(D252="C",C252,-C252)),"")</f>
        <v>7351.8</v>
      </c>
    </row>
    <row r="253" spans="1:5" x14ac:dyDescent="0.2">
      <c r="A253" s="11" t="str">
        <f>IF('Atual-TXT'!A274&lt;&gt;"",LEFT('Atual-TXT'!A274,15),"")</f>
        <v>3.1.9.1.0.00.00</v>
      </c>
      <c r="B253" s="11" t="str">
        <f>IF('Atual-TXT'!A274&lt;&gt;"",RIGHT(LEFT('Atual-TXT'!A274,51),34),"")</f>
        <v>INDENIZACOES E RESTITUICOES TRABAL</v>
      </c>
      <c r="C253" s="12">
        <f>IF('Atual-TXT'!A274&lt;&gt;"",VALUE(RIGHT(LEFT('Atual-TXT'!A274,75),23)),"")</f>
        <v>7351.8</v>
      </c>
      <c r="D253" s="11" t="str">
        <f>IF('Atual-TXT'!A274&lt;&gt;"",RIGHT(LEFT('Atual-TXT'!A274,77),1),"")</f>
        <v>D</v>
      </c>
      <c r="E253" s="12">
        <f>IF('Atual-TXT'!A274&lt;&gt;"",IF(MOD(VALUE(LEFT(A253,1)),2)=1,IF(D253="D",C253,-C253),IF(D253="C",C253,-C253)),"")</f>
        <v>7351.8</v>
      </c>
    </row>
    <row r="254" spans="1:5" x14ac:dyDescent="0.2">
      <c r="A254" s="11" t="str">
        <f>IF('Atual-TXT'!A275&lt;&gt;"",LEFT('Atual-TXT'!A275,15),"")</f>
        <v>3.1.9.1.1.00.00</v>
      </c>
      <c r="B254" s="11" t="str">
        <f>IF('Atual-TXT'!A275&lt;&gt;"",RIGHT(LEFT('Atual-TXT'!A275,51),34),"")</f>
        <v>INDENIZ.E RESTIT. TRABALHISTAS - C</v>
      </c>
      <c r="C254" s="12">
        <f>IF('Atual-TXT'!A275&lt;&gt;"",VALUE(RIGHT(LEFT('Atual-TXT'!A275,75),23)),"")</f>
        <v>7351.8</v>
      </c>
      <c r="D254" s="11" t="str">
        <f>IF('Atual-TXT'!A275&lt;&gt;"",RIGHT(LEFT('Atual-TXT'!A275,77),1),"")</f>
        <v>D</v>
      </c>
      <c r="E254" s="12">
        <f>IF('Atual-TXT'!A275&lt;&gt;"",IF(MOD(VALUE(LEFT(A254,1)),2)=1,IF(D254="D",C254,-C254),IF(D254="C",C254,-C254)),"")</f>
        <v>7351.8</v>
      </c>
    </row>
    <row r="255" spans="1:5" x14ac:dyDescent="0.2">
      <c r="A255" s="11" t="str">
        <f>IF('Atual-TXT'!A276&lt;&gt;"",LEFT('Atual-TXT'!A276,15),"")</f>
        <v>3.1.9.1.1.01.00</v>
      </c>
      <c r="B255" s="11" t="str">
        <f>IF('Atual-TXT'!A276&lt;&gt;"",RIGHT(LEFT('Atual-TXT'!A276,51),34),"")</f>
        <v>INDENIZACOES E RESTITUICOES TRABAL</v>
      </c>
      <c r="C255" s="12">
        <f>IF('Atual-TXT'!A276&lt;&gt;"",VALUE(RIGHT(LEFT('Atual-TXT'!A276,75),23)),"")</f>
        <v>7351.8</v>
      </c>
      <c r="D255" s="11" t="str">
        <f>IF('Atual-TXT'!A276&lt;&gt;"",RIGHT(LEFT('Atual-TXT'!A276,77),1),"")</f>
        <v>D</v>
      </c>
      <c r="E255" s="12">
        <f>IF('Atual-TXT'!A276&lt;&gt;"",IF(MOD(VALUE(LEFT(A255,1)),2)=1,IF(D255="D",C255,-C255),IF(D255="C",C255,-C255)),"")</f>
        <v>7351.8</v>
      </c>
    </row>
    <row r="256" spans="1:5" x14ac:dyDescent="0.2">
      <c r="A256" s="11" t="str">
        <f>IF('Atual-TXT'!A277&lt;&gt;"",LEFT('Atual-TXT'!A277,15),"")</f>
        <v>3.2.0.0.0.00.00</v>
      </c>
      <c r="B256" s="11" t="str">
        <f>IF('Atual-TXT'!A277&lt;&gt;"",RIGHT(LEFT('Atual-TXT'!A277,51),34),"")</f>
        <v>BENEFICIOS PREVIDENCIARIOS E ASSIS</v>
      </c>
      <c r="C256" s="12">
        <f>IF('Atual-TXT'!A277&lt;&gt;"",VALUE(RIGHT(LEFT('Atual-TXT'!A277,75),23)),"")</f>
        <v>1112996.5900000001</v>
      </c>
      <c r="D256" s="11" t="str">
        <f>IF('Atual-TXT'!A277&lt;&gt;"",RIGHT(LEFT('Atual-TXT'!A277,77),1),"")</f>
        <v>D</v>
      </c>
      <c r="E256" s="12">
        <f>IF('Atual-TXT'!A277&lt;&gt;"",IF(MOD(VALUE(LEFT(A256,1)),2)=1,IF(D256="D",C256,-C256),IF(D256="C",C256,-C256)),"")</f>
        <v>1112996.5900000001</v>
      </c>
    </row>
    <row r="257" spans="1:5" x14ac:dyDescent="0.2">
      <c r="A257" s="11" t="str">
        <f>IF('Atual-TXT'!A278&lt;&gt;"",LEFT('Atual-TXT'!A278,15),"")</f>
        <v>3.2.1.0.0.00.00</v>
      </c>
      <c r="B257" s="11" t="str">
        <f>IF('Atual-TXT'!A278&lt;&gt;"",RIGHT(LEFT('Atual-TXT'!A278,51),34),"")</f>
        <v xml:space="preserve">APOSENTADORIAS E REFORMAS         </v>
      </c>
      <c r="C257" s="12">
        <f>IF('Atual-TXT'!A278&lt;&gt;"",VALUE(RIGHT(LEFT('Atual-TXT'!A278,75),23)),"")</f>
        <v>767010.36</v>
      </c>
      <c r="D257" s="11" t="str">
        <f>IF('Atual-TXT'!A278&lt;&gt;"",RIGHT(LEFT('Atual-TXT'!A278,77),1),"")</f>
        <v>D</v>
      </c>
      <c r="E257" s="12">
        <f>IF('Atual-TXT'!A278&lt;&gt;"",IF(MOD(VALUE(LEFT(A257,1)),2)=1,IF(D257="D",C257,-C257),IF(D257="C",C257,-C257)),"")</f>
        <v>767010.36</v>
      </c>
    </row>
    <row r="258" spans="1:5" x14ac:dyDescent="0.2">
      <c r="A258" s="11" t="str">
        <f>IF('Atual-TXT'!A279&lt;&gt;"",LEFT('Atual-TXT'!A279,15),"")</f>
        <v>3.2.1.1.0.00.00</v>
      </c>
      <c r="B258" s="11" t="str">
        <f>IF('Atual-TXT'!A279&lt;&gt;"",RIGHT(LEFT('Atual-TXT'!A279,51),34),"")</f>
        <v xml:space="preserve">APOSENTADORIAS - RPPS             </v>
      </c>
      <c r="C258" s="12">
        <f>IF('Atual-TXT'!A279&lt;&gt;"",VALUE(RIGHT(LEFT('Atual-TXT'!A279,75),23)),"")</f>
        <v>767010.36</v>
      </c>
      <c r="D258" s="11" t="str">
        <f>IF('Atual-TXT'!A279&lt;&gt;"",RIGHT(LEFT('Atual-TXT'!A279,77),1),"")</f>
        <v>D</v>
      </c>
      <c r="E258" s="12">
        <f>IF('Atual-TXT'!A279&lt;&gt;"",IF(MOD(VALUE(LEFT(A258,1)),2)=1,IF(D258="D",C258,-C258),IF(D258="C",C258,-C258)),"")</f>
        <v>767010.36</v>
      </c>
    </row>
    <row r="259" spans="1:5" x14ac:dyDescent="0.2">
      <c r="A259" s="11" t="str">
        <f>IF('Atual-TXT'!A280&lt;&gt;"",LEFT('Atual-TXT'!A280,15),"")</f>
        <v>3.2.1.1.1.00.00</v>
      </c>
      <c r="B259" s="11" t="str">
        <f>IF('Atual-TXT'!A280&lt;&gt;"",RIGHT(LEFT('Atual-TXT'!A280,51),34),"")</f>
        <v>APOSENTADORIAS - RPPS - CONSOLIDAC</v>
      </c>
      <c r="C259" s="12">
        <f>IF('Atual-TXT'!A280&lt;&gt;"",VALUE(RIGHT(LEFT('Atual-TXT'!A280,75),23)),"")</f>
        <v>767010.36</v>
      </c>
      <c r="D259" s="11" t="str">
        <f>IF('Atual-TXT'!A280&lt;&gt;"",RIGHT(LEFT('Atual-TXT'!A280,77),1),"")</f>
        <v>D</v>
      </c>
      <c r="E259" s="12">
        <f>IF('Atual-TXT'!A280&lt;&gt;"",IF(MOD(VALUE(LEFT(A259,1)),2)=1,IF(D259="D",C259,-C259),IF(D259="C",C259,-C259)),"")</f>
        <v>767010.36</v>
      </c>
    </row>
    <row r="260" spans="1:5" x14ac:dyDescent="0.2">
      <c r="A260" s="11" t="str">
        <f>IF('Atual-TXT'!A281&lt;&gt;"",LEFT('Atual-TXT'!A281,15),"")</f>
        <v>3.2.1.1.1.01.00</v>
      </c>
      <c r="B260" s="11" t="str">
        <f>IF('Atual-TXT'!A281&lt;&gt;"",RIGHT(LEFT('Atual-TXT'!A281,51),34),"")</f>
        <v xml:space="preserve">PROVENTOS - PESSOAL CIVIL         </v>
      </c>
      <c r="C260" s="12">
        <f>IF('Atual-TXT'!A281&lt;&gt;"",VALUE(RIGHT(LEFT('Atual-TXT'!A281,75),23)),"")</f>
        <v>739050.4</v>
      </c>
      <c r="D260" s="11" t="str">
        <f>IF('Atual-TXT'!A281&lt;&gt;"",RIGHT(LEFT('Atual-TXT'!A281,77),1),"")</f>
        <v>D</v>
      </c>
      <c r="E260" s="12">
        <f>IF('Atual-TXT'!A281&lt;&gt;"",IF(MOD(VALUE(LEFT(A260,1)),2)=1,IF(D260="D",C260,-C260),IF(D260="C",C260,-C260)),"")</f>
        <v>739050.4</v>
      </c>
    </row>
    <row r="261" spans="1:5" x14ac:dyDescent="0.2">
      <c r="A261" s="11" t="str">
        <f>IF('Atual-TXT'!A282&lt;&gt;"",LEFT('Atual-TXT'!A282,15),"")</f>
        <v>3.2.1.1.1.02.00</v>
      </c>
      <c r="B261" s="11" t="str">
        <f>IF('Atual-TXT'!A282&lt;&gt;"",RIGHT(LEFT('Atual-TXT'!A282,51),34),"")</f>
        <v>APOSENTADORIAS PENDENTES DE APROVA</v>
      </c>
      <c r="C261" s="12">
        <f>IF('Atual-TXT'!A282&lt;&gt;"",VALUE(RIGHT(LEFT('Atual-TXT'!A282,75),23)),"")</f>
        <v>0</v>
      </c>
      <c r="D261" s="11" t="str">
        <f>IF('Atual-TXT'!A282&lt;&gt;"",RIGHT(LEFT('Atual-TXT'!A282,77),1),"")</f>
        <v xml:space="preserve"> </v>
      </c>
      <c r="E261" s="12">
        <f>IF('Atual-TXT'!A282&lt;&gt;"",IF(MOD(VALUE(LEFT(A261,1)),2)=1,IF(D261="D",C261,-C261),IF(D261="C",C261,-C261)),"")</f>
        <v>0</v>
      </c>
    </row>
    <row r="262" spans="1:5" x14ac:dyDescent="0.2">
      <c r="A262" s="11" t="str">
        <f>IF('Atual-TXT'!A283&lt;&gt;"",LEFT('Atual-TXT'!A283,15),"")</f>
        <v>3.2.1.1.1.03.00</v>
      </c>
      <c r="B262" s="11" t="str">
        <f>IF('Atual-TXT'!A283&lt;&gt;"",RIGHT(LEFT('Atual-TXT'!A283,51),34),"")</f>
        <v xml:space="preserve">GRATIFICACOES                     </v>
      </c>
      <c r="C262" s="12">
        <f>IF('Atual-TXT'!A283&lt;&gt;"",VALUE(RIGHT(LEFT('Atual-TXT'!A283,75),23)),"")</f>
        <v>867.82</v>
      </c>
      <c r="D262" s="11" t="str">
        <f>IF('Atual-TXT'!A283&lt;&gt;"",RIGHT(LEFT('Atual-TXT'!A283,77),1),"")</f>
        <v>D</v>
      </c>
      <c r="E262" s="12">
        <f>IF('Atual-TXT'!A283&lt;&gt;"",IF(MOD(VALUE(LEFT(A262,1)),2)=1,IF(D262="D",C262,-C262),IF(D262="C",C262,-C262)),"")</f>
        <v>867.82</v>
      </c>
    </row>
    <row r="263" spans="1:5" x14ac:dyDescent="0.2">
      <c r="A263" s="11" t="str">
        <f>IF('Atual-TXT'!A284&lt;&gt;"",LEFT('Atual-TXT'!A284,15),"")</f>
        <v>3.2.1.1.1.05.00</v>
      </c>
      <c r="B263" s="11" t="str">
        <f>IF('Atual-TXT'!A284&lt;&gt;"",RIGHT(LEFT('Atual-TXT'!A284,51),34),"")</f>
        <v xml:space="preserve">13 SALARIO - PESSOAL CIVIL16/91   </v>
      </c>
      <c r="C263" s="12">
        <f>IF('Atual-TXT'!A284&lt;&gt;"",VALUE(RIGHT(LEFT('Atual-TXT'!A284,75),23)),"")</f>
        <v>27092.14</v>
      </c>
      <c r="D263" s="11" t="str">
        <f>IF('Atual-TXT'!A284&lt;&gt;"",RIGHT(LEFT('Atual-TXT'!A284,77),1),"")</f>
        <v>D</v>
      </c>
      <c r="E263" s="12">
        <f>IF('Atual-TXT'!A284&lt;&gt;"",IF(MOD(VALUE(LEFT(A263,1)),2)=1,IF(D263="D",C263,-C263),IF(D263="C",C263,-C263)),"")</f>
        <v>27092.14</v>
      </c>
    </row>
    <row r="264" spans="1:5" x14ac:dyDescent="0.2">
      <c r="A264" s="11" t="str">
        <f>IF('Atual-TXT'!A285&lt;&gt;"",LEFT('Atual-TXT'!A285,15),"")</f>
        <v>3.2.2.0.0.00.00</v>
      </c>
      <c r="B264" s="11" t="str">
        <f>IF('Atual-TXT'!A285&lt;&gt;"",RIGHT(LEFT('Atual-TXT'!A285,51),34),"")</f>
        <v xml:space="preserve">PENSOES                           </v>
      </c>
      <c r="C264" s="12">
        <f>IF('Atual-TXT'!A285&lt;&gt;"",VALUE(RIGHT(LEFT('Atual-TXT'!A285,75),23)),"")</f>
        <v>345986.23</v>
      </c>
      <c r="D264" s="11" t="str">
        <f>IF('Atual-TXT'!A285&lt;&gt;"",RIGHT(LEFT('Atual-TXT'!A285,77),1),"")</f>
        <v>D</v>
      </c>
      <c r="E264" s="12">
        <f>IF('Atual-TXT'!A285&lt;&gt;"",IF(MOD(VALUE(LEFT(A264,1)),2)=1,IF(D264="D",C264,-C264),IF(D264="C",C264,-C264)),"")</f>
        <v>345986.23</v>
      </c>
    </row>
    <row r="265" spans="1:5" x14ac:dyDescent="0.2">
      <c r="A265" s="11" t="str">
        <f>IF('Atual-TXT'!A286&lt;&gt;"",LEFT('Atual-TXT'!A286,15),"")</f>
        <v>3.2.2.1.0.00.00</v>
      </c>
      <c r="B265" s="11" t="str">
        <f>IF('Atual-TXT'!A286&lt;&gt;"",RIGHT(LEFT('Atual-TXT'!A286,51),34),"")</f>
        <v xml:space="preserve">PENSOES - RPPS                    </v>
      </c>
      <c r="C265" s="12">
        <f>IF('Atual-TXT'!A286&lt;&gt;"",VALUE(RIGHT(LEFT('Atual-TXT'!A286,75),23)),"")</f>
        <v>345986.23</v>
      </c>
      <c r="D265" s="11" t="str">
        <f>IF('Atual-TXT'!A286&lt;&gt;"",RIGHT(LEFT('Atual-TXT'!A286,77),1),"")</f>
        <v>D</v>
      </c>
      <c r="E265" s="12">
        <f>IF('Atual-TXT'!A286&lt;&gt;"",IF(MOD(VALUE(LEFT(A265,1)),2)=1,IF(D265="D",C265,-C265),IF(D265="C",C265,-C265)),"")</f>
        <v>345986.23</v>
      </c>
    </row>
    <row r="266" spans="1:5" x14ac:dyDescent="0.2">
      <c r="A266" s="11" t="str">
        <f>IF('Atual-TXT'!A287&lt;&gt;"",LEFT('Atual-TXT'!A287,15),"")</f>
        <v>3.2.2.1.1.00.00</v>
      </c>
      <c r="B266" s="11" t="str">
        <f>IF('Atual-TXT'!A287&lt;&gt;"",RIGHT(LEFT('Atual-TXT'!A287,51),34),"")</f>
        <v xml:space="preserve">PENSOES - RPPS - CONSOLIDACAO     </v>
      </c>
      <c r="C266" s="12">
        <f>IF('Atual-TXT'!A287&lt;&gt;"",VALUE(RIGHT(LEFT('Atual-TXT'!A287,75),23)),"")</f>
        <v>345986.23</v>
      </c>
      <c r="D266" s="11" t="str">
        <f>IF('Atual-TXT'!A287&lt;&gt;"",RIGHT(LEFT('Atual-TXT'!A287,77),1),"")</f>
        <v>D</v>
      </c>
      <c r="E266" s="12">
        <f>IF('Atual-TXT'!A287&lt;&gt;"",IF(MOD(VALUE(LEFT(A266,1)),2)=1,IF(D266="D",C266,-C266),IF(D266="C",C266,-C266)),"")</f>
        <v>345986.23</v>
      </c>
    </row>
    <row r="267" spans="1:5" x14ac:dyDescent="0.2">
      <c r="A267" s="11" t="str">
        <f>IF('Atual-TXT'!A288&lt;&gt;"",LEFT('Atual-TXT'!A288,15),"")</f>
        <v>3.2.2.1.1.01.00</v>
      </c>
      <c r="B267" s="11" t="str">
        <f>IF('Atual-TXT'!A288&lt;&gt;"",RIGHT(LEFT('Atual-TXT'!A288,51),34),"")</f>
        <v xml:space="preserve">PENSOES CIVIS                     </v>
      </c>
      <c r="C267" s="12">
        <f>IF('Atual-TXT'!A288&lt;&gt;"",VALUE(RIGHT(LEFT('Atual-TXT'!A288,75),23)),"")</f>
        <v>314688.46000000002</v>
      </c>
      <c r="D267" s="11" t="str">
        <f>IF('Atual-TXT'!A288&lt;&gt;"",RIGHT(LEFT('Atual-TXT'!A288,77),1),"")</f>
        <v>D</v>
      </c>
      <c r="E267" s="12">
        <f>IF('Atual-TXT'!A288&lt;&gt;"",IF(MOD(VALUE(LEFT(A267,1)),2)=1,IF(D267="D",C267,-C267),IF(D267="C",C267,-C267)),"")</f>
        <v>314688.46000000002</v>
      </c>
    </row>
    <row r="268" spans="1:5" x14ac:dyDescent="0.2">
      <c r="A268" s="11" t="str">
        <f>IF('Atual-TXT'!A289&lt;&gt;"",LEFT('Atual-TXT'!A289,15),"")</f>
        <v>3.2.2.1.1.02.00</v>
      </c>
      <c r="B268" s="11" t="str">
        <f>IF('Atual-TXT'!A289&lt;&gt;"",RIGHT(LEFT('Atual-TXT'!A289,51),34),"")</f>
        <v>13 SALARIO - PESSOAL CIVIL - PENSI</v>
      </c>
      <c r="C268" s="12">
        <f>IF('Atual-TXT'!A289&lt;&gt;"",VALUE(RIGHT(LEFT('Atual-TXT'!A289,75),23)),"")</f>
        <v>31297.77</v>
      </c>
      <c r="D268" s="11" t="str">
        <f>IF('Atual-TXT'!A289&lt;&gt;"",RIGHT(LEFT('Atual-TXT'!A289,77),1),"")</f>
        <v>D</v>
      </c>
      <c r="E268" s="12">
        <f>IF('Atual-TXT'!A289&lt;&gt;"",IF(MOD(VALUE(LEFT(A268,1)),2)=1,IF(D268="D",C268,-C268),IF(D268="C",C268,-C268)),"")</f>
        <v>31297.77</v>
      </c>
    </row>
    <row r="269" spans="1:5" x14ac:dyDescent="0.2">
      <c r="A269" s="11" t="str">
        <f>IF('Atual-TXT'!A290&lt;&gt;"",LEFT('Atual-TXT'!A290,15),"")</f>
        <v>3.3.0.0.0.00.00</v>
      </c>
      <c r="B269" s="11" t="str">
        <f>IF('Atual-TXT'!A290&lt;&gt;"",RIGHT(LEFT('Atual-TXT'!A290,51),34),"")</f>
        <v>USO DE BENS, SERVICOS E CONS. DE C</v>
      </c>
      <c r="C269" s="12">
        <f>IF('Atual-TXT'!A290&lt;&gt;"",VALUE(RIGHT(LEFT('Atual-TXT'!A290,75),23)),"")</f>
        <v>46614320.799999997</v>
      </c>
      <c r="D269" s="11" t="str">
        <f>IF('Atual-TXT'!A290&lt;&gt;"",RIGHT(LEFT('Atual-TXT'!A290,77),1),"")</f>
        <v>D</v>
      </c>
      <c r="E269" s="12">
        <f>IF('Atual-TXT'!A290&lt;&gt;"",IF(MOD(VALUE(LEFT(A269,1)),2)=1,IF(D269="D",C269,-C269),IF(D269="C",C269,-C269)),"")</f>
        <v>46614320.799999997</v>
      </c>
    </row>
    <row r="270" spans="1:5" x14ac:dyDescent="0.2">
      <c r="A270" s="11" t="str">
        <f>IF('Atual-TXT'!A291&lt;&gt;"",LEFT('Atual-TXT'!A291,15),"")</f>
        <v>3.3.1.0.0.00.00</v>
      </c>
      <c r="B270" s="11" t="str">
        <f>IF('Atual-TXT'!A291&lt;&gt;"",RIGHT(LEFT('Atual-TXT'!A291,51),34),"")</f>
        <v xml:space="preserve">USO DE MATERIAIS DE CONSUMO       </v>
      </c>
      <c r="C270" s="12">
        <f>IF('Atual-TXT'!A291&lt;&gt;"",VALUE(RIGHT(LEFT('Atual-TXT'!A291,75),23)),"")</f>
        <v>2046846.14</v>
      </c>
      <c r="D270" s="11" t="str">
        <f>IF('Atual-TXT'!A291&lt;&gt;"",RIGHT(LEFT('Atual-TXT'!A291,77),1),"")</f>
        <v>D</v>
      </c>
      <c r="E270" s="12">
        <f>IF('Atual-TXT'!A291&lt;&gt;"",IF(MOD(VALUE(LEFT(A270,1)),2)=1,IF(D270="D",C270,-C270),IF(D270="C",C270,-C270)),"")</f>
        <v>2046846.14</v>
      </c>
    </row>
    <row r="271" spans="1:5" x14ac:dyDescent="0.2">
      <c r="A271" s="11" t="str">
        <f>IF('Atual-TXT'!A292&lt;&gt;"",LEFT('Atual-TXT'!A292,15),"")</f>
        <v>3.3.1.1.0.00.00</v>
      </c>
      <c r="B271" s="11" t="str">
        <f>IF('Atual-TXT'!A292&lt;&gt;"",RIGHT(LEFT('Atual-TXT'!A292,51),34),"")</f>
        <v xml:space="preserve">CONSUMO DE MATERIAIS              </v>
      </c>
      <c r="C271" s="12">
        <f>IF('Atual-TXT'!A292&lt;&gt;"",VALUE(RIGHT(LEFT('Atual-TXT'!A292,75),23)),"")</f>
        <v>2046846.14</v>
      </c>
      <c r="D271" s="11" t="str">
        <f>IF('Atual-TXT'!A292&lt;&gt;"",RIGHT(LEFT('Atual-TXT'!A292,77),1),"")</f>
        <v>D</v>
      </c>
      <c r="E271" s="12">
        <f>IF('Atual-TXT'!A292&lt;&gt;"",IF(MOD(VALUE(LEFT(A271,1)),2)=1,IF(D271="D",C271,-C271),IF(D271="C",C271,-C271)),"")</f>
        <v>2046846.14</v>
      </c>
    </row>
    <row r="272" spans="1:5" x14ac:dyDescent="0.2">
      <c r="A272" s="11" t="str">
        <f>IF('Atual-TXT'!A293&lt;&gt;"",LEFT('Atual-TXT'!A293,15),"")</f>
        <v>3.3.1.1.1.00.00</v>
      </c>
      <c r="B272" s="11" t="str">
        <f>IF('Atual-TXT'!A293&lt;&gt;"",RIGHT(LEFT('Atual-TXT'!A293,51),34),"")</f>
        <v>CONSUMO DE MATERIAIS - CONSOLIDACA</v>
      </c>
      <c r="C272" s="12">
        <f>IF('Atual-TXT'!A293&lt;&gt;"",VALUE(RIGHT(LEFT('Atual-TXT'!A293,75),23)),"")</f>
        <v>2046846.14</v>
      </c>
      <c r="D272" s="11" t="str">
        <f>IF('Atual-TXT'!A293&lt;&gt;"",RIGHT(LEFT('Atual-TXT'!A293,77),1),"")</f>
        <v>D</v>
      </c>
      <c r="E272" s="12">
        <f>IF('Atual-TXT'!A293&lt;&gt;"",IF(MOD(VALUE(LEFT(A272,1)),2)=1,IF(D272="D",C272,-C272),IF(D272="C",C272,-C272)),"")</f>
        <v>2046846.14</v>
      </c>
    </row>
    <row r="273" spans="1:5" x14ac:dyDescent="0.2">
      <c r="A273" s="11" t="str">
        <f>IF('Atual-TXT'!A294&lt;&gt;"",LEFT('Atual-TXT'!A294,15),"")</f>
        <v>3.3.1.1.1.01.00</v>
      </c>
      <c r="B273" s="11" t="str">
        <f>IF('Atual-TXT'!A294&lt;&gt;"",RIGHT(LEFT('Atual-TXT'!A294,51),34),"")</f>
        <v>CONSUMO DE MATERIAIS ESTOCADOS - A</v>
      </c>
      <c r="C273" s="12">
        <f>IF('Atual-TXT'!A294&lt;&gt;"",VALUE(RIGHT(LEFT('Atual-TXT'!A294,75),23)),"")</f>
        <v>196330.21</v>
      </c>
      <c r="D273" s="11" t="str">
        <f>IF('Atual-TXT'!A294&lt;&gt;"",RIGHT(LEFT('Atual-TXT'!A294,77),1),"")</f>
        <v>D</v>
      </c>
      <c r="E273" s="12">
        <f>IF('Atual-TXT'!A294&lt;&gt;"",IF(MOD(VALUE(LEFT(A273,1)),2)=1,IF(D273="D",C273,-C273),IF(D273="C",C273,-C273)),"")</f>
        <v>196330.21</v>
      </c>
    </row>
    <row r="274" spans="1:5" x14ac:dyDescent="0.2">
      <c r="A274" s="11" t="str">
        <f>IF('Atual-TXT'!A295&lt;&gt;"",LEFT('Atual-TXT'!A295,15),"")</f>
        <v>3.3.1.1.1.02.00</v>
      </c>
      <c r="B274" s="11" t="str">
        <f>IF('Atual-TXT'!A295&lt;&gt;"",RIGHT(LEFT('Atual-TXT'!A295,51),34),"")</f>
        <v xml:space="preserve">CONSUMO DE SOFTWARES DE BASE      </v>
      </c>
      <c r="C274" s="12">
        <f>IF('Atual-TXT'!A295&lt;&gt;"",VALUE(RIGHT(LEFT('Atual-TXT'!A295,75),23)),"")</f>
        <v>2540.7600000000002</v>
      </c>
      <c r="D274" s="11" t="str">
        <f>IF('Atual-TXT'!A295&lt;&gt;"",RIGHT(LEFT('Atual-TXT'!A295,77),1),"")</f>
        <v>D</v>
      </c>
      <c r="E274" s="12">
        <f>IF('Atual-TXT'!A295&lt;&gt;"",IF(MOD(VALUE(LEFT(A274,1)),2)=1,IF(D274="D",C274,-C274),IF(D274="C",C274,-C274)),"")</f>
        <v>2540.7600000000002</v>
      </c>
    </row>
    <row r="275" spans="1:5" x14ac:dyDescent="0.2">
      <c r="A275" s="11" t="str">
        <f>IF('Atual-TXT'!A296&lt;&gt;"",LEFT('Atual-TXT'!A296,15),"")</f>
        <v>3.3.1.1.1.03.00</v>
      </c>
      <c r="B275" s="11" t="str">
        <f>IF('Atual-TXT'!A296&lt;&gt;"",RIGHT(LEFT('Atual-TXT'!A296,51),34),"")</f>
        <v>CONSUMO DE COMBUSTIVEIS E LUBRIFIC</v>
      </c>
      <c r="C275" s="12">
        <f>IF('Atual-TXT'!A296&lt;&gt;"",VALUE(RIGHT(LEFT('Atual-TXT'!A296,75),23)),"")</f>
        <v>700146.68</v>
      </c>
      <c r="D275" s="11" t="str">
        <f>IF('Atual-TXT'!A296&lt;&gt;"",RIGHT(LEFT('Atual-TXT'!A296,77),1),"")</f>
        <v>D</v>
      </c>
      <c r="E275" s="12">
        <f>IF('Atual-TXT'!A296&lt;&gt;"",IF(MOD(VALUE(LEFT(A275,1)),2)=1,IF(D275="D",C275,-C275),IF(D275="C",C275,-C275)),"")</f>
        <v>700146.68</v>
      </c>
    </row>
    <row r="276" spans="1:5" x14ac:dyDescent="0.2">
      <c r="A276" s="11" t="str">
        <f>IF('Atual-TXT'!A297&lt;&gt;"",LEFT('Atual-TXT'!A297,15),"")</f>
        <v>3.3.1.1.1.04.00</v>
      </c>
      <c r="B276" s="11" t="str">
        <f>IF('Atual-TXT'!A297&lt;&gt;"",RIGHT(LEFT('Atual-TXT'!A297,51),34),"")</f>
        <v xml:space="preserve">CONSUMO DE GENEROS DE ALIMENTACAO </v>
      </c>
      <c r="C276" s="12">
        <f>IF('Atual-TXT'!A297&lt;&gt;"",VALUE(RIGHT(LEFT('Atual-TXT'!A297,75),23)),"")</f>
        <v>11308.73</v>
      </c>
      <c r="D276" s="11" t="str">
        <f>IF('Atual-TXT'!A297&lt;&gt;"",RIGHT(LEFT('Atual-TXT'!A297,77),1),"")</f>
        <v>D</v>
      </c>
      <c r="E276" s="12">
        <f>IF('Atual-TXT'!A297&lt;&gt;"",IF(MOD(VALUE(LEFT(A276,1)),2)=1,IF(D276="D",C276,-C276),IF(D276="C",C276,-C276)),"")</f>
        <v>11308.73</v>
      </c>
    </row>
    <row r="277" spans="1:5" x14ac:dyDescent="0.2">
      <c r="A277" s="11" t="str">
        <f>IF('Atual-TXT'!A298&lt;&gt;"",LEFT('Atual-TXT'!A298,15),"")</f>
        <v>3.3.1.1.1.05.00</v>
      </c>
      <c r="B277" s="11" t="str">
        <f>IF('Atual-TXT'!A298&lt;&gt;"",RIGHT(LEFT('Atual-TXT'!A298,51),34),"")</f>
        <v>CONSUMO DE MATERIAL DE PROCESSAMEN</v>
      </c>
      <c r="C277" s="12">
        <f>IF('Atual-TXT'!A298&lt;&gt;"",VALUE(RIGHT(LEFT('Atual-TXT'!A298,75),23)),"")</f>
        <v>89106.92</v>
      </c>
      <c r="D277" s="11" t="str">
        <f>IF('Atual-TXT'!A298&lt;&gt;"",RIGHT(LEFT('Atual-TXT'!A298,77),1),"")</f>
        <v>D</v>
      </c>
      <c r="E277" s="12">
        <f>IF('Atual-TXT'!A298&lt;&gt;"",IF(MOD(VALUE(LEFT(A277,1)),2)=1,IF(D277="D",C277,-C277),IF(D277="C",C277,-C277)),"")</f>
        <v>89106.92</v>
      </c>
    </row>
    <row r="278" spans="1:5" x14ac:dyDescent="0.2">
      <c r="A278" s="11" t="str">
        <f>IF('Atual-TXT'!A299&lt;&gt;"",LEFT('Atual-TXT'!A299,15),"")</f>
        <v>3.3.1.1.1.06.00</v>
      </c>
      <c r="B278" s="11" t="str">
        <f>IF('Atual-TXT'!A299&lt;&gt;"",RIGHT(LEFT('Atual-TXT'!A299,51),34),"")</f>
        <v xml:space="preserve">CONSUMO DE MATERIAL FARMACOLOGICO </v>
      </c>
      <c r="C278" s="12">
        <f>IF('Atual-TXT'!A299&lt;&gt;"",VALUE(RIGHT(LEFT('Atual-TXT'!A299,75),23)),"")</f>
        <v>72724.34</v>
      </c>
      <c r="D278" s="11" t="str">
        <f>IF('Atual-TXT'!A299&lt;&gt;"",RIGHT(LEFT('Atual-TXT'!A299,77),1),"")</f>
        <v>D</v>
      </c>
      <c r="E278" s="12">
        <f>IF('Atual-TXT'!A299&lt;&gt;"",IF(MOD(VALUE(LEFT(A278,1)),2)=1,IF(D278="D",C278,-C278),IF(D278="C",C278,-C278)),"")</f>
        <v>72724.34</v>
      </c>
    </row>
    <row r="279" spans="1:5" x14ac:dyDescent="0.2">
      <c r="A279" s="11" t="str">
        <f>IF('Atual-TXT'!A300&lt;&gt;"",LEFT('Atual-TXT'!A300,15),"")</f>
        <v>3.3.1.1.1.07.00</v>
      </c>
      <c r="B279" s="11" t="str">
        <f>IF('Atual-TXT'!A300&lt;&gt;"",RIGHT(LEFT('Atual-TXT'!A300,51),34),"")</f>
        <v xml:space="preserve">CONSUMO DE MATERIAL HOSPITALAR    </v>
      </c>
      <c r="C279" s="12">
        <f>IF('Atual-TXT'!A300&lt;&gt;"",VALUE(RIGHT(LEFT('Atual-TXT'!A300,75),23)),"")</f>
        <v>80038.929999999993</v>
      </c>
      <c r="D279" s="11" t="str">
        <f>IF('Atual-TXT'!A300&lt;&gt;"",RIGHT(LEFT('Atual-TXT'!A300,77),1),"")</f>
        <v>D</v>
      </c>
      <c r="E279" s="12">
        <f>IF('Atual-TXT'!A300&lt;&gt;"",IF(MOD(VALUE(LEFT(A279,1)),2)=1,IF(D279="D",C279,-C279),IF(D279="C",C279,-C279)),"")</f>
        <v>80038.929999999993</v>
      </c>
    </row>
    <row r="280" spans="1:5" x14ac:dyDescent="0.2">
      <c r="A280" s="11" t="str">
        <f>IF('Atual-TXT'!A301&lt;&gt;"",LEFT('Atual-TXT'!A301,15),"")</f>
        <v>3.3.1.1.1.08.00</v>
      </c>
      <c r="B280" s="11" t="str">
        <f>IF('Atual-TXT'!A301&lt;&gt;"",RIGHT(LEFT('Atual-TXT'!A301,51),34),"")</f>
        <v xml:space="preserve">CONSUMO DE MATERIAL PARA PRODUCAO </v>
      </c>
      <c r="C280" s="12">
        <f>IF('Atual-TXT'!A301&lt;&gt;"",VALUE(RIGHT(LEFT('Atual-TXT'!A301,75),23)),"")</f>
        <v>9667.35</v>
      </c>
      <c r="D280" s="11" t="str">
        <f>IF('Atual-TXT'!A301&lt;&gt;"",RIGHT(LEFT('Atual-TXT'!A301,77),1),"")</f>
        <v>D</v>
      </c>
      <c r="E280" s="12">
        <f>IF('Atual-TXT'!A301&lt;&gt;"",IF(MOD(VALUE(LEFT(A280,1)),2)=1,IF(D280="D",C280,-C280),IF(D280="C",C280,-C280)),"")</f>
        <v>9667.35</v>
      </c>
    </row>
    <row r="281" spans="1:5" x14ac:dyDescent="0.2">
      <c r="A281" s="11" t="str">
        <f>IF('Atual-TXT'!A302&lt;&gt;"",LEFT('Atual-TXT'!A302,15),"")</f>
        <v>3.3.1.1.1.09.00</v>
      </c>
      <c r="B281" s="11" t="str">
        <f>IF('Atual-TXT'!A302&lt;&gt;"",RIGHT(LEFT('Atual-TXT'!A302,51),34),"")</f>
        <v xml:space="preserve">MATERIAL DE CONSUMO IMEDIATO      </v>
      </c>
      <c r="C281" s="12">
        <f>IF('Atual-TXT'!A302&lt;&gt;"",VALUE(RIGHT(LEFT('Atual-TXT'!A302,75),23)),"")</f>
        <v>884982.22</v>
      </c>
      <c r="D281" s="11" t="str">
        <f>IF('Atual-TXT'!A302&lt;&gt;"",RIGHT(LEFT('Atual-TXT'!A302,77),1),"")</f>
        <v>D</v>
      </c>
      <c r="E281" s="12">
        <f>IF('Atual-TXT'!A302&lt;&gt;"",IF(MOD(VALUE(LEFT(A281,1)),2)=1,IF(D281="D",C281,-C281),IF(D281="C",C281,-C281)),"")</f>
        <v>884982.22</v>
      </c>
    </row>
    <row r="282" spans="1:5" x14ac:dyDescent="0.2">
      <c r="A282" s="11" t="str">
        <f>IF('Atual-TXT'!A303&lt;&gt;"",LEFT('Atual-TXT'!A303,15),"")</f>
        <v>3.3.2.0.0.00.00</v>
      </c>
      <c r="B282" s="11" t="str">
        <f>IF('Atual-TXT'!A303&lt;&gt;"",RIGHT(LEFT('Atual-TXT'!A303,51),34),"")</f>
        <v xml:space="preserve">SERVICOS                          </v>
      </c>
      <c r="C282" s="12">
        <f>IF('Atual-TXT'!A303&lt;&gt;"",VALUE(RIGHT(LEFT('Atual-TXT'!A303,75),23)),"")</f>
        <v>32187122.300000001</v>
      </c>
      <c r="D282" s="11" t="str">
        <f>IF('Atual-TXT'!A303&lt;&gt;"",RIGHT(LEFT('Atual-TXT'!A303,77),1),"")</f>
        <v>D</v>
      </c>
      <c r="E282" s="12">
        <f>IF('Atual-TXT'!A303&lt;&gt;"",IF(MOD(VALUE(LEFT(A282,1)),2)=1,IF(D282="D",C282,-C282),IF(D282="C",C282,-C282)),"")</f>
        <v>32187122.300000001</v>
      </c>
    </row>
    <row r="283" spans="1:5" x14ac:dyDescent="0.2">
      <c r="A283" s="11" t="str">
        <f>IF('Atual-TXT'!A304&lt;&gt;"",LEFT('Atual-TXT'!A304,15),"")</f>
        <v>3.3.2.1.0.00.00</v>
      </c>
      <c r="B283" s="11" t="str">
        <f>IF('Atual-TXT'!A304&lt;&gt;"",RIGHT(LEFT('Atual-TXT'!A304,51),34),"")</f>
        <v xml:space="preserve">DIARIAS                           </v>
      </c>
      <c r="C283" s="12">
        <f>IF('Atual-TXT'!A304&lt;&gt;"",VALUE(RIGHT(LEFT('Atual-TXT'!A304,75),23)),"")</f>
        <v>1499488.68</v>
      </c>
      <c r="D283" s="11" t="str">
        <f>IF('Atual-TXT'!A304&lt;&gt;"",RIGHT(LEFT('Atual-TXT'!A304,77),1),"")</f>
        <v>D</v>
      </c>
      <c r="E283" s="12">
        <f>IF('Atual-TXT'!A304&lt;&gt;"",IF(MOD(VALUE(LEFT(A283,1)),2)=1,IF(D283="D",C283,-C283),IF(D283="C",C283,-C283)),"")</f>
        <v>1499488.68</v>
      </c>
    </row>
    <row r="284" spans="1:5" x14ac:dyDescent="0.2">
      <c r="A284" s="11" t="str">
        <f>IF('Atual-TXT'!A305&lt;&gt;"",LEFT('Atual-TXT'!A305,15),"")</f>
        <v>3.3.2.1.1.00.00</v>
      </c>
      <c r="B284" s="11" t="str">
        <f>IF('Atual-TXT'!A305&lt;&gt;"",RIGHT(LEFT('Atual-TXT'!A305,51),34),"")</f>
        <v xml:space="preserve">DIARIAS - CONSOLIDACAO            </v>
      </c>
      <c r="C284" s="12">
        <f>IF('Atual-TXT'!A305&lt;&gt;"",VALUE(RIGHT(LEFT('Atual-TXT'!A305,75),23)),"")</f>
        <v>1499488.68</v>
      </c>
      <c r="D284" s="11" t="str">
        <f>IF('Atual-TXT'!A305&lt;&gt;"",RIGHT(LEFT('Atual-TXT'!A305,77),1),"")</f>
        <v>D</v>
      </c>
      <c r="E284" s="12">
        <f>IF('Atual-TXT'!A305&lt;&gt;"",IF(MOD(VALUE(LEFT(A284,1)),2)=1,IF(D284="D",C284,-C284),IF(D284="C",C284,-C284)),"")</f>
        <v>1499488.68</v>
      </c>
    </row>
    <row r="285" spans="1:5" x14ac:dyDescent="0.2">
      <c r="A285" s="11" t="str">
        <f>IF('Atual-TXT'!A306&lt;&gt;"",LEFT('Atual-TXT'!A306,15),"")</f>
        <v>3.3.2.1.1.01.00</v>
      </c>
      <c r="B285" s="11" t="str">
        <f>IF('Atual-TXT'!A306&lt;&gt;"",RIGHT(LEFT('Atual-TXT'!A306,51),34),"")</f>
        <v xml:space="preserve">DIARIAS                           </v>
      </c>
      <c r="C285" s="12">
        <f>IF('Atual-TXT'!A306&lt;&gt;"",VALUE(RIGHT(LEFT('Atual-TXT'!A306,75),23)),"")</f>
        <v>1499488.68</v>
      </c>
      <c r="D285" s="11" t="str">
        <f>IF('Atual-TXT'!A306&lt;&gt;"",RIGHT(LEFT('Atual-TXT'!A306,77),1),"")</f>
        <v>D</v>
      </c>
      <c r="E285" s="12">
        <f>IF('Atual-TXT'!A306&lt;&gt;"",IF(MOD(VALUE(LEFT(A285,1)),2)=1,IF(D285="D",C285,-C285),IF(D285="C",C285,-C285)),"")</f>
        <v>1499488.68</v>
      </c>
    </row>
    <row r="286" spans="1:5" x14ac:dyDescent="0.2">
      <c r="A286" s="11" t="str">
        <f>IF('Atual-TXT'!A307&lt;&gt;"",LEFT('Atual-TXT'!A307,15),"")</f>
        <v>3.3.2.2.0.00.00</v>
      </c>
      <c r="B286" s="11" t="str">
        <f>IF('Atual-TXT'!A307&lt;&gt;"",RIGHT(LEFT('Atual-TXT'!A307,51),34),"")</f>
        <v xml:space="preserve">SERVICOS TERCEIROS - PF           </v>
      </c>
      <c r="C286" s="12">
        <f>IF('Atual-TXT'!A307&lt;&gt;"",VALUE(RIGHT(LEFT('Atual-TXT'!A307,75),23)),"")</f>
        <v>583986.16</v>
      </c>
      <c r="D286" s="11" t="str">
        <f>IF('Atual-TXT'!A307&lt;&gt;"",RIGHT(LEFT('Atual-TXT'!A307,77),1),"")</f>
        <v>D</v>
      </c>
      <c r="E286" s="12">
        <f>IF('Atual-TXT'!A307&lt;&gt;"",IF(MOD(VALUE(LEFT(A286,1)),2)=1,IF(D286="D",C286,-C286),IF(D286="C",C286,-C286)),"")</f>
        <v>583986.16</v>
      </c>
    </row>
    <row r="287" spans="1:5" x14ac:dyDescent="0.2">
      <c r="A287" s="11" t="str">
        <f>IF('Atual-TXT'!A308&lt;&gt;"",LEFT('Atual-TXT'!A308,15),"")</f>
        <v>3.3.2.2.1.00.00</v>
      </c>
      <c r="B287" s="11" t="str">
        <f>IF('Atual-TXT'!A308&lt;&gt;"",RIGHT(LEFT('Atual-TXT'!A308,51),34),"")</f>
        <v>SERVICOS TERCEIROS - PF - CONSOLID</v>
      </c>
      <c r="C287" s="12">
        <f>IF('Atual-TXT'!A308&lt;&gt;"",VALUE(RIGHT(LEFT('Atual-TXT'!A308,75),23)),"")</f>
        <v>583986.16</v>
      </c>
      <c r="D287" s="11" t="str">
        <f>IF('Atual-TXT'!A308&lt;&gt;"",RIGHT(LEFT('Atual-TXT'!A308,77),1),"")</f>
        <v>D</v>
      </c>
      <c r="E287" s="12">
        <f>IF('Atual-TXT'!A308&lt;&gt;"",IF(MOD(VALUE(LEFT(A287,1)),2)=1,IF(D287="D",C287,-C287),IF(D287="C",C287,-C287)),"")</f>
        <v>583986.16</v>
      </c>
    </row>
    <row r="288" spans="1:5" x14ac:dyDescent="0.2">
      <c r="A288" s="11" t="str">
        <f>IF('Atual-TXT'!A309&lt;&gt;"",LEFT('Atual-TXT'!A309,15),"")</f>
        <v>3.3.2.2.1.01.00</v>
      </c>
      <c r="B288" s="11" t="str">
        <f>IF('Atual-TXT'!A309&lt;&gt;"",RIGHT(LEFT('Atual-TXT'!A309,51),34),"")</f>
        <v xml:space="preserve">SERVICOS TECNICOS PROFISSIONAIS - </v>
      </c>
      <c r="C288" s="12">
        <f>IF('Atual-TXT'!A309&lt;&gt;"",VALUE(RIGHT(LEFT('Atual-TXT'!A309,75),23)),"")</f>
        <v>202681.34</v>
      </c>
      <c r="D288" s="11" t="str">
        <f>IF('Atual-TXT'!A309&lt;&gt;"",RIGHT(LEFT('Atual-TXT'!A309,77),1),"")</f>
        <v>D</v>
      </c>
      <c r="E288" s="12">
        <f>IF('Atual-TXT'!A309&lt;&gt;"",IF(MOD(VALUE(LEFT(A288,1)),2)=1,IF(D288="D",C288,-C288),IF(D288="C",C288,-C288)),"")</f>
        <v>202681.34</v>
      </c>
    </row>
    <row r="289" spans="1:5" x14ac:dyDescent="0.2">
      <c r="A289" s="11" t="str">
        <f>IF('Atual-TXT'!A310&lt;&gt;"",LEFT('Atual-TXT'!A310,15),"")</f>
        <v>3.3.2.2.1.08.00</v>
      </c>
      <c r="B289" s="11" t="str">
        <f>IF('Atual-TXT'!A310&lt;&gt;"",RIGHT(LEFT('Atual-TXT'!A310,51),34),"")</f>
        <v xml:space="preserve">LOCACOES E ARRENDAMENTOS - PF     </v>
      </c>
      <c r="C289" s="12">
        <f>IF('Atual-TXT'!A310&lt;&gt;"",VALUE(RIGHT(LEFT('Atual-TXT'!A310,75),23)),"")</f>
        <v>381304.82</v>
      </c>
      <c r="D289" s="11" t="str">
        <f>IF('Atual-TXT'!A310&lt;&gt;"",RIGHT(LEFT('Atual-TXT'!A310,77),1),"")</f>
        <v>D</v>
      </c>
      <c r="E289" s="12">
        <f>IF('Atual-TXT'!A310&lt;&gt;"",IF(MOD(VALUE(LEFT(A289,1)),2)=1,IF(D289="D",C289,-C289),IF(D289="C",C289,-C289)),"")</f>
        <v>381304.82</v>
      </c>
    </row>
    <row r="290" spans="1:5" x14ac:dyDescent="0.2">
      <c r="A290" s="11" t="str">
        <f>IF('Atual-TXT'!A311&lt;&gt;"",LEFT('Atual-TXT'!A311,15),"")</f>
        <v>3.3.2.3.0.00.00</v>
      </c>
      <c r="B290" s="11" t="str">
        <f>IF('Atual-TXT'!A311&lt;&gt;"",RIGHT(LEFT('Atual-TXT'!A311,51),34),"")</f>
        <v xml:space="preserve">SERVICOS TERCEIROS - PJ           </v>
      </c>
      <c r="C290" s="12">
        <f>IF('Atual-TXT'!A311&lt;&gt;"",VALUE(RIGHT(LEFT('Atual-TXT'!A311,75),23)),"")</f>
        <v>30103647.460000001</v>
      </c>
      <c r="D290" s="11" t="str">
        <f>IF('Atual-TXT'!A311&lt;&gt;"",RIGHT(LEFT('Atual-TXT'!A311,77),1),"")</f>
        <v>D</v>
      </c>
      <c r="E290" s="12">
        <f>IF('Atual-TXT'!A311&lt;&gt;"",IF(MOD(VALUE(LEFT(A290,1)),2)=1,IF(D290="D",C290,-C290),IF(D290="C",C290,-C290)),"")</f>
        <v>30103647.460000001</v>
      </c>
    </row>
    <row r="291" spans="1:5" x14ac:dyDescent="0.2">
      <c r="A291" s="11" t="str">
        <f>IF('Atual-TXT'!A312&lt;&gt;"",LEFT('Atual-TXT'!A312,15),"")</f>
        <v>3.3.2.3.1.00.00</v>
      </c>
      <c r="B291" s="11" t="str">
        <f>IF('Atual-TXT'!A312&lt;&gt;"",RIGHT(LEFT('Atual-TXT'!A312,51),34),"")</f>
        <v>SERVICOS TERCEIROS - PJ - CONSOLID</v>
      </c>
      <c r="C291" s="12">
        <f>IF('Atual-TXT'!A312&lt;&gt;"",VALUE(RIGHT(LEFT('Atual-TXT'!A312,75),23)),"")</f>
        <v>29700273.350000001</v>
      </c>
      <c r="D291" s="11" t="str">
        <f>IF('Atual-TXT'!A312&lt;&gt;"",RIGHT(LEFT('Atual-TXT'!A312,77),1),"")</f>
        <v>D</v>
      </c>
      <c r="E291" s="12">
        <f>IF('Atual-TXT'!A312&lt;&gt;"",IF(MOD(VALUE(LEFT(A291,1)),2)=1,IF(D291="D",C291,-C291),IF(D291="C",C291,-C291)),"")</f>
        <v>29700273.350000001</v>
      </c>
    </row>
    <row r="292" spans="1:5" x14ac:dyDescent="0.2">
      <c r="A292" s="11" t="str">
        <f>IF('Atual-TXT'!A313&lt;&gt;"",LEFT('Atual-TXT'!A313,15),"")</f>
        <v>3.3.2.3.1.01.00</v>
      </c>
      <c r="B292" s="11" t="str">
        <f>IF('Atual-TXT'!A313&lt;&gt;"",RIGHT(LEFT('Atual-TXT'!A313,51),34),"")</f>
        <v xml:space="preserve">SERVICOS TECNICOS PROFISSIONAIS   </v>
      </c>
      <c r="C292" s="12">
        <f>IF('Atual-TXT'!A313&lt;&gt;"",VALUE(RIGHT(LEFT('Atual-TXT'!A313,75),23)),"")</f>
        <v>367147.23</v>
      </c>
      <c r="D292" s="11" t="str">
        <f>IF('Atual-TXT'!A313&lt;&gt;"",RIGHT(LEFT('Atual-TXT'!A313,77),1),"")</f>
        <v>D</v>
      </c>
      <c r="E292" s="12">
        <f>IF('Atual-TXT'!A313&lt;&gt;"",IF(MOD(VALUE(LEFT(A292,1)),2)=1,IF(D292="D",C292,-C292),IF(D292="C",C292,-C292)),"")</f>
        <v>367147.23</v>
      </c>
    </row>
    <row r="293" spans="1:5" x14ac:dyDescent="0.2">
      <c r="A293" s="11" t="str">
        <f>IF('Atual-TXT'!A314&lt;&gt;"",LEFT('Atual-TXT'!A314,15),"")</f>
        <v>3.3.2.3.1.02.00</v>
      </c>
      <c r="B293" s="11" t="str">
        <f>IF('Atual-TXT'!A314&lt;&gt;"",RIGHT(LEFT('Atual-TXT'!A314,51),34),"")</f>
        <v>SERVICOS DE APOIO ADM, TECNICO E O</v>
      </c>
      <c r="C293" s="12">
        <f>IF('Atual-TXT'!A314&lt;&gt;"",VALUE(RIGHT(LEFT('Atual-TXT'!A314,75),23)),"")</f>
        <v>19800909.09</v>
      </c>
      <c r="D293" s="11" t="str">
        <f>IF('Atual-TXT'!A314&lt;&gt;"",RIGHT(LEFT('Atual-TXT'!A314,77),1),"")</f>
        <v>D</v>
      </c>
      <c r="E293" s="12">
        <f>IF('Atual-TXT'!A314&lt;&gt;"",IF(MOD(VALUE(LEFT(A293,1)),2)=1,IF(D293="D",C293,-C293),IF(D293="C",C293,-C293)),"")</f>
        <v>19800909.09</v>
      </c>
    </row>
    <row r="294" spans="1:5" x14ac:dyDescent="0.2">
      <c r="A294" s="11" t="str">
        <f>IF('Atual-TXT'!A315&lt;&gt;"",LEFT('Atual-TXT'!A315,15),"")</f>
        <v>3.3.2.3.1.03.00</v>
      </c>
      <c r="B294" s="11" t="str">
        <f>IF('Atual-TXT'!A315&lt;&gt;"",RIGHT(LEFT('Atual-TXT'!A315,51),34),"")</f>
        <v>SERVICOS COMUNICACAO, GRAFICO E AU</v>
      </c>
      <c r="C294" s="12">
        <f>IF('Atual-TXT'!A315&lt;&gt;"",VALUE(RIGHT(LEFT('Atual-TXT'!A315,75),23)),"")</f>
        <v>622172.23</v>
      </c>
      <c r="D294" s="11" t="str">
        <f>IF('Atual-TXT'!A315&lt;&gt;"",RIGHT(LEFT('Atual-TXT'!A315,77),1),"")</f>
        <v>D</v>
      </c>
      <c r="E294" s="12">
        <f>IF('Atual-TXT'!A315&lt;&gt;"",IF(MOD(VALUE(LEFT(A294,1)),2)=1,IF(D294="D",C294,-C294),IF(D294="C",C294,-C294)),"")</f>
        <v>622172.23</v>
      </c>
    </row>
    <row r="295" spans="1:5" x14ac:dyDescent="0.2">
      <c r="A295" s="11" t="str">
        <f>IF('Atual-TXT'!A316&lt;&gt;"",LEFT('Atual-TXT'!A316,15),"")</f>
        <v>3.3.2.3.1.04.00</v>
      </c>
      <c r="B295" s="11" t="str">
        <f>IF('Atual-TXT'!A316&lt;&gt;"",RIGHT(LEFT('Atual-TXT'!A316,51),34),"")</f>
        <v xml:space="preserve">SERV.TRANSP.,PASSAGEM,LOCOMOCAO E </v>
      </c>
      <c r="C295" s="12">
        <f>IF('Atual-TXT'!A316&lt;&gt;"",VALUE(RIGHT(LEFT('Atual-TXT'!A316,75),23)),"")</f>
        <v>770436.39</v>
      </c>
      <c r="D295" s="11" t="str">
        <f>IF('Atual-TXT'!A316&lt;&gt;"",RIGHT(LEFT('Atual-TXT'!A316,77),1),"")</f>
        <v>D</v>
      </c>
      <c r="E295" s="12">
        <f>IF('Atual-TXT'!A316&lt;&gt;"",IF(MOD(VALUE(LEFT(A295,1)),2)=1,IF(D295="D",C295,-C295),IF(D295="C",C295,-C295)),"")</f>
        <v>770436.39</v>
      </c>
    </row>
    <row r="296" spans="1:5" x14ac:dyDescent="0.2">
      <c r="A296" s="11" t="str">
        <f>IF('Atual-TXT'!A317&lt;&gt;"",LEFT('Atual-TXT'!A317,15),"")</f>
        <v>3.3.2.3.1.05.00</v>
      </c>
      <c r="B296" s="11" t="str">
        <f>IF('Atual-TXT'!A317&lt;&gt;"",RIGHT(LEFT('Atual-TXT'!A317,51),34),"")</f>
        <v xml:space="preserve">SERVICOS ADMINISTRATIVOS - PJ     </v>
      </c>
      <c r="C296" s="12">
        <f>IF('Atual-TXT'!A317&lt;&gt;"",VALUE(RIGHT(LEFT('Atual-TXT'!A317,75),23)),"")</f>
        <v>41.34</v>
      </c>
      <c r="D296" s="11" t="str">
        <f>IF('Atual-TXT'!A317&lt;&gt;"",RIGHT(LEFT('Atual-TXT'!A317,77),1),"")</f>
        <v>D</v>
      </c>
      <c r="E296" s="12">
        <f>IF('Atual-TXT'!A317&lt;&gt;"",IF(MOD(VALUE(LEFT(A296,1)),2)=1,IF(D296="D",C296,-C296),IF(D296="C",C296,-C296)),"")</f>
        <v>41.34</v>
      </c>
    </row>
    <row r="297" spans="1:5" x14ac:dyDescent="0.2">
      <c r="A297" s="11" t="str">
        <f>IF('Atual-TXT'!A318&lt;&gt;"",LEFT('Atual-TXT'!A318,15),"")</f>
        <v>3.3.2.3.1.08.00</v>
      </c>
      <c r="B297" s="11" t="str">
        <f>IF('Atual-TXT'!A318&lt;&gt;"",RIGHT(LEFT('Atual-TXT'!A318,51),34),"")</f>
        <v>SERV.AGUA E ESGOTO,ENER.ELETR.,GAS</v>
      </c>
      <c r="C297" s="12">
        <f>IF('Atual-TXT'!A318&lt;&gt;"",VALUE(RIGHT(LEFT('Atual-TXT'!A318,75),23)),"")</f>
        <v>3274076.6</v>
      </c>
      <c r="D297" s="11" t="str">
        <f>IF('Atual-TXT'!A318&lt;&gt;"",RIGHT(LEFT('Atual-TXT'!A318,77),1),"")</f>
        <v>D</v>
      </c>
      <c r="E297" s="12">
        <f>IF('Atual-TXT'!A318&lt;&gt;"",IF(MOD(VALUE(LEFT(A297,1)),2)=1,IF(D297="D",C297,-C297),IF(D297="C",C297,-C297)),"")</f>
        <v>3274076.6</v>
      </c>
    </row>
    <row r="298" spans="1:5" x14ac:dyDescent="0.2">
      <c r="A298" s="11" t="str">
        <f>IF('Atual-TXT'!A319&lt;&gt;"",LEFT('Atual-TXT'!A319,15),"")</f>
        <v>3.3.2.3.1.09.00</v>
      </c>
      <c r="B298" s="11" t="str">
        <f>IF('Atual-TXT'!A319&lt;&gt;"",RIGHT(LEFT('Atual-TXT'!A319,51),34),"")</f>
        <v>LOCACAO E ARRENDAMENTO MERCANTIL O</v>
      </c>
      <c r="C298" s="12">
        <f>IF('Atual-TXT'!A319&lt;&gt;"",VALUE(RIGHT(LEFT('Atual-TXT'!A319,75),23)),"")</f>
        <v>507302.83</v>
      </c>
      <c r="D298" s="11" t="str">
        <f>IF('Atual-TXT'!A319&lt;&gt;"",RIGHT(LEFT('Atual-TXT'!A319,77),1),"")</f>
        <v>D</v>
      </c>
      <c r="E298" s="12">
        <f>IF('Atual-TXT'!A319&lt;&gt;"",IF(MOD(VALUE(LEFT(A298,1)),2)=1,IF(D298="D",C298,-C298),IF(D298="C",C298,-C298)),"")</f>
        <v>507302.83</v>
      </c>
    </row>
    <row r="299" spans="1:5" x14ac:dyDescent="0.2">
      <c r="A299" s="11" t="str">
        <f>IF('Atual-TXT'!A320&lt;&gt;"",LEFT('Atual-TXT'!A320,15),"")</f>
        <v>3.3.2.3.1.10.00</v>
      </c>
      <c r="B299" s="11" t="str">
        <f>IF('Atual-TXT'!A320&lt;&gt;"",RIGHT(LEFT('Atual-TXT'!A320,51),34),"")</f>
        <v xml:space="preserve">SERVICOS EDUCACIONAIS E CULTURAIS </v>
      </c>
      <c r="C299" s="12">
        <f>IF('Atual-TXT'!A320&lt;&gt;"",VALUE(RIGHT(LEFT('Atual-TXT'!A320,75),23)),"")</f>
        <v>86031.25</v>
      </c>
      <c r="D299" s="11" t="str">
        <f>IF('Atual-TXT'!A320&lt;&gt;"",RIGHT(LEFT('Atual-TXT'!A320,77),1),"")</f>
        <v>D</v>
      </c>
      <c r="E299" s="12">
        <f>IF('Atual-TXT'!A320&lt;&gt;"",IF(MOD(VALUE(LEFT(A299,1)),2)=1,IF(D299="D",C299,-C299),IF(D299="C",C299,-C299)),"")</f>
        <v>86031.25</v>
      </c>
    </row>
    <row r="300" spans="1:5" x14ac:dyDescent="0.2">
      <c r="A300" s="11" t="str">
        <f>IF('Atual-TXT'!A321&lt;&gt;"",LEFT('Atual-TXT'!A321,15),"")</f>
        <v>3.3.2.3.1.12.00</v>
      </c>
      <c r="B300" s="11" t="str">
        <f>IF('Atual-TXT'!A321&lt;&gt;"",RIGHT(LEFT('Atual-TXT'!A321,51),34),"")</f>
        <v xml:space="preserve">FORNECIMENTO DE ALIMENTACAO       </v>
      </c>
      <c r="C300" s="12">
        <f>IF('Atual-TXT'!A321&lt;&gt;"",VALUE(RIGHT(LEFT('Atual-TXT'!A321,75),23)),"")</f>
        <v>3930382.75</v>
      </c>
      <c r="D300" s="11" t="str">
        <f>IF('Atual-TXT'!A321&lt;&gt;"",RIGHT(LEFT('Atual-TXT'!A321,77),1),"")</f>
        <v>D</v>
      </c>
      <c r="E300" s="12">
        <f>IF('Atual-TXT'!A321&lt;&gt;"",IF(MOD(VALUE(LEFT(A300,1)),2)=1,IF(D300="D",C300,-C300),IF(D300="C",C300,-C300)),"")</f>
        <v>3930382.75</v>
      </c>
    </row>
    <row r="301" spans="1:5" x14ac:dyDescent="0.2">
      <c r="A301" s="11" t="str">
        <f>IF('Atual-TXT'!A322&lt;&gt;"",LEFT('Atual-TXT'!A322,15),"")</f>
        <v>3.3.2.3.1.13.00</v>
      </c>
      <c r="B301" s="11" t="str">
        <f>IF('Atual-TXT'!A322&lt;&gt;"",RIGHT(LEFT('Atual-TXT'!A322,51),34),"")</f>
        <v xml:space="preserve">SEGUROS EM GERAL                  </v>
      </c>
      <c r="C301" s="12">
        <f>IF('Atual-TXT'!A322&lt;&gt;"",VALUE(RIGHT(LEFT('Atual-TXT'!A322,75),23)),"")</f>
        <v>327462.63</v>
      </c>
      <c r="D301" s="11" t="str">
        <f>IF('Atual-TXT'!A322&lt;&gt;"",RIGHT(LEFT('Atual-TXT'!A322,77),1),"")</f>
        <v>D</v>
      </c>
      <c r="E301" s="12">
        <f>IF('Atual-TXT'!A322&lt;&gt;"",IF(MOD(VALUE(LEFT(A301,1)),2)=1,IF(D301="D",C301,-C301),IF(D301="C",C301,-C301)),"")</f>
        <v>327462.63</v>
      </c>
    </row>
    <row r="302" spans="1:5" x14ac:dyDescent="0.2">
      <c r="A302" s="11" t="str">
        <f>IF('Atual-TXT'!A323&lt;&gt;"",LEFT('Atual-TXT'!A323,15),"")</f>
        <v>3.3.2.3.1.99.00</v>
      </c>
      <c r="B302" s="11" t="str">
        <f>IF('Atual-TXT'!A323&lt;&gt;"",RIGHT(LEFT('Atual-TXT'!A323,51),34),"")</f>
        <v xml:space="preserve">SERVICOS PRESTADOS DIVERSOS - PJ  </v>
      </c>
      <c r="C302" s="12">
        <f>IF('Atual-TXT'!A323&lt;&gt;"",VALUE(RIGHT(LEFT('Atual-TXT'!A323,75),23)),"")</f>
        <v>14311.01</v>
      </c>
      <c r="D302" s="11" t="str">
        <f>IF('Atual-TXT'!A323&lt;&gt;"",RIGHT(LEFT('Atual-TXT'!A323,77),1),"")</f>
        <v>D</v>
      </c>
      <c r="E302" s="12">
        <f>IF('Atual-TXT'!A323&lt;&gt;"",IF(MOD(VALUE(LEFT(A302,1)),2)=1,IF(D302="D",C302,-C302),IF(D302="C",C302,-C302)),"")</f>
        <v>14311.01</v>
      </c>
    </row>
    <row r="303" spans="1:5" x14ac:dyDescent="0.2">
      <c r="A303" s="11" t="str">
        <f>IF('Atual-TXT'!A324&lt;&gt;"",LEFT('Atual-TXT'!A324,15),"")</f>
        <v>3.3.2.3.2.00.00</v>
      </c>
      <c r="B303" s="11" t="str">
        <f>IF('Atual-TXT'!A324&lt;&gt;"",RIGHT(LEFT('Atual-TXT'!A324,51),34),"")</f>
        <v>SERVICOS TERCEIROS - PJ - INTRA OF</v>
      </c>
      <c r="C303" s="12">
        <f>IF('Atual-TXT'!A324&lt;&gt;"",VALUE(RIGHT(LEFT('Atual-TXT'!A324,75),23)),"")</f>
        <v>367230.32</v>
      </c>
      <c r="D303" s="11" t="str">
        <f>IF('Atual-TXT'!A324&lt;&gt;"",RIGHT(LEFT('Atual-TXT'!A324,77),1),"")</f>
        <v>D</v>
      </c>
      <c r="E303" s="12">
        <f>IF('Atual-TXT'!A324&lt;&gt;"",IF(MOD(VALUE(LEFT(A303,1)),2)=1,IF(D303="D",C303,-C303),IF(D303="C",C303,-C303)),"")</f>
        <v>367230.32</v>
      </c>
    </row>
    <row r="304" spans="1:5" x14ac:dyDescent="0.2">
      <c r="A304" s="11" t="str">
        <f>IF('Atual-TXT'!A325&lt;&gt;"",LEFT('Atual-TXT'!A325,15),"")</f>
        <v>3.3.2.3.2.01.00</v>
      </c>
      <c r="B304" s="11" t="str">
        <f>IF('Atual-TXT'!A325&lt;&gt;"",RIGHT(LEFT('Atual-TXT'!A325,51),34),"")</f>
        <v xml:space="preserve">SERVICOS TECNICOS PROFISSIONAIS - </v>
      </c>
      <c r="C304" s="12">
        <f>IF('Atual-TXT'!A325&lt;&gt;"",VALUE(RIGHT(LEFT('Atual-TXT'!A325,75),23)),"")</f>
        <v>8301</v>
      </c>
      <c r="D304" s="11" t="str">
        <f>IF('Atual-TXT'!A325&lt;&gt;"",RIGHT(LEFT('Atual-TXT'!A325,77),1),"")</f>
        <v>D</v>
      </c>
      <c r="E304" s="12">
        <f>IF('Atual-TXT'!A325&lt;&gt;"",IF(MOD(VALUE(LEFT(A304,1)),2)=1,IF(D304="D",C304,-C304),IF(D304="C",C304,-C304)),"")</f>
        <v>8301</v>
      </c>
    </row>
    <row r="305" spans="1:5" x14ac:dyDescent="0.2">
      <c r="A305" s="11" t="str">
        <f>IF('Atual-TXT'!A326&lt;&gt;"",LEFT('Atual-TXT'!A326,15),"")</f>
        <v>3.3.2.3.2.02.00</v>
      </c>
      <c r="B305" s="11" t="str">
        <f>IF('Atual-TXT'!A326&lt;&gt;"",RIGHT(LEFT('Atual-TXT'!A326,51),34),"")</f>
        <v>SERV.APOIO ADM,TECNICO E OPERACION</v>
      </c>
      <c r="C305" s="12">
        <f>IF('Atual-TXT'!A326&lt;&gt;"",VALUE(RIGHT(LEFT('Atual-TXT'!A326,75),23)),"")</f>
        <v>407</v>
      </c>
      <c r="D305" s="11" t="str">
        <f>IF('Atual-TXT'!A326&lt;&gt;"",RIGHT(LEFT('Atual-TXT'!A326,77),1),"")</f>
        <v>D</v>
      </c>
      <c r="E305" s="12">
        <f>IF('Atual-TXT'!A326&lt;&gt;"",IF(MOD(VALUE(LEFT(A305,1)),2)=1,IF(D305="D",C305,-C305),IF(D305="C",C305,-C305)),"")</f>
        <v>407</v>
      </c>
    </row>
    <row r="306" spans="1:5" x14ac:dyDescent="0.2">
      <c r="A306" s="11" t="str">
        <f>IF('Atual-TXT'!A327&lt;&gt;"",LEFT('Atual-TXT'!A327,15),"")</f>
        <v>3.3.2.3.2.03.00</v>
      </c>
      <c r="B306" s="11" t="str">
        <f>IF('Atual-TXT'!A327&lt;&gt;"",RIGHT(LEFT('Atual-TXT'!A327,51),34),"")</f>
        <v>SERV.COMUNICAC.,GRAFICOS E AUDIOVI</v>
      </c>
      <c r="C306" s="12">
        <f>IF('Atual-TXT'!A327&lt;&gt;"",VALUE(RIGHT(LEFT('Atual-TXT'!A327,75),23)),"")</f>
        <v>330195.40000000002</v>
      </c>
      <c r="D306" s="11" t="str">
        <f>IF('Atual-TXT'!A327&lt;&gt;"",RIGHT(LEFT('Atual-TXT'!A327,77),1),"")</f>
        <v>D</v>
      </c>
      <c r="E306" s="12">
        <f>IF('Atual-TXT'!A327&lt;&gt;"",IF(MOD(VALUE(LEFT(A306,1)),2)=1,IF(D306="D",C306,-C306),IF(D306="C",C306,-C306)),"")</f>
        <v>330195.40000000002</v>
      </c>
    </row>
    <row r="307" spans="1:5" x14ac:dyDescent="0.2">
      <c r="A307" s="11" t="str">
        <f>IF('Atual-TXT'!A328&lt;&gt;"",LEFT('Atual-TXT'!A328,15),"")</f>
        <v>3.3.2.3.2.09.00</v>
      </c>
      <c r="B307" s="11" t="str">
        <f>IF('Atual-TXT'!A328&lt;&gt;"",RIGHT(LEFT('Atual-TXT'!A328,51),34),"")</f>
        <v>LOCACOES E ARRENDAMENTOS - PJ - IN</v>
      </c>
      <c r="C307" s="12">
        <f>IF('Atual-TXT'!A328&lt;&gt;"",VALUE(RIGHT(LEFT('Atual-TXT'!A328,75),23)),"")</f>
        <v>17783.28</v>
      </c>
      <c r="D307" s="11" t="str">
        <f>IF('Atual-TXT'!A328&lt;&gt;"",RIGHT(LEFT('Atual-TXT'!A328,77),1),"")</f>
        <v>D</v>
      </c>
      <c r="E307" s="12">
        <f>IF('Atual-TXT'!A328&lt;&gt;"",IF(MOD(VALUE(LEFT(A307,1)),2)=1,IF(D307="D",C307,-C307),IF(D307="C",C307,-C307)),"")</f>
        <v>17783.28</v>
      </c>
    </row>
    <row r="308" spans="1:5" x14ac:dyDescent="0.2">
      <c r="A308" s="11" t="str">
        <f>IF('Atual-TXT'!A329&lt;&gt;"",LEFT('Atual-TXT'!A329,15),"")</f>
        <v>3.3.2.3.2.11.00</v>
      </c>
      <c r="B308" s="11" t="str">
        <f>IF('Atual-TXT'!A329&lt;&gt;"",RIGHT(LEFT('Atual-TXT'!A329,51),34),"")</f>
        <v>SERVICOS PRESTADOS DIVERSOS - PJ -</v>
      </c>
      <c r="C308" s="12">
        <f>IF('Atual-TXT'!A329&lt;&gt;"",VALUE(RIGHT(LEFT('Atual-TXT'!A329,75),23)),"")</f>
        <v>826</v>
      </c>
      <c r="D308" s="11" t="str">
        <f>IF('Atual-TXT'!A329&lt;&gt;"",RIGHT(LEFT('Atual-TXT'!A329,77),1),"")</f>
        <v>D</v>
      </c>
      <c r="E308" s="12">
        <f>IF('Atual-TXT'!A329&lt;&gt;"",IF(MOD(VALUE(LEFT(A308,1)),2)=1,IF(D308="D",C308,-C308),IF(D308="C",C308,-C308)),"")</f>
        <v>826</v>
      </c>
    </row>
    <row r="309" spans="1:5" x14ac:dyDescent="0.2">
      <c r="A309" s="11" t="str">
        <f>IF('Atual-TXT'!A330&lt;&gt;"",LEFT('Atual-TXT'!A330,15),"")</f>
        <v>3.3.2.3.2.12.00</v>
      </c>
      <c r="B309" s="11" t="str">
        <f>IF('Atual-TXT'!A330&lt;&gt;"",RIGHT(LEFT('Atual-TXT'!A330,51),34),"")</f>
        <v xml:space="preserve">FORNECIMENTO DE ALIMENTACAO       </v>
      </c>
      <c r="C309" s="12">
        <f>IF('Atual-TXT'!A330&lt;&gt;"",VALUE(RIGHT(LEFT('Atual-TXT'!A330,75),23)),"")</f>
        <v>9717.64</v>
      </c>
      <c r="D309" s="11" t="str">
        <f>IF('Atual-TXT'!A330&lt;&gt;"",RIGHT(LEFT('Atual-TXT'!A330,77),1),"")</f>
        <v>D</v>
      </c>
      <c r="E309" s="12">
        <f>IF('Atual-TXT'!A330&lt;&gt;"",IF(MOD(VALUE(LEFT(A309,1)),2)=1,IF(D309="D",C309,-C309),IF(D309="C",C309,-C309)),"")</f>
        <v>9717.64</v>
      </c>
    </row>
    <row r="310" spans="1:5" x14ac:dyDescent="0.2">
      <c r="A310" s="11" t="str">
        <f>IF('Atual-TXT'!A331&lt;&gt;"",LEFT('Atual-TXT'!A331,15),"")</f>
        <v>3.3.2.3.5.00.00</v>
      </c>
      <c r="B310" s="11" t="str">
        <f>IF('Atual-TXT'!A331&lt;&gt;"",RIGHT(LEFT('Atual-TXT'!A331,51),34),"")</f>
        <v>SERVICOS TERCEIROS - PJ - INTER OF</v>
      </c>
      <c r="C310" s="12">
        <f>IF('Atual-TXT'!A331&lt;&gt;"",VALUE(RIGHT(LEFT('Atual-TXT'!A331,75),23)),"")</f>
        <v>36143.79</v>
      </c>
      <c r="D310" s="11" t="str">
        <f>IF('Atual-TXT'!A331&lt;&gt;"",RIGHT(LEFT('Atual-TXT'!A331,77),1),"")</f>
        <v>D</v>
      </c>
      <c r="E310" s="12">
        <f>IF('Atual-TXT'!A331&lt;&gt;"",IF(MOD(VALUE(LEFT(A310,1)),2)=1,IF(D310="D",C310,-C310),IF(D310="C",C310,-C310)),"")</f>
        <v>36143.79</v>
      </c>
    </row>
    <row r="311" spans="1:5" x14ac:dyDescent="0.2">
      <c r="A311" s="11" t="str">
        <f>IF('Atual-TXT'!A332&lt;&gt;"",LEFT('Atual-TXT'!A332,15),"")</f>
        <v>3.3.2.3.5.04.00</v>
      </c>
      <c r="B311" s="11" t="str">
        <f>IF('Atual-TXT'!A332&lt;&gt;"",RIGHT(LEFT('Atual-TXT'!A332,51),34),"")</f>
        <v>SERV.TRANSP.,PASS.,LOC.E HOSPEDAG.</v>
      </c>
      <c r="C311" s="12">
        <f>IF('Atual-TXT'!A332&lt;&gt;"",VALUE(RIGHT(LEFT('Atual-TXT'!A332,75),23)),"")</f>
        <v>4328.37</v>
      </c>
      <c r="D311" s="11" t="str">
        <f>IF('Atual-TXT'!A332&lt;&gt;"",RIGHT(LEFT('Atual-TXT'!A332,77),1),"")</f>
        <v>D</v>
      </c>
      <c r="E311" s="12">
        <f>IF('Atual-TXT'!A332&lt;&gt;"",IF(MOD(VALUE(LEFT(A311,1)),2)=1,IF(D311="D",C311,-C311),IF(D311="C",C311,-C311)),"")</f>
        <v>4328.37</v>
      </c>
    </row>
    <row r="312" spans="1:5" x14ac:dyDescent="0.2">
      <c r="A312" s="11" t="str">
        <f>IF('Atual-TXT'!A333&lt;&gt;"",LEFT('Atual-TXT'!A333,15),"")</f>
        <v>3.3.2.3.5.08.00</v>
      </c>
      <c r="B312" s="11" t="str">
        <f>IF('Atual-TXT'!A333&lt;&gt;"",RIGHT(LEFT('Atual-TXT'!A333,51),34),"")</f>
        <v>SERV.AGUA ESGOTO,ENER.EL.,GAS E OU</v>
      </c>
      <c r="C312" s="12">
        <f>IF('Atual-TXT'!A333&lt;&gt;"",VALUE(RIGHT(LEFT('Atual-TXT'!A333,75),23)),"")</f>
        <v>31815.42</v>
      </c>
      <c r="D312" s="11" t="str">
        <f>IF('Atual-TXT'!A333&lt;&gt;"",RIGHT(LEFT('Atual-TXT'!A333,77),1),"")</f>
        <v>D</v>
      </c>
      <c r="E312" s="12">
        <f>IF('Atual-TXT'!A333&lt;&gt;"",IF(MOD(VALUE(LEFT(A312,1)),2)=1,IF(D312="D",C312,-C312),IF(D312="C",C312,-C312)),"")</f>
        <v>31815.42</v>
      </c>
    </row>
    <row r="313" spans="1:5" x14ac:dyDescent="0.2">
      <c r="A313" s="11" t="str">
        <f>IF('Atual-TXT'!A334&lt;&gt;"",LEFT('Atual-TXT'!A334,15),"")</f>
        <v>3.3.3.0.0.00.00</v>
      </c>
      <c r="B313" s="11" t="str">
        <f>IF('Atual-TXT'!A334&lt;&gt;"",RIGHT(LEFT('Atual-TXT'!A334,51),34),"")</f>
        <v>DEPRECIACAO, AMORTIZACAO E EXAUSTA</v>
      </c>
      <c r="C313" s="12">
        <f>IF('Atual-TXT'!A334&lt;&gt;"",VALUE(RIGHT(LEFT('Atual-TXT'!A334,75),23)),"")</f>
        <v>12380352.359999999</v>
      </c>
      <c r="D313" s="11" t="str">
        <f>IF('Atual-TXT'!A334&lt;&gt;"",RIGHT(LEFT('Atual-TXT'!A334,77),1),"")</f>
        <v>D</v>
      </c>
      <c r="E313" s="12">
        <f>IF('Atual-TXT'!A334&lt;&gt;"",IF(MOD(VALUE(LEFT(A313,1)),2)=1,IF(D313="D",C313,-C313),IF(D313="C",C313,-C313)),"")</f>
        <v>12380352.359999999</v>
      </c>
    </row>
    <row r="314" spans="1:5" x14ac:dyDescent="0.2">
      <c r="A314" s="11" t="str">
        <f>IF('Atual-TXT'!A335&lt;&gt;"",LEFT('Atual-TXT'!A335,15),"")</f>
        <v>3.3.3.1.0.00.00</v>
      </c>
      <c r="B314" s="11" t="str">
        <f>IF('Atual-TXT'!A335&lt;&gt;"",RIGHT(LEFT('Atual-TXT'!A335,51),34),"")</f>
        <v xml:space="preserve">DEPRECIACAO                       </v>
      </c>
      <c r="C314" s="12">
        <f>IF('Atual-TXT'!A335&lt;&gt;"",VALUE(RIGHT(LEFT('Atual-TXT'!A335,75),23)),"")</f>
        <v>12330826.08</v>
      </c>
      <c r="D314" s="11" t="str">
        <f>IF('Atual-TXT'!A335&lt;&gt;"",RIGHT(LEFT('Atual-TXT'!A335,77),1),"")</f>
        <v>D</v>
      </c>
      <c r="E314" s="12">
        <f>IF('Atual-TXT'!A335&lt;&gt;"",IF(MOD(VALUE(LEFT(A314,1)),2)=1,IF(D314="D",C314,-C314),IF(D314="C",C314,-C314)),"")</f>
        <v>12330826.08</v>
      </c>
    </row>
    <row r="315" spans="1:5" x14ac:dyDescent="0.2">
      <c r="A315" s="11" t="str">
        <f>IF('Atual-TXT'!A336&lt;&gt;"",LEFT('Atual-TXT'!A336,15),"")</f>
        <v>3.3.3.1.1.00.00</v>
      </c>
      <c r="B315" s="11" t="str">
        <f>IF('Atual-TXT'!A336&lt;&gt;"",RIGHT(LEFT('Atual-TXT'!A336,51),34),"")</f>
        <v xml:space="preserve">DEPRECIACAO - CONSOLIDACAO        </v>
      </c>
      <c r="C315" s="12">
        <f>IF('Atual-TXT'!A336&lt;&gt;"",VALUE(RIGHT(LEFT('Atual-TXT'!A336,75),23)),"")</f>
        <v>12330826.08</v>
      </c>
      <c r="D315" s="11" t="str">
        <f>IF('Atual-TXT'!A336&lt;&gt;"",RIGHT(LEFT('Atual-TXT'!A336,77),1),"")</f>
        <v>D</v>
      </c>
      <c r="E315" s="12">
        <f>IF('Atual-TXT'!A336&lt;&gt;"",IF(MOD(VALUE(LEFT(A315,1)),2)=1,IF(D315="D",C315,-C315),IF(D315="C",C315,-C315)),"")</f>
        <v>12330826.08</v>
      </c>
    </row>
    <row r="316" spans="1:5" x14ac:dyDescent="0.2">
      <c r="A316" s="11" t="str">
        <f>IF('Atual-TXT'!A337&lt;&gt;"",LEFT('Atual-TXT'!A337,15),"")</f>
        <v>3.3.3.1.1.01.00</v>
      </c>
      <c r="B316" s="11" t="str">
        <f>IF('Atual-TXT'!A337&lt;&gt;"",RIGHT(LEFT('Atual-TXT'!A337,51),34),"")</f>
        <v xml:space="preserve">DEPRECIACAO DE BENS MOVEIS        </v>
      </c>
      <c r="C316" s="12">
        <f>IF('Atual-TXT'!A337&lt;&gt;"",VALUE(RIGHT(LEFT('Atual-TXT'!A337,75),23)),"")</f>
        <v>11024571.27</v>
      </c>
      <c r="D316" s="11" t="str">
        <f>IF('Atual-TXT'!A337&lt;&gt;"",RIGHT(LEFT('Atual-TXT'!A337,77),1),"")</f>
        <v>D</v>
      </c>
      <c r="E316" s="12">
        <f>IF('Atual-TXT'!A337&lt;&gt;"",IF(MOD(VALUE(LEFT(A316,1)),2)=1,IF(D316="D",C316,-C316),IF(D316="C",C316,-C316)),"")</f>
        <v>11024571.27</v>
      </c>
    </row>
    <row r="317" spans="1:5" x14ac:dyDescent="0.2">
      <c r="A317" s="11" t="str">
        <f>IF('Atual-TXT'!A338&lt;&gt;"",LEFT('Atual-TXT'!A338,15),"")</f>
        <v>3.3.3.1.1.02.00</v>
      </c>
      <c r="B317" s="11" t="str">
        <f>IF('Atual-TXT'!A338&lt;&gt;"",RIGHT(LEFT('Atual-TXT'!A338,51),34),"")</f>
        <v xml:space="preserve">DEPRECIACAO DE BENS IMOVEIS       </v>
      </c>
      <c r="C317" s="12">
        <f>IF('Atual-TXT'!A338&lt;&gt;"",VALUE(RIGHT(LEFT('Atual-TXT'!A338,75),23)),"")</f>
        <v>1306254.81</v>
      </c>
      <c r="D317" s="11" t="str">
        <f>IF('Atual-TXT'!A338&lt;&gt;"",RIGHT(LEFT('Atual-TXT'!A338,77),1),"")</f>
        <v>D</v>
      </c>
      <c r="E317" s="12">
        <f>IF('Atual-TXT'!A338&lt;&gt;"",IF(MOD(VALUE(LEFT(A317,1)),2)=1,IF(D317="D",C317,-C317),IF(D317="C",C317,-C317)),"")</f>
        <v>1306254.81</v>
      </c>
    </row>
    <row r="318" spans="1:5" x14ac:dyDescent="0.2">
      <c r="A318" s="11" t="str">
        <f>IF('Atual-TXT'!A339&lt;&gt;"",LEFT('Atual-TXT'!A339,15),"")</f>
        <v>3.3.3.2.0.00.00</v>
      </c>
      <c r="B318" s="11" t="str">
        <f>IF('Atual-TXT'!A339&lt;&gt;"",RIGHT(LEFT('Atual-TXT'!A339,51),34),"")</f>
        <v xml:space="preserve">AMORTIZACAO                       </v>
      </c>
      <c r="C318" s="12">
        <f>IF('Atual-TXT'!A339&lt;&gt;"",VALUE(RIGHT(LEFT('Atual-TXT'!A339,75),23)),"")</f>
        <v>49526.28</v>
      </c>
      <c r="D318" s="11" t="str">
        <f>IF('Atual-TXT'!A339&lt;&gt;"",RIGHT(LEFT('Atual-TXT'!A339,77),1),"")</f>
        <v>D</v>
      </c>
      <c r="E318" s="12">
        <f>IF('Atual-TXT'!A339&lt;&gt;"",IF(MOD(VALUE(LEFT(A318,1)),2)=1,IF(D318="D",C318,-C318),IF(D318="C",C318,-C318)),"")</f>
        <v>49526.28</v>
      </c>
    </row>
    <row r="319" spans="1:5" x14ac:dyDescent="0.2">
      <c r="A319" s="11" t="str">
        <f>IF('Atual-TXT'!A340&lt;&gt;"",LEFT('Atual-TXT'!A340,15),"")</f>
        <v>3.3.3.2.1.00.00</v>
      </c>
      <c r="B319" s="11" t="str">
        <f>IF('Atual-TXT'!A340&lt;&gt;"",RIGHT(LEFT('Atual-TXT'!A340,51),34),"")</f>
        <v xml:space="preserve">AMORTIZACAO - CONSOLIDACAO        </v>
      </c>
      <c r="C319" s="12">
        <f>IF('Atual-TXT'!A340&lt;&gt;"",VALUE(RIGHT(LEFT('Atual-TXT'!A340,75),23)),"")</f>
        <v>49526.28</v>
      </c>
      <c r="D319" s="11" t="str">
        <f>IF('Atual-TXT'!A340&lt;&gt;"",RIGHT(LEFT('Atual-TXT'!A340,77),1),"")</f>
        <v>D</v>
      </c>
      <c r="E319" s="12">
        <f>IF('Atual-TXT'!A340&lt;&gt;"",IF(MOD(VALUE(LEFT(A319,1)),2)=1,IF(D319="D",C319,-C319),IF(D319="C",C319,-C319)),"")</f>
        <v>49526.28</v>
      </c>
    </row>
    <row r="320" spans="1:5" x14ac:dyDescent="0.2">
      <c r="A320" s="11" t="str">
        <f>IF('Atual-TXT'!A341&lt;&gt;"",LEFT('Atual-TXT'!A341,15),"")</f>
        <v>3.3.3.2.1.02.00</v>
      </c>
      <c r="B320" s="11" t="str">
        <f>IF('Atual-TXT'!A341&lt;&gt;"",RIGHT(LEFT('Atual-TXT'!A341,51),34),"")</f>
        <v xml:space="preserve">AMORTIZACAO DE INTANGIVEL         </v>
      </c>
      <c r="C320" s="12">
        <f>IF('Atual-TXT'!A341&lt;&gt;"",VALUE(RIGHT(LEFT('Atual-TXT'!A341,75),23)),"")</f>
        <v>49526.28</v>
      </c>
      <c r="D320" s="11" t="str">
        <f>IF('Atual-TXT'!A341&lt;&gt;"",RIGHT(LEFT('Atual-TXT'!A341,77),1),"")</f>
        <v>D</v>
      </c>
      <c r="E320" s="12">
        <f>IF('Atual-TXT'!A341&lt;&gt;"",IF(MOD(VALUE(LEFT(A320,1)),2)=1,IF(D320="D",C320,-C320),IF(D320="C",C320,-C320)),"")</f>
        <v>49526.28</v>
      </c>
    </row>
    <row r="321" spans="1:5" x14ac:dyDescent="0.2">
      <c r="A321" s="11" t="str">
        <f>IF('Atual-TXT'!A342&lt;&gt;"",LEFT('Atual-TXT'!A342,15),"")</f>
        <v>3.4.0.0.0.00.00</v>
      </c>
      <c r="B321" s="11" t="str">
        <f>IF('Atual-TXT'!A342&lt;&gt;"",RIGHT(LEFT('Atual-TXT'!A342,51),34),"")</f>
        <v>VARIACOES PATRIMONIAIS DIMINUTIVAS</v>
      </c>
      <c r="C321" s="12">
        <f>IF('Atual-TXT'!A342&lt;&gt;"",VALUE(RIGHT(LEFT('Atual-TXT'!A342,75),23)),"")</f>
        <v>26217.67</v>
      </c>
      <c r="D321" s="11" t="str">
        <f>IF('Atual-TXT'!A342&lt;&gt;"",RIGHT(LEFT('Atual-TXT'!A342,77),1),"")</f>
        <v>D</v>
      </c>
      <c r="E321" s="12">
        <f>IF('Atual-TXT'!A342&lt;&gt;"",IF(MOD(VALUE(LEFT(A321,1)),2)=1,IF(D321="D",C321,-C321),IF(D321="C",C321,-C321)),"")</f>
        <v>26217.67</v>
      </c>
    </row>
    <row r="322" spans="1:5" x14ac:dyDescent="0.2">
      <c r="A322" s="11" t="str">
        <f>IF('Atual-TXT'!A343&lt;&gt;"",LEFT('Atual-TXT'!A343,15),"")</f>
        <v>3.4.2.0.0.00.00</v>
      </c>
      <c r="B322" s="11" t="str">
        <f>IF('Atual-TXT'!A343&lt;&gt;"",RIGHT(LEFT('Atual-TXT'!A343,51),34),"")</f>
        <v xml:space="preserve">JUROS E ENCARGOS DE MORA          </v>
      </c>
      <c r="C322" s="12">
        <f>IF('Atual-TXT'!A343&lt;&gt;"",VALUE(RIGHT(LEFT('Atual-TXT'!A343,75),23)),"")</f>
        <v>20973.53</v>
      </c>
      <c r="D322" s="11" t="str">
        <f>IF('Atual-TXT'!A343&lt;&gt;"",RIGHT(LEFT('Atual-TXT'!A343,77),1),"")</f>
        <v>D</v>
      </c>
      <c r="E322" s="12">
        <f>IF('Atual-TXT'!A343&lt;&gt;"",IF(MOD(VALUE(LEFT(A322,1)),2)=1,IF(D322="D",C322,-C322),IF(D322="C",C322,-C322)),"")</f>
        <v>20973.53</v>
      </c>
    </row>
    <row r="323" spans="1:5" x14ac:dyDescent="0.2">
      <c r="A323" s="11" t="str">
        <f>IF('Atual-TXT'!A344&lt;&gt;"",LEFT('Atual-TXT'!A344,15),"")</f>
        <v>3.4.2.3.0.00.00</v>
      </c>
      <c r="B323" s="11" t="str">
        <f>IF('Atual-TXT'!A344&lt;&gt;"",RIGHT(LEFT('Atual-TXT'!A344,51),34),"")</f>
        <v>JUROS E ENC.DE MORA DE AQUIS.DE BE</v>
      </c>
      <c r="C323" s="12">
        <f>IF('Atual-TXT'!A344&lt;&gt;"",VALUE(RIGHT(LEFT('Atual-TXT'!A344,75),23)),"")</f>
        <v>20973.53</v>
      </c>
      <c r="D323" s="11" t="str">
        <f>IF('Atual-TXT'!A344&lt;&gt;"",RIGHT(LEFT('Atual-TXT'!A344,77),1),"")</f>
        <v>D</v>
      </c>
      <c r="E323" s="12">
        <f>IF('Atual-TXT'!A344&lt;&gt;"",IF(MOD(VALUE(LEFT(A323,1)),2)=1,IF(D323="D",C323,-C323),IF(D323="C",C323,-C323)),"")</f>
        <v>20973.53</v>
      </c>
    </row>
    <row r="324" spans="1:5" x14ac:dyDescent="0.2">
      <c r="A324" s="11" t="str">
        <f>IF('Atual-TXT'!A345&lt;&gt;"",LEFT('Atual-TXT'!A345,15),"")</f>
        <v>3.4.2.3.1.00.00</v>
      </c>
      <c r="B324" s="11" t="str">
        <f>IF('Atual-TXT'!A345&lt;&gt;"",RIGHT(LEFT('Atual-TXT'!A345,51),34),"")</f>
        <v xml:space="preserve">JUROS E ENC.DE MORA DE AQUIS.BENS </v>
      </c>
      <c r="C324" s="12">
        <f>IF('Atual-TXT'!A345&lt;&gt;"",VALUE(RIGHT(LEFT('Atual-TXT'!A345,75),23)),"")</f>
        <v>20973.53</v>
      </c>
      <c r="D324" s="11" t="str">
        <f>IF('Atual-TXT'!A345&lt;&gt;"",RIGHT(LEFT('Atual-TXT'!A345,77),1),"")</f>
        <v>D</v>
      </c>
      <c r="E324" s="12">
        <f>IF('Atual-TXT'!A345&lt;&gt;"",IF(MOD(VALUE(LEFT(A324,1)),2)=1,IF(D324="D",C324,-C324),IF(D324="C",C324,-C324)),"")</f>
        <v>20973.53</v>
      </c>
    </row>
    <row r="325" spans="1:5" x14ac:dyDescent="0.2">
      <c r="A325" s="11" t="str">
        <f>IF('Atual-TXT'!A346&lt;&gt;"",LEFT('Atual-TXT'!A346,15),"")</f>
        <v>3.4.2.3.1.01.00</v>
      </c>
      <c r="B325" s="11" t="str">
        <f>IF('Atual-TXT'!A346&lt;&gt;"",RIGHT(LEFT('Atual-TXT'!A346,51),34),"")</f>
        <v xml:space="preserve">JUROS DE MORA                     </v>
      </c>
      <c r="C325" s="12">
        <f>IF('Atual-TXT'!A346&lt;&gt;"",VALUE(RIGHT(LEFT('Atual-TXT'!A346,75),23)),"")</f>
        <v>2419.6999999999998</v>
      </c>
      <c r="D325" s="11" t="str">
        <f>IF('Atual-TXT'!A346&lt;&gt;"",RIGHT(LEFT('Atual-TXT'!A346,77),1),"")</f>
        <v>D</v>
      </c>
      <c r="E325" s="12">
        <f>IF('Atual-TXT'!A346&lt;&gt;"",IF(MOD(VALUE(LEFT(A325,1)),2)=1,IF(D325="D",C325,-C325),IF(D325="C",C325,-C325)),"")</f>
        <v>2419.6999999999998</v>
      </c>
    </row>
    <row r="326" spans="1:5" x14ac:dyDescent="0.2">
      <c r="A326" s="11" t="str">
        <f>IF('Atual-TXT'!A347&lt;&gt;"",LEFT('Atual-TXT'!A347,15),"")</f>
        <v>3.4.2.3.1.02.00</v>
      </c>
      <c r="B326" s="11" t="str">
        <f>IF('Atual-TXT'!A347&lt;&gt;"",RIGHT(LEFT('Atual-TXT'!A347,51),34),"")</f>
        <v xml:space="preserve">MULTAS DEDUTIVEIS                 </v>
      </c>
      <c r="C326" s="12">
        <f>IF('Atual-TXT'!A347&lt;&gt;"",VALUE(RIGHT(LEFT('Atual-TXT'!A347,75),23)),"")</f>
        <v>54.78</v>
      </c>
      <c r="D326" s="11" t="str">
        <f>IF('Atual-TXT'!A347&lt;&gt;"",RIGHT(LEFT('Atual-TXT'!A347,77),1),"")</f>
        <v>D</v>
      </c>
      <c r="E326" s="12">
        <f>IF('Atual-TXT'!A347&lt;&gt;"",IF(MOD(VALUE(LEFT(A326,1)),2)=1,IF(D326="D",C326,-C326),IF(D326="C",C326,-C326)),"")</f>
        <v>54.78</v>
      </c>
    </row>
    <row r="327" spans="1:5" x14ac:dyDescent="0.2">
      <c r="A327" s="11" t="str">
        <f>IF('Atual-TXT'!A348&lt;&gt;"",LEFT('Atual-TXT'!A348,15),"")</f>
        <v>3.4.2.3.1.03.00</v>
      </c>
      <c r="B327" s="11" t="str">
        <f>IF('Atual-TXT'!A348&lt;&gt;"",RIGHT(LEFT('Atual-TXT'!A348,51),34),"")</f>
        <v xml:space="preserve">MULTAS INDEDUTIVEIS               </v>
      </c>
      <c r="C327" s="12">
        <f>IF('Atual-TXT'!A348&lt;&gt;"",VALUE(RIGHT(LEFT('Atual-TXT'!A348,75),23)),"")</f>
        <v>18499.05</v>
      </c>
      <c r="D327" s="11" t="str">
        <f>IF('Atual-TXT'!A348&lt;&gt;"",RIGHT(LEFT('Atual-TXT'!A348,77),1),"")</f>
        <v>D</v>
      </c>
      <c r="E327" s="12">
        <f>IF('Atual-TXT'!A348&lt;&gt;"",IF(MOD(VALUE(LEFT(A327,1)),2)=1,IF(D327="D",C327,-C327),IF(D327="C",C327,-C327)),"")</f>
        <v>18499.05</v>
      </c>
    </row>
    <row r="328" spans="1:5" x14ac:dyDescent="0.2">
      <c r="A328" s="11" t="str">
        <f>IF('Atual-TXT'!A349&lt;&gt;"",LEFT('Atual-TXT'!A349,15),"")</f>
        <v>3.4.4.0.0.00.00</v>
      </c>
      <c r="B328" s="11" t="str">
        <f>IF('Atual-TXT'!A349&lt;&gt;"",RIGHT(LEFT('Atual-TXT'!A349,51),34),"")</f>
        <v xml:space="preserve">DESCONTOS FINANCEIROS CONCEDIDOS  </v>
      </c>
      <c r="C328" s="12">
        <f>IF('Atual-TXT'!A349&lt;&gt;"",VALUE(RIGHT(LEFT('Atual-TXT'!A349,75),23)),"")</f>
        <v>5244.14</v>
      </c>
      <c r="D328" s="11" t="str">
        <f>IF('Atual-TXT'!A349&lt;&gt;"",RIGHT(LEFT('Atual-TXT'!A349,77),1),"")</f>
        <v>D</v>
      </c>
      <c r="E328" s="12">
        <f>IF('Atual-TXT'!A349&lt;&gt;"",IF(MOD(VALUE(LEFT(A328,1)),2)=1,IF(D328="D",C328,-C328),IF(D328="C",C328,-C328)),"")</f>
        <v>5244.14</v>
      </c>
    </row>
    <row r="329" spans="1:5" x14ac:dyDescent="0.2">
      <c r="A329" s="11" t="str">
        <f>IF('Atual-TXT'!A350&lt;&gt;"",LEFT('Atual-TXT'!A350,15),"")</f>
        <v>3.4.4.0.1.00.00</v>
      </c>
      <c r="B329" s="11" t="str">
        <f>IF('Atual-TXT'!A350&lt;&gt;"",RIGHT(LEFT('Atual-TXT'!A350,51),34),"")</f>
        <v>DESCONTO FINANCEIRO CONCEDIDO - CO</v>
      </c>
      <c r="C329" s="12">
        <f>IF('Atual-TXT'!A350&lt;&gt;"",VALUE(RIGHT(LEFT('Atual-TXT'!A350,75),23)),"")</f>
        <v>5244.14</v>
      </c>
      <c r="D329" s="11" t="str">
        <f>IF('Atual-TXT'!A350&lt;&gt;"",RIGHT(LEFT('Atual-TXT'!A350,77),1),"")</f>
        <v>D</v>
      </c>
      <c r="E329" s="12">
        <f>IF('Atual-TXT'!A350&lt;&gt;"",IF(MOD(VALUE(LEFT(A329,1)),2)=1,IF(D329="D",C329,-C329),IF(D329="C",C329,-C329)),"")</f>
        <v>5244.14</v>
      </c>
    </row>
    <row r="330" spans="1:5" x14ac:dyDescent="0.2">
      <c r="A330" s="11" t="str">
        <f>IF('Atual-TXT'!A351&lt;&gt;"",LEFT('Atual-TXT'!A351,15),"")</f>
        <v>3.4.4.0.1.01.00</v>
      </c>
      <c r="B330" s="11" t="str">
        <f>IF('Atual-TXT'!A351&lt;&gt;"",RIGHT(LEFT('Atual-TXT'!A351,51),34),"")</f>
        <v xml:space="preserve">DESCONTOS FINANCEIROS CONCEDIDOS  </v>
      </c>
      <c r="C330" s="12">
        <f>IF('Atual-TXT'!A351&lt;&gt;"",VALUE(RIGHT(LEFT('Atual-TXT'!A351,75),23)),"")</f>
        <v>5244.14</v>
      </c>
      <c r="D330" s="11" t="str">
        <f>IF('Atual-TXT'!A351&lt;&gt;"",RIGHT(LEFT('Atual-TXT'!A351,77),1),"")</f>
        <v>D</v>
      </c>
      <c r="E330" s="12">
        <f>IF('Atual-TXT'!A351&lt;&gt;"",IF(MOD(VALUE(LEFT(A330,1)),2)=1,IF(D330="D",C330,-C330),IF(D330="C",C330,-C330)),"")</f>
        <v>5244.14</v>
      </c>
    </row>
    <row r="331" spans="1:5" x14ac:dyDescent="0.2">
      <c r="A331" s="11" t="str">
        <f>IF('Atual-TXT'!A352&lt;&gt;"",LEFT('Atual-TXT'!A352,15),"")</f>
        <v>3.5.0.0.0.00.00</v>
      </c>
      <c r="B331" s="11" t="str">
        <f>IF('Atual-TXT'!A352&lt;&gt;"",RIGHT(LEFT('Atual-TXT'!A352,51),34),"")</f>
        <v>TRANSFERENCIAS E DELEGACOES CONCED</v>
      </c>
      <c r="C331" s="12">
        <f>IF('Atual-TXT'!A352&lt;&gt;"",VALUE(RIGHT(LEFT('Atual-TXT'!A352,75),23)),"")</f>
        <v>144215.64000000001</v>
      </c>
      <c r="D331" s="11" t="str">
        <f>IF('Atual-TXT'!A352&lt;&gt;"",RIGHT(LEFT('Atual-TXT'!A352,77),1),"")</f>
        <v>D</v>
      </c>
      <c r="E331" s="12">
        <f>IF('Atual-TXT'!A352&lt;&gt;"",IF(MOD(VALUE(LEFT(A331,1)),2)=1,IF(D331="D",C331,-C331),IF(D331="C",C331,-C331)),"")</f>
        <v>144215.64000000001</v>
      </c>
    </row>
    <row r="332" spans="1:5" x14ac:dyDescent="0.2">
      <c r="A332" s="11" t="str">
        <f>IF('Atual-TXT'!A353&lt;&gt;"",LEFT('Atual-TXT'!A353,15),"")</f>
        <v>3.5.1.0.0.00.00</v>
      </c>
      <c r="B332" s="11" t="str">
        <f>IF('Atual-TXT'!A353&lt;&gt;"",RIGHT(LEFT('Atual-TXT'!A353,51),34),"")</f>
        <v>TRANSFERENCIAS INTRAGOVERNAMENTAIS</v>
      </c>
      <c r="C332" s="12">
        <f>IF('Atual-TXT'!A353&lt;&gt;"",VALUE(RIGHT(LEFT('Atual-TXT'!A353,75),23)),"")</f>
        <v>95571.36</v>
      </c>
      <c r="D332" s="11" t="str">
        <f>IF('Atual-TXT'!A353&lt;&gt;"",RIGHT(LEFT('Atual-TXT'!A353,77),1),"")</f>
        <v>D</v>
      </c>
      <c r="E332" s="12">
        <f>IF('Atual-TXT'!A353&lt;&gt;"",IF(MOD(VALUE(LEFT(A332,1)),2)=1,IF(D332="D",C332,-C332),IF(D332="C",C332,-C332)),"")</f>
        <v>95571.36</v>
      </c>
    </row>
    <row r="333" spans="1:5" x14ac:dyDescent="0.2">
      <c r="A333" s="11" t="str">
        <f>IF('Atual-TXT'!A354&lt;&gt;"",LEFT('Atual-TXT'!A354,15),"")</f>
        <v>3.5.1.1.0.00.00</v>
      </c>
      <c r="B333" s="11" t="str">
        <f>IF('Atual-TXT'!A354&lt;&gt;"",RIGHT(LEFT('Atual-TXT'!A354,51),34),"")</f>
        <v>TRANSFERENCIAS CONCEDIDAS PARA A E</v>
      </c>
      <c r="C333" s="12">
        <f>IF('Atual-TXT'!A354&lt;&gt;"",VALUE(RIGHT(LEFT('Atual-TXT'!A354,75),23)),"")</f>
        <v>68893.39</v>
      </c>
      <c r="D333" s="11" t="str">
        <f>IF('Atual-TXT'!A354&lt;&gt;"",RIGHT(LEFT('Atual-TXT'!A354,77),1),"")</f>
        <v>D</v>
      </c>
      <c r="E333" s="12">
        <f>IF('Atual-TXT'!A354&lt;&gt;"",IF(MOD(VALUE(LEFT(A333,1)),2)=1,IF(D333="D",C333,-C333),IF(D333="C",C333,-C333)),"")</f>
        <v>68893.39</v>
      </c>
    </row>
    <row r="334" spans="1:5" x14ac:dyDescent="0.2">
      <c r="A334" s="11" t="str">
        <f>IF('Atual-TXT'!A355&lt;&gt;"",LEFT('Atual-TXT'!A355,15),"")</f>
        <v>3.5.1.1.2.00.00</v>
      </c>
      <c r="B334" s="11" t="str">
        <f>IF('Atual-TXT'!A355&lt;&gt;"",RIGHT(LEFT('Atual-TXT'!A355,51),34),"")</f>
        <v>TRANSFERENCIAS CONCED. PARA A EXEC</v>
      </c>
      <c r="C334" s="12">
        <f>IF('Atual-TXT'!A355&lt;&gt;"",VALUE(RIGHT(LEFT('Atual-TXT'!A355,75),23)),"")</f>
        <v>68893.39</v>
      </c>
      <c r="D334" s="11" t="str">
        <f>IF('Atual-TXT'!A355&lt;&gt;"",RIGHT(LEFT('Atual-TXT'!A355,77),1),"")</f>
        <v>D</v>
      </c>
      <c r="E334" s="12">
        <f>IF('Atual-TXT'!A355&lt;&gt;"",IF(MOD(VALUE(LEFT(A334,1)),2)=1,IF(D334="D",C334,-C334),IF(D334="C",C334,-C334)),"")</f>
        <v>68893.39</v>
      </c>
    </row>
    <row r="335" spans="1:5" x14ac:dyDescent="0.2">
      <c r="A335" s="11" t="str">
        <f>IF('Atual-TXT'!A356&lt;&gt;"",LEFT('Atual-TXT'!A356,15),"")</f>
        <v>3.5.1.1.2.02.00</v>
      </c>
      <c r="B335" s="11" t="str">
        <f>IF('Atual-TXT'!A356&lt;&gt;"",RIGHT(LEFT('Atual-TXT'!A356,51),34),"")</f>
        <v xml:space="preserve">REPASSE CONCEDIDO                 </v>
      </c>
      <c r="C335" s="12">
        <f>IF('Atual-TXT'!A356&lt;&gt;"",VALUE(RIGHT(LEFT('Atual-TXT'!A356,75),23)),"")</f>
        <v>66823.8</v>
      </c>
      <c r="D335" s="11" t="str">
        <f>IF('Atual-TXT'!A356&lt;&gt;"",RIGHT(LEFT('Atual-TXT'!A356,77),1),"")</f>
        <v>D</v>
      </c>
      <c r="E335" s="12">
        <f>IF('Atual-TXT'!A356&lt;&gt;"",IF(MOD(VALUE(LEFT(A335,1)),2)=1,IF(D335="D",C335,-C335),IF(D335="C",C335,-C335)),"")</f>
        <v>66823.8</v>
      </c>
    </row>
    <row r="336" spans="1:5" x14ac:dyDescent="0.2">
      <c r="A336" s="11" t="str">
        <f>IF('Atual-TXT'!A357&lt;&gt;"",LEFT('Atual-TXT'!A357,15),"")</f>
        <v>3.5.1.1.2.08.00</v>
      </c>
      <c r="B336" s="11" t="str">
        <f>IF('Atual-TXT'!A357&lt;&gt;"",RIGHT(LEFT('Atual-TXT'!A357,51),34),"")</f>
        <v xml:space="preserve">DEVOLUCAO DO DIFERIDO             </v>
      </c>
      <c r="C336" s="12">
        <f>IF('Atual-TXT'!A357&lt;&gt;"",VALUE(RIGHT(LEFT('Atual-TXT'!A357,75),23)),"")</f>
        <v>2069.59</v>
      </c>
      <c r="D336" s="11" t="str">
        <f>IF('Atual-TXT'!A357&lt;&gt;"",RIGHT(LEFT('Atual-TXT'!A357,77),1),"")</f>
        <v>D</v>
      </c>
      <c r="E336" s="12">
        <f>IF('Atual-TXT'!A357&lt;&gt;"",IF(MOD(VALUE(LEFT(A336,1)),2)=1,IF(D336="D",C336,-C336),IF(D336="C",C336,-C336)),"")</f>
        <v>2069.59</v>
      </c>
    </row>
    <row r="337" spans="1:5" x14ac:dyDescent="0.2">
      <c r="A337" s="11" t="str">
        <f>IF('Atual-TXT'!A358&lt;&gt;"",LEFT('Atual-TXT'!A358,15),"")</f>
        <v>3.5.1.1.2.08.02</v>
      </c>
      <c r="B337" s="11" t="str">
        <f>IF('Atual-TXT'!A358&lt;&gt;"",RIGHT(LEFT('Atual-TXT'!A358,51),34),"")</f>
        <v xml:space="preserve">REPASSE DEVOLVIDO                 </v>
      </c>
      <c r="C337" s="12">
        <f>IF('Atual-TXT'!A358&lt;&gt;"",VALUE(RIGHT(LEFT('Atual-TXT'!A358,75),23)),"")</f>
        <v>2069.59</v>
      </c>
      <c r="D337" s="11" t="str">
        <f>IF('Atual-TXT'!A358&lt;&gt;"",RIGHT(LEFT('Atual-TXT'!A358,77),1),"")</f>
        <v>D</v>
      </c>
      <c r="E337" s="12">
        <f>IF('Atual-TXT'!A358&lt;&gt;"",IF(MOD(VALUE(LEFT(A337,1)),2)=1,IF(D337="D",C337,-C337),IF(D337="C",C337,-C337)),"")</f>
        <v>2069.59</v>
      </c>
    </row>
    <row r="338" spans="1:5" x14ac:dyDescent="0.2">
      <c r="A338" s="11" t="str">
        <f>IF('Atual-TXT'!A359&lt;&gt;"",LEFT('Atual-TXT'!A359,15),"")</f>
        <v>3.5.1.2.0.00.00</v>
      </c>
      <c r="B338" s="11" t="str">
        <f>IF('Atual-TXT'!A359&lt;&gt;"",RIGHT(LEFT('Atual-TXT'!A359,51),34),"")</f>
        <v xml:space="preserve">TRANSF. CONCEDIDAS INDEP. DE EXC. </v>
      </c>
      <c r="C338" s="12">
        <f>IF('Atual-TXT'!A359&lt;&gt;"",VALUE(RIGHT(LEFT('Atual-TXT'!A359,75),23)),"")</f>
        <v>26677.97</v>
      </c>
      <c r="D338" s="11" t="str">
        <f>IF('Atual-TXT'!A359&lt;&gt;"",RIGHT(LEFT('Atual-TXT'!A359,77),1),"")</f>
        <v>D</v>
      </c>
      <c r="E338" s="12">
        <f>IF('Atual-TXT'!A359&lt;&gt;"",IF(MOD(VALUE(LEFT(A338,1)),2)=1,IF(D338="D",C338,-C338),IF(D338="C",C338,-C338)),"")</f>
        <v>26677.97</v>
      </c>
    </row>
    <row r="339" spans="1:5" x14ac:dyDescent="0.2">
      <c r="A339" s="11" t="str">
        <f>IF('Atual-TXT'!A360&lt;&gt;"",LEFT('Atual-TXT'!A360,15),"")</f>
        <v>3.5.1.2.2.00.00</v>
      </c>
      <c r="B339" s="11" t="str">
        <f>IF('Atual-TXT'!A360&lt;&gt;"",RIGHT(LEFT('Atual-TXT'!A360,51),34),"")</f>
        <v xml:space="preserve">TRANSFERENCIAS CONCEDIDAS - INTRA </v>
      </c>
      <c r="C339" s="12">
        <f>IF('Atual-TXT'!A360&lt;&gt;"",VALUE(RIGHT(LEFT('Atual-TXT'!A360,75),23)),"")</f>
        <v>26677.97</v>
      </c>
      <c r="D339" s="11" t="str">
        <f>IF('Atual-TXT'!A360&lt;&gt;"",RIGHT(LEFT('Atual-TXT'!A360,77),1),"")</f>
        <v>D</v>
      </c>
      <c r="E339" s="12">
        <f>IF('Atual-TXT'!A360&lt;&gt;"",IF(MOD(VALUE(LEFT(A339,1)),2)=1,IF(D339="D",C339,-C339),IF(D339="C",C339,-C339)),"")</f>
        <v>26677.97</v>
      </c>
    </row>
    <row r="340" spans="1:5" x14ac:dyDescent="0.2">
      <c r="A340" s="11" t="str">
        <f>IF('Atual-TXT'!A361&lt;&gt;"",LEFT('Atual-TXT'!A361,15),"")</f>
        <v>3.5.1.2.2.01.00</v>
      </c>
      <c r="B340" s="11" t="str">
        <f>IF('Atual-TXT'!A361&lt;&gt;"",RIGHT(LEFT('Atual-TXT'!A361,51),34),"")</f>
        <v>TRANSFERENCIAS CONCEDIDAS PARA PGT</v>
      </c>
      <c r="C340" s="12">
        <f>IF('Atual-TXT'!A361&lt;&gt;"",VALUE(RIGHT(LEFT('Atual-TXT'!A361,75),23)),"")</f>
        <v>935.67</v>
      </c>
      <c r="D340" s="11" t="str">
        <f>IF('Atual-TXT'!A361&lt;&gt;"",RIGHT(LEFT('Atual-TXT'!A361,77),1),"")</f>
        <v>D</v>
      </c>
      <c r="E340" s="12">
        <f>IF('Atual-TXT'!A361&lt;&gt;"",IF(MOD(VALUE(LEFT(A340,1)),2)=1,IF(D340="D",C340,-C340),IF(D340="C",C340,-C340)),"")</f>
        <v>935.67</v>
      </c>
    </row>
    <row r="341" spans="1:5" x14ac:dyDescent="0.2">
      <c r="A341" s="11" t="str">
        <f>IF('Atual-TXT'!A362&lt;&gt;"",LEFT('Atual-TXT'!A362,15),"")</f>
        <v>3.5.1.2.2.03.00</v>
      </c>
      <c r="B341" s="11" t="str">
        <f>IF('Atual-TXT'!A362&lt;&gt;"",RIGHT(LEFT('Atual-TXT'!A362,51),34),"")</f>
        <v xml:space="preserve">MOVIMENTO DE SALDOS PATRIMONIAIS  </v>
      </c>
      <c r="C341" s="12">
        <f>IF('Atual-TXT'!A362&lt;&gt;"",VALUE(RIGHT(LEFT('Atual-TXT'!A362,75),23)),"")</f>
        <v>27544.560000000001</v>
      </c>
      <c r="D341" s="11" t="str">
        <f>IF('Atual-TXT'!A362&lt;&gt;"",RIGHT(LEFT('Atual-TXT'!A362,77),1),"")</f>
        <v>D</v>
      </c>
      <c r="E341" s="12">
        <f>IF('Atual-TXT'!A362&lt;&gt;"",IF(MOD(VALUE(LEFT(A341,1)),2)=1,IF(D341="D",C341,-C341),IF(D341="C",C341,-C341)),"")</f>
        <v>27544.560000000001</v>
      </c>
    </row>
    <row r="342" spans="1:5" x14ac:dyDescent="0.2">
      <c r="A342" s="11" t="str">
        <f>IF('Atual-TXT'!A363&lt;&gt;"",LEFT('Atual-TXT'!A363,15),"")</f>
        <v>3.5.1.2.2.05.00</v>
      </c>
      <c r="B342" s="11" t="str">
        <f>IF('Atual-TXT'!A363&lt;&gt;"",RIGHT(LEFT('Atual-TXT'!A363,51),34),"")</f>
        <v>MOVIMENTACOES DE VARIACAO PATRIM.D</v>
      </c>
      <c r="C342" s="12">
        <f>IF('Atual-TXT'!A363&lt;&gt;"",VALUE(RIGHT(LEFT('Atual-TXT'!A363,75),23)),"")</f>
        <v>1802.26</v>
      </c>
      <c r="D342" s="11" t="str">
        <f>IF('Atual-TXT'!A363&lt;&gt;"",RIGHT(LEFT('Atual-TXT'!A363,77),1),"")</f>
        <v>C</v>
      </c>
      <c r="E342" s="12">
        <f>IF('Atual-TXT'!A363&lt;&gt;"",IF(MOD(VALUE(LEFT(A342,1)),2)=1,IF(D342="D",C342,-C342),IF(D342="C",C342,-C342)),"")</f>
        <v>-1802.26</v>
      </c>
    </row>
    <row r="343" spans="1:5" x14ac:dyDescent="0.2">
      <c r="A343" s="11" t="str">
        <f>IF('Atual-TXT'!A364&lt;&gt;"",LEFT('Atual-TXT'!A364,15),"")</f>
        <v>3.5.3.0.0.00.00</v>
      </c>
      <c r="B343" s="11" t="str">
        <f>IF('Atual-TXT'!A364&lt;&gt;"",RIGHT(LEFT('Atual-TXT'!A364,51),34),"")</f>
        <v>TRANSFERENCIAS A INSTITUICOES PRIV</v>
      </c>
      <c r="C343" s="12">
        <f>IF('Atual-TXT'!A364&lt;&gt;"",VALUE(RIGHT(LEFT('Atual-TXT'!A364,75),23)),"")</f>
        <v>48644.28</v>
      </c>
      <c r="D343" s="11" t="str">
        <f>IF('Atual-TXT'!A364&lt;&gt;"",RIGHT(LEFT('Atual-TXT'!A364,77),1),"")</f>
        <v>D</v>
      </c>
      <c r="E343" s="12">
        <f>IF('Atual-TXT'!A364&lt;&gt;"",IF(MOD(VALUE(LEFT(A343,1)),2)=1,IF(D343="D",C343,-C343),IF(D343="C",C343,-C343)),"")</f>
        <v>48644.28</v>
      </c>
    </row>
    <row r="344" spans="1:5" x14ac:dyDescent="0.2">
      <c r="A344" s="11" t="str">
        <f>IF('Atual-TXT'!A365&lt;&gt;"",LEFT('Atual-TXT'!A365,15),"")</f>
        <v>3.5.3.1.0.00.00</v>
      </c>
      <c r="B344" s="11" t="str">
        <f>IF('Atual-TXT'!A365&lt;&gt;"",RIGHT(LEFT('Atual-TXT'!A365,51),34),"")</f>
        <v>TRANSFERENCIAS A INST. PRIVADAS SE</v>
      </c>
      <c r="C344" s="12">
        <f>IF('Atual-TXT'!A365&lt;&gt;"",VALUE(RIGHT(LEFT('Atual-TXT'!A365,75),23)),"")</f>
        <v>48644.28</v>
      </c>
      <c r="D344" s="11" t="str">
        <f>IF('Atual-TXT'!A365&lt;&gt;"",RIGHT(LEFT('Atual-TXT'!A365,77),1),"")</f>
        <v>D</v>
      </c>
      <c r="E344" s="12">
        <f>IF('Atual-TXT'!A365&lt;&gt;"",IF(MOD(VALUE(LEFT(A344,1)),2)=1,IF(D344="D",C344,-C344),IF(D344="C",C344,-C344)),"")</f>
        <v>48644.28</v>
      </c>
    </row>
    <row r="345" spans="1:5" x14ac:dyDescent="0.2">
      <c r="A345" s="11" t="str">
        <f>IF('Atual-TXT'!A366&lt;&gt;"",LEFT('Atual-TXT'!A366,15),"")</f>
        <v>3.5.3.1.1.00.00</v>
      </c>
      <c r="B345" s="11" t="str">
        <f>IF('Atual-TXT'!A366&lt;&gt;"",RIGHT(LEFT('Atual-TXT'!A366,51),34),"")</f>
        <v>TRANSFERENCIAS A INST. PRIV. SEM F</v>
      </c>
      <c r="C345" s="12">
        <f>IF('Atual-TXT'!A366&lt;&gt;"",VALUE(RIGHT(LEFT('Atual-TXT'!A366,75),23)),"")</f>
        <v>48644.28</v>
      </c>
      <c r="D345" s="11" t="str">
        <f>IF('Atual-TXT'!A366&lt;&gt;"",RIGHT(LEFT('Atual-TXT'!A366,77),1),"")</f>
        <v>D</v>
      </c>
      <c r="E345" s="12">
        <f>IF('Atual-TXT'!A366&lt;&gt;"",IF(MOD(VALUE(LEFT(A345,1)),2)=1,IF(D345="D",C345,-C345),IF(D345="C",C345,-C345)),"")</f>
        <v>48644.28</v>
      </c>
    </row>
    <row r="346" spans="1:5" x14ac:dyDescent="0.2">
      <c r="A346" s="11" t="str">
        <f>IF('Atual-TXT'!A367&lt;&gt;"",LEFT('Atual-TXT'!A367,15),"")</f>
        <v>3.5.3.1.1.01.00</v>
      </c>
      <c r="B346" s="11" t="str">
        <f>IF('Atual-TXT'!A367&lt;&gt;"",RIGHT(LEFT('Atual-TXT'!A367,51),34),"")</f>
        <v>TRANSF. A INST. PRIV. SEM FINS LUC</v>
      </c>
      <c r="C346" s="12">
        <f>IF('Atual-TXT'!A367&lt;&gt;"",VALUE(RIGHT(LEFT('Atual-TXT'!A367,75),23)),"")</f>
        <v>48644.28</v>
      </c>
      <c r="D346" s="11" t="str">
        <f>IF('Atual-TXT'!A367&lt;&gt;"",RIGHT(LEFT('Atual-TXT'!A367,77),1),"")</f>
        <v>D</v>
      </c>
      <c r="E346" s="12">
        <f>IF('Atual-TXT'!A367&lt;&gt;"",IF(MOD(VALUE(LEFT(A346,1)),2)=1,IF(D346="D",C346,-C346),IF(D346="C",C346,-C346)),"")</f>
        <v>48644.28</v>
      </c>
    </row>
    <row r="347" spans="1:5" x14ac:dyDescent="0.2">
      <c r="A347" s="11" t="str">
        <f>IF('Atual-TXT'!A368&lt;&gt;"",LEFT('Atual-TXT'!A368,15),"")</f>
        <v>3.6.0.0.0.00.00</v>
      </c>
      <c r="B347" s="11" t="str">
        <f>IF('Atual-TXT'!A368&lt;&gt;"",RIGHT(LEFT('Atual-TXT'!A368,51),34),"")</f>
        <v xml:space="preserve">DESVALORIZACAO E PERDA DE ATIVOS  </v>
      </c>
      <c r="C347" s="12">
        <f>IF('Atual-TXT'!A368&lt;&gt;"",VALUE(RIGHT(LEFT('Atual-TXT'!A368,75),23)),"")</f>
        <v>2219852.23</v>
      </c>
      <c r="D347" s="11" t="str">
        <f>IF('Atual-TXT'!A368&lt;&gt;"",RIGHT(LEFT('Atual-TXT'!A368,77),1),"")</f>
        <v>D</v>
      </c>
      <c r="E347" s="12">
        <f>IF('Atual-TXT'!A368&lt;&gt;"",IF(MOD(VALUE(LEFT(A347,1)),2)=1,IF(D347="D",C347,-C347),IF(D347="C",C347,-C347)),"")</f>
        <v>2219852.23</v>
      </c>
    </row>
    <row r="348" spans="1:5" x14ac:dyDescent="0.2">
      <c r="A348" s="11" t="str">
        <f>IF('Atual-TXT'!A369&lt;&gt;"",LEFT('Atual-TXT'!A369,15),"")</f>
        <v>3.6.1.0.0.00.00</v>
      </c>
      <c r="B348" s="11" t="str">
        <f>IF('Atual-TXT'!A369&lt;&gt;"",RIGHT(LEFT('Atual-TXT'!A369,51),34),"")</f>
        <v>REAVAL., RED.A VALOR RECUP.E AJUST</v>
      </c>
      <c r="C348" s="12">
        <f>IF('Atual-TXT'!A369&lt;&gt;"",VALUE(RIGHT(LEFT('Atual-TXT'!A369,75),23)),"")</f>
        <v>1312881.77</v>
      </c>
      <c r="D348" s="11" t="str">
        <f>IF('Atual-TXT'!A369&lt;&gt;"",RIGHT(LEFT('Atual-TXT'!A369,77),1),"")</f>
        <v>D</v>
      </c>
      <c r="E348" s="12">
        <f>IF('Atual-TXT'!A369&lt;&gt;"",IF(MOD(VALUE(LEFT(A348,1)),2)=1,IF(D348="D",C348,-C348),IF(D348="C",C348,-C348)),"")</f>
        <v>1312881.77</v>
      </c>
    </row>
    <row r="349" spans="1:5" x14ac:dyDescent="0.2">
      <c r="A349" s="11" t="str">
        <f>IF('Atual-TXT'!A370&lt;&gt;"",LEFT('Atual-TXT'!A370,15),"")</f>
        <v>3.6.1.1.0.00.00</v>
      </c>
      <c r="B349" s="11" t="str">
        <f>IF('Atual-TXT'!A370&lt;&gt;"",RIGHT(LEFT('Atual-TXT'!A370,51),34),"")</f>
        <v xml:space="preserve">REAVALIACAO DE IMOBILIZADO        </v>
      </c>
      <c r="C349" s="12">
        <f>IF('Atual-TXT'!A370&lt;&gt;"",VALUE(RIGHT(LEFT('Atual-TXT'!A370,75),23)),"")</f>
        <v>1312881.77</v>
      </c>
      <c r="D349" s="11" t="str">
        <f>IF('Atual-TXT'!A370&lt;&gt;"",RIGHT(LEFT('Atual-TXT'!A370,77),1),"")</f>
        <v>D</v>
      </c>
      <c r="E349" s="12">
        <f>IF('Atual-TXT'!A370&lt;&gt;"",IF(MOD(VALUE(LEFT(A349,1)),2)=1,IF(D349="D",C349,-C349),IF(D349="C",C349,-C349)),"")</f>
        <v>1312881.77</v>
      </c>
    </row>
    <row r="350" spans="1:5" x14ac:dyDescent="0.2">
      <c r="A350" s="11" t="str">
        <f>IF('Atual-TXT'!A371&lt;&gt;"",LEFT('Atual-TXT'!A371,15),"")</f>
        <v>3.6.1.1.1.00.00</v>
      </c>
      <c r="B350" s="11" t="str">
        <f>IF('Atual-TXT'!A371&lt;&gt;"",RIGHT(LEFT('Atual-TXT'!A371,51),34),"")</f>
        <v>REAVALIACAO DE IMOBILIZADO - CONSO</v>
      </c>
      <c r="C350" s="12">
        <f>IF('Atual-TXT'!A371&lt;&gt;"",VALUE(RIGHT(LEFT('Atual-TXT'!A371,75),23)),"")</f>
        <v>1312881.77</v>
      </c>
      <c r="D350" s="11" t="str">
        <f>IF('Atual-TXT'!A371&lt;&gt;"",RIGHT(LEFT('Atual-TXT'!A371,77),1),"")</f>
        <v>D</v>
      </c>
      <c r="E350" s="12">
        <f>IF('Atual-TXT'!A371&lt;&gt;"",IF(MOD(VALUE(LEFT(A350,1)),2)=1,IF(D350="D",C350,-C350),IF(D350="C",C350,-C350)),"")</f>
        <v>1312881.77</v>
      </c>
    </row>
    <row r="351" spans="1:5" x14ac:dyDescent="0.2">
      <c r="A351" s="11" t="str">
        <f>IF('Atual-TXT'!A372&lt;&gt;"",LEFT('Atual-TXT'!A372,15),"")</f>
        <v>3.6.1.1.1.02.00</v>
      </c>
      <c r="B351" s="11" t="str">
        <f>IF('Atual-TXT'!A372&lt;&gt;"",RIGHT(LEFT('Atual-TXT'!A372,51),34),"")</f>
        <v xml:space="preserve">REAVALIACAO DE BENS IMOVEIS       </v>
      </c>
      <c r="C351" s="12">
        <f>IF('Atual-TXT'!A372&lt;&gt;"",VALUE(RIGHT(LEFT('Atual-TXT'!A372,75),23)),"")</f>
        <v>1312881.77</v>
      </c>
      <c r="D351" s="11" t="str">
        <f>IF('Atual-TXT'!A372&lt;&gt;"",RIGHT(LEFT('Atual-TXT'!A372,77),1),"")</f>
        <v>D</v>
      </c>
      <c r="E351" s="12">
        <f>IF('Atual-TXT'!A372&lt;&gt;"",IF(MOD(VALUE(LEFT(A351,1)),2)=1,IF(D351="D",C351,-C351),IF(D351="C",C351,-C351)),"")</f>
        <v>1312881.77</v>
      </c>
    </row>
    <row r="352" spans="1:5" x14ac:dyDescent="0.2">
      <c r="A352" s="11" t="str">
        <f>IF('Atual-TXT'!A373&lt;&gt;"",LEFT('Atual-TXT'!A373,15),"")</f>
        <v>3.6.2.0.0.00.00</v>
      </c>
      <c r="B352" s="11" t="str">
        <f>IF('Atual-TXT'!A373&lt;&gt;"",RIGHT(LEFT('Atual-TXT'!A373,51),34),"")</f>
        <v xml:space="preserve">PERDAS COM ALIENACAO              </v>
      </c>
      <c r="C352" s="12">
        <f>IF('Atual-TXT'!A373&lt;&gt;"",VALUE(RIGHT(LEFT('Atual-TXT'!A373,75),23)),"")</f>
        <v>15669.65</v>
      </c>
      <c r="D352" s="11" t="str">
        <f>IF('Atual-TXT'!A373&lt;&gt;"",RIGHT(LEFT('Atual-TXT'!A373,77),1),"")</f>
        <v>D</v>
      </c>
      <c r="E352" s="12">
        <f>IF('Atual-TXT'!A373&lt;&gt;"",IF(MOD(VALUE(LEFT(A352,1)),2)=1,IF(D352="D",C352,-C352),IF(D352="C",C352,-C352)),"")</f>
        <v>15669.65</v>
      </c>
    </row>
    <row r="353" spans="1:5" x14ac:dyDescent="0.2">
      <c r="A353" s="11" t="str">
        <f>IF('Atual-TXT'!A374&lt;&gt;"",LEFT('Atual-TXT'!A374,15),"")</f>
        <v>3.6.2.2.0.00.00</v>
      </c>
      <c r="B353" s="11" t="str">
        <f>IF('Atual-TXT'!A374&lt;&gt;"",RIGHT(LEFT('Atual-TXT'!A374,51),34),"")</f>
        <v>PERDAS COM ALIENACAO DE IMOBILIZAD</v>
      </c>
      <c r="C353" s="12">
        <f>IF('Atual-TXT'!A374&lt;&gt;"",VALUE(RIGHT(LEFT('Atual-TXT'!A374,75),23)),"")</f>
        <v>15669.65</v>
      </c>
      <c r="D353" s="11" t="str">
        <f>IF('Atual-TXT'!A374&lt;&gt;"",RIGHT(LEFT('Atual-TXT'!A374,77),1),"")</f>
        <v>D</v>
      </c>
      <c r="E353" s="12">
        <f>IF('Atual-TXT'!A374&lt;&gt;"",IF(MOD(VALUE(LEFT(A353,1)),2)=1,IF(D353="D",C353,-C353),IF(D353="C",C353,-C353)),"")</f>
        <v>15669.65</v>
      </c>
    </row>
    <row r="354" spans="1:5" x14ac:dyDescent="0.2">
      <c r="A354" s="11" t="str">
        <f>IF('Atual-TXT'!A375&lt;&gt;"",LEFT('Atual-TXT'!A375,15),"")</f>
        <v>3.6.2.2.1.00.00</v>
      </c>
      <c r="B354" s="11" t="str">
        <f>IF('Atual-TXT'!A375&lt;&gt;"",RIGHT(LEFT('Atual-TXT'!A375,51),34),"")</f>
        <v>PERDAS COM ALIENACAO DE IMOBILIZAD</v>
      </c>
      <c r="C354" s="12">
        <f>IF('Atual-TXT'!A375&lt;&gt;"",VALUE(RIGHT(LEFT('Atual-TXT'!A375,75),23)),"")</f>
        <v>15669.65</v>
      </c>
      <c r="D354" s="11" t="str">
        <f>IF('Atual-TXT'!A375&lt;&gt;"",RIGHT(LEFT('Atual-TXT'!A375,77),1),"")</f>
        <v>D</v>
      </c>
      <c r="E354" s="12">
        <f>IF('Atual-TXT'!A375&lt;&gt;"",IF(MOD(VALUE(LEFT(A354,1)),2)=1,IF(D354="D",C354,-C354),IF(D354="C",C354,-C354)),"")</f>
        <v>15669.65</v>
      </c>
    </row>
    <row r="355" spans="1:5" x14ac:dyDescent="0.2">
      <c r="A355" s="11" t="str">
        <f>IF('Atual-TXT'!A376&lt;&gt;"",LEFT('Atual-TXT'!A376,15),"")</f>
        <v>3.6.2.2.1.01.00</v>
      </c>
      <c r="B355" s="11" t="str">
        <f>IF('Atual-TXT'!A376&lt;&gt;"",RIGHT(LEFT('Atual-TXT'!A376,51),34),"")</f>
        <v>PERDAS COM ALIENACAO DE BENS MOVEI</v>
      </c>
      <c r="C355" s="12">
        <f>IF('Atual-TXT'!A376&lt;&gt;"",VALUE(RIGHT(LEFT('Atual-TXT'!A376,75),23)),"")</f>
        <v>15669.65</v>
      </c>
      <c r="D355" s="11" t="str">
        <f>IF('Atual-TXT'!A376&lt;&gt;"",RIGHT(LEFT('Atual-TXT'!A376,77),1),"")</f>
        <v>D</v>
      </c>
      <c r="E355" s="12">
        <f>IF('Atual-TXT'!A376&lt;&gt;"",IF(MOD(VALUE(LEFT(A355,1)),2)=1,IF(D355="D",C355,-C355),IF(D355="C",C355,-C355)),"")</f>
        <v>15669.65</v>
      </c>
    </row>
    <row r="356" spans="1:5" x14ac:dyDescent="0.2">
      <c r="A356" s="11" t="str">
        <f>IF('Atual-TXT'!A377&lt;&gt;"",LEFT('Atual-TXT'!A377,15),"")</f>
        <v>3.6.5.0.0.00.00</v>
      </c>
      <c r="B356" s="11" t="str">
        <f>IF('Atual-TXT'!A377&lt;&gt;"",RIGHT(LEFT('Atual-TXT'!A377,51),34),"")</f>
        <v xml:space="preserve">DESINCORPORACAO DE ATIVOS         </v>
      </c>
      <c r="C356" s="12">
        <f>IF('Atual-TXT'!A377&lt;&gt;"",VALUE(RIGHT(LEFT('Atual-TXT'!A377,75),23)),"")</f>
        <v>891300.81</v>
      </c>
      <c r="D356" s="11" t="str">
        <f>IF('Atual-TXT'!A377&lt;&gt;"",RIGHT(LEFT('Atual-TXT'!A377,77),1),"")</f>
        <v>D</v>
      </c>
      <c r="E356" s="12">
        <f>IF('Atual-TXT'!A377&lt;&gt;"",IF(MOD(VALUE(LEFT(A356,1)),2)=1,IF(D356="D",C356,-C356),IF(D356="C",C356,-C356)),"")</f>
        <v>891300.81</v>
      </c>
    </row>
    <row r="357" spans="1:5" x14ac:dyDescent="0.2">
      <c r="A357" s="11" t="str">
        <f>IF('Atual-TXT'!A378&lt;&gt;"",LEFT('Atual-TXT'!A378,15),"")</f>
        <v>3.6.5.0.1.00.00</v>
      </c>
      <c r="B357" s="11" t="str">
        <f>IF('Atual-TXT'!A378&lt;&gt;"",RIGHT(LEFT('Atual-TXT'!A378,51),34),"")</f>
        <v>DESINCORPORACAO DE ATIVOS - CONSOL</v>
      </c>
      <c r="C357" s="12">
        <f>IF('Atual-TXT'!A378&lt;&gt;"",VALUE(RIGHT(LEFT('Atual-TXT'!A378,75),23)),"")</f>
        <v>891300.81</v>
      </c>
      <c r="D357" s="11" t="str">
        <f>IF('Atual-TXT'!A378&lt;&gt;"",RIGHT(LEFT('Atual-TXT'!A378,77),1),"")</f>
        <v>D</v>
      </c>
      <c r="E357" s="12">
        <f>IF('Atual-TXT'!A378&lt;&gt;"",IF(MOD(VALUE(LEFT(A357,1)),2)=1,IF(D357="D",C357,-C357),IF(D357="C",C357,-C357)),"")</f>
        <v>891300.81</v>
      </c>
    </row>
    <row r="358" spans="1:5" x14ac:dyDescent="0.2">
      <c r="A358" s="11" t="str">
        <f>IF('Atual-TXT'!A379&lt;&gt;"",LEFT('Atual-TXT'!A379,15),"")</f>
        <v>3.6.5.0.1.01.00</v>
      </c>
      <c r="B358" s="11" t="str">
        <f>IF('Atual-TXT'!A379&lt;&gt;"",RIGHT(LEFT('Atual-TXT'!A379,51),34),"")</f>
        <v xml:space="preserve">DESINCORPORACAO DE ATIVOS         </v>
      </c>
      <c r="C358" s="12">
        <f>IF('Atual-TXT'!A379&lt;&gt;"",VALUE(RIGHT(LEFT('Atual-TXT'!A379,75),23)),"")</f>
        <v>891300.81</v>
      </c>
      <c r="D358" s="11" t="str">
        <f>IF('Atual-TXT'!A379&lt;&gt;"",RIGHT(LEFT('Atual-TXT'!A379,77),1),"")</f>
        <v>D</v>
      </c>
      <c r="E358" s="12">
        <f>IF('Atual-TXT'!A379&lt;&gt;"",IF(MOD(VALUE(LEFT(A358,1)),2)=1,IF(D358="D",C358,-C358),IF(D358="C",C358,-C358)),"")</f>
        <v>891300.81</v>
      </c>
    </row>
    <row r="359" spans="1:5" x14ac:dyDescent="0.2">
      <c r="A359" s="11" t="str">
        <f>IF('Atual-TXT'!A380&lt;&gt;"",LEFT('Atual-TXT'!A380,15),"")</f>
        <v>3.7.0.0.0.00.00</v>
      </c>
      <c r="B359" s="11" t="str">
        <f>IF('Atual-TXT'!A380&lt;&gt;"",RIGHT(LEFT('Atual-TXT'!A380,51),34),"")</f>
        <v xml:space="preserve">TRIBUTARIAS                       </v>
      </c>
      <c r="C359" s="12">
        <f>IF('Atual-TXT'!A380&lt;&gt;"",VALUE(RIGHT(LEFT('Atual-TXT'!A380,75),23)),"")</f>
        <v>43435.01</v>
      </c>
      <c r="D359" s="11" t="str">
        <f>IF('Atual-TXT'!A380&lt;&gt;"",RIGHT(LEFT('Atual-TXT'!A380,77),1),"")</f>
        <v>D</v>
      </c>
      <c r="E359" s="12">
        <f>IF('Atual-TXT'!A380&lt;&gt;"",IF(MOD(VALUE(LEFT(A359,1)),2)=1,IF(D359="D",C359,-C359),IF(D359="C",C359,-C359)),"")</f>
        <v>43435.01</v>
      </c>
    </row>
    <row r="360" spans="1:5" x14ac:dyDescent="0.2">
      <c r="A360" s="11" t="str">
        <f>IF('Atual-TXT'!A381&lt;&gt;"",LEFT('Atual-TXT'!A381,15),"")</f>
        <v>3.7.1.0.0.00.00</v>
      </c>
      <c r="B360" s="11" t="str">
        <f>IF('Atual-TXT'!A381&lt;&gt;"",RIGHT(LEFT('Atual-TXT'!A381,51),34),"")</f>
        <v>IMPOSTOS, TAXAS E CONTRIBUICOES DE</v>
      </c>
      <c r="C360" s="12">
        <f>IF('Atual-TXT'!A381&lt;&gt;"",VALUE(RIGHT(LEFT('Atual-TXT'!A381,75),23)),"")</f>
        <v>24339.89</v>
      </c>
      <c r="D360" s="11" t="str">
        <f>IF('Atual-TXT'!A381&lt;&gt;"",RIGHT(LEFT('Atual-TXT'!A381,77),1),"")</f>
        <v>D</v>
      </c>
      <c r="E360" s="12">
        <f>IF('Atual-TXT'!A381&lt;&gt;"",IF(MOD(VALUE(LEFT(A360,1)),2)=1,IF(D360="D",C360,-C360),IF(D360="C",C360,-C360)),"")</f>
        <v>24339.89</v>
      </c>
    </row>
    <row r="361" spans="1:5" x14ac:dyDescent="0.2">
      <c r="A361" s="11" t="str">
        <f>IF('Atual-TXT'!A382&lt;&gt;"",LEFT('Atual-TXT'!A382,15),"")</f>
        <v>3.7.1.1.0.00.00</v>
      </c>
      <c r="B361" s="11" t="str">
        <f>IF('Atual-TXT'!A382&lt;&gt;"",RIGHT(LEFT('Atual-TXT'!A382,51),34),"")</f>
        <v xml:space="preserve">IMPOSTOS                          </v>
      </c>
      <c r="C361" s="12">
        <f>IF('Atual-TXT'!A382&lt;&gt;"",VALUE(RIGHT(LEFT('Atual-TXT'!A382,75),23)),"")</f>
        <v>549.80999999999995</v>
      </c>
      <c r="D361" s="11" t="str">
        <f>IF('Atual-TXT'!A382&lt;&gt;"",RIGHT(LEFT('Atual-TXT'!A382,77),1),"")</f>
        <v>D</v>
      </c>
      <c r="E361" s="12">
        <f>IF('Atual-TXT'!A382&lt;&gt;"",IF(MOD(VALUE(LEFT(A361,1)),2)=1,IF(D361="D",C361,-C361),IF(D361="C",C361,-C361)),"")</f>
        <v>549.80999999999995</v>
      </c>
    </row>
    <row r="362" spans="1:5" x14ac:dyDescent="0.2">
      <c r="A362" s="11" t="str">
        <f>IF('Atual-TXT'!A383&lt;&gt;"",LEFT('Atual-TXT'!A383,15),"")</f>
        <v>3.7.1.1.5.00.00</v>
      </c>
      <c r="B362" s="11" t="str">
        <f>IF('Atual-TXT'!A383&lt;&gt;"",RIGHT(LEFT('Atual-TXT'!A383,51),34),"")</f>
        <v xml:space="preserve">IMPOSTOS - INTER OFSS - MUNICIPIO </v>
      </c>
      <c r="C362" s="12">
        <f>IF('Atual-TXT'!A383&lt;&gt;"",VALUE(RIGHT(LEFT('Atual-TXT'!A383,75),23)),"")</f>
        <v>549.80999999999995</v>
      </c>
      <c r="D362" s="11" t="str">
        <f>IF('Atual-TXT'!A383&lt;&gt;"",RIGHT(LEFT('Atual-TXT'!A383,77),1),"")</f>
        <v>D</v>
      </c>
      <c r="E362" s="12">
        <f>IF('Atual-TXT'!A383&lt;&gt;"",IF(MOD(VALUE(LEFT(A362,1)),2)=1,IF(D362="D",C362,-C362),IF(D362="C",C362,-C362)),"")</f>
        <v>549.80999999999995</v>
      </c>
    </row>
    <row r="363" spans="1:5" x14ac:dyDescent="0.2">
      <c r="A363" s="11" t="str">
        <f>IF('Atual-TXT'!A384&lt;&gt;"",LEFT('Atual-TXT'!A384,15),"")</f>
        <v>3.7.1.1.5.02.00</v>
      </c>
      <c r="B363" s="11" t="str">
        <f>IF('Atual-TXT'!A384&lt;&gt;"",RIGHT(LEFT('Atual-TXT'!A384,51),34),"")</f>
        <v>IMPOSTO S/ PROPRIEDADE PREDIAL E T</v>
      </c>
      <c r="C363" s="12">
        <f>IF('Atual-TXT'!A384&lt;&gt;"",VALUE(RIGHT(LEFT('Atual-TXT'!A384,75),23)),"")</f>
        <v>549.80999999999995</v>
      </c>
      <c r="D363" s="11" t="str">
        <f>IF('Atual-TXT'!A384&lt;&gt;"",RIGHT(LEFT('Atual-TXT'!A384,77),1),"")</f>
        <v>D</v>
      </c>
      <c r="E363" s="12">
        <f>IF('Atual-TXT'!A384&lt;&gt;"",IF(MOD(VALUE(LEFT(A363,1)),2)=1,IF(D363="D",C363,-C363),IF(D363="C",C363,-C363)),"")</f>
        <v>549.80999999999995</v>
      </c>
    </row>
    <row r="364" spans="1:5" x14ac:dyDescent="0.2">
      <c r="A364" s="11" t="str">
        <f>IF('Atual-TXT'!A385&lt;&gt;"",LEFT('Atual-TXT'!A385,15),"")</f>
        <v>3.7.1.2.0.00.00</v>
      </c>
      <c r="B364" s="11" t="str">
        <f>IF('Atual-TXT'!A385&lt;&gt;"",RIGHT(LEFT('Atual-TXT'!A385,51),34),"")</f>
        <v xml:space="preserve">TAXAS                             </v>
      </c>
      <c r="C364" s="12">
        <f>IF('Atual-TXT'!A385&lt;&gt;"",VALUE(RIGHT(LEFT('Atual-TXT'!A385,75),23)),"")</f>
        <v>23790.080000000002</v>
      </c>
      <c r="D364" s="11" t="str">
        <f>IF('Atual-TXT'!A385&lt;&gt;"",RIGHT(LEFT('Atual-TXT'!A385,77),1),"")</f>
        <v>D</v>
      </c>
      <c r="E364" s="12">
        <f>IF('Atual-TXT'!A385&lt;&gt;"",IF(MOD(VALUE(LEFT(A364,1)),2)=1,IF(D364="D",C364,-C364),IF(D364="C",C364,-C364)),"")</f>
        <v>23790.080000000002</v>
      </c>
    </row>
    <row r="365" spans="1:5" x14ac:dyDescent="0.2">
      <c r="A365" s="11" t="str">
        <f>IF('Atual-TXT'!A386&lt;&gt;"",LEFT('Atual-TXT'!A386,15),"")</f>
        <v>3.7.1.2.1.00.00</v>
      </c>
      <c r="B365" s="11" t="str">
        <f>IF('Atual-TXT'!A386&lt;&gt;"",RIGHT(LEFT('Atual-TXT'!A386,51),34),"")</f>
        <v xml:space="preserve">TAXAS - CONSOLIDACAO              </v>
      </c>
      <c r="C365" s="12">
        <f>IF('Atual-TXT'!A386&lt;&gt;"",VALUE(RIGHT(LEFT('Atual-TXT'!A386,75),23)),"")</f>
        <v>8498.31</v>
      </c>
      <c r="D365" s="11" t="str">
        <f>IF('Atual-TXT'!A386&lt;&gt;"",RIGHT(LEFT('Atual-TXT'!A386,77),1),"")</f>
        <v>D</v>
      </c>
      <c r="E365" s="12">
        <f>IF('Atual-TXT'!A386&lt;&gt;"",IF(MOD(VALUE(LEFT(A365,1)),2)=1,IF(D365="D",C365,-C365),IF(D365="C",C365,-C365)),"")</f>
        <v>8498.31</v>
      </c>
    </row>
    <row r="366" spans="1:5" x14ac:dyDescent="0.2">
      <c r="A366" s="11" t="str">
        <f>IF('Atual-TXT'!A387&lt;&gt;"",LEFT('Atual-TXT'!A387,15),"")</f>
        <v>3.7.1.2.1.01.00</v>
      </c>
      <c r="B366" s="11" t="str">
        <f>IF('Atual-TXT'!A387&lt;&gt;"",RIGHT(LEFT('Atual-TXT'!A387,51),34),"")</f>
        <v xml:space="preserve">TAXAS                             </v>
      </c>
      <c r="C366" s="12">
        <f>IF('Atual-TXT'!A387&lt;&gt;"",VALUE(RIGHT(LEFT('Atual-TXT'!A387,75),23)),"")</f>
        <v>8498.31</v>
      </c>
      <c r="D366" s="11" t="str">
        <f>IF('Atual-TXT'!A387&lt;&gt;"",RIGHT(LEFT('Atual-TXT'!A387,77),1),"")</f>
        <v>D</v>
      </c>
      <c r="E366" s="12">
        <f>IF('Atual-TXT'!A387&lt;&gt;"",IF(MOD(VALUE(LEFT(A366,1)),2)=1,IF(D366="D",C366,-C366),IF(D366="C",C366,-C366)),"")</f>
        <v>8498.31</v>
      </c>
    </row>
    <row r="367" spans="1:5" x14ac:dyDescent="0.2">
      <c r="A367" s="11" t="str">
        <f>IF('Atual-TXT'!A388&lt;&gt;"",LEFT('Atual-TXT'!A388,15),"")</f>
        <v>3.7.1.2.5.00.00</v>
      </c>
      <c r="B367" s="11" t="str">
        <f>IF('Atual-TXT'!A388&lt;&gt;"",RIGHT(LEFT('Atual-TXT'!A388,51),34),"")</f>
        <v xml:space="preserve">TAXAS - INTER OFSS - MUNICIPIO    </v>
      </c>
      <c r="C367" s="12">
        <f>IF('Atual-TXT'!A388&lt;&gt;"",VALUE(RIGHT(LEFT('Atual-TXT'!A388,75),23)),"")</f>
        <v>15291.77</v>
      </c>
      <c r="D367" s="11" t="str">
        <f>IF('Atual-TXT'!A388&lt;&gt;"",RIGHT(LEFT('Atual-TXT'!A388,77),1),"")</f>
        <v>D</v>
      </c>
      <c r="E367" s="12">
        <f>IF('Atual-TXT'!A388&lt;&gt;"",IF(MOD(VALUE(LEFT(A367,1)),2)=1,IF(D367="D",C367,-C367),IF(D367="C",C367,-C367)),"")</f>
        <v>15291.77</v>
      </c>
    </row>
    <row r="368" spans="1:5" x14ac:dyDescent="0.2">
      <c r="A368" s="11" t="str">
        <f>IF('Atual-TXT'!A389&lt;&gt;"",LEFT('Atual-TXT'!A389,15),"")</f>
        <v>3.7.1.2.5.01.00</v>
      </c>
      <c r="B368" s="11" t="str">
        <f>IF('Atual-TXT'!A389&lt;&gt;"",RIGHT(LEFT('Atual-TXT'!A389,51),34),"")</f>
        <v xml:space="preserve">TAXAS                             </v>
      </c>
      <c r="C368" s="12">
        <f>IF('Atual-TXT'!A389&lt;&gt;"",VALUE(RIGHT(LEFT('Atual-TXT'!A389,75),23)),"")</f>
        <v>15291.77</v>
      </c>
      <c r="D368" s="11" t="str">
        <f>IF('Atual-TXT'!A389&lt;&gt;"",RIGHT(LEFT('Atual-TXT'!A389,77),1),"")</f>
        <v>D</v>
      </c>
      <c r="E368" s="12">
        <f>IF('Atual-TXT'!A389&lt;&gt;"",IF(MOD(VALUE(LEFT(A368,1)),2)=1,IF(D368="D",C368,-C368),IF(D368="C",C368,-C368)),"")</f>
        <v>15291.77</v>
      </c>
    </row>
    <row r="369" spans="1:5" x14ac:dyDescent="0.2">
      <c r="A369" s="11" t="str">
        <f>IF('Atual-TXT'!A390&lt;&gt;"",LEFT('Atual-TXT'!A390,15),"")</f>
        <v>3.7.2.0.0.00.00</v>
      </c>
      <c r="B369" s="11" t="str">
        <f>IF('Atual-TXT'!A390&lt;&gt;"",RIGHT(LEFT('Atual-TXT'!A390,51),34),"")</f>
        <v xml:space="preserve">CONTRIBUICOES                     </v>
      </c>
      <c r="C369" s="12">
        <f>IF('Atual-TXT'!A390&lt;&gt;"",VALUE(RIGHT(LEFT('Atual-TXT'!A390,75),23)),"")</f>
        <v>19095.12</v>
      </c>
      <c r="D369" s="11" t="str">
        <f>IF('Atual-TXT'!A390&lt;&gt;"",RIGHT(LEFT('Atual-TXT'!A390,77),1),"")</f>
        <v>D</v>
      </c>
      <c r="E369" s="12">
        <f>IF('Atual-TXT'!A390&lt;&gt;"",IF(MOD(VALUE(LEFT(A369,1)),2)=1,IF(D369="D",C369,-C369),IF(D369="C",C369,-C369)),"")</f>
        <v>19095.12</v>
      </c>
    </row>
    <row r="370" spans="1:5" x14ac:dyDescent="0.2">
      <c r="A370" s="11" t="str">
        <f>IF('Atual-TXT'!A391&lt;&gt;"",LEFT('Atual-TXT'!A391,15),"")</f>
        <v>3.7.2.1.0.00.00</v>
      </c>
      <c r="B370" s="11" t="str">
        <f>IF('Atual-TXT'!A391&lt;&gt;"",RIGHT(LEFT('Atual-TXT'!A391,51),34),"")</f>
        <v xml:space="preserve">CONTRIBUICOES SOCIAIS             </v>
      </c>
      <c r="C370" s="12">
        <f>IF('Atual-TXT'!A391&lt;&gt;"",VALUE(RIGHT(LEFT('Atual-TXT'!A391,75),23)),"")</f>
        <v>600</v>
      </c>
      <c r="D370" s="11" t="str">
        <f>IF('Atual-TXT'!A391&lt;&gt;"",RIGHT(LEFT('Atual-TXT'!A391,77),1),"")</f>
        <v>D</v>
      </c>
      <c r="E370" s="12">
        <f>IF('Atual-TXT'!A391&lt;&gt;"",IF(MOD(VALUE(LEFT(A370,1)),2)=1,IF(D370="D",C370,-C370),IF(D370="C",C370,-C370)),"")</f>
        <v>600</v>
      </c>
    </row>
    <row r="371" spans="1:5" x14ac:dyDescent="0.2">
      <c r="A371" s="11" t="str">
        <f>IF('Atual-TXT'!A392&lt;&gt;"",LEFT('Atual-TXT'!A392,15),"")</f>
        <v>3.7.2.1.2.00.00</v>
      </c>
      <c r="B371" s="11" t="str">
        <f>IF('Atual-TXT'!A392&lt;&gt;"",RIGHT(LEFT('Atual-TXT'!A392,51),34),"")</f>
        <v>CONTRIBUICOES SOCIAIS - INTRA OFSS</v>
      </c>
      <c r="C371" s="12">
        <f>IF('Atual-TXT'!A392&lt;&gt;"",VALUE(RIGHT(LEFT('Atual-TXT'!A392,75),23)),"")</f>
        <v>600</v>
      </c>
      <c r="D371" s="11" t="str">
        <f>IF('Atual-TXT'!A392&lt;&gt;"",RIGHT(LEFT('Atual-TXT'!A392,77),1),"")</f>
        <v>D</v>
      </c>
      <c r="E371" s="12">
        <f>IF('Atual-TXT'!A392&lt;&gt;"",IF(MOD(VALUE(LEFT(A371,1)),2)=1,IF(D371="D",C371,-C371),IF(D371="C",C371,-C371)),"")</f>
        <v>600</v>
      </c>
    </row>
    <row r="372" spans="1:5" x14ac:dyDescent="0.2">
      <c r="A372" s="11" t="str">
        <f>IF('Atual-TXT'!A393&lt;&gt;"",LEFT('Atual-TXT'!A393,15),"")</f>
        <v>3.7.2.1.2.04.00</v>
      </c>
      <c r="B372" s="11" t="str">
        <f>IF('Atual-TXT'!A393&lt;&gt;"",RIGHT(LEFT('Atual-TXT'!A393,51),34),"")</f>
        <v>OBRIGACOES PATRONAIS S/ SERVICOS D</v>
      </c>
      <c r="C372" s="12">
        <f>IF('Atual-TXT'!A393&lt;&gt;"",VALUE(RIGHT(LEFT('Atual-TXT'!A393,75),23)),"")</f>
        <v>600</v>
      </c>
      <c r="D372" s="11" t="str">
        <f>IF('Atual-TXT'!A393&lt;&gt;"",RIGHT(LEFT('Atual-TXT'!A393,77),1),"")</f>
        <v>D</v>
      </c>
      <c r="E372" s="12">
        <f>IF('Atual-TXT'!A393&lt;&gt;"",IF(MOD(VALUE(LEFT(A372,1)),2)=1,IF(D372="D",C372,-C372),IF(D372="C",C372,-C372)),"")</f>
        <v>600</v>
      </c>
    </row>
    <row r="373" spans="1:5" x14ac:dyDescent="0.2">
      <c r="A373" s="11" t="str">
        <f>IF('Atual-TXT'!A394&lt;&gt;"",LEFT('Atual-TXT'!A394,15),"")</f>
        <v>3.7.2.3.0.00.00</v>
      </c>
      <c r="B373" s="11" t="str">
        <f>IF('Atual-TXT'!A394&lt;&gt;"",RIGHT(LEFT('Atual-TXT'!A394,51),34),"")</f>
        <v>CONTRIBUICAO P/ SERVICO ILUMIN.PUB</v>
      </c>
      <c r="C373" s="12">
        <f>IF('Atual-TXT'!A394&lt;&gt;"",VALUE(RIGHT(LEFT('Atual-TXT'!A394,75),23)),"")</f>
        <v>18423.080000000002</v>
      </c>
      <c r="D373" s="11" t="str">
        <f>IF('Atual-TXT'!A394&lt;&gt;"",RIGHT(LEFT('Atual-TXT'!A394,77),1),"")</f>
        <v>D</v>
      </c>
      <c r="E373" s="12">
        <f>IF('Atual-TXT'!A394&lt;&gt;"",IF(MOD(VALUE(LEFT(A373,1)),2)=1,IF(D373="D",C373,-C373),IF(D373="C",C373,-C373)),"")</f>
        <v>18423.080000000002</v>
      </c>
    </row>
    <row r="374" spans="1:5" x14ac:dyDescent="0.2">
      <c r="A374" s="11" t="str">
        <f>IF('Atual-TXT'!A395&lt;&gt;"",LEFT('Atual-TXT'!A395,15),"")</f>
        <v>3.7.2.3.1.00.00</v>
      </c>
      <c r="B374" s="11" t="str">
        <f>IF('Atual-TXT'!A395&lt;&gt;"",RIGHT(LEFT('Atual-TXT'!A395,51),34),"")</f>
        <v>CONTRIBUICAO P/ SERVICO ILUMIN.PUB</v>
      </c>
      <c r="C374" s="12">
        <f>IF('Atual-TXT'!A395&lt;&gt;"",VALUE(RIGHT(LEFT('Atual-TXT'!A395,75),23)),"")</f>
        <v>18423.080000000002</v>
      </c>
      <c r="D374" s="11" t="str">
        <f>IF('Atual-TXT'!A395&lt;&gt;"",RIGHT(LEFT('Atual-TXT'!A395,77),1),"")</f>
        <v>D</v>
      </c>
      <c r="E374" s="12">
        <f>IF('Atual-TXT'!A395&lt;&gt;"",IF(MOD(VALUE(LEFT(A374,1)),2)=1,IF(D374="D",C374,-C374),IF(D374="C",C374,-C374)),"")</f>
        <v>18423.080000000002</v>
      </c>
    </row>
    <row r="375" spans="1:5" x14ac:dyDescent="0.2">
      <c r="A375" s="11" t="str">
        <f>IF('Atual-TXT'!A396&lt;&gt;"",LEFT('Atual-TXT'!A396,15),"")</f>
        <v>3.7.2.3.1.01.00</v>
      </c>
      <c r="B375" s="11" t="str">
        <f>IF('Atual-TXT'!A396&lt;&gt;"",RIGHT(LEFT('Atual-TXT'!A396,51),34),"")</f>
        <v>CONTRIBUICAO P/ SERVICO ILUMINACAO</v>
      </c>
      <c r="C375" s="12">
        <f>IF('Atual-TXT'!A396&lt;&gt;"",VALUE(RIGHT(LEFT('Atual-TXT'!A396,75),23)),"")</f>
        <v>18423.080000000002</v>
      </c>
      <c r="D375" s="11" t="str">
        <f>IF('Atual-TXT'!A396&lt;&gt;"",RIGHT(LEFT('Atual-TXT'!A396,77),1),"")</f>
        <v>D</v>
      </c>
      <c r="E375" s="12">
        <f>IF('Atual-TXT'!A396&lt;&gt;"",IF(MOD(VALUE(LEFT(A375,1)),2)=1,IF(D375="D",C375,-C375),IF(D375="C",C375,-C375)),"")</f>
        <v>18423.080000000002</v>
      </c>
    </row>
    <row r="376" spans="1:5" x14ac:dyDescent="0.2">
      <c r="A376" s="11" t="str">
        <f>IF('Atual-TXT'!A397&lt;&gt;"",LEFT('Atual-TXT'!A397,15),"")</f>
        <v>3.7.2.9.0.00.00</v>
      </c>
      <c r="B376" s="11" t="str">
        <f>IF('Atual-TXT'!A397&lt;&gt;"",RIGHT(LEFT('Atual-TXT'!A397,51),34),"")</f>
        <v xml:space="preserve">OUTRAS CONTRIBUICOES              </v>
      </c>
      <c r="C376" s="12">
        <f>IF('Atual-TXT'!A397&lt;&gt;"",VALUE(RIGHT(LEFT('Atual-TXT'!A397,75),23)),"")</f>
        <v>72.040000000000006</v>
      </c>
      <c r="D376" s="11" t="str">
        <f>IF('Atual-TXT'!A397&lt;&gt;"",RIGHT(LEFT('Atual-TXT'!A397,77),1),"")</f>
        <v>D</v>
      </c>
      <c r="E376" s="12">
        <f>IF('Atual-TXT'!A397&lt;&gt;"",IF(MOD(VALUE(LEFT(A376,1)),2)=1,IF(D376="D",C376,-C376),IF(D376="C",C376,-C376)),"")</f>
        <v>72.040000000000006</v>
      </c>
    </row>
    <row r="377" spans="1:5" x14ac:dyDescent="0.2">
      <c r="A377" s="11" t="str">
        <f>IF('Atual-TXT'!A398&lt;&gt;"",LEFT('Atual-TXT'!A398,15),"")</f>
        <v>3.7.2.9.1.00.00</v>
      </c>
      <c r="B377" s="11" t="str">
        <f>IF('Atual-TXT'!A398&lt;&gt;"",RIGHT(LEFT('Atual-TXT'!A398,51),34),"")</f>
        <v>OUTRAS CONTRIBUICOES - CONSOLIDACA</v>
      </c>
      <c r="C377" s="12">
        <f>IF('Atual-TXT'!A398&lt;&gt;"",VALUE(RIGHT(LEFT('Atual-TXT'!A398,75),23)),"")</f>
        <v>72.040000000000006</v>
      </c>
      <c r="D377" s="11" t="str">
        <f>IF('Atual-TXT'!A398&lt;&gt;"",RIGHT(LEFT('Atual-TXT'!A398,77),1),"")</f>
        <v>D</v>
      </c>
      <c r="E377" s="12">
        <f>IF('Atual-TXT'!A398&lt;&gt;"",IF(MOD(VALUE(LEFT(A377,1)),2)=1,IF(D377="D",C377,-C377),IF(D377="C",C377,-C377)),"")</f>
        <v>72.040000000000006</v>
      </c>
    </row>
    <row r="378" spans="1:5" x14ac:dyDescent="0.2">
      <c r="A378" s="11" t="str">
        <f>IF('Atual-TXT'!A399&lt;&gt;"",LEFT('Atual-TXT'!A399,15),"")</f>
        <v>3.7.2.9.1.01.00</v>
      </c>
      <c r="B378" s="11" t="str">
        <f>IF('Atual-TXT'!A399&lt;&gt;"",RIGHT(LEFT('Atual-TXT'!A399,51),34),"")</f>
        <v xml:space="preserve">OUTRAS CONTRIBUICOES              </v>
      </c>
      <c r="C378" s="12">
        <f>IF('Atual-TXT'!A399&lt;&gt;"",VALUE(RIGHT(LEFT('Atual-TXT'!A399,75),23)),"")</f>
        <v>72.040000000000006</v>
      </c>
      <c r="D378" s="11" t="str">
        <f>IF('Atual-TXT'!A399&lt;&gt;"",RIGHT(LEFT('Atual-TXT'!A399,77),1),"")</f>
        <v>D</v>
      </c>
      <c r="E378" s="12">
        <f>IF('Atual-TXT'!A399&lt;&gt;"",IF(MOD(VALUE(LEFT(A378,1)),2)=1,IF(D378="D",C378,-C378),IF(D378="C",C378,-C378)),"")</f>
        <v>72.040000000000006</v>
      </c>
    </row>
    <row r="379" spans="1:5" x14ac:dyDescent="0.2">
      <c r="A379" s="11" t="str">
        <f>IF('Atual-TXT'!A400&lt;&gt;"",LEFT('Atual-TXT'!A400,15),"")</f>
        <v>3.9.0.0.0.00.00</v>
      </c>
      <c r="B379" s="11" t="str">
        <f>IF('Atual-TXT'!A400&lt;&gt;"",RIGHT(LEFT('Atual-TXT'!A400,51),34),"")</f>
        <v>OUTRAS VARIACOES PATRIMONIAIS DIMI</v>
      </c>
      <c r="C379" s="12">
        <f>IF('Atual-TXT'!A400&lt;&gt;"",VALUE(RIGHT(LEFT('Atual-TXT'!A400,75),23)),"")</f>
        <v>10371974.51</v>
      </c>
      <c r="D379" s="11" t="str">
        <f>IF('Atual-TXT'!A400&lt;&gt;"",RIGHT(LEFT('Atual-TXT'!A400,77),1),"")</f>
        <v>D</v>
      </c>
      <c r="E379" s="12">
        <f>IF('Atual-TXT'!A400&lt;&gt;"",IF(MOD(VALUE(LEFT(A379,1)),2)=1,IF(D379="D",C379,-C379),IF(D379="C",C379,-C379)),"")</f>
        <v>10371974.51</v>
      </c>
    </row>
    <row r="380" spans="1:5" x14ac:dyDescent="0.2">
      <c r="A380" s="11" t="str">
        <f>IF('Atual-TXT'!A401&lt;&gt;"",LEFT('Atual-TXT'!A401,15),"")</f>
        <v>3.9.1.0.0.00.00</v>
      </c>
      <c r="B380" s="11" t="str">
        <f>IF('Atual-TXT'!A401&lt;&gt;"",RIGHT(LEFT('Atual-TXT'!A401,51),34),"")</f>
        <v xml:space="preserve">PREMIACOES                        </v>
      </c>
      <c r="C380" s="12">
        <f>IF('Atual-TXT'!A401&lt;&gt;"",VALUE(RIGHT(LEFT('Atual-TXT'!A401,75),23)),"")</f>
        <v>1184.81</v>
      </c>
      <c r="D380" s="11" t="str">
        <f>IF('Atual-TXT'!A401&lt;&gt;"",RIGHT(LEFT('Atual-TXT'!A401,77),1),"")</f>
        <v>D</v>
      </c>
      <c r="E380" s="12">
        <f>IF('Atual-TXT'!A401&lt;&gt;"",IF(MOD(VALUE(LEFT(A380,1)),2)=1,IF(D380="D",C380,-C380),IF(D380="C",C380,-C380)),"")</f>
        <v>1184.81</v>
      </c>
    </row>
    <row r="381" spans="1:5" x14ac:dyDescent="0.2">
      <c r="A381" s="11" t="str">
        <f>IF('Atual-TXT'!A402&lt;&gt;"",LEFT('Atual-TXT'!A402,15),"")</f>
        <v>3.9.1.1.0.00.00</v>
      </c>
      <c r="B381" s="11" t="str">
        <f>IF('Atual-TXT'!A402&lt;&gt;"",RIGHT(LEFT('Atual-TXT'!A402,51),34),"")</f>
        <v xml:space="preserve">PREMIACOES CULTURAIS              </v>
      </c>
      <c r="C381" s="12">
        <f>IF('Atual-TXT'!A402&lt;&gt;"",VALUE(RIGHT(LEFT('Atual-TXT'!A402,75),23)),"")</f>
        <v>1184.81</v>
      </c>
      <c r="D381" s="11" t="str">
        <f>IF('Atual-TXT'!A402&lt;&gt;"",RIGHT(LEFT('Atual-TXT'!A402,77),1),"")</f>
        <v>D</v>
      </c>
      <c r="E381" s="12">
        <f>IF('Atual-TXT'!A402&lt;&gt;"",IF(MOD(VALUE(LEFT(A381,1)),2)=1,IF(D381="D",C381,-C381),IF(D381="C",C381,-C381)),"")</f>
        <v>1184.81</v>
      </c>
    </row>
    <row r="382" spans="1:5" x14ac:dyDescent="0.2">
      <c r="A382" s="11" t="str">
        <f>IF('Atual-TXT'!A403&lt;&gt;"",LEFT('Atual-TXT'!A403,15),"")</f>
        <v>3.9.1.1.1.00.00</v>
      </c>
      <c r="B382" s="11" t="str">
        <f>IF('Atual-TXT'!A403&lt;&gt;"",RIGHT(LEFT('Atual-TXT'!A403,51),34),"")</f>
        <v>PREMIACOES CULTURAIS - CONSOLIDACA</v>
      </c>
      <c r="C382" s="12">
        <f>IF('Atual-TXT'!A403&lt;&gt;"",VALUE(RIGHT(LEFT('Atual-TXT'!A403,75),23)),"")</f>
        <v>1184.81</v>
      </c>
      <c r="D382" s="11" t="str">
        <f>IF('Atual-TXT'!A403&lt;&gt;"",RIGHT(LEFT('Atual-TXT'!A403,77),1),"")</f>
        <v>D</v>
      </c>
      <c r="E382" s="12">
        <f>IF('Atual-TXT'!A403&lt;&gt;"",IF(MOD(VALUE(LEFT(A382,1)),2)=1,IF(D382="D",C382,-C382),IF(D382="C",C382,-C382)),"")</f>
        <v>1184.81</v>
      </c>
    </row>
    <row r="383" spans="1:5" x14ac:dyDescent="0.2">
      <c r="A383" s="11" t="str">
        <f>IF('Atual-TXT'!A404&lt;&gt;"",LEFT('Atual-TXT'!A404,15),"")</f>
        <v>3.9.1.1.1.01.00</v>
      </c>
      <c r="B383" s="11" t="str">
        <f>IF('Atual-TXT'!A404&lt;&gt;"",RIGHT(LEFT('Atual-TXT'!A404,51),34),"")</f>
        <v xml:space="preserve">PREMIACOES CULTURAIS              </v>
      </c>
      <c r="C383" s="12">
        <f>IF('Atual-TXT'!A404&lt;&gt;"",VALUE(RIGHT(LEFT('Atual-TXT'!A404,75),23)),"")</f>
        <v>1184.81</v>
      </c>
      <c r="D383" s="11" t="str">
        <f>IF('Atual-TXT'!A404&lt;&gt;"",RIGHT(LEFT('Atual-TXT'!A404,77),1),"")</f>
        <v>D</v>
      </c>
      <c r="E383" s="12">
        <f>IF('Atual-TXT'!A404&lt;&gt;"",IF(MOD(VALUE(LEFT(A383,1)),2)=1,IF(D383="D",C383,-C383),IF(D383="C",C383,-C383)),"")</f>
        <v>1184.81</v>
      </c>
    </row>
    <row r="384" spans="1:5" x14ac:dyDescent="0.2">
      <c r="A384" s="11" t="str">
        <f>IF('Atual-TXT'!A405&lt;&gt;"",LEFT('Atual-TXT'!A405,15),"")</f>
        <v>3.9.4.0.0.00.00</v>
      </c>
      <c r="B384" s="11" t="str">
        <f>IF('Atual-TXT'!A405&lt;&gt;"",RIGHT(LEFT('Atual-TXT'!A405,51),34),"")</f>
        <v xml:space="preserve">INCENTIVOS                        </v>
      </c>
      <c r="C384" s="12">
        <f>IF('Atual-TXT'!A405&lt;&gt;"",VALUE(RIGHT(LEFT('Atual-TXT'!A405,75),23)),"")</f>
        <v>10158461.51</v>
      </c>
      <c r="D384" s="11" t="str">
        <f>IF('Atual-TXT'!A405&lt;&gt;"",RIGHT(LEFT('Atual-TXT'!A405,77),1),"")</f>
        <v>D</v>
      </c>
      <c r="E384" s="12">
        <f>IF('Atual-TXT'!A405&lt;&gt;"",IF(MOD(VALUE(LEFT(A384,1)),2)=1,IF(D384="D",C384,-C384),IF(D384="C",C384,-C384)),"")</f>
        <v>10158461.51</v>
      </c>
    </row>
    <row r="385" spans="1:5" x14ac:dyDescent="0.2">
      <c r="A385" s="11" t="str">
        <f>IF('Atual-TXT'!A406&lt;&gt;"",LEFT('Atual-TXT'!A406,15),"")</f>
        <v>3.9.4.1.0.00.00</v>
      </c>
      <c r="B385" s="11" t="str">
        <f>IF('Atual-TXT'!A406&lt;&gt;"",RIGHT(LEFT('Atual-TXT'!A406,51),34),"")</f>
        <v xml:space="preserve">INCENTIVOS A EDUCACAO             </v>
      </c>
      <c r="C385" s="12">
        <f>IF('Atual-TXT'!A406&lt;&gt;"",VALUE(RIGHT(LEFT('Atual-TXT'!A406,75),23)),"")</f>
        <v>8784080.9600000009</v>
      </c>
      <c r="D385" s="11" t="str">
        <f>IF('Atual-TXT'!A406&lt;&gt;"",RIGHT(LEFT('Atual-TXT'!A406,77),1),"")</f>
        <v>D</v>
      </c>
      <c r="E385" s="12">
        <f>IF('Atual-TXT'!A406&lt;&gt;"",IF(MOD(VALUE(LEFT(A385,1)),2)=1,IF(D385="D",C385,-C385),IF(D385="C",C385,-C385)),"")</f>
        <v>8784080.9600000009</v>
      </c>
    </row>
    <row r="386" spans="1:5" x14ac:dyDescent="0.2">
      <c r="A386" s="11" t="str">
        <f>IF('Atual-TXT'!A407&lt;&gt;"",LEFT('Atual-TXT'!A407,15),"")</f>
        <v>3.9.4.1.1.00.00</v>
      </c>
      <c r="B386" s="11" t="str">
        <f>IF('Atual-TXT'!A407&lt;&gt;"",RIGHT(LEFT('Atual-TXT'!A407,51),34),"")</f>
        <v>INCENTIVOS A EDUCACAO - CONSOLIDAC</v>
      </c>
      <c r="C386" s="12">
        <f>IF('Atual-TXT'!A407&lt;&gt;"",VALUE(RIGHT(LEFT('Atual-TXT'!A407,75),23)),"")</f>
        <v>8784080.9600000009</v>
      </c>
      <c r="D386" s="11" t="str">
        <f>IF('Atual-TXT'!A407&lt;&gt;"",RIGHT(LEFT('Atual-TXT'!A407,77),1),"")</f>
        <v>D</v>
      </c>
      <c r="E386" s="12">
        <f>IF('Atual-TXT'!A407&lt;&gt;"",IF(MOD(VALUE(LEFT(A386,1)),2)=1,IF(D386="D",C386,-C386),IF(D386="C",C386,-C386)),"")</f>
        <v>8784080.9600000009</v>
      </c>
    </row>
    <row r="387" spans="1:5" x14ac:dyDescent="0.2">
      <c r="A387" s="11" t="str">
        <f>IF('Atual-TXT'!A408&lt;&gt;"",LEFT('Atual-TXT'!A408,15),"")</f>
        <v>3.9.4.1.1.01.00</v>
      </c>
      <c r="B387" s="11" t="str">
        <f>IF('Atual-TXT'!A408&lt;&gt;"",RIGHT(LEFT('Atual-TXT'!A408,51),34),"")</f>
        <v xml:space="preserve">BOLSA DE ESTUDOS NO PAIS          </v>
      </c>
      <c r="C387" s="12">
        <f>IF('Atual-TXT'!A408&lt;&gt;"",VALUE(RIGHT(LEFT('Atual-TXT'!A408,75),23)),"")</f>
        <v>8749291.2799999993</v>
      </c>
      <c r="D387" s="11" t="str">
        <f>IF('Atual-TXT'!A408&lt;&gt;"",RIGHT(LEFT('Atual-TXT'!A408,77),1),"")</f>
        <v>D</v>
      </c>
      <c r="E387" s="12">
        <f>IF('Atual-TXT'!A408&lt;&gt;"",IF(MOD(VALUE(LEFT(A387,1)),2)=1,IF(D387="D",C387,-C387),IF(D387="C",C387,-C387)),"")</f>
        <v>8749291.2799999993</v>
      </c>
    </row>
    <row r="388" spans="1:5" x14ac:dyDescent="0.2">
      <c r="A388" s="11" t="str">
        <f>IF('Atual-TXT'!A409&lt;&gt;"",LEFT('Atual-TXT'!A409,15),"")</f>
        <v>3.9.4.1.1.03.00</v>
      </c>
      <c r="B388" s="11" t="str">
        <f>IF('Atual-TXT'!A409&lt;&gt;"",RIGHT(LEFT('Atual-TXT'!A409,51),34),"")</f>
        <v>AUXILIOS P/ DESENVOLVIMENTO ESTUDO</v>
      </c>
      <c r="C388" s="12">
        <f>IF('Atual-TXT'!A409&lt;&gt;"",VALUE(RIGHT(LEFT('Atual-TXT'!A409,75),23)),"")</f>
        <v>32389.68</v>
      </c>
      <c r="D388" s="11" t="str">
        <f>IF('Atual-TXT'!A409&lt;&gt;"",RIGHT(LEFT('Atual-TXT'!A409,77),1),"")</f>
        <v>D</v>
      </c>
      <c r="E388" s="12">
        <f>IF('Atual-TXT'!A409&lt;&gt;"",IF(MOD(VALUE(LEFT(A388,1)),2)=1,IF(D388="D",C388,-C388),IF(D388="C",C388,-C388)),"")</f>
        <v>32389.68</v>
      </c>
    </row>
    <row r="389" spans="1:5" x14ac:dyDescent="0.2">
      <c r="A389" s="11" t="str">
        <f>IF('Atual-TXT'!A410&lt;&gt;"",LEFT('Atual-TXT'!A410,15),"")</f>
        <v>3.9.4.1.1.99.00</v>
      </c>
      <c r="B389" s="11" t="str">
        <f>IF('Atual-TXT'!A410&lt;&gt;"",RIGHT(LEFT('Atual-TXT'!A410,51),34),"")</f>
        <v xml:space="preserve">OUTROS INCENTIVOS A EDUCACAO      </v>
      </c>
      <c r="C389" s="12">
        <f>IF('Atual-TXT'!A410&lt;&gt;"",VALUE(RIGHT(LEFT('Atual-TXT'!A410,75),23)),"")</f>
        <v>2400</v>
      </c>
      <c r="D389" s="11" t="str">
        <f>IF('Atual-TXT'!A410&lt;&gt;"",RIGHT(LEFT('Atual-TXT'!A410,77),1),"")</f>
        <v>D</v>
      </c>
      <c r="E389" s="12">
        <f>IF('Atual-TXT'!A410&lt;&gt;"",IF(MOD(VALUE(LEFT(A389,1)),2)=1,IF(D389="D",C389,-C389),IF(D389="C",C389,-C389)),"")</f>
        <v>2400</v>
      </c>
    </row>
    <row r="390" spans="1:5" x14ac:dyDescent="0.2">
      <c r="A390" s="11" t="str">
        <f>IF('Atual-TXT'!A411&lt;&gt;"",LEFT('Atual-TXT'!A411,15),"")</f>
        <v>3.9.4.9.0.00.00</v>
      </c>
      <c r="B390" s="11" t="str">
        <f>IF('Atual-TXT'!A411&lt;&gt;"",RIGHT(LEFT('Atual-TXT'!A411,51),34),"")</f>
        <v xml:space="preserve">OUTROS INCENTIVOS                 </v>
      </c>
      <c r="C390" s="12">
        <f>IF('Atual-TXT'!A411&lt;&gt;"",VALUE(RIGHT(LEFT('Atual-TXT'!A411,75),23)),"")</f>
        <v>1374380.55</v>
      </c>
      <c r="D390" s="11" t="str">
        <f>IF('Atual-TXT'!A411&lt;&gt;"",RIGHT(LEFT('Atual-TXT'!A411,77),1),"")</f>
        <v>D</v>
      </c>
      <c r="E390" s="12">
        <f>IF('Atual-TXT'!A411&lt;&gt;"",IF(MOD(VALUE(LEFT(A390,1)),2)=1,IF(D390="D",C390,-C390),IF(D390="C",C390,-C390)),"")</f>
        <v>1374380.55</v>
      </c>
    </row>
    <row r="391" spans="1:5" x14ac:dyDescent="0.2">
      <c r="A391" s="11" t="str">
        <f>IF('Atual-TXT'!A412&lt;&gt;"",LEFT('Atual-TXT'!A412,15),"")</f>
        <v>3.9.4.9.1.00.00</v>
      </c>
      <c r="B391" s="11" t="str">
        <f>IF('Atual-TXT'!A412&lt;&gt;"",RIGHT(LEFT('Atual-TXT'!A412,51),34),"")</f>
        <v xml:space="preserve">OUTROS INCENTIVOS - CONSOLIDACAO  </v>
      </c>
      <c r="C391" s="12">
        <f>IF('Atual-TXT'!A412&lt;&gt;"",VALUE(RIGHT(LEFT('Atual-TXT'!A412,75),23)),"")</f>
        <v>1374380.55</v>
      </c>
      <c r="D391" s="11" t="str">
        <f>IF('Atual-TXT'!A412&lt;&gt;"",RIGHT(LEFT('Atual-TXT'!A412,77),1),"")</f>
        <v>D</v>
      </c>
      <c r="E391" s="12">
        <f>IF('Atual-TXT'!A412&lt;&gt;"",IF(MOD(VALUE(LEFT(A391,1)),2)=1,IF(D391="D",C391,-C391),IF(D391="C",C391,-C391)),"")</f>
        <v>1374380.55</v>
      </c>
    </row>
    <row r="392" spans="1:5" x14ac:dyDescent="0.2">
      <c r="A392" s="11" t="str">
        <f>IF('Atual-TXT'!A413&lt;&gt;"",LEFT('Atual-TXT'!A413,15),"")</f>
        <v>3.9.4.9.1.01.00</v>
      </c>
      <c r="B392" s="11" t="str">
        <f>IF('Atual-TXT'!A413&lt;&gt;"",RIGHT(LEFT('Atual-TXT'!A413,51),34),"")</f>
        <v xml:space="preserve">OUTROS INCENTIVOS                 </v>
      </c>
      <c r="C392" s="12">
        <f>IF('Atual-TXT'!A413&lt;&gt;"",VALUE(RIGHT(LEFT('Atual-TXT'!A413,75),23)),"")</f>
        <v>1374380.55</v>
      </c>
      <c r="D392" s="11" t="str">
        <f>IF('Atual-TXT'!A413&lt;&gt;"",RIGHT(LEFT('Atual-TXT'!A413,77),1),"")</f>
        <v>D</v>
      </c>
      <c r="E392" s="12">
        <f>IF('Atual-TXT'!A413&lt;&gt;"",IF(MOD(VALUE(LEFT(A392,1)),2)=1,IF(D392="D",C392,-C392),IF(D392="C",C392,-C392)),"")</f>
        <v>1374380.55</v>
      </c>
    </row>
    <row r="393" spans="1:5" x14ac:dyDescent="0.2">
      <c r="A393" s="11" t="str">
        <f>IF('Atual-TXT'!A414&lt;&gt;"",LEFT('Atual-TXT'!A414,15),"")</f>
        <v>3.9.9.0.0.00.00</v>
      </c>
      <c r="B393" s="11" t="str">
        <f>IF('Atual-TXT'!A414&lt;&gt;"",RIGHT(LEFT('Atual-TXT'!A414,51),34),"")</f>
        <v>DIVERSAS VARIACOES PATRIMONIAIS DI</v>
      </c>
      <c r="C393" s="12">
        <f>IF('Atual-TXT'!A414&lt;&gt;"",VALUE(RIGHT(LEFT('Atual-TXT'!A414,75),23)),"")</f>
        <v>212328.19</v>
      </c>
      <c r="D393" s="11" t="str">
        <f>IF('Atual-TXT'!A414&lt;&gt;"",RIGHT(LEFT('Atual-TXT'!A414,77),1),"")</f>
        <v>D</v>
      </c>
      <c r="E393" s="12">
        <f>IF('Atual-TXT'!A414&lt;&gt;"",IF(MOD(VALUE(LEFT(A393,1)),2)=1,IF(D393="D",C393,-C393),IF(D393="C",C393,-C393)),"")</f>
        <v>212328.19</v>
      </c>
    </row>
    <row r="394" spans="1:5" x14ac:dyDescent="0.2">
      <c r="A394" s="11" t="str">
        <f>IF('Atual-TXT'!A415&lt;&gt;"",LEFT('Atual-TXT'!A415,15),"")</f>
        <v>3.9.9.5.0.00.00</v>
      </c>
      <c r="B394" s="11" t="str">
        <f>IF('Atual-TXT'!A415&lt;&gt;"",RIGHT(LEFT('Atual-TXT'!A415,51),34),"")</f>
        <v xml:space="preserve">MULTAS ADMINISTRATIVAS            </v>
      </c>
      <c r="C394" s="12">
        <f>IF('Atual-TXT'!A415&lt;&gt;"",VALUE(RIGHT(LEFT('Atual-TXT'!A415,75),23)),"")</f>
        <v>0</v>
      </c>
      <c r="D394" s="11" t="str">
        <f>IF('Atual-TXT'!A415&lt;&gt;"",RIGHT(LEFT('Atual-TXT'!A415,77),1),"")</f>
        <v xml:space="preserve"> </v>
      </c>
      <c r="E394" s="12">
        <f>IF('Atual-TXT'!A415&lt;&gt;"",IF(MOD(VALUE(LEFT(A394,1)),2)=1,IF(D394="D",C394,-C394),IF(D394="C",C394,-C394)),"")</f>
        <v>0</v>
      </c>
    </row>
    <row r="395" spans="1:5" x14ac:dyDescent="0.2">
      <c r="A395" s="11" t="str">
        <f>IF('Atual-TXT'!A416&lt;&gt;"",LEFT('Atual-TXT'!A416,15),"")</f>
        <v>3.9.9.5.1.00.00</v>
      </c>
      <c r="B395" s="11" t="str">
        <f>IF('Atual-TXT'!A416&lt;&gt;"",RIGHT(LEFT('Atual-TXT'!A416,51),34),"")</f>
        <v>MULTAS ADMINISTRATIVAS - CONSOLIDA</v>
      </c>
      <c r="C395" s="12">
        <f>IF('Atual-TXT'!A416&lt;&gt;"",VALUE(RIGHT(LEFT('Atual-TXT'!A416,75),23)),"")</f>
        <v>0</v>
      </c>
      <c r="D395" s="11" t="str">
        <f>IF('Atual-TXT'!A416&lt;&gt;"",RIGHT(LEFT('Atual-TXT'!A416,77),1),"")</f>
        <v xml:space="preserve"> </v>
      </c>
      <c r="E395" s="12">
        <f>IF('Atual-TXT'!A416&lt;&gt;"",IF(MOD(VALUE(LEFT(A395,1)),2)=1,IF(D395="D",C395,-C395),IF(D395="C",C395,-C395)),"")</f>
        <v>0</v>
      </c>
    </row>
    <row r="396" spans="1:5" x14ac:dyDescent="0.2">
      <c r="A396" s="11" t="str">
        <f>IF('Atual-TXT'!A417&lt;&gt;"",LEFT('Atual-TXT'!A417,15),"")</f>
        <v>3.9.9.5.1.01.00</v>
      </c>
      <c r="B396" s="11" t="str">
        <f>IF('Atual-TXT'!A417&lt;&gt;"",RIGHT(LEFT('Atual-TXT'!A417,51),34),"")</f>
        <v xml:space="preserve">MULTAS ADMINISTRATIVAS            </v>
      </c>
      <c r="C396" s="12">
        <f>IF('Atual-TXT'!A417&lt;&gt;"",VALUE(RIGHT(LEFT('Atual-TXT'!A417,75),23)),"")</f>
        <v>0</v>
      </c>
      <c r="D396" s="11" t="str">
        <f>IF('Atual-TXT'!A417&lt;&gt;"",RIGHT(LEFT('Atual-TXT'!A417,77),1),"")</f>
        <v xml:space="preserve"> </v>
      </c>
      <c r="E396" s="12">
        <f>IF('Atual-TXT'!A417&lt;&gt;"",IF(MOD(VALUE(LEFT(A396,1)),2)=1,IF(D396="D",C396,-C396),IF(D396="C",C396,-C396)),"")</f>
        <v>0</v>
      </c>
    </row>
    <row r="397" spans="1:5" x14ac:dyDescent="0.2">
      <c r="A397" s="11" t="str">
        <f>IF('Atual-TXT'!A418&lt;&gt;"",LEFT('Atual-TXT'!A418,15),"")</f>
        <v>3.9.9.6.0.00.00</v>
      </c>
      <c r="B397" s="11" t="str">
        <f>IF('Atual-TXT'!A418&lt;&gt;"",RIGHT(LEFT('Atual-TXT'!A418,51),34),"")</f>
        <v xml:space="preserve">INDENIZACOES E RESTITUICOES       </v>
      </c>
      <c r="C397" s="12">
        <f>IF('Atual-TXT'!A418&lt;&gt;"",VALUE(RIGHT(LEFT('Atual-TXT'!A418,75),23)),"")</f>
        <v>212328.19</v>
      </c>
      <c r="D397" s="11" t="str">
        <f>IF('Atual-TXT'!A418&lt;&gt;"",RIGHT(LEFT('Atual-TXT'!A418,77),1),"")</f>
        <v>D</v>
      </c>
      <c r="E397" s="12">
        <f>IF('Atual-TXT'!A418&lt;&gt;"",IF(MOD(VALUE(LEFT(A397,1)),2)=1,IF(D397="D",C397,-C397),IF(D397="C",C397,-C397)),"")</f>
        <v>212328.19</v>
      </c>
    </row>
    <row r="398" spans="1:5" x14ac:dyDescent="0.2">
      <c r="A398" s="11" t="str">
        <f>IF('Atual-TXT'!A419&lt;&gt;"",LEFT('Atual-TXT'!A419,15),"")</f>
        <v>3.9.9.6.1.00.00</v>
      </c>
      <c r="B398" s="11" t="str">
        <f>IF('Atual-TXT'!A419&lt;&gt;"",RIGHT(LEFT('Atual-TXT'!A419,51),34),"")</f>
        <v>INDENIZACOES E RESTITUICOES - CONS</v>
      </c>
      <c r="C398" s="12">
        <f>IF('Atual-TXT'!A419&lt;&gt;"",VALUE(RIGHT(LEFT('Atual-TXT'!A419,75),23)),"")</f>
        <v>212328.19</v>
      </c>
      <c r="D398" s="11" t="str">
        <f>IF('Atual-TXT'!A419&lt;&gt;"",RIGHT(LEFT('Atual-TXT'!A419,77),1),"")</f>
        <v>D</v>
      </c>
      <c r="E398" s="12">
        <f>IF('Atual-TXT'!A419&lt;&gt;"",IF(MOD(VALUE(LEFT(A398,1)),2)=1,IF(D398="D",C398,-C398),IF(D398="C",C398,-C398)),"")</f>
        <v>212328.19</v>
      </c>
    </row>
    <row r="399" spans="1:5" x14ac:dyDescent="0.2">
      <c r="A399" s="11" t="str">
        <f>IF('Atual-TXT'!A420&lt;&gt;"",LEFT('Atual-TXT'!A420,15),"")</f>
        <v>3.9.9.6.1.01.00</v>
      </c>
      <c r="B399" s="11" t="str">
        <f>IF('Atual-TXT'!A420&lt;&gt;"",RIGHT(LEFT('Atual-TXT'!A420,51),34),"")</f>
        <v xml:space="preserve">INDENIZACOES                      </v>
      </c>
      <c r="C399" s="12">
        <f>IF('Atual-TXT'!A420&lt;&gt;"",VALUE(RIGHT(LEFT('Atual-TXT'!A420,75),23)),"")</f>
        <v>157792.07999999999</v>
      </c>
      <c r="D399" s="11" t="str">
        <f>IF('Atual-TXT'!A420&lt;&gt;"",RIGHT(LEFT('Atual-TXT'!A420,77),1),"")</f>
        <v>D</v>
      </c>
      <c r="E399" s="12">
        <f>IF('Atual-TXT'!A420&lt;&gt;"",IF(MOD(VALUE(LEFT(A399,1)),2)=1,IF(D399="D",C399,-C399),IF(D399="C",C399,-C399)),"")</f>
        <v>157792.07999999999</v>
      </c>
    </row>
    <row r="400" spans="1:5" x14ac:dyDescent="0.2">
      <c r="A400" s="11" t="str">
        <f>IF('Atual-TXT'!A421&lt;&gt;"",LEFT('Atual-TXT'!A421,15),"")</f>
        <v>3.9.9.6.1.02.00</v>
      </c>
      <c r="B400" s="11" t="str">
        <f>IF('Atual-TXT'!A421&lt;&gt;"",RIGHT(LEFT('Atual-TXT'!A421,51),34),"")</f>
        <v xml:space="preserve">RESTITUICOES                      </v>
      </c>
      <c r="C400" s="12">
        <f>IF('Atual-TXT'!A421&lt;&gt;"",VALUE(RIGHT(LEFT('Atual-TXT'!A421,75),23)),"")</f>
        <v>54536.11</v>
      </c>
      <c r="D400" s="11" t="str">
        <f>IF('Atual-TXT'!A421&lt;&gt;"",RIGHT(LEFT('Atual-TXT'!A421,77),1),"")</f>
        <v>D</v>
      </c>
      <c r="E400" s="12">
        <f>IF('Atual-TXT'!A421&lt;&gt;"",IF(MOD(VALUE(LEFT(A400,1)),2)=1,IF(D400="D",C400,-C400),IF(D400="C",C400,-C400)),"")</f>
        <v>54536.11</v>
      </c>
    </row>
    <row r="401" spans="1:5" x14ac:dyDescent="0.2">
      <c r="A401" s="11" t="str">
        <f>IF('Atual-TXT'!A422&lt;&gt;"",LEFT('Atual-TXT'!A422,15),"")</f>
        <v>4.0.0.0.0.00.00</v>
      </c>
      <c r="B401" s="11" t="str">
        <f>IF('Atual-TXT'!A422&lt;&gt;"",RIGHT(LEFT('Atual-TXT'!A422,51),34),"")</f>
        <v xml:space="preserve">VARIACAO PATRIMONIAL AUMENTATIVA  </v>
      </c>
      <c r="C401" s="12">
        <f>IF('Atual-TXT'!A422&lt;&gt;"",VALUE(RIGHT(LEFT('Atual-TXT'!A422,75),23)),"")</f>
        <v>355603885.38</v>
      </c>
      <c r="D401" s="11" t="str">
        <f>IF('Atual-TXT'!A422&lt;&gt;"",RIGHT(LEFT('Atual-TXT'!A422,77),1),"")</f>
        <v>C</v>
      </c>
      <c r="E401" s="12">
        <f>IF('Atual-TXT'!A422&lt;&gt;"",IF(MOD(VALUE(LEFT(A401,1)),2)=1,IF(D401="D",C401,-C401),IF(D401="C",C401,-C401)),"")</f>
        <v>355603885.38</v>
      </c>
    </row>
    <row r="402" spans="1:5" x14ac:dyDescent="0.2">
      <c r="A402" s="11" t="str">
        <f>IF('Atual-TXT'!A423&lt;&gt;"",LEFT('Atual-TXT'!A423,15),"")</f>
        <v>4.3.0.0.0.00.00</v>
      </c>
      <c r="B402" s="11" t="str">
        <f>IF('Atual-TXT'!A423&lt;&gt;"",RIGHT(LEFT('Atual-TXT'!A423,51),34),"")</f>
        <v>EXPLORACAO E VENDA DE BENS, SERVIC</v>
      </c>
      <c r="C402" s="12">
        <f>IF('Atual-TXT'!A423&lt;&gt;"",VALUE(RIGHT(LEFT('Atual-TXT'!A423,75),23)),"")</f>
        <v>532350.94999999995</v>
      </c>
      <c r="D402" s="11" t="str">
        <f>IF('Atual-TXT'!A423&lt;&gt;"",RIGHT(LEFT('Atual-TXT'!A423,77),1),"")</f>
        <v>C</v>
      </c>
      <c r="E402" s="12">
        <f>IF('Atual-TXT'!A423&lt;&gt;"",IF(MOD(VALUE(LEFT(A402,1)),2)=1,IF(D402="D",C402,-C402),IF(D402="C",C402,-C402)),"")</f>
        <v>532350.94999999995</v>
      </c>
    </row>
    <row r="403" spans="1:5" x14ac:dyDescent="0.2">
      <c r="A403" s="11" t="str">
        <f>IF('Atual-TXT'!A424&lt;&gt;"",LEFT('Atual-TXT'!A424,15),"")</f>
        <v>4.3.3.0.0.00.00</v>
      </c>
      <c r="B403" s="11" t="str">
        <f>IF('Atual-TXT'!A424&lt;&gt;"",RIGHT(LEFT('Atual-TXT'!A424,51),34),"")</f>
        <v>EXPLORACAO DE BENS E DIR. E PRESTA</v>
      </c>
      <c r="C403" s="12">
        <f>IF('Atual-TXT'!A424&lt;&gt;"",VALUE(RIGHT(LEFT('Atual-TXT'!A424,75),23)),"")</f>
        <v>532350.94999999995</v>
      </c>
      <c r="D403" s="11" t="str">
        <f>IF('Atual-TXT'!A424&lt;&gt;"",RIGHT(LEFT('Atual-TXT'!A424,77),1),"")</f>
        <v>C</v>
      </c>
      <c r="E403" s="12">
        <f>IF('Atual-TXT'!A424&lt;&gt;"",IF(MOD(VALUE(LEFT(A403,1)),2)=1,IF(D403="D",C403,-C403),IF(D403="C",C403,-C403)),"")</f>
        <v>532350.94999999995</v>
      </c>
    </row>
    <row r="404" spans="1:5" x14ac:dyDescent="0.2">
      <c r="A404" s="11" t="str">
        <f>IF('Atual-TXT'!A425&lt;&gt;"",LEFT('Atual-TXT'!A425,15),"")</f>
        <v>4.3.3.1.0.00.00</v>
      </c>
      <c r="B404" s="11" t="str">
        <f>IF('Atual-TXT'!A425&lt;&gt;"",RIGHT(LEFT('Atual-TXT'!A425,51),34),"")</f>
        <v>VALOR BRUTO DE EXP. DE BENS E DIR.</v>
      </c>
      <c r="C404" s="12">
        <f>IF('Atual-TXT'!A425&lt;&gt;"",VALUE(RIGHT(LEFT('Atual-TXT'!A425,75),23)),"")</f>
        <v>532350.94999999995</v>
      </c>
      <c r="D404" s="11" t="str">
        <f>IF('Atual-TXT'!A425&lt;&gt;"",RIGHT(LEFT('Atual-TXT'!A425,77),1),"")</f>
        <v>C</v>
      </c>
      <c r="E404" s="12">
        <f>IF('Atual-TXT'!A425&lt;&gt;"",IF(MOD(VALUE(LEFT(A404,1)),2)=1,IF(D404="D",C404,-C404),IF(D404="C",C404,-C404)),"")</f>
        <v>532350.94999999995</v>
      </c>
    </row>
    <row r="405" spans="1:5" x14ac:dyDescent="0.2">
      <c r="A405" s="11" t="str">
        <f>IF('Atual-TXT'!A426&lt;&gt;"",LEFT('Atual-TXT'!A426,15),"")</f>
        <v>4.3.3.1.1.00.00</v>
      </c>
      <c r="B405" s="11" t="str">
        <f>IF('Atual-TXT'!A426&lt;&gt;"",RIGHT(LEFT('Atual-TXT'!A426,51),34),"")</f>
        <v>VALOR BRUTO DE EXPL. DE BENS, DIR.</v>
      </c>
      <c r="C405" s="12">
        <f>IF('Atual-TXT'!A426&lt;&gt;"",VALUE(RIGHT(LEFT('Atual-TXT'!A426,75),23)),"")</f>
        <v>532350.94999999995</v>
      </c>
      <c r="D405" s="11" t="str">
        <f>IF('Atual-TXT'!A426&lt;&gt;"",RIGHT(LEFT('Atual-TXT'!A426,77),1),"")</f>
        <v>C</v>
      </c>
      <c r="E405" s="12">
        <f>IF('Atual-TXT'!A426&lt;&gt;"",IF(MOD(VALUE(LEFT(A405,1)),2)=1,IF(D405="D",C405,-C405),IF(D405="C",C405,-C405)),"")</f>
        <v>532350.94999999995</v>
      </c>
    </row>
    <row r="406" spans="1:5" x14ac:dyDescent="0.2">
      <c r="A406" s="11" t="str">
        <f>IF('Atual-TXT'!A427&lt;&gt;"",LEFT('Atual-TXT'!A427,15),"")</f>
        <v>4.3.3.1.1.01.00</v>
      </c>
      <c r="B406" s="11" t="str">
        <f>IF('Atual-TXT'!A427&lt;&gt;"",RIGHT(LEFT('Atual-TXT'!A427,51),34),"")</f>
        <v>VALOR BRUTO EXPLORACAO BENS, DIR E</v>
      </c>
      <c r="C406" s="12">
        <f>IF('Atual-TXT'!A427&lt;&gt;"",VALUE(RIGHT(LEFT('Atual-TXT'!A427,75),23)),"")</f>
        <v>532350.94999999995</v>
      </c>
      <c r="D406" s="11" t="str">
        <f>IF('Atual-TXT'!A427&lt;&gt;"",RIGHT(LEFT('Atual-TXT'!A427,77),1),"")</f>
        <v>C</v>
      </c>
      <c r="E406" s="12">
        <f>IF('Atual-TXT'!A427&lt;&gt;"",IF(MOD(VALUE(LEFT(A406,1)),2)=1,IF(D406="D",C406,-C406),IF(D406="C",C406,-C406)),"")</f>
        <v>532350.94999999995</v>
      </c>
    </row>
    <row r="407" spans="1:5" x14ac:dyDescent="0.2">
      <c r="A407" s="11" t="str">
        <f>IF('Atual-TXT'!A428&lt;&gt;"",LEFT('Atual-TXT'!A428,15),"")</f>
        <v>4.4.0.0.0.00.00</v>
      </c>
      <c r="B407" s="11" t="str">
        <f>IF('Atual-TXT'!A428&lt;&gt;"",RIGHT(LEFT('Atual-TXT'!A428,51),34),"")</f>
        <v>VARIACOES PATRIMONIAIS AUMENTATIVA</v>
      </c>
      <c r="C407" s="12">
        <f>IF('Atual-TXT'!A428&lt;&gt;"",VALUE(RIGHT(LEFT('Atual-TXT'!A428,75),23)),"")</f>
        <v>124600.95</v>
      </c>
      <c r="D407" s="11" t="str">
        <f>IF('Atual-TXT'!A428&lt;&gt;"",RIGHT(LEFT('Atual-TXT'!A428,77),1),"")</f>
        <v>C</v>
      </c>
      <c r="E407" s="12">
        <f>IF('Atual-TXT'!A428&lt;&gt;"",IF(MOD(VALUE(LEFT(A407,1)),2)=1,IF(D407="D",C407,-C407),IF(D407="C",C407,-C407)),"")</f>
        <v>124600.95</v>
      </c>
    </row>
    <row r="408" spans="1:5" x14ac:dyDescent="0.2">
      <c r="A408" s="11" t="str">
        <f>IF('Atual-TXT'!A429&lt;&gt;"",LEFT('Atual-TXT'!A429,15),"")</f>
        <v>4.4.2.0.0.00.00</v>
      </c>
      <c r="B408" s="11" t="str">
        <f>IF('Atual-TXT'!A429&lt;&gt;"",RIGHT(LEFT('Atual-TXT'!A429,51),34),"")</f>
        <v xml:space="preserve">JUROS E ENCARGOS DE MORA          </v>
      </c>
      <c r="C408" s="12">
        <f>IF('Atual-TXT'!A429&lt;&gt;"",VALUE(RIGHT(LEFT('Atual-TXT'!A429,75),23)),"")</f>
        <v>20.67</v>
      </c>
      <c r="D408" s="11" t="str">
        <f>IF('Atual-TXT'!A429&lt;&gt;"",RIGHT(LEFT('Atual-TXT'!A429,77),1),"")</f>
        <v>C</v>
      </c>
      <c r="E408" s="12">
        <f>IF('Atual-TXT'!A429&lt;&gt;"",IF(MOD(VALUE(LEFT(A408,1)),2)=1,IF(D408="D",C408,-C408),IF(D408="C",C408,-C408)),"")</f>
        <v>20.67</v>
      </c>
    </row>
    <row r="409" spans="1:5" x14ac:dyDescent="0.2">
      <c r="A409" s="11" t="str">
        <f>IF('Atual-TXT'!A430&lt;&gt;"",LEFT('Atual-TXT'!A430,15),"")</f>
        <v>4.4.2.3.0.00.00</v>
      </c>
      <c r="B409" s="11" t="str">
        <f>IF('Atual-TXT'!A430&lt;&gt;"",RIGHT(LEFT('Atual-TXT'!A430,51),34),"")</f>
        <v>JUROS E ENC. DE MORA SOBRE FORNEC.</v>
      </c>
      <c r="C409" s="12">
        <f>IF('Atual-TXT'!A430&lt;&gt;"",VALUE(RIGHT(LEFT('Atual-TXT'!A430,75),23)),"")</f>
        <v>20.67</v>
      </c>
      <c r="D409" s="11" t="str">
        <f>IF('Atual-TXT'!A430&lt;&gt;"",RIGHT(LEFT('Atual-TXT'!A430,77),1),"")</f>
        <v>C</v>
      </c>
      <c r="E409" s="12">
        <f>IF('Atual-TXT'!A430&lt;&gt;"",IF(MOD(VALUE(LEFT(A409,1)),2)=1,IF(D409="D",C409,-C409),IF(D409="C",C409,-C409)),"")</f>
        <v>20.67</v>
      </c>
    </row>
    <row r="410" spans="1:5" x14ac:dyDescent="0.2">
      <c r="A410" s="11" t="str">
        <f>IF('Atual-TXT'!A431&lt;&gt;"",LEFT('Atual-TXT'!A431,15),"")</f>
        <v>4.4.2.3.1.00.00</v>
      </c>
      <c r="B410" s="11" t="str">
        <f>IF('Atual-TXT'!A431&lt;&gt;"",RIGHT(LEFT('Atual-TXT'!A431,51),34),"")</f>
        <v>JUROS E ENCAR DE MORA S/ FORNEC-CO</v>
      </c>
      <c r="C410" s="12">
        <f>IF('Atual-TXT'!A431&lt;&gt;"",VALUE(RIGHT(LEFT('Atual-TXT'!A431,75),23)),"")</f>
        <v>20.67</v>
      </c>
      <c r="D410" s="11" t="str">
        <f>IF('Atual-TXT'!A431&lt;&gt;"",RIGHT(LEFT('Atual-TXT'!A431,77),1),"")</f>
        <v>C</v>
      </c>
      <c r="E410" s="12">
        <f>IF('Atual-TXT'!A431&lt;&gt;"",IF(MOD(VALUE(LEFT(A410,1)),2)=1,IF(D410="D",C410,-C410),IF(D410="C",C410,-C410)),"")</f>
        <v>20.67</v>
      </c>
    </row>
    <row r="411" spans="1:5" x14ac:dyDescent="0.2">
      <c r="A411" s="11" t="str">
        <f>IF('Atual-TXT'!A432&lt;&gt;"",LEFT('Atual-TXT'!A432,15),"")</f>
        <v>4.4.2.3.1.01.00</v>
      </c>
      <c r="B411" s="11" t="str">
        <f>IF('Atual-TXT'!A432&lt;&gt;"",RIGHT(LEFT('Atual-TXT'!A432,51),34),"")</f>
        <v>JUROS E ENCAR DE MORA S/ FORNEC.DE</v>
      </c>
      <c r="C411" s="12">
        <f>IF('Atual-TXT'!A432&lt;&gt;"",VALUE(RIGHT(LEFT('Atual-TXT'!A432,75),23)),"")</f>
        <v>20.67</v>
      </c>
      <c r="D411" s="11" t="str">
        <f>IF('Atual-TXT'!A432&lt;&gt;"",RIGHT(LEFT('Atual-TXT'!A432,77),1),"")</f>
        <v>C</v>
      </c>
      <c r="E411" s="12">
        <f>IF('Atual-TXT'!A432&lt;&gt;"",IF(MOD(VALUE(LEFT(A411,1)),2)=1,IF(D411="D",C411,-C411),IF(D411="C",C411,-C411)),"")</f>
        <v>20.67</v>
      </c>
    </row>
    <row r="412" spans="1:5" x14ac:dyDescent="0.2">
      <c r="A412" s="11" t="str">
        <f>IF('Atual-TXT'!A433&lt;&gt;"",LEFT('Atual-TXT'!A433,15),"")</f>
        <v>4.4.5.0.0.00.00</v>
      </c>
      <c r="B412" s="11" t="str">
        <f>IF('Atual-TXT'!A433&lt;&gt;"",RIGHT(LEFT('Atual-TXT'!A433,51),34),"")</f>
        <v>REMUNERACAO DE DEPOSITOS BANC. E A</v>
      </c>
      <c r="C412" s="12">
        <f>IF('Atual-TXT'!A433&lt;&gt;"",VALUE(RIGHT(LEFT('Atual-TXT'!A433,75),23)),"")</f>
        <v>124580.28</v>
      </c>
      <c r="D412" s="11" t="str">
        <f>IF('Atual-TXT'!A433&lt;&gt;"",RIGHT(LEFT('Atual-TXT'!A433,77),1),"")</f>
        <v>C</v>
      </c>
      <c r="E412" s="12">
        <f>IF('Atual-TXT'!A433&lt;&gt;"",IF(MOD(VALUE(LEFT(A412,1)),2)=1,IF(D412="D",C412,-C412),IF(D412="C",C412,-C412)),"")</f>
        <v>124580.28</v>
      </c>
    </row>
    <row r="413" spans="1:5" x14ac:dyDescent="0.2">
      <c r="A413" s="11" t="str">
        <f>IF('Atual-TXT'!A434&lt;&gt;"",LEFT('Atual-TXT'!A434,15),"")</f>
        <v>4.4.5.2.0.00.00</v>
      </c>
      <c r="B413" s="11" t="str">
        <f>IF('Atual-TXT'!A434&lt;&gt;"",RIGHT(LEFT('Atual-TXT'!A434,51),34),"")</f>
        <v>REMUNERACAO DE APLICACOES FINANCEI</v>
      </c>
      <c r="C413" s="12">
        <f>IF('Atual-TXT'!A434&lt;&gt;"",VALUE(RIGHT(LEFT('Atual-TXT'!A434,75),23)),"")</f>
        <v>124580.28</v>
      </c>
      <c r="D413" s="11" t="str">
        <f>IF('Atual-TXT'!A434&lt;&gt;"",RIGHT(LEFT('Atual-TXT'!A434,77),1),"")</f>
        <v>C</v>
      </c>
      <c r="E413" s="12">
        <f>IF('Atual-TXT'!A434&lt;&gt;"",IF(MOD(VALUE(LEFT(A413,1)),2)=1,IF(D413="D",C413,-C413),IF(D413="C",C413,-C413)),"")</f>
        <v>124580.28</v>
      </c>
    </row>
    <row r="414" spans="1:5" x14ac:dyDescent="0.2">
      <c r="A414" s="11" t="str">
        <f>IF('Atual-TXT'!A435&lt;&gt;"",LEFT('Atual-TXT'!A435,15),"")</f>
        <v>4.4.5.2.1.00.00</v>
      </c>
      <c r="B414" s="11" t="str">
        <f>IF('Atual-TXT'!A435&lt;&gt;"",RIGHT(LEFT('Atual-TXT'!A435,51),34),"")</f>
        <v>REMUNERACAO DE APLIC FINANC - CONS</v>
      </c>
      <c r="C414" s="12">
        <f>IF('Atual-TXT'!A435&lt;&gt;"",VALUE(RIGHT(LEFT('Atual-TXT'!A435,75),23)),"")</f>
        <v>124580.28</v>
      </c>
      <c r="D414" s="11" t="str">
        <f>IF('Atual-TXT'!A435&lt;&gt;"",RIGHT(LEFT('Atual-TXT'!A435,77),1),"")</f>
        <v>C</v>
      </c>
      <c r="E414" s="12">
        <f>IF('Atual-TXT'!A435&lt;&gt;"",IF(MOD(VALUE(LEFT(A414,1)),2)=1,IF(D414="D",C414,-C414),IF(D414="C",C414,-C414)),"")</f>
        <v>124580.28</v>
      </c>
    </row>
    <row r="415" spans="1:5" x14ac:dyDescent="0.2">
      <c r="A415" s="11" t="str">
        <f>IF('Atual-TXT'!A436&lt;&gt;"",LEFT('Atual-TXT'!A436,15),"")</f>
        <v>4.4.5.2.1.01.00</v>
      </c>
      <c r="B415" s="11" t="str">
        <f>IF('Atual-TXT'!A436&lt;&gt;"",RIGHT(LEFT('Atual-TXT'!A436,51),34),"")</f>
        <v>REMUNERACAO DE APLICACOES FINANCEI</v>
      </c>
      <c r="C415" s="12">
        <f>IF('Atual-TXT'!A436&lt;&gt;"",VALUE(RIGHT(LEFT('Atual-TXT'!A436,75),23)),"")</f>
        <v>124580.28</v>
      </c>
      <c r="D415" s="11" t="str">
        <f>IF('Atual-TXT'!A436&lt;&gt;"",RIGHT(LEFT('Atual-TXT'!A436,77),1),"")</f>
        <v>C</v>
      </c>
      <c r="E415" s="12">
        <f>IF('Atual-TXT'!A436&lt;&gt;"",IF(MOD(VALUE(LEFT(A415,1)),2)=1,IF(D415="D",C415,-C415),IF(D415="C",C415,-C415)),"")</f>
        <v>124580.28</v>
      </c>
    </row>
    <row r="416" spans="1:5" x14ac:dyDescent="0.2">
      <c r="A416" s="11" t="str">
        <f>IF('Atual-TXT'!A437&lt;&gt;"",LEFT('Atual-TXT'!A437,15),"")</f>
        <v>4.5.0.0.0.00.00</v>
      </c>
      <c r="B416" s="11" t="str">
        <f>IF('Atual-TXT'!A437&lt;&gt;"",RIGHT(LEFT('Atual-TXT'!A437,51),34),"")</f>
        <v>TRANSFERENCIAS E DELEGACOES RECEBI</v>
      </c>
      <c r="C416" s="12">
        <f>IF('Atual-TXT'!A437&lt;&gt;"",VALUE(RIGHT(LEFT('Atual-TXT'!A437,75),23)),"")</f>
        <v>326471643.56</v>
      </c>
      <c r="D416" s="11" t="str">
        <f>IF('Atual-TXT'!A437&lt;&gt;"",RIGHT(LEFT('Atual-TXT'!A437,77),1),"")</f>
        <v>C</v>
      </c>
      <c r="E416" s="12">
        <f>IF('Atual-TXT'!A437&lt;&gt;"",IF(MOD(VALUE(LEFT(A416,1)),2)=1,IF(D416="D",C416,-C416),IF(D416="C",C416,-C416)),"")</f>
        <v>326471643.56</v>
      </c>
    </row>
    <row r="417" spans="1:5" x14ac:dyDescent="0.2">
      <c r="A417" s="11" t="str">
        <f>IF('Atual-TXT'!A438&lt;&gt;"",LEFT('Atual-TXT'!A438,15),"")</f>
        <v>4.5.1.0.0.00.00</v>
      </c>
      <c r="B417" s="11" t="str">
        <f>IF('Atual-TXT'!A438&lt;&gt;"",RIGHT(LEFT('Atual-TXT'!A438,51),34),"")</f>
        <v>TRANSFERENCIAS INTRAGOVERNAMENTAIS</v>
      </c>
      <c r="C417" s="12">
        <f>IF('Atual-TXT'!A438&lt;&gt;"",VALUE(RIGHT(LEFT('Atual-TXT'!A438,75),23)),"")</f>
        <v>326045138.61000001</v>
      </c>
      <c r="D417" s="11" t="str">
        <f>IF('Atual-TXT'!A438&lt;&gt;"",RIGHT(LEFT('Atual-TXT'!A438,77),1),"")</f>
        <v>C</v>
      </c>
      <c r="E417" s="12">
        <f>IF('Atual-TXT'!A438&lt;&gt;"",IF(MOD(VALUE(LEFT(A417,1)),2)=1,IF(D417="D",C417,-C417),IF(D417="C",C417,-C417)),"")</f>
        <v>326045138.61000001</v>
      </c>
    </row>
    <row r="418" spans="1:5" x14ac:dyDescent="0.2">
      <c r="A418" s="11" t="str">
        <f>IF('Atual-TXT'!A439&lt;&gt;"",LEFT('Atual-TXT'!A439,15),"")</f>
        <v>4.5.1.1.0.00.00</v>
      </c>
      <c r="B418" s="11" t="str">
        <f>IF('Atual-TXT'!A439&lt;&gt;"",RIGHT(LEFT('Atual-TXT'!A439,51),34),"")</f>
        <v>TRANSFERENCIAS RECEBIDAS PARA A EX</v>
      </c>
      <c r="C418" s="12">
        <f>IF('Atual-TXT'!A439&lt;&gt;"",VALUE(RIGHT(LEFT('Atual-TXT'!A439,75),23)),"")</f>
        <v>300997660.25</v>
      </c>
      <c r="D418" s="11" t="str">
        <f>IF('Atual-TXT'!A439&lt;&gt;"",RIGHT(LEFT('Atual-TXT'!A439,77),1),"")</f>
        <v>C</v>
      </c>
      <c r="E418" s="12">
        <f>IF('Atual-TXT'!A439&lt;&gt;"",IF(MOD(VALUE(LEFT(A418,1)),2)=1,IF(D418="D",C418,-C418),IF(D418="C",C418,-C418)),"")</f>
        <v>300997660.25</v>
      </c>
    </row>
    <row r="419" spans="1:5" x14ac:dyDescent="0.2">
      <c r="A419" s="11" t="str">
        <f>IF('Atual-TXT'!A440&lt;&gt;"",LEFT('Atual-TXT'!A440,15),"")</f>
        <v>4.5.1.1.2.00.00</v>
      </c>
      <c r="B419" s="11" t="str">
        <f>IF('Atual-TXT'!A440&lt;&gt;"",RIGHT(LEFT('Atual-TXT'!A440,51),34),"")</f>
        <v>TRANSFERENCIAS RECEBIDAS P/EXE.ORC</v>
      </c>
      <c r="C419" s="12">
        <f>IF('Atual-TXT'!A440&lt;&gt;"",VALUE(RIGHT(LEFT('Atual-TXT'!A440,75),23)),"")</f>
        <v>300997660.25</v>
      </c>
      <c r="D419" s="11" t="str">
        <f>IF('Atual-TXT'!A440&lt;&gt;"",RIGHT(LEFT('Atual-TXT'!A440,77),1),"")</f>
        <v>C</v>
      </c>
      <c r="E419" s="12">
        <f>IF('Atual-TXT'!A440&lt;&gt;"",IF(MOD(VALUE(LEFT(A419,1)),2)=1,IF(D419="D",C419,-C419),IF(D419="C",C419,-C419)),"")</f>
        <v>300997660.25</v>
      </c>
    </row>
    <row r="420" spans="1:5" x14ac:dyDescent="0.2">
      <c r="A420" s="11" t="str">
        <f>IF('Atual-TXT'!A441&lt;&gt;"",LEFT('Atual-TXT'!A441,15),"")</f>
        <v>4.5.1.1.2.02.00</v>
      </c>
      <c r="B420" s="11" t="str">
        <f>IF('Atual-TXT'!A441&lt;&gt;"",RIGHT(LEFT('Atual-TXT'!A441,51),34),"")</f>
        <v xml:space="preserve">REPASSE RECEBIDO                  </v>
      </c>
      <c r="C420" s="12">
        <f>IF('Atual-TXT'!A441&lt;&gt;"",VALUE(RIGHT(LEFT('Atual-TXT'!A441,75),23)),"")</f>
        <v>300997660.25</v>
      </c>
      <c r="D420" s="11" t="str">
        <f>IF('Atual-TXT'!A441&lt;&gt;"",RIGHT(LEFT('Atual-TXT'!A441,77),1),"")</f>
        <v>C</v>
      </c>
      <c r="E420" s="13">
        <f>IF('Atual-TXT'!A441&lt;&gt;"",IF(MOD(VALUE(LEFT(A420,1)),2)=1,IF(D420="D",C420,-C420),IF(D420="C",C420,-C420)),"")</f>
        <v>300997660.25</v>
      </c>
    </row>
    <row r="421" spans="1:5" x14ac:dyDescent="0.2">
      <c r="A421" s="11" t="str">
        <f>IF('Atual-TXT'!A442&lt;&gt;"",LEFT('Atual-TXT'!A442,15),"")</f>
        <v>4.5.1.2.0.00.00</v>
      </c>
      <c r="B421" s="11" t="str">
        <f>IF('Atual-TXT'!A442&lt;&gt;"",RIGHT(LEFT('Atual-TXT'!A442,51),34),"")</f>
        <v>TRANSFERENCIAS RECEBIDAS INDEP.EXE</v>
      </c>
      <c r="C421" s="12">
        <f>IF('Atual-TXT'!A442&lt;&gt;"",VALUE(RIGHT(LEFT('Atual-TXT'!A442,75),23)),"")</f>
        <v>25047478.359999999</v>
      </c>
      <c r="D421" s="11" t="str">
        <f>IF('Atual-TXT'!A442&lt;&gt;"",RIGHT(LEFT('Atual-TXT'!A442,77),1),"")</f>
        <v>C</v>
      </c>
      <c r="E421" s="13">
        <f>IF('Atual-TXT'!A442&lt;&gt;"",IF(MOD(VALUE(LEFT(A421,1)),2)=1,IF(D421="D",C421,-C421),IF(D421="C",C421,-C421)),"")</f>
        <v>25047478.359999999</v>
      </c>
    </row>
    <row r="422" spans="1:5" x14ac:dyDescent="0.2">
      <c r="A422" s="11" t="str">
        <f>IF('Atual-TXT'!A443&lt;&gt;"",LEFT('Atual-TXT'!A443,15),"")</f>
        <v>4.5.1.2.2.00.00</v>
      </c>
      <c r="B422" s="11" t="str">
        <f>IF('Atual-TXT'!A443&lt;&gt;"",RIGHT(LEFT('Atual-TXT'!A443,51),34),"")</f>
        <v xml:space="preserve">TRANSF.REC.INDEP.EXEC.ORCAMENT. - </v>
      </c>
      <c r="C422" s="12">
        <f>IF('Atual-TXT'!A443&lt;&gt;"",VALUE(RIGHT(LEFT('Atual-TXT'!A443,75),23)),"")</f>
        <v>25047478.359999999</v>
      </c>
      <c r="D422" s="11" t="str">
        <f>IF('Atual-TXT'!A443&lt;&gt;"",RIGHT(LEFT('Atual-TXT'!A443,77),1),"")</f>
        <v>C</v>
      </c>
      <c r="E422" s="13">
        <f>IF('Atual-TXT'!A443&lt;&gt;"",IF(MOD(VALUE(LEFT(A422,1)),2)=1,IF(D422="D",C422,-C422),IF(D422="C",C422,-C422)),"")</f>
        <v>25047478.359999999</v>
      </c>
    </row>
    <row r="423" spans="1:5" x14ac:dyDescent="0.2">
      <c r="A423" s="11" t="str">
        <f>IF('Atual-TXT'!A444&lt;&gt;"",LEFT('Atual-TXT'!A444,15),"")</f>
        <v>4.5.1.2.2.01.00</v>
      </c>
      <c r="B423" s="11" t="str">
        <f>IF('Atual-TXT'!A444&lt;&gt;"",RIGHT(LEFT('Atual-TXT'!A444,51),34),"")</f>
        <v>TRANSFERENCIAS RECEBIDAS PARA PGTO</v>
      </c>
      <c r="C423" s="12">
        <f>IF('Atual-TXT'!A444&lt;&gt;"",VALUE(RIGHT(LEFT('Atual-TXT'!A444,75),23)),"")</f>
        <v>22812010.449999999</v>
      </c>
      <c r="D423" s="11" t="str">
        <f>IF('Atual-TXT'!A444&lt;&gt;"",RIGHT(LEFT('Atual-TXT'!A444,77),1),"")</f>
        <v>C</v>
      </c>
      <c r="E423" s="13">
        <f>IF('Atual-TXT'!A444&lt;&gt;"",IF(MOD(VALUE(LEFT(A423,1)),2)=1,IF(D423="D",C423,-C423),IF(D423="C",C423,-C423)),"")</f>
        <v>22812010.449999999</v>
      </c>
    </row>
    <row r="424" spans="1:5" x14ac:dyDescent="0.2">
      <c r="A424" s="11" t="str">
        <f>IF('Atual-TXT'!A445&lt;&gt;"",LEFT('Atual-TXT'!A445,15),"")</f>
        <v>4.5.1.2.2.03.00</v>
      </c>
      <c r="B424" s="11" t="str">
        <f>IF('Atual-TXT'!A445&lt;&gt;"",RIGHT(LEFT('Atual-TXT'!A445,51),34),"")</f>
        <v>MOVIMENTACOES DE SALDOS PATRIMONIA</v>
      </c>
      <c r="C424" s="12">
        <f>IF('Atual-TXT'!A445&lt;&gt;"",VALUE(RIGHT(LEFT('Atual-TXT'!A445,75),23)),"")</f>
        <v>2235467.91</v>
      </c>
      <c r="D424" s="11" t="str">
        <f>IF('Atual-TXT'!A445&lt;&gt;"",RIGHT(LEFT('Atual-TXT'!A445,77),1),"")</f>
        <v>C</v>
      </c>
      <c r="E424" s="13">
        <f>IF('Atual-TXT'!A445&lt;&gt;"",IF(MOD(VALUE(LEFT(A424,1)),2)=1,IF(D424="D",C424,-C424),IF(D424="C",C424,-C424)),"")</f>
        <v>2235467.91</v>
      </c>
    </row>
    <row r="425" spans="1:5" x14ac:dyDescent="0.2">
      <c r="A425" s="11" t="str">
        <f>IF('Atual-TXT'!A446&lt;&gt;"",LEFT('Atual-TXT'!A446,15),"")</f>
        <v>4.5.2.0.0.00.00</v>
      </c>
      <c r="B425" s="11" t="str">
        <f>IF('Atual-TXT'!A446&lt;&gt;"",RIGHT(LEFT('Atual-TXT'!A446,51),34),"")</f>
        <v>TRANSFERENCIAS INTER GOVERNAMENTAI</v>
      </c>
      <c r="C425" s="12">
        <f>IF('Atual-TXT'!A446&lt;&gt;"",VALUE(RIGHT(LEFT('Atual-TXT'!A446,75),23)),"")</f>
        <v>34572.89</v>
      </c>
      <c r="D425" s="11" t="str">
        <f>IF('Atual-TXT'!A446&lt;&gt;"",RIGHT(LEFT('Atual-TXT'!A446,77),1),"")</f>
        <v>C</v>
      </c>
      <c r="E425" s="13">
        <f>IF('Atual-TXT'!A446&lt;&gt;"",IF(MOD(VALUE(LEFT(A425,1)),2)=1,IF(D425="D",C425,-C425),IF(D425="C",C425,-C425)),"")</f>
        <v>34572.89</v>
      </c>
    </row>
    <row r="426" spans="1:5" x14ac:dyDescent="0.2">
      <c r="A426" s="11" t="str">
        <f>IF('Atual-TXT'!A447&lt;&gt;"",LEFT('Atual-TXT'!A447,15),"")</f>
        <v>4.5.2.3.0.00.00</v>
      </c>
      <c r="B426" s="11" t="str">
        <f>IF('Atual-TXT'!A447&lt;&gt;"",RIGHT(LEFT('Atual-TXT'!A447,51),34),"")</f>
        <v xml:space="preserve">TRANSFERENCIAS VOLUNTARIAS        </v>
      </c>
      <c r="C426" s="12">
        <f>IF('Atual-TXT'!A447&lt;&gt;"",VALUE(RIGHT(LEFT('Atual-TXT'!A447,75),23)),"")</f>
        <v>34572.89</v>
      </c>
      <c r="D426" s="11" t="str">
        <f>IF('Atual-TXT'!A447&lt;&gt;"",RIGHT(LEFT('Atual-TXT'!A447,77),1),"")</f>
        <v>C</v>
      </c>
      <c r="E426" s="13">
        <f>IF('Atual-TXT'!A447&lt;&gt;"",IF(MOD(VALUE(LEFT(A426,1)),2)=1,IF(D426="D",C426,-C426),IF(D426="C",C426,-C426)),"")</f>
        <v>34572.89</v>
      </c>
    </row>
    <row r="427" spans="1:5" x14ac:dyDescent="0.2">
      <c r="A427" s="11" t="str">
        <f>IF('Atual-TXT'!A448&lt;&gt;"",LEFT('Atual-TXT'!A448,15),"")</f>
        <v>4.5.2.3.1.00.00</v>
      </c>
      <c r="B427" s="11" t="str">
        <f>IF('Atual-TXT'!A448&lt;&gt;"",RIGHT(LEFT('Atual-TXT'!A448,51),34),"")</f>
        <v>TRANSFERENCIAS VOLUNTARIAS - CONSO</v>
      </c>
      <c r="C427" s="12">
        <f>IF('Atual-TXT'!A448&lt;&gt;"",VALUE(RIGHT(LEFT('Atual-TXT'!A448,75),23)),"")</f>
        <v>3.6</v>
      </c>
      <c r="D427" s="11" t="str">
        <f>IF('Atual-TXT'!A448&lt;&gt;"",RIGHT(LEFT('Atual-TXT'!A448,77),1),"")</f>
        <v>C</v>
      </c>
      <c r="E427" s="13">
        <f>IF('Atual-TXT'!A448&lt;&gt;"",IF(MOD(VALUE(LEFT(A427,1)),2)=1,IF(D427="D",C427,-C427),IF(D427="C",C427,-C427)),"")</f>
        <v>3.6</v>
      </c>
    </row>
    <row r="428" spans="1:5" x14ac:dyDescent="0.2">
      <c r="A428" s="11" t="str">
        <f>IF('Atual-TXT'!A449&lt;&gt;"",LEFT('Atual-TXT'!A449,15),"")</f>
        <v>4.5.2.3.1.01.00</v>
      </c>
      <c r="B428" s="11" t="str">
        <f>IF('Atual-TXT'!A449&lt;&gt;"",RIGHT(LEFT('Atual-TXT'!A449,51),34),"")</f>
        <v xml:space="preserve">TRANSFERENCIAS VOLUNTARIAS        </v>
      </c>
      <c r="C428" s="12">
        <f>IF('Atual-TXT'!A449&lt;&gt;"",VALUE(RIGHT(LEFT('Atual-TXT'!A449,75),23)),"")</f>
        <v>3.6</v>
      </c>
      <c r="D428" s="11" t="str">
        <f>IF('Atual-TXT'!A449&lt;&gt;"",RIGHT(LEFT('Atual-TXT'!A449,77),1),"")</f>
        <v>C</v>
      </c>
      <c r="E428" s="13">
        <f>IF('Atual-TXT'!A449&lt;&gt;"",IF(MOD(VALUE(LEFT(A428,1)),2)=1,IF(D428="D",C428,-C428),IF(D428="C",C428,-C428)),"")</f>
        <v>3.6</v>
      </c>
    </row>
    <row r="429" spans="1:5" x14ac:dyDescent="0.2">
      <c r="A429" s="11" t="str">
        <f>IF('Atual-TXT'!A450&lt;&gt;"",LEFT('Atual-TXT'!A450,15),"")</f>
        <v>4.5.2.3.4.00.00</v>
      </c>
      <c r="B429" s="11" t="str">
        <f>IF('Atual-TXT'!A450&lt;&gt;"",RIGHT(LEFT('Atual-TXT'!A450,51),34),"")</f>
        <v>TRANSFERENCIAS VOLUNTARIAS - INTER</v>
      </c>
      <c r="C429" s="12">
        <f>IF('Atual-TXT'!A450&lt;&gt;"",VALUE(RIGHT(LEFT('Atual-TXT'!A450,75),23)),"")</f>
        <v>34569.29</v>
      </c>
      <c r="D429" s="11" t="str">
        <f>IF('Atual-TXT'!A450&lt;&gt;"",RIGHT(LEFT('Atual-TXT'!A450,77),1),"")</f>
        <v>C</v>
      </c>
      <c r="E429" s="13">
        <f>IF('Atual-TXT'!A450&lt;&gt;"",IF(MOD(VALUE(LEFT(A429,1)),2)=1,IF(D429="D",C429,-C429),IF(D429="C",C429,-C429)),"")</f>
        <v>34569.29</v>
      </c>
    </row>
    <row r="430" spans="1:5" x14ac:dyDescent="0.2">
      <c r="A430" s="11" t="str">
        <f>IF('Atual-TXT'!A451&lt;&gt;"",LEFT('Atual-TXT'!A451,15),"")</f>
        <v>4.5.2.3.4.01.00</v>
      </c>
      <c r="B430" s="11" t="str">
        <f>IF('Atual-TXT'!A451&lt;&gt;"",RIGHT(LEFT('Atual-TXT'!A451,51),34),"")</f>
        <v xml:space="preserve">TRANSFERENCIAS VOLUNTARIAS        </v>
      </c>
      <c r="C430" s="12">
        <f>IF('Atual-TXT'!A451&lt;&gt;"",VALUE(RIGHT(LEFT('Atual-TXT'!A451,75),23)),"")</f>
        <v>34569.29</v>
      </c>
      <c r="D430" s="11" t="str">
        <f>IF('Atual-TXT'!A451&lt;&gt;"",RIGHT(LEFT('Atual-TXT'!A451,77),1),"")</f>
        <v>C</v>
      </c>
      <c r="E430" s="13">
        <f>IF('Atual-TXT'!A451&lt;&gt;"",IF(MOD(VALUE(LEFT(A430,1)),2)=1,IF(D430="D",C430,-C430),IF(D430="C",C430,-C430)),"")</f>
        <v>34569.29</v>
      </c>
    </row>
    <row r="431" spans="1:5" x14ac:dyDescent="0.2">
      <c r="A431" s="11" t="str">
        <f>IF('Atual-TXT'!A452&lt;&gt;"",LEFT('Atual-TXT'!A452,15),"")</f>
        <v>4.5.9.0.0.00.00</v>
      </c>
      <c r="B431" s="11" t="str">
        <f>IF('Atual-TXT'!A452&lt;&gt;"",RIGHT(LEFT('Atual-TXT'!A452,51),34),"")</f>
        <v>OUTRAS TRANSFERENCIAS E DELEGACOES</v>
      </c>
      <c r="C431" s="12">
        <f>IF('Atual-TXT'!A452&lt;&gt;"",VALUE(RIGHT(LEFT('Atual-TXT'!A452,75),23)),"")</f>
        <v>391932.06</v>
      </c>
      <c r="D431" s="11" t="str">
        <f>IF('Atual-TXT'!A452&lt;&gt;"",RIGHT(LEFT('Atual-TXT'!A452,77),1),"")</f>
        <v>C</v>
      </c>
      <c r="E431" s="13">
        <f>IF('Atual-TXT'!A452&lt;&gt;"",IF(MOD(VALUE(LEFT(A431,1)),2)=1,IF(D431="D",C431,-C431),IF(D431="C",C431,-C431)),"")</f>
        <v>391932.06</v>
      </c>
    </row>
    <row r="432" spans="1:5" x14ac:dyDescent="0.2">
      <c r="A432" s="11" t="str">
        <f>IF('Atual-TXT'!A453&lt;&gt;"",LEFT('Atual-TXT'!A453,15),"")</f>
        <v>4.5.9.0.1.00.00</v>
      </c>
      <c r="B432" s="11" t="str">
        <f>IF('Atual-TXT'!A453&lt;&gt;"",RIGHT(LEFT('Atual-TXT'!A453,51),34),"")</f>
        <v>OUTRAS TRANSFERENCIAS E DELEGACOES</v>
      </c>
      <c r="C432" s="12">
        <f>IF('Atual-TXT'!A453&lt;&gt;"",VALUE(RIGHT(LEFT('Atual-TXT'!A453,75),23)),"")</f>
        <v>369457.42</v>
      </c>
      <c r="D432" s="11" t="str">
        <f>IF('Atual-TXT'!A453&lt;&gt;"",RIGHT(LEFT('Atual-TXT'!A453,77),1),"")</f>
        <v>C</v>
      </c>
      <c r="E432" s="13">
        <f>IF('Atual-TXT'!A453&lt;&gt;"",IF(MOD(VALUE(LEFT(A432,1)),2)=1,IF(D432="D",C432,-C432),IF(D432="C",C432,-C432)),"")</f>
        <v>369457.42</v>
      </c>
    </row>
    <row r="433" spans="1:5" x14ac:dyDescent="0.2">
      <c r="A433" s="11" t="str">
        <f>IF('Atual-TXT'!A454&lt;&gt;"",LEFT('Atual-TXT'!A454,15),"")</f>
        <v>4.5.9.0.1.01.00</v>
      </c>
      <c r="B433" s="11" t="str">
        <f>IF('Atual-TXT'!A454&lt;&gt;"",RIGHT(LEFT('Atual-TXT'!A454,51),34),"")</f>
        <v xml:space="preserve">DOACOES/TRANSFERENCIAS RECEBIDAS  </v>
      </c>
      <c r="C433" s="12">
        <f>IF('Atual-TXT'!A454&lt;&gt;"",VALUE(RIGHT(LEFT('Atual-TXT'!A454,75),23)),"")</f>
        <v>369457.42</v>
      </c>
      <c r="D433" s="11" t="str">
        <f>IF('Atual-TXT'!A454&lt;&gt;"",RIGHT(LEFT('Atual-TXT'!A454,77),1),"")</f>
        <v>C</v>
      </c>
      <c r="E433" s="13">
        <f>IF('Atual-TXT'!A454&lt;&gt;"",IF(MOD(VALUE(LEFT(A433,1)),2)=1,IF(D433="D",C433,-C433),IF(D433="C",C433,-C433)),"")</f>
        <v>369457.42</v>
      </c>
    </row>
    <row r="434" spans="1:5" x14ac:dyDescent="0.2">
      <c r="A434" s="11" t="str">
        <f>IF('Atual-TXT'!A455&lt;&gt;"",LEFT('Atual-TXT'!A455,15),"")</f>
        <v>4.5.9.0.2.00.00</v>
      </c>
      <c r="B434" s="11" t="str">
        <f>IF('Atual-TXT'!A455&lt;&gt;"",RIGHT(LEFT('Atual-TXT'!A455,51),34),"")</f>
        <v>OUTRAS TRANSF.E DOACOES RECEBIDAS-</v>
      </c>
      <c r="C434" s="12">
        <f>IF('Atual-TXT'!A455&lt;&gt;"",VALUE(RIGHT(LEFT('Atual-TXT'!A455,75),23)),"")</f>
        <v>22474.639999999999</v>
      </c>
      <c r="D434" s="11" t="str">
        <f>IF('Atual-TXT'!A455&lt;&gt;"",RIGHT(LEFT('Atual-TXT'!A455,77),1),"")</f>
        <v>C</v>
      </c>
      <c r="E434" s="13">
        <f>IF('Atual-TXT'!A455&lt;&gt;"",IF(MOD(VALUE(LEFT(A434,1)),2)=1,IF(D434="D",C434,-C434),IF(D434="C",C434,-C434)),"")</f>
        <v>22474.639999999999</v>
      </c>
    </row>
    <row r="435" spans="1:5" x14ac:dyDescent="0.2">
      <c r="A435" s="11" t="str">
        <f>IF('Atual-TXT'!A456&lt;&gt;"",LEFT('Atual-TXT'!A456,15),"")</f>
        <v>4.5.9.0.2.01.00</v>
      </c>
      <c r="B435" s="11" t="str">
        <f>IF('Atual-TXT'!A456&lt;&gt;"",RIGHT(LEFT('Atual-TXT'!A456,51),34),"")</f>
        <v xml:space="preserve">DOACOES/TRANSFERENCIAS RECEBIDAS  </v>
      </c>
      <c r="C435" s="12">
        <f>IF('Atual-TXT'!A456&lt;&gt;"",VALUE(RIGHT(LEFT('Atual-TXT'!A456,75),23)),"")</f>
        <v>22474.639999999999</v>
      </c>
      <c r="D435" s="11" t="str">
        <f>IF('Atual-TXT'!A456&lt;&gt;"",RIGHT(LEFT('Atual-TXT'!A456,77),1),"")</f>
        <v>C</v>
      </c>
      <c r="E435" s="13">
        <f>IF('Atual-TXT'!A456&lt;&gt;"",IF(MOD(VALUE(LEFT(A435,1)),2)=1,IF(D435="D",C435,-C435),IF(D435="C",C435,-C435)),"")</f>
        <v>22474.639999999999</v>
      </c>
    </row>
    <row r="436" spans="1:5" x14ac:dyDescent="0.2">
      <c r="A436" s="11" t="str">
        <f>IF('Atual-TXT'!A457&lt;&gt;"",LEFT('Atual-TXT'!A457,15),"")</f>
        <v>4.6.0.0.0.00.00</v>
      </c>
      <c r="B436" s="11" t="str">
        <f>IF('Atual-TXT'!A457&lt;&gt;"",RIGHT(LEFT('Atual-TXT'!A457,51),34),"")</f>
        <v xml:space="preserve">VALORIZACAO E GANHOS COM ATIVOS E </v>
      </c>
      <c r="C436" s="12">
        <f>IF('Atual-TXT'!A457&lt;&gt;"",VALUE(RIGHT(LEFT('Atual-TXT'!A457,75),23)),"")</f>
        <v>28441874.899999999</v>
      </c>
      <c r="D436" s="11" t="str">
        <f>IF('Atual-TXT'!A457&lt;&gt;"",RIGHT(LEFT('Atual-TXT'!A457,77),1),"")</f>
        <v>C</v>
      </c>
      <c r="E436" s="13">
        <f>IF('Atual-TXT'!A457&lt;&gt;"",IF(MOD(VALUE(LEFT(A436,1)),2)=1,IF(D436="D",C436,-C436),IF(D436="C",C436,-C436)),"")</f>
        <v>28441874.899999999</v>
      </c>
    </row>
    <row r="437" spans="1:5" x14ac:dyDescent="0.2">
      <c r="A437" s="11" t="str">
        <f>IF('Atual-TXT'!A458&lt;&gt;"",LEFT('Atual-TXT'!A458,15),"")</f>
        <v>4.6.1.0.0.00.00</v>
      </c>
      <c r="B437" s="11" t="str">
        <f>IF('Atual-TXT'!A458&lt;&gt;"",RIGHT(LEFT('Atual-TXT'!A458,51),34),"")</f>
        <v xml:space="preserve">REAVALIACAO DE ATIVOS             </v>
      </c>
      <c r="C437" s="12">
        <f>IF('Atual-TXT'!A458&lt;&gt;"",VALUE(RIGHT(LEFT('Atual-TXT'!A458,75),23)),"")</f>
        <v>28160106.41</v>
      </c>
      <c r="D437" s="11" t="str">
        <f>IF('Atual-TXT'!A458&lt;&gt;"",RIGHT(LEFT('Atual-TXT'!A458,77),1),"")</f>
        <v>C</v>
      </c>
      <c r="E437" s="13">
        <f>IF('Atual-TXT'!A458&lt;&gt;"",IF(MOD(VALUE(LEFT(A437,1)),2)=1,IF(D437="D",C437,-C437),IF(D437="C",C437,-C437)),"")</f>
        <v>28160106.41</v>
      </c>
    </row>
    <row r="438" spans="1:5" x14ac:dyDescent="0.2">
      <c r="A438" s="11" t="str">
        <f>IF('Atual-TXT'!A459&lt;&gt;"",LEFT('Atual-TXT'!A459,15),"")</f>
        <v>4.6.1.1.0.00.00</v>
      </c>
      <c r="B438" s="11" t="str">
        <f>IF('Atual-TXT'!A459&lt;&gt;"",RIGHT(LEFT('Atual-TXT'!A459,51),34),"")</f>
        <v xml:space="preserve">REAVALIACAO DE IMOBILIZADO        </v>
      </c>
      <c r="C438" s="12">
        <f>IF('Atual-TXT'!A459&lt;&gt;"",VALUE(RIGHT(LEFT('Atual-TXT'!A459,75),23)),"")</f>
        <v>28160106.41</v>
      </c>
      <c r="D438" s="11" t="str">
        <f>IF('Atual-TXT'!A459&lt;&gt;"",RIGHT(LEFT('Atual-TXT'!A459,77),1),"")</f>
        <v>C</v>
      </c>
      <c r="E438" s="13">
        <f>IF('Atual-TXT'!A459&lt;&gt;"",IF(MOD(VALUE(LEFT(A438,1)),2)=1,IF(D438="D",C438,-C438),IF(D438="C",C438,-C438)),"")</f>
        <v>28160106.41</v>
      </c>
    </row>
    <row r="439" spans="1:5" x14ac:dyDescent="0.2">
      <c r="A439" s="11" t="str">
        <f>IF('Atual-TXT'!A460&lt;&gt;"",LEFT('Atual-TXT'!A460,15),"")</f>
        <v>4.6.1.1.1.00.00</v>
      </c>
      <c r="B439" s="11" t="str">
        <f>IF('Atual-TXT'!A460&lt;&gt;"",RIGHT(LEFT('Atual-TXT'!A460,51),34),"")</f>
        <v>REAVALIACAO DE IMOBILIZADO - CONSO</v>
      </c>
      <c r="C439" s="12">
        <f>IF('Atual-TXT'!A460&lt;&gt;"",VALUE(RIGHT(LEFT('Atual-TXT'!A460,75),23)),"")</f>
        <v>28160106.41</v>
      </c>
      <c r="D439" s="11" t="str">
        <f>IF('Atual-TXT'!A460&lt;&gt;"",RIGHT(LEFT('Atual-TXT'!A460,77),1),"")</f>
        <v>C</v>
      </c>
      <c r="E439" s="13">
        <f>IF('Atual-TXT'!A460&lt;&gt;"",IF(MOD(VALUE(LEFT(A439,1)),2)=1,IF(D439="D",C439,-C439),IF(D439="C",C439,-C439)),"")</f>
        <v>28160106.41</v>
      </c>
    </row>
    <row r="440" spans="1:5" x14ac:dyDescent="0.2">
      <c r="A440" s="11" t="str">
        <f>IF('Atual-TXT'!A461&lt;&gt;"",LEFT('Atual-TXT'!A461,15),"")</f>
        <v>4.6.1.1.1.02.00</v>
      </c>
      <c r="B440" s="11" t="str">
        <f>IF('Atual-TXT'!A461&lt;&gt;"",RIGHT(LEFT('Atual-TXT'!A461,51),34),"")</f>
        <v xml:space="preserve">REAVALIACAO DE BENS IMOVEIS       </v>
      </c>
      <c r="C440" s="12">
        <f>IF('Atual-TXT'!A461&lt;&gt;"",VALUE(RIGHT(LEFT('Atual-TXT'!A461,75),23)),"")</f>
        <v>28160106.41</v>
      </c>
      <c r="D440" s="11" t="str">
        <f>IF('Atual-TXT'!A461&lt;&gt;"",RIGHT(LEFT('Atual-TXT'!A461,77),1),"")</f>
        <v>C</v>
      </c>
      <c r="E440" s="13">
        <f>IF('Atual-TXT'!A461&lt;&gt;"",IF(MOD(VALUE(LEFT(A440,1)),2)=1,IF(D440="D",C440,-C440),IF(D440="C",C440,-C440)),"")</f>
        <v>28160106.41</v>
      </c>
    </row>
    <row r="441" spans="1:5" x14ac:dyDescent="0.2">
      <c r="A441" s="11" t="str">
        <f>IF('Atual-TXT'!A462&lt;&gt;"",LEFT('Atual-TXT'!A462,15),"")</f>
        <v>4.6.3.0.0.00.00</v>
      </c>
      <c r="B441" s="11" t="str">
        <f>IF('Atual-TXT'!A462&lt;&gt;"",RIGHT(LEFT('Atual-TXT'!A462,51),34),"")</f>
        <v xml:space="preserve">GANHOS COM INCORPORACAO DE ATIVOS </v>
      </c>
      <c r="C441" s="12">
        <f>IF('Atual-TXT'!A462&lt;&gt;"",VALUE(RIGHT(LEFT('Atual-TXT'!A462,75),23)),"")</f>
        <v>281768.49</v>
      </c>
      <c r="D441" s="11" t="str">
        <f>IF('Atual-TXT'!A462&lt;&gt;"",RIGHT(LEFT('Atual-TXT'!A462,77),1),"")</f>
        <v>C</v>
      </c>
      <c r="E441" s="13">
        <f>IF('Atual-TXT'!A462&lt;&gt;"",IF(MOD(VALUE(LEFT(A441,1)),2)=1,IF(D441="D",C441,-C441),IF(D441="C",C441,-C441)),"")</f>
        <v>281768.49</v>
      </c>
    </row>
    <row r="442" spans="1:5" x14ac:dyDescent="0.2">
      <c r="A442" s="11" t="str">
        <f>IF('Atual-TXT'!A463&lt;&gt;"",LEFT('Atual-TXT'!A463,15),"")</f>
        <v>4.6.3.9.0.00.00</v>
      </c>
      <c r="B442" s="11" t="str">
        <f>IF('Atual-TXT'!A463&lt;&gt;"",RIGHT(LEFT('Atual-TXT'!A463,51),34),"")</f>
        <v xml:space="preserve">OUTROS GANHOS COM INCORPORACAO DE </v>
      </c>
      <c r="C442" s="12">
        <f>IF('Atual-TXT'!A463&lt;&gt;"",VALUE(RIGHT(LEFT('Atual-TXT'!A463,75),23)),"")</f>
        <v>281768.49</v>
      </c>
      <c r="D442" s="11" t="str">
        <f>IF('Atual-TXT'!A463&lt;&gt;"",RIGHT(LEFT('Atual-TXT'!A463,77),1),"")</f>
        <v>C</v>
      </c>
      <c r="E442" s="13">
        <f>IF('Atual-TXT'!A463&lt;&gt;"",IF(MOD(VALUE(LEFT(A442,1)),2)=1,IF(D442="D",C442,-C442),IF(D442="C",C442,-C442)),"")</f>
        <v>281768.49</v>
      </c>
    </row>
    <row r="443" spans="1:5" x14ac:dyDescent="0.2">
      <c r="A443" s="11" t="str">
        <f>IF('Atual-TXT'!A464&lt;&gt;"",LEFT('Atual-TXT'!A464,15),"")</f>
        <v>4.6.3.9.1.00.00</v>
      </c>
      <c r="B443" s="11" t="str">
        <f>IF('Atual-TXT'!A464&lt;&gt;"",RIGHT(LEFT('Atual-TXT'!A464,51),34),"")</f>
        <v xml:space="preserve">OUTROS GANHOS COM INCORPORACAO DE </v>
      </c>
      <c r="C443" s="12">
        <f>IF('Atual-TXT'!A464&lt;&gt;"",VALUE(RIGHT(LEFT('Atual-TXT'!A464,75),23)),"")</f>
        <v>281768.49</v>
      </c>
      <c r="D443" s="11" t="str">
        <f>IF('Atual-TXT'!A464&lt;&gt;"",RIGHT(LEFT('Atual-TXT'!A464,77),1),"")</f>
        <v>C</v>
      </c>
      <c r="E443" s="13">
        <f>IF('Atual-TXT'!A464&lt;&gt;"",IF(MOD(VALUE(LEFT(A443,1)),2)=1,IF(D443="D",C443,-C443),IF(D443="C",C443,-C443)),"")</f>
        <v>281768.49</v>
      </c>
    </row>
    <row r="444" spans="1:5" x14ac:dyDescent="0.2">
      <c r="A444" s="11" t="str">
        <f>IF('Atual-TXT'!A465&lt;&gt;"",LEFT('Atual-TXT'!A465,15),"")</f>
        <v>4.6.3.9.1.01.00</v>
      </c>
      <c r="B444" s="11" t="str">
        <f>IF('Atual-TXT'!A465&lt;&gt;"",RIGHT(LEFT('Atual-TXT'!A465,51),34),"")</f>
        <v xml:space="preserve">OUTROS GANHOS COM INCORPORACAO DE </v>
      </c>
      <c r="C444" s="12">
        <f>IF('Atual-TXT'!A465&lt;&gt;"",VALUE(RIGHT(LEFT('Atual-TXT'!A465,75),23)),"")</f>
        <v>281768.49</v>
      </c>
      <c r="D444" s="11" t="str">
        <f>IF('Atual-TXT'!A465&lt;&gt;"",RIGHT(LEFT('Atual-TXT'!A465,77),1),"")</f>
        <v>C</v>
      </c>
      <c r="E444" s="13">
        <f>IF('Atual-TXT'!A465&lt;&gt;"",IF(MOD(VALUE(LEFT(A444,1)),2)=1,IF(D444="D",C444,-C444),IF(D444="C",C444,-C444)),"")</f>
        <v>281768.49</v>
      </c>
    </row>
    <row r="445" spans="1:5" x14ac:dyDescent="0.2">
      <c r="A445" s="11" t="str">
        <f>IF('Atual-TXT'!A466&lt;&gt;"",LEFT('Atual-TXT'!A466,15),"")</f>
        <v>4.9.0.0.0.00.00</v>
      </c>
      <c r="B445" s="11" t="str">
        <f>IF('Atual-TXT'!A466&lt;&gt;"",RIGHT(LEFT('Atual-TXT'!A466,51),34),"")</f>
        <v>OUTRAS VARIACOES PATRIMONIAIS AUME</v>
      </c>
      <c r="C445" s="12">
        <f>IF('Atual-TXT'!A466&lt;&gt;"",VALUE(RIGHT(LEFT('Atual-TXT'!A466,75),23)),"")</f>
        <v>33415.019999999997</v>
      </c>
      <c r="D445" s="11" t="str">
        <f>IF('Atual-TXT'!A466&lt;&gt;"",RIGHT(LEFT('Atual-TXT'!A466,77),1),"")</f>
        <v>C</v>
      </c>
      <c r="E445" s="13">
        <f>IF('Atual-TXT'!A466&lt;&gt;"",IF(MOD(VALUE(LEFT(A445,1)),2)=1,IF(D445="D",C445,-C445),IF(D445="C",C445,-C445)),"")</f>
        <v>33415.019999999997</v>
      </c>
    </row>
    <row r="446" spans="1:5" x14ac:dyDescent="0.2">
      <c r="A446" s="11" t="str">
        <f>IF('Atual-TXT'!A467&lt;&gt;"",LEFT('Atual-TXT'!A467,15),"")</f>
        <v>4.9.1.0.0.00.00</v>
      </c>
      <c r="B446" s="11" t="str">
        <f>IF('Atual-TXT'!A467&lt;&gt;"",RIGHT(LEFT('Atual-TXT'!A467,51),34),"")</f>
        <v>VARIACAO PATRIMONIAL AUMENTATIVA A</v>
      </c>
      <c r="C446" s="12">
        <f>IF('Atual-TXT'!A467&lt;&gt;"",VALUE(RIGHT(LEFT('Atual-TXT'!A467,75),23)),"")</f>
        <v>0</v>
      </c>
      <c r="D446" s="11" t="str">
        <f>IF('Atual-TXT'!A467&lt;&gt;"",RIGHT(LEFT('Atual-TXT'!A467,77),1),"")</f>
        <v xml:space="preserve"> </v>
      </c>
      <c r="E446" s="13">
        <f>IF('Atual-TXT'!A467&lt;&gt;"",IF(MOD(VALUE(LEFT(A446,1)),2)=1,IF(D446="D",C446,-C446),IF(D446="C",C446,-C446)),"")</f>
        <v>0</v>
      </c>
    </row>
    <row r="447" spans="1:5" x14ac:dyDescent="0.2">
      <c r="A447" s="11" t="str">
        <f>IF('Atual-TXT'!A468&lt;&gt;"",LEFT('Atual-TXT'!A468,15),"")</f>
        <v>4.9.1.0.1.00.00</v>
      </c>
      <c r="B447" s="11" t="str">
        <f>IF('Atual-TXT'!A468&lt;&gt;"",RIGHT(LEFT('Atual-TXT'!A468,51),34),"")</f>
        <v xml:space="preserve">VPA A CLASSIFICAR - CONSOLIDACAO  </v>
      </c>
      <c r="C447" s="12">
        <f>IF('Atual-TXT'!A468&lt;&gt;"",VALUE(RIGHT(LEFT('Atual-TXT'!A468,75),23)),"")</f>
        <v>0</v>
      </c>
      <c r="D447" s="11" t="str">
        <f>IF('Atual-TXT'!A468&lt;&gt;"",RIGHT(LEFT('Atual-TXT'!A468,77),1),"")</f>
        <v xml:space="preserve"> </v>
      </c>
      <c r="E447" s="13">
        <f>IF('Atual-TXT'!A468&lt;&gt;"",IF(MOD(VALUE(LEFT(A447,1)),2)=1,IF(D447="D",C447,-C447),IF(D447="C",C447,-C447)),"")</f>
        <v>0</v>
      </c>
    </row>
    <row r="448" spans="1:5" x14ac:dyDescent="0.2">
      <c r="A448" s="11" t="str">
        <f>IF('Atual-TXT'!A469&lt;&gt;"",LEFT('Atual-TXT'!A469,15),"")</f>
        <v>4.9.1.0.1.01.00</v>
      </c>
      <c r="B448" s="11" t="str">
        <f>IF('Atual-TXT'!A469&lt;&gt;"",RIGHT(LEFT('Atual-TXT'!A469,51),34),"")</f>
        <v xml:space="preserve">VPA BRUTA A CLASSIFICAR           </v>
      </c>
      <c r="C448" s="12">
        <f>IF('Atual-TXT'!A469&lt;&gt;"",VALUE(RIGHT(LEFT('Atual-TXT'!A469,75),23)),"")</f>
        <v>0</v>
      </c>
      <c r="D448" s="11" t="str">
        <f>IF('Atual-TXT'!A469&lt;&gt;"",RIGHT(LEFT('Atual-TXT'!A469,77),1),"")</f>
        <v xml:space="preserve"> </v>
      </c>
      <c r="E448" s="13">
        <f>IF('Atual-TXT'!A469&lt;&gt;"",IF(MOD(VALUE(LEFT(A448,1)),2)=1,IF(D448="D",C448,-C448),IF(D448="C",C448,-C448)),"")</f>
        <v>0</v>
      </c>
    </row>
    <row r="449" spans="1:5" x14ac:dyDescent="0.2">
      <c r="A449" s="11" t="str">
        <f>IF('Atual-TXT'!A470&lt;&gt;"",LEFT('Atual-TXT'!A470,15),"")</f>
        <v>4.9.1.0.1.01.06</v>
      </c>
      <c r="B449" s="11" t="str">
        <f>IF('Atual-TXT'!A470&lt;&gt;"",RIGHT(LEFT('Atual-TXT'!A470,51),34),"")</f>
        <v>VPA BRUTA A REGULARIZAR - ALIENACA</v>
      </c>
      <c r="C449" s="12">
        <f>IF('Atual-TXT'!A470&lt;&gt;"",VALUE(RIGHT(LEFT('Atual-TXT'!A470,75),23)),"")</f>
        <v>0</v>
      </c>
      <c r="D449" s="11" t="str">
        <f>IF('Atual-TXT'!A470&lt;&gt;"",RIGHT(LEFT('Atual-TXT'!A470,77),1),"")</f>
        <v xml:space="preserve"> </v>
      </c>
      <c r="E449" s="13">
        <f>IF('Atual-TXT'!A470&lt;&gt;"",IF(MOD(VALUE(LEFT(A449,1)),2)=1,IF(D449="D",C449,-C449),IF(D449="C",C449,-C449)),"")</f>
        <v>0</v>
      </c>
    </row>
    <row r="450" spans="1:5" x14ac:dyDescent="0.2">
      <c r="A450" s="11" t="str">
        <f>IF('Atual-TXT'!A471&lt;&gt;"",LEFT('Atual-TXT'!A471,15),"")</f>
        <v>4.9.9.0.0.00.00</v>
      </c>
      <c r="B450" s="11" t="str">
        <f>IF('Atual-TXT'!A471&lt;&gt;"",RIGHT(LEFT('Atual-TXT'!A471,51),34),"")</f>
        <v>DIVERSAS VARIACOES PATRIMONIAIS AU</v>
      </c>
      <c r="C450" s="12">
        <f>IF('Atual-TXT'!A471&lt;&gt;"",VALUE(RIGHT(LEFT('Atual-TXT'!A471,75),23)),"")</f>
        <v>33415.019999999997</v>
      </c>
      <c r="D450" s="11" t="str">
        <f>IF('Atual-TXT'!A471&lt;&gt;"",RIGHT(LEFT('Atual-TXT'!A471,77),1),"")</f>
        <v>C</v>
      </c>
      <c r="E450" s="13">
        <f>IF('Atual-TXT'!A471&lt;&gt;"",IF(MOD(VALUE(LEFT(A450,1)),2)=1,IF(D450="D",C450,-C450),IF(D450="C",C450,-C450)),"")</f>
        <v>33415.019999999997</v>
      </c>
    </row>
    <row r="451" spans="1:5" x14ac:dyDescent="0.2">
      <c r="A451" s="11" t="str">
        <f>IF('Atual-TXT'!A472&lt;&gt;"",LEFT('Atual-TXT'!A472,15),"")</f>
        <v>4.9.9.6.0.00.00</v>
      </c>
      <c r="B451" s="11" t="str">
        <f>IF('Atual-TXT'!A472&lt;&gt;"",RIGHT(LEFT('Atual-TXT'!A472,51),34),"")</f>
        <v xml:space="preserve">INDENIZACOES E RESTITUICOES       </v>
      </c>
      <c r="C451" s="12">
        <f>IF('Atual-TXT'!A472&lt;&gt;"",VALUE(RIGHT(LEFT('Atual-TXT'!A472,75),23)),"")</f>
        <v>33415.019999999997</v>
      </c>
      <c r="D451" s="11" t="str">
        <f>IF('Atual-TXT'!A472&lt;&gt;"",RIGHT(LEFT('Atual-TXT'!A472,77),1),"")</f>
        <v>C</v>
      </c>
      <c r="E451" s="13">
        <f>IF('Atual-TXT'!A472&lt;&gt;"",IF(MOD(VALUE(LEFT(A451,1)),2)=1,IF(D451="D",C451,-C451),IF(D451="C",C451,-C451)),"")</f>
        <v>33415.019999999997</v>
      </c>
    </row>
    <row r="452" spans="1:5" x14ac:dyDescent="0.2">
      <c r="A452" s="11" t="str">
        <f>IF('Atual-TXT'!A473&lt;&gt;"",LEFT('Atual-TXT'!A473,15),"")</f>
        <v>4.9.9.6.1.00.00</v>
      </c>
      <c r="B452" s="11" t="str">
        <f>IF('Atual-TXT'!A473&lt;&gt;"",RIGHT(LEFT('Atual-TXT'!A473,51),34),"")</f>
        <v>INDENIZACOES E RESTITUICOES - CONS</v>
      </c>
      <c r="C452" s="12">
        <f>IF('Atual-TXT'!A473&lt;&gt;"",VALUE(RIGHT(LEFT('Atual-TXT'!A473,75),23)),"")</f>
        <v>33415.019999999997</v>
      </c>
      <c r="D452" s="11" t="str">
        <f>IF('Atual-TXT'!A473&lt;&gt;"",RIGHT(LEFT('Atual-TXT'!A473,77),1),"")</f>
        <v>C</v>
      </c>
      <c r="E452" s="13">
        <f>IF('Atual-TXT'!A473&lt;&gt;"",IF(MOD(VALUE(LEFT(A452,1)),2)=1,IF(D452="D",C452,-C452),IF(D452="C",C452,-C452)),"")</f>
        <v>33415.019999999997</v>
      </c>
    </row>
    <row r="453" spans="1:5" x14ac:dyDescent="0.2">
      <c r="A453" s="11" t="str">
        <f>IF('Atual-TXT'!A474&lt;&gt;"",LEFT('Atual-TXT'!A474,15),"")</f>
        <v>4.9.9.6.1.01.00</v>
      </c>
      <c r="B453" s="11" t="str">
        <f>IF('Atual-TXT'!A474&lt;&gt;"",RIGHT(LEFT('Atual-TXT'!A474,51),34),"")</f>
        <v xml:space="preserve">INDENIZACOES                      </v>
      </c>
      <c r="C453" s="12">
        <f>IF('Atual-TXT'!A474&lt;&gt;"",VALUE(RIGHT(LEFT('Atual-TXT'!A474,75),23)),"")</f>
        <v>7232.42</v>
      </c>
      <c r="D453" s="11" t="str">
        <f>IF('Atual-TXT'!A474&lt;&gt;"",RIGHT(LEFT('Atual-TXT'!A474,77),1),"")</f>
        <v>C</v>
      </c>
      <c r="E453" s="13">
        <f>IF('Atual-TXT'!A474&lt;&gt;"",IF(MOD(VALUE(LEFT(A453,1)),2)=1,IF(D453="D",C453,-C453),IF(D453="C",C453,-C453)),"")</f>
        <v>7232.42</v>
      </c>
    </row>
    <row r="454" spans="1:5" x14ac:dyDescent="0.2">
      <c r="A454" s="11" t="str">
        <f>IF('Atual-TXT'!A475&lt;&gt;"",LEFT('Atual-TXT'!A475,15),"")</f>
        <v>4.9.9.6.1.02.00</v>
      </c>
      <c r="B454" s="11" t="str">
        <f>IF('Atual-TXT'!A475&lt;&gt;"",RIGHT(LEFT('Atual-TXT'!A475,51),34),"")</f>
        <v xml:space="preserve">RESTITUICOES                      </v>
      </c>
      <c r="C454" s="12">
        <f>IF('Atual-TXT'!A475&lt;&gt;"",VALUE(RIGHT(LEFT('Atual-TXT'!A475,75),23)),"")</f>
        <v>26182.6</v>
      </c>
      <c r="D454" s="11" t="str">
        <f>IF('Atual-TXT'!A475&lt;&gt;"",RIGHT(LEFT('Atual-TXT'!A475,77),1),"")</f>
        <v>C</v>
      </c>
      <c r="E454" s="13">
        <f>IF('Atual-TXT'!A475&lt;&gt;"",IF(MOD(VALUE(LEFT(A454,1)),2)=1,IF(D454="D",C454,-C454),IF(D454="C",C454,-C454)),"")</f>
        <v>26182.6</v>
      </c>
    </row>
    <row r="455" spans="1:5" x14ac:dyDescent="0.2">
      <c r="A455" s="11" t="str">
        <f>IF('Atual-TXT'!A476&lt;&gt;"",LEFT('Atual-TXT'!A476,15),"")</f>
        <v>5.0.0.0.0.00.00</v>
      </c>
      <c r="B455" s="11" t="str">
        <f>IF('Atual-TXT'!A476&lt;&gt;"",RIGHT(LEFT('Atual-TXT'!A476,51),34),"")</f>
        <v>CONTROLES DA APROVACAO DO PLANEJAM</v>
      </c>
      <c r="C455" s="12">
        <f>IF('Atual-TXT'!A476&lt;&gt;"",VALUE(RIGHT(LEFT('Atual-TXT'!A476,75),23)),"")</f>
        <v>1343774700.3399999</v>
      </c>
      <c r="D455" s="11" t="str">
        <f>IF('Atual-TXT'!A476&lt;&gt;"",RIGHT(LEFT('Atual-TXT'!A476,77),1),"")</f>
        <v>D</v>
      </c>
      <c r="E455" s="13">
        <f>IF('Atual-TXT'!A476&lt;&gt;"",IF(MOD(VALUE(LEFT(A455,1)),2)=1,IF(D455="D",C455,-C455),IF(D455="C",C455,-C455)),"")</f>
        <v>1343774700.3399999</v>
      </c>
    </row>
    <row r="456" spans="1:5" x14ac:dyDescent="0.2">
      <c r="A456" s="11" t="str">
        <f>IF('Atual-TXT'!A477&lt;&gt;"",LEFT('Atual-TXT'!A477,15),"")</f>
        <v>5.1.0.0.0.00.00</v>
      </c>
      <c r="B456" s="11" t="str">
        <f>IF('Atual-TXT'!A477&lt;&gt;"",RIGHT(LEFT('Atual-TXT'!A477,51),34),"")</f>
        <v xml:space="preserve">PLANEJAMENTO APROVADO             </v>
      </c>
      <c r="C456" s="12">
        <f>IF('Atual-TXT'!A477&lt;&gt;"",VALUE(RIGHT(LEFT('Atual-TXT'!A477,75),23)),"")</f>
        <v>292192541</v>
      </c>
      <c r="D456" s="11" t="str">
        <f>IF('Atual-TXT'!A477&lt;&gt;"",RIGHT(LEFT('Atual-TXT'!A477,77),1),"")</f>
        <v>D</v>
      </c>
      <c r="E456" s="13">
        <f>IF('Atual-TXT'!A477&lt;&gt;"",IF(MOD(VALUE(LEFT(A456,1)),2)=1,IF(D456="D",C456,-C456),IF(D456="C",C456,-C456)),"")</f>
        <v>292192541</v>
      </c>
    </row>
    <row r="457" spans="1:5" x14ac:dyDescent="0.2">
      <c r="A457" s="11" t="str">
        <f>IF('Atual-TXT'!A478&lt;&gt;"",LEFT('Atual-TXT'!A478,15),"")</f>
        <v>5.1.2.0.0.00.00</v>
      </c>
      <c r="B457" s="11" t="str">
        <f>IF('Atual-TXT'!A478&lt;&gt;"",RIGHT(LEFT('Atual-TXT'!A478,51),34),"")</f>
        <v xml:space="preserve">PLOA                              </v>
      </c>
      <c r="C457" s="12">
        <f>IF('Atual-TXT'!A478&lt;&gt;"",VALUE(RIGHT(LEFT('Atual-TXT'!A478,75),23)),"")</f>
        <v>292192541</v>
      </c>
      <c r="D457" s="11" t="str">
        <f>IF('Atual-TXT'!A478&lt;&gt;"",RIGHT(LEFT('Atual-TXT'!A478,77),1),"")</f>
        <v>D</v>
      </c>
      <c r="E457" s="13">
        <f>IF('Atual-TXT'!A478&lt;&gt;"",IF(MOD(VALUE(LEFT(A457,1)),2)=1,IF(D457="D",C457,-C457),IF(D457="C",C457,-C457)),"")</f>
        <v>292192541</v>
      </c>
    </row>
    <row r="458" spans="1:5" x14ac:dyDescent="0.2">
      <c r="A458" s="11" t="str">
        <f>IF('Atual-TXT'!A479&lt;&gt;"",LEFT('Atual-TXT'!A479,15),"")</f>
        <v>5.1.2.2.0.00.00</v>
      </c>
      <c r="B458" s="11" t="str">
        <f>IF('Atual-TXT'!A479&lt;&gt;"",RIGHT(LEFT('Atual-TXT'!A479,51),34),"")</f>
        <v xml:space="preserve">PROJETO INICIAL DA LOA - DESPESA  </v>
      </c>
      <c r="C458" s="12">
        <f>IF('Atual-TXT'!A479&lt;&gt;"",VALUE(RIGHT(LEFT('Atual-TXT'!A479,75),23)),"")</f>
        <v>292192541</v>
      </c>
      <c r="D458" s="11" t="str">
        <f>IF('Atual-TXT'!A479&lt;&gt;"",RIGHT(LEFT('Atual-TXT'!A479,77),1),"")</f>
        <v>D</v>
      </c>
      <c r="E458" s="13">
        <f>IF('Atual-TXT'!A479&lt;&gt;"",IF(MOD(VALUE(LEFT(A458,1)),2)=1,IF(D458="D",C458,-C458),IF(D458="C",C458,-C458)),"")</f>
        <v>292192541</v>
      </c>
    </row>
    <row r="459" spans="1:5" x14ac:dyDescent="0.2">
      <c r="A459" s="11" t="str">
        <f>IF('Atual-TXT'!A480&lt;&gt;"",LEFT('Atual-TXT'!A480,15),"")</f>
        <v>5.1.2.2.1.00.00</v>
      </c>
      <c r="B459" s="11" t="str">
        <f>IF('Atual-TXT'!A480&lt;&gt;"",RIGHT(LEFT('Atual-TXT'!A480,51),34),"")</f>
        <v xml:space="preserve">PLOA INICIAL DA DESPESA           </v>
      </c>
      <c r="C459" s="12">
        <f>IF('Atual-TXT'!A480&lt;&gt;"",VALUE(RIGHT(LEFT('Atual-TXT'!A480,75),23)),"")</f>
        <v>292192541</v>
      </c>
      <c r="D459" s="11" t="str">
        <f>IF('Atual-TXT'!A480&lt;&gt;"",RIGHT(LEFT('Atual-TXT'!A480,77),1),"")</f>
        <v>D</v>
      </c>
      <c r="E459" s="13">
        <f>IF('Atual-TXT'!A480&lt;&gt;"",IF(MOD(VALUE(LEFT(A459,1)),2)=1,IF(D459="D",C459,-C459),IF(D459="C",C459,-C459)),"")</f>
        <v>292192541</v>
      </c>
    </row>
    <row r="460" spans="1:5" x14ac:dyDescent="0.2">
      <c r="A460" s="11" t="str">
        <f>IF('Atual-TXT'!A481&lt;&gt;"",LEFT('Atual-TXT'!A481,15),"")</f>
        <v>5.2.0.0.0.00.00</v>
      </c>
      <c r="B460" s="11" t="str">
        <f>IF('Atual-TXT'!A481&lt;&gt;"",RIGHT(LEFT('Atual-TXT'!A481,51),34),"")</f>
        <v xml:space="preserve">ORCAMENTO APROVADO                </v>
      </c>
      <c r="C460" s="12">
        <f>IF('Atual-TXT'!A481&lt;&gt;"",VALUE(RIGHT(LEFT('Atual-TXT'!A481,75),23)),"")</f>
        <v>969551923.82000005</v>
      </c>
      <c r="D460" s="11" t="str">
        <f>IF('Atual-TXT'!A481&lt;&gt;"",RIGHT(LEFT('Atual-TXT'!A481,77),1),"")</f>
        <v>D</v>
      </c>
      <c r="E460" s="13">
        <f>IF('Atual-TXT'!A481&lt;&gt;"",IF(MOD(VALUE(LEFT(A460,1)),2)=1,IF(D460="D",C460,-C460),IF(D460="C",C460,-C460)),"")</f>
        <v>969551923.82000005</v>
      </c>
    </row>
    <row r="461" spans="1:5" x14ac:dyDescent="0.2">
      <c r="A461" s="11" t="str">
        <f>IF('Atual-TXT'!A482&lt;&gt;"",LEFT('Atual-TXT'!A482,15),"")</f>
        <v>5.2.1.0.0.00.00</v>
      </c>
      <c r="B461" s="11" t="str">
        <f>IF('Atual-TXT'!A482&lt;&gt;"",RIGHT(LEFT('Atual-TXT'!A482,51),34),"")</f>
        <v xml:space="preserve">PREVISAO DA RECEITA               </v>
      </c>
      <c r="C461" s="12">
        <f>IF('Atual-TXT'!A482&lt;&gt;"",VALUE(RIGHT(LEFT('Atual-TXT'!A482,75),23)),"")</f>
        <v>916593</v>
      </c>
      <c r="D461" s="11" t="str">
        <f>IF('Atual-TXT'!A482&lt;&gt;"",RIGHT(LEFT('Atual-TXT'!A482,77),1),"")</f>
        <v>D</v>
      </c>
      <c r="E461" s="13">
        <f>IF('Atual-TXT'!A482&lt;&gt;"",IF(MOD(VALUE(LEFT(A461,1)),2)=1,IF(D461="D",C461,-C461),IF(D461="C",C461,-C461)),"")</f>
        <v>916593</v>
      </c>
    </row>
    <row r="462" spans="1:5" x14ac:dyDescent="0.2">
      <c r="A462" s="11" t="str">
        <f>IF('Atual-TXT'!A483&lt;&gt;"",LEFT('Atual-TXT'!A483,15),"")</f>
        <v>5.2.1.1.0.00.00</v>
      </c>
      <c r="B462" s="11" t="str">
        <f>IF('Atual-TXT'!A483&lt;&gt;"",RIGHT(LEFT('Atual-TXT'!A483,51),34),"")</f>
        <v xml:space="preserve">PREVISAO INICIAL DA RECEITA       </v>
      </c>
      <c r="C462" s="12">
        <f>IF('Atual-TXT'!A483&lt;&gt;"",VALUE(RIGHT(LEFT('Atual-TXT'!A483,75),23)),"")</f>
        <v>916593</v>
      </c>
      <c r="D462" s="11" t="str">
        <f>IF('Atual-TXT'!A483&lt;&gt;"",RIGHT(LEFT('Atual-TXT'!A483,77),1),"")</f>
        <v>D</v>
      </c>
      <c r="E462" s="13">
        <f>IF('Atual-TXT'!A483&lt;&gt;"",IF(MOD(VALUE(LEFT(A462,1)),2)=1,IF(D462="D",C462,-C462),IF(D462="C",C462,-C462)),"")</f>
        <v>916593</v>
      </c>
    </row>
    <row r="463" spans="1:5" x14ac:dyDescent="0.2">
      <c r="A463" s="11" t="str">
        <f>IF('Atual-TXT'!A484&lt;&gt;"",LEFT('Atual-TXT'!A484,15),"")</f>
        <v>5.2.2.0.0.00.00</v>
      </c>
      <c r="B463" s="11" t="str">
        <f>IF('Atual-TXT'!A484&lt;&gt;"",RIGHT(LEFT('Atual-TXT'!A484,51),34),"")</f>
        <v xml:space="preserve">FIXACAO DA DESPESA                </v>
      </c>
      <c r="C463" s="12">
        <f>IF('Atual-TXT'!A484&lt;&gt;"",VALUE(RIGHT(LEFT('Atual-TXT'!A484,75),23)),"")</f>
        <v>968635330.82000005</v>
      </c>
      <c r="D463" s="11" t="str">
        <f>IF('Atual-TXT'!A484&lt;&gt;"",RIGHT(LEFT('Atual-TXT'!A484,77),1),"")</f>
        <v>D</v>
      </c>
      <c r="E463" s="12">
        <f>IF('Atual-TXT'!A484&lt;&gt;"",IF(MOD(VALUE(LEFT(A463,1)),2)=1,IF(D463="D",C463,-C463),IF(D463="C",C463,-C463)),"")</f>
        <v>968635330.82000005</v>
      </c>
    </row>
    <row r="464" spans="1:5" x14ac:dyDescent="0.2">
      <c r="A464" s="11" t="str">
        <f>IF('Atual-TXT'!A485&lt;&gt;"",LEFT('Atual-TXT'!A485,15),"")</f>
        <v>5.2.2.1.0.00.00</v>
      </c>
      <c r="B464" s="11" t="str">
        <f>IF('Atual-TXT'!A485&lt;&gt;"",RIGHT(LEFT('Atual-TXT'!A485,51),34),"")</f>
        <v xml:space="preserve">DOTACAO ORCAMENTARIA              </v>
      </c>
      <c r="C464" s="12">
        <f>IF('Atual-TXT'!A485&lt;&gt;"",VALUE(RIGHT(LEFT('Atual-TXT'!A485,75),23)),"")</f>
        <v>314757307</v>
      </c>
      <c r="D464" s="11" t="str">
        <f>IF('Atual-TXT'!A485&lt;&gt;"",RIGHT(LEFT('Atual-TXT'!A485,77),1),"")</f>
        <v>D</v>
      </c>
      <c r="E464" s="12">
        <f>IF('Atual-TXT'!A485&lt;&gt;"",IF(MOD(VALUE(LEFT(A464,1)),2)=1,IF(D464="D",C464,-C464),IF(D464="C",C464,-C464)),"")</f>
        <v>314757307</v>
      </c>
    </row>
    <row r="465" spans="1:5" x14ac:dyDescent="0.2">
      <c r="A465" s="11" t="str">
        <f>IF('Atual-TXT'!A486&lt;&gt;"",LEFT('Atual-TXT'!A486,15),"")</f>
        <v>5.2.2.1.1.00.00</v>
      </c>
      <c r="B465" s="11" t="str">
        <f>IF('Atual-TXT'!A486&lt;&gt;"",RIGHT(LEFT('Atual-TXT'!A486,51),34),"")</f>
        <v xml:space="preserve">DOTACAO INICIAL                   </v>
      </c>
      <c r="C465" s="12">
        <f>IF('Atual-TXT'!A486&lt;&gt;"",VALUE(RIGHT(LEFT('Atual-TXT'!A486,75),23)),"")</f>
        <v>294177319</v>
      </c>
      <c r="D465" s="11" t="str">
        <f>IF('Atual-TXT'!A486&lt;&gt;"",RIGHT(LEFT('Atual-TXT'!A486,77),1),"")</f>
        <v>D</v>
      </c>
      <c r="E465" s="12">
        <f>IF('Atual-TXT'!A486&lt;&gt;"",IF(MOD(VALUE(LEFT(A465,1)),2)=1,IF(D465="D",C465,-C465),IF(D465="C",C465,-C465)),"")</f>
        <v>294177319</v>
      </c>
    </row>
    <row r="466" spans="1:5" x14ac:dyDescent="0.2">
      <c r="A466" s="11" t="str">
        <f>IF('Atual-TXT'!A487&lt;&gt;"",LEFT('Atual-TXT'!A487,15),"")</f>
        <v>5.2.2.1.1.01.00</v>
      </c>
      <c r="B466" s="11" t="str">
        <f>IF('Atual-TXT'!A487&lt;&gt;"",RIGHT(LEFT('Atual-TXT'!A487,51),34),"")</f>
        <v xml:space="preserve">CREDITO INICIAL                   </v>
      </c>
      <c r="C466" s="12">
        <f>IF('Atual-TXT'!A487&lt;&gt;"",VALUE(RIGHT(LEFT('Atual-TXT'!A487,75),23)),"")</f>
        <v>294177319</v>
      </c>
      <c r="D466" s="11" t="str">
        <f>IF('Atual-TXT'!A487&lt;&gt;"",RIGHT(LEFT('Atual-TXT'!A487,77),1),"")</f>
        <v>D</v>
      </c>
      <c r="E466" s="12">
        <f>IF('Atual-TXT'!A487&lt;&gt;"",IF(MOD(VALUE(LEFT(A466,1)),2)=1,IF(D466="D",C466,-C466),IF(D466="C",C466,-C466)),"")</f>
        <v>294177319</v>
      </c>
    </row>
    <row r="467" spans="1:5" x14ac:dyDescent="0.2">
      <c r="A467" s="11" t="str">
        <f>IF('Atual-TXT'!A488&lt;&gt;"",LEFT('Atual-TXT'!A488,15),"")</f>
        <v>5.2.2.1.1.01.01</v>
      </c>
      <c r="B467" s="11" t="str">
        <f>IF('Atual-TXT'!A488&lt;&gt;"",RIGHT(LEFT('Atual-TXT'!A488,51),34),"")</f>
        <v xml:space="preserve">ORIGINARIO DO OGU                 </v>
      </c>
      <c r="C467" s="12">
        <f>IF('Atual-TXT'!A488&lt;&gt;"",VALUE(RIGHT(LEFT('Atual-TXT'!A488,75),23)),"")</f>
        <v>294177319</v>
      </c>
      <c r="D467" s="11" t="str">
        <f>IF('Atual-TXT'!A488&lt;&gt;"",RIGHT(LEFT('Atual-TXT'!A488,77),1),"")</f>
        <v>D</v>
      </c>
      <c r="E467" s="12">
        <f>IF('Atual-TXT'!A488&lt;&gt;"",IF(MOD(VALUE(LEFT(A467,1)),2)=1,IF(D467="D",C467,-C467),IF(D467="C",C467,-C467)),"")</f>
        <v>294177319</v>
      </c>
    </row>
    <row r="468" spans="1:5" x14ac:dyDescent="0.2">
      <c r="A468" s="11" t="str">
        <f>IF('Atual-TXT'!A489&lt;&gt;"",LEFT('Atual-TXT'!A489,15),"")</f>
        <v>5.2.2.1.2.00.00</v>
      </c>
      <c r="B468" s="11" t="str">
        <f>IF('Atual-TXT'!A489&lt;&gt;"",RIGHT(LEFT('Atual-TXT'!A489,51),34),"")</f>
        <v>DOTACAO ADICIONAL POR TIPO DE CRED</v>
      </c>
      <c r="C468" s="12">
        <f>IF('Atual-TXT'!A489&lt;&gt;"",VALUE(RIGHT(LEFT('Atual-TXT'!A489,75),23)),"")</f>
        <v>22149810</v>
      </c>
      <c r="D468" s="11" t="str">
        <f>IF('Atual-TXT'!A489&lt;&gt;"",RIGHT(LEFT('Atual-TXT'!A489,77),1),"")</f>
        <v>D</v>
      </c>
      <c r="E468" s="12">
        <f>IF('Atual-TXT'!A489&lt;&gt;"",IF(MOD(VALUE(LEFT(A468,1)),2)=1,IF(D468="D",C468,-C468),IF(D468="C",C468,-C468)),"")</f>
        <v>22149810</v>
      </c>
    </row>
    <row r="469" spans="1:5" x14ac:dyDescent="0.2">
      <c r="A469" s="11" t="str">
        <f>IF('Atual-TXT'!A490&lt;&gt;"",LEFT('Atual-TXT'!A490,15),"")</f>
        <v>5.2.2.1.2.01.00</v>
      </c>
      <c r="B469" s="11" t="str">
        <f>IF('Atual-TXT'!A490&lt;&gt;"",RIGHT(LEFT('Atual-TXT'!A490,51),34),"")</f>
        <v xml:space="preserve">CREDITO ADICIONAL SUPLEMENTAR     </v>
      </c>
      <c r="C469" s="12">
        <f>IF('Atual-TXT'!A490&lt;&gt;"",VALUE(RIGHT(LEFT('Atual-TXT'!A490,75),23)),"")</f>
        <v>22149810</v>
      </c>
      <c r="D469" s="11" t="str">
        <f>IF('Atual-TXT'!A490&lt;&gt;"",RIGHT(LEFT('Atual-TXT'!A490,77),1),"")</f>
        <v>D</v>
      </c>
      <c r="E469" s="12">
        <f>IF('Atual-TXT'!A490&lt;&gt;"",IF(MOD(VALUE(LEFT(A469,1)),2)=1,IF(D469="D",C469,-C469),IF(D469="C",C469,-C469)),"")</f>
        <v>22149810</v>
      </c>
    </row>
    <row r="470" spans="1:5" x14ac:dyDescent="0.2">
      <c r="A470" s="11" t="str">
        <f>IF('Atual-TXT'!A491&lt;&gt;"",LEFT('Atual-TXT'!A491,15),"")</f>
        <v>5.2.2.1.2.01.01</v>
      </c>
      <c r="B470" s="11" t="str">
        <f>IF('Atual-TXT'!A491&lt;&gt;"",RIGHT(LEFT('Atual-TXT'!A491,51),34),"")</f>
        <v xml:space="preserve">ORIGINARIO DO OGU                 </v>
      </c>
      <c r="C470" s="12">
        <f>IF('Atual-TXT'!A491&lt;&gt;"",VALUE(RIGHT(LEFT('Atual-TXT'!A491,75),23)),"")</f>
        <v>22149810</v>
      </c>
      <c r="D470" s="11" t="str">
        <f>IF('Atual-TXT'!A491&lt;&gt;"",RIGHT(LEFT('Atual-TXT'!A491,77),1),"")</f>
        <v>D</v>
      </c>
      <c r="E470" s="12">
        <f>IF('Atual-TXT'!A491&lt;&gt;"",IF(MOD(VALUE(LEFT(A470,1)),2)=1,IF(D470="D",C470,-C470),IF(D470="C",C470,-C470)),"")</f>
        <v>22149810</v>
      </c>
    </row>
    <row r="471" spans="1:5" x14ac:dyDescent="0.2">
      <c r="A471" s="11" t="str">
        <f>IF('Atual-TXT'!A492&lt;&gt;"",LEFT('Atual-TXT'!A492,15),"")</f>
        <v>5.2.2.1.3.00.00</v>
      </c>
      <c r="B471" s="11" t="str">
        <f>IF('Atual-TXT'!A492&lt;&gt;"",RIGHT(LEFT('Atual-TXT'!A492,51),34),"")</f>
        <v xml:space="preserve">DOTACAO ADICIONAL POR FONTE       </v>
      </c>
      <c r="C471" s="12">
        <f>IF('Atual-TXT'!A492&lt;&gt;"",VALUE(RIGHT(LEFT('Atual-TXT'!A492,75),23)),"")</f>
        <v>0</v>
      </c>
      <c r="D471" s="11" t="str">
        <f>IF('Atual-TXT'!A492&lt;&gt;"",RIGHT(LEFT('Atual-TXT'!A492,77),1),"")</f>
        <v xml:space="preserve"> </v>
      </c>
      <c r="E471" s="12">
        <f>IF('Atual-TXT'!A492&lt;&gt;"",IF(MOD(VALUE(LEFT(A471,1)),2)=1,IF(D471="D",C471,-C471),IF(D471="C",C471,-C471)),"")</f>
        <v>0</v>
      </c>
    </row>
    <row r="472" spans="1:5" x14ac:dyDescent="0.2">
      <c r="A472" s="11" t="str">
        <f>IF('Atual-TXT'!A493&lt;&gt;"",LEFT('Atual-TXT'!A493,15),"")</f>
        <v>5.2.2.1.3.03.00</v>
      </c>
      <c r="B472" s="11" t="str">
        <f>IF('Atual-TXT'!A493&lt;&gt;"",RIGHT(LEFT('Atual-TXT'!A493,51),34),"")</f>
        <v xml:space="preserve">ANULACAO DE DOTACAO               </v>
      </c>
      <c r="C472" s="12">
        <f>IF('Atual-TXT'!A493&lt;&gt;"",VALUE(RIGHT(LEFT('Atual-TXT'!A493,75),23)),"")</f>
        <v>22149810</v>
      </c>
      <c r="D472" s="11" t="str">
        <f>IF('Atual-TXT'!A493&lt;&gt;"",RIGHT(LEFT('Atual-TXT'!A493,77),1),"")</f>
        <v>D</v>
      </c>
      <c r="E472" s="12">
        <f>IF('Atual-TXT'!A493&lt;&gt;"",IF(MOD(VALUE(LEFT(A472,1)),2)=1,IF(D472="D",C472,-C472),IF(D472="C",C472,-C472)),"")</f>
        <v>22149810</v>
      </c>
    </row>
    <row r="473" spans="1:5" x14ac:dyDescent="0.2">
      <c r="A473" s="11" t="str">
        <f>IF('Atual-TXT'!A494&lt;&gt;"",LEFT('Atual-TXT'!A494,15),"")</f>
        <v>5.2.2.1.3.99.00</v>
      </c>
      <c r="B473" s="11" t="str">
        <f>IF('Atual-TXT'!A494&lt;&gt;"",RIGHT(LEFT('Atual-TXT'!A494,51),34),"")</f>
        <v xml:space="preserve">VALOR GLOBAL DA DOTACAO ADICIONAL </v>
      </c>
      <c r="C473" s="12">
        <f>IF('Atual-TXT'!A494&lt;&gt;"",VALUE(RIGHT(LEFT('Atual-TXT'!A494,75),23)),"")</f>
        <v>22149810</v>
      </c>
      <c r="D473" s="11" t="str">
        <f>IF('Atual-TXT'!A494&lt;&gt;"",RIGHT(LEFT('Atual-TXT'!A494,77),1),"")</f>
        <v>C</v>
      </c>
      <c r="E473" s="12">
        <f>IF('Atual-TXT'!A494&lt;&gt;"",IF(MOD(VALUE(LEFT(A473,1)),2)=1,IF(D473="D",C473,-C473),IF(D473="C",C473,-C473)),"")</f>
        <v>-22149810</v>
      </c>
    </row>
    <row r="474" spans="1:5" x14ac:dyDescent="0.2">
      <c r="A474" s="11" t="str">
        <f>IF('Atual-TXT'!A495&lt;&gt;"",LEFT('Atual-TXT'!A495,15),"")</f>
        <v>5.2.2.1.9.00.00</v>
      </c>
      <c r="B474" s="11" t="str">
        <f>IF('Atual-TXT'!A495&lt;&gt;"",RIGHT(LEFT('Atual-TXT'!A495,51),34),"")</f>
        <v>CANCELAMENTO/REMANEJAMENTO DE DOTA</v>
      </c>
      <c r="C474" s="12">
        <f>IF('Atual-TXT'!A495&lt;&gt;"",VALUE(RIGHT(LEFT('Atual-TXT'!A495,75),23)),"")</f>
        <v>1569822</v>
      </c>
      <c r="D474" s="11" t="str">
        <f>IF('Atual-TXT'!A495&lt;&gt;"",RIGHT(LEFT('Atual-TXT'!A495,77),1),"")</f>
        <v>C</v>
      </c>
      <c r="E474" s="12">
        <f>IF('Atual-TXT'!A495&lt;&gt;"",IF(MOD(VALUE(LEFT(A474,1)),2)=1,IF(D474="D",C474,-C474),IF(D474="C",C474,-C474)),"")</f>
        <v>-1569822</v>
      </c>
    </row>
    <row r="475" spans="1:5" x14ac:dyDescent="0.2">
      <c r="A475" s="11" t="str">
        <f>IF('Atual-TXT'!A496&lt;&gt;"",LEFT('Atual-TXT'!A496,15),"")</f>
        <v>5.2.2.1.9.01.00</v>
      </c>
      <c r="B475" s="11" t="str">
        <f>IF('Atual-TXT'!A496&lt;&gt;"",RIGHT(LEFT('Atual-TXT'!A496,51),34),"")</f>
        <v>ALTERACAO DO QUADRO DE DETALHAMENT</v>
      </c>
      <c r="C475" s="12">
        <f>IF('Atual-TXT'!A496&lt;&gt;"",VALUE(RIGHT(LEFT('Atual-TXT'!A496,75),23)),"")</f>
        <v>0</v>
      </c>
      <c r="D475" s="11" t="str">
        <f>IF('Atual-TXT'!A496&lt;&gt;"",RIGHT(LEFT('Atual-TXT'!A496,77),1),"")</f>
        <v xml:space="preserve"> </v>
      </c>
      <c r="E475" s="12">
        <f>IF('Atual-TXT'!A496&lt;&gt;"",IF(MOD(VALUE(LEFT(A475,1)),2)=1,IF(D475="D",C475,-C475),IF(D475="C",C475,-C475)),"")</f>
        <v>0</v>
      </c>
    </row>
    <row r="476" spans="1:5" x14ac:dyDescent="0.2">
      <c r="A476" s="11" t="str">
        <f>IF('Atual-TXT'!A497&lt;&gt;"",LEFT('Atual-TXT'!A497,15),"")</f>
        <v>5.2.2.1.9.01.01</v>
      </c>
      <c r="B476" s="11" t="str">
        <f>IF('Atual-TXT'!A497&lt;&gt;"",RIGHT(LEFT('Atual-TXT'!A497,51),34),"")</f>
        <v xml:space="preserve">ACRESCIMO                         </v>
      </c>
      <c r="C476" s="12">
        <f>IF('Atual-TXT'!A497&lt;&gt;"",VALUE(RIGHT(LEFT('Atual-TXT'!A497,75),23)),"")</f>
        <v>354017624.41000003</v>
      </c>
      <c r="D476" s="11" t="str">
        <f>IF('Atual-TXT'!A497&lt;&gt;"",RIGHT(LEFT('Atual-TXT'!A497,77),1),"")</f>
        <v>D</v>
      </c>
      <c r="E476" s="12">
        <f>IF('Atual-TXT'!A497&lt;&gt;"",IF(MOD(VALUE(LEFT(A476,1)),2)=1,IF(D476="D",C476,-C476),IF(D476="C",C476,-C476)),"")</f>
        <v>354017624.41000003</v>
      </c>
    </row>
    <row r="477" spans="1:5" x14ac:dyDescent="0.2">
      <c r="A477" s="11" t="str">
        <f>IF('Atual-TXT'!A498&lt;&gt;"",LEFT('Atual-TXT'!A498,15),"")</f>
        <v>5.2.2.1.9.01.09</v>
      </c>
      <c r="B477" s="11" t="str">
        <f>IF('Atual-TXT'!A498&lt;&gt;"",RIGHT(LEFT('Atual-TXT'!A498,51),34),"")</f>
        <v xml:space="preserve">REDUCAO                           </v>
      </c>
      <c r="C477" s="12">
        <f>IF('Atual-TXT'!A498&lt;&gt;"",VALUE(RIGHT(LEFT('Atual-TXT'!A498,75),23)),"")</f>
        <v>354017624.41000003</v>
      </c>
      <c r="D477" s="11" t="str">
        <f>IF('Atual-TXT'!A498&lt;&gt;"",RIGHT(LEFT('Atual-TXT'!A498,77),1),"")</f>
        <v>C</v>
      </c>
      <c r="E477" s="12">
        <f>IF('Atual-TXT'!A498&lt;&gt;"",IF(MOD(VALUE(LEFT(A477,1)),2)=1,IF(D477="D",C477,-C477),IF(D477="C",C477,-C477)),"")</f>
        <v>-354017624.41000003</v>
      </c>
    </row>
    <row r="478" spans="1:5" x14ac:dyDescent="0.2">
      <c r="A478" s="11" t="str">
        <f>IF('Atual-TXT'!A499&lt;&gt;"",LEFT('Atual-TXT'!A499,15),"")</f>
        <v>5.2.2.1.9.02.00</v>
      </c>
      <c r="B478" s="11" t="str">
        <f>IF('Atual-TXT'!A499&lt;&gt;"",RIGHT(LEFT('Atual-TXT'!A499,51),34),"")</f>
        <v xml:space="preserve">ALTERACAO DA LEI ORCAMENTARIA     </v>
      </c>
      <c r="C478" s="12">
        <f>IF('Atual-TXT'!A499&lt;&gt;"",VALUE(RIGHT(LEFT('Atual-TXT'!A499,75),23)),"")</f>
        <v>1569822</v>
      </c>
      <c r="D478" s="11" t="str">
        <f>IF('Atual-TXT'!A499&lt;&gt;"",RIGHT(LEFT('Atual-TXT'!A499,77),1),"")</f>
        <v>C</v>
      </c>
      <c r="E478" s="12">
        <f>IF('Atual-TXT'!A499&lt;&gt;"",IF(MOD(VALUE(LEFT(A478,1)),2)=1,IF(D478="D",C478,-C478),IF(D478="C",C478,-C478)),"")</f>
        <v>-1569822</v>
      </c>
    </row>
    <row r="479" spans="1:5" x14ac:dyDescent="0.2">
      <c r="A479" s="11" t="str">
        <f>IF('Atual-TXT'!A500&lt;&gt;"",LEFT('Atual-TXT'!A500,15),"")</f>
        <v>5.2.2.1.9.02.01</v>
      </c>
      <c r="B479" s="11" t="str">
        <f>IF('Atual-TXT'!A500&lt;&gt;"",RIGHT(LEFT('Atual-TXT'!A500,51),34),"")</f>
        <v xml:space="preserve">ACRESCIMO                         </v>
      </c>
      <c r="C479" s="12">
        <f>IF('Atual-TXT'!A500&lt;&gt;"",VALUE(RIGHT(LEFT('Atual-TXT'!A500,75),23)),"")</f>
        <v>4299707</v>
      </c>
      <c r="D479" s="11" t="str">
        <f>IF('Atual-TXT'!A500&lt;&gt;"",RIGHT(LEFT('Atual-TXT'!A500,77),1),"")</f>
        <v>D</v>
      </c>
      <c r="E479" s="12">
        <f>IF('Atual-TXT'!A500&lt;&gt;"",IF(MOD(VALUE(LEFT(A479,1)),2)=1,IF(D479="D",C479,-C479),IF(D479="C",C479,-C479)),"")</f>
        <v>4299707</v>
      </c>
    </row>
    <row r="480" spans="1:5" x14ac:dyDescent="0.2">
      <c r="A480" s="11" t="str">
        <f>IF('Atual-TXT'!A501&lt;&gt;"",LEFT('Atual-TXT'!A501,15),"")</f>
        <v>5.2.2.1.9.02.09</v>
      </c>
      <c r="B480" s="11" t="str">
        <f>IF('Atual-TXT'!A501&lt;&gt;"",RIGHT(LEFT('Atual-TXT'!A501,51),34),"")</f>
        <v xml:space="preserve">REDUCAO                           </v>
      </c>
      <c r="C480" s="12">
        <f>IF('Atual-TXT'!A501&lt;&gt;"",VALUE(RIGHT(LEFT('Atual-TXT'!A501,75),23)),"")</f>
        <v>5869529</v>
      </c>
      <c r="D480" s="11" t="str">
        <f>IF('Atual-TXT'!A501&lt;&gt;"",RIGHT(LEFT('Atual-TXT'!A501,77),1),"")</f>
        <v>C</v>
      </c>
      <c r="E480" s="12">
        <f>IF('Atual-TXT'!A501&lt;&gt;"",IF(MOD(VALUE(LEFT(A480,1)),2)=1,IF(D480="D",C480,-C480),IF(D480="C",C480,-C480)),"")</f>
        <v>-5869529</v>
      </c>
    </row>
    <row r="481" spans="1:5" x14ac:dyDescent="0.2">
      <c r="A481" s="11" t="str">
        <f>IF('Atual-TXT'!A502&lt;&gt;"",LEFT('Atual-TXT'!A502,15),"")</f>
        <v>5.2.2.2.0.00.00</v>
      </c>
      <c r="B481" s="11" t="str">
        <f>IF('Atual-TXT'!A502&lt;&gt;"",RIGHT(LEFT('Atual-TXT'!A502,51),34),"")</f>
        <v>MOVIMENTACAO DE CREDITOS RECEBIDOS</v>
      </c>
      <c r="C481" s="12">
        <f>IF('Atual-TXT'!A502&lt;&gt;"",VALUE(RIGHT(LEFT('Atual-TXT'!A502,75),23)),"")</f>
        <v>14870404.41</v>
      </c>
      <c r="D481" s="11" t="str">
        <f>IF('Atual-TXT'!A502&lt;&gt;"",RIGHT(LEFT('Atual-TXT'!A502,77),1),"")</f>
        <v>D</v>
      </c>
      <c r="E481" s="12">
        <f>IF('Atual-TXT'!A502&lt;&gt;"",IF(MOD(VALUE(LEFT(A481,1)),2)=1,IF(D481="D",C481,-C481),IF(D481="C",C481,-C481)),"")</f>
        <v>14870404.41</v>
      </c>
    </row>
    <row r="482" spans="1:5" x14ac:dyDescent="0.2">
      <c r="A482" s="11" t="str">
        <f>IF('Atual-TXT'!A503&lt;&gt;"",LEFT('Atual-TXT'!A503,15),"")</f>
        <v>5.2.2.2.2.00.00</v>
      </c>
      <c r="B482" s="11" t="str">
        <f>IF('Atual-TXT'!A503&lt;&gt;"",RIGHT(LEFT('Atual-TXT'!A503,51),34),"")</f>
        <v>DESCENTRALIZACAO EXTERNA DE CREDIT</v>
      </c>
      <c r="C482" s="12">
        <f>IF('Atual-TXT'!A503&lt;&gt;"",VALUE(RIGHT(LEFT('Atual-TXT'!A503,75),23)),"")</f>
        <v>14870404.41</v>
      </c>
      <c r="D482" s="11" t="str">
        <f>IF('Atual-TXT'!A503&lt;&gt;"",RIGHT(LEFT('Atual-TXT'!A503,77),1),"")</f>
        <v>D</v>
      </c>
      <c r="E482" s="12">
        <f>IF('Atual-TXT'!A503&lt;&gt;"",IF(MOD(VALUE(LEFT(A482,1)),2)=1,IF(D482="D",C482,-C482),IF(D482="C",C482,-C482)),"")</f>
        <v>14870404.41</v>
      </c>
    </row>
    <row r="483" spans="1:5" x14ac:dyDescent="0.2">
      <c r="A483" s="11" t="str">
        <f>IF('Atual-TXT'!A504&lt;&gt;"",LEFT('Atual-TXT'!A504,15),"")</f>
        <v>5.2.2.2.2.01.00</v>
      </c>
      <c r="B483" s="11" t="str">
        <f>IF('Atual-TXT'!A504&lt;&gt;"",RIGHT(LEFT('Atual-TXT'!A504,51),34),"")</f>
        <v>DESCENTRALIZACAO EXTERNA DE CREDIT</v>
      </c>
      <c r="C483" s="12">
        <f>IF('Atual-TXT'!A504&lt;&gt;"",VALUE(RIGHT(LEFT('Atual-TXT'!A504,75),23)),"")</f>
        <v>14870404.41</v>
      </c>
      <c r="D483" s="11" t="str">
        <f>IF('Atual-TXT'!A504&lt;&gt;"",RIGHT(LEFT('Atual-TXT'!A504,77),1),"")</f>
        <v>D</v>
      </c>
      <c r="E483" s="12">
        <f>IF('Atual-TXT'!A504&lt;&gt;"",IF(MOD(VALUE(LEFT(A483,1)),2)=1,IF(D483="D",C483,-C483),IF(D483="C",C483,-C483)),"")</f>
        <v>14870404.41</v>
      </c>
    </row>
    <row r="484" spans="1:5" x14ac:dyDescent="0.2">
      <c r="A484" s="11" t="str">
        <f>IF('Atual-TXT'!A505&lt;&gt;"",LEFT('Atual-TXT'!A505,15),"")</f>
        <v>5.2.2.2.2.01.01</v>
      </c>
      <c r="B484" s="11" t="str">
        <f>IF('Atual-TXT'!A505&lt;&gt;"",RIGHT(LEFT('Atual-TXT'!A505,51),34),"")</f>
        <v xml:space="preserve">DESTAQUE RECEBIDO                 </v>
      </c>
      <c r="C484" s="12">
        <f>IF('Atual-TXT'!A505&lt;&gt;"",VALUE(RIGHT(LEFT('Atual-TXT'!A505,75),23)),"")</f>
        <v>14870404.41</v>
      </c>
      <c r="D484" s="11" t="str">
        <f>IF('Atual-TXT'!A505&lt;&gt;"",RIGHT(LEFT('Atual-TXT'!A505,77),1),"")</f>
        <v>D</v>
      </c>
      <c r="E484" s="12">
        <f>IF('Atual-TXT'!A505&lt;&gt;"",IF(MOD(VALUE(LEFT(A484,1)),2)=1,IF(D484="D",C484,-C484),IF(D484="C",C484,-C484)),"")</f>
        <v>14870404.41</v>
      </c>
    </row>
    <row r="485" spans="1:5" x14ac:dyDescent="0.2">
      <c r="A485" s="11" t="str">
        <f>IF('Atual-TXT'!A506&lt;&gt;"",LEFT('Atual-TXT'!A506,15),"")</f>
        <v>5.2.2.2.2.09.00</v>
      </c>
      <c r="B485" s="11" t="str">
        <f>IF('Atual-TXT'!A506&lt;&gt;"",RIGHT(LEFT('Atual-TXT'!A506,51),34),"")</f>
        <v>ALTERACAO DE CREDITOS MOVIMENTADOS</v>
      </c>
      <c r="C485" s="12">
        <f>IF('Atual-TXT'!A506&lt;&gt;"",VALUE(RIGHT(LEFT('Atual-TXT'!A506,75),23)),"")</f>
        <v>0</v>
      </c>
      <c r="D485" s="11" t="str">
        <f>IF('Atual-TXT'!A506&lt;&gt;"",RIGHT(LEFT('Atual-TXT'!A506,77),1),"")</f>
        <v xml:space="preserve"> </v>
      </c>
      <c r="E485" s="12">
        <f>IF('Atual-TXT'!A506&lt;&gt;"",IF(MOD(VALUE(LEFT(A485,1)),2)=1,IF(D485="D",C485,-C485),IF(D485="C",C485,-C485)),"")</f>
        <v>0</v>
      </c>
    </row>
    <row r="486" spans="1:5" x14ac:dyDescent="0.2">
      <c r="A486" s="11" t="str">
        <f>IF('Atual-TXT'!A507&lt;&gt;"",LEFT('Atual-TXT'!A507,15),"")</f>
        <v>5.2.2.2.2.09.01</v>
      </c>
      <c r="B486" s="11" t="str">
        <f>IF('Atual-TXT'!A507&lt;&gt;"",RIGHT(LEFT('Atual-TXT'!A507,51),34),"")</f>
        <v xml:space="preserve">ACRESCIMO                         </v>
      </c>
      <c r="C486" s="12">
        <f>IF('Atual-TXT'!A507&lt;&gt;"",VALUE(RIGHT(LEFT('Atual-TXT'!A507,75),23)),"")</f>
        <v>43226871.170000002</v>
      </c>
      <c r="D486" s="11" t="str">
        <f>IF('Atual-TXT'!A507&lt;&gt;"",RIGHT(LEFT('Atual-TXT'!A507,77),1),"")</f>
        <v>D</v>
      </c>
      <c r="E486" s="12">
        <f>IF('Atual-TXT'!A507&lt;&gt;"",IF(MOD(VALUE(LEFT(A486,1)),2)=1,IF(D486="D",C486,-C486),IF(D486="C",C486,-C486)),"")</f>
        <v>43226871.170000002</v>
      </c>
    </row>
    <row r="487" spans="1:5" x14ac:dyDescent="0.2">
      <c r="A487" s="11" t="str">
        <f>IF('Atual-TXT'!A508&lt;&gt;"",LEFT('Atual-TXT'!A508,15),"")</f>
        <v>5.2.2.2.2.09.09</v>
      </c>
      <c r="B487" s="11" t="str">
        <f>IF('Atual-TXT'!A508&lt;&gt;"",RIGHT(LEFT('Atual-TXT'!A508,51),34),"")</f>
        <v xml:space="preserve">REDUCAO                           </v>
      </c>
      <c r="C487" s="12">
        <f>IF('Atual-TXT'!A508&lt;&gt;"",VALUE(RIGHT(LEFT('Atual-TXT'!A508,75),23)),"")</f>
        <v>43226871.170000002</v>
      </c>
      <c r="D487" s="11" t="str">
        <f>IF('Atual-TXT'!A508&lt;&gt;"",RIGHT(LEFT('Atual-TXT'!A508,77),1),"")</f>
        <v>C</v>
      </c>
      <c r="E487" s="12">
        <f>IF('Atual-TXT'!A508&lt;&gt;"",IF(MOD(VALUE(LEFT(A487,1)),2)=1,IF(D487="D",C487,-C487),IF(D487="C",C487,-C487)),"")</f>
        <v>-43226871.170000002</v>
      </c>
    </row>
    <row r="488" spans="1:5" x14ac:dyDescent="0.2">
      <c r="A488" s="11" t="str">
        <f>IF('Atual-TXT'!A509&lt;&gt;"",LEFT('Atual-TXT'!A509,15),"")</f>
        <v>5.2.2.9.0.00.00</v>
      </c>
      <c r="B488" s="11" t="str">
        <f>IF('Atual-TXT'!A509&lt;&gt;"",RIGHT(LEFT('Atual-TXT'!A509,51),34),"")</f>
        <v>OUTROS CONTROLES DA DESPESA ORCAME</v>
      </c>
      <c r="C488" s="12">
        <f>IF('Atual-TXT'!A509&lt;&gt;"",VALUE(RIGHT(LEFT('Atual-TXT'!A509,75),23)),"")</f>
        <v>639007619.40999997</v>
      </c>
      <c r="D488" s="11" t="str">
        <f>IF('Atual-TXT'!A509&lt;&gt;"",RIGHT(LEFT('Atual-TXT'!A509,77),1),"")</f>
        <v>D</v>
      </c>
      <c r="E488" s="12">
        <f>IF('Atual-TXT'!A509&lt;&gt;"",IF(MOD(VALUE(LEFT(A488,1)),2)=1,IF(D488="D",C488,-C488),IF(D488="C",C488,-C488)),"")</f>
        <v>639007619.40999997</v>
      </c>
    </row>
    <row r="489" spans="1:5" x14ac:dyDescent="0.2">
      <c r="A489" s="11" t="str">
        <f>IF('Atual-TXT'!A510&lt;&gt;"",LEFT('Atual-TXT'!A510,15),"")</f>
        <v>5.2.2.9.2.00.00</v>
      </c>
      <c r="B489" s="11" t="str">
        <f>IF('Atual-TXT'!A510&lt;&gt;"",RIGHT(LEFT('Atual-TXT'!A510,51),34),"")</f>
        <v xml:space="preserve">EMPENHOS POR EMISSAO              </v>
      </c>
      <c r="C489" s="12">
        <f>IF('Atual-TXT'!A510&lt;&gt;"",VALUE(RIGHT(LEFT('Atual-TXT'!A510,75),23)),"")</f>
        <v>639007619.40999997</v>
      </c>
      <c r="D489" s="11" t="str">
        <f>IF('Atual-TXT'!A510&lt;&gt;"",RIGHT(LEFT('Atual-TXT'!A510,77),1),"")</f>
        <v>D</v>
      </c>
      <c r="E489" s="12">
        <f>IF('Atual-TXT'!A510&lt;&gt;"",IF(MOD(VALUE(LEFT(A489,1)),2)=1,IF(D489="D",C489,-C489),IF(D489="C",C489,-C489)),"")</f>
        <v>639007619.40999997</v>
      </c>
    </row>
    <row r="490" spans="1:5" x14ac:dyDescent="0.2">
      <c r="A490" s="11" t="str">
        <f>IF('Atual-TXT'!A511&lt;&gt;"",LEFT('Atual-TXT'!A511,15),"")</f>
        <v>5.2.2.9.2.01.00</v>
      </c>
      <c r="B490" s="11" t="str">
        <f>IF('Atual-TXT'!A511&lt;&gt;"",RIGHT(LEFT('Atual-TXT'!A511,51),34),"")</f>
        <v xml:space="preserve">EMPENHOS POR NOTA DE EMPENHO      </v>
      </c>
      <c r="C490" s="12">
        <f>IF('Atual-TXT'!A511&lt;&gt;"",VALUE(RIGHT(LEFT('Atual-TXT'!A511,75),23)),"")</f>
        <v>326781859.31999999</v>
      </c>
      <c r="D490" s="11" t="str">
        <f>IF('Atual-TXT'!A511&lt;&gt;"",RIGHT(LEFT('Atual-TXT'!A511,77),1),"")</f>
        <v>D</v>
      </c>
      <c r="E490" s="12">
        <f>IF('Atual-TXT'!A511&lt;&gt;"",IF(MOD(VALUE(LEFT(A490,1)),2)=1,IF(D490="D",C490,-C490),IF(D490="C",C490,-C490)),"")</f>
        <v>326781859.31999999</v>
      </c>
    </row>
    <row r="491" spans="1:5" x14ac:dyDescent="0.2">
      <c r="A491" s="11" t="str">
        <f>IF('Atual-TXT'!A512&lt;&gt;"",LEFT('Atual-TXT'!A512,15),"")</f>
        <v>5.2.2.9.2.01.01</v>
      </c>
      <c r="B491" s="11" t="str">
        <f>IF('Atual-TXT'!A512&lt;&gt;"",RIGHT(LEFT('Atual-TXT'!A512,51),34),"")</f>
        <v xml:space="preserve">EMISSAO DE EMPENHOS               </v>
      </c>
      <c r="C491" s="12">
        <f>IF('Atual-TXT'!A512&lt;&gt;"",VALUE(RIGHT(LEFT('Atual-TXT'!A512,75),23)),"")</f>
        <v>301102432.43000001</v>
      </c>
      <c r="D491" s="11" t="str">
        <f>IF('Atual-TXT'!A512&lt;&gt;"",RIGHT(LEFT('Atual-TXT'!A512,77),1),"")</f>
        <v>D</v>
      </c>
      <c r="E491" s="12">
        <f>IF('Atual-TXT'!A512&lt;&gt;"",IF(MOD(VALUE(LEFT(A491,1)),2)=1,IF(D491="D",C491,-C491),IF(D491="C",C491,-C491)),"")</f>
        <v>301102432.43000001</v>
      </c>
    </row>
    <row r="492" spans="1:5" x14ac:dyDescent="0.2">
      <c r="A492" s="11" t="str">
        <f>IF('Atual-TXT'!A513&lt;&gt;"",LEFT('Atual-TXT'!A513,15),"")</f>
        <v>5.2.2.9.2.01.02</v>
      </c>
      <c r="B492" s="11" t="str">
        <f>IF('Atual-TXT'!A513&lt;&gt;"",RIGHT(LEFT('Atual-TXT'!A513,51),34),"")</f>
        <v xml:space="preserve">EMISSAO DE EMPENHO DE REFORÇO     </v>
      </c>
      <c r="C492" s="12">
        <f>IF('Atual-TXT'!A513&lt;&gt;"",VALUE(RIGHT(LEFT('Atual-TXT'!A513,75),23)),"")</f>
        <v>64703875.869999997</v>
      </c>
      <c r="D492" s="11" t="str">
        <f>IF('Atual-TXT'!A513&lt;&gt;"",RIGHT(LEFT('Atual-TXT'!A513,77),1),"")</f>
        <v>D</v>
      </c>
      <c r="E492" s="12">
        <f>IF('Atual-TXT'!A513&lt;&gt;"",IF(MOD(VALUE(LEFT(A492,1)),2)=1,IF(D492="D",C492,-C492),IF(D492="C",C492,-C492)),"")</f>
        <v>64703875.869999997</v>
      </c>
    </row>
    <row r="493" spans="1:5" x14ac:dyDescent="0.2">
      <c r="A493" s="11" t="str">
        <f>IF('Atual-TXT'!A514&lt;&gt;"",LEFT('Atual-TXT'!A514,15),"")</f>
        <v>5.2.2.9.2.01.04</v>
      </c>
      <c r="B493" s="11" t="str">
        <f>IF('Atual-TXT'!A514&lt;&gt;"",RIGHT(LEFT('Atual-TXT'!A514,51),34),"")</f>
        <v xml:space="preserve">ANULACAO DE EMPENHOS              </v>
      </c>
      <c r="C493" s="12">
        <f>IF('Atual-TXT'!A514&lt;&gt;"",VALUE(RIGHT(LEFT('Atual-TXT'!A514,75),23)),"")</f>
        <v>39024448.979999997</v>
      </c>
      <c r="D493" s="11" t="str">
        <f>IF('Atual-TXT'!A514&lt;&gt;"",RIGHT(LEFT('Atual-TXT'!A514,77),1),"")</f>
        <v>C</v>
      </c>
      <c r="E493" s="12">
        <f>IF('Atual-TXT'!A514&lt;&gt;"",IF(MOD(VALUE(LEFT(A493,1)),2)=1,IF(D493="D",C493,-C493),IF(D493="C",C493,-C493)),"")</f>
        <v>-39024448.979999997</v>
      </c>
    </row>
    <row r="494" spans="1:5" x14ac:dyDescent="0.2">
      <c r="A494" s="11" t="str">
        <f>IF('Atual-TXT'!A515&lt;&gt;"",LEFT('Atual-TXT'!A515,15),"")</f>
        <v>5.2.2.9.2.02.00</v>
      </c>
      <c r="B494" s="11" t="str">
        <f>IF('Atual-TXT'!A515&lt;&gt;"",RIGHT(LEFT('Atual-TXT'!A515,51),34),"")</f>
        <v>CREDITO UTILIZADO - CONTROLE NA UO</v>
      </c>
      <c r="C494" s="12">
        <f>IF('Atual-TXT'!A515&lt;&gt;"",VALUE(RIGHT(LEFT('Atual-TXT'!A515,75),23)),"")</f>
        <v>312225760.08999997</v>
      </c>
      <c r="D494" s="11" t="str">
        <f>IF('Atual-TXT'!A515&lt;&gt;"",RIGHT(LEFT('Atual-TXT'!A515,77),1),"")</f>
        <v>D</v>
      </c>
      <c r="E494" s="12">
        <f>IF('Atual-TXT'!A515&lt;&gt;"",IF(MOD(VALUE(LEFT(A494,1)),2)=1,IF(D494="D",C494,-C494),IF(D494="C",C494,-C494)),"")</f>
        <v>312225760.08999997</v>
      </c>
    </row>
    <row r="495" spans="1:5" x14ac:dyDescent="0.2">
      <c r="A495" s="11" t="str">
        <f>IF('Atual-TXT'!A516&lt;&gt;"",LEFT('Atual-TXT'!A516,15),"")</f>
        <v>5.2.2.9.2.02.01</v>
      </c>
      <c r="B495" s="11" t="str">
        <f>IF('Atual-TXT'!A516&lt;&gt;"",RIGHT(LEFT('Atual-TXT'!A516,51),34),"")</f>
        <v>CREDITO UTILIZADO - CONTROLE NA UO</v>
      </c>
      <c r="C495" s="12">
        <f>IF('Atual-TXT'!A516&lt;&gt;"",VALUE(RIGHT(LEFT('Atual-TXT'!A516,75),23)),"")</f>
        <v>279409495.80000001</v>
      </c>
      <c r="D495" s="11" t="str">
        <f>IF('Atual-TXT'!A516&lt;&gt;"",RIGHT(LEFT('Atual-TXT'!A516,77),1),"")</f>
        <v>D</v>
      </c>
      <c r="E495" s="12">
        <f>IF('Atual-TXT'!A516&lt;&gt;"",IF(MOD(VALUE(LEFT(A495,1)),2)=1,IF(D495="D",C495,-C495),IF(D495="C",C495,-C495)),"")</f>
        <v>279409495.80000001</v>
      </c>
    </row>
    <row r="496" spans="1:5" x14ac:dyDescent="0.2">
      <c r="A496" s="11" t="str">
        <f>IF('Atual-TXT'!A517&lt;&gt;"",LEFT('Atual-TXT'!A517,15),"")</f>
        <v>5.2.2.9.2.02.02</v>
      </c>
      <c r="B496" s="11" t="str">
        <f>IF('Atual-TXT'!A517&lt;&gt;"",RIGHT(LEFT('Atual-TXT'!A517,51),34),"")</f>
        <v>CREDITO UTILIZADO - EMPENHO REFORC</v>
      </c>
      <c r="C496" s="12">
        <f>IF('Atual-TXT'!A517&lt;&gt;"",VALUE(RIGHT(LEFT('Atual-TXT'!A517,75),23)),"")</f>
        <v>63343483.039999999</v>
      </c>
      <c r="D496" s="11" t="str">
        <f>IF('Atual-TXT'!A517&lt;&gt;"",RIGHT(LEFT('Atual-TXT'!A517,77),1),"")</f>
        <v>D</v>
      </c>
      <c r="E496" s="12">
        <f>IF('Atual-TXT'!A517&lt;&gt;"",IF(MOD(VALUE(LEFT(A496,1)),2)=1,IF(D496="D",C496,-C496),IF(D496="C",C496,-C496)),"")</f>
        <v>63343483.039999999</v>
      </c>
    </row>
    <row r="497" spans="1:5" x14ac:dyDescent="0.2">
      <c r="A497" s="11" t="str">
        <f>IF('Atual-TXT'!A518&lt;&gt;"",LEFT('Atual-TXT'!A518,15),"")</f>
        <v>5.2.2.9.2.02.04</v>
      </c>
      <c r="B497" s="11" t="str">
        <f>IF('Atual-TXT'!A518&lt;&gt;"",RIGHT(LEFT('Atual-TXT'!A518,51),34),"")</f>
        <v>ANULACAO DE EMPENHOS/CANCELAMENTOS</v>
      </c>
      <c r="C497" s="12">
        <f>IF('Atual-TXT'!A518&lt;&gt;"",VALUE(RIGHT(LEFT('Atual-TXT'!A518,75),23)),"")</f>
        <v>30527218.75</v>
      </c>
      <c r="D497" s="11" t="str">
        <f>IF('Atual-TXT'!A518&lt;&gt;"",RIGHT(LEFT('Atual-TXT'!A518,77),1),"")</f>
        <v>C</v>
      </c>
      <c r="E497" s="12">
        <f>IF('Atual-TXT'!A518&lt;&gt;"",IF(MOD(VALUE(LEFT(A497,1)),2)=1,IF(D497="D",C497,-C497),IF(D497="C",C497,-C497)),"")</f>
        <v>-30527218.75</v>
      </c>
    </row>
    <row r="498" spans="1:5" x14ac:dyDescent="0.2">
      <c r="A498" s="11" t="str">
        <f>IF('Atual-TXT'!A519&lt;&gt;"",LEFT('Atual-TXT'!A519,15),"")</f>
        <v>5.3.0.0.0.00.00</v>
      </c>
      <c r="B498" s="11" t="str">
        <f>IF('Atual-TXT'!A519&lt;&gt;"",RIGHT(LEFT('Atual-TXT'!A519,51),34),"")</f>
        <v xml:space="preserve">INSCRICAO DE RESTOS A PAGAR       </v>
      </c>
      <c r="C498" s="12">
        <f>IF('Atual-TXT'!A519&lt;&gt;"",VALUE(RIGHT(LEFT('Atual-TXT'!A519,75),23)),"")</f>
        <v>82030235.519999996</v>
      </c>
      <c r="D498" s="11" t="str">
        <f>IF('Atual-TXT'!A519&lt;&gt;"",RIGHT(LEFT('Atual-TXT'!A519,77),1),"")</f>
        <v>D</v>
      </c>
      <c r="E498" s="12">
        <f>IF('Atual-TXT'!A519&lt;&gt;"",IF(MOD(VALUE(LEFT(A498,1)),2)=1,IF(D498="D",C498,-C498),IF(D498="C",C498,-C498)),"")</f>
        <v>82030235.519999996</v>
      </c>
    </row>
    <row r="499" spans="1:5" x14ac:dyDescent="0.2">
      <c r="A499" s="11" t="str">
        <f>IF('Atual-TXT'!A520&lt;&gt;"",LEFT('Atual-TXT'!A520,15),"")</f>
        <v>5.3.1.0.0.00.00</v>
      </c>
      <c r="B499" s="11" t="str">
        <f>IF('Atual-TXT'!A520&lt;&gt;"",RIGHT(LEFT('Atual-TXT'!A520,51),34),"")</f>
        <v xml:space="preserve">INSCRICAO DE RP NAO PROCESSADOS   </v>
      </c>
      <c r="C499" s="12">
        <f>IF('Atual-TXT'!A520&lt;&gt;"",VALUE(RIGHT(LEFT('Atual-TXT'!A520,75),23)),"")</f>
        <v>62993521.990000002</v>
      </c>
      <c r="D499" s="11" t="str">
        <f>IF('Atual-TXT'!A520&lt;&gt;"",RIGHT(LEFT('Atual-TXT'!A520,77),1),"")</f>
        <v>D</v>
      </c>
      <c r="E499" s="12">
        <f>IF('Atual-TXT'!A520&lt;&gt;"",IF(MOD(VALUE(LEFT(A499,1)),2)=1,IF(D499="D",C499,-C499),IF(D499="C",C499,-C499)),"")</f>
        <v>62993521.990000002</v>
      </c>
    </row>
    <row r="500" spans="1:5" x14ac:dyDescent="0.2">
      <c r="A500" s="11" t="str">
        <f>IF('Atual-TXT'!A521&lt;&gt;"",LEFT('Atual-TXT'!A521,15),"")</f>
        <v>5.3.1.1.0.00.00</v>
      </c>
      <c r="B500" s="11" t="str">
        <f>IF('Atual-TXT'!A521&lt;&gt;"",RIGHT(LEFT('Atual-TXT'!A521,51),34),"")</f>
        <v xml:space="preserve">RP NAO PROCESSADOS INSCRITOS      </v>
      </c>
      <c r="C500" s="12">
        <f>IF('Atual-TXT'!A521&lt;&gt;"",VALUE(RIGHT(LEFT('Atual-TXT'!A521,75),23)),"")</f>
        <v>26428667.390000001</v>
      </c>
      <c r="D500" s="11" t="str">
        <f>IF('Atual-TXT'!A521&lt;&gt;"",RIGHT(LEFT('Atual-TXT'!A521,77),1),"")</f>
        <v>D</v>
      </c>
      <c r="E500" s="12">
        <f>IF('Atual-TXT'!A521&lt;&gt;"",IF(MOD(VALUE(LEFT(A500,1)),2)=1,IF(D500="D",C500,-C500),IF(D500="C",C500,-C500)),"")</f>
        <v>26428667.390000001</v>
      </c>
    </row>
    <row r="501" spans="1:5" x14ac:dyDescent="0.2">
      <c r="A501" s="11" t="str">
        <f>IF('Atual-TXT'!A522&lt;&gt;"",LEFT('Atual-TXT'!A522,15),"")</f>
        <v>5.3.1.1.1.00.00</v>
      </c>
      <c r="B501" s="11" t="str">
        <f>IF('Atual-TXT'!A522&lt;&gt;"",RIGHT(LEFT('Atual-TXT'!A522,51),34),"")</f>
        <v xml:space="preserve">RP NAO PROCESSADOS A LIQUIDAR     </v>
      </c>
      <c r="C501" s="12">
        <f>IF('Atual-TXT'!A522&lt;&gt;"",VALUE(RIGHT(LEFT('Atual-TXT'!A522,75),23)),"")</f>
        <v>26428667.390000001</v>
      </c>
      <c r="D501" s="11" t="str">
        <f>IF('Atual-TXT'!A522&lt;&gt;"",RIGHT(LEFT('Atual-TXT'!A522,77),1),"")</f>
        <v>D</v>
      </c>
      <c r="E501" s="12">
        <f>IF('Atual-TXT'!A522&lt;&gt;"",IF(MOD(VALUE(LEFT(A501,1)),2)=1,IF(D501="D",C501,-C501),IF(D501="C",C501,-C501)),"")</f>
        <v>26428667.390000001</v>
      </c>
    </row>
    <row r="502" spans="1:5" x14ac:dyDescent="0.2">
      <c r="A502" s="11" t="str">
        <f>IF('Atual-TXT'!A523&lt;&gt;"",LEFT('Atual-TXT'!A523,15),"")</f>
        <v>5.3.1.1.1.01.00</v>
      </c>
      <c r="B502" s="11" t="str">
        <f>IF('Atual-TXT'!A523&lt;&gt;"",RIGHT(LEFT('Atual-TXT'!A523,51),34),"")</f>
        <v>RP NAO PROCESSADOS A LIQUIDAR INSC</v>
      </c>
      <c r="C502" s="12">
        <f>IF('Atual-TXT'!A523&lt;&gt;"",VALUE(RIGHT(LEFT('Atual-TXT'!A523,75),23)),"")</f>
        <v>26428667.390000001</v>
      </c>
      <c r="D502" s="11" t="str">
        <f>IF('Atual-TXT'!A523&lt;&gt;"",RIGHT(LEFT('Atual-TXT'!A523,77),1),"")</f>
        <v>D</v>
      </c>
      <c r="E502" s="12">
        <f>IF('Atual-TXT'!A523&lt;&gt;"",IF(MOD(VALUE(LEFT(A502,1)),2)=1,IF(D502="D",C502,-C502),IF(D502="C",C502,-C502)),"")</f>
        <v>26428667.390000001</v>
      </c>
    </row>
    <row r="503" spans="1:5" x14ac:dyDescent="0.2">
      <c r="A503" s="11" t="str">
        <f>IF('Atual-TXT'!A524&lt;&gt;"",LEFT('Atual-TXT'!A524,15),"")</f>
        <v>5.3.1.2.0.00.00</v>
      </c>
      <c r="B503" s="11" t="str">
        <f>IF('Atual-TXT'!A524&lt;&gt;"",RIGHT(LEFT('Atual-TXT'!A524,51),34),"")</f>
        <v>RP NAO PROCESSADOS - EXERCICIOS AN</v>
      </c>
      <c r="C503" s="12">
        <f>IF('Atual-TXT'!A524&lt;&gt;"",VALUE(RIGHT(LEFT('Atual-TXT'!A524,75),23)),"")</f>
        <v>10355673.68</v>
      </c>
      <c r="D503" s="11" t="str">
        <f>IF('Atual-TXT'!A524&lt;&gt;"",RIGHT(LEFT('Atual-TXT'!A524,77),1),"")</f>
        <v>D</v>
      </c>
      <c r="E503" s="12">
        <f>IF('Atual-TXT'!A524&lt;&gt;"",IF(MOD(VALUE(LEFT(A503,1)),2)=1,IF(D503="D",C503,-C503),IF(D503="C",C503,-C503)),"")</f>
        <v>10355673.68</v>
      </c>
    </row>
    <row r="504" spans="1:5" x14ac:dyDescent="0.2">
      <c r="A504" s="11" t="str">
        <f>IF('Atual-TXT'!A525&lt;&gt;"",LEFT('Atual-TXT'!A525,15),"")</f>
        <v>5.3.1.2.1.00.00</v>
      </c>
      <c r="B504" s="11" t="str">
        <f>IF('Atual-TXT'!A525&lt;&gt;"",RIGHT(LEFT('Atual-TXT'!A525,51),34),"")</f>
        <v>REINSCRICAO RPNP A LIQUIDAR/BLOQUE</v>
      </c>
      <c r="C504" s="12">
        <f>IF('Atual-TXT'!A525&lt;&gt;"",VALUE(RIGHT(LEFT('Atual-TXT'!A525,75),23)),"")</f>
        <v>10355673.68</v>
      </c>
      <c r="D504" s="11" t="str">
        <f>IF('Atual-TXT'!A525&lt;&gt;"",RIGHT(LEFT('Atual-TXT'!A525,77),1),"")</f>
        <v>D</v>
      </c>
      <c r="E504" s="12">
        <f>IF('Atual-TXT'!A525&lt;&gt;"",IF(MOD(VALUE(LEFT(A504,1)),2)=1,IF(D504="D",C504,-C504),IF(D504="C",C504,-C504)),"")</f>
        <v>10355673.68</v>
      </c>
    </row>
    <row r="505" spans="1:5" x14ac:dyDescent="0.2">
      <c r="A505" s="11" t="str">
        <f>IF('Atual-TXT'!A526&lt;&gt;"",LEFT('Atual-TXT'!A526,15),"")</f>
        <v>5.3.1.7.0.00.00</v>
      </c>
      <c r="B505" s="11" t="str">
        <f>IF('Atual-TXT'!A526&lt;&gt;"",RIGHT(LEFT('Atual-TXT'!A526,51),34),"")</f>
        <v xml:space="preserve">RP NAO PROCESSADOS - INSCRICAO NO </v>
      </c>
      <c r="C505" s="12">
        <f>IF('Atual-TXT'!A526&lt;&gt;"",VALUE(RIGHT(LEFT('Atual-TXT'!A526,75),23)),"")</f>
        <v>26209180.920000002</v>
      </c>
      <c r="D505" s="11" t="str">
        <f>IF('Atual-TXT'!A526&lt;&gt;"",RIGHT(LEFT('Atual-TXT'!A526,77),1),"")</f>
        <v>D</v>
      </c>
      <c r="E505" s="12">
        <f>IF('Atual-TXT'!A526&lt;&gt;"",IF(MOD(VALUE(LEFT(A505,1)),2)=1,IF(D505="D",C505,-C505),IF(D505="C",C505,-C505)),"")</f>
        <v>26209180.920000002</v>
      </c>
    </row>
    <row r="506" spans="1:5" x14ac:dyDescent="0.2">
      <c r="A506" s="11" t="str">
        <f>IF('Atual-TXT'!A527&lt;&gt;"",LEFT('Atual-TXT'!A527,15),"")</f>
        <v>5.3.1.7.1.00.00</v>
      </c>
      <c r="B506" s="11" t="str">
        <f>IF('Atual-TXT'!A527&lt;&gt;"",RIGHT(LEFT('Atual-TXT'!A527,51),34),"")</f>
        <v xml:space="preserve">RPNP A LIQUIDAR POR NE + SUBITEM  </v>
      </c>
      <c r="C506" s="12">
        <f>IF('Atual-TXT'!A527&lt;&gt;"",VALUE(RIGHT(LEFT('Atual-TXT'!A527,75),23)),"")</f>
        <v>26209180.920000002</v>
      </c>
      <c r="D506" s="11" t="str">
        <f>IF('Atual-TXT'!A527&lt;&gt;"",RIGHT(LEFT('Atual-TXT'!A527,77),1),"")</f>
        <v>D</v>
      </c>
      <c r="E506" s="12">
        <f>IF('Atual-TXT'!A527&lt;&gt;"",IF(MOD(VALUE(LEFT(A506,1)),2)=1,IF(D506="D",C506,-C506),IF(D506="C",C506,-C506)),"")</f>
        <v>26209180.920000002</v>
      </c>
    </row>
    <row r="507" spans="1:5" x14ac:dyDescent="0.2">
      <c r="A507" s="11" t="str">
        <f>IF('Atual-TXT'!A528&lt;&gt;"",LEFT('Atual-TXT'!A528,15),"")</f>
        <v>5.3.1.7.1.01.00</v>
      </c>
      <c r="B507" s="11" t="str">
        <f>IF('Atual-TXT'!A528&lt;&gt;"",RIGHT(LEFT('Atual-TXT'!A528,51),34),"")</f>
        <v xml:space="preserve">RPNP A LIQUIDAR                   </v>
      </c>
      <c r="C507" s="12">
        <f>IF('Atual-TXT'!A528&lt;&gt;"",VALUE(RIGHT(LEFT('Atual-TXT'!A528,75),23)),"")</f>
        <v>26209180.920000002</v>
      </c>
      <c r="D507" s="11" t="str">
        <f>IF('Atual-TXT'!A528&lt;&gt;"",RIGHT(LEFT('Atual-TXT'!A528,77),1),"")</f>
        <v>D</v>
      </c>
      <c r="E507" s="12">
        <f>IF('Atual-TXT'!A528&lt;&gt;"",IF(MOD(VALUE(LEFT(A507,1)),2)=1,IF(D507="D",C507,-C507),IF(D507="C",C507,-C507)),"")</f>
        <v>26209180.920000002</v>
      </c>
    </row>
    <row r="508" spans="1:5" x14ac:dyDescent="0.2">
      <c r="A508" s="11" t="str">
        <f>IF('Atual-TXT'!A529&lt;&gt;"",LEFT('Atual-TXT'!A529,15),"")</f>
        <v>5.3.2.0.0.00.00</v>
      </c>
      <c r="B508" s="11" t="str">
        <f>IF('Atual-TXT'!A529&lt;&gt;"",RIGHT(LEFT('Atual-TXT'!A529,51),34),"")</f>
        <v xml:space="preserve">INSCRICAO DE RP PROCESSADOS       </v>
      </c>
      <c r="C508" s="12">
        <f>IF('Atual-TXT'!A529&lt;&gt;"",VALUE(RIGHT(LEFT('Atual-TXT'!A529,75),23)),"")</f>
        <v>19036713.530000001</v>
      </c>
      <c r="D508" s="11" t="str">
        <f>IF('Atual-TXT'!A529&lt;&gt;"",RIGHT(LEFT('Atual-TXT'!A529,77),1),"")</f>
        <v>D</v>
      </c>
      <c r="E508" s="12">
        <f>IF('Atual-TXT'!A529&lt;&gt;"",IF(MOD(VALUE(LEFT(A508,1)),2)=1,IF(D508="D",C508,-C508),IF(D508="C",C508,-C508)),"")</f>
        <v>19036713.530000001</v>
      </c>
    </row>
    <row r="509" spans="1:5" x14ac:dyDescent="0.2">
      <c r="A509" s="11" t="str">
        <f>IF('Atual-TXT'!A530&lt;&gt;"",LEFT('Atual-TXT'!A530,15),"")</f>
        <v>5.3.2.1.0.00.00</v>
      </c>
      <c r="B509" s="11" t="str">
        <f>IF('Atual-TXT'!A530&lt;&gt;"",RIGHT(LEFT('Atual-TXT'!A530,51),34),"")</f>
        <v xml:space="preserve">RP PROCESSADOS - INSCRITOS        </v>
      </c>
      <c r="C509" s="12">
        <f>IF('Atual-TXT'!A530&lt;&gt;"",VALUE(RIGHT(LEFT('Atual-TXT'!A530,75),23)),"")</f>
        <v>175055.17</v>
      </c>
      <c r="D509" s="11" t="str">
        <f>IF('Atual-TXT'!A530&lt;&gt;"",RIGHT(LEFT('Atual-TXT'!A530,77),1),"")</f>
        <v>D</v>
      </c>
      <c r="E509" s="12">
        <f>IF('Atual-TXT'!A530&lt;&gt;"",IF(MOD(VALUE(LEFT(A509,1)),2)=1,IF(D509="D",C509,-C509),IF(D509="C",C509,-C509)),"")</f>
        <v>175055.17</v>
      </c>
    </row>
    <row r="510" spans="1:5" x14ac:dyDescent="0.2">
      <c r="A510" s="11" t="str">
        <f>IF('Atual-TXT'!A531&lt;&gt;"",LEFT('Atual-TXT'!A531,15),"")</f>
        <v>5.3.2.7.0.00.00</v>
      </c>
      <c r="B510" s="11" t="str">
        <f>IF('Atual-TXT'!A531&lt;&gt;"",RIGHT(LEFT('Atual-TXT'!A531,51),34),"")</f>
        <v>RP PROCESSADOS - INSCRICAO NO EXER</v>
      </c>
      <c r="C510" s="12">
        <f>IF('Atual-TXT'!A531&lt;&gt;"",VALUE(RIGHT(LEFT('Atual-TXT'!A531,75),23)),"")</f>
        <v>18861658.359999999</v>
      </c>
      <c r="D510" s="11" t="str">
        <f>IF('Atual-TXT'!A531&lt;&gt;"",RIGHT(LEFT('Atual-TXT'!A531,77),1),"")</f>
        <v>D</v>
      </c>
      <c r="E510" s="12">
        <f>IF('Atual-TXT'!A531&lt;&gt;"",IF(MOD(VALUE(LEFT(A510,1)),2)=1,IF(D510="D",C510,-C510),IF(D510="C",C510,-C510)),"")</f>
        <v>18861658.359999999</v>
      </c>
    </row>
    <row r="511" spans="1:5" x14ac:dyDescent="0.2">
      <c r="A511" s="11" t="str">
        <f>IF('Atual-TXT'!A532&lt;&gt;"",LEFT('Atual-TXT'!A532,15),"")</f>
        <v>5.3.2.7.1.00.00</v>
      </c>
      <c r="B511" s="11" t="str">
        <f>IF('Atual-TXT'!A532&lt;&gt;"",RIGHT(LEFT('Atual-TXT'!A532,51),34),"")</f>
        <v xml:space="preserve">RP PROCESSADOS - INSCRICAO        </v>
      </c>
      <c r="C511" s="12">
        <f>IF('Atual-TXT'!A532&lt;&gt;"",VALUE(RIGHT(LEFT('Atual-TXT'!A532,75),23)),"")</f>
        <v>18861658.359999999</v>
      </c>
      <c r="D511" s="11" t="str">
        <f>IF('Atual-TXT'!A532&lt;&gt;"",RIGHT(LEFT('Atual-TXT'!A532,77),1),"")</f>
        <v>D</v>
      </c>
      <c r="E511" s="12">
        <f>IF('Atual-TXT'!A532&lt;&gt;"",IF(MOD(VALUE(LEFT(A511,1)),2)=1,IF(D511="D",C511,-C511),IF(D511="C",C511,-C511)),"")</f>
        <v>18861658.359999999</v>
      </c>
    </row>
    <row r="512" spans="1:5" x14ac:dyDescent="0.2">
      <c r="A512" s="11" t="str">
        <f>IF('Atual-TXT'!A533&lt;&gt;"",LEFT('Atual-TXT'!A533,15),"")</f>
        <v>6.0.0.0.0.00.00</v>
      </c>
      <c r="B512" s="11" t="str">
        <f>IF('Atual-TXT'!A533&lt;&gt;"",RIGHT(LEFT('Atual-TXT'!A533,51),34),"")</f>
        <v>CONTROLES DA EXECUCAO DO PLANEJAME</v>
      </c>
      <c r="C512" s="12">
        <f>IF('Atual-TXT'!A533&lt;&gt;"",VALUE(RIGHT(LEFT('Atual-TXT'!A533,75),23)),"")</f>
        <v>1343774700.3399999</v>
      </c>
      <c r="D512" s="11" t="str">
        <f>IF('Atual-TXT'!A533&lt;&gt;"",RIGHT(LEFT('Atual-TXT'!A533,77),1),"")</f>
        <v>C</v>
      </c>
      <c r="E512" s="12">
        <f>IF('Atual-TXT'!A533&lt;&gt;"",IF(MOD(VALUE(LEFT(A512,1)),2)=1,IF(D512="D",C512,-C512),IF(D512="C",C512,-C512)),"")</f>
        <v>1343774700.3399999</v>
      </c>
    </row>
    <row r="513" spans="1:5" x14ac:dyDescent="0.2">
      <c r="A513" s="11" t="str">
        <f>IF('Atual-TXT'!A534&lt;&gt;"",LEFT('Atual-TXT'!A534,15),"")</f>
        <v>6.1.0.0.0.00.00</v>
      </c>
      <c r="B513" s="11" t="str">
        <f>IF('Atual-TXT'!A534&lt;&gt;"",RIGHT(LEFT('Atual-TXT'!A534,51),34),"")</f>
        <v xml:space="preserve">EXECUCAO DO PLANEJAMENTO          </v>
      </c>
      <c r="C513" s="12">
        <f>IF('Atual-TXT'!A534&lt;&gt;"",VALUE(RIGHT(LEFT('Atual-TXT'!A534,75),23)),"")</f>
        <v>292192541</v>
      </c>
      <c r="D513" s="11" t="str">
        <f>IF('Atual-TXT'!A534&lt;&gt;"",RIGHT(LEFT('Atual-TXT'!A534,77),1),"")</f>
        <v>C</v>
      </c>
      <c r="E513" s="12">
        <f>IF('Atual-TXT'!A534&lt;&gt;"",IF(MOD(VALUE(LEFT(A513,1)),2)=1,IF(D513="D",C513,-C513),IF(D513="C",C513,-C513)),"")</f>
        <v>292192541</v>
      </c>
    </row>
    <row r="514" spans="1:5" x14ac:dyDescent="0.2">
      <c r="A514" s="11" t="str">
        <f>IF('Atual-TXT'!A535&lt;&gt;"",LEFT('Atual-TXT'!A535,15),"")</f>
        <v>6.1.2.0.0.00.00</v>
      </c>
      <c r="B514" s="11" t="str">
        <f>IF('Atual-TXT'!A535&lt;&gt;"",RIGHT(LEFT('Atual-TXT'!A535,51),34),"")</f>
        <v xml:space="preserve">EXECUCAO DO PLOA                  </v>
      </c>
      <c r="C514" s="12">
        <f>IF('Atual-TXT'!A535&lt;&gt;"",VALUE(RIGHT(LEFT('Atual-TXT'!A535,75),23)),"")</f>
        <v>292192541</v>
      </c>
      <c r="D514" s="11" t="str">
        <f>IF('Atual-TXT'!A535&lt;&gt;"",RIGHT(LEFT('Atual-TXT'!A535,77),1),"")</f>
        <v>C</v>
      </c>
      <c r="E514" s="12">
        <f>IF('Atual-TXT'!A535&lt;&gt;"",IF(MOD(VALUE(LEFT(A514,1)),2)=1,IF(D514="D",C514,-C514),IF(D514="C",C514,-C514)),"")</f>
        <v>292192541</v>
      </c>
    </row>
    <row r="515" spans="1:5" x14ac:dyDescent="0.2">
      <c r="A515" s="11" t="str">
        <f>IF('Atual-TXT'!A536&lt;&gt;"",LEFT('Atual-TXT'!A536,15),"")</f>
        <v>6.1.2.2.0.00.00</v>
      </c>
      <c r="B515" s="11" t="str">
        <f>IF('Atual-TXT'!A536&lt;&gt;"",RIGHT(LEFT('Atual-TXT'!A536,51),34),"")</f>
        <v xml:space="preserve">PROCESSAMENTO DO PLOA - DESPESA   </v>
      </c>
      <c r="C515" s="12">
        <f>IF('Atual-TXT'!A536&lt;&gt;"",VALUE(RIGHT(LEFT('Atual-TXT'!A536,75),23)),"")</f>
        <v>292192541</v>
      </c>
      <c r="D515" s="11" t="str">
        <f>IF('Atual-TXT'!A536&lt;&gt;"",RIGHT(LEFT('Atual-TXT'!A536,77),1),"")</f>
        <v>C</v>
      </c>
      <c r="E515" s="12">
        <f>IF('Atual-TXT'!A536&lt;&gt;"",IF(MOD(VALUE(LEFT(A515,1)),2)=1,IF(D515="D",C515,-C515),IF(D515="C",C515,-C515)),"")</f>
        <v>292192541</v>
      </c>
    </row>
    <row r="516" spans="1:5" x14ac:dyDescent="0.2">
      <c r="A516" s="11" t="str">
        <f>IF('Atual-TXT'!A537&lt;&gt;"",LEFT('Atual-TXT'!A537,15),"")</f>
        <v>6.1.2.2.1.00.00</v>
      </c>
      <c r="B516" s="11" t="str">
        <f>IF('Atual-TXT'!A537&lt;&gt;"",RIGHT(LEFT('Atual-TXT'!A537,51),34),"")</f>
        <v>PROJETO INICIAL DA LOA - FIXACAO D</v>
      </c>
      <c r="C516" s="12">
        <f>IF('Atual-TXT'!A537&lt;&gt;"",VALUE(RIGHT(LEFT('Atual-TXT'!A537,75),23)),"")</f>
        <v>292192541</v>
      </c>
      <c r="D516" s="11" t="str">
        <f>IF('Atual-TXT'!A537&lt;&gt;"",RIGHT(LEFT('Atual-TXT'!A537,77),1),"")</f>
        <v>C</v>
      </c>
      <c r="E516" s="12">
        <f>IF('Atual-TXT'!A537&lt;&gt;"",IF(MOD(VALUE(LEFT(A516,1)),2)=1,IF(D516="D",C516,-C516),IF(D516="C",C516,-C516)),"")</f>
        <v>292192541</v>
      </c>
    </row>
    <row r="517" spans="1:5" x14ac:dyDescent="0.2">
      <c r="A517" s="11" t="str">
        <f>IF('Atual-TXT'!A538&lt;&gt;"",LEFT('Atual-TXT'!A538,15),"")</f>
        <v>6.2.0.0.0.00.00</v>
      </c>
      <c r="B517" s="11" t="str">
        <f>IF('Atual-TXT'!A538&lt;&gt;"",RIGHT(LEFT('Atual-TXT'!A538,51),34),"")</f>
        <v xml:space="preserve">EXECUCAO DO ORCAMENTO             </v>
      </c>
      <c r="C517" s="12">
        <f>IF('Atual-TXT'!A538&lt;&gt;"",VALUE(RIGHT(LEFT('Atual-TXT'!A538,75),23)),"")</f>
        <v>969551923.82000005</v>
      </c>
      <c r="D517" s="11" t="str">
        <f>IF('Atual-TXT'!A538&lt;&gt;"",RIGHT(LEFT('Atual-TXT'!A538,77),1),"")</f>
        <v>C</v>
      </c>
      <c r="E517" s="12">
        <f>IF('Atual-TXT'!A538&lt;&gt;"",IF(MOD(VALUE(LEFT(A517,1)),2)=1,IF(D517="D",C517,-C517),IF(D517="C",C517,-C517)),"")</f>
        <v>969551923.82000005</v>
      </c>
    </row>
    <row r="518" spans="1:5" x14ac:dyDescent="0.2">
      <c r="A518" s="11" t="str">
        <f>IF('Atual-TXT'!A539&lt;&gt;"",LEFT('Atual-TXT'!A539,15),"")</f>
        <v>6.2.1.0.0.00.00</v>
      </c>
      <c r="B518" s="11" t="str">
        <f>IF('Atual-TXT'!A539&lt;&gt;"",RIGHT(LEFT('Atual-TXT'!A539,51),34),"")</f>
        <v xml:space="preserve">EXECUCAO DA RECEITA               </v>
      </c>
      <c r="C518" s="12">
        <f>IF('Atual-TXT'!A539&lt;&gt;"",VALUE(RIGHT(LEFT('Atual-TXT'!A539,75),23)),"")</f>
        <v>916593</v>
      </c>
      <c r="D518" s="11" t="str">
        <f>IF('Atual-TXT'!A539&lt;&gt;"",RIGHT(LEFT('Atual-TXT'!A539,77),1),"")</f>
        <v>C</v>
      </c>
      <c r="E518" s="12">
        <f>IF('Atual-TXT'!A539&lt;&gt;"",IF(MOD(VALUE(LEFT(A518,1)),2)=1,IF(D518="D",C518,-C518),IF(D518="C",C518,-C518)),"")</f>
        <v>916593</v>
      </c>
    </row>
    <row r="519" spans="1:5" x14ac:dyDescent="0.2">
      <c r="A519" s="11" t="str">
        <f>IF('Atual-TXT'!A540&lt;&gt;"",LEFT('Atual-TXT'!A540,15),"")</f>
        <v>6.2.1.1.0.00.00</v>
      </c>
      <c r="B519" s="11" t="str">
        <f>IF('Atual-TXT'!A540&lt;&gt;"",RIGHT(LEFT('Atual-TXT'!A540,51),34),"")</f>
        <v xml:space="preserve">RECEITA A REALIZAR                </v>
      </c>
      <c r="C519" s="12">
        <f>IF('Atual-TXT'!A540&lt;&gt;"",VALUE(RIGHT(LEFT('Atual-TXT'!A540,75),23)),"")</f>
        <v>148846.89000000001</v>
      </c>
      <c r="D519" s="11" t="str">
        <f>IF('Atual-TXT'!A540&lt;&gt;"",RIGHT(LEFT('Atual-TXT'!A540,77),1),"")</f>
        <v>C</v>
      </c>
      <c r="E519" s="12">
        <f>IF('Atual-TXT'!A540&lt;&gt;"",IF(MOD(VALUE(LEFT(A519,1)),2)=1,IF(D519="D",C519,-C519),IF(D519="C",C519,-C519)),"")</f>
        <v>148846.89000000001</v>
      </c>
    </row>
    <row r="520" spans="1:5" x14ac:dyDescent="0.2">
      <c r="A520" s="11" t="str">
        <f>IF('Atual-TXT'!A541&lt;&gt;"",LEFT('Atual-TXT'!A541,15),"")</f>
        <v>6.2.1.2.0.00.00</v>
      </c>
      <c r="B520" s="11" t="str">
        <f>IF('Atual-TXT'!A541&lt;&gt;"",RIGHT(LEFT('Atual-TXT'!A541,51),34),"")</f>
        <v xml:space="preserve">RECEITA REALIZADA                 </v>
      </c>
      <c r="C520" s="12">
        <f>IF('Atual-TXT'!A541&lt;&gt;"",VALUE(RIGHT(LEFT('Atual-TXT'!A541,75),23)),"")</f>
        <v>773780.25</v>
      </c>
      <c r="D520" s="11" t="str">
        <f>IF('Atual-TXT'!A541&lt;&gt;"",RIGHT(LEFT('Atual-TXT'!A541,77),1),"")</f>
        <v>C</v>
      </c>
      <c r="E520" s="12">
        <f>IF('Atual-TXT'!A541&lt;&gt;"",IF(MOD(VALUE(LEFT(A520,1)),2)=1,IF(D520="D",C520,-C520),IF(D520="C",C520,-C520)),"")</f>
        <v>773780.25</v>
      </c>
    </row>
    <row r="521" spans="1:5" x14ac:dyDescent="0.2">
      <c r="A521" s="11" t="str">
        <f>IF('Atual-TXT'!A542&lt;&gt;"",LEFT('Atual-TXT'!A542,15),"")</f>
        <v>6.2.1.3.0.00.00</v>
      </c>
      <c r="B521" s="11" t="str">
        <f>IF('Atual-TXT'!A542&lt;&gt;"",RIGHT(LEFT('Atual-TXT'!A542,51),34),"")</f>
        <v xml:space="preserve">DEDUCOES DA RECEITA ORCAMENTARIA  </v>
      </c>
      <c r="C521" s="12">
        <f>IF('Atual-TXT'!A542&lt;&gt;"",VALUE(RIGHT(LEFT('Atual-TXT'!A542,75),23)),"")</f>
        <v>6034.14</v>
      </c>
      <c r="D521" s="11" t="str">
        <f>IF('Atual-TXT'!A542&lt;&gt;"",RIGHT(LEFT('Atual-TXT'!A542,77),1),"")</f>
        <v>D</v>
      </c>
      <c r="E521" s="12">
        <f>IF('Atual-TXT'!A542&lt;&gt;"",IF(MOD(VALUE(LEFT(A521,1)),2)=1,IF(D521="D",C521,-C521),IF(D521="C",C521,-C521)),"")</f>
        <v>-6034.14</v>
      </c>
    </row>
    <row r="522" spans="1:5" x14ac:dyDescent="0.2">
      <c r="A522" s="11" t="str">
        <f>IF('Atual-TXT'!A543&lt;&gt;"",LEFT('Atual-TXT'!A543,15),"")</f>
        <v>6.2.1.3.1.00.00</v>
      </c>
      <c r="B522" s="11" t="str">
        <f>IF('Atual-TXT'!A543&lt;&gt;"",RIGHT(LEFT('Atual-TXT'!A543,51),34),"")</f>
        <v xml:space="preserve">RESTITUICOES                      </v>
      </c>
      <c r="C522" s="12">
        <f>IF('Atual-TXT'!A543&lt;&gt;"",VALUE(RIGHT(LEFT('Atual-TXT'!A543,75),23)),"")</f>
        <v>790</v>
      </c>
      <c r="D522" s="11" t="str">
        <f>IF('Atual-TXT'!A543&lt;&gt;"",RIGHT(LEFT('Atual-TXT'!A543,77),1),"")</f>
        <v>D</v>
      </c>
      <c r="E522" s="12">
        <f>IF('Atual-TXT'!A543&lt;&gt;"",IF(MOD(VALUE(LEFT(A522,1)),2)=1,IF(D522="D",C522,-C522),IF(D522="C",C522,-C522)),"")</f>
        <v>-790</v>
      </c>
    </row>
    <row r="523" spans="1:5" x14ac:dyDescent="0.2">
      <c r="A523" s="11" t="str">
        <f>IF('Atual-TXT'!A544&lt;&gt;"",LEFT('Atual-TXT'!A544,15),"")</f>
        <v>6.2.1.3.9.00.00</v>
      </c>
      <c r="B523" s="11" t="str">
        <f>IF('Atual-TXT'!A544&lt;&gt;"",RIGHT(LEFT('Atual-TXT'!A544,51),34),"")</f>
        <v>OUTRAS DEDUCOES DA RECEITA ORCAMEN</v>
      </c>
      <c r="C523" s="12">
        <f>IF('Atual-TXT'!A544&lt;&gt;"",VALUE(RIGHT(LEFT('Atual-TXT'!A544,75),23)),"")</f>
        <v>5244.14</v>
      </c>
      <c r="D523" s="11" t="str">
        <f>IF('Atual-TXT'!A544&lt;&gt;"",RIGHT(LEFT('Atual-TXT'!A544,77),1),"")</f>
        <v>D</v>
      </c>
      <c r="E523" s="12">
        <f>IF('Atual-TXT'!A544&lt;&gt;"",IF(MOD(VALUE(LEFT(A523,1)),2)=1,IF(D523="D",C523,-C523),IF(D523="C",C523,-C523)),"")</f>
        <v>-5244.14</v>
      </c>
    </row>
    <row r="524" spans="1:5" x14ac:dyDescent="0.2">
      <c r="A524" s="11" t="str">
        <f>IF('Atual-TXT'!A545&lt;&gt;"",LEFT('Atual-TXT'!A545,15),"")</f>
        <v>6.2.2.0.0.00.00</v>
      </c>
      <c r="B524" s="11" t="str">
        <f>IF('Atual-TXT'!A545&lt;&gt;"",RIGHT(LEFT('Atual-TXT'!A545,51),34),"")</f>
        <v xml:space="preserve">EXECUCAO DA DESPESA               </v>
      </c>
      <c r="C524" s="12">
        <f>IF('Atual-TXT'!A545&lt;&gt;"",VALUE(RIGHT(LEFT('Atual-TXT'!A545,75),23)),"")</f>
        <v>968635330.82000005</v>
      </c>
      <c r="D524" s="11" t="str">
        <f>IF('Atual-TXT'!A545&lt;&gt;"",RIGHT(LEFT('Atual-TXT'!A545,77),1),"")</f>
        <v>C</v>
      </c>
      <c r="E524" s="12">
        <f>IF('Atual-TXT'!A545&lt;&gt;"",IF(MOD(VALUE(LEFT(A524,1)),2)=1,IF(D524="D",C524,-C524),IF(D524="C",C524,-C524)),"")</f>
        <v>968635330.82000005</v>
      </c>
    </row>
    <row r="525" spans="1:5" x14ac:dyDescent="0.2">
      <c r="A525" s="11" t="str">
        <f>IF('Atual-TXT'!A546&lt;&gt;"",LEFT('Atual-TXT'!A546,15),"")</f>
        <v>6.2.2.1.0.00.00</v>
      </c>
      <c r="B525" s="11" t="str">
        <f>IF('Atual-TXT'!A546&lt;&gt;"",RIGHT(LEFT('Atual-TXT'!A546,51),34),"")</f>
        <v xml:space="preserve">DISPONIBILIDADES DE CREDITO       </v>
      </c>
      <c r="C525" s="12">
        <f>IF('Atual-TXT'!A546&lt;&gt;"",VALUE(RIGHT(LEFT('Atual-TXT'!A546,75),23)),"")</f>
        <v>329529893.62</v>
      </c>
      <c r="D525" s="11" t="str">
        <f>IF('Atual-TXT'!A546&lt;&gt;"",RIGHT(LEFT('Atual-TXT'!A546,77),1),"")</f>
        <v>C</v>
      </c>
      <c r="E525" s="12">
        <f>IF('Atual-TXT'!A546&lt;&gt;"",IF(MOD(VALUE(LEFT(A525,1)),2)=1,IF(D525="D",C525,-C525),IF(D525="C",C525,-C525)),"")</f>
        <v>329529893.62</v>
      </c>
    </row>
    <row r="526" spans="1:5" x14ac:dyDescent="0.2">
      <c r="A526" s="11" t="str">
        <f>IF('Atual-TXT'!A547&lt;&gt;"",LEFT('Atual-TXT'!A547,15),"")</f>
        <v>6.2.2.1.1.00.00</v>
      </c>
      <c r="B526" s="11" t="str">
        <f>IF('Atual-TXT'!A547&lt;&gt;"",RIGHT(LEFT('Atual-TXT'!A547,51),34),"")</f>
        <v xml:space="preserve">CREDITO DISPONIVEL                </v>
      </c>
      <c r="C526" s="12">
        <f>IF('Atual-TXT'!A547&lt;&gt;"",VALUE(RIGHT(LEFT('Atual-TXT'!A547,75),23)),"")</f>
        <v>2747735.37</v>
      </c>
      <c r="D526" s="11" t="str">
        <f>IF('Atual-TXT'!A547&lt;&gt;"",RIGHT(LEFT('Atual-TXT'!A547,77),1),"")</f>
        <v>C</v>
      </c>
      <c r="E526" s="12">
        <f>IF('Atual-TXT'!A547&lt;&gt;"",IF(MOD(VALUE(LEFT(A526,1)),2)=1,IF(D526="D",C526,-C526),IF(D526="C",C526,-C526)),"")</f>
        <v>2747735.37</v>
      </c>
    </row>
    <row r="527" spans="1:5" x14ac:dyDescent="0.2">
      <c r="A527" s="11" t="str">
        <f>IF('Atual-TXT'!A548&lt;&gt;"",LEFT('Atual-TXT'!A548,15),"")</f>
        <v>6.2.2.1.2.00.00</v>
      </c>
      <c r="B527" s="11" t="str">
        <f>IF('Atual-TXT'!A548&lt;&gt;"",RIGHT(LEFT('Atual-TXT'!A548,51),34),"")</f>
        <v xml:space="preserve">CREDITO INDISPONIVEL              </v>
      </c>
      <c r="C527" s="12">
        <f>IF('Atual-TXT'!A548&lt;&gt;"",VALUE(RIGHT(LEFT('Atual-TXT'!A548,75),23)),"")</f>
        <v>298.93</v>
      </c>
      <c r="D527" s="11" t="str">
        <f>IF('Atual-TXT'!A548&lt;&gt;"",RIGHT(LEFT('Atual-TXT'!A548,77),1),"")</f>
        <v>C</v>
      </c>
      <c r="E527" s="12">
        <f>IF('Atual-TXT'!A548&lt;&gt;"",IF(MOD(VALUE(LEFT(A527,1)),2)=1,IF(D527="D",C527,-C527),IF(D527="C",C527,-C527)),"")</f>
        <v>298.93</v>
      </c>
    </row>
    <row r="528" spans="1:5" x14ac:dyDescent="0.2">
      <c r="A528" s="11" t="str">
        <f>IF('Atual-TXT'!A549&lt;&gt;"",LEFT('Atual-TXT'!A549,15),"")</f>
        <v>6.2.2.1.2.01.00</v>
      </c>
      <c r="B528" s="11" t="str">
        <f>IF('Atual-TXT'!A549&lt;&gt;"",RIGHT(LEFT('Atual-TXT'!A549,51),34),"")</f>
        <v xml:space="preserve">BLOQUEIO DE CREDITO               </v>
      </c>
      <c r="C528" s="12">
        <f>IF('Atual-TXT'!A549&lt;&gt;"",VALUE(RIGHT(LEFT('Atual-TXT'!A549,75),23)),"")</f>
        <v>298.93</v>
      </c>
      <c r="D528" s="11" t="str">
        <f>IF('Atual-TXT'!A549&lt;&gt;"",RIGHT(LEFT('Atual-TXT'!A549,77),1),"")</f>
        <v>C</v>
      </c>
      <c r="E528" s="12">
        <f>IF('Atual-TXT'!A549&lt;&gt;"",IF(MOD(VALUE(LEFT(A528,1)),2)=1,IF(D528="D",C528,-C528),IF(D528="C",C528,-C528)),"")</f>
        <v>298.93</v>
      </c>
    </row>
    <row r="529" spans="1:5" x14ac:dyDescent="0.2">
      <c r="A529" s="11" t="str">
        <f>IF('Atual-TXT'!A550&lt;&gt;"",LEFT('Atual-TXT'!A550,15),"")</f>
        <v>6.2.2.1.2.01.01</v>
      </c>
      <c r="B529" s="11" t="str">
        <f>IF('Atual-TXT'!A550&lt;&gt;"",RIGHT(LEFT('Atual-TXT'!A550,51),34),"")</f>
        <v>CREDITO BLOQUEADO PARA REMANEJAMEN</v>
      </c>
      <c r="C529" s="12">
        <f>IF('Atual-TXT'!A550&lt;&gt;"",VALUE(RIGHT(LEFT('Atual-TXT'!A550,75),23)),"")</f>
        <v>298.93</v>
      </c>
      <c r="D529" s="11" t="str">
        <f>IF('Atual-TXT'!A550&lt;&gt;"",RIGHT(LEFT('Atual-TXT'!A550,77),1),"")</f>
        <v>C</v>
      </c>
      <c r="E529" s="12">
        <f>IF('Atual-TXT'!A550&lt;&gt;"",IF(MOD(VALUE(LEFT(A529,1)),2)=1,IF(D529="D",C529,-C529),IF(D529="C",C529,-C529)),"")</f>
        <v>298.93</v>
      </c>
    </row>
    <row r="530" spans="1:5" x14ac:dyDescent="0.2">
      <c r="A530" s="11" t="str">
        <f>IF('Atual-TXT'!A551&lt;&gt;"",LEFT('Atual-TXT'!A551,15),"")</f>
        <v>6.2.2.1.2.01.05</v>
      </c>
      <c r="B530" s="11" t="str">
        <f>IF('Atual-TXT'!A551&lt;&gt;"",RIGHT(LEFT('Atual-TXT'!A551,51),34),"")</f>
        <v xml:space="preserve">CREDITO BLOQUEADO PELA SOF        </v>
      </c>
      <c r="C530" s="12">
        <f>IF('Atual-TXT'!A551&lt;&gt;"",VALUE(RIGHT(LEFT('Atual-TXT'!A551,75),23)),"")</f>
        <v>0</v>
      </c>
      <c r="D530" s="11" t="str">
        <f>IF('Atual-TXT'!A551&lt;&gt;"",RIGHT(LEFT('Atual-TXT'!A551,77),1),"")</f>
        <v xml:space="preserve"> </v>
      </c>
      <c r="E530" s="12">
        <f>IF('Atual-TXT'!A551&lt;&gt;"",IF(MOD(VALUE(LEFT(A530,1)),2)=1,IF(D530="D",C530,-C530),IF(D530="C",C530,-C530)),"")</f>
        <v>0</v>
      </c>
    </row>
    <row r="531" spans="1:5" x14ac:dyDescent="0.2">
      <c r="A531" s="11" t="str">
        <f>IF('Atual-TXT'!A552&lt;&gt;"",LEFT('Atual-TXT'!A552,15),"")</f>
        <v>6.2.2.1.2.01.06</v>
      </c>
      <c r="B531" s="11" t="str">
        <f>IF('Atual-TXT'!A552&lt;&gt;"",RIGHT(LEFT('Atual-TXT'!A552,51),34),"")</f>
        <v>CREDITO BLOQUEADO PARA REMANEJAMEN</v>
      </c>
      <c r="C531" s="12">
        <f>IF('Atual-TXT'!A552&lt;&gt;"",VALUE(RIGHT(LEFT('Atual-TXT'!A552,75),23)),"")</f>
        <v>0</v>
      </c>
      <c r="D531" s="11" t="str">
        <f>IF('Atual-TXT'!A552&lt;&gt;"",RIGHT(LEFT('Atual-TXT'!A552,77),1),"")</f>
        <v xml:space="preserve"> </v>
      </c>
      <c r="E531" s="12">
        <f>IF('Atual-TXT'!A552&lt;&gt;"",IF(MOD(VALUE(LEFT(A531,1)),2)=1,IF(D531="D",C531,-C531),IF(D531="C",C531,-C531)),"")</f>
        <v>0</v>
      </c>
    </row>
    <row r="532" spans="1:5" x14ac:dyDescent="0.2">
      <c r="A532" s="11" t="str">
        <f>IF('Atual-TXT'!A553&lt;&gt;"",LEFT('Atual-TXT'!A553,15),"")</f>
        <v>6.2.2.1.3.00.00</v>
      </c>
      <c r="B532" s="11" t="str">
        <f>IF('Atual-TXT'!A553&lt;&gt;"",RIGHT(LEFT('Atual-TXT'!A553,51),34),"")</f>
        <v xml:space="preserve">CREDITO UTILIZADO                 </v>
      </c>
      <c r="C532" s="12">
        <f>IF('Atual-TXT'!A553&lt;&gt;"",VALUE(RIGHT(LEFT('Atual-TXT'!A553,75),23)),"")</f>
        <v>326781859.31999999</v>
      </c>
      <c r="D532" s="11" t="str">
        <f>IF('Atual-TXT'!A553&lt;&gt;"",RIGHT(LEFT('Atual-TXT'!A553,77),1),"")</f>
        <v>C</v>
      </c>
      <c r="E532" s="12">
        <f>IF('Atual-TXT'!A553&lt;&gt;"",IF(MOD(VALUE(LEFT(A532,1)),2)=1,IF(D532="D",C532,-C532),IF(D532="C",C532,-C532)),"")</f>
        <v>326781859.31999999</v>
      </c>
    </row>
    <row r="533" spans="1:5" x14ac:dyDescent="0.2">
      <c r="A533" s="11" t="str">
        <f>IF('Atual-TXT'!A554&lt;&gt;"",LEFT('Atual-TXT'!A554,15),"")</f>
        <v>6.2.2.1.3.01.00</v>
      </c>
      <c r="B533" s="11" t="str">
        <f>IF('Atual-TXT'!A554&lt;&gt;"",RIGHT(LEFT('Atual-TXT'!A554,51),34),"")</f>
        <v xml:space="preserve">CREDITO EMPENHADO A LIQUIDAR      </v>
      </c>
      <c r="C533" s="12">
        <f>IF('Atual-TXT'!A554&lt;&gt;"",VALUE(RIGHT(LEFT('Atual-TXT'!A554,75),23)),"")</f>
        <v>0</v>
      </c>
      <c r="D533" s="11" t="str">
        <f>IF('Atual-TXT'!A554&lt;&gt;"",RIGHT(LEFT('Atual-TXT'!A554,77),1),"")</f>
        <v xml:space="preserve"> </v>
      </c>
      <c r="E533" s="12">
        <f>IF('Atual-TXT'!A554&lt;&gt;"",IF(MOD(VALUE(LEFT(A533,1)),2)=1,IF(D533="D",C533,-C533),IF(D533="C",C533,-C533)),"")</f>
        <v>0</v>
      </c>
    </row>
    <row r="534" spans="1:5" x14ac:dyDescent="0.2">
      <c r="A534" s="11" t="str">
        <f>IF('Atual-TXT'!A555&lt;&gt;"",LEFT('Atual-TXT'!A555,15),"")</f>
        <v>6.2.2.1.3.02.00</v>
      </c>
      <c r="B534" s="11" t="str">
        <f>IF('Atual-TXT'!A555&lt;&gt;"",RIGHT(LEFT('Atual-TXT'!A555,51),34),"")</f>
        <v xml:space="preserve">CREDITO EMPENHADO EM LIQUIDACAO   </v>
      </c>
      <c r="C534" s="12">
        <f>IF('Atual-TXT'!A555&lt;&gt;"",VALUE(RIGHT(LEFT('Atual-TXT'!A555,75),23)),"")</f>
        <v>0</v>
      </c>
      <c r="D534" s="11" t="str">
        <f>IF('Atual-TXT'!A555&lt;&gt;"",RIGHT(LEFT('Atual-TXT'!A555,77),1),"")</f>
        <v xml:space="preserve"> </v>
      </c>
      <c r="E534" s="12">
        <f>IF('Atual-TXT'!A555&lt;&gt;"",IF(MOD(VALUE(LEFT(A534,1)),2)=1,IF(D534="D",C534,-C534),IF(D534="C",C534,-C534)),"")</f>
        <v>0</v>
      </c>
    </row>
    <row r="535" spans="1:5" x14ac:dyDescent="0.2">
      <c r="A535" s="11" t="str">
        <f>IF('Atual-TXT'!A556&lt;&gt;"",LEFT('Atual-TXT'!A556,15),"")</f>
        <v>6.2.2.1.3.03.00</v>
      </c>
      <c r="B535" s="11" t="str">
        <f>IF('Atual-TXT'!A556&lt;&gt;"",RIGHT(LEFT('Atual-TXT'!A556,51),34),"")</f>
        <v>CREDITO EMPENHADO LIQUIDADO A PAGA</v>
      </c>
      <c r="C535" s="12">
        <f>IF('Atual-TXT'!A556&lt;&gt;"",VALUE(RIGHT(LEFT('Atual-TXT'!A556,75),23)),"")</f>
        <v>0</v>
      </c>
      <c r="D535" s="11" t="str">
        <f>IF('Atual-TXT'!A556&lt;&gt;"",RIGHT(LEFT('Atual-TXT'!A556,77),1),"")</f>
        <v xml:space="preserve"> </v>
      </c>
      <c r="E535" s="12">
        <f>IF('Atual-TXT'!A556&lt;&gt;"",IF(MOD(VALUE(LEFT(A535,1)),2)=1,IF(D535="D",C535,-C535),IF(D535="C",C535,-C535)),"")</f>
        <v>0</v>
      </c>
    </row>
    <row r="536" spans="1:5" x14ac:dyDescent="0.2">
      <c r="A536" s="11" t="str">
        <f>IF('Atual-TXT'!A557&lt;&gt;"",LEFT('Atual-TXT'!A557,15),"")</f>
        <v>6.2.2.1.3.04.00</v>
      </c>
      <c r="B536" s="11" t="str">
        <f>IF('Atual-TXT'!A557&lt;&gt;"",RIGHT(LEFT('Atual-TXT'!A557,51),34),"")</f>
        <v xml:space="preserve">CREDITO EMPENHADO LIQUIDADO PAGO  </v>
      </c>
      <c r="C536" s="12">
        <f>IF('Atual-TXT'!A557&lt;&gt;"",VALUE(RIGHT(LEFT('Atual-TXT'!A557,75),23)),"")</f>
        <v>281711020.04000002</v>
      </c>
      <c r="D536" s="11" t="str">
        <f>IF('Atual-TXT'!A557&lt;&gt;"",RIGHT(LEFT('Atual-TXT'!A557,77),1),"")</f>
        <v>C</v>
      </c>
      <c r="E536" s="12">
        <f>IF('Atual-TXT'!A557&lt;&gt;"",IF(MOD(VALUE(LEFT(A536,1)),2)=1,IF(D536="D",C536,-C536),IF(D536="C",C536,-C536)),"")</f>
        <v>281711020.04000002</v>
      </c>
    </row>
    <row r="537" spans="1:5" x14ac:dyDescent="0.2">
      <c r="A537" s="11" t="str">
        <f>IF('Atual-TXT'!A558&lt;&gt;"",LEFT('Atual-TXT'!A558,15),"")</f>
        <v>6.2.2.1.3.05.00</v>
      </c>
      <c r="B537" s="11" t="str">
        <f>IF('Atual-TXT'!A558&lt;&gt;"",RIGHT(LEFT('Atual-TXT'!A558,51),34),"")</f>
        <v>CREDITO A LIQUIDAR INSCRITO EM RPN</v>
      </c>
      <c r="C537" s="12">
        <f>IF('Atual-TXT'!A558&lt;&gt;"",VALUE(RIGHT(LEFT('Atual-TXT'!A558,75),23)),"")</f>
        <v>26209180.920000002</v>
      </c>
      <c r="D537" s="11" t="str">
        <f>IF('Atual-TXT'!A558&lt;&gt;"",RIGHT(LEFT('Atual-TXT'!A558,77),1),"")</f>
        <v>C</v>
      </c>
      <c r="E537" s="12">
        <f>IF('Atual-TXT'!A558&lt;&gt;"",IF(MOD(VALUE(LEFT(A537,1)),2)=1,IF(D537="D",C537,-C537),IF(D537="C",C537,-C537)),"")</f>
        <v>26209180.920000002</v>
      </c>
    </row>
    <row r="538" spans="1:5" x14ac:dyDescent="0.2">
      <c r="A538" s="11" t="str">
        <f>IF('Atual-TXT'!A559&lt;&gt;"",LEFT('Atual-TXT'!A559,15),"")</f>
        <v>6.2.2.1.3.07.00</v>
      </c>
      <c r="B538" s="11" t="str">
        <f>IF('Atual-TXT'!A559&lt;&gt;"",RIGHT(LEFT('Atual-TXT'!A559,51),34),"")</f>
        <v>CREDITO LIQUIDADO A PAGAR INSCRITO</v>
      </c>
      <c r="C538" s="12">
        <f>IF('Atual-TXT'!A559&lt;&gt;"",VALUE(RIGHT(LEFT('Atual-TXT'!A559,75),23)),"")</f>
        <v>18861658.359999999</v>
      </c>
      <c r="D538" s="11" t="str">
        <f>IF('Atual-TXT'!A559&lt;&gt;"",RIGHT(LEFT('Atual-TXT'!A559,77),1),"")</f>
        <v>C</v>
      </c>
      <c r="E538" s="12">
        <f>IF('Atual-TXT'!A559&lt;&gt;"",IF(MOD(VALUE(LEFT(A538,1)),2)=1,IF(D538="D",C538,-C538),IF(D538="C",C538,-C538)),"")</f>
        <v>18861658.359999999</v>
      </c>
    </row>
    <row r="539" spans="1:5" x14ac:dyDescent="0.2">
      <c r="A539" s="11" t="str">
        <f>IF('Atual-TXT'!A560&lt;&gt;"",LEFT('Atual-TXT'!A560,15),"")</f>
        <v>6.2.2.2.0.00.00</v>
      </c>
      <c r="B539" s="11" t="str">
        <f>IF('Atual-TXT'!A560&lt;&gt;"",RIGHT(LEFT('Atual-TXT'!A560,51),34),"")</f>
        <v>MOVIMENTACAO DE CREDITOS CONCEDIDO</v>
      </c>
      <c r="C539" s="12">
        <f>IF('Atual-TXT'!A560&lt;&gt;"",VALUE(RIGHT(LEFT('Atual-TXT'!A560,75),23)),"")</f>
        <v>97817.79</v>
      </c>
      <c r="D539" s="11" t="str">
        <f>IF('Atual-TXT'!A560&lt;&gt;"",RIGHT(LEFT('Atual-TXT'!A560,77),1),"")</f>
        <v>C</v>
      </c>
      <c r="E539" s="12">
        <f>IF('Atual-TXT'!A560&lt;&gt;"",IF(MOD(VALUE(LEFT(A539,1)),2)=1,IF(D539="D",C539,-C539),IF(D539="C",C539,-C539)),"")</f>
        <v>97817.79</v>
      </c>
    </row>
    <row r="540" spans="1:5" x14ac:dyDescent="0.2">
      <c r="A540" s="11" t="str">
        <f>IF('Atual-TXT'!A561&lt;&gt;"",LEFT('Atual-TXT'!A561,15),"")</f>
        <v>6.2.2.2.2.00.00</v>
      </c>
      <c r="B540" s="11" t="str">
        <f>IF('Atual-TXT'!A561&lt;&gt;"",RIGHT(LEFT('Atual-TXT'!A561,51),34),"")</f>
        <v>DESCENTRALIZACAO EXTERNA DE CREDIT</v>
      </c>
      <c r="C540" s="12">
        <f>IF('Atual-TXT'!A561&lt;&gt;"",VALUE(RIGHT(LEFT('Atual-TXT'!A561,75),23)),"")</f>
        <v>97817.79</v>
      </c>
      <c r="D540" s="11" t="str">
        <f>IF('Atual-TXT'!A561&lt;&gt;"",RIGHT(LEFT('Atual-TXT'!A561,77),1),"")</f>
        <v>C</v>
      </c>
      <c r="E540" s="12">
        <f>IF('Atual-TXT'!A561&lt;&gt;"",IF(MOD(VALUE(LEFT(A540,1)),2)=1,IF(D540="D",C540,-C540),IF(D540="C",C540,-C540)),"")</f>
        <v>97817.79</v>
      </c>
    </row>
    <row r="541" spans="1:5" x14ac:dyDescent="0.2">
      <c r="A541" s="11" t="str">
        <f>IF('Atual-TXT'!A562&lt;&gt;"",LEFT('Atual-TXT'!A562,15),"")</f>
        <v>6.2.2.2.2.01.00</v>
      </c>
      <c r="B541" s="11" t="str">
        <f>IF('Atual-TXT'!A562&lt;&gt;"",RIGHT(LEFT('Atual-TXT'!A562,51),34),"")</f>
        <v xml:space="preserve">DESTAQUE CONCEDIDO                </v>
      </c>
      <c r="C541" s="12">
        <f>IF('Atual-TXT'!A562&lt;&gt;"",VALUE(RIGHT(LEFT('Atual-TXT'!A562,75),23)),"")</f>
        <v>97817.79</v>
      </c>
      <c r="D541" s="11" t="str">
        <f>IF('Atual-TXT'!A562&lt;&gt;"",RIGHT(LEFT('Atual-TXT'!A562,77),1),"")</f>
        <v>C</v>
      </c>
      <c r="E541" s="12">
        <f>IF('Atual-TXT'!A562&lt;&gt;"",IF(MOD(VALUE(LEFT(A541,1)),2)=1,IF(D541="D",C541,-C541),IF(D541="C",C541,-C541)),"")</f>
        <v>97817.79</v>
      </c>
    </row>
    <row r="542" spans="1:5" x14ac:dyDescent="0.2">
      <c r="A542" s="11" t="str">
        <f>IF('Atual-TXT'!A563&lt;&gt;"",LEFT('Atual-TXT'!A563,15),"")</f>
        <v>6.2.2.2.2.09.00</v>
      </c>
      <c r="B542" s="11" t="str">
        <f>IF('Atual-TXT'!A563&lt;&gt;"",RIGHT(LEFT('Atual-TXT'!A563,51),34),"")</f>
        <v>ALTERACAO DE CREDITOS MOVIMENTADOS</v>
      </c>
      <c r="C542" s="12">
        <f>IF('Atual-TXT'!A563&lt;&gt;"",VALUE(RIGHT(LEFT('Atual-TXT'!A563,75),23)),"")</f>
        <v>0</v>
      </c>
      <c r="D542" s="11" t="str">
        <f>IF('Atual-TXT'!A563&lt;&gt;"",RIGHT(LEFT('Atual-TXT'!A563,77),1),"")</f>
        <v xml:space="preserve"> </v>
      </c>
      <c r="E542" s="12">
        <f>IF('Atual-TXT'!A563&lt;&gt;"",IF(MOD(VALUE(LEFT(A542,1)),2)=1,IF(D542="D",C542,-C542),IF(D542="C",C542,-C542)),"")</f>
        <v>0</v>
      </c>
    </row>
    <row r="543" spans="1:5" x14ac:dyDescent="0.2">
      <c r="A543" s="11" t="str">
        <f>IF('Atual-TXT'!A564&lt;&gt;"",LEFT('Atual-TXT'!A564,15),"")</f>
        <v>6.2.2.2.2.09.01</v>
      </c>
      <c r="B543" s="11" t="str">
        <f>IF('Atual-TXT'!A564&lt;&gt;"",RIGHT(LEFT('Atual-TXT'!A564,51),34),"")</f>
        <v xml:space="preserve">ACRESCIMO                         </v>
      </c>
      <c r="C543" s="12">
        <f>IF('Atual-TXT'!A564&lt;&gt;"",VALUE(RIGHT(LEFT('Atual-TXT'!A564,75),23)),"")</f>
        <v>87333.6</v>
      </c>
      <c r="D543" s="11" t="str">
        <f>IF('Atual-TXT'!A564&lt;&gt;"",RIGHT(LEFT('Atual-TXT'!A564,77),1),"")</f>
        <v>C</v>
      </c>
      <c r="E543" s="12">
        <f>IF('Atual-TXT'!A564&lt;&gt;"",IF(MOD(VALUE(LEFT(A543,1)),2)=1,IF(D543="D",C543,-C543),IF(D543="C",C543,-C543)),"")</f>
        <v>87333.6</v>
      </c>
    </row>
    <row r="544" spans="1:5" x14ac:dyDescent="0.2">
      <c r="A544" s="11" t="str">
        <f>IF('Atual-TXT'!A565&lt;&gt;"",LEFT('Atual-TXT'!A565,15),"")</f>
        <v>6.2.2.2.2.09.09</v>
      </c>
      <c r="B544" s="11" t="str">
        <f>IF('Atual-TXT'!A565&lt;&gt;"",RIGHT(LEFT('Atual-TXT'!A565,51),34),"")</f>
        <v xml:space="preserve">REDUCAO                           </v>
      </c>
      <c r="C544" s="12">
        <f>IF('Atual-TXT'!A565&lt;&gt;"",VALUE(RIGHT(LEFT('Atual-TXT'!A565,75),23)),"")</f>
        <v>87333.6</v>
      </c>
      <c r="D544" s="11" t="str">
        <f>IF('Atual-TXT'!A565&lt;&gt;"",RIGHT(LEFT('Atual-TXT'!A565,77),1),"")</f>
        <v>D</v>
      </c>
      <c r="E544" s="12">
        <f>IF('Atual-TXT'!A565&lt;&gt;"",IF(MOD(VALUE(LEFT(A544,1)),2)=1,IF(D544="D",C544,-C544),IF(D544="C",C544,-C544)),"")</f>
        <v>-87333.6</v>
      </c>
    </row>
    <row r="545" spans="1:5" x14ac:dyDescent="0.2">
      <c r="A545" s="11" t="str">
        <f>IF('Atual-TXT'!A566&lt;&gt;"",LEFT('Atual-TXT'!A566,15),"")</f>
        <v>6.2.2.9.0.00.00</v>
      </c>
      <c r="B545" s="11" t="str">
        <f>IF('Atual-TXT'!A566&lt;&gt;"",RIGHT(LEFT('Atual-TXT'!A566,51),34),"")</f>
        <v>OUTROS CONTROLES DA DESPESA ORCAME</v>
      </c>
      <c r="C545" s="12">
        <f>IF('Atual-TXT'!A566&lt;&gt;"",VALUE(RIGHT(LEFT('Atual-TXT'!A566,75),23)),"")</f>
        <v>639007619.40999997</v>
      </c>
      <c r="D545" s="11" t="str">
        <f>IF('Atual-TXT'!A566&lt;&gt;"",RIGHT(LEFT('Atual-TXT'!A566,77),1),"")</f>
        <v>C</v>
      </c>
      <c r="E545" s="12">
        <f>IF('Atual-TXT'!A566&lt;&gt;"",IF(MOD(VALUE(LEFT(A545,1)),2)=1,IF(D545="D",C545,-C545),IF(D545="C",C545,-C545)),"")</f>
        <v>639007619.40999997</v>
      </c>
    </row>
    <row r="546" spans="1:5" x14ac:dyDescent="0.2">
      <c r="A546" s="11" t="str">
        <f>IF('Atual-TXT'!A567&lt;&gt;"",LEFT('Atual-TXT'!A567,15),"")</f>
        <v>6.2.2.9.2.00.00</v>
      </c>
      <c r="B546" s="11" t="str">
        <f>IF('Atual-TXT'!A567&lt;&gt;"",RIGHT(LEFT('Atual-TXT'!A567,51),34),"")</f>
        <v xml:space="preserve">EMISSAO DE EMPENHO                </v>
      </c>
      <c r="C546" s="12">
        <f>IF('Atual-TXT'!A567&lt;&gt;"",VALUE(RIGHT(LEFT('Atual-TXT'!A567,75),23)),"")</f>
        <v>639007619.40999997</v>
      </c>
      <c r="D546" s="11" t="str">
        <f>IF('Atual-TXT'!A567&lt;&gt;"",RIGHT(LEFT('Atual-TXT'!A567,77),1),"")</f>
        <v>C</v>
      </c>
      <c r="E546" s="12">
        <f>IF('Atual-TXT'!A567&lt;&gt;"",IF(MOD(VALUE(LEFT(A546,1)),2)=1,IF(D546="D",C546,-C546),IF(D546="C",C546,-C546)),"")</f>
        <v>639007619.40999997</v>
      </c>
    </row>
    <row r="547" spans="1:5" x14ac:dyDescent="0.2">
      <c r="A547" s="11" t="str">
        <f>IF('Atual-TXT'!A568&lt;&gt;"",LEFT('Atual-TXT'!A568,15),"")</f>
        <v>6.2.2.9.2.01.00</v>
      </c>
      <c r="B547" s="11" t="str">
        <f>IF('Atual-TXT'!A568&lt;&gt;"",RIGHT(LEFT('Atual-TXT'!A568,51),34),"")</f>
        <v>EMPENHOS POR NOTA DE EMPENHO + SUB</v>
      </c>
      <c r="C547" s="12">
        <f>IF('Atual-TXT'!A568&lt;&gt;"",VALUE(RIGHT(LEFT('Atual-TXT'!A568,75),23)),"")</f>
        <v>326781859.31999999</v>
      </c>
      <c r="D547" s="11" t="str">
        <f>IF('Atual-TXT'!A568&lt;&gt;"",RIGHT(LEFT('Atual-TXT'!A568,77),1),"")</f>
        <v>C</v>
      </c>
      <c r="E547" s="12">
        <f>IF('Atual-TXT'!A568&lt;&gt;"",IF(MOD(VALUE(LEFT(A547,1)),2)=1,IF(D547="D",C547,-C547),IF(D547="C",C547,-C547)),"")</f>
        <v>326781859.31999999</v>
      </c>
    </row>
    <row r="548" spans="1:5" x14ac:dyDescent="0.2">
      <c r="A548" s="11" t="str">
        <f>IF('Atual-TXT'!A569&lt;&gt;"",LEFT('Atual-TXT'!A569,15),"")</f>
        <v>6.2.2.9.2.01.01</v>
      </c>
      <c r="B548" s="11" t="str">
        <f>IF('Atual-TXT'!A569&lt;&gt;"",RIGHT(LEFT('Atual-TXT'!A569,51),34),"")</f>
        <v xml:space="preserve">EMPENHOS A LIQUIDAR               </v>
      </c>
      <c r="C548" s="12">
        <f>IF('Atual-TXT'!A569&lt;&gt;"",VALUE(RIGHT(LEFT('Atual-TXT'!A569,75),23)),"")</f>
        <v>0</v>
      </c>
      <c r="D548" s="11" t="str">
        <f>IF('Atual-TXT'!A569&lt;&gt;"",RIGHT(LEFT('Atual-TXT'!A569,77),1),"")</f>
        <v xml:space="preserve"> </v>
      </c>
      <c r="E548" s="12">
        <f>IF('Atual-TXT'!A569&lt;&gt;"",IF(MOD(VALUE(LEFT(A548,1)),2)=1,IF(D548="D",C548,-C548),IF(D548="C",C548,-C548)),"")</f>
        <v>0</v>
      </c>
    </row>
    <row r="549" spans="1:5" x14ac:dyDescent="0.2">
      <c r="A549" s="11" t="str">
        <f>IF('Atual-TXT'!A570&lt;&gt;"",LEFT('Atual-TXT'!A570,15),"")</f>
        <v>6.2.2.9.2.01.02</v>
      </c>
      <c r="B549" s="11" t="str">
        <f>IF('Atual-TXT'!A570&lt;&gt;"",RIGHT(LEFT('Atual-TXT'!A570,51),34),"")</f>
        <v xml:space="preserve">EMPENHOS EM LIQUIDACAO            </v>
      </c>
      <c r="C549" s="12">
        <f>IF('Atual-TXT'!A570&lt;&gt;"",VALUE(RIGHT(LEFT('Atual-TXT'!A570,75),23)),"")</f>
        <v>0</v>
      </c>
      <c r="D549" s="11" t="str">
        <f>IF('Atual-TXT'!A570&lt;&gt;"",RIGHT(LEFT('Atual-TXT'!A570,77),1),"")</f>
        <v xml:space="preserve"> </v>
      </c>
      <c r="E549" s="12">
        <f>IF('Atual-TXT'!A570&lt;&gt;"",IF(MOD(VALUE(LEFT(A549,1)),2)=1,IF(D549="D",C549,-C549),IF(D549="C",C549,-C549)),"")</f>
        <v>0</v>
      </c>
    </row>
    <row r="550" spans="1:5" x14ac:dyDescent="0.2">
      <c r="A550" s="11" t="str">
        <f>IF('Atual-TXT'!A571&lt;&gt;"",LEFT('Atual-TXT'!A571,15),"")</f>
        <v>6.2.2.9.2.01.03</v>
      </c>
      <c r="B550" s="11" t="str">
        <f>IF('Atual-TXT'!A571&lt;&gt;"",RIGHT(LEFT('Atual-TXT'!A571,51),34),"")</f>
        <v xml:space="preserve">EMPENHOS LIQUIDADOS A PAGAR       </v>
      </c>
      <c r="C550" s="12">
        <f>IF('Atual-TXT'!A571&lt;&gt;"",VALUE(RIGHT(LEFT('Atual-TXT'!A571,75),23)),"")</f>
        <v>0</v>
      </c>
      <c r="D550" s="11" t="str">
        <f>IF('Atual-TXT'!A571&lt;&gt;"",RIGHT(LEFT('Atual-TXT'!A571,77),1),"")</f>
        <v xml:space="preserve"> </v>
      </c>
      <c r="E550" s="12">
        <f>IF('Atual-TXT'!A571&lt;&gt;"",IF(MOD(VALUE(LEFT(A550,1)),2)=1,IF(D550="D",C550,-C550),IF(D550="C",C550,-C550)),"")</f>
        <v>0</v>
      </c>
    </row>
    <row r="551" spans="1:5" x14ac:dyDescent="0.2">
      <c r="A551" s="11" t="str">
        <f>IF('Atual-TXT'!A572&lt;&gt;"",LEFT('Atual-TXT'!A572,15),"")</f>
        <v>6.2.2.9.2.01.04</v>
      </c>
      <c r="B551" s="11" t="str">
        <f>IF('Atual-TXT'!A572&lt;&gt;"",RIGHT(LEFT('Atual-TXT'!A572,51),34),"")</f>
        <v xml:space="preserve">EMPENHOS PAGOS                    </v>
      </c>
      <c r="C551" s="12">
        <f>IF('Atual-TXT'!A572&lt;&gt;"",VALUE(RIGHT(LEFT('Atual-TXT'!A572,75),23)),"")</f>
        <v>281711020.04000002</v>
      </c>
      <c r="D551" s="11" t="str">
        <f>IF('Atual-TXT'!A572&lt;&gt;"",RIGHT(LEFT('Atual-TXT'!A572,77),1),"")</f>
        <v>C</v>
      </c>
      <c r="E551" s="12">
        <f>IF('Atual-TXT'!A572&lt;&gt;"",IF(MOD(VALUE(LEFT(A551,1)),2)=1,IF(D551="D",C551,-C551),IF(D551="C",C551,-C551)),"")</f>
        <v>281711020.04000002</v>
      </c>
    </row>
    <row r="552" spans="1:5" x14ac:dyDescent="0.2">
      <c r="A552" s="11" t="str">
        <f>IF('Atual-TXT'!A573&lt;&gt;"",LEFT('Atual-TXT'!A573,15),"")</f>
        <v>6.2.2.9.2.01.05</v>
      </c>
      <c r="B552" s="11" t="str">
        <f>IF('Atual-TXT'!A573&lt;&gt;"",RIGHT(LEFT('Atual-TXT'!A573,51),34),"")</f>
        <v>EMPENHOS A LIQUIDAR INSCRITOS EM R</v>
      </c>
      <c r="C552" s="12">
        <f>IF('Atual-TXT'!A573&lt;&gt;"",VALUE(RIGHT(LEFT('Atual-TXT'!A573,75),23)),"")</f>
        <v>26209180.920000002</v>
      </c>
      <c r="D552" s="11" t="str">
        <f>IF('Atual-TXT'!A573&lt;&gt;"",RIGHT(LEFT('Atual-TXT'!A573,77),1),"")</f>
        <v>C</v>
      </c>
      <c r="E552" s="12">
        <f>IF('Atual-TXT'!A573&lt;&gt;"",IF(MOD(VALUE(LEFT(A552,1)),2)=1,IF(D552="D",C552,-C552),IF(D552="C",C552,-C552)),"")</f>
        <v>26209180.920000002</v>
      </c>
    </row>
    <row r="553" spans="1:5" x14ac:dyDescent="0.2">
      <c r="A553" s="11" t="str">
        <f>IF('Atual-TXT'!A574&lt;&gt;"",LEFT('Atual-TXT'!A574,15),"")</f>
        <v>6.2.2.9.2.01.07</v>
      </c>
      <c r="B553" s="11" t="str">
        <f>IF('Atual-TXT'!A574&lt;&gt;"",RIGHT(LEFT('Atual-TXT'!A574,51),34),"")</f>
        <v>EMPENHOS LIQUIDADOS A PAGAR INSCRI</v>
      </c>
      <c r="C553" s="12">
        <f>IF('Atual-TXT'!A574&lt;&gt;"",VALUE(RIGHT(LEFT('Atual-TXT'!A574,75),23)),"")</f>
        <v>18861658.359999999</v>
      </c>
      <c r="D553" s="11" t="str">
        <f>IF('Atual-TXT'!A574&lt;&gt;"",RIGHT(LEFT('Atual-TXT'!A574,77),1),"")</f>
        <v>C</v>
      </c>
      <c r="E553" s="12">
        <f>IF('Atual-TXT'!A574&lt;&gt;"",IF(MOD(VALUE(LEFT(A553,1)),2)=1,IF(D553="D",C553,-C553),IF(D553="C",C553,-C553)),"")</f>
        <v>18861658.359999999</v>
      </c>
    </row>
    <row r="554" spans="1:5" x14ac:dyDescent="0.2">
      <c r="A554" s="11" t="str">
        <f>IF('Atual-TXT'!A575&lt;&gt;"",LEFT('Atual-TXT'!A575,15),"")</f>
        <v>6.2.2.9.2.02.00</v>
      </c>
      <c r="B554" s="11" t="str">
        <f>IF('Atual-TXT'!A575&lt;&gt;"",RIGHT(LEFT('Atual-TXT'!A575,51),34),"")</f>
        <v>CREDITO UTILIZADO - CONTROLE NA UO</v>
      </c>
      <c r="C554" s="12">
        <f>IF('Atual-TXT'!A575&lt;&gt;"",VALUE(RIGHT(LEFT('Atual-TXT'!A575,75),23)),"")</f>
        <v>312225760.08999997</v>
      </c>
      <c r="D554" s="11" t="str">
        <f>IF('Atual-TXT'!A575&lt;&gt;"",RIGHT(LEFT('Atual-TXT'!A575,77),1),"")</f>
        <v>C</v>
      </c>
      <c r="E554" s="12">
        <f>IF('Atual-TXT'!A575&lt;&gt;"",IF(MOD(VALUE(LEFT(A554,1)),2)=1,IF(D554="D",C554,-C554),IF(D554="C",C554,-C554)),"")</f>
        <v>312225760.08999997</v>
      </c>
    </row>
    <row r="555" spans="1:5" x14ac:dyDescent="0.2">
      <c r="A555" s="11" t="str">
        <f>IF('Atual-TXT'!A576&lt;&gt;"",LEFT('Atual-TXT'!A576,15),"")</f>
        <v>6.2.2.9.2.02.01</v>
      </c>
      <c r="B555" s="11" t="str">
        <f>IF('Atual-TXT'!A576&lt;&gt;"",RIGHT(LEFT('Atual-TXT'!A576,51),34),"")</f>
        <v>CREDITO A LIQUIDAR - CONTROLE NA U</v>
      </c>
      <c r="C555" s="12">
        <f>IF('Atual-TXT'!A576&lt;&gt;"",VALUE(RIGHT(LEFT('Atual-TXT'!A576,75),23)),"")</f>
        <v>0</v>
      </c>
      <c r="D555" s="11" t="str">
        <f>IF('Atual-TXT'!A576&lt;&gt;"",RIGHT(LEFT('Atual-TXT'!A576,77),1),"")</f>
        <v xml:space="preserve"> </v>
      </c>
      <c r="E555" s="12">
        <f>IF('Atual-TXT'!A576&lt;&gt;"",IF(MOD(VALUE(LEFT(A555,1)),2)=1,IF(D555="D",C555,-C555),IF(D555="C",C555,-C555)),"")</f>
        <v>0</v>
      </c>
    </row>
    <row r="556" spans="1:5" x14ac:dyDescent="0.2">
      <c r="A556" s="11" t="str">
        <f>IF('Atual-TXT'!A577&lt;&gt;"",LEFT('Atual-TXT'!A577,15),"")</f>
        <v>6.2.2.9.2.02.02</v>
      </c>
      <c r="B556" s="11" t="str">
        <f>IF('Atual-TXT'!A577&lt;&gt;"",RIGHT(LEFT('Atual-TXT'!A577,51),34),"")</f>
        <v>CREDITO EM LIQUIDACAO - CONTROLE N</v>
      </c>
      <c r="C556" s="12">
        <f>IF('Atual-TXT'!A577&lt;&gt;"",VALUE(RIGHT(LEFT('Atual-TXT'!A577,75),23)),"")</f>
        <v>0</v>
      </c>
      <c r="D556" s="11" t="str">
        <f>IF('Atual-TXT'!A577&lt;&gt;"",RIGHT(LEFT('Atual-TXT'!A577,77),1),"")</f>
        <v xml:space="preserve"> </v>
      </c>
      <c r="E556" s="12">
        <f>IF('Atual-TXT'!A577&lt;&gt;"",IF(MOD(VALUE(LEFT(A556,1)),2)=1,IF(D556="D",C556,-C556),IF(D556="C",C556,-C556)),"")</f>
        <v>0</v>
      </c>
    </row>
    <row r="557" spans="1:5" x14ac:dyDescent="0.2">
      <c r="A557" s="11" t="str">
        <f>IF('Atual-TXT'!A578&lt;&gt;"",LEFT('Atual-TXT'!A578,15),"")</f>
        <v>6.2.2.9.2.02.03</v>
      </c>
      <c r="B557" s="11" t="str">
        <f>IF('Atual-TXT'!A578&lt;&gt;"",RIGHT(LEFT('Atual-TXT'!A578,51),34),"")</f>
        <v>CREDITO LIQUIDADO A PAGAR - CONTRO</v>
      </c>
      <c r="C557" s="12">
        <f>IF('Atual-TXT'!A578&lt;&gt;"",VALUE(RIGHT(LEFT('Atual-TXT'!A578,75),23)),"")</f>
        <v>0</v>
      </c>
      <c r="D557" s="11" t="str">
        <f>IF('Atual-TXT'!A578&lt;&gt;"",RIGHT(LEFT('Atual-TXT'!A578,77),1),"")</f>
        <v xml:space="preserve"> </v>
      </c>
      <c r="E557" s="12">
        <f>IF('Atual-TXT'!A578&lt;&gt;"",IF(MOD(VALUE(LEFT(A557,1)),2)=1,IF(D557="D",C557,-C557),IF(D557="C",C557,-C557)),"")</f>
        <v>0</v>
      </c>
    </row>
    <row r="558" spans="1:5" x14ac:dyDescent="0.2">
      <c r="A558" s="11" t="str">
        <f>IF('Atual-TXT'!A579&lt;&gt;"",LEFT('Atual-TXT'!A579,15),"")</f>
        <v>6.2.2.9.2.02.04</v>
      </c>
      <c r="B558" s="11" t="str">
        <f>IF('Atual-TXT'!A579&lt;&gt;"",RIGHT(LEFT('Atual-TXT'!A579,51),34),"")</f>
        <v xml:space="preserve">CREDITO PAGO - CONTROLE NA UO     </v>
      </c>
      <c r="C558" s="12">
        <f>IF('Atual-TXT'!A579&lt;&gt;"",VALUE(RIGHT(LEFT('Atual-TXT'!A579,75),23)),"")</f>
        <v>278367879.67000002</v>
      </c>
      <c r="D558" s="11" t="str">
        <f>IF('Atual-TXT'!A579&lt;&gt;"",RIGHT(LEFT('Atual-TXT'!A579,77),1),"")</f>
        <v>C</v>
      </c>
      <c r="E558" s="12">
        <f>IF('Atual-TXT'!A579&lt;&gt;"",IF(MOD(VALUE(LEFT(A558,1)),2)=1,IF(D558="D",C558,-C558),IF(D558="C",C558,-C558)),"")</f>
        <v>278367879.67000002</v>
      </c>
    </row>
    <row r="559" spans="1:5" x14ac:dyDescent="0.2">
      <c r="A559" s="11" t="str">
        <f>IF('Atual-TXT'!A580&lt;&gt;"",LEFT('Atual-TXT'!A580,15),"")</f>
        <v>6.2.2.9.2.02.05</v>
      </c>
      <c r="B559" s="11" t="str">
        <f>IF('Atual-TXT'!A580&lt;&gt;"",RIGHT(LEFT('Atual-TXT'!A580,51),34),"")</f>
        <v>CREDITO A LIQUIDAR INSCRITO EM RPN</v>
      </c>
      <c r="C559" s="12">
        <f>IF('Atual-TXT'!A580&lt;&gt;"",VALUE(RIGHT(LEFT('Atual-TXT'!A580,75),23)),"")</f>
        <v>15139286.43</v>
      </c>
      <c r="D559" s="11" t="str">
        <f>IF('Atual-TXT'!A580&lt;&gt;"",RIGHT(LEFT('Atual-TXT'!A580,77),1),"")</f>
        <v>C</v>
      </c>
      <c r="E559" s="12">
        <f>IF('Atual-TXT'!A580&lt;&gt;"",IF(MOD(VALUE(LEFT(A559,1)),2)=1,IF(D559="D",C559,-C559),IF(D559="C",C559,-C559)),"")</f>
        <v>15139286.43</v>
      </c>
    </row>
    <row r="560" spans="1:5" x14ac:dyDescent="0.2">
      <c r="A560" s="11" t="str">
        <f>IF('Atual-TXT'!A581&lt;&gt;"",LEFT('Atual-TXT'!A581,15),"")</f>
        <v>6.2.2.9.2.02.07</v>
      </c>
      <c r="B560" s="11" t="str">
        <f>IF('Atual-TXT'!A581&lt;&gt;"",RIGHT(LEFT('Atual-TXT'!A581,51),34),"")</f>
        <v>CREDITO LIQUIDADO A PAGAR INSCRITO</v>
      </c>
      <c r="C560" s="12">
        <f>IF('Atual-TXT'!A581&lt;&gt;"",VALUE(RIGHT(LEFT('Atual-TXT'!A581,75),23)),"")</f>
        <v>18718593.989999998</v>
      </c>
      <c r="D560" s="11" t="str">
        <f>IF('Atual-TXT'!A581&lt;&gt;"",RIGHT(LEFT('Atual-TXT'!A581,77),1),"")</f>
        <v>C</v>
      </c>
      <c r="E560" s="12">
        <f>IF('Atual-TXT'!A581&lt;&gt;"",IF(MOD(VALUE(LEFT(A560,1)),2)=1,IF(D560="D",C560,-C560),IF(D560="C",C560,-C560)),"")</f>
        <v>18718593.989999998</v>
      </c>
    </row>
    <row r="561" spans="1:5" x14ac:dyDescent="0.2">
      <c r="A561" s="11" t="str">
        <f>IF('Atual-TXT'!A582&lt;&gt;"",LEFT('Atual-TXT'!A582,15),"")</f>
        <v>6.3.0.0.0.00.00</v>
      </c>
      <c r="B561" s="11" t="str">
        <f>IF('Atual-TXT'!A582&lt;&gt;"",RIGHT(LEFT('Atual-TXT'!A582,51),34),"")</f>
        <v xml:space="preserve">EXECUCAO DE RESTOS A PAGAR        </v>
      </c>
      <c r="C561" s="12">
        <f>IF('Atual-TXT'!A582&lt;&gt;"",VALUE(RIGHT(LEFT('Atual-TXT'!A582,75),23)),"")</f>
        <v>82030235.519999996</v>
      </c>
      <c r="D561" s="11" t="str">
        <f>IF('Atual-TXT'!A582&lt;&gt;"",RIGHT(LEFT('Atual-TXT'!A582,77),1),"")</f>
        <v>C</v>
      </c>
      <c r="E561" s="12">
        <f>IF('Atual-TXT'!A582&lt;&gt;"",IF(MOD(VALUE(LEFT(A561,1)),2)=1,IF(D561="D",C561,-C561),IF(D561="C",C561,-C561)),"")</f>
        <v>82030235.519999996</v>
      </c>
    </row>
    <row r="562" spans="1:5" x14ac:dyDescent="0.2">
      <c r="A562" s="11" t="str">
        <f>IF('Atual-TXT'!A583&lt;&gt;"",LEFT('Atual-TXT'!A583,15),"")</f>
        <v>6.3.1.0.0.00.00</v>
      </c>
      <c r="B562" s="11" t="str">
        <f>IF('Atual-TXT'!A583&lt;&gt;"",RIGHT(LEFT('Atual-TXT'!A583,51),34),"")</f>
        <v xml:space="preserve">EXECUCAO DE RP NAO PROCESSADOS    </v>
      </c>
      <c r="C562" s="12">
        <f>IF('Atual-TXT'!A583&lt;&gt;"",VALUE(RIGHT(LEFT('Atual-TXT'!A583,75),23)),"")</f>
        <v>62993521.990000002</v>
      </c>
      <c r="D562" s="11" t="str">
        <f>IF('Atual-TXT'!A583&lt;&gt;"",RIGHT(LEFT('Atual-TXT'!A583,77),1),"")</f>
        <v>C</v>
      </c>
      <c r="E562" s="12">
        <f>IF('Atual-TXT'!A583&lt;&gt;"",IF(MOD(VALUE(LEFT(A562,1)),2)=1,IF(D562="D",C562,-C562),IF(D562="C",C562,-C562)),"")</f>
        <v>62993521.990000002</v>
      </c>
    </row>
    <row r="563" spans="1:5" x14ac:dyDescent="0.2">
      <c r="A563" s="11" t="str">
        <f>IF('Atual-TXT'!A584&lt;&gt;"",LEFT('Atual-TXT'!A584,15),"")</f>
        <v>6.3.1.1.0.00.00</v>
      </c>
      <c r="B563" s="11" t="str">
        <f>IF('Atual-TXT'!A584&lt;&gt;"",RIGHT(LEFT('Atual-TXT'!A584,51),34),"")</f>
        <v xml:space="preserve">RP NAO PROCESSADOS A LIQUIDAR     </v>
      </c>
      <c r="C563" s="12">
        <f>IF('Atual-TXT'!A584&lt;&gt;"",VALUE(RIGHT(LEFT('Atual-TXT'!A584,75),23)),"")</f>
        <v>9129688.6899999995</v>
      </c>
      <c r="D563" s="11" t="str">
        <f>IF('Atual-TXT'!A584&lt;&gt;"",RIGHT(LEFT('Atual-TXT'!A584,77),1),"")</f>
        <v>C</v>
      </c>
      <c r="E563" s="12">
        <f>IF('Atual-TXT'!A584&lt;&gt;"",IF(MOD(VALUE(LEFT(A563,1)),2)=1,IF(D563="D",C563,-C563),IF(D563="C",C563,-C563)),"")</f>
        <v>9129688.6899999995</v>
      </c>
    </row>
    <row r="564" spans="1:5" x14ac:dyDescent="0.2">
      <c r="A564" s="11" t="str">
        <f>IF('Atual-TXT'!A585&lt;&gt;"",LEFT('Atual-TXT'!A585,15),"")</f>
        <v>6.3.1.2.0.00.00</v>
      </c>
      <c r="B564" s="11" t="str">
        <f>IF('Atual-TXT'!A585&lt;&gt;"",RIGHT(LEFT('Atual-TXT'!A585,51),34),"")</f>
        <v>RP NAO PROCESSADOS A LIQUIDAR EM L</v>
      </c>
      <c r="C564" s="12">
        <f>IF('Atual-TXT'!A585&lt;&gt;"",VALUE(RIGHT(LEFT('Atual-TXT'!A585,75),23)),"")</f>
        <v>0</v>
      </c>
      <c r="D564" s="11" t="str">
        <f>IF('Atual-TXT'!A585&lt;&gt;"",RIGHT(LEFT('Atual-TXT'!A585,77),1),"")</f>
        <v xml:space="preserve"> </v>
      </c>
      <c r="E564" s="12">
        <f>IF('Atual-TXT'!A585&lt;&gt;"",IF(MOD(VALUE(LEFT(A564,1)),2)=1,IF(D564="D",C564,-C564),IF(D564="C",C564,-C564)),"")</f>
        <v>0</v>
      </c>
    </row>
    <row r="565" spans="1:5" x14ac:dyDescent="0.2">
      <c r="A565" s="11" t="str">
        <f>IF('Atual-TXT'!A586&lt;&gt;"",LEFT('Atual-TXT'!A586,15),"")</f>
        <v>6.3.1.3.0.00.00</v>
      </c>
      <c r="B565" s="11" t="str">
        <f>IF('Atual-TXT'!A586&lt;&gt;"",RIGHT(LEFT('Atual-TXT'!A586,51),34),"")</f>
        <v>RP NAO PROCESSADOS LIQUIDADOS A PA</v>
      </c>
      <c r="C565" s="12">
        <f>IF('Atual-TXT'!A586&lt;&gt;"",VALUE(RIGHT(LEFT('Atual-TXT'!A586,75),23)),"")</f>
        <v>110013.8</v>
      </c>
      <c r="D565" s="11" t="str">
        <f>IF('Atual-TXT'!A586&lt;&gt;"",RIGHT(LEFT('Atual-TXT'!A586,77),1),"")</f>
        <v>C</v>
      </c>
      <c r="E565" s="12">
        <f>IF('Atual-TXT'!A586&lt;&gt;"",IF(MOD(VALUE(LEFT(A565,1)),2)=1,IF(D565="D",C565,-C565),IF(D565="C",C565,-C565)),"")</f>
        <v>110013.8</v>
      </c>
    </row>
    <row r="566" spans="1:5" x14ac:dyDescent="0.2">
      <c r="A566" s="11" t="str">
        <f>IF('Atual-TXT'!A587&lt;&gt;"",LEFT('Atual-TXT'!A587,15),"")</f>
        <v>6.3.1.4.0.00.00</v>
      </c>
      <c r="B566" s="11" t="str">
        <f>IF('Atual-TXT'!A587&lt;&gt;"",RIGHT(LEFT('Atual-TXT'!A587,51),34),"")</f>
        <v xml:space="preserve">RP NAO PROCESSADOS PAGO           </v>
      </c>
      <c r="C566" s="12">
        <f>IF('Atual-TXT'!A587&lt;&gt;"",VALUE(RIGHT(LEFT('Atual-TXT'!A587,75),23)),"")</f>
        <v>26822619.039999999</v>
      </c>
      <c r="D566" s="11" t="str">
        <f>IF('Atual-TXT'!A587&lt;&gt;"",RIGHT(LEFT('Atual-TXT'!A587,77),1),"")</f>
        <v>C</v>
      </c>
      <c r="E566" s="12">
        <f>IF('Atual-TXT'!A587&lt;&gt;"",IF(MOD(VALUE(LEFT(A566,1)),2)=1,IF(D566="D",C566,-C566),IF(D566="C",C566,-C566)),"")</f>
        <v>26822619.039999999</v>
      </c>
    </row>
    <row r="567" spans="1:5" x14ac:dyDescent="0.2">
      <c r="A567" s="11" t="str">
        <f>IF('Atual-TXT'!A588&lt;&gt;"",LEFT('Atual-TXT'!A588,15),"")</f>
        <v>6.3.1.5.0.00.00</v>
      </c>
      <c r="B567" s="11" t="str">
        <f>IF('Atual-TXT'!A588&lt;&gt;"",RIGHT(LEFT('Atual-TXT'!A588,51),34),"")</f>
        <v>RP NAO PROCESSADOS A LIQUIDAR BLOQ</v>
      </c>
      <c r="C567" s="12">
        <f>IF('Atual-TXT'!A588&lt;&gt;"",VALUE(RIGHT(LEFT('Atual-TXT'!A588,75),23)),"")</f>
        <v>0</v>
      </c>
      <c r="D567" s="11" t="str">
        <f>IF('Atual-TXT'!A588&lt;&gt;"",RIGHT(LEFT('Atual-TXT'!A588,77),1),"")</f>
        <v xml:space="preserve"> </v>
      </c>
      <c r="E567" s="12">
        <f>IF('Atual-TXT'!A588&lt;&gt;"",IF(MOD(VALUE(LEFT(A567,1)),2)=1,IF(D567="D",C567,-C567),IF(D567="C",C567,-C567)),"")</f>
        <v>0</v>
      </c>
    </row>
    <row r="568" spans="1:5" x14ac:dyDescent="0.2">
      <c r="A568" s="11" t="str">
        <f>IF('Atual-TXT'!A589&lt;&gt;"",LEFT('Atual-TXT'!A589,15),"")</f>
        <v>6.3.1.5.1.00.00</v>
      </c>
      <c r="B568" s="11" t="str">
        <f>IF('Atual-TXT'!A589&lt;&gt;"",RIGHT(LEFT('Atual-TXT'!A589,51),34),"")</f>
        <v>RPNP A LIQUIDAR BLOQUEADOS POR DEC</v>
      </c>
      <c r="C568" s="12">
        <f>IF('Atual-TXT'!A589&lt;&gt;"",VALUE(RIGHT(LEFT('Atual-TXT'!A589,75),23)),"")</f>
        <v>0</v>
      </c>
      <c r="D568" s="11" t="str">
        <f>IF('Atual-TXT'!A589&lt;&gt;"",RIGHT(LEFT('Atual-TXT'!A589,77),1),"")</f>
        <v xml:space="preserve"> </v>
      </c>
      <c r="E568" s="12">
        <f>IF('Atual-TXT'!A589&lt;&gt;"",IF(MOD(VALUE(LEFT(A568,1)),2)=1,IF(D568="D",C568,-C568),IF(D568="C",C568,-C568)),"")</f>
        <v>0</v>
      </c>
    </row>
    <row r="569" spans="1:5" x14ac:dyDescent="0.2">
      <c r="A569" s="11" t="str">
        <f>IF('Atual-TXT'!A590&lt;&gt;"",LEFT('Atual-TXT'!A590,15),"")</f>
        <v>6.3.1.7.0.00.00</v>
      </c>
      <c r="B569" s="11" t="str">
        <f>IF('Atual-TXT'!A590&lt;&gt;"",RIGHT(LEFT('Atual-TXT'!A590,51),34),"")</f>
        <v>RP NAO PROCESSADOS -  INSCRICAO NO</v>
      </c>
      <c r="C569" s="12">
        <f>IF('Atual-TXT'!A590&lt;&gt;"",VALUE(RIGHT(LEFT('Atual-TXT'!A590,75),23)),"")</f>
        <v>26209180.920000002</v>
      </c>
      <c r="D569" s="11" t="str">
        <f>IF('Atual-TXT'!A590&lt;&gt;"",RIGHT(LEFT('Atual-TXT'!A590,77),1),"")</f>
        <v>C</v>
      </c>
      <c r="E569" s="12">
        <f>IF('Atual-TXT'!A590&lt;&gt;"",IF(MOD(VALUE(LEFT(A569,1)),2)=1,IF(D569="D",C569,-C569),IF(D569="C",C569,-C569)),"")</f>
        <v>26209180.920000002</v>
      </c>
    </row>
    <row r="570" spans="1:5" x14ac:dyDescent="0.2">
      <c r="A570" s="11" t="str">
        <f>IF('Atual-TXT'!A591&lt;&gt;"",LEFT('Atual-TXT'!A591,15),"")</f>
        <v>6.3.1.7.1.00.00</v>
      </c>
      <c r="B570" s="11" t="str">
        <f>IF('Atual-TXT'!A591&lt;&gt;"",RIGHT(LEFT('Atual-TXT'!A591,51),34),"")</f>
        <v>RPNP A LIQUIDAR - INSCRIÇÃO NO EXE</v>
      </c>
      <c r="C570" s="12">
        <f>IF('Atual-TXT'!A591&lt;&gt;"",VALUE(RIGHT(LEFT('Atual-TXT'!A591,75),23)),"")</f>
        <v>26209180.920000002</v>
      </c>
      <c r="D570" s="11" t="str">
        <f>IF('Atual-TXT'!A591&lt;&gt;"",RIGHT(LEFT('Atual-TXT'!A591,77),1),"")</f>
        <v>C</v>
      </c>
      <c r="E570" s="12">
        <f>IF('Atual-TXT'!A591&lt;&gt;"",IF(MOD(VALUE(LEFT(A570,1)),2)=1,IF(D570="D",C570,-C570),IF(D570="C",C570,-C570)),"")</f>
        <v>26209180.920000002</v>
      </c>
    </row>
    <row r="571" spans="1:5" x14ac:dyDescent="0.2">
      <c r="A571" s="11" t="str">
        <f>IF('Atual-TXT'!A592&lt;&gt;"",LEFT('Atual-TXT'!A592,15),"")</f>
        <v>6.3.1.7.1.01.00</v>
      </c>
      <c r="B571" s="11" t="str">
        <f>IF('Atual-TXT'!A592&lt;&gt;"",RIGHT(LEFT('Atual-TXT'!A592,51),34),"")</f>
        <v xml:space="preserve">RPNP A LIQUIDAR AUTORIZADO        </v>
      </c>
      <c r="C571" s="12">
        <f>IF('Atual-TXT'!A592&lt;&gt;"",VALUE(RIGHT(LEFT('Atual-TXT'!A592,75),23)),"")</f>
        <v>26209180.920000002</v>
      </c>
      <c r="D571" s="11" t="str">
        <f>IF('Atual-TXT'!A592&lt;&gt;"",RIGHT(LEFT('Atual-TXT'!A592,77),1),"")</f>
        <v>C</v>
      </c>
      <c r="E571" s="12">
        <f>IF('Atual-TXT'!A592&lt;&gt;"",IF(MOD(VALUE(LEFT(A571,1)),2)=1,IF(D571="D",C571,-C571),IF(D571="C",C571,-C571)),"")</f>
        <v>26209180.920000002</v>
      </c>
    </row>
    <row r="572" spans="1:5" x14ac:dyDescent="0.2">
      <c r="A572" s="11" t="str">
        <f>IF('Atual-TXT'!A593&lt;&gt;"",LEFT('Atual-TXT'!A593,15),"")</f>
        <v>6.3.1.9.0.00.00</v>
      </c>
      <c r="B572" s="11" t="str">
        <f>IF('Atual-TXT'!A593&lt;&gt;"",RIGHT(LEFT('Atual-TXT'!A593,51),34),"")</f>
        <v xml:space="preserve">RP NAO PROCESSADOS CANCELADOS     </v>
      </c>
      <c r="C572" s="12">
        <f>IF('Atual-TXT'!A593&lt;&gt;"",VALUE(RIGHT(LEFT('Atual-TXT'!A593,75),23)),"")</f>
        <v>722019.54</v>
      </c>
      <c r="D572" s="11" t="str">
        <f>IF('Atual-TXT'!A593&lt;&gt;"",RIGHT(LEFT('Atual-TXT'!A593,77),1),"")</f>
        <v>C</v>
      </c>
      <c r="E572" s="12">
        <f>IF('Atual-TXT'!A593&lt;&gt;"",IF(MOD(VALUE(LEFT(A572,1)),2)=1,IF(D572="D",C572,-C572),IF(D572="C",C572,-C572)),"")</f>
        <v>722019.54</v>
      </c>
    </row>
    <row r="573" spans="1:5" x14ac:dyDescent="0.2">
      <c r="A573" s="11" t="str">
        <f>IF('Atual-TXT'!A594&lt;&gt;"",LEFT('Atual-TXT'!A594,15),"")</f>
        <v>6.3.1.9.8.00.00</v>
      </c>
      <c r="B573" s="11" t="str">
        <f>IF('Atual-TXT'!A594&lt;&gt;"",RIGHT(LEFT('Atual-TXT'!A594,51),34),"")</f>
        <v xml:space="preserve">OUTROS CANCELAMENTOS DE RPNP      </v>
      </c>
      <c r="C573" s="12">
        <f>IF('Atual-TXT'!A594&lt;&gt;"",VALUE(RIGHT(LEFT('Atual-TXT'!A594,75),23)),"")</f>
        <v>722019.54</v>
      </c>
      <c r="D573" s="11" t="str">
        <f>IF('Atual-TXT'!A594&lt;&gt;"",RIGHT(LEFT('Atual-TXT'!A594,77),1),"")</f>
        <v>C</v>
      </c>
      <c r="E573" s="12">
        <f>IF('Atual-TXT'!A594&lt;&gt;"",IF(MOD(VALUE(LEFT(A573,1)),2)=1,IF(D573="D",C573,-C573),IF(D573="C",C573,-C573)),"")</f>
        <v>722019.54</v>
      </c>
    </row>
    <row r="574" spans="1:5" x14ac:dyDescent="0.2">
      <c r="A574" s="11" t="str">
        <f>IF('Atual-TXT'!A595&lt;&gt;"",LEFT('Atual-TXT'!A595,15),"")</f>
        <v>6.3.2.0.0.00.00</v>
      </c>
      <c r="B574" s="11" t="str">
        <f>IF('Atual-TXT'!A595&lt;&gt;"",RIGHT(LEFT('Atual-TXT'!A595,51),34),"")</f>
        <v xml:space="preserve">EXECUCAO DE RP PROCESSADOS        </v>
      </c>
      <c r="C574" s="12">
        <f>IF('Atual-TXT'!A595&lt;&gt;"",VALUE(RIGHT(LEFT('Atual-TXT'!A595,75),23)),"")</f>
        <v>19036713.530000001</v>
      </c>
      <c r="D574" s="11" t="str">
        <f>IF('Atual-TXT'!A595&lt;&gt;"",RIGHT(LEFT('Atual-TXT'!A595,77),1),"")</f>
        <v>C</v>
      </c>
      <c r="E574" s="12">
        <f>IF('Atual-TXT'!A595&lt;&gt;"",IF(MOD(VALUE(LEFT(A574,1)),2)=1,IF(D574="D",C574,-C574),IF(D574="C",C574,-C574)),"")</f>
        <v>19036713.530000001</v>
      </c>
    </row>
    <row r="575" spans="1:5" x14ac:dyDescent="0.2">
      <c r="A575" s="11" t="str">
        <f>IF('Atual-TXT'!A596&lt;&gt;"",LEFT('Atual-TXT'!A596,15),"")</f>
        <v>6.3.2.1.0.00.00</v>
      </c>
      <c r="B575" s="11" t="str">
        <f>IF('Atual-TXT'!A596&lt;&gt;"",RIGHT(LEFT('Atual-TXT'!A596,51),34),"")</f>
        <v xml:space="preserve">RP PROCESSADOS A PAGAR            </v>
      </c>
      <c r="C575" s="12">
        <f>IF('Atual-TXT'!A596&lt;&gt;"",VALUE(RIGHT(LEFT('Atual-TXT'!A596,75),23)),"")</f>
        <v>0</v>
      </c>
      <c r="D575" s="11" t="str">
        <f>IF('Atual-TXT'!A596&lt;&gt;"",RIGHT(LEFT('Atual-TXT'!A596,77),1),"")</f>
        <v xml:space="preserve"> </v>
      </c>
      <c r="E575" s="12">
        <f>IF('Atual-TXT'!A596&lt;&gt;"",IF(MOD(VALUE(LEFT(A575,1)),2)=1,IF(D575="D",C575,-C575),IF(D575="C",C575,-C575)),"")</f>
        <v>0</v>
      </c>
    </row>
    <row r="576" spans="1:5" x14ac:dyDescent="0.2">
      <c r="A576" s="11" t="str">
        <f>IF('Atual-TXT'!A597&lt;&gt;"",LEFT('Atual-TXT'!A597,15),"")</f>
        <v>6.3.2.2.0.00.00</v>
      </c>
      <c r="B576" s="11" t="str">
        <f>IF('Atual-TXT'!A597&lt;&gt;"",RIGHT(LEFT('Atual-TXT'!A597,51),34),"")</f>
        <v xml:space="preserve">RP PROCESSADOS PAGOS              </v>
      </c>
      <c r="C576" s="12">
        <f>IF('Atual-TXT'!A597&lt;&gt;"",VALUE(RIGHT(LEFT('Atual-TXT'!A597,75),23)),"")</f>
        <v>175055.17</v>
      </c>
      <c r="D576" s="11" t="str">
        <f>IF('Atual-TXT'!A597&lt;&gt;"",RIGHT(LEFT('Atual-TXT'!A597,77),1),"")</f>
        <v>C</v>
      </c>
      <c r="E576" s="12">
        <f>IF('Atual-TXT'!A597&lt;&gt;"",IF(MOD(VALUE(LEFT(A576,1)),2)=1,IF(D576="D",C576,-C576),IF(D576="C",C576,-C576)),"")</f>
        <v>175055.17</v>
      </c>
    </row>
    <row r="577" spans="1:5" x14ac:dyDescent="0.2">
      <c r="A577" s="11" t="str">
        <f>IF('Atual-TXT'!A598&lt;&gt;"",LEFT('Atual-TXT'!A598,15),"")</f>
        <v>6.3.2.7.0.00.00</v>
      </c>
      <c r="B577" s="11" t="str">
        <f>IF('Atual-TXT'!A598&lt;&gt;"",RIGHT(LEFT('Atual-TXT'!A598,51),34),"")</f>
        <v>RP PROCESSADOS - INSCRICAO NO EXER</v>
      </c>
      <c r="C577" s="12">
        <f>IF('Atual-TXT'!A598&lt;&gt;"",VALUE(RIGHT(LEFT('Atual-TXT'!A598,75),23)),"")</f>
        <v>18861658.359999999</v>
      </c>
      <c r="D577" s="11" t="str">
        <f>IF('Atual-TXT'!A598&lt;&gt;"",RIGHT(LEFT('Atual-TXT'!A598,77),1),"")</f>
        <v>C</v>
      </c>
      <c r="E577" s="12">
        <f>IF('Atual-TXT'!A598&lt;&gt;"",IF(MOD(VALUE(LEFT(A577,1)),2)=1,IF(D577="D",C577,-C577),IF(D577="C",C577,-C577)),"")</f>
        <v>18861658.359999999</v>
      </c>
    </row>
    <row r="578" spans="1:5" x14ac:dyDescent="0.2">
      <c r="A578" s="11" t="str">
        <f>IF('Atual-TXT'!A599&lt;&gt;"",LEFT('Atual-TXT'!A599,15),"")</f>
        <v>6.3.2.7.1.00.00</v>
      </c>
      <c r="B578" s="11" t="str">
        <f>IF('Atual-TXT'!A599&lt;&gt;"",RIGHT(LEFT('Atual-TXT'!A599,51),34),"")</f>
        <v xml:space="preserve">RP PROCESSADOS - INSCRICAO        </v>
      </c>
      <c r="C578" s="12">
        <f>IF('Atual-TXT'!A599&lt;&gt;"",VALUE(RIGHT(LEFT('Atual-TXT'!A599,75),23)),"")</f>
        <v>18861658.359999999</v>
      </c>
      <c r="D578" s="11" t="str">
        <f>IF('Atual-TXT'!A599&lt;&gt;"",RIGHT(LEFT('Atual-TXT'!A599,77),1),"")</f>
        <v>C</v>
      </c>
      <c r="E578" s="12">
        <f>IF('Atual-TXT'!A599&lt;&gt;"",IF(MOD(VALUE(LEFT(A578,1)),2)=1,IF(D578="D",C578,-C578),IF(D578="C",C578,-C578)),"")</f>
        <v>18861658.359999999</v>
      </c>
    </row>
    <row r="579" spans="1:5" x14ac:dyDescent="0.2">
      <c r="A579" s="11" t="str">
        <f>IF('Atual-TXT'!A600&lt;&gt;"",LEFT('Atual-TXT'!A600,15),"")</f>
        <v>7.0.0.0.0.00.00</v>
      </c>
      <c r="B579" s="11" t="str">
        <f>IF('Atual-TXT'!A600&lt;&gt;"",RIGHT(LEFT('Atual-TXT'!A600,51),34),"")</f>
        <v xml:space="preserve">CONTROLES DEVEDORES               </v>
      </c>
      <c r="C579" s="12">
        <f>IF('Atual-TXT'!A600&lt;&gt;"",VALUE(RIGHT(LEFT('Atual-TXT'!A600,75),23)),"")</f>
        <v>1884389439.5699999</v>
      </c>
      <c r="D579" s="11" t="str">
        <f>IF('Atual-TXT'!A600&lt;&gt;"",RIGHT(LEFT('Atual-TXT'!A600,77),1),"")</f>
        <v>D</v>
      </c>
      <c r="E579" s="12">
        <f>IF('Atual-TXT'!A600&lt;&gt;"",IF(MOD(VALUE(LEFT(A579,1)),2)=1,IF(D579="D",C579,-C579),IF(D579="C",C579,-C579)),"")</f>
        <v>1884389439.5699999</v>
      </c>
    </row>
    <row r="580" spans="1:5" x14ac:dyDescent="0.2">
      <c r="A580" s="11" t="str">
        <f>IF('Atual-TXT'!A601&lt;&gt;"",LEFT('Atual-TXT'!A601,15),"")</f>
        <v>7.1.0.0.0.00.00</v>
      </c>
      <c r="B580" s="11" t="str">
        <f>IF('Atual-TXT'!A601&lt;&gt;"",RIGHT(LEFT('Atual-TXT'!A601,51),34),"")</f>
        <v xml:space="preserve">ATOS POTENCIAIS                   </v>
      </c>
      <c r="C580" s="12">
        <f>IF('Atual-TXT'!A601&lt;&gt;"",VALUE(RIGHT(LEFT('Atual-TXT'!A601,75),23)),"")</f>
        <v>150829394.34</v>
      </c>
      <c r="D580" s="11" t="str">
        <f>IF('Atual-TXT'!A601&lt;&gt;"",RIGHT(LEFT('Atual-TXT'!A601,77),1),"")</f>
        <v>D</v>
      </c>
      <c r="E580" s="12">
        <f>IF('Atual-TXT'!A601&lt;&gt;"",IF(MOD(VALUE(LEFT(A580,1)),2)=1,IF(D580="D",C580,-C580),IF(D580="C",C580,-C580)),"")</f>
        <v>150829394.34</v>
      </c>
    </row>
    <row r="581" spans="1:5" x14ac:dyDescent="0.2">
      <c r="A581" s="11" t="str">
        <f>IF('Atual-TXT'!A602&lt;&gt;"",LEFT('Atual-TXT'!A602,15),"")</f>
        <v>7.1.1.0.0.00.00</v>
      </c>
      <c r="B581" s="11" t="str">
        <f>IF('Atual-TXT'!A602&lt;&gt;"",RIGHT(LEFT('Atual-TXT'!A602,51),34),"")</f>
        <v xml:space="preserve">ATOS POTENCIAIS ATIVOS            </v>
      </c>
      <c r="C581" s="12">
        <f>IF('Atual-TXT'!A602&lt;&gt;"",VALUE(RIGHT(LEFT('Atual-TXT'!A602,75),23)),"")</f>
        <v>54977059.799999997</v>
      </c>
      <c r="D581" s="11" t="str">
        <f>IF('Atual-TXT'!A602&lt;&gt;"",RIGHT(LEFT('Atual-TXT'!A602,77),1),"")</f>
        <v>D</v>
      </c>
      <c r="E581" s="12">
        <f>IF('Atual-TXT'!A602&lt;&gt;"",IF(MOD(VALUE(LEFT(A581,1)),2)=1,IF(D581="D",C581,-C581),IF(D581="C",C581,-C581)),"")</f>
        <v>54977059.799999997</v>
      </c>
    </row>
    <row r="582" spans="1:5" x14ac:dyDescent="0.2">
      <c r="A582" s="11" t="str">
        <f>IF('Atual-TXT'!A603&lt;&gt;"",LEFT('Atual-TXT'!A603,15),"")</f>
        <v>7.1.1.1.0.00.00</v>
      </c>
      <c r="B582" s="11" t="str">
        <f>IF('Atual-TXT'!A603&lt;&gt;"",RIGHT(LEFT('Atual-TXT'!A603,51),34),"")</f>
        <v>GARANTIAS E CONTRAGARANTIAS RECEBI</v>
      </c>
      <c r="C582" s="12">
        <f>IF('Atual-TXT'!A603&lt;&gt;"",VALUE(RIGHT(LEFT('Atual-TXT'!A603,75),23)),"")</f>
        <v>5565696.2699999996</v>
      </c>
      <c r="D582" s="11" t="str">
        <f>IF('Atual-TXT'!A603&lt;&gt;"",RIGHT(LEFT('Atual-TXT'!A603,77),1),"")</f>
        <v>D</v>
      </c>
      <c r="E582" s="12">
        <f>IF('Atual-TXT'!A603&lt;&gt;"",IF(MOD(VALUE(LEFT(A582,1)),2)=1,IF(D582="D",C582,-C582),IF(D582="C",C582,-C582)),"")</f>
        <v>5565696.2699999996</v>
      </c>
    </row>
    <row r="583" spans="1:5" x14ac:dyDescent="0.2">
      <c r="A583" s="11" t="str">
        <f>IF('Atual-TXT'!A604&lt;&gt;"",LEFT('Atual-TXT'!A604,15),"")</f>
        <v>7.1.1.1.1.00.00</v>
      </c>
      <c r="B583" s="11" t="str">
        <f>IF('Atual-TXT'!A604&lt;&gt;"",RIGHT(LEFT('Atual-TXT'!A604,51),34),"")</f>
        <v>GARANTIAS E CONTRAGARANTIAS RECEBI</v>
      </c>
      <c r="C583" s="12">
        <f>IF('Atual-TXT'!A604&lt;&gt;"",VALUE(RIGHT(LEFT('Atual-TXT'!A604,75),23)),"")</f>
        <v>5565696.2699999996</v>
      </c>
      <c r="D583" s="11" t="str">
        <f>IF('Atual-TXT'!A604&lt;&gt;"",RIGHT(LEFT('Atual-TXT'!A604,77),1),"")</f>
        <v>D</v>
      </c>
      <c r="E583" s="12">
        <f>IF('Atual-TXT'!A604&lt;&gt;"",IF(MOD(VALUE(LEFT(A583,1)),2)=1,IF(D583="D",C583,-C583),IF(D583="C",C583,-C583)),"")</f>
        <v>5565696.2699999996</v>
      </c>
    </row>
    <row r="584" spans="1:5" x14ac:dyDescent="0.2">
      <c r="A584" s="11" t="str">
        <f>IF('Atual-TXT'!A605&lt;&gt;"",LEFT('Atual-TXT'!A605,15),"")</f>
        <v>7.1.1.1.1.01.00</v>
      </c>
      <c r="B584" s="11" t="str">
        <f>IF('Atual-TXT'!A605&lt;&gt;"",RIGHT(LEFT('Atual-TXT'!A605,51),34),"")</f>
        <v xml:space="preserve">GARANTIAS RECEBIDAS NO PAIS       </v>
      </c>
      <c r="C584" s="12">
        <f>IF('Atual-TXT'!A605&lt;&gt;"",VALUE(RIGHT(LEFT('Atual-TXT'!A605,75),23)),"")</f>
        <v>5565696.2699999996</v>
      </c>
      <c r="D584" s="11" t="str">
        <f>IF('Atual-TXT'!A605&lt;&gt;"",RIGHT(LEFT('Atual-TXT'!A605,77),1),"")</f>
        <v>D</v>
      </c>
      <c r="E584" s="12">
        <f>IF('Atual-TXT'!A605&lt;&gt;"",IF(MOD(VALUE(LEFT(A584,1)),2)=1,IF(D584="D",C584,-C584),IF(D584="C",C584,-C584)),"")</f>
        <v>5565696.2699999996</v>
      </c>
    </row>
    <row r="585" spans="1:5" x14ac:dyDescent="0.2">
      <c r="A585" s="11" t="str">
        <f>IF('Atual-TXT'!A606&lt;&gt;"",LEFT('Atual-TXT'!A606,15),"")</f>
        <v>7.1.1.2.0.00.00</v>
      </c>
      <c r="B585" s="11" t="str">
        <f>IF('Atual-TXT'!A606&lt;&gt;"",RIGHT(LEFT('Atual-TXT'!A606,51),34),"")</f>
        <v>DIREITOS CONVENIADOS E OUTROS INST</v>
      </c>
      <c r="C585" s="12">
        <f>IF('Atual-TXT'!A606&lt;&gt;"",VALUE(RIGHT(LEFT('Atual-TXT'!A606,75),23)),"")</f>
        <v>49411363.530000001</v>
      </c>
      <c r="D585" s="11" t="str">
        <f>IF('Atual-TXT'!A606&lt;&gt;"",RIGHT(LEFT('Atual-TXT'!A606,77),1),"")</f>
        <v>D</v>
      </c>
      <c r="E585" s="12">
        <f>IF('Atual-TXT'!A606&lt;&gt;"",IF(MOD(VALUE(LEFT(A585,1)),2)=1,IF(D585="D",C585,-C585),IF(D585="C",C585,-C585)),"")</f>
        <v>49411363.530000001</v>
      </c>
    </row>
    <row r="586" spans="1:5" x14ac:dyDescent="0.2">
      <c r="A586" s="11" t="str">
        <f>IF('Atual-TXT'!A607&lt;&gt;"",LEFT('Atual-TXT'!A607,15),"")</f>
        <v>7.1.1.2.1.00.00</v>
      </c>
      <c r="B586" s="11" t="str">
        <f>IF('Atual-TXT'!A607&lt;&gt;"",RIGHT(LEFT('Atual-TXT'!A607,51),34),"")</f>
        <v>DIREITOS CONVENIADOS E OUTROS INST</v>
      </c>
      <c r="C586" s="12">
        <f>IF('Atual-TXT'!A607&lt;&gt;"",VALUE(RIGHT(LEFT('Atual-TXT'!A607,75),23)),"")</f>
        <v>49411363.530000001</v>
      </c>
      <c r="D586" s="11" t="str">
        <f>IF('Atual-TXT'!A607&lt;&gt;"",RIGHT(LEFT('Atual-TXT'!A607,77),1),"")</f>
        <v>D</v>
      </c>
      <c r="E586" s="12">
        <f>IF('Atual-TXT'!A607&lt;&gt;"",IF(MOD(VALUE(LEFT(A586,1)),2)=1,IF(D586="D",C586,-C586),IF(D586="C",C586,-C586)),"")</f>
        <v>49411363.530000001</v>
      </c>
    </row>
    <row r="587" spans="1:5" x14ac:dyDescent="0.2">
      <c r="A587" s="11" t="str">
        <f>IF('Atual-TXT'!A608&lt;&gt;"",LEFT('Atual-TXT'!A608,15),"")</f>
        <v>7.1.1.2.1.01.00</v>
      </c>
      <c r="B587" s="11" t="str">
        <f>IF('Atual-TXT'!A608&lt;&gt;"",RIGHT(LEFT('Atual-TXT'!A608,51),34),"")</f>
        <v>DIREITOS CONVENIADOS E OUTROS INST</v>
      </c>
      <c r="C587" s="12">
        <f>IF('Atual-TXT'!A608&lt;&gt;"",VALUE(RIGHT(LEFT('Atual-TXT'!A608,75),23)),"")</f>
        <v>6810238.8300000001</v>
      </c>
      <c r="D587" s="11" t="str">
        <f>IF('Atual-TXT'!A608&lt;&gt;"",RIGHT(LEFT('Atual-TXT'!A608,77),1),"")</f>
        <v>D</v>
      </c>
      <c r="E587" s="12">
        <f>IF('Atual-TXT'!A608&lt;&gt;"",IF(MOD(VALUE(LEFT(A587,1)),2)=1,IF(D587="D",C587,-C587),IF(D587="C",C587,-C587)),"")</f>
        <v>6810238.8300000001</v>
      </c>
    </row>
    <row r="588" spans="1:5" x14ac:dyDescent="0.2">
      <c r="A588" s="11" t="str">
        <f>IF('Atual-TXT'!A609&lt;&gt;"",LEFT('Atual-TXT'!A609,15),"")</f>
        <v>7.1.1.2.1.01.01</v>
      </c>
      <c r="B588" s="11" t="str">
        <f>IF('Atual-TXT'!A609&lt;&gt;"",RIGHT(LEFT('Atual-TXT'!A609,51),34),"")</f>
        <v xml:space="preserve">VALORES FIRMADOS                  </v>
      </c>
      <c r="C588" s="12">
        <f>IF('Atual-TXT'!A609&lt;&gt;"",VALUE(RIGHT(LEFT('Atual-TXT'!A609,75),23)),"")</f>
        <v>6810238.8300000001</v>
      </c>
      <c r="D588" s="11" t="str">
        <f>IF('Atual-TXT'!A609&lt;&gt;"",RIGHT(LEFT('Atual-TXT'!A609,77),1),"")</f>
        <v>D</v>
      </c>
      <c r="E588" s="12">
        <f>IF('Atual-TXT'!A609&lt;&gt;"",IF(MOD(VALUE(LEFT(A588,1)),2)=1,IF(D588="D",C588,-C588),IF(D588="C",C588,-C588)),"")</f>
        <v>6810238.8300000001</v>
      </c>
    </row>
    <row r="589" spans="1:5" x14ac:dyDescent="0.2">
      <c r="A589" s="11" t="str">
        <f>IF('Atual-TXT'!A610&lt;&gt;"",LEFT('Atual-TXT'!A610,15),"")</f>
        <v>7.1.1.2.1.02.00</v>
      </c>
      <c r="B589" s="11" t="str">
        <f>IF('Atual-TXT'!A610&lt;&gt;"",RIGHT(LEFT('Atual-TXT'!A610,51),34),"")</f>
        <v xml:space="preserve">TERMO DE EXECUCAO DESCENTRALIZADA </v>
      </c>
      <c r="C589" s="12">
        <f>IF('Atual-TXT'!A610&lt;&gt;"",VALUE(RIGHT(LEFT('Atual-TXT'!A610,75),23)),"")</f>
        <v>42601124.700000003</v>
      </c>
      <c r="D589" s="11" t="str">
        <f>IF('Atual-TXT'!A610&lt;&gt;"",RIGHT(LEFT('Atual-TXT'!A610,77),1),"")</f>
        <v>D</v>
      </c>
      <c r="E589" s="12">
        <f>IF('Atual-TXT'!A610&lt;&gt;"",IF(MOD(VALUE(LEFT(A589,1)),2)=1,IF(D589="D",C589,-C589),IF(D589="C",C589,-C589)),"")</f>
        <v>42601124.700000003</v>
      </c>
    </row>
    <row r="590" spans="1:5" x14ac:dyDescent="0.2">
      <c r="A590" s="11" t="str">
        <f>IF('Atual-TXT'!A611&lt;&gt;"",LEFT('Atual-TXT'!A611,15),"")</f>
        <v>7.1.1.2.1.02.01</v>
      </c>
      <c r="B590" s="11" t="str">
        <f>IF('Atual-TXT'!A611&lt;&gt;"",RIGHT(LEFT('Atual-TXT'!A611,51),34),"")</f>
        <v xml:space="preserve">VALORES FIRMADOS                  </v>
      </c>
      <c r="C590" s="12">
        <f>IF('Atual-TXT'!A611&lt;&gt;"",VALUE(RIGHT(LEFT('Atual-TXT'!A611,75),23)),"")</f>
        <v>42601124.700000003</v>
      </c>
      <c r="D590" s="11" t="str">
        <f>IF('Atual-TXT'!A611&lt;&gt;"",RIGHT(LEFT('Atual-TXT'!A611,77),1),"")</f>
        <v>D</v>
      </c>
      <c r="E590" s="12">
        <f>IF('Atual-TXT'!A611&lt;&gt;"",IF(MOD(VALUE(LEFT(A590,1)),2)=1,IF(D590="D",C590,-C590),IF(D590="C",C590,-C590)),"")</f>
        <v>42601124.700000003</v>
      </c>
    </row>
    <row r="591" spans="1:5" x14ac:dyDescent="0.2">
      <c r="A591" s="11" t="str">
        <f>IF('Atual-TXT'!A612&lt;&gt;"",LEFT('Atual-TXT'!A612,15),"")</f>
        <v>7.1.2.0.0.00.00</v>
      </c>
      <c r="B591" s="11" t="str">
        <f>IF('Atual-TXT'!A612&lt;&gt;"",RIGHT(LEFT('Atual-TXT'!A612,51),34),"")</f>
        <v xml:space="preserve">ATOS POTENCIAIS PASSIVOS          </v>
      </c>
      <c r="C591" s="12">
        <f>IF('Atual-TXT'!A612&lt;&gt;"",VALUE(RIGHT(LEFT('Atual-TXT'!A612,75),23)),"")</f>
        <v>95852334.540000007</v>
      </c>
      <c r="D591" s="11" t="str">
        <f>IF('Atual-TXT'!A612&lt;&gt;"",RIGHT(LEFT('Atual-TXT'!A612,77),1),"")</f>
        <v>D</v>
      </c>
      <c r="E591" s="12">
        <f>IF('Atual-TXT'!A612&lt;&gt;"",IF(MOD(VALUE(LEFT(A591,1)),2)=1,IF(D591="D",C591,-C591),IF(D591="C",C591,-C591)),"")</f>
        <v>95852334.540000007</v>
      </c>
    </row>
    <row r="592" spans="1:5" x14ac:dyDescent="0.2">
      <c r="A592" s="11" t="str">
        <f>IF('Atual-TXT'!A613&lt;&gt;"",LEFT('Atual-TXT'!A613,15),"")</f>
        <v>7.1.2.2.0.00.00</v>
      </c>
      <c r="B592" s="11" t="str">
        <f>IF('Atual-TXT'!A613&lt;&gt;"",RIGHT(LEFT('Atual-TXT'!A613,51),34),"")</f>
        <v>OBRIGACOES CONVENIADAS E OUTROS IN</v>
      </c>
      <c r="C592" s="12">
        <f>IF('Atual-TXT'!A613&lt;&gt;"",VALUE(RIGHT(LEFT('Atual-TXT'!A613,75),23)),"")</f>
        <v>162400.29999999999</v>
      </c>
      <c r="D592" s="11" t="str">
        <f>IF('Atual-TXT'!A613&lt;&gt;"",RIGHT(LEFT('Atual-TXT'!A613,77),1),"")</f>
        <v>D</v>
      </c>
      <c r="E592" s="12">
        <f>IF('Atual-TXT'!A613&lt;&gt;"",IF(MOD(VALUE(LEFT(A592,1)),2)=1,IF(D592="D",C592,-C592),IF(D592="C",C592,-C592)),"")</f>
        <v>162400.29999999999</v>
      </c>
    </row>
    <row r="593" spans="1:5" x14ac:dyDescent="0.2">
      <c r="A593" s="11" t="str">
        <f>IF('Atual-TXT'!A614&lt;&gt;"",LEFT('Atual-TXT'!A614,15),"")</f>
        <v>7.1.2.2.1.00.00</v>
      </c>
      <c r="B593" s="11" t="str">
        <f>IF('Atual-TXT'!A614&lt;&gt;"",RIGHT(LEFT('Atual-TXT'!A614,51),34),"")</f>
        <v>OBRIGACOES CONVENIADAS E OUTROS IN</v>
      </c>
      <c r="C593" s="12">
        <f>IF('Atual-TXT'!A614&lt;&gt;"",VALUE(RIGHT(LEFT('Atual-TXT'!A614,75),23)),"")</f>
        <v>162400.29999999999</v>
      </c>
      <c r="D593" s="11" t="str">
        <f>IF('Atual-TXT'!A614&lt;&gt;"",RIGHT(LEFT('Atual-TXT'!A614,77),1),"")</f>
        <v>D</v>
      </c>
      <c r="E593" s="12">
        <f>IF('Atual-TXT'!A614&lt;&gt;"",IF(MOD(VALUE(LEFT(A593,1)),2)=1,IF(D593="D",C593,-C593),IF(D593="C",C593,-C593)),"")</f>
        <v>162400.29999999999</v>
      </c>
    </row>
    <row r="594" spans="1:5" x14ac:dyDescent="0.2">
      <c r="A594" s="11" t="str">
        <f>IF('Atual-TXT'!A615&lt;&gt;"",LEFT('Atual-TXT'!A615,15),"")</f>
        <v>7.1.2.2.1.02.00</v>
      </c>
      <c r="B594" s="11" t="str">
        <f>IF('Atual-TXT'!A615&lt;&gt;"",RIGHT(LEFT('Atual-TXT'!A615,51),34),"")</f>
        <v xml:space="preserve">TERMO DE EXECUCAO DESCENTRALIZADA </v>
      </c>
      <c r="C594" s="12">
        <f>IF('Atual-TXT'!A615&lt;&gt;"",VALUE(RIGHT(LEFT('Atual-TXT'!A615,75),23)),"")</f>
        <v>162400.29999999999</v>
      </c>
      <c r="D594" s="11" t="str">
        <f>IF('Atual-TXT'!A615&lt;&gt;"",RIGHT(LEFT('Atual-TXT'!A615,77),1),"")</f>
        <v>D</v>
      </c>
      <c r="E594" s="12">
        <f>IF('Atual-TXT'!A615&lt;&gt;"",IF(MOD(VALUE(LEFT(A594,1)),2)=1,IF(D594="D",C594,-C594),IF(D594="C",C594,-C594)),"")</f>
        <v>162400.29999999999</v>
      </c>
    </row>
    <row r="595" spans="1:5" x14ac:dyDescent="0.2">
      <c r="A595" s="11" t="str">
        <f>IF('Atual-TXT'!A616&lt;&gt;"",LEFT('Atual-TXT'!A616,15),"")</f>
        <v>7.1.2.2.1.02.01</v>
      </c>
      <c r="B595" s="11" t="str">
        <f>IF('Atual-TXT'!A616&lt;&gt;"",RIGHT(LEFT('Atual-TXT'!A616,51),34),"")</f>
        <v xml:space="preserve">VALORES FIRMADOS                  </v>
      </c>
      <c r="C595" s="12">
        <f>IF('Atual-TXT'!A616&lt;&gt;"",VALUE(RIGHT(LEFT('Atual-TXT'!A616,75),23)),"")</f>
        <v>162400.29999999999</v>
      </c>
      <c r="D595" s="11" t="str">
        <f>IF('Atual-TXT'!A616&lt;&gt;"",RIGHT(LEFT('Atual-TXT'!A616,77),1),"")</f>
        <v>D</v>
      </c>
      <c r="E595" s="12">
        <f>IF('Atual-TXT'!A616&lt;&gt;"",IF(MOD(VALUE(LEFT(A595,1)),2)=1,IF(D595="D",C595,-C595),IF(D595="C",C595,-C595)),"")</f>
        <v>162400.29999999999</v>
      </c>
    </row>
    <row r="596" spans="1:5" x14ac:dyDescent="0.2">
      <c r="A596" s="11" t="str">
        <f>IF('Atual-TXT'!A617&lt;&gt;"",LEFT('Atual-TXT'!A617,15),"")</f>
        <v>7.1.2.3.0.00.00</v>
      </c>
      <c r="B596" s="11" t="str">
        <f>IF('Atual-TXT'!A617&lt;&gt;"",RIGHT(LEFT('Atual-TXT'!A617,51),34),"")</f>
        <v xml:space="preserve">OBRIGACOES CONTRATUAIS            </v>
      </c>
      <c r="C596" s="12">
        <f>IF('Atual-TXT'!A617&lt;&gt;"",VALUE(RIGHT(LEFT('Atual-TXT'!A617,75),23)),"")</f>
        <v>95689934.239999995</v>
      </c>
      <c r="D596" s="11" t="str">
        <f>IF('Atual-TXT'!A617&lt;&gt;"",RIGHT(LEFT('Atual-TXT'!A617,77),1),"")</f>
        <v>D</v>
      </c>
      <c r="E596" s="12">
        <f>IF('Atual-TXT'!A617&lt;&gt;"",IF(MOD(VALUE(LEFT(A596,1)),2)=1,IF(D596="D",C596,-C596),IF(D596="C",C596,-C596)),"")</f>
        <v>95689934.239999995</v>
      </c>
    </row>
    <row r="597" spans="1:5" x14ac:dyDescent="0.2">
      <c r="A597" s="11" t="str">
        <f>IF('Atual-TXT'!A618&lt;&gt;"",LEFT('Atual-TXT'!A618,15),"")</f>
        <v>7.1.2.3.1.00.00</v>
      </c>
      <c r="B597" s="11" t="str">
        <f>IF('Atual-TXT'!A618&lt;&gt;"",RIGHT(LEFT('Atual-TXT'!A618,51),34),"")</f>
        <v>OBRIGACOES CONTRATUAIS - CONSOLIDA</v>
      </c>
      <c r="C597" s="12">
        <f>IF('Atual-TXT'!A618&lt;&gt;"",VALUE(RIGHT(LEFT('Atual-TXT'!A618,75),23)),"")</f>
        <v>95689934.239999995</v>
      </c>
      <c r="D597" s="11" t="str">
        <f>IF('Atual-TXT'!A618&lt;&gt;"",RIGHT(LEFT('Atual-TXT'!A618,77),1),"")</f>
        <v>D</v>
      </c>
      <c r="E597" s="12">
        <f>IF('Atual-TXT'!A618&lt;&gt;"",IF(MOD(VALUE(LEFT(A597,1)),2)=1,IF(D597="D",C597,-C597),IF(D597="C",C597,-C597)),"")</f>
        <v>95689934.239999995</v>
      </c>
    </row>
    <row r="598" spans="1:5" x14ac:dyDescent="0.2">
      <c r="A598" s="11" t="str">
        <f>IF('Atual-TXT'!A619&lt;&gt;"",LEFT('Atual-TXT'!A619,15),"")</f>
        <v>7.1.2.3.1.01.00</v>
      </c>
      <c r="B598" s="11" t="str">
        <f>IF('Atual-TXT'!A619&lt;&gt;"",RIGHT(LEFT('Atual-TXT'!A619,51),34),"")</f>
        <v xml:space="preserve">CONTRATOS DE SEGUROS              </v>
      </c>
      <c r="C598" s="12">
        <f>IF('Atual-TXT'!A619&lt;&gt;"",VALUE(RIGHT(LEFT('Atual-TXT'!A619,75),23)),"")</f>
        <v>297638</v>
      </c>
      <c r="D598" s="11" t="str">
        <f>IF('Atual-TXT'!A619&lt;&gt;"",RIGHT(LEFT('Atual-TXT'!A619,77),1),"")</f>
        <v>D</v>
      </c>
      <c r="E598" s="12">
        <f>IF('Atual-TXT'!A619&lt;&gt;"",IF(MOD(VALUE(LEFT(A598,1)),2)=1,IF(D598="D",C598,-C598),IF(D598="C",C598,-C598)),"")</f>
        <v>297638</v>
      </c>
    </row>
    <row r="599" spans="1:5" x14ac:dyDescent="0.2">
      <c r="A599" s="11" t="str">
        <f>IF('Atual-TXT'!A620&lt;&gt;"",LEFT('Atual-TXT'!A620,15),"")</f>
        <v>7.1.2.3.1.02.00</v>
      </c>
      <c r="B599" s="11" t="str">
        <f>IF('Atual-TXT'!A620&lt;&gt;"",RIGHT(LEFT('Atual-TXT'!A620,51),34),"")</f>
        <v xml:space="preserve">CONTRATOS DE SERVICOS             </v>
      </c>
      <c r="C599" s="12">
        <f>IF('Atual-TXT'!A620&lt;&gt;"",VALUE(RIGHT(LEFT('Atual-TXT'!A620,75),23)),"")</f>
        <v>91142390.409999996</v>
      </c>
      <c r="D599" s="11" t="str">
        <f>IF('Atual-TXT'!A620&lt;&gt;"",RIGHT(LEFT('Atual-TXT'!A620,77),1),"")</f>
        <v>D</v>
      </c>
      <c r="E599" s="12">
        <f>IF('Atual-TXT'!A620&lt;&gt;"",IF(MOD(VALUE(LEFT(A599,1)),2)=1,IF(D599="D",C599,-C599),IF(D599="C",C599,-C599)),"")</f>
        <v>91142390.409999996</v>
      </c>
    </row>
    <row r="600" spans="1:5" x14ac:dyDescent="0.2">
      <c r="A600" s="11" t="str">
        <f>IF('Atual-TXT'!A621&lt;&gt;"",LEFT('Atual-TXT'!A621,15),"")</f>
        <v>7.1.2.3.1.03.00</v>
      </c>
      <c r="B600" s="11" t="str">
        <f>IF('Atual-TXT'!A621&lt;&gt;"",RIGHT(LEFT('Atual-TXT'!A621,51),34),"")</f>
        <v xml:space="preserve">CONTRATOS DE ALUGUEIS             </v>
      </c>
      <c r="C600" s="12">
        <f>IF('Atual-TXT'!A621&lt;&gt;"",VALUE(RIGHT(LEFT('Atual-TXT'!A621,75),23)),"")</f>
        <v>1200922.8500000001</v>
      </c>
      <c r="D600" s="11" t="str">
        <f>IF('Atual-TXT'!A621&lt;&gt;"",RIGHT(LEFT('Atual-TXT'!A621,77),1),"")</f>
        <v>D</v>
      </c>
      <c r="E600" s="12">
        <f>IF('Atual-TXT'!A621&lt;&gt;"",IF(MOD(VALUE(LEFT(A600,1)),2)=1,IF(D600="D",C600,-C600),IF(D600="C",C600,-C600)),"")</f>
        <v>1200922.8500000001</v>
      </c>
    </row>
    <row r="601" spans="1:5" x14ac:dyDescent="0.2">
      <c r="A601" s="11" t="str">
        <f>IF('Atual-TXT'!A622&lt;&gt;"",LEFT('Atual-TXT'!A622,15),"")</f>
        <v>7.1.2.3.1.04.00</v>
      </c>
      <c r="B601" s="11" t="str">
        <f>IF('Atual-TXT'!A622&lt;&gt;"",RIGHT(LEFT('Atual-TXT'!A622,51),34),"")</f>
        <v xml:space="preserve">CONTRATOS DE FORNECIMENTO DE BENS </v>
      </c>
      <c r="C601" s="12">
        <f>IF('Atual-TXT'!A622&lt;&gt;"",VALUE(RIGHT(LEFT('Atual-TXT'!A622,75),23)),"")</f>
        <v>3048982.98</v>
      </c>
      <c r="D601" s="11" t="str">
        <f>IF('Atual-TXT'!A622&lt;&gt;"",RIGHT(LEFT('Atual-TXT'!A622,77),1),"")</f>
        <v>D</v>
      </c>
      <c r="E601" s="12">
        <f>IF('Atual-TXT'!A622&lt;&gt;"",IF(MOD(VALUE(LEFT(A601,1)),2)=1,IF(D601="D",C601,-C601),IF(D601="C",C601,-C601)),"")</f>
        <v>3048982.98</v>
      </c>
    </row>
    <row r="602" spans="1:5" x14ac:dyDescent="0.2">
      <c r="A602" s="11" t="str">
        <f>IF('Atual-TXT'!A623&lt;&gt;"",LEFT('Atual-TXT'!A623,15),"")</f>
        <v>7.2.0.0.0.00.00</v>
      </c>
      <c r="B602" s="11" t="str">
        <f>IF('Atual-TXT'!A623&lt;&gt;"",RIGHT(LEFT('Atual-TXT'!A623,51),34),"")</f>
        <v xml:space="preserve">ADMINISTRACAO FINANCEIRA          </v>
      </c>
      <c r="C602" s="12">
        <f>IF('Atual-TXT'!A623&lt;&gt;"",VALUE(RIGHT(LEFT('Atual-TXT'!A623,75),23)),"")</f>
        <v>820440423.21000004</v>
      </c>
      <c r="D602" s="11" t="str">
        <f>IF('Atual-TXT'!A623&lt;&gt;"",RIGHT(LEFT('Atual-TXT'!A623,77),1),"")</f>
        <v>D</v>
      </c>
      <c r="E602" s="12">
        <f>IF('Atual-TXT'!A623&lt;&gt;"",IF(MOD(VALUE(LEFT(A602,1)),2)=1,IF(D602="D",C602,-C602),IF(D602="C",C602,-C602)),"")</f>
        <v>820440423.21000004</v>
      </c>
    </row>
    <row r="603" spans="1:5" x14ac:dyDescent="0.2">
      <c r="A603" s="11" t="str">
        <f>IF('Atual-TXT'!A624&lt;&gt;"",LEFT('Atual-TXT'!A624,15),"")</f>
        <v>7.2.1.0.0.00.00</v>
      </c>
      <c r="B603" s="11" t="str">
        <f>IF('Atual-TXT'!A624&lt;&gt;"",RIGHT(LEFT('Atual-TXT'!A624,51),34),"")</f>
        <v xml:space="preserve">DISPONIBILIDADES POR DESTINACAO   </v>
      </c>
      <c r="C603" s="12">
        <f>IF('Atual-TXT'!A624&lt;&gt;"",VALUE(RIGHT(LEFT('Atual-TXT'!A624,75),23)),"")</f>
        <v>330288258.89999998</v>
      </c>
      <c r="D603" s="11" t="str">
        <f>IF('Atual-TXT'!A624&lt;&gt;"",RIGHT(LEFT('Atual-TXT'!A624,77),1),"")</f>
        <v>D</v>
      </c>
      <c r="E603" s="12">
        <f>IF('Atual-TXT'!A624&lt;&gt;"",IF(MOD(VALUE(LEFT(A603,1)),2)=1,IF(D603="D",C603,-C603),IF(D603="C",C603,-C603)),"")</f>
        <v>330288258.89999998</v>
      </c>
    </row>
    <row r="604" spans="1:5" x14ac:dyDescent="0.2">
      <c r="A604" s="11" t="str">
        <f>IF('Atual-TXT'!A625&lt;&gt;"",LEFT('Atual-TXT'!A625,15),"")</f>
        <v>7.2.1.1.0.00.00</v>
      </c>
      <c r="B604" s="11" t="str">
        <f>IF('Atual-TXT'!A625&lt;&gt;"",RIGHT(LEFT('Atual-TXT'!A625,51),34),"")</f>
        <v>CONTROLE DA DISPONIBILIDADE DE REC</v>
      </c>
      <c r="C604" s="12">
        <f>IF('Atual-TXT'!A625&lt;&gt;"",VALUE(RIGHT(LEFT('Atual-TXT'!A625,75),23)),"")</f>
        <v>330288258.89999998</v>
      </c>
      <c r="D604" s="11" t="str">
        <f>IF('Atual-TXT'!A625&lt;&gt;"",RIGHT(LEFT('Atual-TXT'!A625,77),1),"")</f>
        <v>D</v>
      </c>
      <c r="E604" s="12">
        <f>IF('Atual-TXT'!A625&lt;&gt;"",IF(MOD(VALUE(LEFT(A604,1)),2)=1,IF(D604="D",C604,-C604),IF(D604="C",C604,-C604)),"")</f>
        <v>330288258.89999998</v>
      </c>
    </row>
    <row r="605" spans="1:5" x14ac:dyDescent="0.2">
      <c r="A605" s="11" t="str">
        <f>IF('Atual-TXT'!A626&lt;&gt;"",LEFT('Atual-TXT'!A626,15),"")</f>
        <v>7.2.1.1.1.00.00</v>
      </c>
      <c r="B605" s="11" t="str">
        <f>IF('Atual-TXT'!A626&lt;&gt;"",RIGHT(LEFT('Atual-TXT'!A626,51),34),"")</f>
        <v xml:space="preserve">DISPONIBILIDADE DE RECURSOS       </v>
      </c>
      <c r="C605" s="12">
        <f>IF('Atual-TXT'!A626&lt;&gt;"",VALUE(RIGHT(LEFT('Atual-TXT'!A626,75),23)),"")</f>
        <v>330288258.89999998</v>
      </c>
      <c r="D605" s="11" t="str">
        <f>IF('Atual-TXT'!A626&lt;&gt;"",RIGHT(LEFT('Atual-TXT'!A626,77),1),"")</f>
        <v>D</v>
      </c>
      <c r="E605" s="12">
        <f>IF('Atual-TXT'!A626&lt;&gt;"",IF(MOD(VALUE(LEFT(A605,1)),2)=1,IF(D605="D",C605,-C605),IF(D605="C",C605,-C605)),"")</f>
        <v>330288258.89999998</v>
      </c>
    </row>
    <row r="606" spans="1:5" x14ac:dyDescent="0.2">
      <c r="A606" s="11" t="str">
        <f>IF('Atual-TXT'!A627&lt;&gt;"",LEFT('Atual-TXT'!A627,15),"")</f>
        <v>7.2.2.0.0.00.00</v>
      </c>
      <c r="B606" s="11" t="str">
        <f>IF('Atual-TXT'!A627&lt;&gt;"",RIGHT(LEFT('Atual-TXT'!A627,51),34),"")</f>
        <v xml:space="preserve">PROGRAMACAO FINANCEIRA            </v>
      </c>
      <c r="C606" s="12">
        <f>IF('Atual-TXT'!A627&lt;&gt;"",VALUE(RIGHT(LEFT('Atual-TXT'!A627,75),23)),"")</f>
        <v>422617028.76999998</v>
      </c>
      <c r="D606" s="11" t="str">
        <f>IF('Atual-TXT'!A627&lt;&gt;"",RIGHT(LEFT('Atual-TXT'!A627,77),1),"")</f>
        <v>D</v>
      </c>
      <c r="E606" s="12">
        <f>IF('Atual-TXT'!A627&lt;&gt;"",IF(MOD(VALUE(LEFT(A606,1)),2)=1,IF(D606="D",C606,-C606),IF(D606="C",C606,-C606)),"")</f>
        <v>422617028.76999998</v>
      </c>
    </row>
    <row r="607" spans="1:5" x14ac:dyDescent="0.2">
      <c r="A607" s="11" t="str">
        <f>IF('Atual-TXT'!A628&lt;&gt;"",LEFT('Atual-TXT'!A628,15),"")</f>
        <v>7.2.2.1.0.00.00</v>
      </c>
      <c r="B607" s="11" t="str">
        <f>IF('Atual-TXT'!A628&lt;&gt;"",RIGHT(LEFT('Atual-TXT'!A628,51),34),"")</f>
        <v xml:space="preserve">CONCESSAO DE RECURSOS FINANCEIROS </v>
      </c>
      <c r="C607" s="12">
        <f>IF('Atual-TXT'!A628&lt;&gt;"",VALUE(RIGHT(LEFT('Atual-TXT'!A628,75),23)),"")</f>
        <v>108460.35</v>
      </c>
      <c r="D607" s="11" t="str">
        <f>IF('Atual-TXT'!A628&lt;&gt;"",RIGHT(LEFT('Atual-TXT'!A628,77),1),"")</f>
        <v>D</v>
      </c>
      <c r="E607" s="12">
        <f>IF('Atual-TXT'!A628&lt;&gt;"",IF(MOD(VALUE(LEFT(A607,1)),2)=1,IF(D607="D",C607,-C607),IF(D607="C",C607,-C607)),"")</f>
        <v>108460.35</v>
      </c>
    </row>
    <row r="608" spans="1:5" x14ac:dyDescent="0.2">
      <c r="A608" s="11" t="str">
        <f>IF('Atual-TXT'!A629&lt;&gt;"",LEFT('Atual-TXT'!A629,15),"")</f>
        <v>7.2.2.1.2.00.00</v>
      </c>
      <c r="B608" s="11" t="str">
        <f>IF('Atual-TXT'!A629&lt;&gt;"",RIGHT(LEFT('Atual-TXT'!A629,51),34),"")</f>
        <v xml:space="preserve">CONCESSAO DE REPASSES             </v>
      </c>
      <c r="C608" s="12">
        <f>IF('Atual-TXT'!A629&lt;&gt;"",VALUE(RIGHT(LEFT('Atual-TXT'!A629,75),23)),"")</f>
        <v>97817.79</v>
      </c>
      <c r="D608" s="11" t="str">
        <f>IF('Atual-TXT'!A629&lt;&gt;"",RIGHT(LEFT('Atual-TXT'!A629,77),1),"")</f>
        <v>D</v>
      </c>
      <c r="E608" s="12">
        <f>IF('Atual-TXT'!A629&lt;&gt;"",IF(MOD(VALUE(LEFT(A608,1)),2)=1,IF(D608="D",C608,-C608),IF(D608="C",C608,-C608)),"")</f>
        <v>97817.79</v>
      </c>
    </row>
    <row r="609" spans="1:5" x14ac:dyDescent="0.2">
      <c r="A609" s="11" t="str">
        <f>IF('Atual-TXT'!A630&lt;&gt;"",LEFT('Atual-TXT'!A630,15),"")</f>
        <v>7.2.2.1.4.00.00</v>
      </c>
      <c r="B609" s="11" t="str">
        <f>IF('Atual-TXT'!A630&lt;&gt;"",RIGHT(LEFT('Atual-TXT'!A630,51),34),"")</f>
        <v xml:space="preserve">RESTOS A PAGAR                    </v>
      </c>
      <c r="C609" s="12">
        <f>IF('Atual-TXT'!A630&lt;&gt;"",VALUE(RIGHT(LEFT('Atual-TXT'!A630,75),23)),"")</f>
        <v>10642.56</v>
      </c>
      <c r="D609" s="11" t="str">
        <f>IF('Atual-TXT'!A630&lt;&gt;"",RIGHT(LEFT('Atual-TXT'!A630,77),1),"")</f>
        <v>D</v>
      </c>
      <c r="E609" s="12">
        <f>IF('Atual-TXT'!A630&lt;&gt;"",IF(MOD(VALUE(LEFT(A609,1)),2)=1,IF(D609="D",C609,-C609),IF(D609="C",C609,-C609)),"")</f>
        <v>10642.56</v>
      </c>
    </row>
    <row r="610" spans="1:5" x14ac:dyDescent="0.2">
      <c r="A610" s="11" t="str">
        <f>IF('Atual-TXT'!A631&lt;&gt;"",LEFT('Atual-TXT'!A631,15),"")</f>
        <v>7.2.2.2.0.00.00</v>
      </c>
      <c r="B610" s="11" t="str">
        <f>IF('Atual-TXT'!A631&lt;&gt;"",RIGHT(LEFT('Atual-TXT'!A631,51),34),"")</f>
        <v>RECEBIMENTO DE RECURSOS FINANCEIRO</v>
      </c>
      <c r="C610" s="12">
        <f>IF('Atual-TXT'!A631&lt;&gt;"",VALUE(RIGHT(LEFT('Atual-TXT'!A631,75),23)),"")</f>
        <v>422508568.42000002</v>
      </c>
      <c r="D610" s="11" t="str">
        <f>IF('Atual-TXT'!A631&lt;&gt;"",RIGHT(LEFT('Atual-TXT'!A631,77),1),"")</f>
        <v>D</v>
      </c>
      <c r="E610" s="12">
        <f>IF('Atual-TXT'!A631&lt;&gt;"",IF(MOD(VALUE(LEFT(A610,1)),2)=1,IF(D610="D",C610,-C610),IF(D610="C",C610,-C610)),"")</f>
        <v>422508568.42000002</v>
      </c>
    </row>
    <row r="611" spans="1:5" x14ac:dyDescent="0.2">
      <c r="A611" s="11" t="str">
        <f>IF('Atual-TXT'!A632&lt;&gt;"",LEFT('Atual-TXT'!A632,15),"")</f>
        <v>7.2.2.2.2.00.00</v>
      </c>
      <c r="B611" s="11" t="str">
        <f>IF('Atual-TXT'!A632&lt;&gt;"",RIGHT(LEFT('Atual-TXT'!A632,51),34),"")</f>
        <v xml:space="preserve">RECEBIMENTO DE REPASSES           </v>
      </c>
      <c r="C611" s="12">
        <f>IF('Atual-TXT'!A632&lt;&gt;"",VALUE(RIGHT(LEFT('Atual-TXT'!A632,75),23)),"")</f>
        <v>327905729.41000003</v>
      </c>
      <c r="D611" s="11" t="str">
        <f>IF('Atual-TXT'!A632&lt;&gt;"",RIGHT(LEFT('Atual-TXT'!A632,77),1),"")</f>
        <v>D</v>
      </c>
      <c r="E611" s="12">
        <f>IF('Atual-TXT'!A632&lt;&gt;"",IF(MOD(VALUE(LEFT(A611,1)),2)=1,IF(D611="D",C611,-C611),IF(D611="C",C611,-C611)),"")</f>
        <v>327905729.41000003</v>
      </c>
    </row>
    <row r="612" spans="1:5" x14ac:dyDescent="0.2">
      <c r="A612" s="11" t="str">
        <f>IF('Atual-TXT'!A633&lt;&gt;"",LEFT('Atual-TXT'!A633,15),"")</f>
        <v>7.2.2.2.4.00.00</v>
      </c>
      <c r="B612" s="11" t="str">
        <f>IF('Atual-TXT'!A633&lt;&gt;"",RIGHT(LEFT('Atual-TXT'!A633,51),34),"")</f>
        <v xml:space="preserve">RESTOS A PAGAR                    </v>
      </c>
      <c r="C612" s="12">
        <f>IF('Atual-TXT'!A633&lt;&gt;"",VALUE(RIGHT(LEFT('Atual-TXT'!A633,75),23)),"")</f>
        <v>94602839.010000005</v>
      </c>
      <c r="D612" s="11" t="str">
        <f>IF('Atual-TXT'!A633&lt;&gt;"",RIGHT(LEFT('Atual-TXT'!A633,77),1),"")</f>
        <v>D</v>
      </c>
      <c r="E612" s="12">
        <f>IF('Atual-TXT'!A633&lt;&gt;"",IF(MOD(VALUE(LEFT(A612,1)),2)=1,IF(D612="D",C612,-C612),IF(D612="C",C612,-C612)),"")</f>
        <v>94602839.010000005</v>
      </c>
    </row>
    <row r="613" spans="1:5" x14ac:dyDescent="0.2">
      <c r="A613" s="11" t="str">
        <f>IF('Atual-TXT'!A634&lt;&gt;"",LEFT('Atual-TXT'!A634,15),"")</f>
        <v>7.2.3.0.0.00.00</v>
      </c>
      <c r="B613" s="11" t="str">
        <f>IF('Atual-TXT'!A634&lt;&gt;"",RIGHT(LEFT('Atual-TXT'!A634,51),34),"")</f>
        <v xml:space="preserve">INSCRICAO DO LIMITE ORCAMENTARIO  </v>
      </c>
      <c r="C613" s="12">
        <f>IF('Atual-TXT'!A634&lt;&gt;"",VALUE(RIGHT(LEFT('Atual-TXT'!A634,75),23)),"")</f>
        <v>64172407.259999998</v>
      </c>
      <c r="D613" s="11" t="str">
        <f>IF('Atual-TXT'!A634&lt;&gt;"",RIGHT(LEFT('Atual-TXT'!A634,77),1),"")</f>
        <v>D</v>
      </c>
      <c r="E613" s="12">
        <f>IF('Atual-TXT'!A634&lt;&gt;"",IF(MOD(VALUE(LEFT(A613,1)),2)=1,IF(D613="D",C613,-C613),IF(D613="C",C613,-C613)),"")</f>
        <v>64172407.259999998</v>
      </c>
    </row>
    <row r="614" spans="1:5" x14ac:dyDescent="0.2">
      <c r="A614" s="11" t="str">
        <f>IF('Atual-TXT'!A635&lt;&gt;"",LEFT('Atual-TXT'!A635,15),"")</f>
        <v>7.2.3.2.0.00.00</v>
      </c>
      <c r="B614" s="11" t="str">
        <f>IF('Atual-TXT'!A635&lt;&gt;"",RIGHT(LEFT('Atual-TXT'!A635,51),34),"")</f>
        <v>CONTROLE DAS OUTRAS UNIDADES GESTO</v>
      </c>
      <c r="C614" s="12">
        <f>IF('Atual-TXT'!A635&lt;&gt;"",VALUE(RIGHT(LEFT('Atual-TXT'!A635,75),23)),"")</f>
        <v>64172407.259999998</v>
      </c>
      <c r="D614" s="11" t="str">
        <f>IF('Atual-TXT'!A635&lt;&gt;"",RIGHT(LEFT('Atual-TXT'!A635,77),1),"")</f>
        <v>D</v>
      </c>
      <c r="E614" s="12">
        <f>IF('Atual-TXT'!A635&lt;&gt;"",IF(MOD(VALUE(LEFT(A614,1)),2)=1,IF(D614="D",C614,-C614),IF(D614="C",C614,-C614)),"")</f>
        <v>64172407.259999998</v>
      </c>
    </row>
    <row r="615" spans="1:5" x14ac:dyDescent="0.2">
      <c r="A615" s="11" t="str">
        <f>IF('Atual-TXT'!A636&lt;&gt;"",LEFT('Atual-TXT'!A636,15),"")</f>
        <v>7.2.3.2.0.02.00</v>
      </c>
      <c r="B615" s="11" t="str">
        <f>IF('Atual-TXT'!A636&lt;&gt;"",RIGHT(LEFT('Atual-TXT'!A636,51),34),"")</f>
        <v xml:space="preserve">LIMITE ORCAMENTARIO RECEBIDO      </v>
      </c>
      <c r="C615" s="12">
        <f>IF('Atual-TXT'!A636&lt;&gt;"",VALUE(RIGHT(LEFT('Atual-TXT'!A636,75),23)),"")</f>
        <v>49984942.600000001</v>
      </c>
      <c r="D615" s="11" t="str">
        <f>IF('Atual-TXT'!A636&lt;&gt;"",RIGHT(LEFT('Atual-TXT'!A636,77),1),"")</f>
        <v>D</v>
      </c>
      <c r="E615" s="12">
        <f>IF('Atual-TXT'!A636&lt;&gt;"",IF(MOD(VALUE(LEFT(A615,1)),2)=1,IF(D615="D",C615,-C615),IF(D615="C",C615,-C615)),"")</f>
        <v>49984942.600000001</v>
      </c>
    </row>
    <row r="616" spans="1:5" x14ac:dyDescent="0.2">
      <c r="A616" s="11" t="str">
        <f>IF('Atual-TXT'!A637&lt;&gt;"",LEFT('Atual-TXT'!A637,15),"")</f>
        <v>7.2.3.2.0.06.00</v>
      </c>
      <c r="B616" s="11" t="str">
        <f>IF('Atual-TXT'!A637&lt;&gt;"",RIGHT(LEFT('Atual-TXT'!A637,51),34),"")</f>
        <v>LIMITE ORC. RECEBIDO POR TRANSF. E</v>
      </c>
      <c r="C616" s="12">
        <f>IF('Atual-TXT'!A637&lt;&gt;"",VALUE(RIGHT(LEFT('Atual-TXT'!A637,75),23)),"")</f>
        <v>20692.009999999998</v>
      </c>
      <c r="D616" s="11" t="str">
        <f>IF('Atual-TXT'!A637&lt;&gt;"",RIGHT(LEFT('Atual-TXT'!A637,77),1),"")</f>
        <v>D</v>
      </c>
      <c r="E616" s="12">
        <f>IF('Atual-TXT'!A637&lt;&gt;"",IF(MOD(VALUE(LEFT(A616,1)),2)=1,IF(D616="D",C616,-C616),IF(D616="C",C616,-C616)),"")</f>
        <v>20692.009999999998</v>
      </c>
    </row>
    <row r="617" spans="1:5" x14ac:dyDescent="0.2">
      <c r="A617" s="11" t="str">
        <f>IF('Atual-TXT'!A638&lt;&gt;"",LEFT('Atual-TXT'!A638,15),"")</f>
        <v>7.2.3.2.0.07.00</v>
      </c>
      <c r="B617" s="11" t="str">
        <f>IF('Atual-TXT'!A638&lt;&gt;"",RIGHT(LEFT('Atual-TXT'!A638,51),34),"")</f>
        <v>LIMITE ORC.ANULADO PELA UG DA UO -</v>
      </c>
      <c r="C617" s="12">
        <f>IF('Atual-TXT'!A638&lt;&gt;"",VALUE(RIGHT(LEFT('Atual-TXT'!A638,75),23)),"")</f>
        <v>2132767.9300000002</v>
      </c>
      <c r="D617" s="11" t="str">
        <f>IF('Atual-TXT'!A638&lt;&gt;"",RIGHT(LEFT('Atual-TXT'!A638,77),1),"")</f>
        <v>D</v>
      </c>
      <c r="E617" s="12">
        <f>IF('Atual-TXT'!A638&lt;&gt;"",IF(MOD(VALUE(LEFT(A617,1)),2)=1,IF(D617="D",C617,-C617),IF(D617="C",C617,-C617)),"")</f>
        <v>2132767.9300000002</v>
      </c>
    </row>
    <row r="618" spans="1:5" x14ac:dyDescent="0.2">
      <c r="A618" s="11" t="str">
        <f>IF('Atual-TXT'!A639&lt;&gt;"",LEFT('Atual-TXT'!A639,15),"")</f>
        <v>7.2.3.2.0.09.00</v>
      </c>
      <c r="B618" s="11" t="str">
        <f>IF('Atual-TXT'!A639&lt;&gt;"",RIGHT(LEFT('Atual-TXT'!A639,51),34),"")</f>
        <v>LIMITE ORC.ANULADO-DESCENT.EXTERNA</v>
      </c>
      <c r="C618" s="12">
        <f>IF('Atual-TXT'!A639&lt;&gt;"",VALUE(RIGHT(LEFT('Atual-TXT'!A639,75),23)),"")</f>
        <v>1000</v>
      </c>
      <c r="D618" s="11" t="str">
        <f>IF('Atual-TXT'!A639&lt;&gt;"",RIGHT(LEFT('Atual-TXT'!A639,77),1),"")</f>
        <v>D</v>
      </c>
      <c r="E618" s="12">
        <f>IF('Atual-TXT'!A639&lt;&gt;"",IF(MOD(VALUE(LEFT(A618,1)),2)=1,IF(D618="D",C618,-C618),IF(D618="C",C618,-C618)),"")</f>
        <v>1000</v>
      </c>
    </row>
    <row r="619" spans="1:5" x14ac:dyDescent="0.2">
      <c r="A619" s="11" t="str">
        <f>IF('Atual-TXT'!A640&lt;&gt;"",LEFT('Atual-TXT'!A640,15),"")</f>
        <v>7.2.3.2.0.10.00</v>
      </c>
      <c r="B619" s="11" t="str">
        <f>IF('Atual-TXT'!A640&lt;&gt;"",RIGHT(LEFT('Atual-TXT'!A640,51),34),"")</f>
        <v>LIMITE ORCAMENTARIO RECEBIDO -ENCE</v>
      </c>
      <c r="C619" s="12">
        <f>IF('Atual-TXT'!A640&lt;&gt;"",VALUE(RIGHT(LEFT('Atual-TXT'!A640,75),23)),"")</f>
        <v>12033004.720000001</v>
      </c>
      <c r="D619" s="11" t="str">
        <f>IF('Atual-TXT'!A640&lt;&gt;"",RIGHT(LEFT('Atual-TXT'!A640,77),1),"")</f>
        <v>D</v>
      </c>
      <c r="E619" s="12">
        <f>IF('Atual-TXT'!A640&lt;&gt;"",IF(MOD(VALUE(LEFT(A619,1)),2)=1,IF(D619="D",C619,-C619),IF(D619="C",C619,-C619)),"")</f>
        <v>12033004.720000001</v>
      </c>
    </row>
    <row r="620" spans="1:5" x14ac:dyDescent="0.2">
      <c r="A620" s="11" t="str">
        <f>IF('Atual-TXT'!A641&lt;&gt;"",LEFT('Atual-TXT'!A641,15),"")</f>
        <v>7.2.4.0.0.00.00</v>
      </c>
      <c r="B620" s="11" t="str">
        <f>IF('Atual-TXT'!A641&lt;&gt;"",RIGHT(LEFT('Atual-TXT'!A641,51),34),"")</f>
        <v xml:space="preserve">CONTROLES DA ARRECADACAO          </v>
      </c>
      <c r="C620" s="12">
        <f>IF('Atual-TXT'!A641&lt;&gt;"",VALUE(RIGHT(LEFT('Atual-TXT'!A641,75),23)),"")</f>
        <v>3362728.28</v>
      </c>
      <c r="D620" s="11" t="str">
        <f>IF('Atual-TXT'!A641&lt;&gt;"",RIGHT(LEFT('Atual-TXT'!A641,77),1),"")</f>
        <v>D</v>
      </c>
      <c r="E620" s="12">
        <f>IF('Atual-TXT'!A641&lt;&gt;"",IF(MOD(VALUE(LEFT(A620,1)),2)=1,IF(D620="D",C620,-C620),IF(D620="C",C620,-C620)),"")</f>
        <v>3362728.28</v>
      </c>
    </row>
    <row r="621" spans="1:5" x14ac:dyDescent="0.2">
      <c r="A621" s="11" t="str">
        <f>IF('Atual-TXT'!A642&lt;&gt;"",LEFT('Atual-TXT'!A642,15),"")</f>
        <v>7.2.4.2.0.00.00</v>
      </c>
      <c r="B621" s="11" t="str">
        <f>IF('Atual-TXT'!A642&lt;&gt;"",RIGHT(LEFT('Atual-TXT'!A642,51),34),"")</f>
        <v xml:space="preserve">CONTROLES DE GUIA DE RECOLHIMENTO </v>
      </c>
      <c r="C621" s="12">
        <f>IF('Atual-TXT'!A642&lt;&gt;"",VALUE(RIGHT(LEFT('Atual-TXT'!A642,75),23)),"")</f>
        <v>3362728.28</v>
      </c>
      <c r="D621" s="11" t="str">
        <f>IF('Atual-TXT'!A642&lt;&gt;"",RIGHT(LEFT('Atual-TXT'!A642,77),1),"")</f>
        <v>D</v>
      </c>
      <c r="E621" s="12">
        <f>IF('Atual-TXT'!A642&lt;&gt;"",IF(MOD(VALUE(LEFT(A621,1)),2)=1,IF(D621="D",C621,-C621),IF(D621="C",C621,-C621)),"")</f>
        <v>3362728.28</v>
      </c>
    </row>
    <row r="622" spans="1:5" x14ac:dyDescent="0.2">
      <c r="A622" s="11" t="str">
        <f>IF('Atual-TXT'!A643&lt;&gt;"",LEFT('Atual-TXT'!A643,15),"")</f>
        <v>7.2.4.2.1.00.00</v>
      </c>
      <c r="B622" s="11" t="str">
        <f>IF('Atual-TXT'!A643&lt;&gt;"",RIGHT(LEFT('Atual-TXT'!A643,51),34),"")</f>
        <v>CONTROLES DE GRU POR CODIGO DE REC</v>
      </c>
      <c r="C622" s="12">
        <f>IF('Atual-TXT'!A643&lt;&gt;"",VALUE(RIGHT(LEFT('Atual-TXT'!A643,75),23)),"")</f>
        <v>1138745.8</v>
      </c>
      <c r="D622" s="11" t="str">
        <f>IF('Atual-TXT'!A643&lt;&gt;"",RIGHT(LEFT('Atual-TXT'!A643,77),1),"")</f>
        <v>D</v>
      </c>
      <c r="E622" s="12">
        <f>IF('Atual-TXT'!A643&lt;&gt;"",IF(MOD(VALUE(LEFT(A622,1)),2)=1,IF(D622="D",C622,-C622),IF(D622="C",C622,-C622)),"")</f>
        <v>1138745.8</v>
      </c>
    </row>
    <row r="623" spans="1:5" x14ac:dyDescent="0.2">
      <c r="A623" s="11" t="str">
        <f>IF('Atual-TXT'!A644&lt;&gt;"",LEFT('Atual-TXT'!A644,15),"")</f>
        <v>7.2.4.2.1.01.00</v>
      </c>
      <c r="B623" s="11" t="str">
        <f>IF('Atual-TXT'!A644&lt;&gt;"",RIGHT(LEFT('Atual-TXT'!A644,51),34),"")</f>
        <v>ARRECADACAO LIQUIDA POR COD DE REC</v>
      </c>
      <c r="C623" s="12">
        <f>IF('Atual-TXT'!A644&lt;&gt;"",VALUE(RIGHT(LEFT('Atual-TXT'!A644,75),23)),"")</f>
        <v>1138745.8</v>
      </c>
      <c r="D623" s="11" t="str">
        <f>IF('Atual-TXT'!A644&lt;&gt;"",RIGHT(LEFT('Atual-TXT'!A644,77),1),"")</f>
        <v>D</v>
      </c>
      <c r="E623" s="12">
        <f>IF('Atual-TXT'!A644&lt;&gt;"",IF(MOD(VALUE(LEFT(A623,1)),2)=1,IF(D623="D",C623,-C623),IF(D623="C",C623,-C623)),"")</f>
        <v>1138745.8</v>
      </c>
    </row>
    <row r="624" spans="1:5" x14ac:dyDescent="0.2">
      <c r="A624" s="11" t="str">
        <f>IF('Atual-TXT'!A645&lt;&gt;"",LEFT('Atual-TXT'!A645,15),"")</f>
        <v>7.2.4.2.2.00.00</v>
      </c>
      <c r="B624" s="11" t="str">
        <f>IF('Atual-TXT'!A645&lt;&gt;"",RIGHT(LEFT('Atual-TXT'!A645,51),34),"")</f>
        <v>CONTROLES DE GRU POR COD DE DEST P</v>
      </c>
      <c r="C624" s="12">
        <f>IF('Atual-TXT'!A645&lt;&gt;"",VALUE(RIGHT(LEFT('Atual-TXT'!A645,75),23)),"")</f>
        <v>1111991.24</v>
      </c>
      <c r="D624" s="11" t="str">
        <f>IF('Atual-TXT'!A645&lt;&gt;"",RIGHT(LEFT('Atual-TXT'!A645,77),1),"")</f>
        <v>D</v>
      </c>
      <c r="E624" s="12">
        <f>IF('Atual-TXT'!A645&lt;&gt;"",IF(MOD(VALUE(LEFT(A624,1)),2)=1,IF(D624="D",C624,-C624),IF(D624="C",C624,-C624)),"")</f>
        <v>1111991.24</v>
      </c>
    </row>
    <row r="625" spans="1:5" x14ac:dyDescent="0.2">
      <c r="A625" s="11" t="str">
        <f>IF('Atual-TXT'!A646&lt;&gt;"",LEFT('Atual-TXT'!A646,15),"")</f>
        <v>7.2.4.2.2.01.00</v>
      </c>
      <c r="B625" s="11" t="str">
        <f>IF('Atual-TXT'!A646&lt;&gt;"",RIGHT(LEFT('Atual-TXT'!A646,51),34),"")</f>
        <v>ARRECADACAO LIQ POR COD DE DEST PR</v>
      </c>
      <c r="C625" s="12">
        <f>IF('Atual-TXT'!A646&lt;&gt;"",VALUE(RIGHT(LEFT('Atual-TXT'!A646,75),23)),"")</f>
        <v>1111991.24</v>
      </c>
      <c r="D625" s="11" t="str">
        <f>IF('Atual-TXT'!A646&lt;&gt;"",RIGHT(LEFT('Atual-TXT'!A646,77),1),"")</f>
        <v>D</v>
      </c>
      <c r="E625" s="12">
        <f>IF('Atual-TXT'!A646&lt;&gt;"",IF(MOD(VALUE(LEFT(A625,1)),2)=1,IF(D625="D",C625,-C625),IF(D625="C",C625,-C625)),"")</f>
        <v>1111991.24</v>
      </c>
    </row>
    <row r="626" spans="1:5" x14ac:dyDescent="0.2">
      <c r="A626" s="11" t="str">
        <f>IF('Atual-TXT'!A647&lt;&gt;"",LEFT('Atual-TXT'!A647,15),"")</f>
        <v>7.2.4.2.3.00.00</v>
      </c>
      <c r="B626" s="11" t="str">
        <f>IF('Atual-TXT'!A647&lt;&gt;"",RIGHT(LEFT('Atual-TXT'!A647,51),34),"")</f>
        <v>CONTROLES DE GRU POR COD DE DEST S</v>
      </c>
      <c r="C626" s="12">
        <f>IF('Atual-TXT'!A647&lt;&gt;"",VALUE(RIGHT(LEFT('Atual-TXT'!A647,75),23)),"")</f>
        <v>1111991.24</v>
      </c>
      <c r="D626" s="11" t="str">
        <f>IF('Atual-TXT'!A647&lt;&gt;"",RIGHT(LEFT('Atual-TXT'!A647,77),1),"")</f>
        <v>D</v>
      </c>
      <c r="E626" s="12">
        <f>IF('Atual-TXT'!A647&lt;&gt;"",IF(MOD(VALUE(LEFT(A626,1)),2)=1,IF(D626="D",C626,-C626),IF(D626="C",C626,-C626)),"")</f>
        <v>1111991.24</v>
      </c>
    </row>
    <row r="627" spans="1:5" x14ac:dyDescent="0.2">
      <c r="A627" s="11" t="str">
        <f>IF('Atual-TXT'!A648&lt;&gt;"",LEFT('Atual-TXT'!A648,15),"")</f>
        <v>7.2.4.2.3.01.00</v>
      </c>
      <c r="B627" s="11" t="str">
        <f>IF('Atual-TXT'!A648&lt;&gt;"",RIGHT(LEFT('Atual-TXT'!A648,51),34),"")</f>
        <v>ARRECADACAO LIQ POR COD DE DEST SE</v>
      </c>
      <c r="C627" s="12">
        <f>IF('Atual-TXT'!A648&lt;&gt;"",VALUE(RIGHT(LEFT('Atual-TXT'!A648,75),23)),"")</f>
        <v>1111991.24</v>
      </c>
      <c r="D627" s="11" t="str">
        <f>IF('Atual-TXT'!A648&lt;&gt;"",RIGHT(LEFT('Atual-TXT'!A648,77),1),"")</f>
        <v>D</v>
      </c>
      <c r="E627" s="12">
        <f>IF('Atual-TXT'!A648&lt;&gt;"",IF(MOD(VALUE(LEFT(A627,1)),2)=1,IF(D627="D",C627,-C627),IF(D627="C",C627,-C627)),"")</f>
        <v>1111991.24</v>
      </c>
    </row>
    <row r="628" spans="1:5" x14ac:dyDescent="0.2">
      <c r="A628" s="11" t="str">
        <f>IF('Atual-TXT'!A649&lt;&gt;"",LEFT('Atual-TXT'!A649,15),"")</f>
        <v>7.9.0.0.0.00.00</v>
      </c>
      <c r="B628" s="11" t="str">
        <f>IF('Atual-TXT'!A649&lt;&gt;"",RIGHT(LEFT('Atual-TXT'!A649,51),34),"")</f>
        <v xml:space="preserve">OUTROS CONTROLES                  </v>
      </c>
      <c r="C628" s="12">
        <f>IF('Atual-TXT'!A649&lt;&gt;"",VALUE(RIGHT(LEFT('Atual-TXT'!A649,75),23)),"")</f>
        <v>913119622.01999998</v>
      </c>
      <c r="D628" s="11" t="str">
        <f>IF('Atual-TXT'!A649&lt;&gt;"",RIGHT(LEFT('Atual-TXT'!A649,77),1),"")</f>
        <v>D</v>
      </c>
      <c r="E628" s="12">
        <f>IF('Atual-TXT'!A649&lt;&gt;"",IF(MOD(VALUE(LEFT(A628,1)),2)=1,IF(D628="D",C628,-C628),IF(D628="C",C628,-C628)),"")</f>
        <v>913119622.01999998</v>
      </c>
    </row>
    <row r="629" spans="1:5" x14ac:dyDescent="0.2">
      <c r="A629" s="11" t="str">
        <f>IF('Atual-TXT'!A650&lt;&gt;"",LEFT('Atual-TXT'!A650,15),"")</f>
        <v>7.9.1.0.0.00.00</v>
      </c>
      <c r="B629" s="11" t="str">
        <f>IF('Atual-TXT'!A650&lt;&gt;"",RIGHT(LEFT('Atual-TXT'!A650,51),34),"")</f>
        <v xml:space="preserve">OUTROS CONTROLES DE PAGAMENTOS    </v>
      </c>
      <c r="C629" s="12">
        <f>IF('Atual-TXT'!A650&lt;&gt;"",VALUE(RIGHT(LEFT('Atual-TXT'!A650,75),23)),"")</f>
        <v>308706302.07999998</v>
      </c>
      <c r="D629" s="11" t="str">
        <f>IF('Atual-TXT'!A650&lt;&gt;"",RIGHT(LEFT('Atual-TXT'!A650,77),1),"")</f>
        <v>D</v>
      </c>
      <c r="E629" s="12">
        <f>IF('Atual-TXT'!A650&lt;&gt;"",IF(MOD(VALUE(LEFT(A629,1)),2)=1,IF(D629="D",C629,-C629),IF(D629="C",C629,-C629)),"")</f>
        <v>308706302.07999998</v>
      </c>
    </row>
    <row r="630" spans="1:5" x14ac:dyDescent="0.2">
      <c r="A630" s="11" t="str">
        <f>IF('Atual-TXT'!A651&lt;&gt;"",LEFT('Atual-TXT'!A651,15),"")</f>
        <v>7.9.1.1.0.00.00</v>
      </c>
      <c r="B630" s="11" t="str">
        <f>IF('Atual-TXT'!A651&lt;&gt;"",RIGHT(LEFT('Atual-TXT'!A651,51),34),"")</f>
        <v xml:space="preserve">PAGAMENTOS EFETUADOS              </v>
      </c>
      <c r="C630" s="12">
        <f>IF('Atual-TXT'!A651&lt;&gt;"",VALUE(RIGHT(LEFT('Atual-TXT'!A651,75),23)),"")</f>
        <v>308705182.07999998</v>
      </c>
      <c r="D630" s="11" t="str">
        <f>IF('Atual-TXT'!A651&lt;&gt;"",RIGHT(LEFT('Atual-TXT'!A651,77),1),"")</f>
        <v>D</v>
      </c>
      <c r="E630" s="12">
        <f>IF('Atual-TXT'!A651&lt;&gt;"",IF(MOD(VALUE(LEFT(A630,1)),2)=1,IF(D630="D",C630,-C630),IF(D630="C",C630,-C630)),"")</f>
        <v>308705182.07999998</v>
      </c>
    </row>
    <row r="631" spans="1:5" x14ac:dyDescent="0.2">
      <c r="A631" s="11" t="str">
        <f>IF('Atual-TXT'!A652&lt;&gt;"",LEFT('Atual-TXT'!A652,15),"")</f>
        <v>7.9.1.2.0.00.00</v>
      </c>
      <c r="B631" s="11" t="str">
        <f>IF('Atual-TXT'!A652&lt;&gt;"",RIGHT(LEFT('Atual-TXT'!A652,51),34),"")</f>
        <v xml:space="preserve">PGTO DE RESTITUICAO E COMPENSACAO </v>
      </c>
      <c r="C631" s="12">
        <f>IF('Atual-TXT'!A652&lt;&gt;"",VALUE(RIGHT(LEFT('Atual-TXT'!A652,75),23)),"")</f>
        <v>1120</v>
      </c>
      <c r="D631" s="11" t="str">
        <f>IF('Atual-TXT'!A652&lt;&gt;"",RIGHT(LEFT('Atual-TXT'!A652,77),1),"")</f>
        <v>D</v>
      </c>
      <c r="E631" s="12">
        <f>IF('Atual-TXT'!A652&lt;&gt;"",IF(MOD(VALUE(LEFT(A631,1)),2)=1,IF(D631="D",C631,-C631),IF(D631="C",C631,-C631)),"")</f>
        <v>1120</v>
      </c>
    </row>
    <row r="632" spans="1:5" x14ac:dyDescent="0.2">
      <c r="A632" s="11" t="str">
        <f>IF('Atual-TXT'!A653&lt;&gt;"",LEFT('Atual-TXT'!A653,15),"")</f>
        <v>7.9.2.0.0.00.00</v>
      </c>
      <c r="B632" s="11" t="str">
        <f>IF('Atual-TXT'!A653&lt;&gt;"",RIGHT(LEFT('Atual-TXT'!A653,51),34),"")</f>
        <v>OUTROS CONTROLES DE EMISSAO DE DOC</v>
      </c>
      <c r="C632" s="12">
        <f>IF('Atual-TXT'!A653&lt;&gt;"",VALUE(RIGHT(LEFT('Atual-TXT'!A653,75),23)),"")</f>
        <v>95300484.359999999</v>
      </c>
      <c r="D632" s="11" t="str">
        <f>IF('Atual-TXT'!A653&lt;&gt;"",RIGHT(LEFT('Atual-TXT'!A653,77),1),"")</f>
        <v>D</v>
      </c>
      <c r="E632" s="12">
        <f>IF('Atual-TXT'!A653&lt;&gt;"",IF(MOD(VALUE(LEFT(A632,1)),2)=1,IF(D632="D",C632,-C632),IF(D632="C",C632,-C632)),"")</f>
        <v>95300484.359999999</v>
      </c>
    </row>
    <row r="633" spans="1:5" x14ac:dyDescent="0.2">
      <c r="A633" s="11" t="str">
        <f>IF('Atual-TXT'!A654&lt;&gt;"",LEFT('Atual-TXT'!A654,15),"")</f>
        <v>7.9.2.1.0.00.00</v>
      </c>
      <c r="B633" s="11" t="str">
        <f>IF('Atual-TXT'!A654&lt;&gt;"",RIGHT(LEFT('Atual-TXT'!A654,51),34),"")</f>
        <v xml:space="preserve">CONTROLE DA EMISSAO DE DOCUMENTOS </v>
      </c>
      <c r="C633" s="12">
        <f>IF('Atual-TXT'!A654&lt;&gt;"",VALUE(RIGHT(LEFT('Atual-TXT'!A654,75),23)),"")</f>
        <v>95300484.359999999</v>
      </c>
      <c r="D633" s="11" t="str">
        <f>IF('Atual-TXT'!A654&lt;&gt;"",RIGHT(LEFT('Atual-TXT'!A654,77),1),"")</f>
        <v>D</v>
      </c>
      <c r="E633" s="12">
        <f>IF('Atual-TXT'!A654&lt;&gt;"",IF(MOD(VALUE(LEFT(A633,1)),2)=1,IF(D633="D",C633,-C633),IF(D633="C",C633,-C633)),"")</f>
        <v>95300484.359999999</v>
      </c>
    </row>
    <row r="634" spans="1:5" x14ac:dyDescent="0.2">
      <c r="A634" s="11" t="str">
        <f>IF('Atual-TXT'!A655&lt;&gt;"",LEFT('Atual-TXT'!A655,15),"")</f>
        <v>7.9.2.1.1.00.00</v>
      </c>
      <c r="B634" s="11" t="str">
        <f>IF('Atual-TXT'!A655&lt;&gt;"",RIGHT(LEFT('Atual-TXT'!A655,51),34),"")</f>
        <v xml:space="preserve">EMISSAO DE DARF                   </v>
      </c>
      <c r="C634" s="12">
        <f>IF('Atual-TXT'!A655&lt;&gt;"",VALUE(RIGHT(LEFT('Atual-TXT'!A655,75),23)),"")</f>
        <v>91029156.790000007</v>
      </c>
      <c r="D634" s="11" t="str">
        <f>IF('Atual-TXT'!A655&lt;&gt;"",RIGHT(LEFT('Atual-TXT'!A655,77),1),"")</f>
        <v>D</v>
      </c>
      <c r="E634" s="12">
        <f>IF('Atual-TXT'!A655&lt;&gt;"",IF(MOD(VALUE(LEFT(A634,1)),2)=1,IF(D634="D",C634,-C634),IF(D634="C",C634,-C634)),"")</f>
        <v>91029156.790000007</v>
      </c>
    </row>
    <row r="635" spans="1:5" x14ac:dyDescent="0.2">
      <c r="A635" s="11" t="str">
        <f>IF('Atual-TXT'!A656&lt;&gt;"",LEFT('Atual-TXT'!A656,15),"")</f>
        <v>7.9.2.1.2.00.00</v>
      </c>
      <c r="B635" s="11" t="str">
        <f>IF('Atual-TXT'!A656&lt;&gt;"",RIGHT(LEFT('Atual-TXT'!A656,51),34),"")</f>
        <v xml:space="preserve">EMISSAO DE GPS                    </v>
      </c>
      <c r="C635" s="12">
        <f>IF('Atual-TXT'!A656&lt;&gt;"",VALUE(RIGHT(LEFT('Atual-TXT'!A656,75),23)),"")</f>
        <v>3563770.01</v>
      </c>
      <c r="D635" s="11" t="str">
        <f>IF('Atual-TXT'!A656&lt;&gt;"",RIGHT(LEFT('Atual-TXT'!A656,77),1),"")</f>
        <v>D</v>
      </c>
      <c r="E635" s="12">
        <f>IF('Atual-TXT'!A656&lt;&gt;"",IF(MOD(VALUE(LEFT(A635,1)),2)=1,IF(D635="D",C635,-C635),IF(D635="C",C635,-C635)),"")</f>
        <v>3563770.01</v>
      </c>
    </row>
    <row r="636" spans="1:5" x14ac:dyDescent="0.2">
      <c r="A636" s="11" t="str">
        <f>IF('Atual-TXT'!A657&lt;&gt;"",LEFT('Atual-TXT'!A657,15),"")</f>
        <v>7.9.2.1.3.00.00</v>
      </c>
      <c r="B636" s="11" t="str">
        <f>IF('Atual-TXT'!A657&lt;&gt;"",RIGHT(LEFT('Atual-TXT'!A657,51),34),"")</f>
        <v xml:space="preserve">EMISSAO DE DAR                    </v>
      </c>
      <c r="C636" s="12">
        <f>IF('Atual-TXT'!A657&lt;&gt;"",VALUE(RIGHT(LEFT('Atual-TXT'!A657,75),23)),"")</f>
        <v>375741.97</v>
      </c>
      <c r="D636" s="11" t="str">
        <f>IF('Atual-TXT'!A657&lt;&gt;"",RIGHT(LEFT('Atual-TXT'!A657,77),1),"")</f>
        <v>D</v>
      </c>
      <c r="E636" s="12">
        <f>IF('Atual-TXT'!A657&lt;&gt;"",IF(MOD(VALUE(LEFT(A636,1)),2)=1,IF(D636="D",C636,-C636),IF(D636="C",C636,-C636)),"")</f>
        <v>375741.97</v>
      </c>
    </row>
    <row r="637" spans="1:5" x14ac:dyDescent="0.2">
      <c r="A637" s="11" t="str">
        <f>IF('Atual-TXT'!A658&lt;&gt;"",LEFT('Atual-TXT'!A658,15),"")</f>
        <v>7.9.2.1.5.00.00</v>
      </c>
      <c r="B637" s="11" t="str">
        <f>IF('Atual-TXT'!A658&lt;&gt;"",RIGHT(LEFT('Atual-TXT'!A658,51),34),"")</f>
        <v xml:space="preserve">EMISSAO DE GRU                    </v>
      </c>
      <c r="C637" s="12">
        <f>IF('Atual-TXT'!A658&lt;&gt;"",VALUE(RIGHT(LEFT('Atual-TXT'!A658,75),23)),"")</f>
        <v>331815.59000000003</v>
      </c>
      <c r="D637" s="11" t="str">
        <f>IF('Atual-TXT'!A658&lt;&gt;"",RIGHT(LEFT('Atual-TXT'!A658,77),1),"")</f>
        <v>D</v>
      </c>
      <c r="E637" s="12">
        <f>IF('Atual-TXT'!A658&lt;&gt;"",IF(MOD(VALUE(LEFT(A637,1)),2)=1,IF(D637="D",C637,-C637),IF(D637="C",C637,-C637)),"")</f>
        <v>331815.59000000003</v>
      </c>
    </row>
    <row r="638" spans="1:5" x14ac:dyDescent="0.2">
      <c r="A638" s="11" t="str">
        <f>IF('Atual-TXT'!A659&lt;&gt;"",LEFT('Atual-TXT'!A659,15),"")</f>
        <v>7.9.4.0.0.00.00</v>
      </c>
      <c r="B638" s="11" t="str">
        <f>IF('Atual-TXT'!A659&lt;&gt;"",RIGHT(LEFT('Atual-TXT'!A659,51),34),"")</f>
        <v xml:space="preserve">OUTROS CONTROLES DE DDR           </v>
      </c>
      <c r="C638" s="12">
        <f>IF('Atual-TXT'!A659&lt;&gt;"",VALUE(RIGHT(LEFT('Atual-TXT'!A659,75),23)),"")</f>
        <v>12450141.85</v>
      </c>
      <c r="D638" s="11" t="str">
        <f>IF('Atual-TXT'!A659&lt;&gt;"",RIGHT(LEFT('Atual-TXT'!A659,77),1),"")</f>
        <v>D</v>
      </c>
      <c r="E638" s="12">
        <f>IF('Atual-TXT'!A659&lt;&gt;"",IF(MOD(VALUE(LEFT(A638,1)),2)=1,IF(D638="D",C638,-C638),IF(D638="C",C638,-C638)),"")</f>
        <v>12450141.85</v>
      </c>
    </row>
    <row r="639" spans="1:5" x14ac:dyDescent="0.2">
      <c r="A639" s="11" t="str">
        <f>IF('Atual-TXT'!A660&lt;&gt;"",LEFT('Atual-TXT'!A660,15),"")</f>
        <v>7.9.4.2.0.00.00</v>
      </c>
      <c r="B639" s="11" t="str">
        <f>IF('Atual-TXT'!A660&lt;&gt;"",RIGHT(LEFT('Atual-TXT'!A660,51),34),"")</f>
        <v>DISPONIBILIDADE DE RECURSO DIFERID</v>
      </c>
      <c r="C639" s="12">
        <f>IF('Atual-TXT'!A660&lt;&gt;"",VALUE(RIGHT(LEFT('Atual-TXT'!A660,75),23)),"")</f>
        <v>606574.48</v>
      </c>
      <c r="D639" s="11" t="str">
        <f>IF('Atual-TXT'!A660&lt;&gt;"",RIGHT(LEFT('Atual-TXT'!A660,77),1),"")</f>
        <v>D</v>
      </c>
      <c r="E639" s="12">
        <f>IF('Atual-TXT'!A660&lt;&gt;"",IF(MOD(VALUE(LEFT(A639,1)),2)=1,IF(D639="D",C639,-C639),IF(D639="C",C639,-C639)),"")</f>
        <v>606574.48</v>
      </c>
    </row>
    <row r="640" spans="1:5" x14ac:dyDescent="0.2">
      <c r="A640" s="11" t="str">
        <f>IF('Atual-TXT'!A661&lt;&gt;"",LEFT('Atual-TXT'!A661,15),"")</f>
        <v>7.9.4.2.2.00.00</v>
      </c>
      <c r="B640" s="11" t="str">
        <f>IF('Atual-TXT'!A661&lt;&gt;"",RIGHT(LEFT('Atual-TXT'!A661,51),34),"")</f>
        <v>DISPONIBILIDADE DE REPASSE DIFERID</v>
      </c>
      <c r="C640" s="12">
        <f>IF('Atual-TXT'!A661&lt;&gt;"",VALUE(RIGHT(LEFT('Atual-TXT'!A661,75),23)),"")</f>
        <v>606574.48</v>
      </c>
      <c r="D640" s="11" t="str">
        <f>IF('Atual-TXT'!A661&lt;&gt;"",RIGHT(LEFT('Atual-TXT'!A661,77),1),"")</f>
        <v>D</v>
      </c>
      <c r="E640" s="12">
        <f>IF('Atual-TXT'!A661&lt;&gt;"",IF(MOD(VALUE(LEFT(A640,1)),2)=1,IF(D640="D",C640,-C640),IF(D640="C",C640,-C640)),"")</f>
        <v>606574.48</v>
      </c>
    </row>
    <row r="641" spans="1:5" x14ac:dyDescent="0.2">
      <c r="A641" s="11" t="str">
        <f>IF('Atual-TXT'!A662&lt;&gt;"",LEFT('Atual-TXT'!A662,15),"")</f>
        <v>7.9.4.2.2.01.00</v>
      </c>
      <c r="B641" s="11" t="str">
        <f>IF('Atual-TXT'!A662&lt;&gt;"",RIGHT(LEFT('Atual-TXT'!A662,51),34),"")</f>
        <v>DISPONIBILDADE DE REPASSE RECEBIDO</v>
      </c>
      <c r="C641" s="12">
        <f>IF('Atual-TXT'!A662&lt;&gt;"",VALUE(RIGHT(LEFT('Atual-TXT'!A662,75),23)),"")</f>
        <v>606574.48</v>
      </c>
      <c r="D641" s="11" t="str">
        <f>IF('Atual-TXT'!A662&lt;&gt;"",RIGHT(LEFT('Atual-TXT'!A662,77),1),"")</f>
        <v>D</v>
      </c>
      <c r="E641" s="12">
        <f>IF('Atual-TXT'!A662&lt;&gt;"",IF(MOD(VALUE(LEFT(A641,1)),2)=1,IF(D641="D",C641,-C641),IF(D641="C",C641,-C641)),"")</f>
        <v>606574.48</v>
      </c>
    </row>
    <row r="642" spans="1:5" x14ac:dyDescent="0.2">
      <c r="A642" s="11" t="str">
        <f>IF('Atual-TXT'!A663&lt;&gt;"",LEFT('Atual-TXT'!A663,15),"")</f>
        <v>7.9.4.2.2.02.00</v>
      </c>
      <c r="B642" s="11" t="str">
        <f>IF('Atual-TXT'!A663&lt;&gt;"",RIGHT(LEFT('Atual-TXT'!A663,51),34),"")</f>
        <v>DISPONIBILDADE DE REPASSE CONCEDID</v>
      </c>
      <c r="C642" s="12">
        <f>IF('Atual-TXT'!A663&lt;&gt;"",VALUE(RIGHT(LEFT('Atual-TXT'!A663,75),23)),"")</f>
        <v>0</v>
      </c>
      <c r="D642" s="11" t="str">
        <f>IF('Atual-TXT'!A663&lt;&gt;"",RIGHT(LEFT('Atual-TXT'!A663,77),1),"")</f>
        <v xml:space="preserve"> </v>
      </c>
      <c r="E642" s="12">
        <f>IF('Atual-TXT'!A663&lt;&gt;"",IF(MOD(VALUE(LEFT(A642,1)),2)=1,IF(D642="D",C642,-C642),IF(D642="C",C642,-C642)),"")</f>
        <v>0</v>
      </c>
    </row>
    <row r="643" spans="1:5" x14ac:dyDescent="0.2">
      <c r="A643" s="11" t="str">
        <f>IF('Atual-TXT'!A664&lt;&gt;"",LEFT('Atual-TXT'!A664,15),"")</f>
        <v>7.9.4.3.0.00.00</v>
      </c>
      <c r="B643" s="11" t="str">
        <f>IF('Atual-TXT'!A664&lt;&gt;"",RIGHT(LEFT('Atual-TXT'!A664,51),34),"")</f>
        <v>DISPONIBILIDADE DE RECURSO POR TED</v>
      </c>
      <c r="C643" s="12">
        <f>IF('Atual-TXT'!A664&lt;&gt;"",VALUE(RIGHT(LEFT('Atual-TXT'!A664,75),23)),"")</f>
        <v>11843567.369999999</v>
      </c>
      <c r="D643" s="11" t="str">
        <f>IF('Atual-TXT'!A664&lt;&gt;"",RIGHT(LEFT('Atual-TXT'!A664,77),1),"")</f>
        <v>D</v>
      </c>
      <c r="E643" s="12">
        <f>IF('Atual-TXT'!A664&lt;&gt;"",IF(MOD(VALUE(LEFT(A643,1)),2)=1,IF(D643="D",C643,-C643),IF(D643="C",C643,-C643)),"")</f>
        <v>11843567.369999999</v>
      </c>
    </row>
    <row r="644" spans="1:5" x14ac:dyDescent="0.2">
      <c r="A644" s="11" t="str">
        <f>IF('Atual-TXT'!A665&lt;&gt;"",LEFT('Atual-TXT'!A665,15),"")</f>
        <v>7.9.4.3.1.00.00</v>
      </c>
      <c r="B644" s="11" t="str">
        <f>IF('Atual-TXT'!A665&lt;&gt;"",RIGHT(LEFT('Atual-TXT'!A665,51),34),"")</f>
        <v>DISPONIBILIDADE DE RECURSOS POR TE</v>
      </c>
      <c r="C644" s="12">
        <f>IF('Atual-TXT'!A665&lt;&gt;"",VALUE(RIGHT(LEFT('Atual-TXT'!A665,75),23)),"")</f>
        <v>10642.56</v>
      </c>
      <c r="D644" s="11" t="str">
        <f>IF('Atual-TXT'!A665&lt;&gt;"",RIGHT(LEFT('Atual-TXT'!A665,77),1),"")</f>
        <v>D</v>
      </c>
      <c r="E644" s="12">
        <f>IF('Atual-TXT'!A665&lt;&gt;"",IF(MOD(VALUE(LEFT(A644,1)),2)=1,IF(D644="D",C644,-C644),IF(D644="C",C644,-C644)),"")</f>
        <v>10642.56</v>
      </c>
    </row>
    <row r="645" spans="1:5" x14ac:dyDescent="0.2">
      <c r="A645" s="11" t="str">
        <f>IF('Atual-TXT'!A666&lt;&gt;"",LEFT('Atual-TXT'!A666,15),"")</f>
        <v>7.9.4.3.2.00.00</v>
      </c>
      <c r="B645" s="11" t="str">
        <f>IF('Atual-TXT'!A666&lt;&gt;"",RIGHT(LEFT('Atual-TXT'!A666,51),34),"")</f>
        <v>DISPONIBILDADE DE RECURSOS POR TED</v>
      </c>
      <c r="C645" s="12">
        <f>IF('Atual-TXT'!A666&lt;&gt;"",VALUE(RIGHT(LEFT('Atual-TXT'!A666,75),23)),"")</f>
        <v>11832924.810000001</v>
      </c>
      <c r="D645" s="11" t="str">
        <f>IF('Atual-TXT'!A666&lt;&gt;"",RIGHT(LEFT('Atual-TXT'!A666,77),1),"")</f>
        <v>D</v>
      </c>
      <c r="E645" s="12">
        <f>IF('Atual-TXT'!A666&lt;&gt;"",IF(MOD(VALUE(LEFT(A645,1)),2)=1,IF(D645="D",C645,-C645),IF(D645="C",C645,-C645)),"")</f>
        <v>11832924.810000001</v>
      </c>
    </row>
    <row r="646" spans="1:5" x14ac:dyDescent="0.2">
      <c r="A646" s="11" t="str">
        <f>IF('Atual-TXT'!A667&lt;&gt;"",LEFT('Atual-TXT'!A667,15),"")</f>
        <v>7.9.9.0.0.00.00</v>
      </c>
      <c r="B646" s="11" t="str">
        <f>IF('Atual-TXT'!A667&lt;&gt;"",RIGHT(LEFT('Atual-TXT'!A667,51),34),"")</f>
        <v xml:space="preserve">DEMAIS CONTROLES                  </v>
      </c>
      <c r="C646" s="12">
        <f>IF('Atual-TXT'!A667&lt;&gt;"",VALUE(RIGHT(LEFT('Atual-TXT'!A667,75),23)),"")</f>
        <v>496662693.73000002</v>
      </c>
      <c r="D646" s="11" t="str">
        <f>IF('Atual-TXT'!A667&lt;&gt;"",RIGHT(LEFT('Atual-TXT'!A667,77),1),"")</f>
        <v>D</v>
      </c>
      <c r="E646" s="12">
        <f>IF('Atual-TXT'!A667&lt;&gt;"",IF(MOD(VALUE(LEFT(A646,1)),2)=1,IF(D646="D",C646,-C646),IF(D646="C",C646,-C646)),"")</f>
        <v>496662693.73000002</v>
      </c>
    </row>
    <row r="647" spans="1:5" x14ac:dyDescent="0.2">
      <c r="A647" s="11" t="str">
        <f>IF('Atual-TXT'!A668&lt;&gt;"",LEFT('Atual-TXT'!A668,15),"")</f>
        <v>7.9.9.9.0.00.00</v>
      </c>
      <c r="B647" s="11" t="str">
        <f>IF('Atual-TXT'!A668&lt;&gt;"",RIGHT(LEFT('Atual-TXT'!A668,51),34),"")</f>
        <v xml:space="preserve">DEMAIS CONTROLES                  </v>
      </c>
      <c r="C647" s="12">
        <f>IF('Atual-TXT'!A668&lt;&gt;"",VALUE(RIGHT(LEFT('Atual-TXT'!A668,75),23)),"")</f>
        <v>496662693.73000002</v>
      </c>
      <c r="D647" s="11" t="str">
        <f>IF('Atual-TXT'!A668&lt;&gt;"",RIGHT(LEFT('Atual-TXT'!A668,77),1),"")</f>
        <v>D</v>
      </c>
      <c r="E647" s="12">
        <f>IF('Atual-TXT'!A668&lt;&gt;"",IF(MOD(VALUE(LEFT(A647,1)),2)=1,IF(D647="D",C647,-C647),IF(D647="C",C647,-C647)),"")</f>
        <v>496662693.73000002</v>
      </c>
    </row>
    <row r="648" spans="1:5" x14ac:dyDescent="0.2">
      <c r="A648" s="11" t="str">
        <f>IF('Atual-TXT'!A669&lt;&gt;"",LEFT('Atual-TXT'!A669,15),"")</f>
        <v>7.9.9.9.1.00.00</v>
      </c>
      <c r="B648" s="11" t="str">
        <f>IF('Atual-TXT'!A669&lt;&gt;"",RIGHT(LEFT('Atual-TXT'!A669,51),34),"")</f>
        <v xml:space="preserve">CONTROLE DE BENS E VALORES        </v>
      </c>
      <c r="C648" s="12">
        <f>IF('Atual-TXT'!A669&lt;&gt;"",VALUE(RIGHT(LEFT('Atual-TXT'!A669,75),23)),"")</f>
        <v>482663901.56999999</v>
      </c>
      <c r="D648" s="11" t="str">
        <f>IF('Atual-TXT'!A669&lt;&gt;"",RIGHT(LEFT('Atual-TXT'!A669,77),1),"")</f>
        <v>D</v>
      </c>
      <c r="E648" s="12">
        <f>IF('Atual-TXT'!A669&lt;&gt;"",IF(MOD(VALUE(LEFT(A648,1)),2)=1,IF(D648="D",C648,-C648),IF(D648="C",C648,-C648)),"")</f>
        <v>482663901.56999999</v>
      </c>
    </row>
    <row r="649" spans="1:5" x14ac:dyDescent="0.2">
      <c r="A649" s="11" t="str">
        <f>IF('Atual-TXT'!A670&lt;&gt;"",LEFT('Atual-TXT'!A670,15),"")</f>
        <v>7.9.9.9.1.04.00</v>
      </c>
      <c r="B649" s="11" t="str">
        <f>IF('Atual-TXT'!A670&lt;&gt;"",RIGHT(LEFT('Atual-TXT'!A670,51),34),"")</f>
        <v xml:space="preserve">CONTROLE DE PRECATORIOS E RPV     </v>
      </c>
      <c r="C649" s="12">
        <f>IF('Atual-TXT'!A670&lt;&gt;"",VALUE(RIGHT(LEFT('Atual-TXT'!A670,75),23)),"")</f>
        <v>171138.21</v>
      </c>
      <c r="D649" s="11" t="str">
        <f>IF('Atual-TXT'!A670&lt;&gt;"",RIGHT(LEFT('Atual-TXT'!A670,77),1),"")</f>
        <v>D</v>
      </c>
      <c r="E649" s="12">
        <f>IF('Atual-TXT'!A670&lt;&gt;"",IF(MOD(VALUE(LEFT(A649,1)),2)=1,IF(D649="D",C649,-C649),IF(D649="C",C649,-C649)),"")</f>
        <v>171138.21</v>
      </c>
    </row>
    <row r="650" spans="1:5" x14ac:dyDescent="0.2">
      <c r="A650" s="11" t="str">
        <f>IF('Atual-TXT'!A671&lt;&gt;"",LEFT('Atual-TXT'!A671,15),"")</f>
        <v>7.9.9.9.1.04.03</v>
      </c>
      <c r="B650" s="11" t="str">
        <f>IF('Atual-TXT'!A671&lt;&gt;"",RIGHT(LEFT('Atual-TXT'!A671,51),34),"")</f>
        <v>PRECATÓRIOS A PAGAR - UG DE ORIGEM</v>
      </c>
      <c r="C650" s="12">
        <f>IF('Atual-TXT'!A671&lt;&gt;"",VALUE(RIGHT(LEFT('Atual-TXT'!A671,75),23)),"")</f>
        <v>171138.21</v>
      </c>
      <c r="D650" s="11" t="str">
        <f>IF('Atual-TXT'!A671&lt;&gt;"",RIGHT(LEFT('Atual-TXT'!A671,77),1),"")</f>
        <v>D</v>
      </c>
      <c r="E650" s="12">
        <f>IF('Atual-TXT'!A671&lt;&gt;"",IF(MOD(VALUE(LEFT(A650,1)),2)=1,IF(D650="D",C650,-C650),IF(D650="C",C650,-C650)),"")</f>
        <v>171138.21</v>
      </c>
    </row>
    <row r="651" spans="1:5" x14ac:dyDescent="0.2">
      <c r="A651" s="11" t="str">
        <f>IF('Atual-TXT'!A672&lt;&gt;"",LEFT('Atual-TXT'!A672,15),"")</f>
        <v>7.9.9.9.1.07.00</v>
      </c>
      <c r="B651" s="11" t="str">
        <f>IF('Atual-TXT'!A672&lt;&gt;"",RIGHT(LEFT('Atual-TXT'!A672,51),34),"")</f>
        <v>CONTROLE DE BENEFICIARIO - AUXILIO</v>
      </c>
      <c r="C651" s="12">
        <f>IF('Atual-TXT'!A672&lt;&gt;"",VALUE(RIGHT(LEFT('Atual-TXT'!A672,75),23)),"")</f>
        <v>243000.37</v>
      </c>
      <c r="D651" s="11" t="str">
        <f>IF('Atual-TXT'!A672&lt;&gt;"",RIGHT(LEFT('Atual-TXT'!A672,77),1),"")</f>
        <v>D</v>
      </c>
      <c r="E651" s="12">
        <f>IF('Atual-TXT'!A672&lt;&gt;"",IF(MOD(VALUE(LEFT(A651,1)),2)=1,IF(D651="D",C651,-C651),IF(D651="C",C651,-C651)),"")</f>
        <v>243000.37</v>
      </c>
    </row>
    <row r="652" spans="1:5" x14ac:dyDescent="0.2">
      <c r="A652" s="11" t="str">
        <f>IF('Atual-TXT'!A673&lt;&gt;"",LEFT('Atual-TXT'!A673,15),"")</f>
        <v>7.9.9.9.1.08.00</v>
      </c>
      <c r="B652" s="11" t="str">
        <f>IF('Atual-TXT'!A673&lt;&gt;"",RIGHT(LEFT('Atual-TXT'!A673,51),34),"")</f>
        <v xml:space="preserve">CONTROLE ARRECADACAO RECEITAS     </v>
      </c>
      <c r="C652" s="12">
        <f>IF('Atual-TXT'!A673&lt;&gt;"",VALUE(RIGHT(LEFT('Atual-TXT'!A673,75),23)),"")</f>
        <v>821255.23</v>
      </c>
      <c r="D652" s="11" t="str">
        <f>IF('Atual-TXT'!A673&lt;&gt;"",RIGHT(LEFT('Atual-TXT'!A673,77),1),"")</f>
        <v>D</v>
      </c>
      <c r="E652" s="12">
        <f>IF('Atual-TXT'!A673&lt;&gt;"",IF(MOD(VALUE(LEFT(A652,1)),2)=1,IF(D652="D",C652,-C652),IF(D652="C",C652,-C652)),"")</f>
        <v>821255.23</v>
      </c>
    </row>
    <row r="653" spans="1:5" x14ac:dyDescent="0.2">
      <c r="A653" s="11" t="str">
        <f>IF('Atual-TXT'!A674&lt;&gt;"",LEFT('Atual-TXT'!A674,15),"")</f>
        <v>7.9.9.9.1.08.01</v>
      </c>
      <c r="B653" s="11" t="str">
        <f>IF('Atual-TXT'!A674&lt;&gt;"",RIGHT(LEFT('Atual-TXT'!A674,51),34),"")</f>
        <v>EXECUCAO DA RECEITA NO ORGAO DA DE</v>
      </c>
      <c r="C653" s="12">
        <f>IF('Atual-TXT'!A674&lt;&gt;"",VALUE(RIGHT(LEFT('Atual-TXT'!A674,75),23)),"")</f>
        <v>26754.560000000001</v>
      </c>
      <c r="D653" s="11" t="str">
        <f>IF('Atual-TXT'!A674&lt;&gt;"",RIGHT(LEFT('Atual-TXT'!A674,77),1),"")</f>
        <v>D</v>
      </c>
      <c r="E653" s="12">
        <f>IF('Atual-TXT'!A674&lt;&gt;"",IF(MOD(VALUE(LEFT(A653,1)),2)=1,IF(D653="D",C653,-C653),IF(D653="C",C653,-C653)),"")</f>
        <v>26754.560000000001</v>
      </c>
    </row>
    <row r="654" spans="1:5" x14ac:dyDescent="0.2">
      <c r="A654" s="11" t="str">
        <f>IF('Atual-TXT'!A675&lt;&gt;"",LEFT('Atual-TXT'!A675,15),"")</f>
        <v>7.9.9.9.1.08.02</v>
      </c>
      <c r="B654" s="11" t="str">
        <f>IF('Atual-TXT'!A675&lt;&gt;"",RIGHT(LEFT('Atual-TXT'!A675,51),34),"")</f>
        <v>CONTROLE DA ARRECADACAO NA UG ARRE</v>
      </c>
      <c r="C654" s="12">
        <f>IF('Atual-TXT'!A675&lt;&gt;"",VALUE(RIGHT(LEFT('Atual-TXT'!A675,75),23)),"")</f>
        <v>794500.67</v>
      </c>
      <c r="D654" s="11" t="str">
        <f>IF('Atual-TXT'!A675&lt;&gt;"",RIGHT(LEFT('Atual-TXT'!A675,77),1),"")</f>
        <v>D</v>
      </c>
      <c r="E654" s="12">
        <f>IF('Atual-TXT'!A675&lt;&gt;"",IF(MOD(VALUE(LEFT(A654,1)),2)=1,IF(D654="D",C654,-C654),IF(D654="C",C654,-C654)),"")</f>
        <v>794500.67</v>
      </c>
    </row>
    <row r="655" spans="1:5" x14ac:dyDescent="0.2">
      <c r="A655" s="11" t="str">
        <f>IF('Atual-TXT'!A676&lt;&gt;"",LEFT('Atual-TXT'!A676,15),"")</f>
        <v>7.9.9.9.1.11.00</v>
      </c>
      <c r="B655" s="11" t="str">
        <f>IF('Atual-TXT'!A676&lt;&gt;"",RIGHT(LEFT('Atual-TXT'!A676,51),34),"")</f>
        <v>CONTROLE DO CARTAO DE PAG. GOV.FED</v>
      </c>
      <c r="C655" s="12">
        <f>IF('Atual-TXT'!A676&lt;&gt;"",VALUE(RIGHT(LEFT('Atual-TXT'!A676,75),23)),"")</f>
        <v>59860.04</v>
      </c>
      <c r="D655" s="11" t="str">
        <f>IF('Atual-TXT'!A676&lt;&gt;"",RIGHT(LEFT('Atual-TXT'!A676,77),1),"")</f>
        <v>D</v>
      </c>
      <c r="E655" s="12">
        <f>IF('Atual-TXT'!A676&lt;&gt;"",IF(MOD(VALUE(LEFT(A655,1)),2)=1,IF(D655="D",C655,-C655),IF(D655="C",C655,-C655)),"")</f>
        <v>59860.04</v>
      </c>
    </row>
    <row r="656" spans="1:5" x14ac:dyDescent="0.2">
      <c r="A656" s="11" t="str">
        <f>IF('Atual-TXT'!A677&lt;&gt;"",LEFT('Atual-TXT'!A677,15),"")</f>
        <v>7.9.9.9.1.24.00</v>
      </c>
      <c r="B656" s="11" t="str">
        <f>IF('Atual-TXT'!A677&lt;&gt;"",RIGHT(LEFT('Atual-TXT'!A677,51),34),"")</f>
        <v xml:space="preserve">CONTROLE REGISTRO SPIUNET         </v>
      </c>
      <c r="C656" s="12">
        <f>IF('Atual-TXT'!A677&lt;&gt;"",VALUE(RIGHT(LEFT('Atual-TXT'!A677,75),23)),"")</f>
        <v>29472988.18</v>
      </c>
      <c r="D656" s="11" t="str">
        <f>IF('Atual-TXT'!A677&lt;&gt;"",RIGHT(LEFT('Atual-TXT'!A677,77),1),"")</f>
        <v>D</v>
      </c>
      <c r="E656" s="12">
        <f>IF('Atual-TXT'!A677&lt;&gt;"",IF(MOD(VALUE(LEFT(A656,1)),2)=1,IF(D656="D",C656,-C656),IF(D656="C",C656,-C656)),"")</f>
        <v>29472988.18</v>
      </c>
    </row>
    <row r="657" spans="1:5" x14ac:dyDescent="0.2">
      <c r="A657" s="11" t="str">
        <f>IF('Atual-TXT'!A678&lt;&gt;"",LEFT('Atual-TXT'!A678,15),"")</f>
        <v>7.9.9.9.1.33.00</v>
      </c>
      <c r="B657" s="11" t="str">
        <f>IF('Atual-TXT'!A678&lt;&gt;"",RIGHT(LEFT('Atual-TXT'!A678,51),34),"")</f>
        <v>CONTROLE INDICACAO DE NE INSCRITAS</v>
      </c>
      <c r="C657" s="12">
        <f>IF('Atual-TXT'!A678&lt;&gt;"",VALUE(RIGHT(LEFT('Atual-TXT'!A678,75),23)),"")</f>
        <v>26209180.920000002</v>
      </c>
      <c r="D657" s="11" t="str">
        <f>IF('Atual-TXT'!A678&lt;&gt;"",RIGHT(LEFT('Atual-TXT'!A678,77),1),"")</f>
        <v>D</v>
      </c>
      <c r="E657" s="12">
        <f>IF('Atual-TXT'!A678&lt;&gt;"",IF(MOD(VALUE(LEFT(A657,1)),2)=1,IF(D657="D",C657,-C657),IF(D657="C",C657,-C657)),"")</f>
        <v>26209180.920000002</v>
      </c>
    </row>
    <row r="658" spans="1:5" x14ac:dyDescent="0.2">
      <c r="A658" s="11" t="str">
        <f>IF('Atual-TXT'!A679&lt;&gt;"",LEFT('Atual-TXT'!A679,15),"")</f>
        <v>7.9.9.9.1.36.00</v>
      </c>
      <c r="B658" s="11" t="str">
        <f>IF('Atual-TXT'!A679&lt;&gt;"",RIGHT(LEFT('Atual-TXT'!A679,51),34),"")</f>
        <v>CONTROLE DE PROGRAMACAO ORCAMENTAR</v>
      </c>
      <c r="C658" s="12">
        <f>IF('Atual-TXT'!A679&lt;&gt;"",VALUE(RIGHT(LEFT('Atual-TXT'!A679,75),23)),"")</f>
        <v>42673854.020000003</v>
      </c>
      <c r="D658" s="11" t="str">
        <f>IF('Atual-TXT'!A679&lt;&gt;"",RIGHT(LEFT('Atual-TXT'!A679,77),1),"")</f>
        <v>D</v>
      </c>
      <c r="E658" s="12">
        <f>IF('Atual-TXT'!A679&lt;&gt;"",IF(MOD(VALUE(LEFT(A658,1)),2)=1,IF(D658="D",C658,-C658),IF(D658="C",C658,-C658)),"")</f>
        <v>42673854.020000003</v>
      </c>
    </row>
    <row r="659" spans="1:5" x14ac:dyDescent="0.2">
      <c r="A659" s="11" t="str">
        <f>IF('Atual-TXT'!A680&lt;&gt;"",LEFT('Atual-TXT'!A680,15),"")</f>
        <v>7.9.9.9.1.44.00</v>
      </c>
      <c r="B659" s="11" t="str">
        <f>IF('Atual-TXT'!A680&lt;&gt;"",RIGHT(LEFT('Atual-TXT'!A680,51),34),"")</f>
        <v>CONTROLE DE PGTO DE NATUREZA ORCAM</v>
      </c>
      <c r="C659" s="12">
        <f>IF('Atual-TXT'!A680&lt;&gt;"",VALUE(RIGHT(LEFT('Atual-TXT'!A680,75),23)),"")</f>
        <v>308708694.25</v>
      </c>
      <c r="D659" s="11" t="str">
        <f>IF('Atual-TXT'!A680&lt;&gt;"",RIGHT(LEFT('Atual-TXT'!A680,77),1),"")</f>
        <v>D</v>
      </c>
      <c r="E659" s="12">
        <f>IF('Atual-TXT'!A680&lt;&gt;"",IF(MOD(VALUE(LEFT(A659,1)),2)=1,IF(D659="D",C659,-C659),IF(D659="C",C659,-C659)),"")</f>
        <v>308708694.25</v>
      </c>
    </row>
    <row r="660" spans="1:5" x14ac:dyDescent="0.2">
      <c r="A660" s="11" t="str">
        <f>IF('Atual-TXT'!A681&lt;&gt;"",LEFT('Atual-TXT'!A681,15),"")</f>
        <v>7.9.9.9.1.59.00</v>
      </c>
      <c r="B660" s="11" t="str">
        <f>IF('Atual-TXT'!A681&lt;&gt;"",RIGHT(LEFT('Atual-TXT'!A681,51),34),"")</f>
        <v>CONTROLE POR NE DE CANCELAMENTO/AN</v>
      </c>
      <c r="C660" s="12">
        <f>IF('Atual-TXT'!A681&lt;&gt;"",VALUE(RIGHT(LEFT('Atual-TXT'!A681,75),23)),"")</f>
        <v>39746468.520000003</v>
      </c>
      <c r="D660" s="11" t="str">
        <f>IF('Atual-TXT'!A681&lt;&gt;"",RIGHT(LEFT('Atual-TXT'!A681,77),1),"")</f>
        <v>D</v>
      </c>
      <c r="E660" s="12">
        <f>IF('Atual-TXT'!A681&lt;&gt;"",IF(MOD(VALUE(LEFT(A660,1)),2)=1,IF(D660="D",C660,-C660),IF(D660="C",C660,-C660)),"")</f>
        <v>39746468.520000003</v>
      </c>
    </row>
    <row r="661" spans="1:5" x14ac:dyDescent="0.2">
      <c r="A661" s="11" t="str">
        <f>IF('Atual-TXT'!A682&lt;&gt;"",LEFT('Atual-TXT'!A682,15),"")</f>
        <v>7.9.9.9.1.59.01</v>
      </c>
      <c r="B661" s="11" t="str">
        <f>IF('Atual-TXT'!A682&lt;&gt;"",RIGHT(LEFT('Atual-TXT'!A682,51),34),"")</f>
        <v>CONTR.NE DE ANULACAO MAIS SB-EX.ES</v>
      </c>
      <c r="C661" s="12">
        <f>IF('Atual-TXT'!A682&lt;&gt;"",VALUE(RIGHT(LEFT('Atual-TXT'!A682,75),23)),"")</f>
        <v>39024448.979999997</v>
      </c>
      <c r="D661" s="11" t="str">
        <f>IF('Atual-TXT'!A682&lt;&gt;"",RIGHT(LEFT('Atual-TXT'!A682,77),1),"")</f>
        <v>D</v>
      </c>
      <c r="E661" s="12">
        <f>IF('Atual-TXT'!A682&lt;&gt;"",IF(MOD(VALUE(LEFT(A661,1)),2)=1,IF(D661="D",C661,-C661),IF(D661="C",C661,-C661)),"")</f>
        <v>39024448.979999997</v>
      </c>
    </row>
    <row r="662" spans="1:5" x14ac:dyDescent="0.2">
      <c r="A662" s="11" t="str">
        <f>IF('Atual-TXT'!A683&lt;&gt;"",LEFT('Atual-TXT'!A683,15),"")</f>
        <v>7.9.9.9.1.59.05</v>
      </c>
      <c r="B662" s="11" t="str">
        <f>IF('Atual-TXT'!A683&lt;&gt;"",RIGHT(LEFT('Atual-TXT'!A683,51),34),"")</f>
        <v>CONTR.NE DE CANCEL.MAIS SB-RP ESP.</v>
      </c>
      <c r="C662" s="12">
        <f>IF('Atual-TXT'!A683&lt;&gt;"",VALUE(RIGHT(LEFT('Atual-TXT'!A683,75),23)),"")</f>
        <v>722019.54</v>
      </c>
      <c r="D662" s="11" t="str">
        <f>IF('Atual-TXT'!A683&lt;&gt;"",RIGHT(LEFT('Atual-TXT'!A683,77),1),"")</f>
        <v>D</v>
      </c>
      <c r="E662" s="12">
        <f>IF('Atual-TXT'!A683&lt;&gt;"",IF(MOD(VALUE(LEFT(A662,1)),2)=1,IF(D662="D",C662,-C662),IF(D662="C",C662,-C662)),"")</f>
        <v>722019.54</v>
      </c>
    </row>
    <row r="663" spans="1:5" x14ac:dyDescent="0.2">
      <c r="A663" s="11" t="str">
        <f>IF('Atual-TXT'!A684&lt;&gt;"",LEFT('Atual-TXT'!A684,15),"")</f>
        <v>7.9.9.9.1.64.00</v>
      </c>
      <c r="B663" s="11" t="str">
        <f>IF('Atual-TXT'!A684&lt;&gt;"",RIGHT(LEFT('Atual-TXT'!A684,51),34),"")</f>
        <v>CREDITO DE RP REINSCRITOS - CONTRO</v>
      </c>
      <c r="C663" s="12">
        <f>IF('Atual-TXT'!A684&lt;&gt;"",VALUE(RIGHT(LEFT('Atual-TXT'!A684,75),23)),"")</f>
        <v>34557461.829999998</v>
      </c>
      <c r="D663" s="11" t="str">
        <f>IF('Atual-TXT'!A684&lt;&gt;"",RIGHT(LEFT('Atual-TXT'!A684,77),1),"")</f>
        <v>D</v>
      </c>
      <c r="E663" s="12">
        <f>IF('Atual-TXT'!A684&lt;&gt;"",IF(MOD(VALUE(LEFT(A663,1)),2)=1,IF(D663="D",C663,-C663),IF(D663="C",C663,-C663)),"")</f>
        <v>34557461.829999998</v>
      </c>
    </row>
    <row r="664" spans="1:5" x14ac:dyDescent="0.2">
      <c r="A664" s="11" t="str">
        <f>IF('Atual-TXT'!A685&lt;&gt;"",LEFT('Atual-TXT'!A685,15),"")</f>
        <v>7.9.9.9.1.64.01</v>
      </c>
      <c r="B664" s="11" t="str">
        <f>IF('Atual-TXT'!A685&lt;&gt;"",RIGHT(LEFT('Atual-TXT'!A685,51),34),"")</f>
        <v>CREDITO DE RP NÃO PROCESSADOS REIN</v>
      </c>
      <c r="C664" s="12">
        <f>IF('Atual-TXT'!A685&lt;&gt;"",VALUE(RIGHT(LEFT('Atual-TXT'!A685,75),23)),"")</f>
        <v>34442438.170000002</v>
      </c>
      <c r="D664" s="11" t="str">
        <f>IF('Atual-TXT'!A685&lt;&gt;"",RIGHT(LEFT('Atual-TXT'!A685,77),1),"")</f>
        <v>D</v>
      </c>
      <c r="E664" s="12">
        <f>IF('Atual-TXT'!A685&lt;&gt;"",IF(MOD(VALUE(LEFT(A664,1)),2)=1,IF(D664="D",C664,-C664),IF(D664="C",C664,-C664)),"")</f>
        <v>34442438.170000002</v>
      </c>
    </row>
    <row r="665" spans="1:5" x14ac:dyDescent="0.2">
      <c r="A665" s="11" t="str">
        <f>IF('Atual-TXT'!A686&lt;&gt;"",LEFT('Atual-TXT'!A686,15),"")</f>
        <v>7.9.9.9.1.64.02</v>
      </c>
      <c r="B665" s="11" t="str">
        <f>IF('Atual-TXT'!A686&lt;&gt;"",RIGHT(LEFT('Atual-TXT'!A686,51),34),"")</f>
        <v>CREDITO DE RP PROCESSADOS REINSCRI</v>
      </c>
      <c r="C665" s="12">
        <f>IF('Atual-TXT'!A686&lt;&gt;"",VALUE(RIGHT(LEFT('Atual-TXT'!A686,75),23)),"")</f>
        <v>115023.66</v>
      </c>
      <c r="D665" s="11" t="str">
        <f>IF('Atual-TXT'!A686&lt;&gt;"",RIGHT(LEFT('Atual-TXT'!A686,77),1),"")</f>
        <v>D</v>
      </c>
      <c r="E665" s="12">
        <f>IF('Atual-TXT'!A686&lt;&gt;"",IF(MOD(VALUE(LEFT(A665,1)),2)=1,IF(D665="D",C665,-C665),IF(D665="C",C665,-C665)),"")</f>
        <v>115023.66</v>
      </c>
    </row>
    <row r="666" spans="1:5" x14ac:dyDescent="0.2">
      <c r="A666" s="11" t="str">
        <f>IF('Atual-TXT'!A687&lt;&gt;"",LEFT('Atual-TXT'!A687,15),"")</f>
        <v>7.9.9.9.2.00.00</v>
      </c>
      <c r="B666" s="11" t="str">
        <f>IF('Atual-TXT'!A687&lt;&gt;"",RIGHT(LEFT('Atual-TXT'!A687,51),34),"")</f>
        <v xml:space="preserve">BENS E VALORES EM TRANSITO        </v>
      </c>
      <c r="C666" s="12">
        <f>IF('Atual-TXT'!A687&lt;&gt;"",VALUE(RIGHT(LEFT('Atual-TXT'!A687,75),23)),"")</f>
        <v>0</v>
      </c>
      <c r="D666" s="11" t="str">
        <f>IF('Atual-TXT'!A687&lt;&gt;"",RIGHT(LEFT('Atual-TXT'!A687,77),1),"")</f>
        <v xml:space="preserve"> </v>
      </c>
      <c r="E666" s="12">
        <f>IF('Atual-TXT'!A687&lt;&gt;"",IF(MOD(VALUE(LEFT(A666,1)),2)=1,IF(D666="D",C666,-C666),IF(D666="C",C666,-C666)),"")</f>
        <v>0</v>
      </c>
    </row>
    <row r="667" spans="1:5" x14ac:dyDescent="0.2">
      <c r="A667" s="11" t="str">
        <f>IF('Atual-TXT'!A688&lt;&gt;"",LEFT('Atual-TXT'!A688,15),"")</f>
        <v>7.9.9.9.2.02.00</v>
      </c>
      <c r="B667" s="11" t="str">
        <f>IF('Atual-TXT'!A688&lt;&gt;"",RIGHT(LEFT('Atual-TXT'!A688,51),34),"")</f>
        <v xml:space="preserve">BENS MOVEIS EM TRANSITO           </v>
      </c>
      <c r="C667" s="12">
        <f>IF('Atual-TXT'!A688&lt;&gt;"",VALUE(RIGHT(LEFT('Atual-TXT'!A688,75),23)),"")</f>
        <v>0</v>
      </c>
      <c r="D667" s="11" t="str">
        <f>IF('Atual-TXT'!A688&lt;&gt;"",RIGHT(LEFT('Atual-TXT'!A688,77),1),"")</f>
        <v xml:space="preserve"> </v>
      </c>
      <c r="E667" s="12">
        <f>IF('Atual-TXT'!A688&lt;&gt;"",IF(MOD(VALUE(LEFT(A667,1)),2)=1,IF(D667="D",C667,-C667),IF(D667="C",C667,-C667)),"")</f>
        <v>0</v>
      </c>
    </row>
    <row r="668" spans="1:5" x14ac:dyDescent="0.2">
      <c r="A668" s="11" t="str">
        <f>IF('Atual-TXT'!A689&lt;&gt;"",LEFT('Atual-TXT'!A689,15),"")</f>
        <v>7.9.9.9.2.02.01</v>
      </c>
      <c r="B668" s="11" t="str">
        <f>IF('Atual-TXT'!A689&lt;&gt;"",RIGHT(LEFT('Atual-TXT'!A689,51),34),"")</f>
        <v xml:space="preserve"> BENS MOVEIS A RECEBER            </v>
      </c>
      <c r="C668" s="12">
        <f>IF('Atual-TXT'!A689&lt;&gt;"",VALUE(RIGHT(LEFT('Atual-TXT'!A689,75),23)),"")</f>
        <v>0</v>
      </c>
      <c r="D668" s="11" t="str">
        <f>IF('Atual-TXT'!A689&lt;&gt;"",RIGHT(LEFT('Atual-TXT'!A689,77),1),"")</f>
        <v xml:space="preserve"> </v>
      </c>
      <c r="E668" s="12">
        <f>IF('Atual-TXT'!A689&lt;&gt;"",IF(MOD(VALUE(LEFT(A668,1)),2)=1,IF(D668="D",C668,-C668),IF(D668="C",C668,-C668)),"")</f>
        <v>0</v>
      </c>
    </row>
    <row r="669" spans="1:5" x14ac:dyDescent="0.2">
      <c r="A669" s="11" t="str">
        <f>IF('Atual-TXT'!A690&lt;&gt;"",LEFT('Atual-TXT'!A690,15),"")</f>
        <v>7.9.9.9.3.00.00</v>
      </c>
      <c r="B669" s="11" t="str">
        <f>IF('Atual-TXT'!A690&lt;&gt;"",RIGHT(LEFT('Atual-TXT'!A690,51),34),"")</f>
        <v xml:space="preserve">IMPORTACOES EM ANDAMENTO          </v>
      </c>
      <c r="C669" s="12">
        <f>IF('Atual-TXT'!A690&lt;&gt;"",VALUE(RIGHT(LEFT('Atual-TXT'!A690,75),23)),"")</f>
        <v>13998792.16</v>
      </c>
      <c r="D669" s="11" t="str">
        <f>IF('Atual-TXT'!A690&lt;&gt;"",RIGHT(LEFT('Atual-TXT'!A690,77),1),"")</f>
        <v>D</v>
      </c>
      <c r="E669" s="12">
        <f>IF('Atual-TXT'!A690&lt;&gt;"",IF(MOD(VALUE(LEFT(A669,1)),2)=1,IF(D669="D",C669,-C669),IF(D669="C",C669,-C669)),"")</f>
        <v>13998792.16</v>
      </c>
    </row>
    <row r="670" spans="1:5" x14ac:dyDescent="0.2">
      <c r="A670" s="11" t="str">
        <f>IF('Atual-TXT'!A691&lt;&gt;"",LEFT('Atual-TXT'!A691,15),"")</f>
        <v>7.9.9.9.3.02.00</v>
      </c>
      <c r="B670" s="11" t="str">
        <f>IF('Atual-TXT'!A691&lt;&gt;"",RIGHT(LEFT('Atual-TXT'!A691,51),34),"")</f>
        <v xml:space="preserve"> IMPORTACOES DE BENS              </v>
      </c>
      <c r="C670" s="12">
        <f>IF('Atual-TXT'!A691&lt;&gt;"",VALUE(RIGHT(LEFT('Atual-TXT'!A691,75),23)),"")</f>
        <v>13998792.16</v>
      </c>
      <c r="D670" s="11" t="str">
        <f>IF('Atual-TXT'!A691&lt;&gt;"",RIGHT(LEFT('Atual-TXT'!A691,77),1),"")</f>
        <v>D</v>
      </c>
      <c r="E670" s="12">
        <f>IF('Atual-TXT'!A691&lt;&gt;"",IF(MOD(VALUE(LEFT(A670,1)),2)=1,IF(D670="D",C670,-C670),IF(D670="C",C670,-C670)),"")</f>
        <v>13998792.16</v>
      </c>
    </row>
    <row r="671" spans="1:5" x14ac:dyDescent="0.2">
      <c r="A671" s="11" t="str">
        <f>IF('Atual-TXT'!A692&lt;&gt;"",LEFT('Atual-TXT'!A692,15),"")</f>
        <v>8.0.0.0.0.00.00</v>
      </c>
      <c r="B671" s="11" t="str">
        <f>IF('Atual-TXT'!A692&lt;&gt;"",RIGHT(LEFT('Atual-TXT'!A692,51),34),"")</f>
        <v xml:space="preserve">CONTROLES CREDORES                </v>
      </c>
      <c r="C671" s="12">
        <f>IF('Atual-TXT'!A692&lt;&gt;"",VALUE(RIGHT(LEFT('Atual-TXT'!A692,75),23)),"")</f>
        <v>1884389439.5699999</v>
      </c>
      <c r="D671" s="11" t="str">
        <f>IF('Atual-TXT'!A692&lt;&gt;"",RIGHT(LEFT('Atual-TXT'!A692,77),1),"")</f>
        <v>C</v>
      </c>
      <c r="E671" s="12">
        <f>IF('Atual-TXT'!A692&lt;&gt;"",IF(MOD(VALUE(LEFT(A671,1)),2)=1,IF(D671="D",C671,-C671),IF(D671="C",C671,-C671)),"")</f>
        <v>1884389439.5699999</v>
      </c>
    </row>
    <row r="672" spans="1:5" x14ac:dyDescent="0.2">
      <c r="A672" s="11" t="str">
        <f>IF('Atual-TXT'!A693&lt;&gt;"",LEFT('Atual-TXT'!A693,15),"")</f>
        <v>8.1.0.0.0.00.00</v>
      </c>
      <c r="B672" s="11" t="str">
        <f>IF('Atual-TXT'!A693&lt;&gt;"",RIGHT(LEFT('Atual-TXT'!A693,51),34),"")</f>
        <v xml:space="preserve">EXECUCAO DOS ATOS POTENCIAIS      </v>
      </c>
      <c r="C672" s="12">
        <f>IF('Atual-TXT'!A693&lt;&gt;"",VALUE(RIGHT(LEFT('Atual-TXT'!A693,75),23)),"")</f>
        <v>150829394.34</v>
      </c>
      <c r="D672" s="11" t="str">
        <f>IF('Atual-TXT'!A693&lt;&gt;"",RIGHT(LEFT('Atual-TXT'!A693,77),1),"")</f>
        <v>C</v>
      </c>
      <c r="E672" s="12">
        <f>IF('Atual-TXT'!A693&lt;&gt;"",IF(MOD(VALUE(LEFT(A672,1)),2)=1,IF(D672="D",C672,-C672),IF(D672="C",C672,-C672)),"")</f>
        <v>150829394.34</v>
      </c>
    </row>
    <row r="673" spans="1:5" x14ac:dyDescent="0.2">
      <c r="A673" s="11" t="str">
        <f>IF('Atual-TXT'!A694&lt;&gt;"",LEFT('Atual-TXT'!A694,15),"")</f>
        <v>8.1.1.0.0.00.00</v>
      </c>
      <c r="B673" s="11" t="str">
        <f>IF('Atual-TXT'!A694&lt;&gt;"",RIGHT(LEFT('Atual-TXT'!A694,51),34),"")</f>
        <v>EXECUCAO DOS ATOS POTENCIAIS ATIVO</v>
      </c>
      <c r="C673" s="12">
        <f>IF('Atual-TXT'!A694&lt;&gt;"",VALUE(RIGHT(LEFT('Atual-TXT'!A694,75),23)),"")</f>
        <v>54977059.799999997</v>
      </c>
      <c r="D673" s="11" t="str">
        <f>IF('Atual-TXT'!A694&lt;&gt;"",RIGHT(LEFT('Atual-TXT'!A694,77),1),"")</f>
        <v>C</v>
      </c>
      <c r="E673" s="12">
        <f>IF('Atual-TXT'!A694&lt;&gt;"",IF(MOD(VALUE(LEFT(A673,1)),2)=1,IF(D673="D",C673,-C673),IF(D673="C",C673,-C673)),"")</f>
        <v>54977059.799999997</v>
      </c>
    </row>
    <row r="674" spans="1:5" x14ac:dyDescent="0.2">
      <c r="A674" s="11" t="str">
        <f>IF('Atual-TXT'!A695&lt;&gt;"",LEFT('Atual-TXT'!A695,15),"")</f>
        <v>8.1.1.1.0.00.00</v>
      </c>
      <c r="B674" s="11" t="str">
        <f>IF('Atual-TXT'!A695&lt;&gt;"",RIGHT(LEFT('Atual-TXT'!A695,51),34),"")</f>
        <v>EXECUCAO DE GARANTIAS E CONTRAGARA</v>
      </c>
      <c r="C674" s="12">
        <f>IF('Atual-TXT'!A695&lt;&gt;"",VALUE(RIGHT(LEFT('Atual-TXT'!A695,75),23)),"")</f>
        <v>5565696.2699999996</v>
      </c>
      <c r="D674" s="11" t="str">
        <f>IF('Atual-TXT'!A695&lt;&gt;"",RIGHT(LEFT('Atual-TXT'!A695,77),1),"")</f>
        <v>C</v>
      </c>
      <c r="E674" s="12">
        <f>IF('Atual-TXT'!A695&lt;&gt;"",IF(MOD(VALUE(LEFT(A674,1)),2)=1,IF(D674="D",C674,-C674),IF(D674="C",C674,-C674)),"")</f>
        <v>5565696.2699999996</v>
      </c>
    </row>
    <row r="675" spans="1:5" x14ac:dyDescent="0.2">
      <c r="A675" s="11" t="str">
        <f>IF('Atual-TXT'!A696&lt;&gt;"",LEFT('Atual-TXT'!A696,15),"")</f>
        <v>8.1.1.1.1.00.00</v>
      </c>
      <c r="B675" s="11" t="str">
        <f>IF('Atual-TXT'!A696&lt;&gt;"",RIGHT(LEFT('Atual-TXT'!A696,51),34),"")</f>
        <v>EXEC. DE GARANTIAS E CONTRAG. RECE</v>
      </c>
      <c r="C675" s="12">
        <f>IF('Atual-TXT'!A696&lt;&gt;"",VALUE(RIGHT(LEFT('Atual-TXT'!A696,75),23)),"")</f>
        <v>5565696.2699999996</v>
      </c>
      <c r="D675" s="11" t="str">
        <f>IF('Atual-TXT'!A696&lt;&gt;"",RIGHT(LEFT('Atual-TXT'!A696,77),1),"")</f>
        <v>C</v>
      </c>
      <c r="E675" s="12">
        <f>IF('Atual-TXT'!A696&lt;&gt;"",IF(MOD(VALUE(LEFT(A675,1)),2)=1,IF(D675="D",C675,-C675),IF(D675="C",C675,-C675)),"")</f>
        <v>5565696.2699999996</v>
      </c>
    </row>
    <row r="676" spans="1:5" x14ac:dyDescent="0.2">
      <c r="A676" s="11" t="str">
        <f>IF('Atual-TXT'!A697&lt;&gt;"",LEFT('Atual-TXT'!A697,15),"")</f>
        <v>8.1.1.1.1.01.00</v>
      </c>
      <c r="B676" s="11" t="str">
        <f>IF('Atual-TXT'!A697&lt;&gt;"",RIGHT(LEFT('Atual-TXT'!A697,51),34),"")</f>
        <v>EXECUCAO DE GARANTIAS RECEBIDAS NO</v>
      </c>
      <c r="C676" s="12">
        <f>IF('Atual-TXT'!A697&lt;&gt;"",VALUE(RIGHT(LEFT('Atual-TXT'!A697,75),23)),"")</f>
        <v>5565696.2699999996</v>
      </c>
      <c r="D676" s="11" t="str">
        <f>IF('Atual-TXT'!A697&lt;&gt;"",RIGHT(LEFT('Atual-TXT'!A697,77),1),"")</f>
        <v>C</v>
      </c>
      <c r="E676" s="12">
        <f>IF('Atual-TXT'!A697&lt;&gt;"",IF(MOD(VALUE(LEFT(A676,1)),2)=1,IF(D676="D",C676,-C676),IF(D676="C",C676,-C676)),"")</f>
        <v>5565696.2699999996</v>
      </c>
    </row>
    <row r="677" spans="1:5" x14ac:dyDescent="0.2">
      <c r="A677" s="11" t="str">
        <f>IF('Atual-TXT'!A698&lt;&gt;"",LEFT('Atual-TXT'!A698,15),"")</f>
        <v>8.1.1.1.1.01.04</v>
      </c>
      <c r="B677" s="11" t="str">
        <f>IF('Atual-TXT'!A698&lt;&gt;"",RIGHT(LEFT('Atual-TXT'!A698,51),34),"")</f>
        <v xml:space="preserve">FIANCAS A EXECUTAR                </v>
      </c>
      <c r="C677" s="12">
        <f>IF('Atual-TXT'!A698&lt;&gt;"",VALUE(RIGHT(LEFT('Atual-TXT'!A698,75),23)),"")</f>
        <v>602791.02</v>
      </c>
      <c r="D677" s="11" t="str">
        <f>IF('Atual-TXT'!A698&lt;&gt;"",RIGHT(LEFT('Atual-TXT'!A698,77),1),"")</f>
        <v>C</v>
      </c>
      <c r="E677" s="12">
        <f>IF('Atual-TXT'!A698&lt;&gt;"",IF(MOD(VALUE(LEFT(A677,1)),2)=1,IF(D677="D",C677,-C677),IF(D677="C",C677,-C677)),"")</f>
        <v>602791.02</v>
      </c>
    </row>
    <row r="678" spans="1:5" x14ac:dyDescent="0.2">
      <c r="A678" s="11" t="str">
        <f>IF('Atual-TXT'!A699&lt;&gt;"",LEFT('Atual-TXT'!A699,15),"")</f>
        <v>8.1.1.1.1.01.10</v>
      </c>
      <c r="B678" s="11" t="str">
        <f>IF('Atual-TXT'!A699&lt;&gt;"",RIGHT(LEFT('Atual-TXT'!A699,51),34),"")</f>
        <v xml:space="preserve">SEGUROS-GARANTIA A EXECUTAR       </v>
      </c>
      <c r="C678" s="12">
        <f>IF('Atual-TXT'!A699&lt;&gt;"",VALUE(RIGHT(LEFT('Atual-TXT'!A699,75),23)),"")</f>
        <v>4657601.6500000004</v>
      </c>
      <c r="D678" s="11" t="str">
        <f>IF('Atual-TXT'!A699&lt;&gt;"",RIGHT(LEFT('Atual-TXT'!A699,77),1),"")</f>
        <v>C</v>
      </c>
      <c r="E678" s="12">
        <f>IF('Atual-TXT'!A699&lt;&gt;"",IF(MOD(VALUE(LEFT(A678,1)),2)=1,IF(D678="D",C678,-C678),IF(D678="C",C678,-C678)),"")</f>
        <v>4657601.6500000004</v>
      </c>
    </row>
    <row r="679" spans="1:5" x14ac:dyDescent="0.2">
      <c r="A679" s="11" t="str">
        <f>IF('Atual-TXT'!A700&lt;&gt;"",LEFT('Atual-TXT'!A700,15),"")</f>
        <v>8.1.1.1.1.01.13</v>
      </c>
      <c r="B679" s="11" t="str">
        <f>IF('Atual-TXT'!A700&lt;&gt;"",RIGHT(LEFT('Atual-TXT'!A700,51),34),"")</f>
        <v xml:space="preserve">CAUCAO A EXECUTAR                 </v>
      </c>
      <c r="C679" s="12">
        <f>IF('Atual-TXT'!A700&lt;&gt;"",VALUE(RIGHT(LEFT('Atual-TXT'!A700,75),23)),"")</f>
        <v>305303.59999999998</v>
      </c>
      <c r="D679" s="11" t="str">
        <f>IF('Atual-TXT'!A700&lt;&gt;"",RIGHT(LEFT('Atual-TXT'!A700,77),1),"")</f>
        <v>C</v>
      </c>
      <c r="E679" s="12">
        <f>IF('Atual-TXT'!A700&lt;&gt;"",IF(MOD(VALUE(LEFT(A679,1)),2)=1,IF(D679="D",C679,-C679),IF(D679="C",C679,-C679)),"")</f>
        <v>305303.59999999998</v>
      </c>
    </row>
    <row r="680" spans="1:5" x14ac:dyDescent="0.2">
      <c r="A680" s="11" t="str">
        <f>IF('Atual-TXT'!A701&lt;&gt;"",LEFT('Atual-TXT'!A701,15),"")</f>
        <v>8.1.1.2.0.00.00</v>
      </c>
      <c r="B680" s="11" t="str">
        <f>IF('Atual-TXT'!A701&lt;&gt;"",RIGHT(LEFT('Atual-TXT'!A701,51),34),"")</f>
        <v>EXECUCAO DE DIREITOS CONVENIADOS E</v>
      </c>
      <c r="C680" s="12">
        <f>IF('Atual-TXT'!A701&lt;&gt;"",VALUE(RIGHT(LEFT('Atual-TXT'!A701,75),23)),"")</f>
        <v>49411363.530000001</v>
      </c>
      <c r="D680" s="11" t="str">
        <f>IF('Atual-TXT'!A701&lt;&gt;"",RIGHT(LEFT('Atual-TXT'!A701,77),1),"")</f>
        <v>C</v>
      </c>
      <c r="E680" s="12">
        <f>IF('Atual-TXT'!A701&lt;&gt;"",IF(MOD(VALUE(LEFT(A680,1)),2)=1,IF(D680="D",C680,-C680),IF(D680="C",C680,-C680)),"")</f>
        <v>49411363.530000001</v>
      </c>
    </row>
    <row r="681" spans="1:5" x14ac:dyDescent="0.2">
      <c r="A681" s="11" t="str">
        <f>IF('Atual-TXT'!A702&lt;&gt;"",LEFT('Atual-TXT'!A702,15),"")</f>
        <v>8.1.1.2.1.00.00</v>
      </c>
      <c r="B681" s="11" t="str">
        <f>IF('Atual-TXT'!A702&lt;&gt;"",RIGHT(LEFT('Atual-TXT'!A702,51),34),"")</f>
        <v>EXECUCAO DE DIREITOS CONVENIADOS E</v>
      </c>
      <c r="C681" s="12">
        <f>IF('Atual-TXT'!A702&lt;&gt;"",VALUE(RIGHT(LEFT('Atual-TXT'!A702,75),23)),"")</f>
        <v>49411363.530000001</v>
      </c>
      <c r="D681" s="11" t="str">
        <f>IF('Atual-TXT'!A702&lt;&gt;"",RIGHT(LEFT('Atual-TXT'!A702,77),1),"")</f>
        <v>C</v>
      </c>
      <c r="E681" s="12">
        <f>IF('Atual-TXT'!A702&lt;&gt;"",IF(MOD(VALUE(LEFT(A681,1)),2)=1,IF(D681="D",C681,-C681),IF(D681="C",C681,-C681)),"")</f>
        <v>49411363.530000001</v>
      </c>
    </row>
    <row r="682" spans="1:5" x14ac:dyDescent="0.2">
      <c r="A682" s="11" t="str">
        <f>IF('Atual-TXT'!A703&lt;&gt;"",LEFT('Atual-TXT'!A703,15),"")</f>
        <v>8.1.1.2.1.01.00</v>
      </c>
      <c r="B682" s="11" t="str">
        <f>IF('Atual-TXT'!A703&lt;&gt;"",RIGHT(LEFT('Atual-TXT'!A703,51),34),"")</f>
        <v>EXECUCAO DE CONVENIOS E INSTRUM CO</v>
      </c>
      <c r="C682" s="12">
        <f>IF('Atual-TXT'!A703&lt;&gt;"",VALUE(RIGHT(LEFT('Atual-TXT'!A703,75),23)),"")</f>
        <v>6810238.8300000001</v>
      </c>
      <c r="D682" s="11" t="str">
        <f>IF('Atual-TXT'!A703&lt;&gt;"",RIGHT(LEFT('Atual-TXT'!A703,77),1),"")</f>
        <v>C</v>
      </c>
      <c r="E682" s="12">
        <f>IF('Atual-TXT'!A703&lt;&gt;"",IF(MOD(VALUE(LEFT(A682,1)),2)=1,IF(D682="D",C682,-C682),IF(D682="C",C682,-C682)),"")</f>
        <v>6810238.8300000001</v>
      </c>
    </row>
    <row r="683" spans="1:5" x14ac:dyDescent="0.2">
      <c r="A683" s="11" t="str">
        <f>IF('Atual-TXT'!A704&lt;&gt;"",LEFT('Atual-TXT'!A704,15),"")</f>
        <v>8.1.1.2.1.01.01</v>
      </c>
      <c r="B683" s="11" t="str">
        <f>IF('Atual-TXT'!A704&lt;&gt;"",RIGHT(LEFT('Atual-TXT'!A704,51),34),"")</f>
        <v>CONVENIOS E INSTRUMENTOS CONGENERE</v>
      </c>
      <c r="C683" s="12">
        <f>IF('Atual-TXT'!A704&lt;&gt;"",VALUE(RIGHT(LEFT('Atual-TXT'!A704,75),23)),"")</f>
        <v>3552141.12</v>
      </c>
      <c r="D683" s="11" t="str">
        <f>IF('Atual-TXT'!A704&lt;&gt;"",RIGHT(LEFT('Atual-TXT'!A704,77),1),"")</f>
        <v>C</v>
      </c>
      <c r="E683" s="12">
        <f>IF('Atual-TXT'!A704&lt;&gt;"",IF(MOD(VALUE(LEFT(A683,1)),2)=1,IF(D683="D",C683,-C683),IF(D683="C",C683,-C683)),"")</f>
        <v>3552141.12</v>
      </c>
    </row>
    <row r="684" spans="1:5" x14ac:dyDescent="0.2">
      <c r="A684" s="11" t="str">
        <f>IF('Atual-TXT'!A705&lt;&gt;"",LEFT('Atual-TXT'!A705,15),"")</f>
        <v>8.1.1.2.1.01.02</v>
      </c>
      <c r="B684" s="11" t="str">
        <f>IF('Atual-TXT'!A705&lt;&gt;"",RIGHT(LEFT('Atual-TXT'!A705,51),34),"")</f>
        <v>CONVENIOS E INSTRUM CONGENERES A C</v>
      </c>
      <c r="C684" s="12">
        <f>IF('Atual-TXT'!A705&lt;&gt;"",VALUE(RIGHT(LEFT('Atual-TXT'!A705,75),23)),"")</f>
        <v>0</v>
      </c>
      <c r="D684" s="11" t="str">
        <f>IF('Atual-TXT'!A705&lt;&gt;"",RIGHT(LEFT('Atual-TXT'!A705,77),1),"")</f>
        <v xml:space="preserve"> </v>
      </c>
      <c r="E684" s="12">
        <f>IF('Atual-TXT'!A705&lt;&gt;"",IF(MOD(VALUE(LEFT(A684,1)),2)=1,IF(D684="D",C684,-C684),IF(D684="C",C684,-C684)),"")</f>
        <v>0</v>
      </c>
    </row>
    <row r="685" spans="1:5" x14ac:dyDescent="0.2">
      <c r="A685" s="11" t="str">
        <f>IF('Atual-TXT'!A706&lt;&gt;"",LEFT('Atual-TXT'!A706,15),"")</f>
        <v>8.1.1.2.1.01.03</v>
      </c>
      <c r="B685" s="11" t="str">
        <f>IF('Atual-TXT'!A706&lt;&gt;"",RIGHT(LEFT('Atual-TXT'!A706,51),34),"")</f>
        <v>CONVENIOS E INSTRUMENTOS CONGENERE</v>
      </c>
      <c r="C685" s="12">
        <f>IF('Atual-TXT'!A706&lt;&gt;"",VALUE(RIGHT(LEFT('Atual-TXT'!A706,75),23)),"")</f>
        <v>0</v>
      </c>
      <c r="D685" s="11" t="str">
        <f>IF('Atual-TXT'!A706&lt;&gt;"",RIGHT(LEFT('Atual-TXT'!A706,77),1),"")</f>
        <v xml:space="preserve"> </v>
      </c>
      <c r="E685" s="12">
        <f>IF('Atual-TXT'!A706&lt;&gt;"",IF(MOD(VALUE(LEFT(A685,1)),2)=1,IF(D685="D",C685,-C685),IF(D685="C",C685,-C685)),"")</f>
        <v>0</v>
      </c>
    </row>
    <row r="686" spans="1:5" x14ac:dyDescent="0.2">
      <c r="A686" s="11" t="str">
        <f>IF('Atual-TXT'!A707&lt;&gt;"",LEFT('Atual-TXT'!A707,15),"")</f>
        <v>8.1.1.2.1.01.04</v>
      </c>
      <c r="B686" s="11" t="str">
        <f>IF('Atual-TXT'!A707&lt;&gt;"",RIGHT(LEFT('Atual-TXT'!A707,51),34),"")</f>
        <v>CONVENIOS E INSTRUMENTOS CONGENERE</v>
      </c>
      <c r="C686" s="12">
        <f>IF('Atual-TXT'!A707&lt;&gt;"",VALUE(RIGHT(LEFT('Atual-TXT'!A707,75),23)),"")</f>
        <v>0</v>
      </c>
      <c r="D686" s="11" t="str">
        <f>IF('Atual-TXT'!A707&lt;&gt;"",RIGHT(LEFT('Atual-TXT'!A707,77),1),"")</f>
        <v xml:space="preserve"> </v>
      </c>
      <c r="E686" s="12">
        <f>IF('Atual-TXT'!A707&lt;&gt;"",IF(MOD(VALUE(LEFT(A686,1)),2)=1,IF(D686="D",C686,-C686),IF(D686="C",C686,-C686)),"")</f>
        <v>0</v>
      </c>
    </row>
    <row r="687" spans="1:5" x14ac:dyDescent="0.2">
      <c r="A687" s="11" t="str">
        <f>IF('Atual-TXT'!A708&lt;&gt;"",LEFT('Atual-TXT'!A708,15),"")</f>
        <v>8.1.1.2.1.01.11</v>
      </c>
      <c r="B687" s="11" t="str">
        <f>IF('Atual-TXT'!A708&lt;&gt;"",RIGHT(LEFT('Atual-TXT'!A708,51),34),"")</f>
        <v>CONVENIOS E INSTRUM CONGENERES CON</v>
      </c>
      <c r="C687" s="12">
        <f>IF('Atual-TXT'!A708&lt;&gt;"",VALUE(RIGHT(LEFT('Atual-TXT'!A708,75),23)),"")</f>
        <v>3258097.71</v>
      </c>
      <c r="D687" s="11" t="str">
        <f>IF('Atual-TXT'!A708&lt;&gt;"",RIGHT(LEFT('Atual-TXT'!A708,77),1),"")</f>
        <v>C</v>
      </c>
      <c r="E687" s="12">
        <f>IF('Atual-TXT'!A708&lt;&gt;"",IF(MOD(VALUE(LEFT(A687,1)),2)=1,IF(D687="D",C687,-C687),IF(D687="C",C687,-C687)),"")</f>
        <v>3258097.71</v>
      </c>
    </row>
    <row r="688" spans="1:5" x14ac:dyDescent="0.2">
      <c r="A688" s="11" t="str">
        <f>IF('Atual-TXT'!A709&lt;&gt;"",LEFT('Atual-TXT'!A709,15),"")</f>
        <v>8.1.1.2.1.02.00</v>
      </c>
      <c r="B688" s="11" t="str">
        <f>IF('Atual-TXT'!A709&lt;&gt;"",RIGHT(LEFT('Atual-TXT'!A709,51),34),"")</f>
        <v xml:space="preserve">TERMO DE EXECUCAO DESCENTRALIZADA </v>
      </c>
      <c r="C688" s="12">
        <f>IF('Atual-TXT'!A709&lt;&gt;"",VALUE(RIGHT(LEFT('Atual-TXT'!A709,75),23)),"")</f>
        <v>42601124.700000003</v>
      </c>
      <c r="D688" s="11" t="str">
        <f>IF('Atual-TXT'!A709&lt;&gt;"",RIGHT(LEFT('Atual-TXT'!A709,77),1),"")</f>
        <v>C</v>
      </c>
      <c r="E688" s="12">
        <f>IF('Atual-TXT'!A709&lt;&gt;"",IF(MOD(VALUE(LEFT(A688,1)),2)=1,IF(D688="D",C688,-C688),IF(D688="C",C688,-C688)),"")</f>
        <v>42601124.700000003</v>
      </c>
    </row>
    <row r="689" spans="1:5" x14ac:dyDescent="0.2">
      <c r="A689" s="11" t="str">
        <f>IF('Atual-TXT'!A710&lt;&gt;"",LEFT('Atual-TXT'!A710,15),"")</f>
        <v>8.1.1.2.1.02.01</v>
      </c>
      <c r="B689" s="11" t="str">
        <f>IF('Atual-TXT'!A710&lt;&gt;"",RIGHT(LEFT('Atual-TXT'!A710,51),34),"")</f>
        <v xml:space="preserve">TERMO DE EXECUCAO DESCENTRALIZADA </v>
      </c>
      <c r="C689" s="12">
        <f>IF('Atual-TXT'!A710&lt;&gt;"",VALUE(RIGHT(LEFT('Atual-TXT'!A710,75),23)),"")</f>
        <v>26377883.370000001</v>
      </c>
      <c r="D689" s="11" t="str">
        <f>IF('Atual-TXT'!A710&lt;&gt;"",RIGHT(LEFT('Atual-TXT'!A710,77),1),"")</f>
        <v>C</v>
      </c>
      <c r="E689" s="12">
        <f>IF('Atual-TXT'!A710&lt;&gt;"",IF(MOD(VALUE(LEFT(A689,1)),2)=1,IF(D689="D",C689,-C689),IF(D689="C",C689,-C689)),"")</f>
        <v>26377883.370000001</v>
      </c>
    </row>
    <row r="690" spans="1:5" x14ac:dyDescent="0.2">
      <c r="A690" s="11" t="str">
        <f>IF('Atual-TXT'!A711&lt;&gt;"",LEFT('Atual-TXT'!A711,15),"")</f>
        <v>8.1.1.2.1.02.02</v>
      </c>
      <c r="B690" s="11" t="str">
        <f>IF('Atual-TXT'!A711&lt;&gt;"",RIGHT(LEFT('Atual-TXT'!A711,51),34),"")</f>
        <v xml:space="preserve">TERMO DE EXECUCAO DESCENTRALIZADA </v>
      </c>
      <c r="C690" s="12">
        <f>IF('Atual-TXT'!A711&lt;&gt;"",VALUE(RIGHT(LEFT('Atual-TXT'!A711,75),23)),"")</f>
        <v>14255014.710000001</v>
      </c>
      <c r="D690" s="11" t="str">
        <f>IF('Atual-TXT'!A711&lt;&gt;"",RIGHT(LEFT('Atual-TXT'!A711,77),1),"")</f>
        <v>C</v>
      </c>
      <c r="E690" s="12">
        <f>IF('Atual-TXT'!A711&lt;&gt;"",IF(MOD(VALUE(LEFT(A690,1)),2)=1,IF(D690="D",C690,-C690),IF(D690="C",C690,-C690)),"")</f>
        <v>14255014.710000001</v>
      </c>
    </row>
    <row r="691" spans="1:5" x14ac:dyDescent="0.2">
      <c r="A691" s="11" t="str">
        <f>IF('Atual-TXT'!A712&lt;&gt;"",LEFT('Atual-TXT'!A712,15),"")</f>
        <v>8.1.1.2.1.02.03</v>
      </c>
      <c r="B691" s="11" t="str">
        <f>IF('Atual-TXT'!A712&lt;&gt;"",RIGHT(LEFT('Atual-TXT'!A712,51),34),"")</f>
        <v xml:space="preserve">TERMO DE EXECUCAO DESCENTRALIZADA </v>
      </c>
      <c r="C691" s="12">
        <f>IF('Atual-TXT'!A712&lt;&gt;"",VALUE(RIGHT(LEFT('Atual-TXT'!A712,75),23)),"")</f>
        <v>1963437.55</v>
      </c>
      <c r="D691" s="11" t="str">
        <f>IF('Atual-TXT'!A712&lt;&gt;"",RIGHT(LEFT('Atual-TXT'!A712,77),1),"")</f>
        <v>C</v>
      </c>
      <c r="E691" s="12">
        <f>IF('Atual-TXT'!A712&lt;&gt;"",IF(MOD(VALUE(LEFT(A691,1)),2)=1,IF(D691="D",C691,-C691),IF(D691="C",C691,-C691)),"")</f>
        <v>1963437.55</v>
      </c>
    </row>
    <row r="692" spans="1:5" x14ac:dyDescent="0.2">
      <c r="A692" s="11" t="str">
        <f>IF('Atual-TXT'!A713&lt;&gt;"",LEFT('Atual-TXT'!A713,15),"")</f>
        <v>8.1.1.2.1.02.04</v>
      </c>
      <c r="B692" s="11" t="str">
        <f>IF('Atual-TXT'!A713&lt;&gt;"",RIGHT(LEFT('Atual-TXT'!A713,51),34),"")</f>
        <v xml:space="preserve">TERMO DE EXECUCAO DESCENTRALIZADA </v>
      </c>
      <c r="C692" s="12">
        <f>IF('Atual-TXT'!A713&lt;&gt;"",VALUE(RIGHT(LEFT('Atual-TXT'!A713,75),23)),"")</f>
        <v>4789.07</v>
      </c>
      <c r="D692" s="11" t="str">
        <f>IF('Atual-TXT'!A713&lt;&gt;"",RIGHT(LEFT('Atual-TXT'!A713,77),1),"")</f>
        <v>C</v>
      </c>
      <c r="E692" s="12">
        <f>IF('Atual-TXT'!A713&lt;&gt;"",IF(MOD(VALUE(LEFT(A692,1)),2)=1,IF(D692="D",C692,-C692),IF(D692="C",C692,-C692)),"")</f>
        <v>4789.07</v>
      </c>
    </row>
    <row r="693" spans="1:5" x14ac:dyDescent="0.2">
      <c r="A693" s="11" t="str">
        <f>IF('Atual-TXT'!A714&lt;&gt;"",LEFT('Atual-TXT'!A714,15),"")</f>
        <v>8.1.2.0.0.00.00</v>
      </c>
      <c r="B693" s="11" t="str">
        <f>IF('Atual-TXT'!A714&lt;&gt;"",RIGHT(LEFT('Atual-TXT'!A714,51),34),"")</f>
        <v>EXECUCAO DOS ATOS POTENCIAIS PASSI</v>
      </c>
      <c r="C693" s="12">
        <f>IF('Atual-TXT'!A714&lt;&gt;"",VALUE(RIGHT(LEFT('Atual-TXT'!A714,75),23)),"")</f>
        <v>95852334.540000007</v>
      </c>
      <c r="D693" s="11" t="str">
        <f>IF('Atual-TXT'!A714&lt;&gt;"",RIGHT(LEFT('Atual-TXT'!A714,77),1),"")</f>
        <v>C</v>
      </c>
      <c r="E693" s="12">
        <f>IF('Atual-TXT'!A714&lt;&gt;"",IF(MOD(VALUE(LEFT(A693,1)),2)=1,IF(D693="D",C693,-C693),IF(D693="C",C693,-C693)),"")</f>
        <v>95852334.540000007</v>
      </c>
    </row>
    <row r="694" spans="1:5" x14ac:dyDescent="0.2">
      <c r="A694" s="11" t="str">
        <f>IF('Atual-TXT'!A715&lt;&gt;"",LEFT('Atual-TXT'!A715,15),"")</f>
        <v>8.1.2.2.0.00.00</v>
      </c>
      <c r="B694" s="11" t="str">
        <f>IF('Atual-TXT'!A715&lt;&gt;"",RIGHT(LEFT('Atual-TXT'!A715,51),34),"")</f>
        <v>EXECUCAO DE OBRIG. CONV. E OUTR. I</v>
      </c>
      <c r="C694" s="12">
        <f>IF('Atual-TXT'!A715&lt;&gt;"",VALUE(RIGHT(LEFT('Atual-TXT'!A715,75),23)),"")</f>
        <v>162400.29999999999</v>
      </c>
      <c r="D694" s="11" t="str">
        <f>IF('Atual-TXT'!A715&lt;&gt;"",RIGHT(LEFT('Atual-TXT'!A715,77),1),"")</f>
        <v>C</v>
      </c>
      <c r="E694" s="12">
        <f>IF('Atual-TXT'!A715&lt;&gt;"",IF(MOD(VALUE(LEFT(A694,1)),2)=1,IF(D694="D",C694,-C694),IF(D694="C",C694,-C694)),"")</f>
        <v>162400.29999999999</v>
      </c>
    </row>
    <row r="695" spans="1:5" x14ac:dyDescent="0.2">
      <c r="A695" s="11" t="str">
        <f>IF('Atual-TXT'!A716&lt;&gt;"",LEFT('Atual-TXT'!A716,15),"")</f>
        <v>8.1.2.2.1.00.00</v>
      </c>
      <c r="B695" s="11" t="str">
        <f>IF('Atual-TXT'!A716&lt;&gt;"",RIGHT(LEFT('Atual-TXT'!A716,51),34),"")</f>
        <v>EXECUCAO DE OBRIG. CONV. E OUTR. I</v>
      </c>
      <c r="C695" s="12">
        <f>IF('Atual-TXT'!A716&lt;&gt;"",VALUE(RIGHT(LEFT('Atual-TXT'!A716,75),23)),"")</f>
        <v>162400.29999999999</v>
      </c>
      <c r="D695" s="11" t="str">
        <f>IF('Atual-TXT'!A716&lt;&gt;"",RIGHT(LEFT('Atual-TXT'!A716,77),1),"")</f>
        <v>C</v>
      </c>
      <c r="E695" s="12">
        <f>IF('Atual-TXT'!A716&lt;&gt;"",IF(MOD(VALUE(LEFT(A695,1)),2)=1,IF(D695="D",C695,-C695),IF(D695="C",C695,-C695)),"")</f>
        <v>162400.29999999999</v>
      </c>
    </row>
    <row r="696" spans="1:5" x14ac:dyDescent="0.2">
      <c r="A696" s="11" t="str">
        <f>IF('Atual-TXT'!A717&lt;&gt;"",LEFT('Atual-TXT'!A717,15),"")</f>
        <v>8.1.2.2.1.02.00</v>
      </c>
      <c r="B696" s="11" t="str">
        <f>IF('Atual-TXT'!A717&lt;&gt;"",RIGHT(LEFT('Atual-TXT'!A717,51),34),"")</f>
        <v xml:space="preserve">TERMO DE EXECUCAO DESCENTRALIZADA </v>
      </c>
      <c r="C696" s="12">
        <f>IF('Atual-TXT'!A717&lt;&gt;"",VALUE(RIGHT(LEFT('Atual-TXT'!A717,75),23)),"")</f>
        <v>162400.29999999999</v>
      </c>
      <c r="D696" s="11" t="str">
        <f>IF('Atual-TXT'!A717&lt;&gt;"",RIGHT(LEFT('Atual-TXT'!A717,77),1),"")</f>
        <v>C</v>
      </c>
      <c r="E696" s="12">
        <f>IF('Atual-TXT'!A717&lt;&gt;"",IF(MOD(VALUE(LEFT(A696,1)),2)=1,IF(D696="D",C696,-C696),IF(D696="C",C696,-C696)),"")</f>
        <v>162400.29999999999</v>
      </c>
    </row>
    <row r="697" spans="1:5" x14ac:dyDescent="0.2">
      <c r="A697" s="11" t="str">
        <f>IF('Atual-TXT'!A718&lt;&gt;"",LEFT('Atual-TXT'!A718,15),"")</f>
        <v>8.1.2.2.1.02.01</v>
      </c>
      <c r="B697" s="11" t="str">
        <f>IF('Atual-TXT'!A718&lt;&gt;"",RIGHT(LEFT('Atual-TXT'!A718,51),34),"")</f>
        <v xml:space="preserve">A REPASSAR                        </v>
      </c>
      <c r="C697" s="12">
        <f>IF('Atual-TXT'!A718&lt;&gt;"",VALUE(RIGHT(LEFT('Atual-TXT'!A718,75),23)),"")</f>
        <v>38583.67</v>
      </c>
      <c r="D697" s="11" t="str">
        <f>IF('Atual-TXT'!A718&lt;&gt;"",RIGHT(LEFT('Atual-TXT'!A718,77),1),"")</f>
        <v>C</v>
      </c>
      <c r="E697" s="12">
        <f>IF('Atual-TXT'!A718&lt;&gt;"",IF(MOD(VALUE(LEFT(A697,1)),2)=1,IF(D697="D",C697,-C697),IF(D697="C",C697,-C697)),"")</f>
        <v>38583.67</v>
      </c>
    </row>
    <row r="698" spans="1:5" x14ac:dyDescent="0.2">
      <c r="A698" s="11" t="str">
        <f>IF('Atual-TXT'!A719&lt;&gt;"",LEFT('Atual-TXT'!A719,15),"")</f>
        <v>8.1.2.2.1.02.02</v>
      </c>
      <c r="B698" s="11" t="str">
        <f>IF('Atual-TXT'!A719&lt;&gt;"",RIGHT(LEFT('Atual-TXT'!A719,51),34),"")</f>
        <v xml:space="preserve">A COMPROVAR                       </v>
      </c>
      <c r="C698" s="12">
        <f>IF('Atual-TXT'!A719&lt;&gt;"",VALUE(RIGHT(LEFT('Atual-TXT'!A719,75),23)),"")</f>
        <v>38934.129999999997</v>
      </c>
      <c r="D698" s="11" t="str">
        <f>IF('Atual-TXT'!A719&lt;&gt;"",RIGHT(LEFT('Atual-TXT'!A719,77),1),"")</f>
        <v>C</v>
      </c>
      <c r="E698" s="12">
        <f>IF('Atual-TXT'!A719&lt;&gt;"",IF(MOD(VALUE(LEFT(A698,1)),2)=1,IF(D698="D",C698,-C698),IF(D698="C",C698,-C698)),"")</f>
        <v>38934.129999999997</v>
      </c>
    </row>
    <row r="699" spans="1:5" x14ac:dyDescent="0.2">
      <c r="A699" s="11" t="str">
        <f>IF('Atual-TXT'!A720&lt;&gt;"",LEFT('Atual-TXT'!A720,15),"")</f>
        <v>8.1.2.2.1.02.03</v>
      </c>
      <c r="B699" s="11" t="str">
        <f>IF('Atual-TXT'!A720&lt;&gt;"",RIGHT(LEFT('Atual-TXT'!A720,51),34),"")</f>
        <v xml:space="preserve">COMPROVADO                        </v>
      </c>
      <c r="C699" s="12">
        <f>IF('Atual-TXT'!A720&lt;&gt;"",VALUE(RIGHT(LEFT('Atual-TXT'!A720,75),23)),"")</f>
        <v>0</v>
      </c>
      <c r="D699" s="11" t="str">
        <f>IF('Atual-TXT'!A720&lt;&gt;"",RIGHT(LEFT('Atual-TXT'!A720,77),1),"")</f>
        <v xml:space="preserve"> </v>
      </c>
      <c r="E699" s="12">
        <f>IF('Atual-TXT'!A720&lt;&gt;"",IF(MOD(VALUE(LEFT(A699,1)),2)=1,IF(D699="D",C699,-C699),IF(D699="C",C699,-C699)),"")</f>
        <v>0</v>
      </c>
    </row>
    <row r="700" spans="1:5" x14ac:dyDescent="0.2">
      <c r="A700" s="11" t="str">
        <f>IF('Atual-TXT'!A721&lt;&gt;"",LEFT('Atual-TXT'!A721,15),"")</f>
        <v>8.1.2.2.1.02.04</v>
      </c>
      <c r="B700" s="11" t="str">
        <f>IF('Atual-TXT'!A721&lt;&gt;"",RIGHT(LEFT('Atual-TXT'!A721,51),34),"")</f>
        <v xml:space="preserve">CONCLUIDO                         </v>
      </c>
      <c r="C700" s="12">
        <f>IF('Atual-TXT'!A721&lt;&gt;"",VALUE(RIGHT(LEFT('Atual-TXT'!A721,75),23)),"")</f>
        <v>71871.5</v>
      </c>
      <c r="D700" s="11" t="str">
        <f>IF('Atual-TXT'!A721&lt;&gt;"",RIGHT(LEFT('Atual-TXT'!A721,77),1),"")</f>
        <v>C</v>
      </c>
      <c r="E700" s="12">
        <f>IF('Atual-TXT'!A721&lt;&gt;"",IF(MOD(VALUE(LEFT(A700,1)),2)=1,IF(D700="D",C700,-C700),IF(D700="C",C700,-C700)),"")</f>
        <v>71871.5</v>
      </c>
    </row>
    <row r="701" spans="1:5" x14ac:dyDescent="0.2">
      <c r="A701" s="11" t="str">
        <f>IF('Atual-TXT'!A722&lt;&gt;"",LEFT('Atual-TXT'!A722,15),"")</f>
        <v>8.1.2.2.1.02.06</v>
      </c>
      <c r="B701" s="11" t="str">
        <f>IF('Atual-TXT'!A722&lt;&gt;"",RIGHT(LEFT('Atual-TXT'!A722,51),34),"")</f>
        <v xml:space="preserve">VALOR NAO REPASSADO               </v>
      </c>
      <c r="C701" s="12">
        <f>IF('Atual-TXT'!A722&lt;&gt;"",VALUE(RIGHT(LEFT('Atual-TXT'!A722,75),23)),"")</f>
        <v>13011</v>
      </c>
      <c r="D701" s="11" t="str">
        <f>IF('Atual-TXT'!A722&lt;&gt;"",RIGHT(LEFT('Atual-TXT'!A722,77),1),"")</f>
        <v>C</v>
      </c>
      <c r="E701" s="12">
        <f>IF('Atual-TXT'!A722&lt;&gt;"",IF(MOD(VALUE(LEFT(A701,1)),2)=1,IF(D701="D",C701,-C701),IF(D701="C",C701,-C701)),"")</f>
        <v>13011</v>
      </c>
    </row>
    <row r="702" spans="1:5" x14ac:dyDescent="0.2">
      <c r="A702" s="11" t="str">
        <f>IF('Atual-TXT'!A723&lt;&gt;"",LEFT('Atual-TXT'!A723,15),"")</f>
        <v>8.1.2.3.0.00.00</v>
      </c>
      <c r="B702" s="11" t="str">
        <f>IF('Atual-TXT'!A723&lt;&gt;"",RIGHT(LEFT('Atual-TXT'!A723,51),34),"")</f>
        <v>EXECUCAO DE OBRIGACOES CONTRATUAIS</v>
      </c>
      <c r="C702" s="12">
        <f>IF('Atual-TXT'!A723&lt;&gt;"",VALUE(RIGHT(LEFT('Atual-TXT'!A723,75),23)),"")</f>
        <v>95689934.239999995</v>
      </c>
      <c r="D702" s="11" t="str">
        <f>IF('Atual-TXT'!A723&lt;&gt;"",RIGHT(LEFT('Atual-TXT'!A723,77),1),"")</f>
        <v>C</v>
      </c>
      <c r="E702" s="12">
        <f>IF('Atual-TXT'!A723&lt;&gt;"",IF(MOD(VALUE(LEFT(A702,1)),2)=1,IF(D702="D",C702,-C702),IF(D702="C",C702,-C702)),"")</f>
        <v>95689934.239999995</v>
      </c>
    </row>
    <row r="703" spans="1:5" x14ac:dyDescent="0.2">
      <c r="A703" s="11" t="str">
        <f>IF('Atual-TXT'!A724&lt;&gt;"",LEFT('Atual-TXT'!A724,15),"")</f>
        <v>8.1.2.3.1.00.00</v>
      </c>
      <c r="B703" s="11" t="str">
        <f>IF('Atual-TXT'!A724&lt;&gt;"",RIGHT(LEFT('Atual-TXT'!A724,51),34),"")</f>
        <v>EXECUCAO DE OBRIGACOES CONTRATUAIS</v>
      </c>
      <c r="C703" s="12">
        <f>IF('Atual-TXT'!A724&lt;&gt;"",VALUE(RIGHT(LEFT('Atual-TXT'!A724,75),23)),"")</f>
        <v>95689934.239999995</v>
      </c>
      <c r="D703" s="11" t="str">
        <f>IF('Atual-TXT'!A724&lt;&gt;"",RIGHT(LEFT('Atual-TXT'!A724,77),1),"")</f>
        <v>C</v>
      </c>
      <c r="E703" s="12">
        <f>IF('Atual-TXT'!A724&lt;&gt;"",IF(MOD(VALUE(LEFT(A703,1)),2)=1,IF(D703="D",C703,-C703),IF(D703="C",C703,-C703)),"")</f>
        <v>95689934.239999995</v>
      </c>
    </row>
    <row r="704" spans="1:5" x14ac:dyDescent="0.2">
      <c r="A704" s="11" t="str">
        <f>IF('Atual-TXT'!A725&lt;&gt;"",LEFT('Atual-TXT'!A725,15),"")</f>
        <v>8.1.2.3.1.01.00</v>
      </c>
      <c r="B704" s="11" t="str">
        <f>IF('Atual-TXT'!A725&lt;&gt;"",RIGHT(LEFT('Atual-TXT'!A725,51),34),"")</f>
        <v xml:space="preserve">CONTRATOS DE SEGUROS              </v>
      </c>
      <c r="C704" s="12">
        <f>IF('Atual-TXT'!A725&lt;&gt;"",VALUE(RIGHT(LEFT('Atual-TXT'!A725,75),23)),"")</f>
        <v>297638</v>
      </c>
      <c r="D704" s="11" t="str">
        <f>IF('Atual-TXT'!A725&lt;&gt;"",RIGHT(LEFT('Atual-TXT'!A725,77),1),"")</f>
        <v>C</v>
      </c>
      <c r="E704" s="12">
        <f>IF('Atual-TXT'!A725&lt;&gt;"",IF(MOD(VALUE(LEFT(A704,1)),2)=1,IF(D704="D",C704,-C704),IF(D704="C",C704,-C704)),"")</f>
        <v>297638</v>
      </c>
    </row>
    <row r="705" spans="1:5" x14ac:dyDescent="0.2">
      <c r="A705" s="11" t="str">
        <f>IF('Atual-TXT'!A726&lt;&gt;"",LEFT('Atual-TXT'!A726,15),"")</f>
        <v>8.1.2.3.1.01.01</v>
      </c>
      <c r="B705" s="11" t="str">
        <f>IF('Atual-TXT'!A726&lt;&gt;"",RIGHT(LEFT('Atual-TXT'!A726,51),34),"")</f>
        <v xml:space="preserve">CONTRATOS DE SEGUROS EM EXECUÇÃO  </v>
      </c>
      <c r="C705" s="12">
        <f>IF('Atual-TXT'!A726&lt;&gt;"",VALUE(RIGHT(LEFT('Atual-TXT'!A726,75),23)),"")</f>
        <v>102878</v>
      </c>
      <c r="D705" s="11" t="str">
        <f>IF('Atual-TXT'!A726&lt;&gt;"",RIGHT(LEFT('Atual-TXT'!A726,77),1),"")</f>
        <v>C</v>
      </c>
      <c r="E705" s="12">
        <f>IF('Atual-TXT'!A726&lt;&gt;"",IF(MOD(VALUE(LEFT(A705,1)),2)=1,IF(D705="D",C705,-C705),IF(D705="C",C705,-C705)),"")</f>
        <v>102878</v>
      </c>
    </row>
    <row r="706" spans="1:5" x14ac:dyDescent="0.2">
      <c r="A706" s="11" t="str">
        <f>IF('Atual-TXT'!A727&lt;&gt;"",LEFT('Atual-TXT'!A727,15),"")</f>
        <v>8.1.2.3.1.01.02</v>
      </c>
      <c r="B706" s="11" t="str">
        <f>IF('Atual-TXT'!A727&lt;&gt;"",RIGHT(LEFT('Atual-TXT'!A727,51),34),"")</f>
        <v xml:space="preserve">CONTRATOS DE SEGUROS EXECUTADOS   </v>
      </c>
      <c r="C706" s="12">
        <f>IF('Atual-TXT'!A727&lt;&gt;"",VALUE(RIGHT(LEFT('Atual-TXT'!A727,75),23)),"")</f>
        <v>194760</v>
      </c>
      <c r="D706" s="11" t="str">
        <f>IF('Atual-TXT'!A727&lt;&gt;"",RIGHT(LEFT('Atual-TXT'!A727,77),1),"")</f>
        <v>C</v>
      </c>
      <c r="E706" s="12">
        <f>IF('Atual-TXT'!A727&lt;&gt;"",IF(MOD(VALUE(LEFT(A706,1)),2)=1,IF(D706="D",C706,-C706),IF(D706="C",C706,-C706)),"")</f>
        <v>194760</v>
      </c>
    </row>
    <row r="707" spans="1:5" x14ac:dyDescent="0.2">
      <c r="A707" s="11" t="str">
        <f>IF('Atual-TXT'!A728&lt;&gt;"",LEFT('Atual-TXT'!A728,15),"")</f>
        <v>8.1.2.3.1.02.00</v>
      </c>
      <c r="B707" s="11" t="str">
        <f>IF('Atual-TXT'!A728&lt;&gt;"",RIGHT(LEFT('Atual-TXT'!A728,51),34),"")</f>
        <v xml:space="preserve">CONTRATOS DE SERVICOS             </v>
      </c>
      <c r="C707" s="12">
        <f>IF('Atual-TXT'!A728&lt;&gt;"",VALUE(RIGHT(LEFT('Atual-TXT'!A728,75),23)),"")</f>
        <v>91142390.409999996</v>
      </c>
      <c r="D707" s="11" t="str">
        <f>IF('Atual-TXT'!A728&lt;&gt;"",RIGHT(LEFT('Atual-TXT'!A728,77),1),"")</f>
        <v>C</v>
      </c>
      <c r="E707" s="12">
        <f>IF('Atual-TXT'!A728&lt;&gt;"",IF(MOD(VALUE(LEFT(A707,1)),2)=1,IF(D707="D",C707,-C707),IF(D707="C",C707,-C707)),"")</f>
        <v>91142390.409999996</v>
      </c>
    </row>
    <row r="708" spans="1:5" x14ac:dyDescent="0.2">
      <c r="A708" s="11" t="str">
        <f>IF('Atual-TXT'!A729&lt;&gt;"",LEFT('Atual-TXT'!A729,15),"")</f>
        <v>8.1.2.3.1.02.01</v>
      </c>
      <c r="B708" s="11" t="str">
        <f>IF('Atual-TXT'!A729&lt;&gt;"",RIGHT(LEFT('Atual-TXT'!A729,51),34),"")</f>
        <v xml:space="preserve">CONTRATOS DE SERVICOS EM EXECUÇÃO </v>
      </c>
      <c r="C708" s="12">
        <f>IF('Atual-TXT'!A729&lt;&gt;"",VALUE(RIGHT(LEFT('Atual-TXT'!A729,75),23)),"")</f>
        <v>54235129.329999998</v>
      </c>
      <c r="D708" s="11" t="str">
        <f>IF('Atual-TXT'!A729&lt;&gt;"",RIGHT(LEFT('Atual-TXT'!A729,77),1),"")</f>
        <v>C</v>
      </c>
      <c r="E708" s="12">
        <f>IF('Atual-TXT'!A729&lt;&gt;"",IF(MOD(VALUE(LEFT(A708,1)),2)=1,IF(D708="D",C708,-C708),IF(D708="C",C708,-C708)),"")</f>
        <v>54235129.329999998</v>
      </c>
    </row>
    <row r="709" spans="1:5" x14ac:dyDescent="0.2">
      <c r="A709" s="11" t="str">
        <f>IF('Atual-TXT'!A730&lt;&gt;"",LEFT('Atual-TXT'!A730,15),"")</f>
        <v>8.1.2.3.1.02.02</v>
      </c>
      <c r="B709" s="11" t="str">
        <f>IF('Atual-TXT'!A730&lt;&gt;"",RIGHT(LEFT('Atual-TXT'!A730,51),34),"")</f>
        <v xml:space="preserve">CONTRATOS DE SERVICOS EXECUTADOS  </v>
      </c>
      <c r="C709" s="12">
        <f>IF('Atual-TXT'!A730&lt;&gt;"",VALUE(RIGHT(LEFT('Atual-TXT'!A730,75),23)),"")</f>
        <v>36907261.079999998</v>
      </c>
      <c r="D709" s="11" t="str">
        <f>IF('Atual-TXT'!A730&lt;&gt;"",RIGHT(LEFT('Atual-TXT'!A730,77),1),"")</f>
        <v>C</v>
      </c>
      <c r="E709" s="12">
        <f>IF('Atual-TXT'!A730&lt;&gt;"",IF(MOD(VALUE(LEFT(A709,1)),2)=1,IF(D709="D",C709,-C709),IF(D709="C",C709,-C709)),"")</f>
        <v>36907261.079999998</v>
      </c>
    </row>
    <row r="710" spans="1:5" x14ac:dyDescent="0.2">
      <c r="A710" s="11" t="str">
        <f>IF('Atual-TXT'!A731&lt;&gt;"",LEFT('Atual-TXT'!A731,15),"")</f>
        <v>8.1.2.3.1.03.00</v>
      </c>
      <c r="B710" s="11" t="str">
        <f>IF('Atual-TXT'!A731&lt;&gt;"",RIGHT(LEFT('Atual-TXT'!A731,51),34),"")</f>
        <v xml:space="preserve">CONTRATOS DE ALUGUEIS             </v>
      </c>
      <c r="C710" s="12">
        <f>IF('Atual-TXT'!A731&lt;&gt;"",VALUE(RIGHT(LEFT('Atual-TXT'!A731,75),23)),"")</f>
        <v>1200922.8500000001</v>
      </c>
      <c r="D710" s="11" t="str">
        <f>IF('Atual-TXT'!A731&lt;&gt;"",RIGHT(LEFT('Atual-TXT'!A731,77),1),"")</f>
        <v>C</v>
      </c>
      <c r="E710" s="12">
        <f>IF('Atual-TXT'!A731&lt;&gt;"",IF(MOD(VALUE(LEFT(A710,1)),2)=1,IF(D710="D",C710,-C710),IF(D710="C",C710,-C710)),"")</f>
        <v>1200922.8500000001</v>
      </c>
    </row>
    <row r="711" spans="1:5" x14ac:dyDescent="0.2">
      <c r="A711" s="11" t="str">
        <f>IF('Atual-TXT'!A732&lt;&gt;"",LEFT('Atual-TXT'!A732,15),"")</f>
        <v>8.1.2.3.1.03.01</v>
      </c>
      <c r="B711" s="11" t="str">
        <f>IF('Atual-TXT'!A732&lt;&gt;"",RIGHT(LEFT('Atual-TXT'!A732,51),34),"")</f>
        <v xml:space="preserve">CONTRATOS DE ALUGUEIS EM EXECUÇÃO </v>
      </c>
      <c r="C711" s="12">
        <f>IF('Atual-TXT'!A732&lt;&gt;"",VALUE(RIGHT(LEFT('Atual-TXT'!A732,75),23)),"")</f>
        <v>297370.09999999998</v>
      </c>
      <c r="D711" s="11" t="str">
        <f>IF('Atual-TXT'!A732&lt;&gt;"",RIGHT(LEFT('Atual-TXT'!A732,77),1),"")</f>
        <v>C</v>
      </c>
      <c r="E711" s="12">
        <f>IF('Atual-TXT'!A732&lt;&gt;"",IF(MOD(VALUE(LEFT(A711,1)),2)=1,IF(D711="D",C711,-C711),IF(D711="C",C711,-C711)),"")</f>
        <v>297370.09999999998</v>
      </c>
    </row>
    <row r="712" spans="1:5" x14ac:dyDescent="0.2">
      <c r="A712" s="11" t="str">
        <f>IF('Atual-TXT'!A733&lt;&gt;"",LEFT('Atual-TXT'!A733,15),"")</f>
        <v>8.1.2.3.1.03.02</v>
      </c>
      <c r="B712" s="11" t="str">
        <f>IF('Atual-TXT'!A733&lt;&gt;"",RIGHT(LEFT('Atual-TXT'!A733,51),34),"")</f>
        <v xml:space="preserve">CONTRATOS DE ALUGUEIS EXECUTADOS  </v>
      </c>
      <c r="C712" s="12">
        <f>IF('Atual-TXT'!A733&lt;&gt;"",VALUE(RIGHT(LEFT('Atual-TXT'!A733,75),23)),"")</f>
        <v>903552.75</v>
      </c>
      <c r="D712" s="11" t="str">
        <f>IF('Atual-TXT'!A733&lt;&gt;"",RIGHT(LEFT('Atual-TXT'!A733,77),1),"")</f>
        <v>C</v>
      </c>
      <c r="E712" s="12">
        <f>IF('Atual-TXT'!A733&lt;&gt;"",IF(MOD(VALUE(LEFT(A712,1)),2)=1,IF(D712="D",C712,-C712),IF(D712="C",C712,-C712)),"")</f>
        <v>903552.75</v>
      </c>
    </row>
    <row r="713" spans="1:5" x14ac:dyDescent="0.2">
      <c r="A713" s="11" t="str">
        <f>IF('Atual-TXT'!A734&lt;&gt;"",LEFT('Atual-TXT'!A734,15),"")</f>
        <v>8.1.2.3.1.04.00</v>
      </c>
      <c r="B713" s="11" t="str">
        <f>IF('Atual-TXT'!A734&lt;&gt;"",RIGHT(LEFT('Atual-TXT'!A734,51),34),"")</f>
        <v xml:space="preserve">CONTRATOS DE FORNECIMENTO DE BENS </v>
      </c>
      <c r="C713" s="12">
        <f>IF('Atual-TXT'!A734&lt;&gt;"",VALUE(RIGHT(LEFT('Atual-TXT'!A734,75),23)),"")</f>
        <v>3048982.98</v>
      </c>
      <c r="D713" s="11" t="str">
        <f>IF('Atual-TXT'!A734&lt;&gt;"",RIGHT(LEFT('Atual-TXT'!A734,77),1),"")</f>
        <v>C</v>
      </c>
      <c r="E713" s="12">
        <f>IF('Atual-TXT'!A734&lt;&gt;"",IF(MOD(VALUE(LEFT(A713,1)),2)=1,IF(D713="D",C713,-C713),IF(D713="C",C713,-C713)),"")</f>
        <v>3048982.98</v>
      </c>
    </row>
    <row r="714" spans="1:5" x14ac:dyDescent="0.2">
      <c r="A714" s="11" t="str">
        <f>IF('Atual-TXT'!A735&lt;&gt;"",LEFT('Atual-TXT'!A735,15),"")</f>
        <v>8.1.2.3.1.04.01</v>
      </c>
      <c r="B714" s="11" t="str">
        <f>IF('Atual-TXT'!A735&lt;&gt;"",RIGHT(LEFT('Atual-TXT'!A735,51),34),"")</f>
        <v xml:space="preserve">CONTRATOS DE FORNECIMENTO DE BENS </v>
      </c>
      <c r="C714" s="12">
        <f>IF('Atual-TXT'!A735&lt;&gt;"",VALUE(RIGHT(LEFT('Atual-TXT'!A735,75),23)),"")</f>
        <v>2134756.5099999998</v>
      </c>
      <c r="D714" s="11" t="str">
        <f>IF('Atual-TXT'!A735&lt;&gt;"",RIGHT(LEFT('Atual-TXT'!A735,77),1),"")</f>
        <v>C</v>
      </c>
      <c r="E714" s="12">
        <f>IF('Atual-TXT'!A735&lt;&gt;"",IF(MOD(VALUE(LEFT(A714,1)),2)=1,IF(D714="D",C714,-C714),IF(D714="C",C714,-C714)),"")</f>
        <v>2134756.5099999998</v>
      </c>
    </row>
    <row r="715" spans="1:5" x14ac:dyDescent="0.2">
      <c r="A715" s="11" t="str">
        <f>IF('Atual-TXT'!A736&lt;&gt;"",LEFT('Atual-TXT'!A736,15),"")</f>
        <v>8.1.2.3.1.04.02</v>
      </c>
      <c r="B715" s="11" t="str">
        <f>IF('Atual-TXT'!A736&lt;&gt;"",RIGHT(LEFT('Atual-TXT'!A736,51),34),"")</f>
        <v xml:space="preserve">CONTRATOS DE FORNECIMENTO DE BENS </v>
      </c>
      <c r="C715" s="12">
        <f>IF('Atual-TXT'!A736&lt;&gt;"",VALUE(RIGHT(LEFT('Atual-TXT'!A736,75),23)),"")</f>
        <v>914226.47</v>
      </c>
      <c r="D715" s="11" t="str">
        <f>IF('Atual-TXT'!A736&lt;&gt;"",RIGHT(LEFT('Atual-TXT'!A736,77),1),"")</f>
        <v>C</v>
      </c>
      <c r="E715" s="12">
        <f>IF('Atual-TXT'!A736&lt;&gt;"",IF(MOD(VALUE(LEFT(A715,1)),2)=1,IF(D715="D",C715,-C715),IF(D715="C",C715,-C715)),"")</f>
        <v>914226.47</v>
      </c>
    </row>
    <row r="716" spans="1:5" x14ac:dyDescent="0.2">
      <c r="A716" s="11" t="str">
        <f>IF('Atual-TXT'!A737&lt;&gt;"",LEFT('Atual-TXT'!A737,15),"")</f>
        <v>8.2.0.0.0.00.00</v>
      </c>
      <c r="B716" s="11" t="str">
        <f>IF('Atual-TXT'!A737&lt;&gt;"",RIGHT(LEFT('Atual-TXT'!A737,51),34),"")</f>
        <v>EXECUCAO DA ADMINISTRACAO FINANCEI</v>
      </c>
      <c r="C716" s="12">
        <f>IF('Atual-TXT'!A737&lt;&gt;"",VALUE(RIGHT(LEFT('Atual-TXT'!A737,75),23)),"")</f>
        <v>820440423.21000004</v>
      </c>
      <c r="D716" s="11" t="str">
        <f>IF('Atual-TXT'!A737&lt;&gt;"",RIGHT(LEFT('Atual-TXT'!A737,77),1),"")</f>
        <v>C</v>
      </c>
      <c r="E716" s="12">
        <f>IF('Atual-TXT'!A737&lt;&gt;"",IF(MOD(VALUE(LEFT(A716,1)),2)=1,IF(D716="D",C716,-C716),IF(D716="C",C716,-C716)),"")</f>
        <v>820440423.21000004</v>
      </c>
    </row>
    <row r="717" spans="1:5" x14ac:dyDescent="0.2">
      <c r="A717" s="11" t="str">
        <f>IF('Atual-TXT'!A738&lt;&gt;"",LEFT('Atual-TXT'!A738,15),"")</f>
        <v>8.2.1.0.0.00.00</v>
      </c>
      <c r="B717" s="11" t="str">
        <f>IF('Atual-TXT'!A738&lt;&gt;"",RIGHT(LEFT('Atual-TXT'!A738,51),34),"")</f>
        <v xml:space="preserve">EXECUCAO DAS DISPONIBILIDADES POR </v>
      </c>
      <c r="C717" s="12">
        <f>IF('Atual-TXT'!A738&lt;&gt;"",VALUE(RIGHT(LEFT('Atual-TXT'!A738,75),23)),"")</f>
        <v>330288258.89999998</v>
      </c>
      <c r="D717" s="11" t="str">
        <f>IF('Atual-TXT'!A738&lt;&gt;"",RIGHT(LEFT('Atual-TXT'!A738,77),1),"")</f>
        <v>C</v>
      </c>
      <c r="E717" s="12">
        <f>IF('Atual-TXT'!A738&lt;&gt;"",IF(MOD(VALUE(LEFT(A717,1)),2)=1,IF(D717="D",C717,-C717),IF(D717="C",C717,-C717)),"")</f>
        <v>330288258.89999998</v>
      </c>
    </row>
    <row r="718" spans="1:5" x14ac:dyDescent="0.2">
      <c r="A718" s="11" t="str">
        <f>IF('Atual-TXT'!A739&lt;&gt;"",LEFT('Atual-TXT'!A739,15),"")</f>
        <v>8.2.1.1.0.00.00</v>
      </c>
      <c r="B718" s="11" t="str">
        <f>IF('Atual-TXT'!A739&lt;&gt;"",RIGHT(LEFT('Atual-TXT'!A739,51),34),"")</f>
        <v>EXECUCAO DA DISPONIBILIDADE DE REC</v>
      </c>
      <c r="C718" s="12">
        <f>IF('Atual-TXT'!A739&lt;&gt;"",VALUE(RIGHT(LEFT('Atual-TXT'!A739,75),23)),"")</f>
        <v>330288258.89999998</v>
      </c>
      <c r="D718" s="11" t="str">
        <f>IF('Atual-TXT'!A739&lt;&gt;"",RIGHT(LEFT('Atual-TXT'!A739,77),1),"")</f>
        <v>C</v>
      </c>
      <c r="E718" s="12">
        <f>IF('Atual-TXT'!A739&lt;&gt;"",IF(MOD(VALUE(LEFT(A718,1)),2)=1,IF(D718="D",C718,-C718),IF(D718="C",C718,-C718)),"")</f>
        <v>330288258.89999998</v>
      </c>
    </row>
    <row r="719" spans="1:5" x14ac:dyDescent="0.2">
      <c r="A719" s="11" t="str">
        <f>IF('Atual-TXT'!A740&lt;&gt;"",LEFT('Atual-TXT'!A740,15),"")</f>
        <v>8.2.1.1.1.00.00</v>
      </c>
      <c r="B719" s="11" t="str">
        <f>IF('Atual-TXT'!A740&lt;&gt;"",RIGHT(LEFT('Atual-TXT'!A740,51),34),"")</f>
        <v>DISP. POR DESTINACAO DE RECURSOS A</v>
      </c>
      <c r="C719" s="12">
        <f>IF('Atual-TXT'!A740&lt;&gt;"",VALUE(RIGHT(LEFT('Atual-TXT'!A740,75),23)),"")</f>
        <v>33140657.41</v>
      </c>
      <c r="D719" s="11" t="str">
        <f>IF('Atual-TXT'!A740&lt;&gt;"",RIGHT(LEFT('Atual-TXT'!A740,77),1),"")</f>
        <v>D</v>
      </c>
      <c r="E719" s="12">
        <f>IF('Atual-TXT'!A740&lt;&gt;"",IF(MOD(VALUE(LEFT(A719,1)),2)=1,IF(D719="D",C719,-C719),IF(D719="C",C719,-C719)),"")</f>
        <v>-33140657.41</v>
      </c>
    </row>
    <row r="720" spans="1:5" x14ac:dyDescent="0.2">
      <c r="A720" s="11" t="str">
        <f>IF('Atual-TXT'!A741&lt;&gt;"",LEFT('Atual-TXT'!A741,15),"")</f>
        <v>8.2.1.1.2.00.00</v>
      </c>
      <c r="B720" s="11" t="str">
        <f>IF('Atual-TXT'!A741&lt;&gt;"",RIGHT(LEFT('Atual-TXT'!A741,51),34),"")</f>
        <v>DDR COMPROMETIDA POR EMPENHO E NAO</v>
      </c>
      <c r="C720" s="12">
        <f>IF('Atual-TXT'!A741&lt;&gt;"",VALUE(RIGHT(LEFT('Atual-TXT'!A741,75),23)),"")</f>
        <v>35338869.609999999</v>
      </c>
      <c r="D720" s="11" t="str">
        <f>IF('Atual-TXT'!A741&lt;&gt;"",RIGHT(LEFT('Atual-TXT'!A741,77),1),"")</f>
        <v>C</v>
      </c>
      <c r="E720" s="12">
        <f>IF('Atual-TXT'!A741&lt;&gt;"",IF(MOD(VALUE(LEFT(A720,1)),2)=1,IF(D720="D",C720,-C720),IF(D720="C",C720,-C720)),"")</f>
        <v>35338869.609999999</v>
      </c>
    </row>
    <row r="721" spans="1:5" x14ac:dyDescent="0.2">
      <c r="A721" s="11" t="str">
        <f>IF('Atual-TXT'!A742&lt;&gt;"",LEFT('Atual-TXT'!A742,15),"")</f>
        <v>8.2.1.1.3.00.00</v>
      </c>
      <c r="B721" s="11" t="str">
        <f>IF('Atual-TXT'!A742&lt;&gt;"",RIGHT(LEFT('Atual-TXT'!A742,51),34),"")</f>
        <v>DDR COMPROMETIDA P/LIQU. E ENT. CO</v>
      </c>
      <c r="C721" s="12">
        <f>IF('Atual-TXT'!A742&lt;&gt;"",VALUE(RIGHT(LEFT('Atual-TXT'!A742,75),23)),"")</f>
        <v>19020848.829999998</v>
      </c>
      <c r="D721" s="11" t="str">
        <f>IF('Atual-TXT'!A742&lt;&gt;"",RIGHT(LEFT('Atual-TXT'!A742,77),1),"")</f>
        <v>C</v>
      </c>
      <c r="E721" s="12">
        <f>IF('Atual-TXT'!A742&lt;&gt;"",IF(MOD(VALUE(LEFT(A721,1)),2)=1,IF(D721="D",C721,-C721),IF(D721="C",C721,-C721)),"")</f>
        <v>19020848.829999998</v>
      </c>
    </row>
    <row r="722" spans="1:5" x14ac:dyDescent="0.2">
      <c r="A722" s="11" t="str">
        <f>IF('Atual-TXT'!A743&lt;&gt;"",LEFT('Atual-TXT'!A743,15),"")</f>
        <v>8.2.1.1.4.00.00</v>
      </c>
      <c r="B722" s="11" t="str">
        <f>IF('Atual-TXT'!A743&lt;&gt;"",RIGHT(LEFT('Atual-TXT'!A743,51),34),"")</f>
        <v>DDR UTILIZADAS POR PGTO. DESP. ORC</v>
      </c>
      <c r="C722" s="12">
        <f>IF('Atual-TXT'!A743&lt;&gt;"",VALUE(RIGHT(LEFT('Atual-TXT'!A743,75),23)),"")</f>
        <v>309069197.87</v>
      </c>
      <c r="D722" s="11" t="str">
        <f>IF('Atual-TXT'!A743&lt;&gt;"",RIGHT(LEFT('Atual-TXT'!A743,77),1),"")</f>
        <v>C</v>
      </c>
      <c r="E722" s="12">
        <f>IF('Atual-TXT'!A743&lt;&gt;"",IF(MOD(VALUE(LEFT(A722,1)),2)=1,IF(D722="D",C722,-C722),IF(D722="C",C722,-C722)),"")</f>
        <v>309069197.87</v>
      </c>
    </row>
    <row r="723" spans="1:5" x14ac:dyDescent="0.2">
      <c r="A723" s="11" t="str">
        <f>IF('Atual-TXT'!A744&lt;&gt;"",LEFT('Atual-TXT'!A744,15),"")</f>
        <v>8.2.2.0.0.00.00</v>
      </c>
      <c r="B723" s="11" t="str">
        <f>IF('Atual-TXT'!A744&lt;&gt;"",RIGHT(LEFT('Atual-TXT'!A744,51),34),"")</f>
        <v>EXECUCAO DA PROGRAMACAO FINANCEIRA</v>
      </c>
      <c r="C723" s="12">
        <f>IF('Atual-TXT'!A744&lt;&gt;"",VALUE(RIGHT(LEFT('Atual-TXT'!A744,75),23)),"")</f>
        <v>422617028.76999998</v>
      </c>
      <c r="D723" s="11" t="str">
        <f>IF('Atual-TXT'!A744&lt;&gt;"",RIGHT(LEFT('Atual-TXT'!A744,77),1),"")</f>
        <v>C</v>
      </c>
      <c r="E723" s="12">
        <f>IF('Atual-TXT'!A744&lt;&gt;"",IF(MOD(VALUE(LEFT(A723,1)),2)=1,IF(D723="D",C723,-C723),IF(D723="C",C723,-C723)),"")</f>
        <v>422617028.76999998</v>
      </c>
    </row>
    <row r="724" spans="1:5" x14ac:dyDescent="0.2">
      <c r="A724" s="11" t="str">
        <f>IF('Atual-TXT'!A745&lt;&gt;"",LEFT('Atual-TXT'!A745,15),"")</f>
        <v>8.2.2.1.0.00.00</v>
      </c>
      <c r="B724" s="11" t="str">
        <f>IF('Atual-TXT'!A745&lt;&gt;"",RIGHT(LEFT('Atual-TXT'!A745,51),34),"")</f>
        <v xml:space="preserve">EXECUCAO DE LIBERACAO DE RECURSOS </v>
      </c>
      <c r="C724" s="12">
        <f>IF('Atual-TXT'!A745&lt;&gt;"",VALUE(RIGHT(LEFT('Atual-TXT'!A745,75),23)),"")</f>
        <v>108460.35</v>
      </c>
      <c r="D724" s="11" t="str">
        <f>IF('Atual-TXT'!A745&lt;&gt;"",RIGHT(LEFT('Atual-TXT'!A745,77),1),"")</f>
        <v>C</v>
      </c>
      <c r="E724" s="12">
        <f>IF('Atual-TXT'!A745&lt;&gt;"",IF(MOD(VALUE(LEFT(A724,1)),2)=1,IF(D724="D",C724,-C724),IF(D724="C",C724,-C724)),"")</f>
        <v>108460.35</v>
      </c>
    </row>
    <row r="725" spans="1:5" x14ac:dyDescent="0.2">
      <c r="A725" s="11" t="str">
        <f>IF('Atual-TXT'!A746&lt;&gt;"",LEFT('Atual-TXT'!A746,15),"")</f>
        <v>8.2.2.1.2.00.00</v>
      </c>
      <c r="B725" s="11" t="str">
        <f>IF('Atual-TXT'!A746&lt;&gt;"",RIGHT(LEFT('Atual-TXT'!A746,51),34),"")</f>
        <v xml:space="preserve">LIBERACAO DE REPASSES             </v>
      </c>
      <c r="C725" s="12">
        <f>IF('Atual-TXT'!A746&lt;&gt;"",VALUE(RIGHT(LEFT('Atual-TXT'!A746,75),23)),"")</f>
        <v>97817.79</v>
      </c>
      <c r="D725" s="11" t="str">
        <f>IF('Atual-TXT'!A746&lt;&gt;"",RIGHT(LEFT('Atual-TXT'!A746,77),1),"")</f>
        <v>C</v>
      </c>
      <c r="E725" s="12">
        <f>IF('Atual-TXT'!A746&lt;&gt;"",IF(MOD(VALUE(LEFT(A725,1)),2)=1,IF(D725="D",C725,-C725),IF(D725="C",C725,-C725)),"")</f>
        <v>97817.79</v>
      </c>
    </row>
    <row r="726" spans="1:5" x14ac:dyDescent="0.2">
      <c r="A726" s="11" t="str">
        <f>IF('Atual-TXT'!A747&lt;&gt;"",LEFT('Atual-TXT'!A747,15),"")</f>
        <v>8.2.2.1.2.12.00</v>
      </c>
      <c r="B726" s="11" t="str">
        <f>IF('Atual-TXT'!A747&lt;&gt;"",RIGHT(LEFT('Atual-TXT'!A747,51),34),"")</f>
        <v>LIBERACAO DE REPASSE POR DESC.EXTE</v>
      </c>
      <c r="C726" s="12">
        <f>IF('Atual-TXT'!A747&lt;&gt;"",VALUE(RIGHT(LEFT('Atual-TXT'!A747,75),23)),"")</f>
        <v>97817.79</v>
      </c>
      <c r="D726" s="11" t="str">
        <f>IF('Atual-TXT'!A747&lt;&gt;"",RIGHT(LEFT('Atual-TXT'!A747,77),1),"")</f>
        <v>C</v>
      </c>
      <c r="E726" s="12">
        <f>IF('Atual-TXT'!A747&lt;&gt;"",IF(MOD(VALUE(LEFT(A726,1)),2)=1,IF(D726="D",C726,-C726),IF(D726="C",C726,-C726)),"")</f>
        <v>97817.79</v>
      </c>
    </row>
    <row r="727" spans="1:5" x14ac:dyDescent="0.2">
      <c r="A727" s="11" t="str">
        <f>IF('Atual-TXT'!A748&lt;&gt;"",LEFT('Atual-TXT'!A748,15),"")</f>
        <v>8.2.2.1.2.12.01</v>
      </c>
      <c r="B727" s="11" t="str">
        <f>IF('Atual-TXT'!A748&lt;&gt;"",RIGHT(LEFT('Atual-TXT'!A748,51),34),"")</f>
        <v>LIBERACAO DE REPASSE A PROGR POR D</v>
      </c>
      <c r="C727" s="12">
        <f>IF('Atual-TXT'!A748&lt;&gt;"",VALUE(RIGHT(LEFT('Atual-TXT'!A748,75),23)),"")</f>
        <v>30993.99</v>
      </c>
      <c r="D727" s="11" t="str">
        <f>IF('Atual-TXT'!A748&lt;&gt;"",RIGHT(LEFT('Atual-TXT'!A748,77),1),"")</f>
        <v>C</v>
      </c>
      <c r="E727" s="12">
        <f>IF('Atual-TXT'!A748&lt;&gt;"",IF(MOD(VALUE(LEFT(A727,1)),2)=1,IF(D727="D",C727,-C727),IF(D727="C",C727,-C727)),"")</f>
        <v>30993.99</v>
      </c>
    </row>
    <row r="728" spans="1:5" x14ac:dyDescent="0.2">
      <c r="A728" s="11" t="str">
        <f>IF('Atual-TXT'!A749&lt;&gt;"",LEFT('Atual-TXT'!A749,15),"")</f>
        <v>8.2.2.1.2.12.04</v>
      </c>
      <c r="B728" s="11" t="str">
        <f>IF('Atual-TXT'!A749&lt;&gt;"",RIGHT(LEFT('Atual-TXT'!A749,51),34),"")</f>
        <v>REPASSE LIBERADO POR DESCENTRALIZA</v>
      </c>
      <c r="C728" s="12">
        <f>IF('Atual-TXT'!A749&lt;&gt;"",VALUE(RIGHT(LEFT('Atual-TXT'!A749,75),23)),"")</f>
        <v>66823.8</v>
      </c>
      <c r="D728" s="11" t="str">
        <f>IF('Atual-TXT'!A749&lt;&gt;"",RIGHT(LEFT('Atual-TXT'!A749,77),1),"")</f>
        <v>C</v>
      </c>
      <c r="E728" s="12">
        <f>IF('Atual-TXT'!A749&lt;&gt;"",IF(MOD(VALUE(LEFT(A728,1)),2)=1,IF(D728="D",C728,-C728),IF(D728="C",C728,-C728)),"")</f>
        <v>66823.8</v>
      </c>
    </row>
    <row r="729" spans="1:5" x14ac:dyDescent="0.2">
      <c r="A729" s="11" t="str">
        <f>IF('Atual-TXT'!A750&lt;&gt;"",LEFT('Atual-TXT'!A750,15),"")</f>
        <v>8.2.2.1.4.00.00</v>
      </c>
      <c r="B729" s="11" t="str">
        <f>IF('Atual-TXT'!A750&lt;&gt;"",RIGHT(LEFT('Atual-TXT'!A750,51),34),"")</f>
        <v>RESTOS A PAGAR - RECURSOS A LIBERA</v>
      </c>
      <c r="C729" s="12">
        <f>IF('Atual-TXT'!A750&lt;&gt;"",VALUE(RIGHT(LEFT('Atual-TXT'!A750,75),23)),"")</f>
        <v>10642.56</v>
      </c>
      <c r="D729" s="11" t="str">
        <f>IF('Atual-TXT'!A750&lt;&gt;"",RIGHT(LEFT('Atual-TXT'!A750,77),1),"")</f>
        <v>C</v>
      </c>
      <c r="E729" s="12">
        <f>IF('Atual-TXT'!A750&lt;&gt;"",IF(MOD(VALUE(LEFT(A729,1)),2)=1,IF(D729="D",C729,-C729),IF(D729="C",C729,-C729)),"")</f>
        <v>10642.56</v>
      </c>
    </row>
    <row r="730" spans="1:5" x14ac:dyDescent="0.2">
      <c r="A730" s="11" t="str">
        <f>IF('Atual-TXT'!A751&lt;&gt;"",LEFT('Atual-TXT'!A751,15),"")</f>
        <v>8.2.2.1.4.09.00</v>
      </c>
      <c r="B730" s="11" t="str">
        <f>IF('Atual-TXT'!A751&lt;&gt;"",RIGHT(LEFT('Atual-TXT'!A751,51),34),"")</f>
        <v>LIBERACAO DE RP AUTORIZADO POR DES</v>
      </c>
      <c r="C730" s="12">
        <f>IF('Atual-TXT'!A751&lt;&gt;"",VALUE(RIGHT(LEFT('Atual-TXT'!A751,75),23)),"")</f>
        <v>10642.56</v>
      </c>
      <c r="D730" s="11" t="str">
        <f>IF('Atual-TXT'!A751&lt;&gt;"",RIGHT(LEFT('Atual-TXT'!A751,77),1),"")</f>
        <v>C</v>
      </c>
      <c r="E730" s="12">
        <f>IF('Atual-TXT'!A751&lt;&gt;"",IF(MOD(VALUE(LEFT(A730,1)),2)=1,IF(D730="D",C730,-C730),IF(D730="C",C730,-C730)),"")</f>
        <v>10642.56</v>
      </c>
    </row>
    <row r="731" spans="1:5" x14ac:dyDescent="0.2">
      <c r="A731" s="11" t="str">
        <f>IF('Atual-TXT'!A752&lt;&gt;"",LEFT('Atual-TXT'!A752,15),"")</f>
        <v>8.2.2.1.4.09.02</v>
      </c>
      <c r="B731" s="11" t="str">
        <f>IF('Atual-TXT'!A752&lt;&gt;"",RIGHT(LEFT('Atual-TXT'!A752,51),34),"")</f>
        <v>RP AUTORIZADO POR DESTAQUE A PROGR</v>
      </c>
      <c r="C731" s="12">
        <f>IF('Atual-TXT'!A752&lt;&gt;"",VALUE(RIGHT(LEFT('Atual-TXT'!A752,75),23)),"")</f>
        <v>10642.56</v>
      </c>
      <c r="D731" s="11" t="str">
        <f>IF('Atual-TXT'!A752&lt;&gt;"",RIGHT(LEFT('Atual-TXT'!A752,77),1),"")</f>
        <v>C</v>
      </c>
      <c r="E731" s="12">
        <f>IF('Atual-TXT'!A752&lt;&gt;"",IF(MOD(VALUE(LEFT(A731,1)),2)=1,IF(D731="D",C731,-C731),IF(D731="C",C731,-C731)),"")</f>
        <v>10642.56</v>
      </c>
    </row>
    <row r="732" spans="1:5" x14ac:dyDescent="0.2">
      <c r="A732" s="11" t="str">
        <f>IF('Atual-TXT'!A753&lt;&gt;"",LEFT('Atual-TXT'!A753,15),"")</f>
        <v>8.2.2.2.0.00.00</v>
      </c>
      <c r="B732" s="11" t="str">
        <f>IF('Atual-TXT'!A753&lt;&gt;"",RIGHT(LEFT('Atual-TXT'!A753,51),34),"")</f>
        <v>EXECUCAO DO RECEBIMENTO DE RECURSO</v>
      </c>
      <c r="C732" s="12">
        <f>IF('Atual-TXT'!A753&lt;&gt;"",VALUE(RIGHT(LEFT('Atual-TXT'!A753,75),23)),"")</f>
        <v>422508568.42000002</v>
      </c>
      <c r="D732" s="11" t="str">
        <f>IF('Atual-TXT'!A753&lt;&gt;"",RIGHT(LEFT('Atual-TXT'!A753,77),1),"")</f>
        <v>C</v>
      </c>
      <c r="E732" s="12">
        <f>IF('Atual-TXT'!A753&lt;&gt;"",IF(MOD(VALUE(LEFT(A732,1)),2)=1,IF(D732="D",C732,-C732),IF(D732="C",C732,-C732)),"")</f>
        <v>422508568.42000002</v>
      </c>
    </row>
    <row r="733" spans="1:5" x14ac:dyDescent="0.2">
      <c r="A733" s="11" t="str">
        <f>IF('Atual-TXT'!A754&lt;&gt;"",LEFT('Atual-TXT'!A754,15),"")</f>
        <v>8.2.2.2.2.00.00</v>
      </c>
      <c r="B733" s="11" t="str">
        <f>IF('Atual-TXT'!A754&lt;&gt;"",RIGHT(LEFT('Atual-TXT'!A754,51),34),"")</f>
        <v xml:space="preserve">RECEBIMENTO DE REPASSES           </v>
      </c>
      <c r="C733" s="12">
        <f>IF('Atual-TXT'!A754&lt;&gt;"",VALUE(RIGHT(LEFT('Atual-TXT'!A754,75),23)),"")</f>
        <v>327905729.41000003</v>
      </c>
      <c r="D733" s="11" t="str">
        <f>IF('Atual-TXT'!A754&lt;&gt;"",RIGHT(LEFT('Atual-TXT'!A754,77),1),"")</f>
        <v>C</v>
      </c>
      <c r="E733" s="12">
        <f>IF('Atual-TXT'!A754&lt;&gt;"",IF(MOD(VALUE(LEFT(A733,1)),2)=1,IF(D733="D",C733,-C733),IF(D733="C",C733,-C733)),"")</f>
        <v>327905729.41000003</v>
      </c>
    </row>
    <row r="734" spans="1:5" x14ac:dyDescent="0.2">
      <c r="A734" s="11" t="str">
        <f>IF('Atual-TXT'!A755&lt;&gt;"",LEFT('Atual-TXT'!A755,15),"")</f>
        <v>8.2.2.2.2.01.00</v>
      </c>
      <c r="B734" s="11" t="str">
        <f>IF('Atual-TXT'!A755&lt;&gt;"",RIGHT(LEFT('Atual-TXT'!A755,51),34),"")</f>
        <v>RECEBIMENTO DE REPASSE A PROGRAMAR</v>
      </c>
      <c r="C734" s="12">
        <f>IF('Atual-TXT'!A755&lt;&gt;"",VALUE(RIGHT(LEFT('Atual-TXT'!A755,75),23)),"")</f>
        <v>15496478.43</v>
      </c>
      <c r="D734" s="11" t="str">
        <f>IF('Atual-TXT'!A755&lt;&gt;"",RIGHT(LEFT('Atual-TXT'!A755,77),1),"")</f>
        <v>C</v>
      </c>
      <c r="E734" s="12">
        <f>IF('Atual-TXT'!A755&lt;&gt;"",IF(MOD(VALUE(LEFT(A734,1)),2)=1,IF(D734="D",C734,-C734),IF(D734="C",C734,-C734)),"")</f>
        <v>15496478.43</v>
      </c>
    </row>
    <row r="735" spans="1:5" x14ac:dyDescent="0.2">
      <c r="A735" s="11" t="str">
        <f>IF('Atual-TXT'!A756&lt;&gt;"",LEFT('Atual-TXT'!A756,15),"")</f>
        <v>8.2.2.2.2.02.00</v>
      </c>
      <c r="B735" s="11" t="str">
        <f>IF('Atual-TXT'!A756&lt;&gt;"",RIGHT(LEFT('Atual-TXT'!A756,51),34),"")</f>
        <v xml:space="preserve">RECEBIMENTO DE REPASSE SOLICITADO </v>
      </c>
      <c r="C735" s="12">
        <f>IF('Atual-TXT'!A756&lt;&gt;"",VALUE(RIGHT(LEFT('Atual-TXT'!A756,75),23)),"")</f>
        <v>0</v>
      </c>
      <c r="D735" s="11" t="str">
        <f>IF('Atual-TXT'!A756&lt;&gt;"",RIGHT(LEFT('Atual-TXT'!A756,77),1),"")</f>
        <v xml:space="preserve"> </v>
      </c>
      <c r="E735" s="12">
        <f>IF('Atual-TXT'!A756&lt;&gt;"",IF(MOD(VALUE(LEFT(A735,1)),2)=1,IF(D735="D",C735,-C735),IF(D735="C",C735,-C735)),"")</f>
        <v>0</v>
      </c>
    </row>
    <row r="736" spans="1:5" x14ac:dyDescent="0.2">
      <c r="A736" s="11" t="str">
        <f>IF('Atual-TXT'!A757&lt;&gt;"",LEFT('Atual-TXT'!A757,15),"")</f>
        <v>8.2.2.2.2.02.01</v>
      </c>
      <c r="B736" s="11" t="str">
        <f>IF('Atual-TXT'!A757&lt;&gt;"",RIGHT(LEFT('Atual-TXT'!A757,51),34),"")</f>
        <v xml:space="preserve">RECEBIMENTO DE REPASSE SOLICITADO </v>
      </c>
      <c r="C736" s="12">
        <f>IF('Atual-TXT'!A757&lt;&gt;"",VALUE(RIGHT(LEFT('Atual-TXT'!A757,75),23)),"")</f>
        <v>0</v>
      </c>
      <c r="D736" s="11" t="str">
        <f>IF('Atual-TXT'!A757&lt;&gt;"",RIGHT(LEFT('Atual-TXT'!A757,77),1),"")</f>
        <v xml:space="preserve"> </v>
      </c>
      <c r="E736" s="12">
        <f>IF('Atual-TXT'!A757&lt;&gt;"",IF(MOD(VALUE(LEFT(A736,1)),2)=1,IF(D736="D",C736,-C736),IF(D736="C",C736,-C736)),"")</f>
        <v>0</v>
      </c>
    </row>
    <row r="737" spans="1:5" x14ac:dyDescent="0.2">
      <c r="A737" s="11" t="str">
        <f>IF('Atual-TXT'!A758&lt;&gt;"",LEFT('Atual-TXT'!A758,15),"")</f>
        <v>8.2.2.2.2.02.02</v>
      </c>
      <c r="B737" s="11" t="str">
        <f>IF('Atual-TXT'!A758&lt;&gt;"",RIGHT(LEFT('Atual-TXT'!A758,51),34),"")</f>
        <v xml:space="preserve">RECEBIMENTO DE REPASSE SOLICITADO </v>
      </c>
      <c r="C737" s="12">
        <f>IF('Atual-TXT'!A758&lt;&gt;"",VALUE(RIGHT(LEFT('Atual-TXT'!A758,75),23)),"")</f>
        <v>0</v>
      </c>
      <c r="D737" s="11" t="str">
        <f>IF('Atual-TXT'!A758&lt;&gt;"",RIGHT(LEFT('Atual-TXT'!A758,77),1),"")</f>
        <v xml:space="preserve"> </v>
      </c>
      <c r="E737" s="12">
        <f>IF('Atual-TXT'!A758&lt;&gt;"",IF(MOD(VALUE(LEFT(A737,1)),2)=1,IF(D737="D",C737,-C737),IF(D737="C",C737,-C737)),"")</f>
        <v>0</v>
      </c>
    </row>
    <row r="738" spans="1:5" x14ac:dyDescent="0.2">
      <c r="A738" s="11" t="str">
        <f>IF('Atual-TXT'!A759&lt;&gt;"",LEFT('Atual-TXT'!A759,15),"")</f>
        <v>8.2.2.2.2.03.00</v>
      </c>
      <c r="B738" s="11" t="str">
        <f>IF('Atual-TXT'!A759&lt;&gt;"",RIGHT(LEFT('Atual-TXT'!A759,51),34),"")</f>
        <v xml:space="preserve">REPASSE APROVADO A RECEBER        </v>
      </c>
      <c r="C738" s="12">
        <f>IF('Atual-TXT'!A759&lt;&gt;"",VALUE(RIGHT(LEFT('Atual-TXT'!A759,75),23)),"")</f>
        <v>0</v>
      </c>
      <c r="D738" s="11" t="str">
        <f>IF('Atual-TXT'!A759&lt;&gt;"",RIGHT(LEFT('Atual-TXT'!A759,77),1),"")</f>
        <v xml:space="preserve"> </v>
      </c>
      <c r="E738" s="12">
        <f>IF('Atual-TXT'!A759&lt;&gt;"",IF(MOD(VALUE(LEFT(A738,1)),2)=1,IF(D738="D",C738,-C738),IF(D738="C",C738,-C738)),"")</f>
        <v>0</v>
      </c>
    </row>
    <row r="739" spans="1:5" x14ac:dyDescent="0.2">
      <c r="A739" s="11" t="str">
        <f>IF('Atual-TXT'!A760&lt;&gt;"",LEFT('Atual-TXT'!A760,15),"")</f>
        <v>8.2.2.2.2.04.00</v>
      </c>
      <c r="B739" s="11" t="str">
        <f>IF('Atual-TXT'!A760&lt;&gt;"",RIGHT(LEFT('Atual-TXT'!A760,51),34),"")</f>
        <v xml:space="preserve">REPASSE RECEBIDO                  </v>
      </c>
      <c r="C739" s="12">
        <f>IF('Atual-TXT'!A760&lt;&gt;"",VALUE(RIGHT(LEFT('Atual-TXT'!A760,75),23)),"")</f>
        <v>205245836.91</v>
      </c>
      <c r="D739" s="11" t="str">
        <f>IF('Atual-TXT'!A760&lt;&gt;"",RIGHT(LEFT('Atual-TXT'!A760,77),1),"")</f>
        <v>C</v>
      </c>
      <c r="E739" s="12">
        <f>IF('Atual-TXT'!A760&lt;&gt;"",IF(MOD(VALUE(LEFT(A739,1)),2)=1,IF(D739="D",C739,-C739),IF(D739="C",C739,-C739)),"")</f>
        <v>205245836.91</v>
      </c>
    </row>
    <row r="740" spans="1:5" x14ac:dyDescent="0.2">
      <c r="A740" s="11" t="str">
        <f>IF('Atual-TXT'!A761&lt;&gt;"",LEFT('Atual-TXT'!A761,15),"")</f>
        <v>8.2.2.2.2.05.00</v>
      </c>
      <c r="B740" s="11" t="str">
        <f>IF('Atual-TXT'!A761&lt;&gt;"",RIGHT(LEFT('Atual-TXT'!A761,51),34),"")</f>
        <v xml:space="preserve">REPASSE RECEBIDO DIFERIDO         </v>
      </c>
      <c r="C740" s="12">
        <f>IF('Atual-TXT'!A761&lt;&gt;"",VALUE(RIGHT(LEFT('Atual-TXT'!A761,75),23)),"")</f>
        <v>0</v>
      </c>
      <c r="D740" s="11" t="str">
        <f>IF('Atual-TXT'!A761&lt;&gt;"",RIGHT(LEFT('Atual-TXT'!A761,77),1),"")</f>
        <v xml:space="preserve"> </v>
      </c>
      <c r="E740" s="12">
        <f>IF('Atual-TXT'!A761&lt;&gt;"",IF(MOD(VALUE(LEFT(A740,1)),2)=1,IF(D740="D",C740,-C740),IF(D740="C",C740,-C740)),"")</f>
        <v>0</v>
      </c>
    </row>
    <row r="741" spans="1:5" x14ac:dyDescent="0.2">
      <c r="A741" s="11" t="str">
        <f>IF('Atual-TXT'!A762&lt;&gt;"",LEFT('Atual-TXT'!A762,15),"")</f>
        <v>8.2.2.2.2.06.00</v>
      </c>
      <c r="B741" s="11" t="str">
        <f>IF('Atual-TXT'!A762&lt;&gt;"",RIGHT(LEFT('Atual-TXT'!A762,51),34),"")</f>
        <v xml:space="preserve">REPASSE RECEBIDO A REMANEJAR      </v>
      </c>
      <c r="C741" s="12">
        <f>IF('Atual-TXT'!A762&lt;&gt;"",VALUE(RIGHT(LEFT('Atual-TXT'!A762,75),23)),"")</f>
        <v>0</v>
      </c>
      <c r="D741" s="11" t="str">
        <f>IF('Atual-TXT'!A762&lt;&gt;"",RIGHT(LEFT('Atual-TXT'!A762,77),1),"")</f>
        <v xml:space="preserve"> </v>
      </c>
      <c r="E741" s="12">
        <f>IF('Atual-TXT'!A762&lt;&gt;"",IF(MOD(VALUE(LEFT(A741,1)),2)=1,IF(D741="D",C741,-C741),IF(D741="C",C741,-C741)),"")</f>
        <v>0</v>
      </c>
    </row>
    <row r="742" spans="1:5" x14ac:dyDescent="0.2">
      <c r="A742" s="11" t="str">
        <f>IF('Atual-TXT'!A763&lt;&gt;"",LEFT('Atual-TXT'!A763,15),"")</f>
        <v>8.2.2.2.2.08.00</v>
      </c>
      <c r="B742" s="11" t="str">
        <f>IF('Atual-TXT'!A763&lt;&gt;"",RIGHT(LEFT('Atual-TXT'!A763,51),34),"")</f>
        <v>REPASSE RECEBIDO POR DOCUMENTOS EL</v>
      </c>
      <c r="C742" s="12">
        <f>IF('Atual-TXT'!A763&lt;&gt;"",VALUE(RIGHT(LEFT('Atual-TXT'!A763,75),23)),"")</f>
        <v>92292917.230000004</v>
      </c>
      <c r="D742" s="11" t="str">
        <f>IF('Atual-TXT'!A763&lt;&gt;"",RIGHT(LEFT('Atual-TXT'!A763,77),1),"")</f>
        <v>C</v>
      </c>
      <c r="E742" s="12">
        <f>IF('Atual-TXT'!A763&lt;&gt;"",IF(MOD(VALUE(LEFT(A742,1)),2)=1,IF(D742="D",C742,-C742),IF(D742="C",C742,-C742)),"")</f>
        <v>92292917.230000004</v>
      </c>
    </row>
    <row r="743" spans="1:5" x14ac:dyDescent="0.2">
      <c r="A743" s="11" t="str">
        <f>IF('Atual-TXT'!A764&lt;&gt;"",LEFT('Atual-TXT'!A764,15),"")</f>
        <v>8.2.2.2.2.10.00</v>
      </c>
      <c r="B743" s="11" t="str">
        <f>IF('Atual-TXT'!A764&lt;&gt;"",RIGHT(LEFT('Atual-TXT'!A764,51),34),"")</f>
        <v xml:space="preserve">REPASSE RECEBIDO INDISPONIVEL     </v>
      </c>
      <c r="C743" s="12">
        <f>IF('Atual-TXT'!A764&lt;&gt;"",VALUE(RIGHT(LEFT('Atual-TXT'!A764,75),23)),"")</f>
        <v>92.43</v>
      </c>
      <c r="D743" s="11" t="str">
        <f>IF('Atual-TXT'!A764&lt;&gt;"",RIGHT(LEFT('Atual-TXT'!A764,77),1),"")</f>
        <v>C</v>
      </c>
      <c r="E743" s="12">
        <f>IF('Atual-TXT'!A764&lt;&gt;"",IF(MOD(VALUE(LEFT(A743,1)),2)=1,IF(D743="D",C743,-C743),IF(D743="C",C743,-C743)),"")</f>
        <v>92.43</v>
      </c>
    </row>
    <row r="744" spans="1:5" x14ac:dyDescent="0.2">
      <c r="A744" s="11" t="str">
        <f>IF('Atual-TXT'!A765&lt;&gt;"",LEFT('Atual-TXT'!A765,15),"")</f>
        <v>8.2.2.2.2.12.00</v>
      </c>
      <c r="B744" s="11" t="str">
        <f>IF('Atual-TXT'!A765&lt;&gt;"",RIGHT(LEFT('Atual-TXT'!A765,51),34),"")</f>
        <v>RECEBIMENTO REPASSE POR DESC EXTER</v>
      </c>
      <c r="C744" s="12">
        <f>IF('Atual-TXT'!A765&lt;&gt;"",VALUE(RIGHT(LEFT('Atual-TXT'!A765,75),23)),"")</f>
        <v>14870404.41</v>
      </c>
      <c r="D744" s="11" t="str">
        <f>IF('Atual-TXT'!A765&lt;&gt;"",RIGHT(LEFT('Atual-TXT'!A765,77),1),"")</f>
        <v>C</v>
      </c>
      <c r="E744" s="12">
        <f>IF('Atual-TXT'!A765&lt;&gt;"",IF(MOD(VALUE(LEFT(A744,1)),2)=1,IF(D744="D",C744,-C744),IF(D744="C",C744,-C744)),"")</f>
        <v>14870404.41</v>
      </c>
    </row>
    <row r="745" spans="1:5" x14ac:dyDescent="0.2">
      <c r="A745" s="11" t="str">
        <f>IF('Atual-TXT'!A766&lt;&gt;"",LEFT('Atual-TXT'!A766,15),"")</f>
        <v>8.2.2.2.2.12.01</v>
      </c>
      <c r="B745" s="11" t="str">
        <f>IF('Atual-TXT'!A766&lt;&gt;"",RIGHT(LEFT('Atual-TXT'!A766,51),34),"")</f>
        <v>RECEBIMENTO DE REPASSE A PROGR POR</v>
      </c>
      <c r="C745" s="12">
        <f>IF('Atual-TXT'!A766&lt;&gt;"",VALUE(RIGHT(LEFT('Atual-TXT'!A766,75),23)),"")</f>
        <v>11411286.800000001</v>
      </c>
      <c r="D745" s="11" t="str">
        <f>IF('Atual-TXT'!A766&lt;&gt;"",RIGHT(LEFT('Atual-TXT'!A766,77),1),"")</f>
        <v>C</v>
      </c>
      <c r="E745" s="12">
        <f>IF('Atual-TXT'!A766&lt;&gt;"",IF(MOD(VALUE(LEFT(A745,1)),2)=1,IF(D745="D",C745,-C745),IF(D745="C",C745,-C745)),"")</f>
        <v>11411286.800000001</v>
      </c>
    </row>
    <row r="746" spans="1:5" x14ac:dyDescent="0.2">
      <c r="A746" s="11" t="str">
        <f>IF('Atual-TXT'!A767&lt;&gt;"",LEFT('Atual-TXT'!A767,15),"")</f>
        <v>8.2.2.2.2.12.04</v>
      </c>
      <c r="B746" s="11" t="str">
        <f>IF('Atual-TXT'!A767&lt;&gt;"",RIGHT(LEFT('Atual-TXT'!A767,51),34),"")</f>
        <v>REPASSE RECEBIDO POR DESCENTRALIZA</v>
      </c>
      <c r="C746" s="12">
        <f>IF('Atual-TXT'!A767&lt;&gt;"",VALUE(RIGHT(LEFT('Atual-TXT'!A767,75),23)),"")</f>
        <v>3459117.61</v>
      </c>
      <c r="D746" s="11" t="str">
        <f>IF('Atual-TXT'!A767&lt;&gt;"",RIGHT(LEFT('Atual-TXT'!A767,77),1),"")</f>
        <v>C</v>
      </c>
      <c r="E746" s="12">
        <f>IF('Atual-TXT'!A767&lt;&gt;"",IF(MOD(VALUE(LEFT(A746,1)),2)=1,IF(D746="D",C746,-C746),IF(D746="C",C746,-C746)),"")</f>
        <v>3459117.61</v>
      </c>
    </row>
    <row r="747" spans="1:5" x14ac:dyDescent="0.2">
      <c r="A747" s="11" t="str">
        <f>IF('Atual-TXT'!A768&lt;&gt;"",LEFT('Atual-TXT'!A768,15),"")</f>
        <v>8.2.2.2.4.00.00</v>
      </c>
      <c r="B747" s="11" t="str">
        <f>IF('Atual-TXT'!A768&lt;&gt;"",RIGHT(LEFT('Atual-TXT'!A768,51),34),"")</f>
        <v>RESTOS A PAGAR - RECURSOS A RECEBE</v>
      </c>
      <c r="C747" s="12">
        <f>IF('Atual-TXT'!A768&lt;&gt;"",VALUE(RIGHT(LEFT('Atual-TXT'!A768,75),23)),"")</f>
        <v>94602839.010000005</v>
      </c>
      <c r="D747" s="11" t="str">
        <f>IF('Atual-TXT'!A768&lt;&gt;"",RIGHT(LEFT('Atual-TXT'!A768,77),1),"")</f>
        <v>C</v>
      </c>
      <c r="E747" s="12">
        <f>IF('Atual-TXT'!A768&lt;&gt;"",IF(MOD(VALUE(LEFT(A747,1)),2)=1,IF(D747="D",C747,-C747),IF(D747="C",C747,-C747)),"")</f>
        <v>94602839.010000005</v>
      </c>
    </row>
    <row r="748" spans="1:5" x14ac:dyDescent="0.2">
      <c r="A748" s="11" t="str">
        <f>IF('Atual-TXT'!A769&lt;&gt;"",LEFT('Atual-TXT'!A769,15),"")</f>
        <v>8.2.2.2.4.01.00</v>
      </c>
      <c r="B748" s="11" t="str">
        <f>IF('Atual-TXT'!A769&lt;&gt;"",RIGHT(LEFT('Atual-TXT'!A769,51),34),"")</f>
        <v>RECEBIMENTO DE RESTOS A PAGAR AUTO</v>
      </c>
      <c r="C748" s="12">
        <f>IF('Atual-TXT'!A769&lt;&gt;"",VALUE(RIGHT(LEFT('Atual-TXT'!A769,75),23)),"")</f>
        <v>57731817.759999998</v>
      </c>
      <c r="D748" s="11" t="str">
        <f>IF('Atual-TXT'!A769&lt;&gt;"",RIGHT(LEFT('Atual-TXT'!A769,77),1),"")</f>
        <v>C</v>
      </c>
      <c r="E748" s="12">
        <f>IF('Atual-TXT'!A769&lt;&gt;"",IF(MOD(VALUE(LEFT(A748,1)),2)=1,IF(D748="D",C748,-C748),IF(D748="C",C748,-C748)),"")</f>
        <v>57731817.759999998</v>
      </c>
    </row>
    <row r="749" spans="1:5" x14ac:dyDescent="0.2">
      <c r="A749" s="11" t="str">
        <f>IF('Atual-TXT'!A770&lt;&gt;"",LEFT('Atual-TXT'!A770,15),"")</f>
        <v>8.2.2.2.4.01.01</v>
      </c>
      <c r="B749" s="11" t="str">
        <f>IF('Atual-TXT'!A770&lt;&gt;"",RIGHT(LEFT('Atual-TXT'!A770,51),34),"")</f>
        <v>RECEBIMENTO DE RP AUTORIZADO - INS</v>
      </c>
      <c r="C749" s="12">
        <f>IF('Atual-TXT'!A770&lt;&gt;"",VALUE(RIGHT(LEFT('Atual-TXT'!A770,75),23)),"")</f>
        <v>22582994.120000001</v>
      </c>
      <c r="D749" s="11" t="str">
        <f>IF('Atual-TXT'!A770&lt;&gt;"",RIGHT(LEFT('Atual-TXT'!A770,77),1),"")</f>
        <v>C</v>
      </c>
      <c r="E749" s="12">
        <f>IF('Atual-TXT'!A770&lt;&gt;"",IF(MOD(VALUE(LEFT(A749,1)),2)=1,IF(D749="D",C749,-C749),IF(D749="C",C749,-C749)),"")</f>
        <v>22582994.120000001</v>
      </c>
    </row>
    <row r="750" spans="1:5" x14ac:dyDescent="0.2">
      <c r="A750" s="11" t="str">
        <f>IF('Atual-TXT'!A771&lt;&gt;"",LEFT('Atual-TXT'!A771,15),"")</f>
        <v>8.2.2.2.4.01.02</v>
      </c>
      <c r="B750" s="11" t="str">
        <f>IF('Atual-TXT'!A771&lt;&gt;"",RIGHT(LEFT('Atual-TXT'!A771,51),34),"")</f>
        <v>RECEBIMENTO DE RP AUTORIZADO A PRO</v>
      </c>
      <c r="C750" s="12">
        <f>IF('Atual-TXT'!A771&lt;&gt;"",VALUE(RIGHT(LEFT('Atual-TXT'!A771,75),23)),"")</f>
        <v>35148823.640000001</v>
      </c>
      <c r="D750" s="11" t="str">
        <f>IF('Atual-TXT'!A771&lt;&gt;"",RIGHT(LEFT('Atual-TXT'!A771,77),1),"")</f>
        <v>C</v>
      </c>
      <c r="E750" s="12">
        <f>IF('Atual-TXT'!A771&lt;&gt;"",IF(MOD(VALUE(LEFT(A750,1)),2)=1,IF(D750="D",C750,-C750),IF(D750="C",C750,-C750)),"")</f>
        <v>35148823.640000001</v>
      </c>
    </row>
    <row r="751" spans="1:5" x14ac:dyDescent="0.2">
      <c r="A751" s="11" t="str">
        <f>IF('Atual-TXT'!A772&lt;&gt;"",LEFT('Atual-TXT'!A772,15),"")</f>
        <v>8.2.2.2.4.02.00</v>
      </c>
      <c r="B751" s="11" t="str">
        <f>IF('Atual-TXT'!A772&lt;&gt;"",RIGHT(LEFT('Atual-TXT'!A772,51),34),"")</f>
        <v>RECEBIMENTO DE RESTOS A PAGAR SOLI</v>
      </c>
      <c r="C751" s="12">
        <f>IF('Atual-TXT'!A772&lt;&gt;"",VALUE(RIGHT(LEFT('Atual-TXT'!A772,75),23)),"")</f>
        <v>0</v>
      </c>
      <c r="D751" s="11" t="str">
        <f>IF('Atual-TXT'!A772&lt;&gt;"",RIGHT(LEFT('Atual-TXT'!A772,77),1),"")</f>
        <v xml:space="preserve"> </v>
      </c>
      <c r="E751" s="12">
        <f>IF('Atual-TXT'!A772&lt;&gt;"",IF(MOD(VALUE(LEFT(A751,1)),2)=1,IF(D751="D",C751,-C751),IF(D751="C",C751,-C751)),"")</f>
        <v>0</v>
      </c>
    </row>
    <row r="752" spans="1:5" x14ac:dyDescent="0.2">
      <c r="A752" s="11" t="str">
        <f>IF('Atual-TXT'!A773&lt;&gt;"",LEFT('Atual-TXT'!A773,15),"")</f>
        <v>8.2.2.2.4.02.02</v>
      </c>
      <c r="B752" s="11" t="str">
        <f>IF('Atual-TXT'!A773&lt;&gt;"",RIGHT(LEFT('Atual-TXT'!A773,51),34),"")</f>
        <v>RECEBIMENTO DE RP SOLICITADO A REM</v>
      </c>
      <c r="C752" s="12">
        <f>IF('Atual-TXT'!A773&lt;&gt;"",VALUE(RIGHT(LEFT('Atual-TXT'!A773,75),23)),"")</f>
        <v>0</v>
      </c>
      <c r="D752" s="11" t="str">
        <f>IF('Atual-TXT'!A773&lt;&gt;"",RIGHT(LEFT('Atual-TXT'!A773,77),1),"")</f>
        <v xml:space="preserve"> </v>
      </c>
      <c r="E752" s="12">
        <f>IF('Atual-TXT'!A773&lt;&gt;"",IF(MOD(VALUE(LEFT(A752,1)),2)=1,IF(D752="D",C752,-C752),IF(D752="C",C752,-C752)),"")</f>
        <v>0</v>
      </c>
    </row>
    <row r="753" spans="1:5" x14ac:dyDescent="0.2">
      <c r="A753" s="11" t="str">
        <f>IF('Atual-TXT'!A774&lt;&gt;"",LEFT('Atual-TXT'!A774,15),"")</f>
        <v>8.2.2.2.4.04.00</v>
      </c>
      <c r="B753" s="11" t="str">
        <f>IF('Atual-TXT'!A774&lt;&gt;"",RIGHT(LEFT('Atual-TXT'!A774,51),34),"")</f>
        <v xml:space="preserve">RESTOS A PAGAR RECEBIDO           </v>
      </c>
      <c r="C753" s="12">
        <f>IF('Atual-TXT'!A774&lt;&gt;"",VALUE(RIGHT(LEFT('Atual-TXT'!A774,75),23)),"")</f>
        <v>21540243.920000002</v>
      </c>
      <c r="D753" s="11" t="str">
        <f>IF('Atual-TXT'!A774&lt;&gt;"",RIGHT(LEFT('Atual-TXT'!A774,77),1),"")</f>
        <v>C</v>
      </c>
      <c r="E753" s="12">
        <f>IF('Atual-TXT'!A774&lt;&gt;"",IF(MOD(VALUE(LEFT(A753,1)),2)=1,IF(D753="D",C753,-C753),IF(D753="C",C753,-C753)),"")</f>
        <v>21540243.920000002</v>
      </c>
    </row>
    <row r="754" spans="1:5" x14ac:dyDescent="0.2">
      <c r="A754" s="11" t="str">
        <f>IF('Atual-TXT'!A775&lt;&gt;"",LEFT('Atual-TXT'!A775,15),"")</f>
        <v>8.2.2.2.4.06.00</v>
      </c>
      <c r="B754" s="11" t="str">
        <f>IF('Atual-TXT'!A775&lt;&gt;"",RIGHT(LEFT('Atual-TXT'!A775,51),34),"")</f>
        <v>RESTOS A PAGAR RECEBIDO A REMANEJA</v>
      </c>
      <c r="C754" s="12">
        <f>IF('Atual-TXT'!A775&lt;&gt;"",VALUE(RIGHT(LEFT('Atual-TXT'!A775,75),23)),"")</f>
        <v>0</v>
      </c>
      <c r="D754" s="11" t="str">
        <f>IF('Atual-TXT'!A775&lt;&gt;"",RIGHT(LEFT('Atual-TXT'!A775,77),1),"")</f>
        <v xml:space="preserve"> </v>
      </c>
      <c r="E754" s="12">
        <f>IF('Atual-TXT'!A775&lt;&gt;"",IF(MOD(VALUE(LEFT(A754,1)),2)=1,IF(D754="D",C754,-C754),IF(D754="C",C754,-C754)),"")</f>
        <v>0</v>
      </c>
    </row>
    <row r="755" spans="1:5" x14ac:dyDescent="0.2">
      <c r="A755" s="11" t="str">
        <f>IF('Atual-TXT'!A776&lt;&gt;"",LEFT('Atual-TXT'!A776,15),"")</f>
        <v>8.2.2.2.4.08.00</v>
      </c>
      <c r="B755" s="11" t="str">
        <f>IF('Atual-TXT'!A776&lt;&gt;"",RIGHT(LEFT('Atual-TXT'!A776,51),34),"")</f>
        <v>RP RECEBIDO POR DOCUMENTOS ELETRON</v>
      </c>
      <c r="C755" s="12">
        <f>IF('Atual-TXT'!A776&lt;&gt;"",VALUE(RIGHT(LEFT('Atual-TXT'!A776,75),23)),"")</f>
        <v>2234677.91</v>
      </c>
      <c r="D755" s="11" t="str">
        <f>IF('Atual-TXT'!A776&lt;&gt;"",RIGHT(LEFT('Atual-TXT'!A776,77),1),"")</f>
        <v>C</v>
      </c>
      <c r="E755" s="12">
        <f>IF('Atual-TXT'!A776&lt;&gt;"",IF(MOD(VALUE(LEFT(A755,1)),2)=1,IF(D755="D",C755,-C755),IF(D755="C",C755,-C755)),"")</f>
        <v>2234677.91</v>
      </c>
    </row>
    <row r="756" spans="1:5" x14ac:dyDescent="0.2">
      <c r="A756" s="11" t="str">
        <f>IF('Atual-TXT'!A777&lt;&gt;"",LEFT('Atual-TXT'!A777,15),"")</f>
        <v>8.2.2.2.4.09.00</v>
      </c>
      <c r="B756" s="11" t="str">
        <f>IF('Atual-TXT'!A777&lt;&gt;"",RIGHT(LEFT('Atual-TXT'!A777,51),34),"")</f>
        <v>RECEBIMENTO DE RP AUTORIZADO POR D</v>
      </c>
      <c r="C756" s="12">
        <f>IF('Atual-TXT'!A777&lt;&gt;"",VALUE(RIGHT(LEFT('Atual-TXT'!A777,75),23)),"")</f>
        <v>11832924.810000001</v>
      </c>
      <c r="D756" s="11" t="str">
        <f>IF('Atual-TXT'!A777&lt;&gt;"",RIGHT(LEFT('Atual-TXT'!A777,77),1),"")</f>
        <v>C</v>
      </c>
      <c r="E756" s="12">
        <f>IF('Atual-TXT'!A777&lt;&gt;"",IF(MOD(VALUE(LEFT(A756,1)),2)=1,IF(D756="D",C756,-C756),IF(D756="C",C756,-C756)),"")</f>
        <v>11832924.810000001</v>
      </c>
    </row>
    <row r="757" spans="1:5" x14ac:dyDescent="0.2">
      <c r="A757" s="11" t="str">
        <f>IF('Atual-TXT'!A778&lt;&gt;"",LEFT('Atual-TXT'!A778,15),"")</f>
        <v>8.2.2.2.4.09.01</v>
      </c>
      <c r="B757" s="11" t="str">
        <f>IF('Atual-TXT'!A778&lt;&gt;"",RIGHT(LEFT('Atual-TXT'!A778,51),34),"")</f>
        <v>RP AUTORIZADO POR DESTAQUE - INSCR</v>
      </c>
      <c r="C757" s="12">
        <f>IF('Atual-TXT'!A778&lt;&gt;"",VALUE(RIGHT(LEFT('Atual-TXT'!A778,75),23)),"")</f>
        <v>11496009.52</v>
      </c>
      <c r="D757" s="11" t="str">
        <f>IF('Atual-TXT'!A778&lt;&gt;"",RIGHT(LEFT('Atual-TXT'!A778,77),1),"")</f>
        <v>C</v>
      </c>
      <c r="E757" s="12">
        <f>IF('Atual-TXT'!A778&lt;&gt;"",IF(MOD(VALUE(LEFT(A757,1)),2)=1,IF(D757="D",C757,-C757),IF(D757="C",C757,-C757)),"")</f>
        <v>11496009.52</v>
      </c>
    </row>
    <row r="758" spans="1:5" x14ac:dyDescent="0.2">
      <c r="A758" s="11" t="str">
        <f>IF('Atual-TXT'!A779&lt;&gt;"",LEFT('Atual-TXT'!A779,15),"")</f>
        <v>8.2.2.2.4.09.02</v>
      </c>
      <c r="B758" s="11" t="str">
        <f>IF('Atual-TXT'!A779&lt;&gt;"",RIGHT(LEFT('Atual-TXT'!A779,51),34),"")</f>
        <v>RP AUTORIZADO POR DESTAQUE A PROGR</v>
      </c>
      <c r="C758" s="12">
        <f>IF('Atual-TXT'!A779&lt;&gt;"",VALUE(RIGHT(LEFT('Atual-TXT'!A779,75),23)),"")</f>
        <v>336915.29</v>
      </c>
      <c r="D758" s="11" t="str">
        <f>IF('Atual-TXT'!A779&lt;&gt;"",RIGHT(LEFT('Atual-TXT'!A779,77),1),"")</f>
        <v>C</v>
      </c>
      <c r="E758" s="12">
        <f>IF('Atual-TXT'!A779&lt;&gt;"",IF(MOD(VALUE(LEFT(A758,1)),2)=1,IF(D758="D",C758,-C758),IF(D758="C",C758,-C758)),"")</f>
        <v>336915.29</v>
      </c>
    </row>
    <row r="759" spans="1:5" x14ac:dyDescent="0.2">
      <c r="A759" s="11" t="str">
        <f>IF('Atual-TXT'!A780&lt;&gt;"",LEFT('Atual-TXT'!A780,15),"")</f>
        <v>8.2.2.2.4.10.00</v>
      </c>
      <c r="B759" s="11" t="str">
        <f>IF('Atual-TXT'!A780&lt;&gt;"",RIGHT(LEFT('Atual-TXT'!A780,51),34),"")</f>
        <v>RESTOS A PAGAR RECEBIDOS POR DESTA</v>
      </c>
      <c r="C759" s="12">
        <f>IF('Atual-TXT'!A780&lt;&gt;"",VALUE(RIGHT(LEFT('Atual-TXT'!A780,75),23)),"")</f>
        <v>1263174.6100000001</v>
      </c>
      <c r="D759" s="11" t="str">
        <f>IF('Atual-TXT'!A780&lt;&gt;"",RIGHT(LEFT('Atual-TXT'!A780,77),1),"")</f>
        <v>C</v>
      </c>
      <c r="E759" s="12">
        <f>IF('Atual-TXT'!A780&lt;&gt;"",IF(MOD(VALUE(LEFT(A759,1)),2)=1,IF(D759="D",C759,-C759),IF(D759="C",C759,-C759)),"")</f>
        <v>1263174.6100000001</v>
      </c>
    </row>
    <row r="760" spans="1:5" x14ac:dyDescent="0.2">
      <c r="A760" s="11" t="str">
        <f>IF('Atual-TXT'!A781&lt;&gt;"",LEFT('Atual-TXT'!A781,15),"")</f>
        <v>8.2.3.0.0.00.00</v>
      </c>
      <c r="B760" s="11" t="str">
        <f>IF('Atual-TXT'!A781&lt;&gt;"",RIGHT(LEFT('Atual-TXT'!A781,51),34),"")</f>
        <v xml:space="preserve">EXECUCAO DO LIMITE ORCAMENTARIO   </v>
      </c>
      <c r="C760" s="12">
        <f>IF('Atual-TXT'!A781&lt;&gt;"",VALUE(RIGHT(LEFT('Atual-TXT'!A781,75),23)),"")</f>
        <v>64172407.259999998</v>
      </c>
      <c r="D760" s="11" t="str">
        <f>IF('Atual-TXT'!A781&lt;&gt;"",RIGHT(LEFT('Atual-TXT'!A781,77),1),"")</f>
        <v>C</v>
      </c>
      <c r="E760" s="12">
        <f>IF('Atual-TXT'!A781&lt;&gt;"",IF(MOD(VALUE(LEFT(A760,1)),2)=1,IF(D760="D",C760,-C760),IF(D760="C",C760,-C760)),"")</f>
        <v>64172407.259999998</v>
      </c>
    </row>
    <row r="761" spans="1:5" x14ac:dyDescent="0.2">
      <c r="A761" s="11" t="str">
        <f>IF('Atual-TXT'!A782&lt;&gt;"",LEFT('Atual-TXT'!A782,15),"")</f>
        <v>8.2.3.2.0.00.00</v>
      </c>
      <c r="B761" s="11" t="str">
        <f>IF('Atual-TXT'!A782&lt;&gt;"",RIGHT(LEFT('Atual-TXT'!A782,51),34),"")</f>
        <v>EXECUCAO DAS OUTRAS UNIDADES GESTO</v>
      </c>
      <c r="C761" s="12">
        <f>IF('Atual-TXT'!A782&lt;&gt;"",VALUE(RIGHT(LEFT('Atual-TXT'!A782,75),23)),"")</f>
        <v>64172407.259999998</v>
      </c>
      <c r="D761" s="11" t="str">
        <f>IF('Atual-TXT'!A782&lt;&gt;"",RIGHT(LEFT('Atual-TXT'!A782,77),1),"")</f>
        <v>C</v>
      </c>
      <c r="E761" s="12">
        <f>IF('Atual-TXT'!A782&lt;&gt;"",IF(MOD(VALUE(LEFT(A761,1)),2)=1,IF(D761="D",C761,-C761),IF(D761="C",C761,-C761)),"")</f>
        <v>64172407.259999998</v>
      </c>
    </row>
    <row r="762" spans="1:5" x14ac:dyDescent="0.2">
      <c r="A762" s="11" t="str">
        <f>IF('Atual-TXT'!A783&lt;&gt;"",LEFT('Atual-TXT'!A783,15),"")</f>
        <v>8.2.3.2.0.01.00</v>
      </c>
      <c r="B762" s="11" t="str">
        <f>IF('Atual-TXT'!A783&lt;&gt;"",RIGHT(LEFT('Atual-TXT'!A783,51),34),"")</f>
        <v xml:space="preserve">LIMITE ORCAMENTARIO A UTILIZAR    </v>
      </c>
      <c r="C762" s="12">
        <f>IF('Atual-TXT'!A783&lt;&gt;"",VALUE(RIGHT(LEFT('Atual-TXT'!A783,75),23)),"")</f>
        <v>27980.19</v>
      </c>
      <c r="D762" s="11" t="str">
        <f>IF('Atual-TXT'!A783&lt;&gt;"",RIGHT(LEFT('Atual-TXT'!A783,77),1),"")</f>
        <v>C</v>
      </c>
      <c r="E762" s="12">
        <f>IF('Atual-TXT'!A783&lt;&gt;"",IF(MOD(VALUE(LEFT(A762,1)),2)=1,IF(D762="D",C762,-C762),IF(D762="C",C762,-C762)),"")</f>
        <v>27980.19</v>
      </c>
    </row>
    <row r="763" spans="1:5" x14ac:dyDescent="0.2">
      <c r="A763" s="11" t="str">
        <f>IF('Atual-TXT'!A784&lt;&gt;"",LEFT('Atual-TXT'!A784,15),"")</f>
        <v>8.2.3.2.0.03.00</v>
      </c>
      <c r="B763" s="11" t="str">
        <f>IF('Atual-TXT'!A784&lt;&gt;"",RIGHT(LEFT('Atual-TXT'!A784,51),34),"")</f>
        <v xml:space="preserve">LIMITE ORCAMENTARIO UTILIZADO     </v>
      </c>
      <c r="C763" s="12">
        <f>IF('Atual-TXT'!A784&lt;&gt;"",VALUE(RIGHT(LEFT('Atual-TXT'!A784,75),23)),"")</f>
        <v>49859144.420000002</v>
      </c>
      <c r="D763" s="11" t="str">
        <f>IF('Atual-TXT'!A784&lt;&gt;"",RIGHT(LEFT('Atual-TXT'!A784,77),1),"")</f>
        <v>C</v>
      </c>
      <c r="E763" s="12">
        <f>IF('Atual-TXT'!A784&lt;&gt;"",IF(MOD(VALUE(LEFT(A763,1)),2)=1,IF(D763="D",C763,-C763),IF(D763="C",C763,-C763)),"")</f>
        <v>49859144.420000002</v>
      </c>
    </row>
    <row r="764" spans="1:5" x14ac:dyDescent="0.2">
      <c r="A764" s="11" t="str">
        <f>IF('Atual-TXT'!A785&lt;&gt;"",LEFT('Atual-TXT'!A785,15),"")</f>
        <v>8.2.3.2.0.05.00</v>
      </c>
      <c r="B764" s="11" t="str">
        <f>IF('Atual-TXT'!A785&lt;&gt;"",RIGHT(LEFT('Atual-TXT'!A785,51),34),"")</f>
        <v>LIMITE ORCAMENTARIO DESCENTRALIZAD</v>
      </c>
      <c r="C764" s="12">
        <f>IF('Atual-TXT'!A785&lt;&gt;"",VALUE(RIGHT(LEFT('Atual-TXT'!A785,75),23)),"")</f>
        <v>4146.7</v>
      </c>
      <c r="D764" s="11" t="str">
        <f>IF('Atual-TXT'!A785&lt;&gt;"",RIGHT(LEFT('Atual-TXT'!A785,77),1),"")</f>
        <v>C</v>
      </c>
      <c r="E764" s="12">
        <f>IF('Atual-TXT'!A785&lt;&gt;"",IF(MOD(VALUE(LEFT(A764,1)),2)=1,IF(D764="D",C764,-C764),IF(D764="C",C764,-C764)),"")</f>
        <v>4146.7</v>
      </c>
    </row>
    <row r="765" spans="1:5" x14ac:dyDescent="0.2">
      <c r="A765" s="11" t="str">
        <f>IF('Atual-TXT'!A786&lt;&gt;"",LEFT('Atual-TXT'!A786,15),"")</f>
        <v>8.2.3.2.0.07.00</v>
      </c>
      <c r="B765" s="11" t="str">
        <f>IF('Atual-TXT'!A786&lt;&gt;"",RIGHT(LEFT('Atual-TXT'!A786,51),34),"")</f>
        <v xml:space="preserve">LIMITE ORCAMENTARIO UTILIZADO POR </v>
      </c>
      <c r="C765" s="12">
        <f>IF('Atual-TXT'!A786&lt;&gt;"",VALUE(RIGHT(LEFT('Atual-TXT'!A786,75),23)),"")</f>
        <v>93671.29</v>
      </c>
      <c r="D765" s="11" t="str">
        <f>IF('Atual-TXT'!A786&lt;&gt;"",RIGHT(LEFT('Atual-TXT'!A786,77),1),"")</f>
        <v>C</v>
      </c>
      <c r="E765" s="12">
        <f>IF('Atual-TXT'!A786&lt;&gt;"",IF(MOD(VALUE(LEFT(A765,1)),2)=1,IF(D765="D",C765,-C765),IF(D765="C",C765,-C765)),"")</f>
        <v>93671.29</v>
      </c>
    </row>
    <row r="766" spans="1:5" x14ac:dyDescent="0.2">
      <c r="A766" s="11" t="str">
        <f>IF('Atual-TXT'!A787&lt;&gt;"",LEFT('Atual-TXT'!A787,15),"")</f>
        <v>8.2.3.2.0.09.00</v>
      </c>
      <c r="B766" s="11" t="str">
        <f>IF('Atual-TXT'!A787&lt;&gt;"",RIGHT(LEFT('Atual-TXT'!A787,51),34),"")</f>
        <v>LIMITE ORCAMENTARIO A UTILIZAR - E</v>
      </c>
      <c r="C766" s="12">
        <f>IF('Atual-TXT'!A787&lt;&gt;"",VALUE(RIGHT(LEFT('Atual-TXT'!A787,75),23)),"")</f>
        <v>24793.88</v>
      </c>
      <c r="D766" s="11" t="str">
        <f>IF('Atual-TXT'!A787&lt;&gt;"",RIGHT(LEFT('Atual-TXT'!A787,77),1),"")</f>
        <v>C</v>
      </c>
      <c r="E766" s="12">
        <f>IF('Atual-TXT'!A787&lt;&gt;"",IF(MOD(VALUE(LEFT(A766,1)),2)=1,IF(D766="D",C766,-C766),IF(D766="C",C766,-C766)),"")</f>
        <v>24793.88</v>
      </c>
    </row>
    <row r="767" spans="1:5" x14ac:dyDescent="0.2">
      <c r="A767" s="11" t="str">
        <f>IF('Atual-TXT'!A788&lt;&gt;"",LEFT('Atual-TXT'!A788,15),"")</f>
        <v>8.2.3.2.0.10.00</v>
      </c>
      <c r="B767" s="11" t="str">
        <f>IF('Atual-TXT'!A788&lt;&gt;"",RIGHT(LEFT('Atual-TXT'!A788,51),34),"")</f>
        <v>LIMITE ORC. UTILIZADO PELA UO - EN</v>
      </c>
      <c r="C767" s="12">
        <f>IF('Atual-TXT'!A788&lt;&gt;"",VALUE(RIGHT(LEFT('Atual-TXT'!A788,75),23)),"")</f>
        <v>2128666.06</v>
      </c>
      <c r="D767" s="11" t="str">
        <f>IF('Atual-TXT'!A788&lt;&gt;"",RIGHT(LEFT('Atual-TXT'!A788,77),1),"")</f>
        <v>C</v>
      </c>
      <c r="E767" s="12">
        <f>IF('Atual-TXT'!A788&lt;&gt;"",IF(MOD(VALUE(LEFT(A767,1)),2)=1,IF(D767="D",C767,-C767),IF(D767="C",C767,-C767)),"")</f>
        <v>2128666.06</v>
      </c>
    </row>
    <row r="768" spans="1:5" x14ac:dyDescent="0.2">
      <c r="A768" s="11" t="str">
        <f>IF('Atual-TXT'!A789&lt;&gt;"",LEFT('Atual-TXT'!A789,15),"")</f>
        <v>8.2.3.2.0.12.00</v>
      </c>
      <c r="B768" s="11" t="str">
        <f>IF('Atual-TXT'!A789&lt;&gt;"",RIGHT(LEFT('Atual-TXT'!A789,51),34),"")</f>
        <v>LIMITE ORC. DESCENTRALIZACAO - ENC</v>
      </c>
      <c r="C768" s="12">
        <f>IF('Atual-TXT'!A789&lt;&gt;"",VALUE(RIGHT(LEFT('Atual-TXT'!A789,75),23)),"")</f>
        <v>1000</v>
      </c>
      <c r="D768" s="11" t="str">
        <f>IF('Atual-TXT'!A789&lt;&gt;"",RIGHT(LEFT('Atual-TXT'!A789,77),1),"")</f>
        <v>C</v>
      </c>
      <c r="E768" s="12">
        <f>IF('Atual-TXT'!A789&lt;&gt;"",IF(MOD(VALUE(LEFT(A768,1)),2)=1,IF(D768="D",C768,-C768),IF(D768="C",C768,-C768)),"")</f>
        <v>1000</v>
      </c>
    </row>
    <row r="769" spans="1:5" x14ac:dyDescent="0.2">
      <c r="A769" s="11" t="str">
        <f>IF('Atual-TXT'!A790&lt;&gt;"",LEFT('Atual-TXT'!A790,15),"")</f>
        <v>8.2.3.2.0.15.00</v>
      </c>
      <c r="B769" s="11" t="str">
        <f>IF('Atual-TXT'!A790&lt;&gt;"",RIGHT(LEFT('Atual-TXT'!A790,51),34),"")</f>
        <v>LIMITE ORCAMENTARIO RECEBIDO UG-EN</v>
      </c>
      <c r="C769" s="12">
        <f>IF('Atual-TXT'!A790&lt;&gt;"",VALUE(RIGHT(LEFT('Atual-TXT'!A790,75),23)),"")</f>
        <v>1753518.57</v>
      </c>
      <c r="D769" s="11" t="str">
        <f>IF('Atual-TXT'!A790&lt;&gt;"",RIGHT(LEFT('Atual-TXT'!A790,77),1),"")</f>
        <v>C</v>
      </c>
      <c r="E769" s="12">
        <f>IF('Atual-TXT'!A790&lt;&gt;"",IF(MOD(VALUE(LEFT(A769,1)),2)=1,IF(D769="D",C769,-C769),IF(D769="C",C769,-C769)),"")</f>
        <v>1753518.57</v>
      </c>
    </row>
    <row r="770" spans="1:5" x14ac:dyDescent="0.2">
      <c r="A770" s="11" t="str">
        <f>IF('Atual-TXT'!A791&lt;&gt;"",LEFT('Atual-TXT'!A791,15),"")</f>
        <v>8.2.3.2.0.16.00</v>
      </c>
      <c r="B770" s="11" t="str">
        <f>IF('Atual-TXT'!A791&lt;&gt;"",RIGHT(LEFT('Atual-TXT'!A791,51),34),"")</f>
        <v>LIMITE ORCAMENTARIO UTILIZADO UG-E</v>
      </c>
      <c r="C770" s="12">
        <f>IF('Atual-TXT'!A791&lt;&gt;"",VALUE(RIGHT(LEFT('Atual-TXT'!A791,75),23)),"")</f>
        <v>10279486.15</v>
      </c>
      <c r="D770" s="11" t="str">
        <f>IF('Atual-TXT'!A791&lt;&gt;"",RIGHT(LEFT('Atual-TXT'!A791,77),1),"")</f>
        <v>C</v>
      </c>
      <c r="E770" s="12">
        <f>IF('Atual-TXT'!A791&lt;&gt;"",IF(MOD(VALUE(LEFT(A770,1)),2)=1,IF(D770="D",C770,-C770),IF(D770="C",C770,-C770)),"")</f>
        <v>10279486.15</v>
      </c>
    </row>
    <row r="771" spans="1:5" x14ac:dyDescent="0.2">
      <c r="A771" s="11" t="str">
        <f>IF('Atual-TXT'!A792&lt;&gt;"",LEFT('Atual-TXT'!A792,15),"")</f>
        <v>8.2.4.0.0.00.00</v>
      </c>
      <c r="B771" s="11" t="str">
        <f>IF('Atual-TXT'!A792&lt;&gt;"",RIGHT(LEFT('Atual-TXT'!A792,51),34),"")</f>
        <v xml:space="preserve">CONTROLES DA ARRECADACAO          </v>
      </c>
      <c r="C771" s="12">
        <f>IF('Atual-TXT'!A792&lt;&gt;"",VALUE(RIGHT(LEFT('Atual-TXT'!A792,75),23)),"")</f>
        <v>3362728.28</v>
      </c>
      <c r="D771" s="11" t="str">
        <f>IF('Atual-TXT'!A792&lt;&gt;"",RIGHT(LEFT('Atual-TXT'!A792,77),1),"")</f>
        <v>C</v>
      </c>
      <c r="E771" s="12">
        <f>IF('Atual-TXT'!A792&lt;&gt;"",IF(MOD(VALUE(LEFT(A771,1)),2)=1,IF(D771="D",C771,-C771),IF(D771="C",C771,-C771)),"")</f>
        <v>3362728.28</v>
      </c>
    </row>
    <row r="772" spans="1:5" x14ac:dyDescent="0.2">
      <c r="A772" s="11" t="str">
        <f>IF('Atual-TXT'!A793&lt;&gt;"",LEFT('Atual-TXT'!A793,15),"")</f>
        <v>8.2.4.2.0.00.00</v>
      </c>
      <c r="B772" s="11" t="str">
        <f>IF('Atual-TXT'!A793&lt;&gt;"",RIGHT(LEFT('Atual-TXT'!A793,51),34),"")</f>
        <v xml:space="preserve">CONTROLES DE GUIA DE RECOLHIMENTO </v>
      </c>
      <c r="C772" s="12">
        <f>IF('Atual-TXT'!A793&lt;&gt;"",VALUE(RIGHT(LEFT('Atual-TXT'!A793,75),23)),"")</f>
        <v>3362728.28</v>
      </c>
      <c r="D772" s="11" t="str">
        <f>IF('Atual-TXT'!A793&lt;&gt;"",RIGHT(LEFT('Atual-TXT'!A793,77),1),"")</f>
        <v>C</v>
      </c>
      <c r="E772" s="12">
        <f>IF('Atual-TXT'!A793&lt;&gt;"",IF(MOD(VALUE(LEFT(A772,1)),2)=1,IF(D772="D",C772,-C772),IF(D772="C",C772,-C772)),"")</f>
        <v>3362728.28</v>
      </c>
    </row>
    <row r="773" spans="1:5" x14ac:dyDescent="0.2">
      <c r="A773" s="11" t="str">
        <f>IF('Atual-TXT'!A794&lt;&gt;"",LEFT('Atual-TXT'!A794,15),"")</f>
        <v>8.2.4.2.1.00.00</v>
      </c>
      <c r="B773" s="11" t="str">
        <f>IF('Atual-TXT'!A794&lt;&gt;"",RIGHT(LEFT('Atual-TXT'!A794,51),34),"")</f>
        <v>CONTROLES DE GRU POR CODIGO DE REC</v>
      </c>
      <c r="C773" s="12">
        <f>IF('Atual-TXT'!A794&lt;&gt;"",VALUE(RIGHT(LEFT('Atual-TXT'!A794,75),23)),"")</f>
        <v>1138745.8</v>
      </c>
      <c r="D773" s="11" t="str">
        <f>IF('Atual-TXT'!A794&lt;&gt;"",RIGHT(LEFT('Atual-TXT'!A794,77),1),"")</f>
        <v>C</v>
      </c>
      <c r="E773" s="12">
        <f>IF('Atual-TXT'!A794&lt;&gt;"",IF(MOD(VALUE(LEFT(A773,1)),2)=1,IF(D773="D",C773,-C773),IF(D773="C",C773,-C773)),"")</f>
        <v>1138745.8</v>
      </c>
    </row>
    <row r="774" spans="1:5" x14ac:dyDescent="0.2">
      <c r="A774" s="11" t="str">
        <f>IF('Atual-TXT'!A795&lt;&gt;"",LEFT('Atual-TXT'!A795,15),"")</f>
        <v>8.2.4.2.1.01.00</v>
      </c>
      <c r="B774" s="11" t="str">
        <f>IF('Atual-TXT'!A795&lt;&gt;"",RIGHT(LEFT('Atual-TXT'!A795,51),34),"")</f>
        <v>GRU POR CODIGO DE RECOLHIMENTO - A</v>
      </c>
      <c r="C774" s="12">
        <f>IF('Atual-TXT'!A795&lt;&gt;"",VALUE(RIGHT(LEFT('Atual-TXT'!A795,75),23)),"")</f>
        <v>1236641.05</v>
      </c>
      <c r="D774" s="11" t="str">
        <f>IF('Atual-TXT'!A795&lt;&gt;"",RIGHT(LEFT('Atual-TXT'!A795,77),1),"")</f>
        <v>C</v>
      </c>
      <c r="E774" s="12">
        <f>IF('Atual-TXT'!A795&lt;&gt;"",IF(MOD(VALUE(LEFT(A774,1)),2)=1,IF(D774="D",C774,-C774),IF(D774="C",C774,-C774)),"")</f>
        <v>1236641.05</v>
      </c>
    </row>
    <row r="775" spans="1:5" x14ac:dyDescent="0.2">
      <c r="A775" s="11" t="str">
        <f>IF('Atual-TXT'!A796&lt;&gt;"",LEFT('Atual-TXT'!A796,15),"")</f>
        <v>8.2.4.2.1.01.01</v>
      </c>
      <c r="B775" s="11" t="str">
        <f>IF('Atual-TXT'!A796&lt;&gt;"",RIGHT(LEFT('Atual-TXT'!A796,51),34),"")</f>
        <v xml:space="preserve">RECOLHIMENTO DO PRINCIPAL         </v>
      </c>
      <c r="C775" s="12">
        <f>IF('Atual-TXT'!A796&lt;&gt;"",VALUE(RIGHT(LEFT('Atual-TXT'!A796,75),23)),"")</f>
        <v>1242063.1599999999</v>
      </c>
      <c r="D775" s="11" t="str">
        <f>IF('Atual-TXT'!A796&lt;&gt;"",RIGHT(LEFT('Atual-TXT'!A796,77),1),"")</f>
        <v>C</v>
      </c>
      <c r="E775" s="12">
        <f>IF('Atual-TXT'!A796&lt;&gt;"",IF(MOD(VALUE(LEFT(A775,1)),2)=1,IF(D775="D",C775,-C775),IF(D775="C",C775,-C775)),"")</f>
        <v>1242063.1599999999</v>
      </c>
    </row>
    <row r="776" spans="1:5" x14ac:dyDescent="0.2">
      <c r="A776" s="11" t="str">
        <f>IF('Atual-TXT'!A797&lt;&gt;"",LEFT('Atual-TXT'!A797,15),"")</f>
        <v>8.2.4.2.1.01.02</v>
      </c>
      <c r="B776" s="11" t="str">
        <f>IF('Atual-TXT'!A797&lt;&gt;"",RIGHT(LEFT('Atual-TXT'!A797,51),34),"")</f>
        <v xml:space="preserve">RECOLHIMENTO DE MULTA/MORA/JUROS  </v>
      </c>
      <c r="C776" s="12">
        <f>IF('Atual-TXT'!A797&lt;&gt;"",VALUE(RIGHT(LEFT('Atual-TXT'!A797,75),23)),"")</f>
        <v>17.84</v>
      </c>
      <c r="D776" s="11" t="str">
        <f>IF('Atual-TXT'!A797&lt;&gt;"",RIGHT(LEFT('Atual-TXT'!A797,77),1),"")</f>
        <v>C</v>
      </c>
      <c r="E776" s="12">
        <f>IF('Atual-TXT'!A797&lt;&gt;"",IF(MOD(VALUE(LEFT(A776,1)),2)=1,IF(D776="D",C776,-C776),IF(D776="C",C776,-C776)),"")</f>
        <v>17.84</v>
      </c>
    </row>
    <row r="777" spans="1:5" x14ac:dyDescent="0.2">
      <c r="A777" s="11" t="str">
        <f>IF('Atual-TXT'!A798&lt;&gt;"",LEFT('Atual-TXT'!A798,15),"")</f>
        <v>8.2.4.2.1.01.04</v>
      </c>
      <c r="B777" s="11" t="str">
        <f>IF('Atual-TXT'!A798&lt;&gt;"",RIGHT(LEFT('Atual-TXT'!A798,51),34),"")</f>
        <v xml:space="preserve">RECOLHIMENTO JUROS E ENCARGOS     </v>
      </c>
      <c r="C777" s="12">
        <f>IF('Atual-TXT'!A798&lt;&gt;"",VALUE(RIGHT(LEFT('Atual-TXT'!A798,75),23)),"")</f>
        <v>2.83</v>
      </c>
      <c r="D777" s="11" t="str">
        <f>IF('Atual-TXT'!A798&lt;&gt;"",RIGHT(LEFT('Atual-TXT'!A798,77),1),"")</f>
        <v>C</v>
      </c>
      <c r="E777" s="12">
        <f>IF('Atual-TXT'!A798&lt;&gt;"",IF(MOD(VALUE(LEFT(A777,1)),2)=1,IF(D777="D",C777,-C777),IF(D777="C",C777,-C777)),"")</f>
        <v>2.83</v>
      </c>
    </row>
    <row r="778" spans="1:5" x14ac:dyDescent="0.2">
      <c r="A778" s="11" t="str">
        <f>IF('Atual-TXT'!A799&lt;&gt;"",LEFT('Atual-TXT'!A799,15),"")</f>
        <v>8.2.4.2.1.01.05</v>
      </c>
      <c r="B778" s="11" t="str">
        <f>IF('Atual-TXT'!A799&lt;&gt;"",RIGHT(LEFT('Atual-TXT'!A799,51),34),"")</f>
        <v>DESCONTOS E ABATIMENTOS DO RECOLHI</v>
      </c>
      <c r="C778" s="12">
        <f>IF('Atual-TXT'!A799&lt;&gt;"",VALUE(RIGHT(LEFT('Atual-TXT'!A799,75),23)),"")</f>
        <v>5244.14</v>
      </c>
      <c r="D778" s="11" t="str">
        <f>IF('Atual-TXT'!A799&lt;&gt;"",RIGHT(LEFT('Atual-TXT'!A799,77),1),"")</f>
        <v>D</v>
      </c>
      <c r="E778" s="12">
        <f>IF('Atual-TXT'!A799&lt;&gt;"",IF(MOD(VALUE(LEFT(A778,1)),2)=1,IF(D778="D",C778,-C778),IF(D778="C",C778,-C778)),"")</f>
        <v>-5244.14</v>
      </c>
    </row>
    <row r="779" spans="1:5" x14ac:dyDescent="0.2">
      <c r="A779" s="11" t="str">
        <f>IF('Atual-TXT'!A800&lt;&gt;"",LEFT('Atual-TXT'!A800,15),"")</f>
        <v>8.2.4.2.1.01.06</v>
      </c>
      <c r="B779" s="11" t="str">
        <f>IF('Atual-TXT'!A800&lt;&gt;"",RIGHT(LEFT('Atual-TXT'!A800,51),34),"")</f>
        <v xml:space="preserve">OUTRAS DEDUCOES DO RECOLHIMENTO   </v>
      </c>
      <c r="C779" s="12">
        <f>IF('Atual-TXT'!A800&lt;&gt;"",VALUE(RIGHT(LEFT('Atual-TXT'!A800,75),23)),"")</f>
        <v>198.64</v>
      </c>
      <c r="D779" s="11" t="str">
        <f>IF('Atual-TXT'!A800&lt;&gt;"",RIGHT(LEFT('Atual-TXT'!A800,77),1),"")</f>
        <v>D</v>
      </c>
      <c r="E779" s="12">
        <f>IF('Atual-TXT'!A800&lt;&gt;"",IF(MOD(VALUE(LEFT(A779,1)),2)=1,IF(D779="D",C779,-C779),IF(D779="C",C779,-C779)),"")</f>
        <v>-198.64</v>
      </c>
    </row>
    <row r="780" spans="1:5" x14ac:dyDescent="0.2">
      <c r="A780" s="11" t="str">
        <f>IF('Atual-TXT'!A801&lt;&gt;"",LEFT('Atual-TXT'!A801,15),"")</f>
        <v>8.2.4.2.1.02.00</v>
      </c>
      <c r="B780" s="11" t="str">
        <f>IF('Atual-TXT'!A801&lt;&gt;"",RIGHT(LEFT('Atual-TXT'!A801,51),34),"")</f>
        <v>GRU POR CODIGO DE RECOLHIMENTO - R</v>
      </c>
      <c r="C780" s="12">
        <f>IF('Atual-TXT'!A801&lt;&gt;"",VALUE(RIGHT(LEFT('Atual-TXT'!A801,75),23)),"")</f>
        <v>97105.25</v>
      </c>
      <c r="D780" s="11" t="str">
        <f>IF('Atual-TXT'!A801&lt;&gt;"",RIGHT(LEFT('Atual-TXT'!A801,77),1),"")</f>
        <v>D</v>
      </c>
      <c r="E780" s="12">
        <f>IF('Atual-TXT'!A801&lt;&gt;"",IF(MOD(VALUE(LEFT(A780,1)),2)=1,IF(D780="D",C780,-C780),IF(D780="C",C780,-C780)),"")</f>
        <v>-97105.25</v>
      </c>
    </row>
    <row r="781" spans="1:5" x14ac:dyDescent="0.2">
      <c r="A781" s="11" t="str">
        <f>IF('Atual-TXT'!A802&lt;&gt;"",LEFT('Atual-TXT'!A802,15),"")</f>
        <v>8.2.4.2.1.02.01</v>
      </c>
      <c r="B781" s="11" t="str">
        <f>IF('Atual-TXT'!A802&lt;&gt;"",RIGHT(LEFT('Atual-TXT'!A802,51),34),"")</f>
        <v xml:space="preserve">RETIFICACOES DO PRINCIPAL         </v>
      </c>
      <c r="C781" s="12">
        <f>IF('Atual-TXT'!A802&lt;&gt;"",VALUE(RIGHT(LEFT('Atual-TXT'!A802,75),23)),"")</f>
        <v>97105.25</v>
      </c>
      <c r="D781" s="11" t="str">
        <f>IF('Atual-TXT'!A802&lt;&gt;"",RIGHT(LEFT('Atual-TXT'!A802,77),1),"")</f>
        <v>D</v>
      </c>
      <c r="E781" s="12">
        <f>IF('Atual-TXT'!A802&lt;&gt;"",IF(MOD(VALUE(LEFT(A781,1)),2)=1,IF(D781="D",C781,-C781),IF(D781="C",C781,-C781)),"")</f>
        <v>-97105.25</v>
      </c>
    </row>
    <row r="782" spans="1:5" x14ac:dyDescent="0.2">
      <c r="A782" s="11" t="str">
        <f>IF('Atual-TXT'!A803&lt;&gt;"",LEFT('Atual-TXT'!A803,15),"")</f>
        <v>8.2.4.2.1.03.00</v>
      </c>
      <c r="B782" s="11" t="str">
        <f>IF('Atual-TXT'!A803&lt;&gt;"",RIGHT(LEFT('Atual-TXT'!A803,51),34),"")</f>
        <v>GRU POR CODIGO DE RECOLHIMENTO - R</v>
      </c>
      <c r="C782" s="12">
        <f>IF('Atual-TXT'!A803&lt;&gt;"",VALUE(RIGHT(LEFT('Atual-TXT'!A803,75),23)),"")</f>
        <v>790</v>
      </c>
      <c r="D782" s="11" t="str">
        <f>IF('Atual-TXT'!A803&lt;&gt;"",RIGHT(LEFT('Atual-TXT'!A803,77),1),"")</f>
        <v>D</v>
      </c>
      <c r="E782" s="12">
        <f>IF('Atual-TXT'!A803&lt;&gt;"",IF(MOD(VALUE(LEFT(A782,1)),2)=1,IF(D782="D",C782,-C782),IF(D782="C",C782,-C782)),"")</f>
        <v>-790</v>
      </c>
    </row>
    <row r="783" spans="1:5" x14ac:dyDescent="0.2">
      <c r="A783" s="11" t="str">
        <f>IF('Atual-TXT'!A804&lt;&gt;"",LEFT('Atual-TXT'!A804,15),"")</f>
        <v>8.2.4.2.1.03.01</v>
      </c>
      <c r="B783" s="11" t="str">
        <f>IF('Atual-TXT'!A804&lt;&gt;"",RIGHT(LEFT('Atual-TXT'!A804,51),34),"")</f>
        <v xml:space="preserve">RESTITUICOES DO PRINCIPAL         </v>
      </c>
      <c r="C783" s="12">
        <f>IF('Atual-TXT'!A804&lt;&gt;"",VALUE(RIGHT(LEFT('Atual-TXT'!A804,75),23)),"")</f>
        <v>790</v>
      </c>
      <c r="D783" s="11" t="str">
        <f>IF('Atual-TXT'!A804&lt;&gt;"",RIGHT(LEFT('Atual-TXT'!A804,77),1),"")</f>
        <v>D</v>
      </c>
      <c r="E783" s="12">
        <f>IF('Atual-TXT'!A804&lt;&gt;"",IF(MOD(VALUE(LEFT(A783,1)),2)=1,IF(D783="D",C783,-C783),IF(D783="C",C783,-C783)),"")</f>
        <v>-790</v>
      </c>
    </row>
    <row r="784" spans="1:5" x14ac:dyDescent="0.2">
      <c r="A784" s="11" t="str">
        <f>IF('Atual-TXT'!A805&lt;&gt;"",LEFT('Atual-TXT'!A805,15),"")</f>
        <v>8.2.4.2.2.00.00</v>
      </c>
      <c r="B784" s="11" t="str">
        <f>IF('Atual-TXT'!A805&lt;&gt;"",RIGHT(LEFT('Atual-TXT'!A805,51),34),"")</f>
        <v>CONTROLES DE GRU POR CODIGO DE DES</v>
      </c>
      <c r="C784" s="12">
        <f>IF('Atual-TXT'!A805&lt;&gt;"",VALUE(RIGHT(LEFT('Atual-TXT'!A805,75),23)),"")</f>
        <v>1111991.24</v>
      </c>
      <c r="D784" s="11" t="str">
        <f>IF('Atual-TXT'!A805&lt;&gt;"",RIGHT(LEFT('Atual-TXT'!A805,77),1),"")</f>
        <v>C</v>
      </c>
      <c r="E784" s="12">
        <f>IF('Atual-TXT'!A805&lt;&gt;"",IF(MOD(VALUE(LEFT(A784,1)),2)=1,IF(D784="D",C784,-C784),IF(D784="C",C784,-C784)),"")</f>
        <v>1111991.24</v>
      </c>
    </row>
    <row r="785" spans="1:5" x14ac:dyDescent="0.2">
      <c r="A785" s="11" t="str">
        <f>IF('Atual-TXT'!A806&lt;&gt;"",LEFT('Atual-TXT'!A806,15),"")</f>
        <v>8.2.4.2.2.01.00</v>
      </c>
      <c r="B785" s="11" t="str">
        <f>IF('Atual-TXT'!A806&lt;&gt;"",RIGHT(LEFT('Atual-TXT'!A806,51),34),"")</f>
        <v xml:space="preserve">GRU POR CODIGO DE DEST PRIMARIA - </v>
      </c>
      <c r="C785" s="12">
        <f>IF('Atual-TXT'!A806&lt;&gt;"",VALUE(RIGHT(LEFT('Atual-TXT'!A806,75),23)),"")</f>
        <v>1209886.49</v>
      </c>
      <c r="D785" s="11" t="str">
        <f>IF('Atual-TXT'!A806&lt;&gt;"",RIGHT(LEFT('Atual-TXT'!A806,77),1),"")</f>
        <v>C</v>
      </c>
      <c r="E785" s="12">
        <f>IF('Atual-TXT'!A806&lt;&gt;"",IF(MOD(VALUE(LEFT(A785,1)),2)=1,IF(D785="D",C785,-C785),IF(D785="C",C785,-C785)),"")</f>
        <v>1209886.49</v>
      </c>
    </row>
    <row r="786" spans="1:5" x14ac:dyDescent="0.2">
      <c r="A786" s="11" t="str">
        <f>IF('Atual-TXT'!A807&lt;&gt;"",LEFT('Atual-TXT'!A807,15),"")</f>
        <v>8.2.4.2.2.01.01</v>
      </c>
      <c r="B786" s="11" t="str">
        <f>IF('Atual-TXT'!A807&lt;&gt;"",RIGHT(LEFT('Atual-TXT'!A807,51),34),"")</f>
        <v xml:space="preserve">RECOLHIMENTO DO PRINCIPAL         </v>
      </c>
      <c r="C786" s="12">
        <f>IF('Atual-TXT'!A807&lt;&gt;"",VALUE(RIGHT(LEFT('Atual-TXT'!A807,75),23)),"")</f>
        <v>1215308.6000000001</v>
      </c>
      <c r="D786" s="11" t="str">
        <f>IF('Atual-TXT'!A807&lt;&gt;"",RIGHT(LEFT('Atual-TXT'!A807,77),1),"")</f>
        <v>C</v>
      </c>
      <c r="E786" s="12">
        <f>IF('Atual-TXT'!A807&lt;&gt;"",IF(MOD(VALUE(LEFT(A786,1)),2)=1,IF(D786="D",C786,-C786),IF(D786="C",C786,-C786)),"")</f>
        <v>1215308.6000000001</v>
      </c>
    </row>
    <row r="787" spans="1:5" x14ac:dyDescent="0.2">
      <c r="A787" s="11" t="str">
        <f>IF('Atual-TXT'!A808&lt;&gt;"",LEFT('Atual-TXT'!A808,15),"")</f>
        <v>8.2.4.2.2.01.02</v>
      </c>
      <c r="B787" s="11" t="str">
        <f>IF('Atual-TXT'!A808&lt;&gt;"",RIGHT(LEFT('Atual-TXT'!A808,51),34),"")</f>
        <v xml:space="preserve">RECOLHIMENTO DE MULTA/MORA/JUROS  </v>
      </c>
      <c r="C787" s="12">
        <f>IF('Atual-TXT'!A808&lt;&gt;"",VALUE(RIGHT(LEFT('Atual-TXT'!A808,75),23)),"")</f>
        <v>17.84</v>
      </c>
      <c r="D787" s="11" t="str">
        <f>IF('Atual-TXT'!A808&lt;&gt;"",RIGHT(LEFT('Atual-TXT'!A808,77),1),"")</f>
        <v>C</v>
      </c>
      <c r="E787" s="12">
        <f>IF('Atual-TXT'!A808&lt;&gt;"",IF(MOD(VALUE(LEFT(A787,1)),2)=1,IF(D787="D",C787,-C787),IF(D787="C",C787,-C787)),"")</f>
        <v>17.84</v>
      </c>
    </row>
    <row r="788" spans="1:5" x14ac:dyDescent="0.2">
      <c r="A788" s="11" t="str">
        <f>IF('Atual-TXT'!A809&lt;&gt;"",LEFT('Atual-TXT'!A809,15),"")</f>
        <v>8.2.4.2.2.01.04</v>
      </c>
      <c r="B788" s="11" t="str">
        <f>IF('Atual-TXT'!A809&lt;&gt;"",RIGHT(LEFT('Atual-TXT'!A809,51),34),"")</f>
        <v xml:space="preserve">RECOLHIMENTO JUROS E ENCARGOS     </v>
      </c>
      <c r="C788" s="12">
        <f>IF('Atual-TXT'!A809&lt;&gt;"",VALUE(RIGHT(LEFT('Atual-TXT'!A809,75),23)),"")</f>
        <v>2.83</v>
      </c>
      <c r="D788" s="11" t="str">
        <f>IF('Atual-TXT'!A809&lt;&gt;"",RIGHT(LEFT('Atual-TXT'!A809,77),1),"")</f>
        <v>C</v>
      </c>
      <c r="E788" s="12">
        <f>IF('Atual-TXT'!A809&lt;&gt;"",IF(MOD(VALUE(LEFT(A788,1)),2)=1,IF(D788="D",C788,-C788),IF(D788="C",C788,-C788)),"")</f>
        <v>2.83</v>
      </c>
    </row>
    <row r="789" spans="1:5" x14ac:dyDescent="0.2">
      <c r="A789" s="11" t="str">
        <f>IF('Atual-TXT'!A810&lt;&gt;"",LEFT('Atual-TXT'!A810,15),"")</f>
        <v>8.2.4.2.2.01.05</v>
      </c>
      <c r="B789" s="11" t="str">
        <f>IF('Atual-TXT'!A810&lt;&gt;"",RIGHT(LEFT('Atual-TXT'!A810,51),34),"")</f>
        <v>DESCONTOS E ABATIMENTOS DO RECOLHI</v>
      </c>
      <c r="C789" s="12">
        <f>IF('Atual-TXT'!A810&lt;&gt;"",VALUE(RIGHT(LEFT('Atual-TXT'!A810,75),23)),"")</f>
        <v>5244.14</v>
      </c>
      <c r="D789" s="11" t="str">
        <f>IF('Atual-TXT'!A810&lt;&gt;"",RIGHT(LEFT('Atual-TXT'!A810,77),1),"")</f>
        <v>D</v>
      </c>
      <c r="E789" s="12">
        <f>IF('Atual-TXT'!A810&lt;&gt;"",IF(MOD(VALUE(LEFT(A789,1)),2)=1,IF(D789="D",C789,-C789),IF(D789="C",C789,-C789)),"")</f>
        <v>-5244.14</v>
      </c>
    </row>
    <row r="790" spans="1:5" x14ac:dyDescent="0.2">
      <c r="A790" s="11" t="str">
        <f>IF('Atual-TXT'!A811&lt;&gt;"",LEFT('Atual-TXT'!A811,15),"")</f>
        <v>8.2.4.2.2.01.06</v>
      </c>
      <c r="B790" s="11" t="str">
        <f>IF('Atual-TXT'!A811&lt;&gt;"",RIGHT(LEFT('Atual-TXT'!A811,51),34),"")</f>
        <v xml:space="preserve">OUTRAS DEDUCOES DO RECOLHIMENTO   </v>
      </c>
      <c r="C790" s="12">
        <f>IF('Atual-TXT'!A811&lt;&gt;"",VALUE(RIGHT(LEFT('Atual-TXT'!A811,75),23)),"")</f>
        <v>198.64</v>
      </c>
      <c r="D790" s="11" t="str">
        <f>IF('Atual-TXT'!A811&lt;&gt;"",RIGHT(LEFT('Atual-TXT'!A811,77),1),"")</f>
        <v>D</v>
      </c>
      <c r="E790" s="12">
        <f>IF('Atual-TXT'!A811&lt;&gt;"",IF(MOD(VALUE(LEFT(A790,1)),2)=1,IF(D790="D",C790,-C790),IF(D790="C",C790,-C790)),"")</f>
        <v>-198.64</v>
      </c>
    </row>
    <row r="791" spans="1:5" x14ac:dyDescent="0.2">
      <c r="A791" s="11" t="str">
        <f>IF('Atual-TXT'!A812&lt;&gt;"",LEFT('Atual-TXT'!A812,15),"")</f>
        <v>8.2.4.2.2.02.00</v>
      </c>
      <c r="B791" s="11" t="str">
        <f>IF('Atual-TXT'!A812&lt;&gt;"",RIGHT(LEFT('Atual-TXT'!A812,51),34),"")</f>
        <v xml:space="preserve">GRU POR CODIGO DE DEST PRIMARIA - </v>
      </c>
      <c r="C791" s="12">
        <f>IF('Atual-TXT'!A812&lt;&gt;"",VALUE(RIGHT(LEFT('Atual-TXT'!A812,75),23)),"")</f>
        <v>97105.25</v>
      </c>
      <c r="D791" s="11" t="str">
        <f>IF('Atual-TXT'!A812&lt;&gt;"",RIGHT(LEFT('Atual-TXT'!A812,77),1),"")</f>
        <v>D</v>
      </c>
      <c r="E791" s="12">
        <f>IF('Atual-TXT'!A812&lt;&gt;"",IF(MOD(VALUE(LEFT(A791,1)),2)=1,IF(D791="D",C791,-C791),IF(D791="C",C791,-C791)),"")</f>
        <v>-97105.25</v>
      </c>
    </row>
    <row r="792" spans="1:5" x14ac:dyDescent="0.2">
      <c r="A792" s="11" t="str">
        <f>IF('Atual-TXT'!A813&lt;&gt;"",LEFT('Atual-TXT'!A813,15),"")</f>
        <v>8.2.4.2.2.02.01</v>
      </c>
      <c r="B792" s="11" t="str">
        <f>IF('Atual-TXT'!A813&lt;&gt;"",RIGHT(LEFT('Atual-TXT'!A813,51),34),"")</f>
        <v xml:space="preserve">RETIFICACOES DO PRINCIPAL         </v>
      </c>
      <c r="C792" s="12">
        <f>IF('Atual-TXT'!A813&lt;&gt;"",VALUE(RIGHT(LEFT('Atual-TXT'!A813,75),23)),"")</f>
        <v>97105.25</v>
      </c>
      <c r="D792" s="11" t="str">
        <f>IF('Atual-TXT'!A813&lt;&gt;"",RIGHT(LEFT('Atual-TXT'!A813,77),1),"")</f>
        <v>D</v>
      </c>
      <c r="E792" s="12">
        <f>IF('Atual-TXT'!A813&lt;&gt;"",IF(MOD(VALUE(LEFT(A792,1)),2)=1,IF(D792="D",C792,-C792),IF(D792="C",C792,-C792)),"")</f>
        <v>-97105.25</v>
      </c>
    </row>
    <row r="793" spans="1:5" x14ac:dyDescent="0.2">
      <c r="A793" s="11" t="str">
        <f>IF('Atual-TXT'!A814&lt;&gt;"",LEFT('Atual-TXT'!A814,15),"")</f>
        <v>8.2.4.2.2.03.00</v>
      </c>
      <c r="B793" s="11" t="str">
        <f>IF('Atual-TXT'!A814&lt;&gt;"",RIGHT(LEFT('Atual-TXT'!A814,51),34),"")</f>
        <v xml:space="preserve">GRU POR CODIGO DE DEST PRIMARIA - </v>
      </c>
      <c r="C793" s="12">
        <f>IF('Atual-TXT'!A814&lt;&gt;"",VALUE(RIGHT(LEFT('Atual-TXT'!A814,75),23)),"")</f>
        <v>790</v>
      </c>
      <c r="D793" s="11" t="str">
        <f>IF('Atual-TXT'!A814&lt;&gt;"",RIGHT(LEFT('Atual-TXT'!A814,77),1),"")</f>
        <v>D</v>
      </c>
      <c r="E793" s="12">
        <f>IF('Atual-TXT'!A814&lt;&gt;"",IF(MOD(VALUE(LEFT(A793,1)),2)=1,IF(D793="D",C793,-C793),IF(D793="C",C793,-C793)),"")</f>
        <v>-790</v>
      </c>
    </row>
    <row r="794" spans="1:5" x14ac:dyDescent="0.2">
      <c r="A794" s="11" t="str">
        <f>IF('Atual-TXT'!A815&lt;&gt;"",LEFT('Atual-TXT'!A815,15),"")</f>
        <v>8.2.4.2.2.03.01</v>
      </c>
      <c r="B794" s="11" t="str">
        <f>IF('Atual-TXT'!A815&lt;&gt;"",RIGHT(LEFT('Atual-TXT'!A815,51),34),"")</f>
        <v xml:space="preserve">RESTITUICOES DO PRINCIPAL         </v>
      </c>
      <c r="C794" s="12">
        <f>IF('Atual-TXT'!A815&lt;&gt;"",VALUE(RIGHT(LEFT('Atual-TXT'!A815,75),23)),"")</f>
        <v>790</v>
      </c>
      <c r="D794" s="11" t="str">
        <f>IF('Atual-TXT'!A815&lt;&gt;"",RIGHT(LEFT('Atual-TXT'!A815,77),1),"")</f>
        <v>D</v>
      </c>
      <c r="E794" s="12">
        <f>IF('Atual-TXT'!A815&lt;&gt;"",IF(MOD(VALUE(LEFT(A794,1)),2)=1,IF(D794="D",C794,-C794),IF(D794="C",C794,-C794)),"")</f>
        <v>-790</v>
      </c>
    </row>
    <row r="795" spans="1:5" x14ac:dyDescent="0.2">
      <c r="A795" s="11" t="str">
        <f>IF('Atual-TXT'!A816&lt;&gt;"",LEFT('Atual-TXT'!A816,15),"")</f>
        <v>8.2.4.2.3.00.00</v>
      </c>
      <c r="B795" s="11" t="str">
        <f>IF('Atual-TXT'!A816&lt;&gt;"",RIGHT(LEFT('Atual-TXT'!A816,51),34),"")</f>
        <v>CONTROLES DE GRU POR COD DE DEST S</v>
      </c>
      <c r="C795" s="12">
        <f>IF('Atual-TXT'!A816&lt;&gt;"",VALUE(RIGHT(LEFT('Atual-TXT'!A816,75),23)),"")</f>
        <v>1111991.24</v>
      </c>
      <c r="D795" s="11" t="str">
        <f>IF('Atual-TXT'!A816&lt;&gt;"",RIGHT(LEFT('Atual-TXT'!A816,77),1),"")</f>
        <v>C</v>
      </c>
      <c r="E795" s="12">
        <f>IF('Atual-TXT'!A816&lt;&gt;"",IF(MOD(VALUE(LEFT(A795,1)),2)=1,IF(D795="D",C795,-C795),IF(D795="C",C795,-C795)),"")</f>
        <v>1111991.24</v>
      </c>
    </row>
    <row r="796" spans="1:5" x14ac:dyDescent="0.2">
      <c r="A796" s="11" t="str">
        <f>IF('Atual-TXT'!A817&lt;&gt;"",LEFT('Atual-TXT'!A817,15),"")</f>
        <v>8.2.4.2.3.01.00</v>
      </c>
      <c r="B796" s="11" t="str">
        <f>IF('Atual-TXT'!A817&lt;&gt;"",RIGHT(LEFT('Atual-TXT'!A817,51),34),"")</f>
        <v>GRU POR COD DE DEST SECUNDARIA - A</v>
      </c>
      <c r="C796" s="12">
        <f>IF('Atual-TXT'!A817&lt;&gt;"",VALUE(RIGHT(LEFT('Atual-TXT'!A817,75),23)),"")</f>
        <v>1209886.49</v>
      </c>
      <c r="D796" s="11" t="str">
        <f>IF('Atual-TXT'!A817&lt;&gt;"",RIGHT(LEFT('Atual-TXT'!A817,77),1),"")</f>
        <v>C</v>
      </c>
      <c r="E796" s="12">
        <f>IF('Atual-TXT'!A817&lt;&gt;"",IF(MOD(VALUE(LEFT(A796,1)),2)=1,IF(D796="D",C796,-C796),IF(D796="C",C796,-C796)),"")</f>
        <v>1209886.49</v>
      </c>
    </row>
    <row r="797" spans="1:5" x14ac:dyDescent="0.2">
      <c r="A797" s="11" t="str">
        <f>IF('Atual-TXT'!A818&lt;&gt;"",LEFT('Atual-TXT'!A818,15),"")</f>
        <v>8.2.4.2.3.01.01</v>
      </c>
      <c r="B797" s="11" t="str">
        <f>IF('Atual-TXT'!A818&lt;&gt;"",RIGHT(LEFT('Atual-TXT'!A818,51),34),"")</f>
        <v xml:space="preserve">RECOLHIMENTO DO PRINCIPAL         </v>
      </c>
      <c r="C797" s="12">
        <f>IF('Atual-TXT'!A818&lt;&gt;"",VALUE(RIGHT(LEFT('Atual-TXT'!A818,75),23)),"")</f>
        <v>1215308.6000000001</v>
      </c>
      <c r="D797" s="11" t="str">
        <f>IF('Atual-TXT'!A818&lt;&gt;"",RIGHT(LEFT('Atual-TXT'!A818,77),1),"")</f>
        <v>C</v>
      </c>
      <c r="E797" s="12">
        <f>IF('Atual-TXT'!A818&lt;&gt;"",IF(MOD(VALUE(LEFT(A797,1)),2)=1,IF(D797="D",C797,-C797),IF(D797="C",C797,-C797)),"")</f>
        <v>1215308.6000000001</v>
      </c>
    </row>
    <row r="798" spans="1:5" x14ac:dyDescent="0.2">
      <c r="A798" s="11" t="str">
        <f>IF('Atual-TXT'!A819&lt;&gt;"",LEFT('Atual-TXT'!A819,15),"")</f>
        <v>8.2.4.2.3.01.02</v>
      </c>
      <c r="B798" s="11" t="str">
        <f>IF('Atual-TXT'!A819&lt;&gt;"",RIGHT(LEFT('Atual-TXT'!A819,51),34),"")</f>
        <v xml:space="preserve">RECOLHIMENTO DE MULTA/MORA/JUROS  </v>
      </c>
      <c r="C798" s="12">
        <f>IF('Atual-TXT'!A819&lt;&gt;"",VALUE(RIGHT(LEFT('Atual-TXT'!A819,75),23)),"")</f>
        <v>17.84</v>
      </c>
      <c r="D798" s="11" t="str">
        <f>IF('Atual-TXT'!A819&lt;&gt;"",RIGHT(LEFT('Atual-TXT'!A819,77),1),"")</f>
        <v>C</v>
      </c>
      <c r="E798" s="12">
        <f>IF('Atual-TXT'!A819&lt;&gt;"",IF(MOD(VALUE(LEFT(A798,1)),2)=1,IF(D798="D",C798,-C798),IF(D798="C",C798,-C798)),"")</f>
        <v>17.84</v>
      </c>
    </row>
    <row r="799" spans="1:5" x14ac:dyDescent="0.2">
      <c r="A799" s="11" t="str">
        <f>IF('Atual-TXT'!A820&lt;&gt;"",LEFT('Atual-TXT'!A820,15),"")</f>
        <v>8.2.4.2.3.01.04</v>
      </c>
      <c r="B799" s="11" t="str">
        <f>IF('Atual-TXT'!A820&lt;&gt;"",RIGHT(LEFT('Atual-TXT'!A820,51),34),"")</f>
        <v xml:space="preserve">RECOLHIMENTO JUROS E ENCARGOS     </v>
      </c>
      <c r="C799" s="12">
        <f>IF('Atual-TXT'!A820&lt;&gt;"",VALUE(RIGHT(LEFT('Atual-TXT'!A820,75),23)),"")</f>
        <v>2.83</v>
      </c>
      <c r="D799" s="11" t="str">
        <f>IF('Atual-TXT'!A820&lt;&gt;"",RIGHT(LEFT('Atual-TXT'!A820,77),1),"")</f>
        <v>C</v>
      </c>
      <c r="E799" s="12">
        <f>IF('Atual-TXT'!A820&lt;&gt;"",IF(MOD(VALUE(LEFT(A799,1)),2)=1,IF(D799="D",C799,-C799),IF(D799="C",C799,-C799)),"")</f>
        <v>2.83</v>
      </c>
    </row>
    <row r="800" spans="1:5" x14ac:dyDescent="0.2">
      <c r="A800" s="11" t="str">
        <f>IF('Atual-TXT'!A821&lt;&gt;"",LEFT('Atual-TXT'!A821,15),"")</f>
        <v>8.2.4.2.3.01.05</v>
      </c>
      <c r="B800" s="11" t="str">
        <f>IF('Atual-TXT'!A821&lt;&gt;"",RIGHT(LEFT('Atual-TXT'!A821,51),34),"")</f>
        <v>DESCONTOS E ABATIMENTOS DO RECOLHI</v>
      </c>
      <c r="C800" s="12">
        <f>IF('Atual-TXT'!A821&lt;&gt;"",VALUE(RIGHT(LEFT('Atual-TXT'!A821,75),23)),"")</f>
        <v>5244.14</v>
      </c>
      <c r="D800" s="11" t="str">
        <f>IF('Atual-TXT'!A821&lt;&gt;"",RIGHT(LEFT('Atual-TXT'!A821,77),1),"")</f>
        <v>D</v>
      </c>
      <c r="E800" s="12">
        <f>IF('Atual-TXT'!A821&lt;&gt;"",IF(MOD(VALUE(LEFT(A800,1)),2)=1,IF(D800="D",C800,-C800),IF(D800="C",C800,-C800)),"")</f>
        <v>-5244.14</v>
      </c>
    </row>
    <row r="801" spans="1:5" x14ac:dyDescent="0.2">
      <c r="A801" s="11" t="str">
        <f>IF('Atual-TXT'!A822&lt;&gt;"",LEFT('Atual-TXT'!A822,15),"")</f>
        <v>8.2.4.2.3.01.06</v>
      </c>
      <c r="B801" s="11" t="str">
        <f>IF('Atual-TXT'!A822&lt;&gt;"",RIGHT(LEFT('Atual-TXT'!A822,51),34),"")</f>
        <v xml:space="preserve">OUTRAS DEDUCOES DO RECOLHIMENTO   </v>
      </c>
      <c r="C801" s="12">
        <f>IF('Atual-TXT'!A822&lt;&gt;"",VALUE(RIGHT(LEFT('Atual-TXT'!A822,75),23)),"")</f>
        <v>198.64</v>
      </c>
      <c r="D801" s="11" t="str">
        <f>IF('Atual-TXT'!A822&lt;&gt;"",RIGHT(LEFT('Atual-TXT'!A822,77),1),"")</f>
        <v>D</v>
      </c>
      <c r="E801" s="12">
        <f>IF('Atual-TXT'!A822&lt;&gt;"",IF(MOD(VALUE(LEFT(A801,1)),2)=1,IF(D801="D",C801,-C801),IF(D801="C",C801,-C801)),"")</f>
        <v>-198.64</v>
      </c>
    </row>
    <row r="802" spans="1:5" x14ac:dyDescent="0.2">
      <c r="A802" s="11" t="str">
        <f>IF('Atual-TXT'!A823&lt;&gt;"",LEFT('Atual-TXT'!A823,15),"")</f>
        <v>8.2.4.2.3.02.00</v>
      </c>
      <c r="B802" s="11" t="str">
        <f>IF('Atual-TXT'!A823&lt;&gt;"",RIGHT(LEFT('Atual-TXT'!A823,51),34),"")</f>
        <v>GRU POR COD DE DEST SECUNDARIA - R</v>
      </c>
      <c r="C802" s="12">
        <f>IF('Atual-TXT'!A823&lt;&gt;"",VALUE(RIGHT(LEFT('Atual-TXT'!A823,75),23)),"")</f>
        <v>97105.25</v>
      </c>
      <c r="D802" s="11" t="str">
        <f>IF('Atual-TXT'!A823&lt;&gt;"",RIGHT(LEFT('Atual-TXT'!A823,77),1),"")</f>
        <v>D</v>
      </c>
      <c r="E802" s="12">
        <f>IF('Atual-TXT'!A823&lt;&gt;"",IF(MOD(VALUE(LEFT(A802,1)),2)=1,IF(D802="D",C802,-C802),IF(D802="C",C802,-C802)),"")</f>
        <v>-97105.25</v>
      </c>
    </row>
    <row r="803" spans="1:5" x14ac:dyDescent="0.2">
      <c r="A803" s="11" t="str">
        <f>IF('Atual-TXT'!A824&lt;&gt;"",LEFT('Atual-TXT'!A824,15),"")</f>
        <v>8.2.4.2.3.02.01</v>
      </c>
      <c r="B803" s="11" t="str">
        <f>IF('Atual-TXT'!A824&lt;&gt;"",RIGHT(LEFT('Atual-TXT'!A824,51),34),"")</f>
        <v xml:space="preserve">RETIFICACOES DO PRINCIPAL         </v>
      </c>
      <c r="C803" s="12">
        <f>IF('Atual-TXT'!A824&lt;&gt;"",VALUE(RIGHT(LEFT('Atual-TXT'!A824,75),23)),"")</f>
        <v>97105.25</v>
      </c>
      <c r="D803" s="11" t="str">
        <f>IF('Atual-TXT'!A824&lt;&gt;"",RIGHT(LEFT('Atual-TXT'!A824,77),1),"")</f>
        <v>D</v>
      </c>
      <c r="E803" s="12">
        <f>IF('Atual-TXT'!A824&lt;&gt;"",IF(MOD(VALUE(LEFT(A803,1)),2)=1,IF(D803="D",C803,-C803),IF(D803="C",C803,-C803)),"")</f>
        <v>-97105.25</v>
      </c>
    </row>
    <row r="804" spans="1:5" x14ac:dyDescent="0.2">
      <c r="A804" s="11" t="str">
        <f>IF('Atual-TXT'!A825&lt;&gt;"",LEFT('Atual-TXT'!A825,15),"")</f>
        <v>8.2.4.2.3.03.00</v>
      </c>
      <c r="B804" s="11" t="str">
        <f>IF('Atual-TXT'!A825&lt;&gt;"",RIGHT(LEFT('Atual-TXT'!A825,51),34),"")</f>
        <v>GRU POR COD DE DEST SECUNDARIA - R</v>
      </c>
      <c r="C804" s="12">
        <f>IF('Atual-TXT'!A825&lt;&gt;"",VALUE(RIGHT(LEFT('Atual-TXT'!A825,75),23)),"")</f>
        <v>790</v>
      </c>
      <c r="D804" s="11" t="str">
        <f>IF('Atual-TXT'!A825&lt;&gt;"",RIGHT(LEFT('Atual-TXT'!A825,77),1),"")</f>
        <v>D</v>
      </c>
      <c r="E804" s="12">
        <f>IF('Atual-TXT'!A825&lt;&gt;"",IF(MOD(VALUE(LEFT(A804,1)),2)=1,IF(D804="D",C804,-C804),IF(D804="C",C804,-C804)),"")</f>
        <v>-790</v>
      </c>
    </row>
    <row r="805" spans="1:5" x14ac:dyDescent="0.2">
      <c r="A805" s="11" t="str">
        <f>IF('Atual-TXT'!A826&lt;&gt;"",LEFT('Atual-TXT'!A826,15),"")</f>
        <v>8.2.4.2.3.03.01</v>
      </c>
      <c r="B805" s="11" t="str">
        <f>IF('Atual-TXT'!A826&lt;&gt;"",RIGHT(LEFT('Atual-TXT'!A826,51),34),"")</f>
        <v xml:space="preserve">RESTITUICOES DO PRINCIPAL         </v>
      </c>
      <c r="C805" s="12">
        <f>IF('Atual-TXT'!A826&lt;&gt;"",VALUE(RIGHT(LEFT('Atual-TXT'!A826,75),23)),"")</f>
        <v>790</v>
      </c>
      <c r="D805" s="11" t="str">
        <f>IF('Atual-TXT'!A826&lt;&gt;"",RIGHT(LEFT('Atual-TXT'!A826,77),1),"")</f>
        <v>D</v>
      </c>
      <c r="E805" s="12">
        <f>IF('Atual-TXT'!A826&lt;&gt;"",IF(MOD(VALUE(LEFT(A805,1)),2)=1,IF(D805="D",C805,-C805),IF(D805="C",C805,-C805)),"")</f>
        <v>-790</v>
      </c>
    </row>
    <row r="806" spans="1:5" x14ac:dyDescent="0.2">
      <c r="A806" s="11" t="str">
        <f>IF('Atual-TXT'!A827&lt;&gt;"",LEFT('Atual-TXT'!A827,15),"")</f>
        <v>8.9.0.0.0.00.00</v>
      </c>
      <c r="B806" s="11" t="str">
        <f>IF('Atual-TXT'!A827&lt;&gt;"",RIGHT(LEFT('Atual-TXT'!A827,51),34),"")</f>
        <v xml:space="preserve">OUTROS CONTROLES                  </v>
      </c>
      <c r="C806" s="12">
        <f>IF('Atual-TXT'!A827&lt;&gt;"",VALUE(RIGHT(LEFT('Atual-TXT'!A827,75),23)),"")</f>
        <v>913119622.01999998</v>
      </c>
      <c r="D806" s="11" t="str">
        <f>IF('Atual-TXT'!A827&lt;&gt;"",RIGHT(LEFT('Atual-TXT'!A827,77),1),"")</f>
        <v>C</v>
      </c>
      <c r="E806" s="12">
        <f>IF('Atual-TXT'!A827&lt;&gt;"",IF(MOD(VALUE(LEFT(A806,1)),2)=1,IF(D806="D",C806,-C806),IF(D806="C",C806,-C806)),"")</f>
        <v>913119622.01999998</v>
      </c>
    </row>
    <row r="807" spans="1:5" x14ac:dyDescent="0.2">
      <c r="A807" s="11" t="str">
        <f>IF('Atual-TXT'!A828&lt;&gt;"",LEFT('Atual-TXT'!A828,15),"")</f>
        <v>8.9.1.0.0.00.00</v>
      </c>
      <c r="B807" s="11" t="str">
        <f>IF('Atual-TXT'!A828&lt;&gt;"",RIGHT(LEFT('Atual-TXT'!A828,51),34),"")</f>
        <v>EXECUCAO DE OUTROS CONTROLES DE PA</v>
      </c>
      <c r="C807" s="12">
        <f>IF('Atual-TXT'!A828&lt;&gt;"",VALUE(RIGHT(LEFT('Atual-TXT'!A828,75),23)),"")</f>
        <v>308706302.07999998</v>
      </c>
      <c r="D807" s="11" t="str">
        <f>IF('Atual-TXT'!A828&lt;&gt;"",RIGHT(LEFT('Atual-TXT'!A828,77),1),"")</f>
        <v>C</v>
      </c>
      <c r="E807" s="12">
        <f>IF('Atual-TXT'!A828&lt;&gt;"",IF(MOD(VALUE(LEFT(A807,1)),2)=1,IF(D807="D",C807,-C807),IF(D807="C",C807,-C807)),"")</f>
        <v>308706302.07999998</v>
      </c>
    </row>
    <row r="808" spans="1:5" x14ac:dyDescent="0.2">
      <c r="A808" s="11" t="str">
        <f>IF('Atual-TXT'!A829&lt;&gt;"",LEFT('Atual-TXT'!A829,15),"")</f>
        <v>8.9.1.1.0.00.00</v>
      </c>
      <c r="B808" s="11" t="str">
        <f>IF('Atual-TXT'!A829&lt;&gt;"",RIGHT(LEFT('Atual-TXT'!A829,51),34),"")</f>
        <v xml:space="preserve">EXECUCAO DE PAGAMENTOS EFETUADOS  </v>
      </c>
      <c r="C808" s="12">
        <f>IF('Atual-TXT'!A829&lt;&gt;"",VALUE(RIGHT(LEFT('Atual-TXT'!A829,75),23)),"")</f>
        <v>308705182.07999998</v>
      </c>
      <c r="D808" s="11" t="str">
        <f>IF('Atual-TXT'!A829&lt;&gt;"",RIGHT(LEFT('Atual-TXT'!A829,77),1),"")</f>
        <v>C</v>
      </c>
      <c r="E808" s="12">
        <f>IF('Atual-TXT'!A829&lt;&gt;"",IF(MOD(VALUE(LEFT(A808,1)),2)=1,IF(D808="D",C808,-C808),IF(D808="C",C808,-C808)),"")</f>
        <v>308705182.07999998</v>
      </c>
    </row>
    <row r="809" spans="1:5" x14ac:dyDescent="0.2">
      <c r="A809" s="11" t="str">
        <f>IF('Atual-TXT'!A830&lt;&gt;"",LEFT('Atual-TXT'!A830,15),"")</f>
        <v>8.9.1.2.0.00.00</v>
      </c>
      <c r="B809" s="11" t="str">
        <f>IF('Atual-TXT'!A830&lt;&gt;"",RIGHT(LEFT('Atual-TXT'!A830,51),34),"")</f>
        <v>EXECUCAO DE PGTO DE REST E COMP DE</v>
      </c>
      <c r="C809" s="12">
        <f>IF('Atual-TXT'!A830&lt;&gt;"",VALUE(RIGHT(LEFT('Atual-TXT'!A830,75),23)),"")</f>
        <v>1120</v>
      </c>
      <c r="D809" s="11" t="str">
        <f>IF('Atual-TXT'!A830&lt;&gt;"",RIGHT(LEFT('Atual-TXT'!A830,77),1),"")</f>
        <v>C</v>
      </c>
      <c r="E809" s="12">
        <f>IF('Atual-TXT'!A830&lt;&gt;"",IF(MOD(VALUE(LEFT(A809,1)),2)=1,IF(D809="D",C809,-C809),IF(D809="C",C809,-C809)),"")</f>
        <v>1120</v>
      </c>
    </row>
    <row r="810" spans="1:5" x14ac:dyDescent="0.2">
      <c r="A810" s="11" t="str">
        <f>IF('Atual-TXT'!A831&lt;&gt;"",LEFT('Atual-TXT'!A831,15),"")</f>
        <v>8.9.1.2.1.00.00</v>
      </c>
      <c r="B810" s="11" t="str">
        <f>IF('Atual-TXT'!A831&lt;&gt;"",RIGHT(LEFT('Atual-TXT'!A831,51),34),"")</f>
        <v xml:space="preserve">CONTROLE NA UG PAGADORA           </v>
      </c>
      <c r="C810" s="12">
        <f>IF('Atual-TXT'!A831&lt;&gt;"",VALUE(RIGHT(LEFT('Atual-TXT'!A831,75),23)),"")</f>
        <v>1120</v>
      </c>
      <c r="D810" s="11" t="str">
        <f>IF('Atual-TXT'!A831&lt;&gt;"",RIGHT(LEFT('Atual-TXT'!A831,77),1),"")</f>
        <v>C</v>
      </c>
      <c r="E810" s="12">
        <f>IF('Atual-TXT'!A831&lt;&gt;"",IF(MOD(VALUE(LEFT(A810,1)),2)=1,IF(D810="D",C810,-C810),IF(D810="C",C810,-C810)),"")</f>
        <v>1120</v>
      </c>
    </row>
    <row r="811" spans="1:5" x14ac:dyDescent="0.2">
      <c r="A811" s="11" t="str">
        <f>IF('Atual-TXT'!A832&lt;&gt;"",LEFT('Atual-TXT'!A832,15),"")</f>
        <v>8.9.1.2.1.03.00</v>
      </c>
      <c r="B811" s="11" t="str">
        <f>IF('Atual-TXT'!A832&lt;&gt;"",RIGHT(LEFT('Atual-TXT'!A832,51),34),"")</f>
        <v xml:space="preserve">RESTITUICAO UTILIZADA - GRU       </v>
      </c>
      <c r="C811" s="12">
        <f>IF('Atual-TXT'!A832&lt;&gt;"",VALUE(RIGHT(LEFT('Atual-TXT'!A832,75),23)),"")</f>
        <v>790</v>
      </c>
      <c r="D811" s="11" t="str">
        <f>IF('Atual-TXT'!A832&lt;&gt;"",RIGHT(LEFT('Atual-TXT'!A832,77),1),"")</f>
        <v>C</v>
      </c>
      <c r="E811" s="12">
        <f>IF('Atual-TXT'!A832&lt;&gt;"",IF(MOD(VALUE(LEFT(A811,1)),2)=1,IF(D811="D",C811,-C811),IF(D811="C",C811,-C811)),"")</f>
        <v>790</v>
      </c>
    </row>
    <row r="812" spans="1:5" x14ac:dyDescent="0.2">
      <c r="A812" s="11" t="str">
        <f>IF('Atual-TXT'!A833&lt;&gt;"",LEFT('Atual-TXT'!A833,15),"")</f>
        <v>8.9.1.2.1.05.00</v>
      </c>
      <c r="B812" s="11" t="str">
        <f>IF('Atual-TXT'!A833&lt;&gt;"",RIGHT(LEFT('Atual-TXT'!A833,51),34),"")</f>
        <v xml:space="preserve">RESTITUICAO A PAGAR               </v>
      </c>
      <c r="C812" s="12">
        <f>IF('Atual-TXT'!A833&lt;&gt;"",VALUE(RIGHT(LEFT('Atual-TXT'!A833,75),23)),"")</f>
        <v>330</v>
      </c>
      <c r="D812" s="11" t="str">
        <f>IF('Atual-TXT'!A833&lt;&gt;"",RIGHT(LEFT('Atual-TXT'!A833,77),1),"")</f>
        <v>C</v>
      </c>
      <c r="E812" s="12">
        <f>IF('Atual-TXT'!A833&lt;&gt;"",IF(MOD(VALUE(LEFT(A812,1)),2)=1,IF(D812="D",C812,-C812),IF(D812="C",C812,-C812)),"")</f>
        <v>330</v>
      </c>
    </row>
    <row r="813" spans="1:5" x14ac:dyDescent="0.2">
      <c r="A813" s="11" t="str">
        <f>IF('Atual-TXT'!A834&lt;&gt;"",LEFT('Atual-TXT'!A834,15),"")</f>
        <v>8.9.2.0.0.00.00</v>
      </c>
      <c r="B813" s="11" t="str">
        <f>IF('Atual-TXT'!A834&lt;&gt;"",RIGHT(LEFT('Atual-TXT'!A834,51),34),"")</f>
        <v>EXECUCAO OUTROS CONTR DE EMISSAO D</v>
      </c>
      <c r="C813" s="12">
        <f>IF('Atual-TXT'!A834&lt;&gt;"",VALUE(RIGHT(LEFT('Atual-TXT'!A834,75),23)),"")</f>
        <v>95300484.359999999</v>
      </c>
      <c r="D813" s="11" t="str">
        <f>IF('Atual-TXT'!A834&lt;&gt;"",RIGHT(LEFT('Atual-TXT'!A834,77),1),"")</f>
        <v>C</v>
      </c>
      <c r="E813" s="12">
        <f>IF('Atual-TXT'!A834&lt;&gt;"",IF(MOD(VALUE(LEFT(A813,1)),2)=1,IF(D813="D",C813,-C813),IF(D813="C",C813,-C813)),"")</f>
        <v>95300484.359999999</v>
      </c>
    </row>
    <row r="814" spans="1:5" x14ac:dyDescent="0.2">
      <c r="A814" s="11" t="str">
        <f>IF('Atual-TXT'!A835&lt;&gt;"",LEFT('Atual-TXT'!A835,15),"")</f>
        <v>8.9.2.1.0.00.00</v>
      </c>
      <c r="B814" s="11" t="str">
        <f>IF('Atual-TXT'!A835&lt;&gt;"",RIGHT(LEFT('Atual-TXT'!A835,51),34),"")</f>
        <v>EXECUCAO DE DOCUMENTOS DE ARRECADA</v>
      </c>
      <c r="C814" s="12">
        <f>IF('Atual-TXT'!A835&lt;&gt;"",VALUE(RIGHT(LEFT('Atual-TXT'!A835,75),23)),"")</f>
        <v>95300484.359999999</v>
      </c>
      <c r="D814" s="11" t="str">
        <f>IF('Atual-TXT'!A835&lt;&gt;"",RIGHT(LEFT('Atual-TXT'!A835,77),1),"")</f>
        <v>C</v>
      </c>
      <c r="E814" s="12">
        <f>IF('Atual-TXT'!A835&lt;&gt;"",IF(MOD(VALUE(LEFT(A814,1)),2)=1,IF(D814="D",C814,-C814),IF(D814="C",C814,-C814)),"")</f>
        <v>95300484.359999999</v>
      </c>
    </row>
    <row r="815" spans="1:5" x14ac:dyDescent="0.2">
      <c r="A815" s="11" t="str">
        <f>IF('Atual-TXT'!A836&lt;&gt;"",LEFT('Atual-TXT'!A836,15),"")</f>
        <v>8.9.2.1.1.00.00</v>
      </c>
      <c r="B815" s="11" t="str">
        <f>IF('Atual-TXT'!A836&lt;&gt;"",RIGHT(LEFT('Atual-TXT'!A836,51),34),"")</f>
        <v xml:space="preserve">EXECUCAO DE EMISSAO DE DARF       </v>
      </c>
      <c r="C815" s="12">
        <f>IF('Atual-TXT'!A836&lt;&gt;"",VALUE(RIGHT(LEFT('Atual-TXT'!A836,75),23)),"")</f>
        <v>91029156.790000007</v>
      </c>
      <c r="D815" s="11" t="str">
        <f>IF('Atual-TXT'!A836&lt;&gt;"",RIGHT(LEFT('Atual-TXT'!A836,77),1),"")</f>
        <v>C</v>
      </c>
      <c r="E815" s="12">
        <f>IF('Atual-TXT'!A836&lt;&gt;"",IF(MOD(VALUE(LEFT(A815,1)),2)=1,IF(D815="D",C815,-C815),IF(D815="C",C815,-C815)),"")</f>
        <v>91029156.790000007</v>
      </c>
    </row>
    <row r="816" spans="1:5" x14ac:dyDescent="0.2">
      <c r="A816" s="11" t="str">
        <f>IF('Atual-TXT'!A837&lt;&gt;"",LEFT('Atual-TXT'!A837,15),"")</f>
        <v>8.9.2.1.1.01.00</v>
      </c>
      <c r="B816" s="11" t="str">
        <f>IF('Atual-TXT'!A837&lt;&gt;"",RIGHT(LEFT('Atual-TXT'!A837,51),34),"")</f>
        <v xml:space="preserve">DARF A EMITIR                     </v>
      </c>
      <c r="C816" s="12">
        <f>IF('Atual-TXT'!A837&lt;&gt;"",VALUE(RIGHT(LEFT('Atual-TXT'!A837,75),23)),"")</f>
        <v>7910.33</v>
      </c>
      <c r="D816" s="11" t="str">
        <f>IF('Atual-TXT'!A837&lt;&gt;"",RIGHT(LEFT('Atual-TXT'!A837,77),1),"")</f>
        <v>C</v>
      </c>
      <c r="E816" s="12">
        <f>IF('Atual-TXT'!A837&lt;&gt;"",IF(MOD(VALUE(LEFT(A816,1)),2)=1,IF(D816="D",C816,-C816),IF(D816="C",C816,-C816)),"")</f>
        <v>7910.33</v>
      </c>
    </row>
    <row r="817" spans="1:5" x14ac:dyDescent="0.2">
      <c r="A817" s="11" t="str">
        <f>IF('Atual-TXT'!A838&lt;&gt;"",LEFT('Atual-TXT'!A838,15),"")</f>
        <v>8.9.2.1.1.02.00</v>
      </c>
      <c r="B817" s="11" t="str">
        <f>IF('Atual-TXT'!A838&lt;&gt;"",RIGHT(LEFT('Atual-TXT'!A838,51),34),"")</f>
        <v xml:space="preserve">DARF EMITIDO                      </v>
      </c>
      <c r="C817" s="12">
        <f>IF('Atual-TXT'!A838&lt;&gt;"",VALUE(RIGHT(LEFT('Atual-TXT'!A838,75),23)),"")</f>
        <v>91021246.459999993</v>
      </c>
      <c r="D817" s="11" t="str">
        <f>IF('Atual-TXT'!A838&lt;&gt;"",RIGHT(LEFT('Atual-TXT'!A838,77),1),"")</f>
        <v>C</v>
      </c>
      <c r="E817" s="12">
        <f>IF('Atual-TXT'!A838&lt;&gt;"",IF(MOD(VALUE(LEFT(A817,1)),2)=1,IF(D817="D",C817,-C817),IF(D817="C",C817,-C817)),"")</f>
        <v>91021246.459999993</v>
      </c>
    </row>
    <row r="818" spans="1:5" x14ac:dyDescent="0.2">
      <c r="A818" s="11" t="str">
        <f>IF('Atual-TXT'!A839&lt;&gt;"",LEFT('Atual-TXT'!A839,15),"")</f>
        <v>8.9.2.1.2.00.00</v>
      </c>
      <c r="B818" s="11" t="str">
        <f>IF('Atual-TXT'!A839&lt;&gt;"",RIGHT(LEFT('Atual-TXT'!A839,51),34),"")</f>
        <v xml:space="preserve">EXECUCAO DE EMISSAO DE GPS        </v>
      </c>
      <c r="C818" s="12">
        <f>IF('Atual-TXT'!A839&lt;&gt;"",VALUE(RIGHT(LEFT('Atual-TXT'!A839,75),23)),"")</f>
        <v>3563770.01</v>
      </c>
      <c r="D818" s="11" t="str">
        <f>IF('Atual-TXT'!A839&lt;&gt;"",RIGHT(LEFT('Atual-TXT'!A839,77),1),"")</f>
        <v>C</v>
      </c>
      <c r="E818" s="12">
        <f>IF('Atual-TXT'!A839&lt;&gt;"",IF(MOD(VALUE(LEFT(A818,1)),2)=1,IF(D818="D",C818,-C818),IF(D818="C",C818,-C818)),"")</f>
        <v>3563770.01</v>
      </c>
    </row>
    <row r="819" spans="1:5" x14ac:dyDescent="0.2">
      <c r="A819" s="11" t="str">
        <f>IF('Atual-TXT'!A840&lt;&gt;"",LEFT('Atual-TXT'!A840,15),"")</f>
        <v>8.9.2.1.2.01.00</v>
      </c>
      <c r="B819" s="11" t="str">
        <f>IF('Atual-TXT'!A840&lt;&gt;"",RIGHT(LEFT('Atual-TXT'!A840,51),34),"")</f>
        <v xml:space="preserve">GPS A EMITIR                      </v>
      </c>
      <c r="C819" s="12">
        <f>IF('Atual-TXT'!A840&lt;&gt;"",VALUE(RIGHT(LEFT('Atual-TXT'!A840,75),23)),"")</f>
        <v>613.67999999999995</v>
      </c>
      <c r="D819" s="11" t="str">
        <f>IF('Atual-TXT'!A840&lt;&gt;"",RIGHT(LEFT('Atual-TXT'!A840,77),1),"")</f>
        <v>C</v>
      </c>
      <c r="E819" s="12">
        <f>IF('Atual-TXT'!A840&lt;&gt;"",IF(MOD(VALUE(LEFT(A819,1)),2)=1,IF(D819="D",C819,-C819),IF(D819="C",C819,-C819)),"")</f>
        <v>613.67999999999995</v>
      </c>
    </row>
    <row r="820" spans="1:5" x14ac:dyDescent="0.2">
      <c r="A820" s="11" t="str">
        <f>IF('Atual-TXT'!A841&lt;&gt;"",LEFT('Atual-TXT'!A841,15),"")</f>
        <v>8.9.2.1.2.03.00</v>
      </c>
      <c r="B820" s="11" t="str">
        <f>IF('Atual-TXT'!A841&lt;&gt;"",RIGHT(LEFT('Atual-TXT'!A841,51),34),"")</f>
        <v xml:space="preserve">GPS EMITIDA                       </v>
      </c>
      <c r="C820" s="12">
        <f>IF('Atual-TXT'!A841&lt;&gt;"",VALUE(RIGHT(LEFT('Atual-TXT'!A841,75),23)),"")</f>
        <v>3563156.33</v>
      </c>
      <c r="D820" s="11" t="str">
        <f>IF('Atual-TXT'!A841&lt;&gt;"",RIGHT(LEFT('Atual-TXT'!A841,77),1),"")</f>
        <v>C</v>
      </c>
      <c r="E820" s="12">
        <f>IF('Atual-TXT'!A841&lt;&gt;"",IF(MOD(VALUE(LEFT(A820,1)),2)=1,IF(D820="D",C820,-C820),IF(D820="C",C820,-C820)),"")</f>
        <v>3563156.33</v>
      </c>
    </row>
    <row r="821" spans="1:5" x14ac:dyDescent="0.2">
      <c r="A821" s="11" t="str">
        <f>IF('Atual-TXT'!A842&lt;&gt;"",LEFT('Atual-TXT'!A842,15),"")</f>
        <v>8.9.2.1.3.00.00</v>
      </c>
      <c r="B821" s="11" t="str">
        <f>IF('Atual-TXT'!A842&lt;&gt;"",RIGHT(LEFT('Atual-TXT'!A842,51),34),"")</f>
        <v xml:space="preserve">EXECUCAO DE EMISSAO DE DAR        </v>
      </c>
      <c r="C821" s="12">
        <f>IF('Atual-TXT'!A842&lt;&gt;"",VALUE(RIGHT(LEFT('Atual-TXT'!A842,75),23)),"")</f>
        <v>375741.97</v>
      </c>
      <c r="D821" s="11" t="str">
        <f>IF('Atual-TXT'!A842&lt;&gt;"",RIGHT(LEFT('Atual-TXT'!A842,77),1),"")</f>
        <v>C</v>
      </c>
      <c r="E821" s="12">
        <f>IF('Atual-TXT'!A842&lt;&gt;"",IF(MOD(VALUE(LEFT(A821,1)),2)=1,IF(D821="D",C821,-C821),IF(D821="C",C821,-C821)),"")</f>
        <v>375741.97</v>
      </c>
    </row>
    <row r="822" spans="1:5" x14ac:dyDescent="0.2">
      <c r="A822" s="11" t="str">
        <f>IF('Atual-TXT'!A843&lt;&gt;"",LEFT('Atual-TXT'!A843,15),"")</f>
        <v>8.9.2.1.3.01.00</v>
      </c>
      <c r="B822" s="11" t="str">
        <f>IF('Atual-TXT'!A843&lt;&gt;"",RIGHT(LEFT('Atual-TXT'!A843,51),34),"")</f>
        <v xml:space="preserve">DAR A EMITIR                      </v>
      </c>
      <c r="C822" s="12">
        <f>IF('Atual-TXT'!A843&lt;&gt;"",VALUE(RIGHT(LEFT('Atual-TXT'!A843,75),23)),"")</f>
        <v>0</v>
      </c>
      <c r="D822" s="11" t="str">
        <f>IF('Atual-TXT'!A843&lt;&gt;"",RIGHT(LEFT('Atual-TXT'!A843,77),1),"")</f>
        <v xml:space="preserve"> </v>
      </c>
      <c r="E822" s="12">
        <f>IF('Atual-TXT'!A843&lt;&gt;"",IF(MOD(VALUE(LEFT(A822,1)),2)=1,IF(D822="D",C822,-C822),IF(D822="C",C822,-C822)),"")</f>
        <v>0</v>
      </c>
    </row>
    <row r="823" spans="1:5" x14ac:dyDescent="0.2">
      <c r="A823" s="11" t="str">
        <f>IF('Atual-TXT'!A844&lt;&gt;"",LEFT('Atual-TXT'!A844,15),"")</f>
        <v>8.9.2.1.3.02.00</v>
      </c>
      <c r="B823" s="11" t="str">
        <f>IF('Atual-TXT'!A844&lt;&gt;"",RIGHT(LEFT('Atual-TXT'!A844,51),34),"")</f>
        <v xml:space="preserve">DAR EMITIDO                       </v>
      </c>
      <c r="C823" s="12">
        <f>IF('Atual-TXT'!A844&lt;&gt;"",VALUE(RIGHT(LEFT('Atual-TXT'!A844,75),23)),"")</f>
        <v>375741.97</v>
      </c>
      <c r="D823" s="11" t="str">
        <f>IF('Atual-TXT'!A844&lt;&gt;"",RIGHT(LEFT('Atual-TXT'!A844,77),1),"")</f>
        <v>C</v>
      </c>
      <c r="E823" s="12">
        <f>IF('Atual-TXT'!A844&lt;&gt;"",IF(MOD(VALUE(LEFT(A823,1)),2)=1,IF(D823="D",C823,-C823),IF(D823="C",C823,-C823)),"")</f>
        <v>375741.97</v>
      </c>
    </row>
    <row r="824" spans="1:5" x14ac:dyDescent="0.2">
      <c r="A824" s="11" t="str">
        <f>IF('Atual-TXT'!A845&lt;&gt;"",LEFT('Atual-TXT'!A845,15),"")</f>
        <v>8.9.2.1.5.00.00</v>
      </c>
      <c r="B824" s="11" t="str">
        <f>IF('Atual-TXT'!A845&lt;&gt;"",RIGHT(LEFT('Atual-TXT'!A845,51),34),"")</f>
        <v xml:space="preserve">EXECUCAO DE EMISSAO DE GRU        </v>
      </c>
      <c r="C824" s="12">
        <f>IF('Atual-TXT'!A845&lt;&gt;"",VALUE(RIGHT(LEFT('Atual-TXT'!A845,75),23)),"")</f>
        <v>331815.59000000003</v>
      </c>
      <c r="D824" s="11" t="str">
        <f>IF('Atual-TXT'!A845&lt;&gt;"",RIGHT(LEFT('Atual-TXT'!A845,77),1),"")</f>
        <v>C</v>
      </c>
      <c r="E824" s="12">
        <f>IF('Atual-TXT'!A845&lt;&gt;"",IF(MOD(VALUE(LEFT(A824,1)),2)=1,IF(D824="D",C824,-C824),IF(D824="C",C824,-C824)),"")</f>
        <v>331815.59000000003</v>
      </c>
    </row>
    <row r="825" spans="1:5" x14ac:dyDescent="0.2">
      <c r="A825" s="11" t="str">
        <f>IF('Atual-TXT'!A846&lt;&gt;"",LEFT('Atual-TXT'!A846,15),"")</f>
        <v>8.9.2.1.5.02.00</v>
      </c>
      <c r="B825" s="11" t="str">
        <f>IF('Atual-TXT'!A846&lt;&gt;"",RIGHT(LEFT('Atual-TXT'!A846,51),34),"")</f>
        <v xml:space="preserve">GRU EMITIDA                       </v>
      </c>
      <c r="C825" s="12">
        <f>IF('Atual-TXT'!A846&lt;&gt;"",VALUE(RIGHT(LEFT('Atual-TXT'!A846,75),23)),"")</f>
        <v>331815.59000000003</v>
      </c>
      <c r="D825" s="11" t="str">
        <f>IF('Atual-TXT'!A846&lt;&gt;"",RIGHT(LEFT('Atual-TXT'!A846,77),1),"")</f>
        <v>C</v>
      </c>
      <c r="E825" s="12">
        <f>IF('Atual-TXT'!A846&lt;&gt;"",IF(MOD(VALUE(LEFT(A825,1)),2)=1,IF(D825="D",C825,-C825),IF(D825="C",C825,-C825)),"")</f>
        <v>331815.59000000003</v>
      </c>
    </row>
    <row r="826" spans="1:5" x14ac:dyDescent="0.2">
      <c r="A826" s="11" t="str">
        <f>IF('Atual-TXT'!A847&lt;&gt;"",LEFT('Atual-TXT'!A847,15),"")</f>
        <v>8.9.4.0.0.00.00</v>
      </c>
      <c r="B826" s="11" t="str">
        <f>IF('Atual-TXT'!A847&lt;&gt;"",RIGHT(LEFT('Atual-TXT'!A847,51),34),"")</f>
        <v>CONTROLES DE OPERACOES DE CREDITOS</v>
      </c>
      <c r="C826" s="12">
        <f>IF('Atual-TXT'!A847&lt;&gt;"",VALUE(RIGHT(LEFT('Atual-TXT'!A847,75),23)),"")</f>
        <v>12450141.85</v>
      </c>
      <c r="D826" s="11" t="str">
        <f>IF('Atual-TXT'!A847&lt;&gt;"",RIGHT(LEFT('Atual-TXT'!A847,77),1),"")</f>
        <v>C</v>
      </c>
      <c r="E826" s="12">
        <f>IF('Atual-TXT'!A847&lt;&gt;"",IF(MOD(VALUE(LEFT(A826,1)),2)=1,IF(D826="D",C826,-C826),IF(D826="C",C826,-C826)),"")</f>
        <v>12450141.85</v>
      </c>
    </row>
    <row r="827" spans="1:5" x14ac:dyDescent="0.2">
      <c r="A827" s="11" t="str">
        <f>IF('Atual-TXT'!A848&lt;&gt;"",LEFT('Atual-TXT'!A848,15),"")</f>
        <v>8.9.4.2.0.00.00</v>
      </c>
      <c r="B827" s="11" t="str">
        <f>IF('Atual-TXT'!A848&lt;&gt;"",RIGHT(LEFT('Atual-TXT'!A848,51),34),"")</f>
        <v>DISPONIBILIDADE DE RECURSO DIFERID</v>
      </c>
      <c r="C827" s="12">
        <f>IF('Atual-TXT'!A848&lt;&gt;"",VALUE(RIGHT(LEFT('Atual-TXT'!A848,75),23)),"")</f>
        <v>606574.48</v>
      </c>
      <c r="D827" s="11" t="str">
        <f>IF('Atual-TXT'!A848&lt;&gt;"",RIGHT(LEFT('Atual-TXT'!A848,77),1),"")</f>
        <v>C</v>
      </c>
      <c r="E827" s="12">
        <f>IF('Atual-TXT'!A848&lt;&gt;"",IF(MOD(VALUE(LEFT(A827,1)),2)=1,IF(D827="D",C827,-C827),IF(D827="C",C827,-C827)),"")</f>
        <v>606574.48</v>
      </c>
    </row>
    <row r="828" spans="1:5" x14ac:dyDescent="0.2">
      <c r="A828" s="11" t="str">
        <f>IF('Atual-TXT'!A849&lt;&gt;"",LEFT('Atual-TXT'!A849,15),"")</f>
        <v>8.9.4.2.2.00.00</v>
      </c>
      <c r="B828" s="11" t="str">
        <f>IF('Atual-TXT'!A849&lt;&gt;"",RIGHT(LEFT('Atual-TXT'!A849,51),34),"")</f>
        <v>DISPONIBILIDADE DE REPASSE DIFERID</v>
      </c>
      <c r="C828" s="12">
        <f>IF('Atual-TXT'!A849&lt;&gt;"",VALUE(RIGHT(LEFT('Atual-TXT'!A849,75),23)),"")</f>
        <v>606574.48</v>
      </c>
      <c r="D828" s="11" t="str">
        <f>IF('Atual-TXT'!A849&lt;&gt;"",RIGHT(LEFT('Atual-TXT'!A849,77),1),"")</f>
        <v>C</v>
      </c>
      <c r="E828" s="12">
        <f>IF('Atual-TXT'!A849&lt;&gt;"",IF(MOD(VALUE(LEFT(A828,1)),2)=1,IF(D828="D",C828,-C828),IF(D828="C",C828,-C828)),"")</f>
        <v>606574.48</v>
      </c>
    </row>
    <row r="829" spans="1:5" x14ac:dyDescent="0.2">
      <c r="A829" s="11" t="str">
        <f>IF('Atual-TXT'!A850&lt;&gt;"",LEFT('Atual-TXT'!A850,15),"")</f>
        <v>8.9.4.2.2.01.00</v>
      </c>
      <c r="B829" s="11" t="str">
        <f>IF('Atual-TXT'!A850&lt;&gt;"",RIGHT(LEFT('Atual-TXT'!A850,51),34),"")</f>
        <v>DISPONIBILDADE DE REPASSE RECEBIDO</v>
      </c>
      <c r="C829" s="12">
        <f>IF('Atual-TXT'!A850&lt;&gt;"",VALUE(RIGHT(LEFT('Atual-TXT'!A850,75),23)),"")</f>
        <v>606574.48</v>
      </c>
      <c r="D829" s="11" t="str">
        <f>IF('Atual-TXT'!A850&lt;&gt;"",RIGHT(LEFT('Atual-TXT'!A850,77),1),"")</f>
        <v>C</v>
      </c>
      <c r="E829" s="12">
        <f>IF('Atual-TXT'!A850&lt;&gt;"",IF(MOD(VALUE(LEFT(A829,1)),2)=1,IF(D829="D",C829,-C829),IF(D829="C",C829,-C829)),"")</f>
        <v>606574.48</v>
      </c>
    </row>
    <row r="830" spans="1:5" x14ac:dyDescent="0.2">
      <c r="A830" s="11" t="str">
        <f>IF('Atual-TXT'!A851&lt;&gt;"",LEFT('Atual-TXT'!A851,15),"")</f>
        <v>8.9.4.2.2.02.00</v>
      </c>
      <c r="B830" s="11" t="str">
        <f>IF('Atual-TXT'!A851&lt;&gt;"",RIGHT(LEFT('Atual-TXT'!A851,51),34),"")</f>
        <v>DISPONIBILDADE DE REPASSE CONCEDID</v>
      </c>
      <c r="C830" s="12">
        <f>IF('Atual-TXT'!A851&lt;&gt;"",VALUE(RIGHT(LEFT('Atual-TXT'!A851,75),23)),"")</f>
        <v>0</v>
      </c>
      <c r="D830" s="11" t="str">
        <f>IF('Atual-TXT'!A851&lt;&gt;"",RIGHT(LEFT('Atual-TXT'!A851,77),1),"")</f>
        <v xml:space="preserve"> </v>
      </c>
      <c r="E830" s="12">
        <f>IF('Atual-TXT'!A851&lt;&gt;"",IF(MOD(VALUE(LEFT(A830,1)),2)=1,IF(D830="D",C830,-C830),IF(D830="C",C830,-C830)),"")</f>
        <v>0</v>
      </c>
    </row>
    <row r="831" spans="1:5" x14ac:dyDescent="0.2">
      <c r="A831" s="11" t="str">
        <f>IF('Atual-TXT'!A852&lt;&gt;"",LEFT('Atual-TXT'!A852,15),"")</f>
        <v>8.9.4.3.0.00.00</v>
      </c>
      <c r="B831" s="11" t="str">
        <f>IF('Atual-TXT'!A852&lt;&gt;"",RIGHT(LEFT('Atual-TXT'!A852,51),34),"")</f>
        <v>DISPONIBILIDADE DE RECURSO POR TED</v>
      </c>
      <c r="C831" s="12">
        <f>IF('Atual-TXT'!A852&lt;&gt;"",VALUE(RIGHT(LEFT('Atual-TXT'!A852,75),23)),"")</f>
        <v>11843567.369999999</v>
      </c>
      <c r="D831" s="11" t="str">
        <f>IF('Atual-TXT'!A852&lt;&gt;"",RIGHT(LEFT('Atual-TXT'!A852,77),1),"")</f>
        <v>C</v>
      </c>
      <c r="E831" s="12">
        <f>IF('Atual-TXT'!A852&lt;&gt;"",IF(MOD(VALUE(LEFT(A831,1)),2)=1,IF(D831="D",C831,-C831),IF(D831="C",C831,-C831)),"")</f>
        <v>11843567.369999999</v>
      </c>
    </row>
    <row r="832" spans="1:5" x14ac:dyDescent="0.2">
      <c r="A832" s="11" t="str">
        <f>IF('Atual-TXT'!A853&lt;&gt;"",LEFT('Atual-TXT'!A853,15),"")</f>
        <v>8.9.4.3.1.00.00</v>
      </c>
      <c r="B832" s="11" t="str">
        <f>IF('Atual-TXT'!A853&lt;&gt;"",RIGHT(LEFT('Atual-TXT'!A853,51),34),"")</f>
        <v>DISPONIBILDADE DE RECURSOS POR TED</v>
      </c>
      <c r="C832" s="12">
        <f>IF('Atual-TXT'!A853&lt;&gt;"",VALUE(RIGHT(LEFT('Atual-TXT'!A853,75),23)),"")</f>
        <v>10642.56</v>
      </c>
      <c r="D832" s="11" t="str">
        <f>IF('Atual-TXT'!A853&lt;&gt;"",RIGHT(LEFT('Atual-TXT'!A853,77),1),"")</f>
        <v>C</v>
      </c>
      <c r="E832" s="12">
        <f>IF('Atual-TXT'!A853&lt;&gt;"",IF(MOD(VALUE(LEFT(A832,1)),2)=1,IF(D832="D",C832,-C832),IF(D832="C",C832,-C832)),"")</f>
        <v>10642.56</v>
      </c>
    </row>
    <row r="833" spans="1:5" x14ac:dyDescent="0.2">
      <c r="A833" s="11" t="str">
        <f>IF('Atual-TXT'!A854&lt;&gt;"",LEFT('Atual-TXT'!A854,15),"")</f>
        <v>8.9.4.3.2.00.00</v>
      </c>
      <c r="B833" s="11" t="str">
        <f>IF('Atual-TXT'!A854&lt;&gt;"",RIGHT(LEFT('Atual-TXT'!A854,51),34),"")</f>
        <v>DISPONIBILIDADE DE RECURSOS POR TE</v>
      </c>
      <c r="C833" s="12">
        <f>IF('Atual-TXT'!A854&lt;&gt;"",VALUE(RIGHT(LEFT('Atual-TXT'!A854,75),23)),"")</f>
        <v>11832924.810000001</v>
      </c>
      <c r="D833" s="11" t="str">
        <f>IF('Atual-TXT'!A854&lt;&gt;"",RIGHT(LEFT('Atual-TXT'!A854,77),1),"")</f>
        <v>C</v>
      </c>
      <c r="E833" s="12">
        <f>IF('Atual-TXT'!A854&lt;&gt;"",IF(MOD(VALUE(LEFT(A833,1)),2)=1,IF(D833="D",C833,-C833),IF(D833="C",C833,-C833)),"")</f>
        <v>11832924.810000001</v>
      </c>
    </row>
    <row r="834" spans="1:5" x14ac:dyDescent="0.2">
      <c r="A834" s="11" t="str">
        <f>IF('Atual-TXT'!A855&lt;&gt;"",LEFT('Atual-TXT'!A855,15),"")</f>
        <v>8.9.9.0.0.00.00</v>
      </c>
      <c r="B834" s="11" t="str">
        <f>IF('Atual-TXT'!A855&lt;&gt;"",RIGHT(LEFT('Atual-TXT'!A855,51),34),"")</f>
        <v xml:space="preserve">DEMAIS CONTROLES                  </v>
      </c>
      <c r="C834" s="12">
        <f>IF('Atual-TXT'!A855&lt;&gt;"",VALUE(RIGHT(LEFT('Atual-TXT'!A855,75),23)),"")</f>
        <v>496662693.73000002</v>
      </c>
      <c r="D834" s="11" t="str">
        <f>IF('Atual-TXT'!A855&lt;&gt;"",RIGHT(LEFT('Atual-TXT'!A855,77),1),"")</f>
        <v>C</v>
      </c>
      <c r="E834" s="12">
        <f>IF('Atual-TXT'!A855&lt;&gt;"",IF(MOD(VALUE(LEFT(A834,1)),2)=1,IF(D834="D",C834,-C834),IF(D834="C",C834,-C834)),"")</f>
        <v>496662693.73000002</v>
      </c>
    </row>
    <row r="835" spans="1:5" x14ac:dyDescent="0.2">
      <c r="A835" s="11" t="str">
        <f>IF('Atual-TXT'!A856&lt;&gt;"",LEFT('Atual-TXT'!A856,15),"")</f>
        <v>8.9.9.9.0.00.00</v>
      </c>
      <c r="B835" s="11" t="str">
        <f>IF('Atual-TXT'!A856&lt;&gt;"",RIGHT(LEFT('Atual-TXT'!A856,51),34),"")</f>
        <v xml:space="preserve">DEMAIS CONTROLES                  </v>
      </c>
      <c r="C835" s="12">
        <f>IF('Atual-TXT'!A856&lt;&gt;"",VALUE(RIGHT(LEFT('Atual-TXT'!A856,75),23)),"")</f>
        <v>496662693.73000002</v>
      </c>
      <c r="D835" s="11" t="str">
        <f>IF('Atual-TXT'!A856&lt;&gt;"",RIGHT(LEFT('Atual-TXT'!A856,77),1),"")</f>
        <v>C</v>
      </c>
      <c r="E835" s="12">
        <f>IF('Atual-TXT'!A856&lt;&gt;"",IF(MOD(VALUE(LEFT(A835,1)),2)=1,IF(D835="D",C835,-C835),IF(D835="C",C835,-C835)),"")</f>
        <v>496662693.73000002</v>
      </c>
    </row>
    <row r="836" spans="1:5" x14ac:dyDescent="0.2">
      <c r="A836" s="11" t="str">
        <f>IF('Atual-TXT'!A857&lt;&gt;"",LEFT('Atual-TXT'!A857,15),"")</f>
        <v>8.9.9.9.1.00.00</v>
      </c>
      <c r="B836" s="11" t="str">
        <f>IF('Atual-TXT'!A857&lt;&gt;"",RIGHT(LEFT('Atual-TXT'!A857,51),34),"")</f>
        <v>EXECUCAO DO CONTROLE DE BENS E VAL</v>
      </c>
      <c r="C836" s="12">
        <f>IF('Atual-TXT'!A857&lt;&gt;"",VALUE(RIGHT(LEFT('Atual-TXT'!A857,75),23)),"")</f>
        <v>482663901.56999999</v>
      </c>
      <c r="D836" s="11" t="str">
        <f>IF('Atual-TXT'!A857&lt;&gt;"",RIGHT(LEFT('Atual-TXT'!A857,77),1),"")</f>
        <v>C</v>
      </c>
      <c r="E836" s="12">
        <f>IF('Atual-TXT'!A857&lt;&gt;"",IF(MOD(VALUE(LEFT(A836,1)),2)=1,IF(D836="D",C836,-C836),IF(D836="C",C836,-C836)),"")</f>
        <v>482663901.56999999</v>
      </c>
    </row>
    <row r="837" spans="1:5" x14ac:dyDescent="0.2">
      <c r="A837" s="11" t="str">
        <f>IF('Atual-TXT'!A858&lt;&gt;"",LEFT('Atual-TXT'!A858,15),"")</f>
        <v>8.9.9.9.1.04.00</v>
      </c>
      <c r="B837" s="11" t="str">
        <f>IF('Atual-TXT'!A858&lt;&gt;"",RIGHT(LEFT('Atual-TXT'!A858,51),34),"")</f>
        <v xml:space="preserve">CONTROLE DE PRECATORIOS E RPV     </v>
      </c>
      <c r="C837" s="12">
        <f>IF('Atual-TXT'!A858&lt;&gt;"",VALUE(RIGHT(LEFT('Atual-TXT'!A858,75),23)),"")</f>
        <v>171138.21</v>
      </c>
      <c r="D837" s="11" t="str">
        <f>IF('Atual-TXT'!A858&lt;&gt;"",RIGHT(LEFT('Atual-TXT'!A858,77),1),"")</f>
        <v>C</v>
      </c>
      <c r="E837" s="12">
        <f>IF('Atual-TXT'!A858&lt;&gt;"",IF(MOD(VALUE(LEFT(A837,1)),2)=1,IF(D837="D",C837,-C837),IF(D837="C",C837,-C837)),"")</f>
        <v>171138.21</v>
      </c>
    </row>
    <row r="838" spans="1:5" x14ac:dyDescent="0.2">
      <c r="A838" s="11" t="str">
        <f>IF('Atual-TXT'!A859&lt;&gt;"",LEFT('Atual-TXT'!A859,15),"")</f>
        <v>8.9.9.9.1.04.03</v>
      </c>
      <c r="B838" s="11" t="str">
        <f>IF('Atual-TXT'!A859&lt;&gt;"",RIGHT(LEFT('Atual-TXT'!A859,51),34),"")</f>
        <v>PRECATÓRIOS A PAGAR - UG DE ORIGEM</v>
      </c>
      <c r="C838" s="12">
        <f>IF('Atual-TXT'!A859&lt;&gt;"",VALUE(RIGHT(LEFT('Atual-TXT'!A859,75),23)),"")</f>
        <v>171138.21</v>
      </c>
      <c r="D838" s="11" t="str">
        <f>IF('Atual-TXT'!A859&lt;&gt;"",RIGHT(LEFT('Atual-TXT'!A859,77),1),"")</f>
        <v>C</v>
      </c>
      <c r="E838" s="12">
        <f>IF('Atual-TXT'!A859&lt;&gt;"",IF(MOD(VALUE(LEFT(A838,1)),2)=1,IF(D838="D",C838,-C838),IF(D838="C",C838,-C838)),"")</f>
        <v>171138.21</v>
      </c>
    </row>
    <row r="839" spans="1:5" x14ac:dyDescent="0.2">
      <c r="A839" s="11" t="str">
        <f>IF('Atual-TXT'!A860&lt;&gt;"",LEFT('Atual-TXT'!A860,15),"")</f>
        <v>8.9.9.9.1.07.00</v>
      </c>
      <c r="B839" s="11" t="str">
        <f>IF('Atual-TXT'!A860&lt;&gt;"",RIGHT(LEFT('Atual-TXT'!A860,51),34),"")</f>
        <v>CONTROLE DE BENEFICIARIO - AUXILIO</v>
      </c>
      <c r="C839" s="12">
        <f>IF('Atual-TXT'!A860&lt;&gt;"",VALUE(RIGHT(LEFT('Atual-TXT'!A860,75),23)),"")</f>
        <v>243000.37</v>
      </c>
      <c r="D839" s="11" t="str">
        <f>IF('Atual-TXT'!A860&lt;&gt;"",RIGHT(LEFT('Atual-TXT'!A860,77),1),"")</f>
        <v>C</v>
      </c>
      <c r="E839" s="12">
        <f>IF('Atual-TXT'!A860&lt;&gt;"",IF(MOD(VALUE(LEFT(A839,1)),2)=1,IF(D839="D",C839,-C839),IF(D839="C",C839,-C839)),"")</f>
        <v>243000.37</v>
      </c>
    </row>
    <row r="840" spans="1:5" x14ac:dyDescent="0.2">
      <c r="A840" s="11" t="str">
        <f>IF('Atual-TXT'!A861&lt;&gt;"",LEFT('Atual-TXT'!A861,15),"")</f>
        <v>8.9.9.9.1.08.00</v>
      </c>
      <c r="B840" s="11" t="str">
        <f>IF('Atual-TXT'!A861&lt;&gt;"",RIGHT(LEFT('Atual-TXT'!A861,51),34),"")</f>
        <v xml:space="preserve">CONTROLE ARRECADACAO RECEITAS     </v>
      </c>
      <c r="C840" s="12">
        <f>IF('Atual-TXT'!A861&lt;&gt;"",VALUE(RIGHT(LEFT('Atual-TXT'!A861,75),23)),"")</f>
        <v>821255.23</v>
      </c>
      <c r="D840" s="11" t="str">
        <f>IF('Atual-TXT'!A861&lt;&gt;"",RIGHT(LEFT('Atual-TXT'!A861,77),1),"")</f>
        <v>C</v>
      </c>
      <c r="E840" s="12">
        <f>IF('Atual-TXT'!A861&lt;&gt;"",IF(MOD(VALUE(LEFT(A840,1)),2)=1,IF(D840="D",C840,-C840),IF(D840="C",C840,-C840)),"")</f>
        <v>821255.23</v>
      </c>
    </row>
    <row r="841" spans="1:5" x14ac:dyDescent="0.2">
      <c r="A841" s="11" t="str">
        <f>IF('Atual-TXT'!A862&lt;&gt;"",LEFT('Atual-TXT'!A862,15),"")</f>
        <v>8.9.9.9.1.08.01</v>
      </c>
      <c r="B841" s="11" t="str">
        <f>IF('Atual-TXT'!A862&lt;&gt;"",RIGHT(LEFT('Atual-TXT'!A862,51),34),"")</f>
        <v>EXECUCAO DA RECEITA NO ORGAO DE DE</v>
      </c>
      <c r="C841" s="12">
        <f>IF('Atual-TXT'!A862&lt;&gt;"",VALUE(RIGHT(LEFT('Atual-TXT'!A862,75),23)),"")</f>
        <v>26754.560000000001</v>
      </c>
      <c r="D841" s="11" t="str">
        <f>IF('Atual-TXT'!A862&lt;&gt;"",RIGHT(LEFT('Atual-TXT'!A862,77),1),"")</f>
        <v>C</v>
      </c>
      <c r="E841" s="12">
        <f>IF('Atual-TXT'!A862&lt;&gt;"",IF(MOD(VALUE(LEFT(A841,1)),2)=1,IF(D841="D",C841,-C841),IF(D841="C",C841,-C841)),"")</f>
        <v>26754.560000000001</v>
      </c>
    </row>
    <row r="842" spans="1:5" x14ac:dyDescent="0.2">
      <c r="A842" s="11" t="str">
        <f>IF('Atual-TXT'!A863&lt;&gt;"",LEFT('Atual-TXT'!A863,15),"")</f>
        <v>8.9.9.9.1.08.02</v>
      </c>
      <c r="B842" s="11" t="str">
        <f>IF('Atual-TXT'!A863&lt;&gt;"",RIGHT(LEFT('Atual-TXT'!A863,51),34),"")</f>
        <v>CONTROLE DA ARRECADACAO NA UG ARRE</v>
      </c>
      <c r="C842" s="12">
        <f>IF('Atual-TXT'!A863&lt;&gt;"",VALUE(RIGHT(LEFT('Atual-TXT'!A863,75),23)),"")</f>
        <v>794500.67</v>
      </c>
      <c r="D842" s="11" t="str">
        <f>IF('Atual-TXT'!A863&lt;&gt;"",RIGHT(LEFT('Atual-TXT'!A863,77),1),"")</f>
        <v>C</v>
      </c>
      <c r="E842" s="12">
        <f>IF('Atual-TXT'!A863&lt;&gt;"",IF(MOD(VALUE(LEFT(A842,1)),2)=1,IF(D842="D",C842,-C842),IF(D842="C",C842,-C842)),"")</f>
        <v>794500.67</v>
      </c>
    </row>
    <row r="843" spans="1:5" x14ac:dyDescent="0.2">
      <c r="A843" s="11" t="str">
        <f>IF('Atual-TXT'!A864&lt;&gt;"",LEFT('Atual-TXT'!A864,15),"")</f>
        <v>8.9.9.9.1.11.00</v>
      </c>
      <c r="B843" s="11" t="str">
        <f>IF('Atual-TXT'!A864&lt;&gt;"",RIGHT(LEFT('Atual-TXT'!A864,51),34),"")</f>
        <v>EXECUCAO DO CONTROLE DE PAGTOS SUP</v>
      </c>
      <c r="C843" s="12">
        <f>IF('Atual-TXT'!A864&lt;&gt;"",VALUE(RIGHT(LEFT('Atual-TXT'!A864,75),23)),"")</f>
        <v>59860.04</v>
      </c>
      <c r="D843" s="11" t="str">
        <f>IF('Atual-TXT'!A864&lt;&gt;"",RIGHT(LEFT('Atual-TXT'!A864,77),1),"")</f>
        <v>C</v>
      </c>
      <c r="E843" s="12">
        <f>IF('Atual-TXT'!A864&lt;&gt;"",IF(MOD(VALUE(LEFT(A843,1)),2)=1,IF(D843="D",C843,-C843),IF(D843="C",C843,-C843)),"")</f>
        <v>59860.04</v>
      </c>
    </row>
    <row r="844" spans="1:5" x14ac:dyDescent="0.2">
      <c r="A844" s="11" t="str">
        <f>IF('Atual-TXT'!A865&lt;&gt;"",LEFT('Atual-TXT'!A865,15),"")</f>
        <v>8.9.9.9.1.11.02</v>
      </c>
      <c r="B844" s="11" t="str">
        <f>IF('Atual-TXT'!A865&lt;&gt;"",RIGHT(LEFT('Atual-TXT'!A865,51),34),"")</f>
        <v>FATURA - CARTAO DE PAGAMENTO DO GO</v>
      </c>
      <c r="C844" s="12">
        <f>IF('Atual-TXT'!A865&lt;&gt;"",VALUE(RIGHT(LEFT('Atual-TXT'!A865,75),23)),"")</f>
        <v>59615.54</v>
      </c>
      <c r="D844" s="11" t="str">
        <f>IF('Atual-TXT'!A865&lt;&gt;"",RIGHT(LEFT('Atual-TXT'!A865,77),1),"")</f>
        <v>C</v>
      </c>
      <c r="E844" s="12">
        <f>IF('Atual-TXT'!A865&lt;&gt;"",IF(MOD(VALUE(LEFT(A844,1)),2)=1,IF(D844="D",C844,-C844),IF(D844="C",C844,-C844)),"")</f>
        <v>59615.54</v>
      </c>
    </row>
    <row r="845" spans="1:5" x14ac:dyDescent="0.2">
      <c r="A845" s="11" t="str">
        <f>IF('Atual-TXT'!A866&lt;&gt;"",LEFT('Atual-TXT'!A866,15),"")</f>
        <v>8.9.9.9.1.11.05</v>
      </c>
      <c r="B845" s="11" t="str">
        <f>IF('Atual-TXT'!A866&lt;&gt;"",RIGHT(LEFT('Atual-TXT'!A866,51),34),"")</f>
        <v xml:space="preserve">DEVOLUCAO DE VALORES DE FATURA DO </v>
      </c>
      <c r="C845" s="12">
        <f>IF('Atual-TXT'!A866&lt;&gt;"",VALUE(RIGHT(LEFT('Atual-TXT'!A866,75),23)),"")</f>
        <v>244.5</v>
      </c>
      <c r="D845" s="11" t="str">
        <f>IF('Atual-TXT'!A866&lt;&gt;"",RIGHT(LEFT('Atual-TXT'!A866,77),1),"")</f>
        <v>C</v>
      </c>
      <c r="E845" s="12">
        <f>IF('Atual-TXT'!A866&lt;&gt;"",IF(MOD(VALUE(LEFT(A845,1)),2)=1,IF(D845="D",C845,-C845),IF(D845="C",C845,-C845)),"")</f>
        <v>244.5</v>
      </c>
    </row>
    <row r="846" spans="1:5" x14ac:dyDescent="0.2">
      <c r="A846" s="11" t="str">
        <f>IF('Atual-TXT'!A867&lt;&gt;"",LEFT('Atual-TXT'!A867,15),"")</f>
        <v>8.9.9.9.1.11.08</v>
      </c>
      <c r="B846" s="11" t="str">
        <f>IF('Atual-TXT'!A867&lt;&gt;"",RIGHT(LEFT('Atual-TXT'!A867,51),34),"")</f>
        <v>RETENCOES S/ DESPESAS DE SUPRIMENT</v>
      </c>
      <c r="C846" s="12">
        <f>IF('Atual-TXT'!A867&lt;&gt;"",VALUE(RIGHT(LEFT('Atual-TXT'!A867,75),23)),"")</f>
        <v>0</v>
      </c>
      <c r="D846" s="11" t="str">
        <f>IF('Atual-TXT'!A867&lt;&gt;"",RIGHT(LEFT('Atual-TXT'!A867,77),1),"")</f>
        <v xml:space="preserve"> </v>
      </c>
      <c r="E846" s="12">
        <f>IF('Atual-TXT'!A867&lt;&gt;"",IF(MOD(VALUE(LEFT(A846,1)),2)=1,IF(D846="D",C846,-C846),IF(D846="C",C846,-C846)),"")</f>
        <v>0</v>
      </c>
    </row>
    <row r="847" spans="1:5" x14ac:dyDescent="0.2">
      <c r="A847" s="11" t="str">
        <f>IF('Atual-TXT'!A868&lt;&gt;"",LEFT('Atual-TXT'!A868,15),"")</f>
        <v>8.9.9.9.1.24.00</v>
      </c>
      <c r="B847" s="11" t="str">
        <f>IF('Atual-TXT'!A868&lt;&gt;"",RIGHT(LEFT('Atual-TXT'!A868,51),34),"")</f>
        <v>EXECUCAO DO CONTROLE DE REGISTRO P</v>
      </c>
      <c r="C847" s="12">
        <f>IF('Atual-TXT'!A868&lt;&gt;"",VALUE(RIGHT(LEFT('Atual-TXT'!A868,75),23)),"")</f>
        <v>29472988.18</v>
      </c>
      <c r="D847" s="11" t="str">
        <f>IF('Atual-TXT'!A868&lt;&gt;"",RIGHT(LEFT('Atual-TXT'!A868,77),1),"")</f>
        <v>C</v>
      </c>
      <c r="E847" s="12">
        <f>IF('Atual-TXT'!A868&lt;&gt;"",IF(MOD(VALUE(LEFT(A847,1)),2)=1,IF(D847="D",C847,-C847),IF(D847="C",C847,-C847)),"")</f>
        <v>29472988.18</v>
      </c>
    </row>
    <row r="848" spans="1:5" x14ac:dyDescent="0.2">
      <c r="A848" s="11" t="str">
        <f>IF('Atual-TXT'!A869&lt;&gt;"",LEFT('Atual-TXT'!A869,15),"")</f>
        <v>8.9.9.9.1.24.01</v>
      </c>
      <c r="B848" s="11" t="str">
        <f>IF('Atual-TXT'!A869&lt;&gt;"",RIGHT(LEFT('Atual-TXT'!A869,51),34),"")</f>
        <v>CONTROLE REGISTRO SPIUNET A RATIFI</v>
      </c>
      <c r="C848" s="12">
        <f>IF('Atual-TXT'!A869&lt;&gt;"",VALUE(RIGHT(LEFT('Atual-TXT'!A869,75),23)),"")</f>
        <v>0</v>
      </c>
      <c r="D848" s="11" t="str">
        <f>IF('Atual-TXT'!A869&lt;&gt;"",RIGHT(LEFT('Atual-TXT'!A869,77),1),"")</f>
        <v xml:space="preserve"> </v>
      </c>
      <c r="E848" s="12">
        <f>IF('Atual-TXT'!A869&lt;&gt;"",IF(MOD(VALUE(LEFT(A848,1)),2)=1,IF(D848="D",C848,-C848),IF(D848="C",C848,-C848)),"")</f>
        <v>0</v>
      </c>
    </row>
    <row r="849" spans="1:5" x14ac:dyDescent="0.2">
      <c r="A849" s="11" t="str">
        <f>IF('Atual-TXT'!A870&lt;&gt;"",LEFT('Atual-TXT'!A870,15),"")</f>
        <v>8.9.9.9.1.24.02</v>
      </c>
      <c r="B849" s="11" t="str">
        <f>IF('Atual-TXT'!A870&lt;&gt;"",RIGHT(LEFT('Atual-TXT'!A870,51),34),"")</f>
        <v>CONTROLE REGISTRO SPIUNET RATIFICA</v>
      </c>
      <c r="C849" s="12">
        <f>IF('Atual-TXT'!A870&lt;&gt;"",VALUE(RIGHT(LEFT('Atual-TXT'!A870,75),23)),"")</f>
        <v>29472988.18</v>
      </c>
      <c r="D849" s="11" t="str">
        <f>IF('Atual-TXT'!A870&lt;&gt;"",RIGHT(LEFT('Atual-TXT'!A870,77),1),"")</f>
        <v>C</v>
      </c>
      <c r="E849" s="12">
        <f>IF('Atual-TXT'!A870&lt;&gt;"",IF(MOD(VALUE(LEFT(A849,1)),2)=1,IF(D849="D",C849,-C849),IF(D849="C",C849,-C849)),"")</f>
        <v>29472988.18</v>
      </c>
    </row>
    <row r="850" spans="1:5" x14ac:dyDescent="0.2">
      <c r="A850" s="11" t="str">
        <f>IF('Atual-TXT'!A871&lt;&gt;"",LEFT('Atual-TXT'!A871,15),"")</f>
        <v>8.9.9.9.1.33.00</v>
      </c>
      <c r="B850" s="11" t="str">
        <f>IF('Atual-TXT'!A871&lt;&gt;"",RIGHT(LEFT('Atual-TXT'!A871,51),34),"")</f>
        <v>CONTROLE INDICACAO DE NE INSCRITAS</v>
      </c>
      <c r="C850" s="12">
        <f>IF('Atual-TXT'!A871&lt;&gt;"",VALUE(RIGHT(LEFT('Atual-TXT'!A871,75),23)),"")</f>
        <v>26209180.920000002</v>
      </c>
      <c r="D850" s="11" t="str">
        <f>IF('Atual-TXT'!A871&lt;&gt;"",RIGHT(LEFT('Atual-TXT'!A871,77),1),"")</f>
        <v>C</v>
      </c>
      <c r="E850" s="12">
        <f>IF('Atual-TXT'!A871&lt;&gt;"",IF(MOD(VALUE(LEFT(A850,1)),2)=1,IF(D850="D",C850,-C850),IF(D850="C",C850,-C850)),"")</f>
        <v>26209180.920000002</v>
      </c>
    </row>
    <row r="851" spans="1:5" x14ac:dyDescent="0.2">
      <c r="A851" s="11" t="str">
        <f>IF('Atual-TXT'!A872&lt;&gt;"",LEFT('Atual-TXT'!A872,15),"")</f>
        <v>8.9.9.9.1.33.01</v>
      </c>
      <c r="B851" s="11" t="str">
        <f>IF('Atual-TXT'!A872&lt;&gt;"",RIGHT(LEFT('Atual-TXT'!A872,51),34),"")</f>
        <v>CONTR INDIC NE A SER INSCRITA EM R</v>
      </c>
      <c r="C851" s="12">
        <f>IF('Atual-TXT'!A872&lt;&gt;"",VALUE(RIGHT(LEFT('Atual-TXT'!A872,75),23)),"")</f>
        <v>0</v>
      </c>
      <c r="D851" s="11" t="str">
        <f>IF('Atual-TXT'!A872&lt;&gt;"",RIGHT(LEFT('Atual-TXT'!A872,77),1),"")</f>
        <v xml:space="preserve"> </v>
      </c>
      <c r="E851" s="12">
        <f>IF('Atual-TXT'!A872&lt;&gt;"",IF(MOD(VALUE(LEFT(A851,1)),2)=1,IF(D851="D",C851,-C851),IF(D851="C",C851,-C851)),"")</f>
        <v>0</v>
      </c>
    </row>
    <row r="852" spans="1:5" x14ac:dyDescent="0.2">
      <c r="A852" s="11" t="str">
        <f>IF('Atual-TXT'!A873&lt;&gt;"",LEFT('Atual-TXT'!A873,15),"")</f>
        <v>8.9.9.9.1.33.02</v>
      </c>
      <c r="B852" s="11" t="str">
        <f>IF('Atual-TXT'!A873&lt;&gt;"",RIGHT(LEFT('Atual-TXT'!A873,51),34),"")</f>
        <v xml:space="preserve"> CONTR DE INSCR. DE NE INSCRITAS R</v>
      </c>
      <c r="C852" s="12">
        <f>IF('Atual-TXT'!A873&lt;&gt;"",VALUE(RIGHT(LEFT('Atual-TXT'!A873,75),23)),"")</f>
        <v>26209180.920000002</v>
      </c>
      <c r="D852" s="11" t="str">
        <f>IF('Atual-TXT'!A873&lt;&gt;"",RIGHT(LEFT('Atual-TXT'!A873,77),1),"")</f>
        <v>C</v>
      </c>
      <c r="E852" s="12">
        <f>IF('Atual-TXT'!A873&lt;&gt;"",IF(MOD(VALUE(LEFT(A852,1)),2)=1,IF(D852="D",C852,-C852),IF(D852="C",C852,-C852)),"")</f>
        <v>26209180.920000002</v>
      </c>
    </row>
    <row r="853" spans="1:5" x14ac:dyDescent="0.2">
      <c r="A853" s="11" t="str">
        <f>IF('Atual-TXT'!A874&lt;&gt;"",LEFT('Atual-TXT'!A874,15),"")</f>
        <v>8.9.9.9.1.36.00</v>
      </c>
      <c r="B853" s="11" t="str">
        <f>IF('Atual-TXT'!A874&lt;&gt;"",RIGHT(LEFT('Atual-TXT'!A874,51),34),"")</f>
        <v>CONTROLE DE PROGRAMACAO ORCAMENTAR</v>
      </c>
      <c r="C853" s="12">
        <f>IF('Atual-TXT'!A874&lt;&gt;"",VALUE(RIGHT(LEFT('Atual-TXT'!A874,75),23)),"")</f>
        <v>42673854.020000003</v>
      </c>
      <c r="D853" s="11" t="str">
        <f>IF('Atual-TXT'!A874&lt;&gt;"",RIGHT(LEFT('Atual-TXT'!A874,77),1),"")</f>
        <v>C</v>
      </c>
      <c r="E853" s="12">
        <f>IF('Atual-TXT'!A874&lt;&gt;"",IF(MOD(VALUE(LEFT(A853,1)),2)=1,IF(D853="D",C853,-C853),IF(D853="C",C853,-C853)),"")</f>
        <v>42673854.020000003</v>
      </c>
    </row>
    <row r="854" spans="1:5" x14ac:dyDescent="0.2">
      <c r="A854" s="11" t="str">
        <f>IF('Atual-TXT'!A875&lt;&gt;"",LEFT('Atual-TXT'!A875,15),"")</f>
        <v>8.9.9.9.1.44.00</v>
      </c>
      <c r="B854" s="11" t="str">
        <f>IF('Atual-TXT'!A875&lt;&gt;"",RIGHT(LEFT('Atual-TXT'!A875,51),34),"")</f>
        <v>CONTROLE DE PGTO DE NATUREZA ORCAM</v>
      </c>
      <c r="C854" s="12">
        <f>IF('Atual-TXT'!A875&lt;&gt;"",VALUE(RIGHT(LEFT('Atual-TXT'!A875,75),23)),"")</f>
        <v>308708694.25</v>
      </c>
      <c r="D854" s="11" t="str">
        <f>IF('Atual-TXT'!A875&lt;&gt;"",RIGHT(LEFT('Atual-TXT'!A875,77),1),"")</f>
        <v>C</v>
      </c>
      <c r="E854" s="12">
        <f>IF('Atual-TXT'!A875&lt;&gt;"",IF(MOD(VALUE(LEFT(A854,1)),2)=1,IF(D854="D",C854,-C854),IF(D854="C",C854,-C854)),"")</f>
        <v>308708694.25</v>
      </c>
    </row>
    <row r="855" spans="1:5" x14ac:dyDescent="0.2">
      <c r="A855" s="11" t="str">
        <f>IF('Atual-TXT'!A876&lt;&gt;"",LEFT('Atual-TXT'!A876,15),"")</f>
        <v>8.9.9.9.1.59.00</v>
      </c>
      <c r="B855" s="11" t="str">
        <f>IF('Atual-TXT'!A876&lt;&gt;"",RIGHT(LEFT('Atual-TXT'!A876,51),34),"")</f>
        <v>CONTROLE POR NE DE CANCELAMENTO/AN</v>
      </c>
      <c r="C855" s="12">
        <f>IF('Atual-TXT'!A876&lt;&gt;"",VALUE(RIGHT(LEFT('Atual-TXT'!A876,75),23)),"")</f>
        <v>39746468.520000003</v>
      </c>
      <c r="D855" s="11" t="str">
        <f>IF('Atual-TXT'!A876&lt;&gt;"",RIGHT(LEFT('Atual-TXT'!A876,77),1),"")</f>
        <v>C</v>
      </c>
      <c r="E855" s="12">
        <f>IF('Atual-TXT'!A876&lt;&gt;"",IF(MOD(VALUE(LEFT(A855,1)),2)=1,IF(D855="D",C855,-C855),IF(D855="C",C855,-C855)),"")</f>
        <v>39746468.520000003</v>
      </c>
    </row>
    <row r="856" spans="1:5" x14ac:dyDescent="0.2">
      <c r="A856" s="11" t="str">
        <f>IF('Atual-TXT'!A877&lt;&gt;"",LEFT('Atual-TXT'!A877,15),"")</f>
        <v>8.9.9.9.1.59.01</v>
      </c>
      <c r="B856" s="11" t="str">
        <f>IF('Atual-TXT'!A877&lt;&gt;"",RIGHT(LEFT('Atual-TXT'!A877,51),34),"")</f>
        <v>CONTR.NE DE ANULACAO MAIS SB-EXERC</v>
      </c>
      <c r="C856" s="12">
        <f>IF('Atual-TXT'!A877&lt;&gt;"",VALUE(RIGHT(LEFT('Atual-TXT'!A877,75),23)),"")</f>
        <v>39024448.979999997</v>
      </c>
      <c r="D856" s="11" t="str">
        <f>IF('Atual-TXT'!A877&lt;&gt;"",RIGHT(LEFT('Atual-TXT'!A877,77),1),"")</f>
        <v>C</v>
      </c>
      <c r="E856" s="12">
        <f>IF('Atual-TXT'!A877&lt;&gt;"",IF(MOD(VALUE(LEFT(A856,1)),2)=1,IF(D856="D",C856,-C856),IF(D856="C",C856,-C856)),"")</f>
        <v>39024448.979999997</v>
      </c>
    </row>
    <row r="857" spans="1:5" x14ac:dyDescent="0.2">
      <c r="A857" s="11" t="str">
        <f>IF('Atual-TXT'!A878&lt;&gt;"",LEFT('Atual-TXT'!A878,15),"")</f>
        <v>8.9.9.9.1.59.05</v>
      </c>
      <c r="B857" s="11" t="str">
        <f>IF('Atual-TXT'!A878&lt;&gt;"",RIGHT(LEFT('Atual-TXT'!A878,51),34),"")</f>
        <v>CONTR.NE DE CANCEL.MAIS SB-RP ESP.</v>
      </c>
      <c r="C857" s="12">
        <f>IF('Atual-TXT'!A878&lt;&gt;"",VALUE(RIGHT(LEFT('Atual-TXT'!A878,75),23)),"")</f>
        <v>722019.54</v>
      </c>
      <c r="D857" s="11" t="str">
        <f>IF('Atual-TXT'!A878&lt;&gt;"",RIGHT(LEFT('Atual-TXT'!A878,77),1),"")</f>
        <v>C</v>
      </c>
      <c r="E857" s="12">
        <f>IF('Atual-TXT'!A878&lt;&gt;"",IF(MOD(VALUE(LEFT(A857,1)),2)=1,IF(D857="D",C857,-C857),IF(D857="C",C857,-C857)),"")</f>
        <v>722019.54</v>
      </c>
    </row>
    <row r="858" spans="1:5" x14ac:dyDescent="0.2">
      <c r="A858" s="11" t="str">
        <f>IF('Atual-TXT'!A879&lt;&gt;"",LEFT('Atual-TXT'!A879,15),"")</f>
        <v>8.9.9.9.1.64.00</v>
      </c>
      <c r="B858" s="11" t="str">
        <f>IF('Atual-TXT'!A879&lt;&gt;"",RIGHT(LEFT('Atual-TXT'!A879,51),34),"")</f>
        <v>CREDITO DE RP REINSCRITOS - CONTRO</v>
      </c>
      <c r="C858" s="12">
        <f>IF('Atual-TXT'!A879&lt;&gt;"",VALUE(RIGHT(LEFT('Atual-TXT'!A879,75),23)),"")</f>
        <v>34557461.829999998</v>
      </c>
      <c r="D858" s="11" t="str">
        <f>IF('Atual-TXT'!A879&lt;&gt;"",RIGHT(LEFT('Atual-TXT'!A879,77),1),"")</f>
        <v>C</v>
      </c>
      <c r="E858" s="12">
        <f>IF('Atual-TXT'!A879&lt;&gt;"",IF(MOD(VALUE(LEFT(A858,1)),2)=1,IF(D858="D",C858,-C858),IF(D858="C",C858,-C858)),"")</f>
        <v>34557461.829999998</v>
      </c>
    </row>
    <row r="859" spans="1:5" x14ac:dyDescent="0.2">
      <c r="A859" s="11" t="str">
        <f>IF('Atual-TXT'!A880&lt;&gt;"",LEFT('Atual-TXT'!A880,15),"")</f>
        <v>8.9.9.9.1.64.01</v>
      </c>
      <c r="B859" s="11" t="str">
        <f>IF('Atual-TXT'!A880&lt;&gt;"",RIGHT(LEFT('Atual-TXT'!A880,51),34),"")</f>
        <v>CREDITO DE RP NÃO PROCESSADOS REIN</v>
      </c>
      <c r="C859" s="12">
        <f>IF('Atual-TXT'!A880&lt;&gt;"",VALUE(RIGHT(LEFT('Atual-TXT'!A880,75),23)),"")</f>
        <v>34442438.170000002</v>
      </c>
      <c r="D859" s="11" t="str">
        <f>IF('Atual-TXT'!A880&lt;&gt;"",RIGHT(LEFT('Atual-TXT'!A880,77),1),"")</f>
        <v>C</v>
      </c>
      <c r="E859" s="12">
        <f>IF('Atual-TXT'!A880&lt;&gt;"",IF(MOD(VALUE(LEFT(A859,1)),2)=1,IF(D859="D",C859,-C859),IF(D859="C",C859,-C859)),"")</f>
        <v>34442438.170000002</v>
      </c>
    </row>
    <row r="860" spans="1:5" x14ac:dyDescent="0.2">
      <c r="A860" s="11" t="str">
        <f>IF('Atual-TXT'!A881&lt;&gt;"",LEFT('Atual-TXT'!A881,15),"")</f>
        <v>8.9.9.9.1.64.02</v>
      </c>
      <c r="B860" s="11" t="str">
        <f>IF('Atual-TXT'!A881&lt;&gt;"",RIGHT(LEFT('Atual-TXT'!A881,51),34),"")</f>
        <v>CREDITO DE RP PROCESSADOS REINSCRI</v>
      </c>
      <c r="C860" s="12">
        <f>IF('Atual-TXT'!A881&lt;&gt;"",VALUE(RIGHT(LEFT('Atual-TXT'!A881,75),23)),"")</f>
        <v>115023.66</v>
      </c>
      <c r="D860" s="11" t="str">
        <f>IF('Atual-TXT'!A881&lt;&gt;"",RIGHT(LEFT('Atual-TXT'!A881,77),1),"")</f>
        <v>C</v>
      </c>
      <c r="E860" s="12">
        <f>IF('Atual-TXT'!A881&lt;&gt;"",IF(MOD(VALUE(LEFT(A860,1)),2)=1,IF(D860="D",C860,-C860),IF(D860="C",C860,-C860)),"")</f>
        <v>115023.66</v>
      </c>
    </row>
    <row r="861" spans="1:5" x14ac:dyDescent="0.2">
      <c r="A861" s="11" t="str">
        <f>IF('Atual-TXT'!A882&lt;&gt;"",LEFT('Atual-TXT'!A882,15),"")</f>
        <v>8.9.9.9.2.00.00</v>
      </c>
      <c r="B861" s="11" t="str">
        <f>IF('Atual-TXT'!A882&lt;&gt;"",RIGHT(LEFT('Atual-TXT'!A882,51),34),"")</f>
        <v xml:space="preserve">BENS E VALORES EM TRANSITO        </v>
      </c>
      <c r="C861" s="12">
        <f>IF('Atual-TXT'!A882&lt;&gt;"",VALUE(RIGHT(LEFT('Atual-TXT'!A882,75),23)),"")</f>
        <v>0</v>
      </c>
      <c r="D861" s="11" t="str">
        <f>IF('Atual-TXT'!A882&lt;&gt;"",RIGHT(LEFT('Atual-TXT'!A882,77),1),"")</f>
        <v xml:space="preserve"> </v>
      </c>
      <c r="E861" s="12">
        <f>IF('Atual-TXT'!A882&lt;&gt;"",IF(MOD(VALUE(LEFT(A861,1)),2)=1,IF(D861="D",C861,-C861),IF(D861="C",C861,-C861)),"")</f>
        <v>0</v>
      </c>
    </row>
    <row r="862" spans="1:5" x14ac:dyDescent="0.2">
      <c r="A862" s="11" t="str">
        <f>IF('Atual-TXT'!A883&lt;&gt;"",LEFT('Atual-TXT'!A883,15),"")</f>
        <v>8.9.9.9.2.02.00</v>
      </c>
      <c r="B862" s="11" t="str">
        <f>IF('Atual-TXT'!A883&lt;&gt;"",RIGHT(LEFT('Atual-TXT'!A883,51),34),"")</f>
        <v xml:space="preserve">BENS MOVEIS EM TRANSITO           </v>
      </c>
      <c r="C862" s="12">
        <f>IF('Atual-TXT'!A883&lt;&gt;"",VALUE(RIGHT(LEFT('Atual-TXT'!A883,75),23)),"")</f>
        <v>0</v>
      </c>
      <c r="D862" s="11" t="str">
        <f>IF('Atual-TXT'!A883&lt;&gt;"",RIGHT(LEFT('Atual-TXT'!A883,77),1),"")</f>
        <v xml:space="preserve"> </v>
      </c>
      <c r="E862" s="12">
        <f>IF('Atual-TXT'!A883&lt;&gt;"",IF(MOD(VALUE(LEFT(A862,1)),2)=1,IF(D862="D",C862,-C862),IF(D862="C",C862,-C862)),"")</f>
        <v>0</v>
      </c>
    </row>
    <row r="863" spans="1:5" x14ac:dyDescent="0.2">
      <c r="A863" s="11" t="str">
        <f>IF('Atual-TXT'!A884&lt;&gt;"",LEFT('Atual-TXT'!A884,15),"")</f>
        <v>8.9.9.9.2.02.01</v>
      </c>
      <c r="B863" s="11" t="str">
        <f>IF('Atual-TXT'!A884&lt;&gt;"",RIGHT(LEFT('Atual-TXT'!A884,51),34),"")</f>
        <v xml:space="preserve">BENS MOVEIS A RECEBER             </v>
      </c>
      <c r="C863" s="12">
        <f>IF('Atual-TXT'!A884&lt;&gt;"",VALUE(RIGHT(LEFT('Atual-TXT'!A884,75),23)),"")</f>
        <v>0</v>
      </c>
      <c r="D863" s="11" t="str">
        <f>IF('Atual-TXT'!A884&lt;&gt;"",RIGHT(LEFT('Atual-TXT'!A884,77),1),"")</f>
        <v xml:space="preserve"> </v>
      </c>
      <c r="E863" s="12">
        <f>IF('Atual-TXT'!A884&lt;&gt;"",IF(MOD(VALUE(LEFT(A863,1)),2)=1,IF(D863="D",C863,-C863),IF(D863="C",C863,-C863)),"")</f>
        <v>0</v>
      </c>
    </row>
    <row r="864" spans="1:5" x14ac:dyDescent="0.2">
      <c r="A864" s="11" t="str">
        <f>IF('Atual-TXT'!A885&lt;&gt;"",LEFT('Atual-TXT'!A885,15),"")</f>
        <v>8.9.9.9.3.00.00</v>
      </c>
      <c r="B864" s="11" t="str">
        <f>IF('Atual-TXT'!A885&lt;&gt;"",RIGHT(LEFT('Atual-TXT'!A885,51),34),"")</f>
        <v xml:space="preserve">IMPORTACOES EM ANDAMENTO          </v>
      </c>
      <c r="C864" s="12">
        <f>IF('Atual-TXT'!A885&lt;&gt;"",VALUE(RIGHT(LEFT('Atual-TXT'!A885,75),23)),"")</f>
        <v>13998792.16</v>
      </c>
      <c r="D864" s="11" t="str">
        <f>IF('Atual-TXT'!A885&lt;&gt;"",RIGHT(LEFT('Atual-TXT'!A885,77),1),"")</f>
        <v>C</v>
      </c>
      <c r="E864" s="12">
        <f>IF('Atual-TXT'!A885&lt;&gt;"",IF(MOD(VALUE(LEFT(A864,1)),2)=1,IF(D864="D",C864,-C864),IF(D864="C",C864,-C864)),"")</f>
        <v>13998792.16</v>
      </c>
    </row>
    <row r="865" spans="1:5" x14ac:dyDescent="0.2">
      <c r="A865" s="11" t="str">
        <f>IF('Atual-TXT'!A886&lt;&gt;"",LEFT('Atual-TXT'!A886,15),"")</f>
        <v>8.9.9.9.3.02.00</v>
      </c>
      <c r="B865" s="11" t="str">
        <f>IF('Atual-TXT'!A886&lt;&gt;"",RIGHT(LEFT('Atual-TXT'!A886,51),34),"")</f>
        <v xml:space="preserve">IMPORTACOES DE BENS               </v>
      </c>
      <c r="C865" s="12">
        <f>IF('Atual-TXT'!A886&lt;&gt;"",VALUE(RIGHT(LEFT('Atual-TXT'!A886,75),23)),"")</f>
        <v>13998792.16</v>
      </c>
      <c r="D865" s="11" t="str">
        <f>IF('Atual-TXT'!A886&lt;&gt;"",RIGHT(LEFT('Atual-TXT'!A886,77),1),"")</f>
        <v>C</v>
      </c>
      <c r="E865" s="12">
        <f>IF('Atual-TXT'!A886&lt;&gt;"",IF(MOD(VALUE(LEFT(A865,1)),2)=1,IF(D865="D",C865,-C865),IF(D865="C",C865,-C865)),"")</f>
        <v>13998792.16</v>
      </c>
    </row>
    <row r="866" spans="1:5" x14ac:dyDescent="0.2">
      <c r="A866" s="11" t="str">
        <f>IF('Atual-TXT'!A887&lt;&gt;"",LEFT('Atual-TXT'!A887,15),"")</f>
        <v>QUANTIDADE DE R</v>
      </c>
      <c r="B866" s="11" t="str">
        <f>IF('Atual-TXT'!A887&lt;&gt;"",RIGHT(LEFT('Atual-TXT'!A887,51),34),"")</f>
        <v xml:space="preserve">ISTROS ENCONTRADOS : 865          </v>
      </c>
      <c r="C866" s="12" t="e">
        <f>IF('Atual-TXT'!A887&lt;&gt;"",VALUE(RIGHT(LEFT('Atual-TXT'!A887,75),23)),"")</f>
        <v>#VALUE!</v>
      </c>
      <c r="D866" s="11" t="str">
        <f>IF('Atual-TXT'!A887&lt;&gt;"",RIGHT(LEFT('Atual-TXT'!A887,77),1),"")</f>
        <v xml:space="preserve"> </v>
      </c>
      <c r="E866" s="12" t="e">
        <f>IF('Atual-TXT'!A887&lt;&gt;"",IF(MOD(VALUE(LEFT(A866,1)),2)=1,IF(D866="D",C866,-C866),IF(D866="C",C866,-C866)),"")</f>
        <v>#VALUE!</v>
      </c>
    </row>
    <row r="867" spans="1:5" x14ac:dyDescent="0.2">
      <c r="A867" s="11" t="str">
        <f>IF('Atual-TXT'!A888&lt;&gt;"",LEFT('Atual-TXT'!A888,15),"")</f>
        <v/>
      </c>
      <c r="B867" s="11" t="str">
        <f>IF('Atual-TXT'!A888&lt;&gt;"",RIGHT(LEFT('Atual-TXT'!A888,51),34),"")</f>
        <v/>
      </c>
      <c r="C867" s="12" t="str">
        <f>IF('Atual-TXT'!A888&lt;&gt;"",VALUE(RIGHT(LEFT('Atual-TXT'!A888,75),23)),"")</f>
        <v/>
      </c>
      <c r="D867" s="11" t="str">
        <f>IF('Atual-TXT'!A888&lt;&gt;"",RIGHT(LEFT('Atual-TXT'!A888,77),1),"")</f>
        <v/>
      </c>
      <c r="E867" s="12" t="str">
        <f>IF('Atual-TXT'!A888&lt;&gt;"",IF(MOD(VALUE(LEFT(A867,1)),2)=1,IF(D867="D",C867,-C867),IF(D867="C",C867,-C867)),"")</f>
        <v/>
      </c>
    </row>
    <row r="868" spans="1:5" x14ac:dyDescent="0.2">
      <c r="A868" s="11" t="str">
        <f>IF('Atual-TXT'!A889&lt;&gt;"",LEFT('Atual-TXT'!A889,15),"")</f>
        <v/>
      </c>
      <c r="B868" s="11" t="str">
        <f>IF('Atual-TXT'!A889&lt;&gt;"",RIGHT(LEFT('Atual-TXT'!A889,51),34),"")</f>
        <v/>
      </c>
      <c r="C868" s="12" t="str">
        <f>IF('Atual-TXT'!A889&lt;&gt;"",VALUE(RIGHT(LEFT('Atual-TXT'!A889,75),23)),"")</f>
        <v/>
      </c>
      <c r="D868" s="11" t="str">
        <f>IF('Atual-TXT'!A889&lt;&gt;"",RIGHT(LEFT('Atual-TXT'!A889,77),1),"")</f>
        <v/>
      </c>
      <c r="E868" s="12" t="str">
        <f>IF('Atual-TXT'!A889&lt;&gt;"",IF(MOD(VALUE(LEFT(A868,1)),2)=1,IF(D868="D",C868,-C868),IF(D868="C",C868,-C868)),"")</f>
        <v/>
      </c>
    </row>
    <row r="869" spans="1:5" x14ac:dyDescent="0.2">
      <c r="A869" s="11" t="str">
        <f>IF('Atual-TXT'!A890&lt;&gt;"",LEFT('Atual-TXT'!A890,15),"")</f>
        <v/>
      </c>
      <c r="B869" s="11" t="str">
        <f>IF('Atual-TXT'!A890&lt;&gt;"",RIGHT(LEFT('Atual-TXT'!A890,51),34),"")</f>
        <v/>
      </c>
      <c r="C869" s="12" t="str">
        <f>IF('Atual-TXT'!A890&lt;&gt;"",VALUE(RIGHT(LEFT('Atual-TXT'!A890,75),23)),"")</f>
        <v/>
      </c>
      <c r="D869" s="11" t="str">
        <f>IF('Atual-TXT'!A890&lt;&gt;"",RIGHT(LEFT('Atual-TXT'!A890,77),1),"")</f>
        <v/>
      </c>
      <c r="E869" s="12" t="str">
        <f>IF('Atual-TXT'!A890&lt;&gt;"",IF(MOD(VALUE(LEFT(A869,1)),2)=1,IF(D869="D",C869,-C869),IF(D869="C",C869,-C869)),"")</f>
        <v/>
      </c>
    </row>
    <row r="870" spans="1:5" x14ac:dyDescent="0.2">
      <c r="A870" s="11" t="str">
        <f>IF('Atual-TXT'!A891&lt;&gt;"",LEFT('Atual-TXT'!A891,15),"")</f>
        <v/>
      </c>
      <c r="B870" s="11" t="str">
        <f>IF('Atual-TXT'!A891&lt;&gt;"",RIGHT(LEFT('Atual-TXT'!A891,51),34),"")</f>
        <v/>
      </c>
      <c r="C870" s="12" t="str">
        <f>IF('Atual-TXT'!A891&lt;&gt;"",VALUE(RIGHT(LEFT('Atual-TXT'!A891,75),23)),"")</f>
        <v/>
      </c>
      <c r="D870" s="11" t="str">
        <f>IF('Atual-TXT'!A891&lt;&gt;"",RIGHT(LEFT('Atual-TXT'!A891,77),1),"")</f>
        <v/>
      </c>
      <c r="E870" s="12" t="str">
        <f>IF('Atual-TXT'!A891&lt;&gt;"",IF(MOD(VALUE(LEFT(A870,1)),2)=1,IF(D870="D",C870,-C870),IF(D870="C",C870,-C870)),"")</f>
        <v/>
      </c>
    </row>
    <row r="871" spans="1:5" x14ac:dyDescent="0.2">
      <c r="A871" s="11" t="str">
        <f>IF('Atual-TXT'!A892&lt;&gt;"",LEFT('Atual-TXT'!A892,15),"")</f>
        <v/>
      </c>
      <c r="B871" s="11" t="str">
        <f>IF('Atual-TXT'!A892&lt;&gt;"",RIGHT(LEFT('Atual-TXT'!A892,51),34),"")</f>
        <v/>
      </c>
      <c r="C871" s="12" t="str">
        <f>IF('Atual-TXT'!A892&lt;&gt;"",VALUE(RIGHT(LEFT('Atual-TXT'!A892,75),23)),"")</f>
        <v/>
      </c>
      <c r="D871" s="11" t="str">
        <f>IF('Atual-TXT'!A892&lt;&gt;"",RIGHT(LEFT('Atual-TXT'!A892,77),1),"")</f>
        <v/>
      </c>
      <c r="E871" s="12" t="str">
        <f>IF('Atual-TXT'!A892&lt;&gt;"",IF(MOD(VALUE(LEFT(A871,1)),2)=1,IF(D871="D",C871,-C871),IF(D871="C",C871,-C871)),"")</f>
        <v/>
      </c>
    </row>
    <row r="872" spans="1:5" x14ac:dyDescent="0.2">
      <c r="A872" s="11" t="str">
        <f>IF('Atual-TXT'!A893&lt;&gt;"",LEFT('Atual-TXT'!A893,15),"")</f>
        <v/>
      </c>
      <c r="B872" s="11" t="str">
        <f>IF('Atual-TXT'!A893&lt;&gt;"",RIGHT(LEFT('Atual-TXT'!A893,51),34),"")</f>
        <v/>
      </c>
      <c r="C872" s="12" t="str">
        <f>IF('Atual-TXT'!A893&lt;&gt;"",VALUE(RIGHT(LEFT('Atual-TXT'!A893,75),23)),"")</f>
        <v/>
      </c>
      <c r="D872" s="11" t="str">
        <f>IF('Atual-TXT'!A893&lt;&gt;"",RIGHT(LEFT('Atual-TXT'!A893,77),1),"")</f>
        <v/>
      </c>
      <c r="E872" s="12" t="str">
        <f>IF('Atual-TXT'!A893&lt;&gt;"",IF(MOD(VALUE(LEFT(A872,1)),2)=1,IF(D872="D",C872,-C872),IF(D872="C",C872,-C872)),"")</f>
        <v/>
      </c>
    </row>
    <row r="873" spans="1:5" x14ac:dyDescent="0.2">
      <c r="A873" s="11" t="str">
        <f>IF('Atual-TXT'!A894&lt;&gt;"",LEFT('Atual-TXT'!A894,15),"")</f>
        <v/>
      </c>
      <c r="B873" s="11" t="str">
        <f>IF('Atual-TXT'!A894&lt;&gt;"",RIGHT(LEFT('Atual-TXT'!A894,51),34),"")</f>
        <v/>
      </c>
      <c r="C873" s="12" t="str">
        <f>IF('Atual-TXT'!A894&lt;&gt;"",VALUE(RIGHT(LEFT('Atual-TXT'!A894,75),23)),"")</f>
        <v/>
      </c>
      <c r="D873" s="11" t="str">
        <f>IF('Atual-TXT'!A894&lt;&gt;"",RIGHT(LEFT('Atual-TXT'!A894,77),1),"")</f>
        <v/>
      </c>
      <c r="E873" s="12" t="str">
        <f>IF('Atual-TXT'!A894&lt;&gt;"",IF(MOD(VALUE(LEFT(A873,1)),2)=1,IF(D873="D",C873,-C873),IF(D873="C",C873,-C873)),"")</f>
        <v/>
      </c>
    </row>
    <row r="874" spans="1:5" x14ac:dyDescent="0.2">
      <c r="A874" s="11" t="str">
        <f>IF('Atual-TXT'!A895&lt;&gt;"",LEFT('Atual-TXT'!A895,15),"")</f>
        <v/>
      </c>
      <c r="B874" s="11" t="str">
        <f>IF('Atual-TXT'!A895&lt;&gt;"",RIGHT(LEFT('Atual-TXT'!A895,51),34),"")</f>
        <v/>
      </c>
      <c r="C874" s="12" t="str">
        <f>IF('Atual-TXT'!A895&lt;&gt;"",VALUE(RIGHT(LEFT('Atual-TXT'!A895,75),23)),"")</f>
        <v/>
      </c>
      <c r="D874" s="11" t="str">
        <f>IF('Atual-TXT'!A895&lt;&gt;"",RIGHT(LEFT('Atual-TXT'!A895,77),1),"")</f>
        <v/>
      </c>
      <c r="E874" s="12" t="str">
        <f>IF('Atual-TXT'!A895&lt;&gt;"",IF(MOD(VALUE(LEFT(A874,1)),2)=1,IF(D874="D",C874,-C874),IF(D874="C",C874,-C874)),"")</f>
        <v/>
      </c>
    </row>
    <row r="875" spans="1:5" x14ac:dyDescent="0.2">
      <c r="A875" s="11" t="str">
        <f>IF('Atual-TXT'!A896&lt;&gt;"",LEFT('Atual-TXT'!A896,15),"")</f>
        <v/>
      </c>
      <c r="B875" s="11" t="str">
        <f>IF('Atual-TXT'!A896&lt;&gt;"",RIGHT(LEFT('Atual-TXT'!A896,51),34),"")</f>
        <v/>
      </c>
      <c r="C875" s="12" t="str">
        <f>IF('Atual-TXT'!A896&lt;&gt;"",VALUE(RIGHT(LEFT('Atual-TXT'!A896,75),23)),"")</f>
        <v/>
      </c>
      <c r="D875" s="11" t="str">
        <f>IF('Atual-TXT'!A896&lt;&gt;"",RIGHT(LEFT('Atual-TXT'!A896,77),1),"")</f>
        <v/>
      </c>
      <c r="E875" s="12" t="str">
        <f>IF('Atual-TXT'!A896&lt;&gt;"",IF(MOD(VALUE(LEFT(A875,1)),2)=1,IF(D875="D",C875,-C875),IF(D875="C",C875,-C875)),"")</f>
        <v/>
      </c>
    </row>
    <row r="876" spans="1:5" x14ac:dyDescent="0.2">
      <c r="A876" s="11" t="str">
        <f>IF('Atual-TXT'!A897&lt;&gt;"",LEFT('Atual-TXT'!A897,15),"")</f>
        <v/>
      </c>
      <c r="B876" s="11" t="str">
        <f>IF('Atual-TXT'!A897&lt;&gt;"",RIGHT(LEFT('Atual-TXT'!A897,51),34),"")</f>
        <v/>
      </c>
      <c r="C876" s="12" t="str">
        <f>IF('Atual-TXT'!A897&lt;&gt;"",VALUE(RIGHT(LEFT('Atual-TXT'!A897,75),23)),"")</f>
        <v/>
      </c>
      <c r="D876" s="11" t="str">
        <f>IF('Atual-TXT'!A897&lt;&gt;"",RIGHT(LEFT('Atual-TXT'!A897,77),1),"")</f>
        <v/>
      </c>
      <c r="E876" s="12" t="str">
        <f>IF('Atual-TXT'!A897&lt;&gt;"",IF(MOD(VALUE(LEFT(A876,1)),2)=1,IF(D876="D",C876,-C876),IF(D876="C",C876,-C876)),"")</f>
        <v/>
      </c>
    </row>
    <row r="877" spans="1:5" x14ac:dyDescent="0.2">
      <c r="A877" s="11" t="str">
        <f>IF('Atual-TXT'!A898&lt;&gt;"",LEFT('Atual-TXT'!A898,15),"")</f>
        <v/>
      </c>
      <c r="B877" s="11" t="str">
        <f>IF('Atual-TXT'!A898&lt;&gt;"",RIGHT(LEFT('Atual-TXT'!A898,51),34),"")</f>
        <v/>
      </c>
      <c r="C877" s="12" t="str">
        <f>IF('Atual-TXT'!A898&lt;&gt;"",VALUE(RIGHT(LEFT('Atual-TXT'!A898,75),23)),"")</f>
        <v/>
      </c>
      <c r="D877" s="11" t="str">
        <f>IF('Atual-TXT'!A898&lt;&gt;"",RIGHT(LEFT('Atual-TXT'!A898,77),1),"")</f>
        <v/>
      </c>
      <c r="E877" s="12" t="str">
        <f>IF('Atual-TXT'!A898&lt;&gt;"",IF(MOD(VALUE(LEFT(A877,1)),2)=1,IF(D877="D",C877,-C877),IF(D877="C",C877,-C877)),"")</f>
        <v/>
      </c>
    </row>
    <row r="878" spans="1:5" x14ac:dyDescent="0.2">
      <c r="A878" s="11" t="str">
        <f>IF('Atual-TXT'!A899&lt;&gt;"",LEFT('Atual-TXT'!A899,15),"")</f>
        <v/>
      </c>
      <c r="B878" s="11" t="str">
        <f>IF('Atual-TXT'!A899&lt;&gt;"",RIGHT(LEFT('Atual-TXT'!A899,51),34),"")</f>
        <v/>
      </c>
      <c r="C878" s="12" t="str">
        <f>IF('Atual-TXT'!A899&lt;&gt;"",VALUE(RIGHT(LEFT('Atual-TXT'!A899,75),23)),"")</f>
        <v/>
      </c>
      <c r="D878" s="11" t="str">
        <f>IF('Atual-TXT'!A899&lt;&gt;"",RIGHT(LEFT('Atual-TXT'!A899,77),1),"")</f>
        <v/>
      </c>
      <c r="E878" s="12" t="str">
        <f>IF('Atual-TXT'!A899&lt;&gt;"",IF(MOD(VALUE(LEFT(A878,1)),2)=1,IF(D878="D",C878,-C878),IF(D878="C",C878,-C878)),"")</f>
        <v/>
      </c>
    </row>
    <row r="879" spans="1:5" x14ac:dyDescent="0.2">
      <c r="A879" s="11" t="str">
        <f>IF('Atual-TXT'!A900&lt;&gt;"",LEFT('Atual-TXT'!A900,15),"")</f>
        <v/>
      </c>
      <c r="B879" s="11" t="str">
        <f>IF('Atual-TXT'!A900&lt;&gt;"",RIGHT(LEFT('Atual-TXT'!A900,51),34),"")</f>
        <v/>
      </c>
      <c r="C879" s="12" t="str">
        <f>IF('Atual-TXT'!A900&lt;&gt;"",VALUE(RIGHT(LEFT('Atual-TXT'!A900,75),23)),"")</f>
        <v/>
      </c>
      <c r="D879" s="11" t="str">
        <f>IF('Atual-TXT'!A900&lt;&gt;"",RIGHT(LEFT('Atual-TXT'!A900,77),1),"")</f>
        <v/>
      </c>
      <c r="E879" s="12" t="str">
        <f>IF('Atual-TXT'!A900&lt;&gt;"",IF(MOD(VALUE(LEFT(A879,1)),2)=1,IF(D879="D",C879,-C879),IF(D879="C",C879,-C879)),"")</f>
        <v/>
      </c>
    </row>
    <row r="880" spans="1:5" x14ac:dyDescent="0.2">
      <c r="A880" s="11" t="str">
        <f>IF('Atual-TXT'!A901&lt;&gt;"",LEFT('Atual-TXT'!A901,15),"")</f>
        <v/>
      </c>
      <c r="B880" s="11" t="str">
        <f>IF('Atual-TXT'!A901&lt;&gt;"",RIGHT(LEFT('Atual-TXT'!A901,51),34),"")</f>
        <v/>
      </c>
      <c r="C880" s="12" t="str">
        <f>IF('Atual-TXT'!A901&lt;&gt;"",VALUE(RIGHT(LEFT('Atual-TXT'!A901,75),23)),"")</f>
        <v/>
      </c>
      <c r="D880" s="11" t="str">
        <f>IF('Atual-TXT'!A901&lt;&gt;"",RIGHT(LEFT('Atual-TXT'!A901,77),1),"")</f>
        <v/>
      </c>
      <c r="E880" s="12" t="str">
        <f>IF('Atual-TXT'!A901&lt;&gt;"",IF(MOD(VALUE(LEFT(A880,1)),2)=1,IF(D880="D",C880,-C880),IF(D880="C",C880,-C880)),"")</f>
        <v/>
      </c>
    </row>
    <row r="881" spans="1:5" x14ac:dyDescent="0.2">
      <c r="A881" s="11" t="str">
        <f>IF('Atual-TXT'!A902&lt;&gt;"",LEFT('Atual-TXT'!A902,15),"")</f>
        <v/>
      </c>
      <c r="B881" s="11" t="str">
        <f>IF('Atual-TXT'!A902&lt;&gt;"",RIGHT(LEFT('Atual-TXT'!A902,51),34),"")</f>
        <v/>
      </c>
      <c r="C881" s="12" t="str">
        <f>IF('Atual-TXT'!A902&lt;&gt;"",VALUE(RIGHT(LEFT('Atual-TXT'!A902,75),23)),"")</f>
        <v/>
      </c>
      <c r="D881" s="11" t="str">
        <f>IF('Atual-TXT'!A902&lt;&gt;"",RIGHT(LEFT('Atual-TXT'!A902,77),1),"")</f>
        <v/>
      </c>
      <c r="E881" s="12" t="str">
        <f>IF('Atual-TXT'!A902&lt;&gt;"",IF(MOD(VALUE(LEFT(A881,1)),2)=1,IF(D881="D",C881,-C881),IF(D881="C",C881,-C881)),"")</f>
        <v/>
      </c>
    </row>
    <row r="882" spans="1:5" x14ac:dyDescent="0.2">
      <c r="A882" s="11" t="str">
        <f>IF('Atual-TXT'!A903&lt;&gt;"",LEFT('Atual-TXT'!A903,15),"")</f>
        <v/>
      </c>
      <c r="B882" s="11" t="str">
        <f>IF('Atual-TXT'!A903&lt;&gt;"",RIGHT(LEFT('Atual-TXT'!A903,51),34),"")</f>
        <v/>
      </c>
      <c r="C882" s="12" t="str">
        <f>IF('Atual-TXT'!A903&lt;&gt;"",VALUE(RIGHT(LEFT('Atual-TXT'!A903,75),23)),"")</f>
        <v/>
      </c>
      <c r="D882" s="11" t="str">
        <f>IF('Atual-TXT'!A903&lt;&gt;"",RIGHT(LEFT('Atual-TXT'!A903,77),1),"")</f>
        <v/>
      </c>
      <c r="E882" s="12" t="str">
        <f>IF('Atual-TXT'!A903&lt;&gt;"",IF(MOD(VALUE(LEFT(A882,1)),2)=1,IF(D882="D",C882,-C882),IF(D882="C",C882,-C882)),"")</f>
        <v/>
      </c>
    </row>
    <row r="883" spans="1:5" x14ac:dyDescent="0.2">
      <c r="A883" s="11" t="str">
        <f>IF('Atual-TXT'!A904&lt;&gt;"",LEFT('Atual-TXT'!A904,15),"")</f>
        <v/>
      </c>
      <c r="B883" s="11" t="str">
        <f>IF('Atual-TXT'!A904&lt;&gt;"",RIGHT(LEFT('Atual-TXT'!A904,51),34),"")</f>
        <v/>
      </c>
      <c r="C883" s="12" t="str">
        <f>IF('Atual-TXT'!A904&lt;&gt;"",VALUE(RIGHT(LEFT('Atual-TXT'!A904,75),23)),"")</f>
        <v/>
      </c>
      <c r="D883" s="11" t="str">
        <f>IF('Atual-TXT'!A904&lt;&gt;"",RIGHT(LEFT('Atual-TXT'!A904,77),1),"")</f>
        <v/>
      </c>
      <c r="E883" s="12" t="str">
        <f>IF('Atual-TXT'!A904&lt;&gt;"",IF(MOD(VALUE(LEFT(A883,1)),2)=1,IF(D883="D",C883,-C883),IF(D883="C",C883,-C883)),"")</f>
        <v/>
      </c>
    </row>
    <row r="884" spans="1:5" x14ac:dyDescent="0.2">
      <c r="A884" s="11" t="str">
        <f>IF('Atual-TXT'!A905&lt;&gt;"",LEFT('Atual-TXT'!A905,15),"")</f>
        <v/>
      </c>
      <c r="B884" s="11" t="str">
        <f>IF('Atual-TXT'!A905&lt;&gt;"",RIGHT(LEFT('Atual-TXT'!A905,51),34),"")</f>
        <v/>
      </c>
      <c r="C884" s="12" t="str">
        <f>IF('Atual-TXT'!A905&lt;&gt;"",VALUE(RIGHT(LEFT('Atual-TXT'!A905,75),23)),"")</f>
        <v/>
      </c>
      <c r="D884" s="11" t="str">
        <f>IF('Atual-TXT'!A905&lt;&gt;"",RIGHT(LEFT('Atual-TXT'!A905,77),1),"")</f>
        <v/>
      </c>
      <c r="E884" s="12" t="str">
        <f>IF('Atual-TXT'!A905&lt;&gt;"",IF(MOD(VALUE(LEFT(A884,1)),2)=1,IF(D884="D",C884,-C884),IF(D884="C",C884,-C884)),"")</f>
        <v/>
      </c>
    </row>
    <row r="885" spans="1:5" x14ac:dyDescent="0.2">
      <c r="A885" s="11" t="str">
        <f>IF('Atual-TXT'!A906&lt;&gt;"",LEFT('Atual-TXT'!A906,15),"")</f>
        <v/>
      </c>
      <c r="B885" s="11" t="str">
        <f>IF('Atual-TXT'!A906&lt;&gt;"",RIGHT(LEFT('Atual-TXT'!A906,51),34),"")</f>
        <v/>
      </c>
      <c r="C885" s="12" t="str">
        <f>IF('Atual-TXT'!A906&lt;&gt;"",VALUE(RIGHT(LEFT('Atual-TXT'!A906,75),23)),"")</f>
        <v/>
      </c>
      <c r="D885" s="11" t="str">
        <f>IF('Atual-TXT'!A906&lt;&gt;"",RIGHT(LEFT('Atual-TXT'!A906,77),1),"")</f>
        <v/>
      </c>
      <c r="E885" s="12" t="str">
        <f>IF('Atual-TXT'!A906&lt;&gt;"",IF(MOD(VALUE(LEFT(A885,1)),2)=1,IF(D885="D",C885,-C885),IF(D885="C",C885,-C885)),"")</f>
        <v/>
      </c>
    </row>
    <row r="886" spans="1:5" x14ac:dyDescent="0.2">
      <c r="A886" s="11" t="str">
        <f>IF('Atual-TXT'!A907&lt;&gt;"",LEFT('Atual-TXT'!A907,15),"")</f>
        <v/>
      </c>
      <c r="B886" s="11" t="str">
        <f>IF('Atual-TXT'!A907&lt;&gt;"",RIGHT(LEFT('Atual-TXT'!A907,51),34),"")</f>
        <v/>
      </c>
      <c r="C886" s="12" t="str">
        <f>IF('Atual-TXT'!A907&lt;&gt;"",VALUE(RIGHT(LEFT('Atual-TXT'!A907,75),23)),"")</f>
        <v/>
      </c>
      <c r="D886" s="11" t="str">
        <f>IF('Atual-TXT'!A907&lt;&gt;"",RIGHT(LEFT('Atual-TXT'!A907,77),1),"")</f>
        <v/>
      </c>
      <c r="E886" s="12" t="str">
        <f>IF('Atual-TXT'!A907&lt;&gt;"",IF(MOD(VALUE(LEFT(A886,1)),2)=1,IF(D886="D",C886,-C886),IF(D886="C",C886,-C886)),"")</f>
        <v/>
      </c>
    </row>
    <row r="887" spans="1:5" x14ac:dyDescent="0.2">
      <c r="A887" s="11" t="str">
        <f>IF('Atual-TXT'!A908&lt;&gt;"",LEFT('Atual-TXT'!A908,15),"")</f>
        <v/>
      </c>
      <c r="B887" s="11" t="str">
        <f>IF('Atual-TXT'!A908&lt;&gt;"",RIGHT(LEFT('Atual-TXT'!A908,51),34),"")</f>
        <v/>
      </c>
      <c r="C887" s="12" t="str">
        <f>IF('Atual-TXT'!A908&lt;&gt;"",VALUE(RIGHT(LEFT('Atual-TXT'!A908,75),23)),"")</f>
        <v/>
      </c>
      <c r="D887" s="11" t="str">
        <f>IF('Atual-TXT'!A908&lt;&gt;"",RIGHT(LEFT('Atual-TXT'!A908,77),1),"")</f>
        <v/>
      </c>
      <c r="E887" s="12" t="str">
        <f>IF('Atual-TXT'!A908&lt;&gt;"",IF(MOD(VALUE(LEFT(A887,1)),2)=1,IF(D887="D",C887,-C887),IF(D887="C",C887,-C887)),"")</f>
        <v/>
      </c>
    </row>
    <row r="888" spans="1:5" x14ac:dyDescent="0.2">
      <c r="A888" s="11" t="str">
        <f>IF('Atual-TXT'!A909&lt;&gt;"",LEFT('Atual-TXT'!A909,15),"")</f>
        <v/>
      </c>
      <c r="B888" s="11" t="str">
        <f>IF('Atual-TXT'!A909&lt;&gt;"",RIGHT(LEFT('Atual-TXT'!A909,51),34),"")</f>
        <v/>
      </c>
      <c r="C888" s="12" t="str">
        <f>IF('Atual-TXT'!A909&lt;&gt;"",VALUE(RIGHT(LEFT('Atual-TXT'!A909,75),23)),"")</f>
        <v/>
      </c>
      <c r="D888" s="11" t="str">
        <f>IF('Atual-TXT'!A909&lt;&gt;"",RIGHT(LEFT('Atual-TXT'!A909,77),1),"")</f>
        <v/>
      </c>
      <c r="E888" s="12" t="str">
        <f>IF('Atual-TXT'!A909&lt;&gt;"",IF(MOD(VALUE(LEFT(A888,1)),2)=1,IF(D888="D",C888,-C888),IF(D888="C",C888,-C888)),"")</f>
        <v/>
      </c>
    </row>
    <row r="889" spans="1:5" x14ac:dyDescent="0.2">
      <c r="A889" s="11" t="str">
        <f>IF('Atual-TXT'!A910&lt;&gt;"",LEFT('Atual-TXT'!A910,15),"")</f>
        <v/>
      </c>
      <c r="B889" s="11" t="str">
        <f>IF('Atual-TXT'!A910&lt;&gt;"",RIGHT(LEFT('Atual-TXT'!A910,51),34),"")</f>
        <v/>
      </c>
      <c r="C889" s="12" t="str">
        <f>IF('Atual-TXT'!A910&lt;&gt;"",VALUE(RIGHT(LEFT('Atual-TXT'!A910,75),23)),"")</f>
        <v/>
      </c>
      <c r="D889" s="11" t="str">
        <f>IF('Atual-TXT'!A910&lt;&gt;"",RIGHT(LEFT('Atual-TXT'!A910,77),1),"")</f>
        <v/>
      </c>
      <c r="E889" s="12" t="str">
        <f>IF('Atual-TXT'!A910&lt;&gt;"",IF(MOD(VALUE(LEFT(A889,1)),2)=1,IF(D889="D",C889,-C889),IF(D889="C",C889,-C889)),"")</f>
        <v/>
      </c>
    </row>
    <row r="890" spans="1:5" x14ac:dyDescent="0.2">
      <c r="A890" s="11" t="str">
        <f>IF('Atual-TXT'!A911&lt;&gt;"",LEFT('Atual-TXT'!A911,15),"")</f>
        <v/>
      </c>
      <c r="B890" s="11" t="str">
        <f>IF('Atual-TXT'!A911&lt;&gt;"",RIGHT(LEFT('Atual-TXT'!A911,51),34),"")</f>
        <v/>
      </c>
      <c r="C890" s="12" t="str">
        <f>IF('Atual-TXT'!A911&lt;&gt;"",VALUE(RIGHT(LEFT('Atual-TXT'!A911,75),23)),"")</f>
        <v/>
      </c>
      <c r="D890" s="11" t="str">
        <f>IF('Atual-TXT'!A911&lt;&gt;"",RIGHT(LEFT('Atual-TXT'!A911,77),1),"")</f>
        <v/>
      </c>
      <c r="E890" s="12" t="str">
        <f>IF('Atual-TXT'!A911&lt;&gt;"",IF(MOD(VALUE(LEFT(A890,1)),2)=1,IF(D890="D",C890,-C890),IF(D890="C",C890,-C890)),"")</f>
        <v/>
      </c>
    </row>
    <row r="891" spans="1:5" x14ac:dyDescent="0.2">
      <c r="A891" s="11" t="str">
        <f>IF('Atual-TXT'!A912&lt;&gt;"",LEFT('Atual-TXT'!A912,15),"")</f>
        <v/>
      </c>
      <c r="B891" s="11" t="str">
        <f>IF('Atual-TXT'!A912&lt;&gt;"",RIGHT(LEFT('Atual-TXT'!A912,51),34),"")</f>
        <v/>
      </c>
      <c r="C891" s="12" t="str">
        <f>IF('Atual-TXT'!A912&lt;&gt;"",VALUE(RIGHT(LEFT('Atual-TXT'!A912,75),23)),"")</f>
        <v/>
      </c>
      <c r="D891" s="11" t="str">
        <f>IF('Atual-TXT'!A912&lt;&gt;"",RIGHT(LEFT('Atual-TXT'!A912,77),1),"")</f>
        <v/>
      </c>
      <c r="E891" s="12" t="str">
        <f>IF('Atual-TXT'!A912&lt;&gt;"",IF(MOD(VALUE(LEFT(A891,1)),2)=1,IF(D891="D",C891,-C891),IF(D891="C",C891,-C891)),"")</f>
        <v/>
      </c>
    </row>
    <row r="892" spans="1:5" x14ac:dyDescent="0.2">
      <c r="A892" s="11" t="str">
        <f>IF('Atual-TXT'!A913&lt;&gt;"",LEFT('Atual-TXT'!A913,15),"")</f>
        <v/>
      </c>
      <c r="B892" s="11" t="str">
        <f>IF('Atual-TXT'!A913&lt;&gt;"",RIGHT(LEFT('Atual-TXT'!A913,51),34),"")</f>
        <v/>
      </c>
      <c r="C892" s="12" t="str">
        <f>IF('Atual-TXT'!A913&lt;&gt;"",VALUE(RIGHT(LEFT('Atual-TXT'!A913,75),23)),"")</f>
        <v/>
      </c>
      <c r="D892" s="11" t="str">
        <f>IF('Atual-TXT'!A913&lt;&gt;"",RIGHT(LEFT('Atual-TXT'!A913,77),1),"")</f>
        <v/>
      </c>
      <c r="E892" s="12" t="str">
        <f>IF('Atual-TXT'!A913&lt;&gt;"",IF(MOD(VALUE(LEFT(A892,1)),2)=1,IF(D892="D",C892,-C892),IF(D892="C",C892,-C892)),"")</f>
        <v/>
      </c>
    </row>
    <row r="893" spans="1:5" x14ac:dyDescent="0.2">
      <c r="A893" s="11" t="str">
        <f>IF('Atual-TXT'!A914&lt;&gt;"",LEFT('Atual-TXT'!A914,15),"")</f>
        <v/>
      </c>
      <c r="B893" s="11" t="str">
        <f>IF('Atual-TXT'!A914&lt;&gt;"",RIGHT(LEFT('Atual-TXT'!A914,51),34),"")</f>
        <v/>
      </c>
      <c r="C893" s="12" t="str">
        <f>IF('Atual-TXT'!A914&lt;&gt;"",VALUE(RIGHT(LEFT('Atual-TXT'!A914,75),23)),"")</f>
        <v/>
      </c>
      <c r="D893" s="11" t="str">
        <f>IF('Atual-TXT'!A914&lt;&gt;"",RIGHT(LEFT('Atual-TXT'!A914,77),1),"")</f>
        <v/>
      </c>
      <c r="E893" s="12" t="str">
        <f>IF('Atual-TXT'!A914&lt;&gt;"",IF(MOD(VALUE(LEFT(A893,1)),2)=1,IF(D893="D",C893,-C893),IF(D893="C",C893,-C893)),"")</f>
        <v/>
      </c>
    </row>
    <row r="894" spans="1:5" x14ac:dyDescent="0.2">
      <c r="A894" s="11" t="str">
        <f>IF('Atual-TXT'!A915&lt;&gt;"",LEFT('Atual-TXT'!A915,15),"")</f>
        <v/>
      </c>
      <c r="B894" s="11" t="str">
        <f>IF('Atual-TXT'!A915&lt;&gt;"",RIGHT(LEFT('Atual-TXT'!A915,51),34),"")</f>
        <v/>
      </c>
      <c r="C894" s="12" t="str">
        <f>IF('Atual-TXT'!A915&lt;&gt;"",VALUE(RIGHT(LEFT('Atual-TXT'!A915,75),23)),"")</f>
        <v/>
      </c>
      <c r="D894" s="11" t="str">
        <f>IF('Atual-TXT'!A915&lt;&gt;"",RIGHT(LEFT('Atual-TXT'!A915,77),1),"")</f>
        <v/>
      </c>
      <c r="E894" s="12" t="str">
        <f>IF('Atual-TXT'!A915&lt;&gt;"",IF(MOD(VALUE(LEFT(A894,1)),2)=1,IF(D894="D",C894,-C894),IF(D894="C",C894,-C894)),"")</f>
        <v/>
      </c>
    </row>
    <row r="895" spans="1:5" x14ac:dyDescent="0.2">
      <c r="A895" s="11" t="str">
        <f>IF('Atual-TXT'!A916&lt;&gt;"",LEFT('Atual-TXT'!A916,15),"")</f>
        <v/>
      </c>
      <c r="B895" s="11" t="str">
        <f>IF('Atual-TXT'!A916&lt;&gt;"",RIGHT(LEFT('Atual-TXT'!A916,51),34),"")</f>
        <v/>
      </c>
      <c r="C895" s="12" t="str">
        <f>IF('Atual-TXT'!A916&lt;&gt;"",VALUE(RIGHT(LEFT('Atual-TXT'!A916,75),23)),"")</f>
        <v/>
      </c>
      <c r="D895" s="11" t="str">
        <f>IF('Atual-TXT'!A916&lt;&gt;"",RIGHT(LEFT('Atual-TXT'!A916,77),1),"")</f>
        <v/>
      </c>
      <c r="E895" s="12" t="str">
        <f>IF('Atual-TXT'!A916&lt;&gt;"",IF(MOD(VALUE(LEFT(A895,1)),2)=1,IF(D895="D",C895,-C895),IF(D895="C",C895,-C895)),"")</f>
        <v/>
      </c>
    </row>
    <row r="896" spans="1:5" x14ac:dyDescent="0.2">
      <c r="A896" s="11" t="str">
        <f>IF('Atual-TXT'!A917&lt;&gt;"",LEFT('Atual-TXT'!A917,15),"")</f>
        <v/>
      </c>
      <c r="B896" s="11" t="str">
        <f>IF('Atual-TXT'!A917&lt;&gt;"",RIGHT(LEFT('Atual-TXT'!A917,51),34),"")</f>
        <v/>
      </c>
      <c r="C896" s="12" t="str">
        <f>IF('Atual-TXT'!A917&lt;&gt;"",VALUE(RIGHT(LEFT('Atual-TXT'!A917,75),23)),"")</f>
        <v/>
      </c>
      <c r="D896" s="11" t="str">
        <f>IF('Atual-TXT'!A917&lt;&gt;"",RIGHT(LEFT('Atual-TXT'!A917,77),1),"")</f>
        <v/>
      </c>
      <c r="E896" s="12" t="str">
        <f>IF('Atual-TXT'!A917&lt;&gt;"",IF(MOD(VALUE(LEFT(A896,1)),2)=1,IF(D896="D",C896,-C896),IF(D896="C",C896,-C896)),"")</f>
        <v/>
      </c>
    </row>
    <row r="897" spans="1:5" x14ac:dyDescent="0.2">
      <c r="A897" s="11" t="str">
        <f>IF('Atual-TXT'!A918&lt;&gt;"",LEFT('Atual-TXT'!A918,15),"")</f>
        <v/>
      </c>
      <c r="B897" s="11" t="str">
        <f>IF('Atual-TXT'!A918&lt;&gt;"",RIGHT(LEFT('Atual-TXT'!A918,51),34),"")</f>
        <v/>
      </c>
      <c r="C897" s="12" t="str">
        <f>IF('Atual-TXT'!A918&lt;&gt;"",VALUE(RIGHT(LEFT('Atual-TXT'!A918,75),23)),"")</f>
        <v/>
      </c>
      <c r="D897" s="11" t="str">
        <f>IF('Atual-TXT'!A918&lt;&gt;"",RIGHT(LEFT('Atual-TXT'!A918,77),1),"")</f>
        <v/>
      </c>
      <c r="E897" s="12" t="str">
        <f>IF('Atual-TXT'!A918&lt;&gt;"",IF(MOD(VALUE(LEFT(A897,1)),2)=1,IF(D897="D",C897,-C897),IF(D897="C",C897,-C897)),"")</f>
        <v/>
      </c>
    </row>
    <row r="898" spans="1:5" x14ac:dyDescent="0.2">
      <c r="A898" s="11" t="str">
        <f>IF('Atual-TXT'!A919&lt;&gt;"",LEFT('Atual-TXT'!A919,15),"")</f>
        <v/>
      </c>
      <c r="B898" s="11" t="str">
        <f>IF('Atual-TXT'!A919&lt;&gt;"",RIGHT(LEFT('Atual-TXT'!A919,51),34),"")</f>
        <v/>
      </c>
      <c r="C898" s="12" t="str">
        <f>IF('Atual-TXT'!A919&lt;&gt;"",VALUE(RIGHT(LEFT('Atual-TXT'!A919,75),23)),"")</f>
        <v/>
      </c>
      <c r="D898" s="11" t="str">
        <f>IF('Atual-TXT'!A919&lt;&gt;"",RIGHT(LEFT('Atual-TXT'!A919,77),1),"")</f>
        <v/>
      </c>
      <c r="E898" s="12" t="str">
        <f>IF('Atual-TXT'!A919&lt;&gt;"",IF(MOD(VALUE(LEFT(A898,1)),2)=1,IF(D898="D",C898,-C898),IF(D898="C",C898,-C898)),"")</f>
        <v/>
      </c>
    </row>
    <row r="899" spans="1:5" x14ac:dyDescent="0.2">
      <c r="A899" s="11" t="str">
        <f>IF('Atual-TXT'!A920&lt;&gt;"",LEFT('Atual-TXT'!A920,15),"")</f>
        <v/>
      </c>
      <c r="B899" s="11" t="str">
        <f>IF('Atual-TXT'!A920&lt;&gt;"",RIGHT(LEFT('Atual-TXT'!A920,51),34),"")</f>
        <v/>
      </c>
      <c r="C899" s="12" t="str">
        <f>IF('Atual-TXT'!A920&lt;&gt;"",VALUE(RIGHT(LEFT('Atual-TXT'!A920,75),23)),"")</f>
        <v/>
      </c>
      <c r="D899" s="11" t="str">
        <f>IF('Atual-TXT'!A920&lt;&gt;"",RIGHT(LEFT('Atual-TXT'!A920,77),1),"")</f>
        <v/>
      </c>
      <c r="E899" s="12" t="str">
        <f>IF('Atual-TXT'!A920&lt;&gt;"",IF(MOD(VALUE(LEFT(A899,1)),2)=1,IF(D899="D",C899,-C899),IF(D899="C",C899,-C899)),"")</f>
        <v/>
      </c>
    </row>
    <row r="900" spans="1:5" x14ac:dyDescent="0.2">
      <c r="A900" s="11" t="str">
        <f>IF('Atual-TXT'!A921&lt;&gt;"",LEFT('Atual-TXT'!A921,15),"")</f>
        <v/>
      </c>
      <c r="B900" s="11" t="str">
        <f>IF('Atual-TXT'!A921&lt;&gt;"",RIGHT(LEFT('Atual-TXT'!A921,51),34),"")</f>
        <v/>
      </c>
      <c r="C900" s="12" t="str">
        <f>IF('Atual-TXT'!A921&lt;&gt;"",VALUE(RIGHT(LEFT('Atual-TXT'!A921,75),23)),"")</f>
        <v/>
      </c>
      <c r="D900" s="11" t="str">
        <f>IF('Atual-TXT'!A921&lt;&gt;"",RIGHT(LEFT('Atual-TXT'!A921,77),1),"")</f>
        <v/>
      </c>
      <c r="E900" s="12" t="str">
        <f>IF('Atual-TXT'!A921&lt;&gt;"",IF(MOD(VALUE(LEFT(A900,1)),2)=1,IF(D900="D",C900,-C900),IF(D900="C",C900,-C900)),"")</f>
        <v/>
      </c>
    </row>
    <row r="901" spans="1:5" x14ac:dyDescent="0.2">
      <c r="A901" s="11" t="str">
        <f>IF('Atual-TXT'!A922&lt;&gt;"",LEFT('Atual-TXT'!A922,15),"")</f>
        <v/>
      </c>
      <c r="B901" s="11" t="str">
        <f>IF('Atual-TXT'!A922&lt;&gt;"",RIGHT(LEFT('Atual-TXT'!A922,51),34),"")</f>
        <v/>
      </c>
      <c r="C901" s="12" t="str">
        <f>IF('Atual-TXT'!A922&lt;&gt;"",VALUE(RIGHT(LEFT('Atual-TXT'!A922,75),23)),"")</f>
        <v/>
      </c>
      <c r="D901" s="11" t="str">
        <f>IF('Atual-TXT'!A922&lt;&gt;"",RIGHT(LEFT('Atual-TXT'!A922,77),1),"")</f>
        <v/>
      </c>
      <c r="E901" s="12" t="str">
        <f>IF('Atual-TXT'!A922&lt;&gt;"",IF(MOD(VALUE(LEFT(A901,1)),2)=1,IF(D901="D",C901,-C901),IF(D901="C",C901,-C901)),"")</f>
        <v/>
      </c>
    </row>
    <row r="902" spans="1:5" x14ac:dyDescent="0.2">
      <c r="A902" s="11" t="str">
        <f>IF('Atual-TXT'!A923&lt;&gt;"",LEFT('Atual-TXT'!A923,15),"")</f>
        <v/>
      </c>
      <c r="B902" s="11" t="str">
        <f>IF('Atual-TXT'!A923&lt;&gt;"",RIGHT(LEFT('Atual-TXT'!A923,51),34),"")</f>
        <v/>
      </c>
      <c r="C902" s="12" t="str">
        <f>IF('Atual-TXT'!A923&lt;&gt;"",VALUE(RIGHT(LEFT('Atual-TXT'!A923,75),23)),"")</f>
        <v/>
      </c>
      <c r="D902" s="11" t="str">
        <f>IF('Atual-TXT'!A923&lt;&gt;"",RIGHT(LEFT('Atual-TXT'!A923,77),1),"")</f>
        <v/>
      </c>
      <c r="E902" s="12" t="str">
        <f>IF('Atual-TXT'!A923&lt;&gt;"",IF(MOD(VALUE(LEFT(A902,1)),2)=1,IF(D902="D",C902,-C902),IF(D902="C",C902,-C902)),"")</f>
        <v/>
      </c>
    </row>
    <row r="903" spans="1:5" x14ac:dyDescent="0.2">
      <c r="A903" s="11" t="str">
        <f>IF('Atual-TXT'!A924&lt;&gt;"",LEFT('Atual-TXT'!A924,15),"")</f>
        <v/>
      </c>
      <c r="B903" s="11" t="str">
        <f>IF('Atual-TXT'!A924&lt;&gt;"",RIGHT(LEFT('Atual-TXT'!A924,51),34),"")</f>
        <v/>
      </c>
      <c r="C903" s="12" t="str">
        <f>IF('Atual-TXT'!A924&lt;&gt;"",VALUE(RIGHT(LEFT('Atual-TXT'!A924,75),23)),"")</f>
        <v/>
      </c>
      <c r="D903" s="11" t="str">
        <f>IF('Atual-TXT'!A924&lt;&gt;"",RIGHT(LEFT('Atual-TXT'!A924,77),1),"")</f>
        <v/>
      </c>
      <c r="E903" s="12" t="str">
        <f>IF('Atual-TXT'!A924&lt;&gt;"",IF(MOD(VALUE(LEFT(A903,1)),2)=1,IF(D903="D",C903,-C903),IF(D903="C",C903,-C903)),"")</f>
        <v/>
      </c>
    </row>
    <row r="904" spans="1:5" x14ac:dyDescent="0.2">
      <c r="A904" s="11" t="str">
        <f>IF('Atual-TXT'!A925&lt;&gt;"",LEFT('Atual-TXT'!A925,15),"")</f>
        <v/>
      </c>
      <c r="B904" s="11" t="str">
        <f>IF('Atual-TXT'!A925&lt;&gt;"",RIGHT(LEFT('Atual-TXT'!A925,51),34),"")</f>
        <v/>
      </c>
      <c r="C904" s="12" t="str">
        <f>IF('Atual-TXT'!A925&lt;&gt;"",VALUE(RIGHT(LEFT('Atual-TXT'!A925,75),23)),"")</f>
        <v/>
      </c>
      <c r="D904" s="11" t="str">
        <f>IF('Atual-TXT'!A925&lt;&gt;"",RIGHT(LEFT('Atual-TXT'!A925,77),1),"")</f>
        <v/>
      </c>
      <c r="E904" s="12" t="str">
        <f>IF('Atual-TXT'!A925&lt;&gt;"",IF(MOD(VALUE(LEFT(A904,1)),2)=1,IF(D904="D",C904,-C904),IF(D904="C",C904,-C904)),"")</f>
        <v/>
      </c>
    </row>
    <row r="905" spans="1:5" x14ac:dyDescent="0.2">
      <c r="A905" s="11" t="str">
        <f>IF('Atual-TXT'!A926&lt;&gt;"",LEFT('Atual-TXT'!A926,15),"")</f>
        <v/>
      </c>
      <c r="B905" s="11" t="str">
        <f>IF('Atual-TXT'!A926&lt;&gt;"",RIGHT(LEFT('Atual-TXT'!A926,51),34),"")</f>
        <v/>
      </c>
      <c r="C905" s="12" t="str">
        <f>IF('Atual-TXT'!A926&lt;&gt;"",VALUE(RIGHT(LEFT('Atual-TXT'!A926,75),23)),"")</f>
        <v/>
      </c>
      <c r="D905" s="11" t="str">
        <f>IF('Atual-TXT'!A926&lt;&gt;"",RIGHT(LEFT('Atual-TXT'!A926,77),1),"")</f>
        <v/>
      </c>
      <c r="E905" s="12" t="str">
        <f>IF('Atual-TXT'!A926&lt;&gt;"",IF(MOD(VALUE(LEFT(A905,1)),2)=1,IF(D905="D",C905,-C905),IF(D905="C",C905,-C905)),"")</f>
        <v/>
      </c>
    </row>
    <row r="906" spans="1:5" x14ac:dyDescent="0.2">
      <c r="A906" s="11" t="str">
        <f>IF('Atual-TXT'!A927&lt;&gt;"",LEFT('Atual-TXT'!A927,15),"")</f>
        <v/>
      </c>
      <c r="B906" s="11" t="str">
        <f>IF('Atual-TXT'!A927&lt;&gt;"",RIGHT(LEFT('Atual-TXT'!A927,51),34),"")</f>
        <v/>
      </c>
      <c r="C906" s="12" t="str">
        <f>IF('Atual-TXT'!A927&lt;&gt;"",VALUE(RIGHT(LEFT('Atual-TXT'!A927,75),23)),"")</f>
        <v/>
      </c>
      <c r="D906" s="11" t="str">
        <f>IF('Atual-TXT'!A927&lt;&gt;"",RIGHT(LEFT('Atual-TXT'!A927,77),1),"")</f>
        <v/>
      </c>
      <c r="E906" s="12" t="str">
        <f>IF('Atual-TXT'!A927&lt;&gt;"",IF(MOD(VALUE(LEFT(A906,1)),2)=1,IF(D906="D",C906,-C906),IF(D906="C",C906,-C906)),"")</f>
        <v/>
      </c>
    </row>
    <row r="907" spans="1:5" x14ac:dyDescent="0.2">
      <c r="A907" s="11" t="str">
        <f>IF('Atual-TXT'!A928&lt;&gt;"",LEFT('Atual-TXT'!A928,15),"")</f>
        <v/>
      </c>
      <c r="B907" s="11" t="str">
        <f>IF('Atual-TXT'!A928&lt;&gt;"",RIGHT(LEFT('Atual-TXT'!A928,51),34),"")</f>
        <v/>
      </c>
      <c r="C907" s="12" t="str">
        <f>IF('Atual-TXT'!A928&lt;&gt;"",VALUE(RIGHT(LEFT('Atual-TXT'!A928,75),23)),"")</f>
        <v/>
      </c>
      <c r="D907" s="11" t="str">
        <f>IF('Atual-TXT'!A928&lt;&gt;"",RIGHT(LEFT('Atual-TXT'!A928,77),1),"")</f>
        <v/>
      </c>
      <c r="E907" s="12" t="str">
        <f>IF('Atual-TXT'!A928&lt;&gt;"",IF(MOD(VALUE(LEFT(A907,1)),2)=1,IF(D907="D",C907,-C907),IF(D907="C",C907,-C907)),"")</f>
        <v/>
      </c>
    </row>
    <row r="908" spans="1:5" x14ac:dyDescent="0.2">
      <c r="A908" s="11" t="str">
        <f>IF('Atual-TXT'!A929&lt;&gt;"",LEFT('Atual-TXT'!A929,15),"")</f>
        <v/>
      </c>
      <c r="B908" s="11" t="str">
        <f>IF('Atual-TXT'!A929&lt;&gt;"",RIGHT(LEFT('Atual-TXT'!A929,51),34),"")</f>
        <v/>
      </c>
      <c r="C908" s="12" t="str">
        <f>IF('Atual-TXT'!A929&lt;&gt;"",VALUE(RIGHT(LEFT('Atual-TXT'!A929,75),23)),"")</f>
        <v/>
      </c>
      <c r="D908" s="11" t="str">
        <f>IF('Atual-TXT'!A929&lt;&gt;"",RIGHT(LEFT('Atual-TXT'!A929,77),1),"")</f>
        <v/>
      </c>
      <c r="E908" s="12" t="str">
        <f>IF('Atual-TXT'!A929&lt;&gt;"",IF(MOD(VALUE(LEFT(A908,1)),2)=1,IF(D908="D",C908,-C908),IF(D908="C",C908,-C908)),"")</f>
        <v/>
      </c>
    </row>
    <row r="909" spans="1:5" x14ac:dyDescent="0.2">
      <c r="A909" s="11" t="str">
        <f>IF('Atual-TXT'!A930&lt;&gt;"",LEFT('Atual-TXT'!A930,15),"")</f>
        <v/>
      </c>
      <c r="B909" s="11" t="str">
        <f>IF('Atual-TXT'!A930&lt;&gt;"",RIGHT(LEFT('Atual-TXT'!A930,51),34),"")</f>
        <v/>
      </c>
      <c r="C909" s="12" t="str">
        <f>IF('Atual-TXT'!A930&lt;&gt;"",VALUE(RIGHT(LEFT('Atual-TXT'!A930,75),23)),"")</f>
        <v/>
      </c>
      <c r="D909" s="11" t="str">
        <f>IF('Atual-TXT'!A930&lt;&gt;"",RIGHT(LEFT('Atual-TXT'!A930,77),1),"")</f>
        <v/>
      </c>
      <c r="E909" s="12" t="str">
        <f>IF('Atual-TXT'!A930&lt;&gt;"",IF(MOD(VALUE(LEFT(A909,1)),2)=1,IF(D909="D",C909,-C909),IF(D909="C",C909,-C909)),"")</f>
        <v/>
      </c>
    </row>
    <row r="910" spans="1:5" x14ac:dyDescent="0.2">
      <c r="A910" s="11" t="str">
        <f>IF('Atual-TXT'!A931&lt;&gt;"",LEFT('Atual-TXT'!A931,15),"")</f>
        <v/>
      </c>
      <c r="B910" s="11" t="str">
        <f>IF('Atual-TXT'!A931&lt;&gt;"",RIGHT(LEFT('Atual-TXT'!A931,51),34),"")</f>
        <v/>
      </c>
      <c r="C910" s="12" t="str">
        <f>IF('Atual-TXT'!A931&lt;&gt;"",VALUE(RIGHT(LEFT('Atual-TXT'!A931,75),23)),"")</f>
        <v/>
      </c>
      <c r="D910" s="11" t="str">
        <f>IF('Atual-TXT'!A931&lt;&gt;"",RIGHT(LEFT('Atual-TXT'!A931,77),1),"")</f>
        <v/>
      </c>
      <c r="E910" s="12" t="str">
        <f>IF('Atual-TXT'!A931&lt;&gt;"",IF(MOD(VALUE(LEFT(A910,1)),2)=1,IF(D910="D",C910,-C910),IF(D910="C",C910,-C910)),"")</f>
        <v/>
      </c>
    </row>
    <row r="911" spans="1:5" x14ac:dyDescent="0.2">
      <c r="A911" s="11" t="str">
        <f>IF('Atual-TXT'!A932&lt;&gt;"",LEFT('Atual-TXT'!A932,15),"")</f>
        <v/>
      </c>
      <c r="B911" s="11" t="str">
        <f>IF('Atual-TXT'!A932&lt;&gt;"",RIGHT(LEFT('Atual-TXT'!A932,51),34),"")</f>
        <v/>
      </c>
      <c r="C911" s="12" t="str">
        <f>IF('Atual-TXT'!A932&lt;&gt;"",VALUE(RIGHT(LEFT('Atual-TXT'!A932,75),23)),"")</f>
        <v/>
      </c>
      <c r="D911" s="11" t="str">
        <f>IF('Atual-TXT'!A932&lt;&gt;"",RIGHT(LEFT('Atual-TXT'!A932,77),1),"")</f>
        <v/>
      </c>
      <c r="E911" s="12" t="str">
        <f>IF('Atual-TXT'!A932&lt;&gt;"",IF(MOD(VALUE(LEFT(A911,1)),2)=1,IF(D911="D",C911,-C911),IF(D911="C",C911,-C911)),"")</f>
        <v/>
      </c>
    </row>
    <row r="912" spans="1:5" x14ac:dyDescent="0.2">
      <c r="A912" s="11" t="str">
        <f>IF('Atual-TXT'!A933&lt;&gt;"",LEFT('Atual-TXT'!A933,15),"")</f>
        <v/>
      </c>
      <c r="B912" s="11" t="str">
        <f>IF('Atual-TXT'!A933&lt;&gt;"",RIGHT(LEFT('Atual-TXT'!A933,51),34),"")</f>
        <v/>
      </c>
      <c r="C912" s="12" t="str">
        <f>IF('Atual-TXT'!A933&lt;&gt;"",VALUE(RIGHT(LEFT('Atual-TXT'!A933,75),23)),"")</f>
        <v/>
      </c>
      <c r="D912" s="11" t="str">
        <f>IF('Atual-TXT'!A933&lt;&gt;"",RIGHT(LEFT('Atual-TXT'!A933,77),1),"")</f>
        <v/>
      </c>
      <c r="E912" s="12" t="str">
        <f>IF('Atual-TXT'!A933&lt;&gt;"",IF(MOD(VALUE(LEFT(A912,1)),2)=1,IF(D912="D",C912,-C912),IF(D912="C",C912,-C912)),"")</f>
        <v/>
      </c>
    </row>
    <row r="913" spans="1:5" x14ac:dyDescent="0.2">
      <c r="A913" s="11" t="str">
        <f>IF('Atual-TXT'!A934&lt;&gt;"",LEFT('Atual-TXT'!A934,15),"")</f>
        <v/>
      </c>
      <c r="B913" s="11" t="str">
        <f>IF('Atual-TXT'!A934&lt;&gt;"",RIGHT(LEFT('Atual-TXT'!A934,51),34),"")</f>
        <v/>
      </c>
      <c r="C913" s="12" t="str">
        <f>IF('Atual-TXT'!A934&lt;&gt;"",VALUE(RIGHT(LEFT('Atual-TXT'!A934,75),23)),"")</f>
        <v/>
      </c>
      <c r="D913" s="11" t="str">
        <f>IF('Atual-TXT'!A934&lt;&gt;"",RIGHT(LEFT('Atual-TXT'!A934,77),1),"")</f>
        <v/>
      </c>
      <c r="E913" s="12" t="str">
        <f>IF('Atual-TXT'!A934&lt;&gt;"",IF(MOD(VALUE(LEFT(A913,1)),2)=1,IF(D913="D",C913,-C913),IF(D913="C",C913,-C913)),"")</f>
        <v/>
      </c>
    </row>
    <row r="914" spans="1:5" x14ac:dyDescent="0.2">
      <c r="A914" s="11" t="str">
        <f>IF('Atual-TXT'!A935&lt;&gt;"",LEFT('Atual-TXT'!A935,15),"")</f>
        <v/>
      </c>
      <c r="B914" s="11" t="str">
        <f>IF('Atual-TXT'!A935&lt;&gt;"",RIGHT(LEFT('Atual-TXT'!A935,51),34),"")</f>
        <v/>
      </c>
      <c r="C914" s="12" t="str">
        <f>IF('Atual-TXT'!A935&lt;&gt;"",VALUE(RIGHT(LEFT('Atual-TXT'!A935,75),23)),"")</f>
        <v/>
      </c>
      <c r="D914" s="11" t="str">
        <f>IF('Atual-TXT'!A935&lt;&gt;"",RIGHT(LEFT('Atual-TXT'!A935,77),1),"")</f>
        <v/>
      </c>
      <c r="E914" s="12" t="str">
        <f>IF('Atual-TXT'!A935&lt;&gt;"",IF(MOD(VALUE(LEFT(A914,1)),2)=1,IF(D914="D",C914,-C914),IF(D914="C",C914,-C914)),"")</f>
        <v/>
      </c>
    </row>
    <row r="915" spans="1:5" x14ac:dyDescent="0.2">
      <c r="A915" s="11" t="str">
        <f>IF('Atual-TXT'!A936&lt;&gt;"",LEFT('Atual-TXT'!A936,15),"")</f>
        <v/>
      </c>
      <c r="B915" s="11" t="str">
        <f>IF('Atual-TXT'!A936&lt;&gt;"",RIGHT(LEFT('Atual-TXT'!A936,51),34),"")</f>
        <v/>
      </c>
      <c r="C915" s="12" t="str">
        <f>IF('Atual-TXT'!A936&lt;&gt;"",VALUE(RIGHT(LEFT('Atual-TXT'!A936,75),23)),"")</f>
        <v/>
      </c>
      <c r="D915" s="11" t="str">
        <f>IF('Atual-TXT'!A936&lt;&gt;"",RIGHT(LEFT('Atual-TXT'!A936,77),1),"")</f>
        <v/>
      </c>
      <c r="E915" s="12" t="str">
        <f>IF('Atual-TXT'!A936&lt;&gt;"",IF(MOD(VALUE(LEFT(A915,1)),2)=1,IF(D915="D",C915,-C915),IF(D915="C",C915,-C915)),"")</f>
        <v/>
      </c>
    </row>
    <row r="916" spans="1:5" x14ac:dyDescent="0.2">
      <c r="A916" s="11" t="str">
        <f>IF('Atual-TXT'!A937&lt;&gt;"",LEFT('Atual-TXT'!A937,15),"")</f>
        <v/>
      </c>
      <c r="B916" s="11" t="str">
        <f>IF('Atual-TXT'!A937&lt;&gt;"",RIGHT(LEFT('Atual-TXT'!A937,51),34),"")</f>
        <v/>
      </c>
      <c r="C916" s="12" t="str">
        <f>IF('Atual-TXT'!A937&lt;&gt;"",VALUE(RIGHT(LEFT('Atual-TXT'!A937,75),23)),"")</f>
        <v/>
      </c>
      <c r="D916" s="11" t="str">
        <f>IF('Atual-TXT'!A937&lt;&gt;"",RIGHT(LEFT('Atual-TXT'!A937,77),1),"")</f>
        <v/>
      </c>
      <c r="E916" s="12" t="str">
        <f>IF('Atual-TXT'!A937&lt;&gt;"",IF(MOD(VALUE(LEFT(A916,1)),2)=1,IF(D916="D",C916,-C916),IF(D916="C",C916,-C916)),"")</f>
        <v/>
      </c>
    </row>
    <row r="917" spans="1:5" x14ac:dyDescent="0.2">
      <c r="A917" s="11" t="str">
        <f>IF('Atual-TXT'!A938&lt;&gt;"",LEFT('Atual-TXT'!A938,15),"")</f>
        <v/>
      </c>
      <c r="B917" s="11" t="str">
        <f>IF('Atual-TXT'!A938&lt;&gt;"",RIGHT(LEFT('Atual-TXT'!A938,51),34),"")</f>
        <v/>
      </c>
      <c r="C917" s="12" t="str">
        <f>IF('Atual-TXT'!A938&lt;&gt;"",VALUE(RIGHT(LEFT('Atual-TXT'!A938,75),23)),"")</f>
        <v/>
      </c>
      <c r="D917" s="11" t="str">
        <f>IF('Atual-TXT'!A938&lt;&gt;"",RIGHT(LEFT('Atual-TXT'!A938,77),1),"")</f>
        <v/>
      </c>
      <c r="E917" s="12" t="str">
        <f>IF('Atual-TXT'!A938&lt;&gt;"",IF(MOD(VALUE(LEFT(A917,1)),2)=1,IF(D917="D",C917,-C917),IF(D917="C",C917,-C917)),"")</f>
        <v/>
      </c>
    </row>
    <row r="918" spans="1:5" x14ac:dyDescent="0.2">
      <c r="A918" s="11" t="str">
        <f>IF('Atual-TXT'!A939&lt;&gt;"",LEFT('Atual-TXT'!A939,15),"")</f>
        <v/>
      </c>
      <c r="B918" s="11" t="str">
        <f>IF('Atual-TXT'!A939&lt;&gt;"",RIGHT(LEFT('Atual-TXT'!A939,51),34),"")</f>
        <v/>
      </c>
      <c r="C918" s="12" t="str">
        <f>IF('Atual-TXT'!A939&lt;&gt;"",VALUE(RIGHT(LEFT('Atual-TXT'!A939,75),23)),"")</f>
        <v/>
      </c>
      <c r="D918" s="11" t="str">
        <f>IF('Atual-TXT'!A939&lt;&gt;"",RIGHT(LEFT('Atual-TXT'!A939,77),1),"")</f>
        <v/>
      </c>
      <c r="E918" s="12" t="str">
        <f>IF('Atual-TXT'!A939&lt;&gt;"",IF(MOD(VALUE(LEFT(A918,1)),2)=1,IF(D918="D",C918,-C918),IF(D918="C",C918,-C918)),"")</f>
        <v/>
      </c>
    </row>
    <row r="919" spans="1:5" x14ac:dyDescent="0.2">
      <c r="A919" s="11" t="str">
        <f>IF('Atual-TXT'!A940&lt;&gt;"",LEFT('Atual-TXT'!A940,15),"")</f>
        <v/>
      </c>
      <c r="B919" s="11" t="str">
        <f>IF('Atual-TXT'!A940&lt;&gt;"",RIGHT(LEFT('Atual-TXT'!A940,51),34),"")</f>
        <v/>
      </c>
      <c r="C919" s="12" t="str">
        <f>IF('Atual-TXT'!A940&lt;&gt;"",VALUE(RIGHT(LEFT('Atual-TXT'!A940,75),23)),"")</f>
        <v/>
      </c>
      <c r="D919" s="11" t="str">
        <f>IF('Atual-TXT'!A940&lt;&gt;"",RIGHT(LEFT('Atual-TXT'!A940,77),1),"")</f>
        <v/>
      </c>
      <c r="E919" s="12" t="str">
        <f>IF('Atual-TXT'!A940&lt;&gt;"",IF(MOD(VALUE(LEFT(A919,1)),2)=1,IF(D919="D",C919,-C919),IF(D919="C",C919,-C919)),"")</f>
        <v/>
      </c>
    </row>
    <row r="920" spans="1:5" x14ac:dyDescent="0.2">
      <c r="A920" s="11" t="str">
        <f>IF('Atual-TXT'!A941&lt;&gt;"",LEFT('Atual-TXT'!A941,15),"")</f>
        <v/>
      </c>
      <c r="B920" s="11" t="str">
        <f>IF('Atual-TXT'!A941&lt;&gt;"",RIGHT(LEFT('Atual-TXT'!A941,51),34),"")</f>
        <v/>
      </c>
      <c r="C920" s="12" t="str">
        <f>IF('Atual-TXT'!A941&lt;&gt;"",VALUE(RIGHT(LEFT('Atual-TXT'!A941,75),23)),"")</f>
        <v/>
      </c>
      <c r="D920" s="11" t="str">
        <f>IF('Atual-TXT'!A941&lt;&gt;"",RIGHT(LEFT('Atual-TXT'!A941,77),1),"")</f>
        <v/>
      </c>
      <c r="E920" s="12" t="str">
        <f>IF('Atual-TXT'!A941&lt;&gt;"",IF(MOD(VALUE(LEFT(A920,1)),2)=1,IF(D920="D",C920,-C920),IF(D920="C",C920,-C920)),"")</f>
        <v/>
      </c>
    </row>
    <row r="921" spans="1:5" x14ac:dyDescent="0.2">
      <c r="A921" s="11" t="str">
        <f>IF('Atual-TXT'!A942&lt;&gt;"",LEFT('Atual-TXT'!A942,15),"")</f>
        <v/>
      </c>
      <c r="B921" s="11" t="str">
        <f>IF('Atual-TXT'!A942&lt;&gt;"",RIGHT(LEFT('Atual-TXT'!A942,51),34),"")</f>
        <v/>
      </c>
      <c r="C921" s="12" t="str">
        <f>IF('Atual-TXT'!A942&lt;&gt;"",VALUE(RIGHT(LEFT('Atual-TXT'!A942,75),23)),"")</f>
        <v/>
      </c>
      <c r="D921" s="11" t="str">
        <f>IF('Atual-TXT'!A942&lt;&gt;"",RIGHT(LEFT('Atual-TXT'!A942,77),1),"")</f>
        <v/>
      </c>
      <c r="E921" s="12" t="str">
        <f>IF('Atual-TXT'!A942&lt;&gt;"",IF(MOD(VALUE(LEFT(A921,1)),2)=1,IF(D921="D",C921,-C921),IF(D921="C",C921,-C921)),"")</f>
        <v/>
      </c>
    </row>
    <row r="922" spans="1:5" x14ac:dyDescent="0.2">
      <c r="A922" s="11" t="str">
        <f>IF('Atual-TXT'!A943&lt;&gt;"",LEFT('Atual-TXT'!A943,15),"")</f>
        <v/>
      </c>
      <c r="B922" s="11" t="str">
        <f>IF('Atual-TXT'!A943&lt;&gt;"",RIGHT(LEFT('Atual-TXT'!A943,51),34),"")</f>
        <v/>
      </c>
      <c r="C922" s="12" t="str">
        <f>IF('Atual-TXT'!A943&lt;&gt;"",VALUE(RIGHT(LEFT('Atual-TXT'!A943,75),23)),"")</f>
        <v/>
      </c>
      <c r="D922" s="11" t="str">
        <f>IF('Atual-TXT'!A943&lt;&gt;"",RIGHT(LEFT('Atual-TXT'!A943,77),1),"")</f>
        <v/>
      </c>
      <c r="E922" s="12" t="str">
        <f>IF('Atual-TXT'!A943&lt;&gt;"",IF(MOD(VALUE(LEFT(A922,1)),2)=1,IF(D922="D",C922,-C922),IF(D922="C",C922,-C922)),"")</f>
        <v/>
      </c>
    </row>
    <row r="923" spans="1:5" x14ac:dyDescent="0.2">
      <c r="A923" s="11" t="str">
        <f>IF('Atual-TXT'!A944&lt;&gt;"",LEFT('Atual-TXT'!A944,15),"")</f>
        <v/>
      </c>
      <c r="B923" s="11" t="str">
        <f>IF('Atual-TXT'!A944&lt;&gt;"",RIGHT(LEFT('Atual-TXT'!A944,51),34),"")</f>
        <v/>
      </c>
      <c r="C923" s="12" t="str">
        <f>IF('Atual-TXT'!A944&lt;&gt;"",VALUE(RIGHT(LEFT('Atual-TXT'!A944,75),23)),"")</f>
        <v/>
      </c>
      <c r="D923" s="11" t="str">
        <f>IF('Atual-TXT'!A944&lt;&gt;"",RIGHT(LEFT('Atual-TXT'!A944,77),1),"")</f>
        <v/>
      </c>
      <c r="E923" s="12" t="str">
        <f>IF('Atual-TXT'!A944&lt;&gt;"",IF(MOD(VALUE(LEFT(A923,1)),2)=1,IF(D923="D",C923,-C923),IF(D923="C",C923,-C923)),"")</f>
        <v/>
      </c>
    </row>
    <row r="924" spans="1:5" x14ac:dyDescent="0.2">
      <c r="A924" s="11" t="str">
        <f>IF('Atual-TXT'!A945&lt;&gt;"",LEFT('Atual-TXT'!A945,15),"")</f>
        <v/>
      </c>
      <c r="B924" s="11" t="str">
        <f>IF('Atual-TXT'!A945&lt;&gt;"",RIGHT(LEFT('Atual-TXT'!A945,51),34),"")</f>
        <v/>
      </c>
      <c r="C924" s="12" t="str">
        <f>IF('Atual-TXT'!A945&lt;&gt;"",VALUE(RIGHT(LEFT('Atual-TXT'!A945,75),23)),"")</f>
        <v/>
      </c>
      <c r="D924" s="11" t="str">
        <f>IF('Atual-TXT'!A945&lt;&gt;"",RIGHT(LEFT('Atual-TXT'!A945,77),1),"")</f>
        <v/>
      </c>
      <c r="E924" s="12" t="str">
        <f>IF('Atual-TXT'!A945&lt;&gt;"",IF(MOD(VALUE(LEFT(A924,1)),2)=1,IF(D924="D",C924,-C924),IF(D924="C",C924,-C924)),"")</f>
        <v/>
      </c>
    </row>
    <row r="925" spans="1:5" x14ac:dyDescent="0.2">
      <c r="A925" s="11" t="str">
        <f>IF('Atual-TXT'!A946&lt;&gt;"",LEFT('Atual-TXT'!A946,15),"")</f>
        <v/>
      </c>
      <c r="B925" s="11" t="str">
        <f>IF('Atual-TXT'!A946&lt;&gt;"",RIGHT(LEFT('Atual-TXT'!A946,51),34),"")</f>
        <v/>
      </c>
      <c r="C925" s="12" t="str">
        <f>IF('Atual-TXT'!A946&lt;&gt;"",VALUE(RIGHT(LEFT('Atual-TXT'!A946,75),23)),"")</f>
        <v/>
      </c>
      <c r="D925" s="11" t="str">
        <f>IF('Atual-TXT'!A946&lt;&gt;"",RIGHT(LEFT('Atual-TXT'!A946,77),1),"")</f>
        <v/>
      </c>
      <c r="E925" s="12" t="str">
        <f>IF('Atual-TXT'!A946&lt;&gt;"",IF(MOD(VALUE(LEFT(A925,1)),2)=1,IF(D925="D",C925,-C925),IF(D925="C",C925,-C925)),"")</f>
        <v/>
      </c>
    </row>
    <row r="926" spans="1:5" x14ac:dyDescent="0.2">
      <c r="A926" s="11" t="str">
        <f>IF('Atual-TXT'!A947&lt;&gt;"",LEFT('Atual-TXT'!A947,15),"")</f>
        <v/>
      </c>
      <c r="B926" s="11" t="str">
        <f>IF('Atual-TXT'!A947&lt;&gt;"",RIGHT(LEFT('Atual-TXT'!A947,51),34),"")</f>
        <v/>
      </c>
      <c r="C926" s="12" t="str">
        <f>IF('Atual-TXT'!A947&lt;&gt;"",VALUE(RIGHT(LEFT('Atual-TXT'!A947,75),23)),"")</f>
        <v/>
      </c>
      <c r="D926" s="11" t="str">
        <f>IF('Atual-TXT'!A947&lt;&gt;"",RIGHT(LEFT('Atual-TXT'!A947,77),1),"")</f>
        <v/>
      </c>
      <c r="E926" s="12" t="str">
        <f>IF('Atual-TXT'!A947&lt;&gt;"",IF(MOD(VALUE(LEFT(A926,1)),2)=1,IF(D926="D",C926,-C926),IF(D926="C",C926,-C926)),"")</f>
        <v/>
      </c>
    </row>
    <row r="927" spans="1:5" x14ac:dyDescent="0.2">
      <c r="A927" s="11" t="str">
        <f>IF('Atual-TXT'!A948&lt;&gt;"",LEFT('Atual-TXT'!A948,15),"")</f>
        <v/>
      </c>
      <c r="B927" s="11" t="str">
        <f>IF('Atual-TXT'!A948&lt;&gt;"",RIGHT(LEFT('Atual-TXT'!A948,51),34),"")</f>
        <v/>
      </c>
      <c r="C927" s="12" t="str">
        <f>IF('Atual-TXT'!A948&lt;&gt;"",VALUE(RIGHT(LEFT('Atual-TXT'!A948,75),23)),"")</f>
        <v/>
      </c>
      <c r="D927" s="11" t="str">
        <f>IF('Atual-TXT'!A948&lt;&gt;"",RIGHT(LEFT('Atual-TXT'!A948,77),1),"")</f>
        <v/>
      </c>
      <c r="E927" s="12" t="str">
        <f>IF('Atual-TXT'!A948&lt;&gt;"",IF(MOD(VALUE(LEFT(A927,1)),2)=1,IF(D927="D",C927,-C927),IF(D927="C",C927,-C927)),"")</f>
        <v/>
      </c>
    </row>
    <row r="928" spans="1:5" x14ac:dyDescent="0.2">
      <c r="A928" s="11" t="str">
        <f>IF('Atual-TXT'!A949&lt;&gt;"",LEFT('Atual-TXT'!A949,15),"")</f>
        <v/>
      </c>
      <c r="B928" s="11" t="str">
        <f>IF('Atual-TXT'!A949&lt;&gt;"",RIGHT(LEFT('Atual-TXT'!A949,51),34),"")</f>
        <v/>
      </c>
      <c r="C928" s="12" t="str">
        <f>IF('Atual-TXT'!A949&lt;&gt;"",VALUE(RIGHT(LEFT('Atual-TXT'!A949,75),23)),"")</f>
        <v/>
      </c>
      <c r="D928" s="11" t="str">
        <f>IF('Atual-TXT'!A949&lt;&gt;"",RIGHT(LEFT('Atual-TXT'!A949,77),1),"")</f>
        <v/>
      </c>
      <c r="E928" s="12" t="str">
        <f>IF('Atual-TXT'!A949&lt;&gt;"",IF(MOD(VALUE(LEFT(A928,1)),2)=1,IF(D928="D",C928,-C928),IF(D928="C",C928,-C928)),"")</f>
        <v/>
      </c>
    </row>
    <row r="929" spans="1:5" x14ac:dyDescent="0.2">
      <c r="A929" s="11" t="str">
        <f>IF('Atual-TXT'!A950&lt;&gt;"",LEFT('Atual-TXT'!A950,15),"")</f>
        <v/>
      </c>
      <c r="B929" s="11" t="str">
        <f>IF('Atual-TXT'!A950&lt;&gt;"",RIGHT(LEFT('Atual-TXT'!A950,51),34),"")</f>
        <v/>
      </c>
      <c r="C929" s="12" t="str">
        <f>IF('Atual-TXT'!A950&lt;&gt;"",VALUE(RIGHT(LEFT('Atual-TXT'!A950,75),23)),"")</f>
        <v/>
      </c>
      <c r="D929" s="11" t="str">
        <f>IF('Atual-TXT'!A950&lt;&gt;"",RIGHT(LEFT('Atual-TXT'!A950,77),1),"")</f>
        <v/>
      </c>
      <c r="E929" s="12" t="str">
        <f>IF('Atual-TXT'!A950&lt;&gt;"",IF(MOD(VALUE(LEFT(A929,1)),2)=1,IF(D929="D",C929,-C929),IF(D929="C",C929,-C929)),"")</f>
        <v/>
      </c>
    </row>
    <row r="930" spans="1:5" x14ac:dyDescent="0.2">
      <c r="A930" s="11" t="str">
        <f>IF('Atual-TXT'!A951&lt;&gt;"",LEFT('Atual-TXT'!A951,15),"")</f>
        <v/>
      </c>
      <c r="B930" s="11" t="str">
        <f>IF('Atual-TXT'!A951&lt;&gt;"",RIGHT(LEFT('Atual-TXT'!A951,51),34),"")</f>
        <v/>
      </c>
      <c r="C930" s="12" t="str">
        <f>IF('Atual-TXT'!A951&lt;&gt;"",VALUE(RIGHT(LEFT('Atual-TXT'!A951,75),23)),"")</f>
        <v/>
      </c>
      <c r="D930" s="11" t="str">
        <f>IF('Atual-TXT'!A951&lt;&gt;"",RIGHT(LEFT('Atual-TXT'!A951,77),1),"")</f>
        <v/>
      </c>
      <c r="E930" s="12" t="str">
        <f>IF('Atual-TXT'!A951&lt;&gt;"",IF(MOD(VALUE(LEFT(A930,1)),2)=1,IF(D930="D",C930,-C930),IF(D930="C",C930,-C930)),"")</f>
        <v/>
      </c>
    </row>
    <row r="931" spans="1:5" x14ac:dyDescent="0.2">
      <c r="A931" s="11" t="str">
        <f>IF('Atual-TXT'!A952&lt;&gt;"",LEFT('Atual-TXT'!A952,15),"")</f>
        <v/>
      </c>
      <c r="B931" s="11" t="str">
        <f>IF('Atual-TXT'!A952&lt;&gt;"",RIGHT(LEFT('Atual-TXT'!A952,51),34),"")</f>
        <v/>
      </c>
      <c r="C931" s="12" t="str">
        <f>IF('Atual-TXT'!A952&lt;&gt;"",VALUE(RIGHT(LEFT('Atual-TXT'!A952,75),23)),"")</f>
        <v/>
      </c>
      <c r="D931" s="11" t="str">
        <f>IF('Atual-TXT'!A952&lt;&gt;"",RIGHT(LEFT('Atual-TXT'!A952,77),1),"")</f>
        <v/>
      </c>
      <c r="E931" s="12" t="str">
        <f>IF('Atual-TXT'!A952&lt;&gt;"",IF(MOD(VALUE(LEFT(A931,1)),2)=1,IF(D931="D",C931,-C931),IF(D931="C",C931,-C931)),"")</f>
        <v/>
      </c>
    </row>
    <row r="932" spans="1:5" x14ac:dyDescent="0.2">
      <c r="A932" s="11" t="str">
        <f>IF('Atual-TXT'!A953&lt;&gt;"",LEFT('Atual-TXT'!A953,15),"")</f>
        <v/>
      </c>
      <c r="B932" s="11" t="str">
        <f>IF('Atual-TXT'!A953&lt;&gt;"",RIGHT(LEFT('Atual-TXT'!A953,51),34),"")</f>
        <v/>
      </c>
      <c r="C932" s="12" t="str">
        <f>IF('Atual-TXT'!A953&lt;&gt;"",VALUE(RIGHT(LEFT('Atual-TXT'!A953,75),23)),"")</f>
        <v/>
      </c>
      <c r="D932" s="11" t="str">
        <f>IF('Atual-TXT'!A953&lt;&gt;"",RIGHT(LEFT('Atual-TXT'!A953,77),1),"")</f>
        <v/>
      </c>
      <c r="E932" s="12" t="str">
        <f>IF('Atual-TXT'!A953&lt;&gt;"",IF(MOD(VALUE(LEFT(A932,1)),2)=1,IF(D932="D",C932,-C932),IF(D932="C",C932,-C932)),"")</f>
        <v/>
      </c>
    </row>
    <row r="933" spans="1:5" x14ac:dyDescent="0.2">
      <c r="A933" s="11" t="str">
        <f>IF('Atual-TXT'!A954&lt;&gt;"",LEFT('Atual-TXT'!A954,15),"")</f>
        <v/>
      </c>
      <c r="B933" s="11" t="str">
        <f>IF('Atual-TXT'!A954&lt;&gt;"",RIGHT(LEFT('Atual-TXT'!A954,51),34),"")</f>
        <v/>
      </c>
      <c r="C933" s="12" t="str">
        <f>IF('Atual-TXT'!A954&lt;&gt;"",VALUE(RIGHT(LEFT('Atual-TXT'!A954,75),23)),"")</f>
        <v/>
      </c>
      <c r="D933" s="11" t="str">
        <f>IF('Atual-TXT'!A954&lt;&gt;"",RIGHT(LEFT('Atual-TXT'!A954,77),1),"")</f>
        <v/>
      </c>
      <c r="E933" s="12" t="str">
        <f>IF('Atual-TXT'!A954&lt;&gt;"",IF(MOD(VALUE(LEFT(A933,1)),2)=1,IF(D933="D",C933,-C933),IF(D933="C",C933,-C933)),"")</f>
        <v/>
      </c>
    </row>
    <row r="934" spans="1:5" x14ac:dyDescent="0.2">
      <c r="A934" s="11" t="str">
        <f>IF('Atual-TXT'!A955&lt;&gt;"",LEFT('Atual-TXT'!A955,15),"")</f>
        <v/>
      </c>
      <c r="B934" s="11" t="str">
        <f>IF('Atual-TXT'!A955&lt;&gt;"",RIGHT(LEFT('Atual-TXT'!A955,51),34),"")</f>
        <v/>
      </c>
      <c r="C934" s="12" t="str">
        <f>IF('Atual-TXT'!A955&lt;&gt;"",VALUE(RIGHT(LEFT('Atual-TXT'!A955,75),23)),"")</f>
        <v/>
      </c>
      <c r="D934" s="11" t="str">
        <f>IF('Atual-TXT'!A955&lt;&gt;"",RIGHT(LEFT('Atual-TXT'!A955,77),1),"")</f>
        <v/>
      </c>
      <c r="E934" s="12" t="str">
        <f>IF('Atual-TXT'!A955&lt;&gt;"",IF(MOD(VALUE(LEFT(A934,1)),2)=1,IF(D934="D",C934,-C934),IF(D934="C",C934,-C934)),"")</f>
        <v/>
      </c>
    </row>
    <row r="935" spans="1:5" x14ac:dyDescent="0.2">
      <c r="A935" s="11" t="str">
        <f>IF('Atual-TXT'!A956&lt;&gt;"",LEFT('Atual-TXT'!A956,15),"")</f>
        <v/>
      </c>
      <c r="B935" s="11" t="str">
        <f>IF('Atual-TXT'!A956&lt;&gt;"",RIGHT(LEFT('Atual-TXT'!A956,51),34),"")</f>
        <v/>
      </c>
      <c r="C935" s="12" t="str">
        <f>IF('Atual-TXT'!A956&lt;&gt;"",VALUE(RIGHT(LEFT('Atual-TXT'!A956,75),23)),"")</f>
        <v/>
      </c>
      <c r="D935" s="11" t="str">
        <f>IF('Atual-TXT'!A956&lt;&gt;"",RIGHT(LEFT('Atual-TXT'!A956,77),1),"")</f>
        <v/>
      </c>
      <c r="E935" s="12" t="str">
        <f>IF('Atual-TXT'!A956&lt;&gt;"",IF(MOD(VALUE(LEFT(A935,1)),2)=1,IF(D935="D",C935,-C935),IF(D935="C",C935,-C935)),"")</f>
        <v/>
      </c>
    </row>
    <row r="936" spans="1:5" x14ac:dyDescent="0.2">
      <c r="A936" s="11" t="str">
        <f>IF('Atual-TXT'!A957&lt;&gt;"",LEFT('Atual-TXT'!A957,15),"")</f>
        <v/>
      </c>
      <c r="B936" s="11" t="str">
        <f>IF('Atual-TXT'!A957&lt;&gt;"",RIGHT(LEFT('Atual-TXT'!A957,51),34),"")</f>
        <v/>
      </c>
      <c r="C936" s="12" t="str">
        <f>IF('Atual-TXT'!A957&lt;&gt;"",VALUE(RIGHT(LEFT('Atual-TXT'!A957,75),23)),"")</f>
        <v/>
      </c>
      <c r="D936" s="11" t="str">
        <f>IF('Atual-TXT'!A957&lt;&gt;"",RIGHT(LEFT('Atual-TXT'!A957,77),1),"")</f>
        <v/>
      </c>
      <c r="E936" s="12" t="str">
        <f>IF('Atual-TXT'!A957&lt;&gt;"",IF(MOD(VALUE(LEFT(A936,1)),2)=1,IF(D936="D",C936,-C936),IF(D936="C",C936,-C936)),"")</f>
        <v/>
      </c>
    </row>
    <row r="937" spans="1:5" x14ac:dyDescent="0.2">
      <c r="A937" s="11" t="str">
        <f>IF('Atual-TXT'!A958&lt;&gt;"",LEFT('Atual-TXT'!A958,15),"")</f>
        <v/>
      </c>
      <c r="B937" s="11" t="str">
        <f>IF('Atual-TXT'!A958&lt;&gt;"",RIGHT(LEFT('Atual-TXT'!A958,51),34),"")</f>
        <v/>
      </c>
      <c r="C937" s="12" t="str">
        <f>IF('Atual-TXT'!A958&lt;&gt;"",VALUE(RIGHT(LEFT('Atual-TXT'!A958,75),23)),"")</f>
        <v/>
      </c>
      <c r="D937" s="11" t="str">
        <f>IF('Atual-TXT'!A958&lt;&gt;"",RIGHT(LEFT('Atual-TXT'!A958,77),1),"")</f>
        <v/>
      </c>
      <c r="E937" s="12" t="str">
        <f>IF('Atual-TXT'!A958&lt;&gt;"",IF(MOD(VALUE(LEFT(A937,1)),2)=1,IF(D937="D",C937,-C937),IF(D937="C",C937,-C937)),"")</f>
        <v/>
      </c>
    </row>
    <row r="938" spans="1:5" x14ac:dyDescent="0.2">
      <c r="A938" s="11" t="str">
        <f>IF('Atual-TXT'!A959&lt;&gt;"",LEFT('Atual-TXT'!A959,15),"")</f>
        <v/>
      </c>
      <c r="B938" s="11" t="str">
        <f>IF('Atual-TXT'!A959&lt;&gt;"",RIGHT(LEFT('Atual-TXT'!A959,51),34),"")</f>
        <v/>
      </c>
      <c r="C938" s="12" t="str">
        <f>IF('Atual-TXT'!A959&lt;&gt;"",VALUE(RIGHT(LEFT('Atual-TXT'!A959,75),23)),"")</f>
        <v/>
      </c>
      <c r="D938" s="11" t="str">
        <f>IF('Atual-TXT'!A959&lt;&gt;"",RIGHT(LEFT('Atual-TXT'!A959,77),1),"")</f>
        <v/>
      </c>
      <c r="E938" s="12" t="str">
        <f>IF('Atual-TXT'!A959&lt;&gt;"",IF(MOD(VALUE(LEFT(A938,1)),2)=1,IF(D938="D",C938,-C938),IF(D938="C",C938,-C938)),"")</f>
        <v/>
      </c>
    </row>
    <row r="939" spans="1:5" x14ac:dyDescent="0.2">
      <c r="A939" s="11" t="str">
        <f>IF('Atual-TXT'!A960&lt;&gt;"",LEFT('Atual-TXT'!A960,15),"")</f>
        <v/>
      </c>
      <c r="B939" s="11" t="str">
        <f>IF('Atual-TXT'!A960&lt;&gt;"",RIGHT(LEFT('Atual-TXT'!A960,51),34),"")</f>
        <v/>
      </c>
      <c r="C939" s="12" t="str">
        <f>IF('Atual-TXT'!A960&lt;&gt;"",VALUE(RIGHT(LEFT('Atual-TXT'!A960,75),23)),"")</f>
        <v/>
      </c>
      <c r="D939" s="11" t="str">
        <f>IF('Atual-TXT'!A960&lt;&gt;"",RIGHT(LEFT('Atual-TXT'!A960,77),1),"")</f>
        <v/>
      </c>
      <c r="E939" s="12" t="str">
        <f>IF('Atual-TXT'!A960&lt;&gt;"",IF(MOD(VALUE(LEFT(A939,1)),2)=1,IF(D939="D",C939,-C939),IF(D939="C",C939,-C939)),"")</f>
        <v/>
      </c>
    </row>
    <row r="940" spans="1:5" x14ac:dyDescent="0.2">
      <c r="A940" s="11" t="str">
        <f>IF('Atual-TXT'!A961&lt;&gt;"",LEFT('Atual-TXT'!A961,15),"")</f>
        <v/>
      </c>
      <c r="B940" s="11" t="str">
        <f>IF('Atual-TXT'!A961&lt;&gt;"",RIGHT(LEFT('Atual-TXT'!A961,51),34),"")</f>
        <v/>
      </c>
      <c r="C940" s="12" t="str">
        <f>IF('Atual-TXT'!A961&lt;&gt;"",VALUE(RIGHT(LEFT('Atual-TXT'!A961,75),23)),"")</f>
        <v/>
      </c>
      <c r="D940" s="11" t="str">
        <f>IF('Atual-TXT'!A961&lt;&gt;"",RIGHT(LEFT('Atual-TXT'!A961,77),1),"")</f>
        <v/>
      </c>
      <c r="E940" s="12" t="str">
        <f>IF('Atual-TXT'!A961&lt;&gt;"",IF(MOD(VALUE(LEFT(A940,1)),2)=1,IF(D940="D",C940,-C940),IF(D940="C",C940,-C940)),"")</f>
        <v/>
      </c>
    </row>
    <row r="941" spans="1:5" x14ac:dyDescent="0.2">
      <c r="A941" s="11" t="str">
        <f>IF('Atual-TXT'!A962&lt;&gt;"",LEFT('Atual-TXT'!A962,15),"")</f>
        <v/>
      </c>
      <c r="B941" s="11" t="str">
        <f>IF('Atual-TXT'!A962&lt;&gt;"",RIGHT(LEFT('Atual-TXT'!A962,51),34),"")</f>
        <v/>
      </c>
      <c r="C941" s="12" t="str">
        <f>IF('Atual-TXT'!A962&lt;&gt;"",VALUE(RIGHT(LEFT('Atual-TXT'!A962,75),23)),"")</f>
        <v/>
      </c>
      <c r="D941" s="11" t="str">
        <f>IF('Atual-TXT'!A962&lt;&gt;"",RIGHT(LEFT('Atual-TXT'!A962,77),1),"")</f>
        <v/>
      </c>
      <c r="E941" s="12" t="str">
        <f>IF('Atual-TXT'!A962&lt;&gt;"",IF(MOD(VALUE(LEFT(A941,1)),2)=1,IF(D941="D",C941,-C941),IF(D941="C",C941,-C941)),"")</f>
        <v/>
      </c>
    </row>
    <row r="942" spans="1:5" x14ac:dyDescent="0.2">
      <c r="A942" s="11" t="str">
        <f>IF('Atual-TXT'!A963&lt;&gt;"",LEFT('Atual-TXT'!A963,15),"")</f>
        <v/>
      </c>
      <c r="B942" s="11" t="str">
        <f>IF('Atual-TXT'!A963&lt;&gt;"",RIGHT(LEFT('Atual-TXT'!A963,51),34),"")</f>
        <v/>
      </c>
      <c r="C942" s="12" t="str">
        <f>IF('Atual-TXT'!A963&lt;&gt;"",VALUE(RIGHT(LEFT('Atual-TXT'!A963,75),23)),"")</f>
        <v/>
      </c>
      <c r="D942" s="11" t="str">
        <f>IF('Atual-TXT'!A963&lt;&gt;"",RIGHT(LEFT('Atual-TXT'!A963,77),1),"")</f>
        <v/>
      </c>
      <c r="E942" s="12" t="str">
        <f>IF('Atual-TXT'!A963&lt;&gt;"",IF(MOD(VALUE(LEFT(A942,1)),2)=1,IF(D942="D",C942,-C942),IF(D942="C",C942,-C942)),"")</f>
        <v/>
      </c>
    </row>
    <row r="943" spans="1:5" x14ac:dyDescent="0.2">
      <c r="A943" s="11" t="str">
        <f>IF('Atual-TXT'!A964&lt;&gt;"",LEFT('Atual-TXT'!A964,15),"")</f>
        <v/>
      </c>
      <c r="B943" s="11" t="str">
        <f>IF('Atual-TXT'!A964&lt;&gt;"",RIGHT(LEFT('Atual-TXT'!A964,51),34),"")</f>
        <v/>
      </c>
      <c r="C943" s="12" t="str">
        <f>IF('Atual-TXT'!A964&lt;&gt;"",VALUE(RIGHT(LEFT('Atual-TXT'!A964,75),23)),"")</f>
        <v/>
      </c>
      <c r="D943" s="11" t="str">
        <f>IF('Atual-TXT'!A964&lt;&gt;"",RIGHT(LEFT('Atual-TXT'!A964,77),1),"")</f>
        <v/>
      </c>
      <c r="E943" s="12" t="str">
        <f>IF('Atual-TXT'!A964&lt;&gt;"",IF(MOD(VALUE(LEFT(A943,1)),2)=1,IF(D943="D",C943,-C943),IF(D943="C",C943,-C943)),"")</f>
        <v/>
      </c>
    </row>
    <row r="944" spans="1:5" x14ac:dyDescent="0.2">
      <c r="A944" s="11" t="str">
        <f>IF('Atual-TXT'!A965&lt;&gt;"",LEFT('Atual-TXT'!A965,15),"")</f>
        <v/>
      </c>
      <c r="B944" s="11" t="str">
        <f>IF('Atual-TXT'!A965&lt;&gt;"",RIGHT(LEFT('Atual-TXT'!A965,51),34),"")</f>
        <v/>
      </c>
      <c r="C944" s="12" t="str">
        <f>IF('Atual-TXT'!A965&lt;&gt;"",VALUE(RIGHT(LEFT('Atual-TXT'!A965,75),23)),"")</f>
        <v/>
      </c>
      <c r="D944" s="11" t="str">
        <f>IF('Atual-TXT'!A965&lt;&gt;"",RIGHT(LEFT('Atual-TXT'!A965,77),1),"")</f>
        <v/>
      </c>
      <c r="E944" s="12" t="str">
        <f>IF('Atual-TXT'!A965&lt;&gt;"",IF(MOD(VALUE(LEFT(A944,1)),2)=1,IF(D944="D",C944,-C944),IF(D944="C",C944,-C944)),"")</f>
        <v/>
      </c>
    </row>
    <row r="945" spans="1:5" x14ac:dyDescent="0.2">
      <c r="A945" s="11" t="str">
        <f>IF('Atual-TXT'!A966&lt;&gt;"",LEFT('Atual-TXT'!A966,15),"")</f>
        <v/>
      </c>
      <c r="B945" s="11" t="str">
        <f>IF('Atual-TXT'!A966&lt;&gt;"",RIGHT(LEFT('Atual-TXT'!A966,51),34),"")</f>
        <v/>
      </c>
      <c r="C945" s="12" t="str">
        <f>IF('Atual-TXT'!A966&lt;&gt;"",VALUE(RIGHT(LEFT('Atual-TXT'!A966,75),23)),"")</f>
        <v/>
      </c>
      <c r="D945" s="11" t="str">
        <f>IF('Atual-TXT'!A966&lt;&gt;"",RIGHT(LEFT('Atual-TXT'!A966,77),1),"")</f>
        <v/>
      </c>
      <c r="E945" s="12" t="str">
        <f>IF('Atual-TXT'!A966&lt;&gt;"",IF(MOD(VALUE(LEFT(A945,1)),2)=1,IF(D945="D",C945,-C945),IF(D945="C",C945,-C945)),"")</f>
        <v/>
      </c>
    </row>
    <row r="946" spans="1:5" x14ac:dyDescent="0.2">
      <c r="A946" s="11" t="str">
        <f>IF('Atual-TXT'!A967&lt;&gt;"",LEFT('Atual-TXT'!A967,15),"")</f>
        <v/>
      </c>
      <c r="B946" s="11" t="str">
        <f>IF('Atual-TXT'!A967&lt;&gt;"",RIGHT(LEFT('Atual-TXT'!A967,51),34),"")</f>
        <v/>
      </c>
      <c r="C946" s="12" t="str">
        <f>IF('Atual-TXT'!A967&lt;&gt;"",VALUE(RIGHT(LEFT('Atual-TXT'!A967,75),23)),"")</f>
        <v/>
      </c>
      <c r="D946" s="11" t="str">
        <f>IF('Atual-TXT'!A967&lt;&gt;"",RIGHT(LEFT('Atual-TXT'!A967,77),1),"")</f>
        <v/>
      </c>
      <c r="E946" s="12" t="str">
        <f>IF('Atual-TXT'!A967&lt;&gt;"",IF(MOD(VALUE(LEFT(A946,1)),2)=1,IF(D946="D",C946,-C946),IF(D946="C",C946,-C946)),"")</f>
        <v/>
      </c>
    </row>
    <row r="947" spans="1:5" x14ac:dyDescent="0.2">
      <c r="A947" s="11" t="str">
        <f>IF('Atual-TXT'!A968&lt;&gt;"",LEFT('Atual-TXT'!A968,15),"")</f>
        <v/>
      </c>
      <c r="B947" s="11" t="str">
        <f>IF('Atual-TXT'!A968&lt;&gt;"",RIGHT(LEFT('Atual-TXT'!A968,51),34),"")</f>
        <v/>
      </c>
      <c r="C947" s="12" t="str">
        <f>IF('Atual-TXT'!A968&lt;&gt;"",VALUE(RIGHT(LEFT('Atual-TXT'!A968,75),23)),"")</f>
        <v/>
      </c>
      <c r="D947" s="11" t="str">
        <f>IF('Atual-TXT'!A968&lt;&gt;"",RIGHT(LEFT('Atual-TXT'!A968,77),1),"")</f>
        <v/>
      </c>
      <c r="E947" s="12" t="str">
        <f>IF('Atual-TXT'!A968&lt;&gt;"",IF(MOD(VALUE(LEFT(A947,1)),2)=1,IF(D947="D",C947,-C947),IF(D947="C",C947,-C947)),"")</f>
        <v/>
      </c>
    </row>
    <row r="948" spans="1:5" x14ac:dyDescent="0.2">
      <c r="A948" s="11" t="str">
        <f>IF('Atual-TXT'!A969&lt;&gt;"",LEFT('Atual-TXT'!A969,15),"")</f>
        <v/>
      </c>
      <c r="B948" s="11" t="str">
        <f>IF('Atual-TXT'!A969&lt;&gt;"",RIGHT(LEFT('Atual-TXT'!A969,51),34),"")</f>
        <v/>
      </c>
      <c r="C948" s="12" t="str">
        <f>IF('Atual-TXT'!A969&lt;&gt;"",VALUE(RIGHT(LEFT('Atual-TXT'!A969,75),23)),"")</f>
        <v/>
      </c>
      <c r="D948" s="11" t="str">
        <f>IF('Atual-TXT'!A969&lt;&gt;"",RIGHT(LEFT('Atual-TXT'!A969,77),1),"")</f>
        <v/>
      </c>
      <c r="E948" s="12" t="str">
        <f>IF('Atual-TXT'!A969&lt;&gt;"",IF(MOD(VALUE(LEFT(A948,1)),2)=1,IF(D948="D",C948,-C948),IF(D948="C",C948,-C948)),"")</f>
        <v/>
      </c>
    </row>
    <row r="949" spans="1:5" x14ac:dyDescent="0.2">
      <c r="A949" s="11" t="str">
        <f>IF('Atual-TXT'!A970&lt;&gt;"",LEFT('Atual-TXT'!A970,15),"")</f>
        <v/>
      </c>
      <c r="B949" s="11" t="str">
        <f>IF('Atual-TXT'!A970&lt;&gt;"",RIGHT(LEFT('Atual-TXT'!A970,51),34),"")</f>
        <v/>
      </c>
      <c r="C949" s="12" t="str">
        <f>IF('Atual-TXT'!A970&lt;&gt;"",VALUE(RIGHT(LEFT('Atual-TXT'!A970,75),23)),"")</f>
        <v/>
      </c>
      <c r="D949" s="11" t="str">
        <f>IF('Atual-TXT'!A970&lt;&gt;"",RIGHT(LEFT('Atual-TXT'!A970,77),1),"")</f>
        <v/>
      </c>
      <c r="E949" s="12" t="str">
        <f>IF('Atual-TXT'!A970&lt;&gt;"",IF(MOD(VALUE(LEFT(A949,1)),2)=1,IF(D949="D",C949,-C949),IF(D949="C",C949,-C949)),"")</f>
        <v/>
      </c>
    </row>
    <row r="950" spans="1:5" x14ac:dyDescent="0.2">
      <c r="A950" s="11" t="str">
        <f>IF('Atual-TXT'!A971&lt;&gt;"",LEFT('Atual-TXT'!A971,15),"")</f>
        <v/>
      </c>
      <c r="B950" s="11" t="str">
        <f>IF('Atual-TXT'!A971&lt;&gt;"",RIGHT(LEFT('Atual-TXT'!A971,51),34),"")</f>
        <v/>
      </c>
      <c r="C950" s="12" t="str">
        <f>IF('Atual-TXT'!A971&lt;&gt;"",VALUE(RIGHT(LEFT('Atual-TXT'!A971,75),23)),"")</f>
        <v/>
      </c>
      <c r="D950" s="11" t="str">
        <f>IF('Atual-TXT'!A971&lt;&gt;"",RIGHT(LEFT('Atual-TXT'!A971,77),1),"")</f>
        <v/>
      </c>
      <c r="E950" s="12" t="str">
        <f>IF('Atual-TXT'!A971&lt;&gt;"",IF(MOD(VALUE(LEFT(A950,1)),2)=1,IF(D950="D",C950,-C950),IF(D950="C",C950,-C950)),"")</f>
        <v/>
      </c>
    </row>
    <row r="951" spans="1:5" x14ac:dyDescent="0.2">
      <c r="A951" s="11" t="str">
        <f>IF('Atual-TXT'!A972&lt;&gt;"",LEFT('Atual-TXT'!A972,15),"")</f>
        <v/>
      </c>
      <c r="B951" s="11" t="str">
        <f>IF('Atual-TXT'!A972&lt;&gt;"",RIGHT(LEFT('Atual-TXT'!A972,51),34),"")</f>
        <v/>
      </c>
      <c r="C951" s="12" t="str">
        <f>IF('Atual-TXT'!A972&lt;&gt;"",VALUE(RIGHT(LEFT('Atual-TXT'!A972,75),23)),"")</f>
        <v/>
      </c>
      <c r="D951" s="11" t="str">
        <f>IF('Atual-TXT'!A972&lt;&gt;"",RIGHT(LEFT('Atual-TXT'!A972,77),1),"")</f>
        <v/>
      </c>
      <c r="E951" s="12" t="str">
        <f>IF('Atual-TXT'!A972&lt;&gt;"",IF(MOD(VALUE(LEFT(A951,1)),2)=1,IF(D951="D",C951,-C951),IF(D951="C",C951,-C951)),"")</f>
        <v/>
      </c>
    </row>
    <row r="952" spans="1:5" x14ac:dyDescent="0.2">
      <c r="A952" s="11" t="str">
        <f>IF('Atual-TXT'!A973&lt;&gt;"",LEFT('Atual-TXT'!A973,15),"")</f>
        <v/>
      </c>
      <c r="B952" s="11" t="str">
        <f>IF('Atual-TXT'!A973&lt;&gt;"",RIGHT(LEFT('Atual-TXT'!A973,51),34),"")</f>
        <v/>
      </c>
      <c r="C952" s="12" t="str">
        <f>IF('Atual-TXT'!A973&lt;&gt;"",VALUE(RIGHT(LEFT('Atual-TXT'!A973,75),23)),"")</f>
        <v/>
      </c>
      <c r="D952" s="11" t="str">
        <f>IF('Atual-TXT'!A973&lt;&gt;"",RIGHT(LEFT('Atual-TXT'!A973,77),1),"")</f>
        <v/>
      </c>
      <c r="E952" s="12" t="str">
        <f>IF('Atual-TXT'!A973&lt;&gt;"",IF(MOD(VALUE(LEFT(A952,1)),2)=1,IF(D952="D",C952,-C952),IF(D952="C",C952,-C952)),"")</f>
        <v/>
      </c>
    </row>
    <row r="953" spans="1:5" x14ac:dyDescent="0.2">
      <c r="A953" s="11" t="str">
        <f>IF('Atual-TXT'!A974&lt;&gt;"",LEFT('Atual-TXT'!A974,15),"")</f>
        <v/>
      </c>
      <c r="B953" s="11" t="str">
        <f>IF('Atual-TXT'!A974&lt;&gt;"",RIGHT(LEFT('Atual-TXT'!A974,51),34),"")</f>
        <v/>
      </c>
      <c r="C953" s="12" t="str">
        <f>IF('Atual-TXT'!A974&lt;&gt;"",VALUE(RIGHT(LEFT('Atual-TXT'!A974,75),23)),"")</f>
        <v/>
      </c>
      <c r="D953" s="11" t="str">
        <f>IF('Atual-TXT'!A974&lt;&gt;"",RIGHT(LEFT('Atual-TXT'!A974,77),1),"")</f>
        <v/>
      </c>
      <c r="E953" s="12" t="str">
        <f>IF('Atual-TXT'!A974&lt;&gt;"",IF(MOD(VALUE(LEFT(A953,1)),2)=1,IF(D953="D",C953,-C953),IF(D953="C",C953,-C953)),"")</f>
        <v/>
      </c>
    </row>
    <row r="954" spans="1:5" x14ac:dyDescent="0.2">
      <c r="A954" s="11" t="str">
        <f>IF('Atual-TXT'!A975&lt;&gt;"",LEFT('Atual-TXT'!A975,15),"")</f>
        <v/>
      </c>
      <c r="B954" s="11" t="str">
        <f>IF('Atual-TXT'!A975&lt;&gt;"",RIGHT(LEFT('Atual-TXT'!A975,51),34),"")</f>
        <v/>
      </c>
      <c r="C954" s="12" t="str">
        <f>IF('Atual-TXT'!A975&lt;&gt;"",VALUE(RIGHT(LEFT('Atual-TXT'!A975,75),23)),"")</f>
        <v/>
      </c>
      <c r="D954" s="11" t="str">
        <f>IF('Atual-TXT'!A975&lt;&gt;"",RIGHT(LEFT('Atual-TXT'!A975,77),1),"")</f>
        <v/>
      </c>
      <c r="E954" s="12" t="str">
        <f>IF('Atual-TXT'!A975&lt;&gt;"",IF(MOD(VALUE(LEFT(A954,1)),2)=1,IF(D954="D",C954,-C954),IF(D954="C",C954,-C954)),"")</f>
        <v/>
      </c>
    </row>
    <row r="955" spans="1:5" x14ac:dyDescent="0.2">
      <c r="A955" s="11" t="str">
        <f>IF('Atual-TXT'!A976&lt;&gt;"",LEFT('Atual-TXT'!A976,15),"")</f>
        <v/>
      </c>
      <c r="B955" s="11" t="str">
        <f>IF('Atual-TXT'!A976&lt;&gt;"",RIGHT(LEFT('Atual-TXT'!A976,51),34),"")</f>
        <v/>
      </c>
      <c r="C955" s="12" t="str">
        <f>IF('Atual-TXT'!A976&lt;&gt;"",VALUE(RIGHT(LEFT('Atual-TXT'!A976,75),23)),"")</f>
        <v/>
      </c>
      <c r="D955" s="11" t="str">
        <f>IF('Atual-TXT'!A976&lt;&gt;"",RIGHT(LEFT('Atual-TXT'!A976,77),1),"")</f>
        <v/>
      </c>
      <c r="E955" s="12" t="str">
        <f>IF('Atual-TXT'!A976&lt;&gt;"",IF(MOD(VALUE(LEFT(A955,1)),2)=1,IF(D955="D",C955,-C955),IF(D955="C",C955,-C955)),"")</f>
        <v/>
      </c>
    </row>
    <row r="956" spans="1:5" x14ac:dyDescent="0.2">
      <c r="A956" s="11" t="str">
        <f>IF('Atual-TXT'!A977&lt;&gt;"",LEFT('Atual-TXT'!A977,15),"")</f>
        <v/>
      </c>
      <c r="B956" s="11" t="str">
        <f>IF('Atual-TXT'!A977&lt;&gt;"",RIGHT(LEFT('Atual-TXT'!A977,51),34),"")</f>
        <v/>
      </c>
      <c r="C956" s="12" t="str">
        <f>IF('Atual-TXT'!A977&lt;&gt;"",VALUE(RIGHT(LEFT('Atual-TXT'!A977,75),23)),"")</f>
        <v/>
      </c>
      <c r="D956" s="11" t="str">
        <f>IF('Atual-TXT'!A977&lt;&gt;"",RIGHT(LEFT('Atual-TXT'!A977,77),1),"")</f>
        <v/>
      </c>
      <c r="E956" s="12" t="str">
        <f>IF('Atual-TXT'!A977&lt;&gt;"",IF(MOD(VALUE(LEFT(A956,1)),2)=1,IF(D956="D",C956,-C956),IF(D956="C",C956,-C956)),"")</f>
        <v/>
      </c>
    </row>
    <row r="957" spans="1:5" x14ac:dyDescent="0.2">
      <c r="A957" s="11" t="str">
        <f>IF('Atual-TXT'!A978&lt;&gt;"",LEFT('Atual-TXT'!A978,15),"")</f>
        <v/>
      </c>
      <c r="B957" s="11" t="str">
        <f>IF('Atual-TXT'!A978&lt;&gt;"",RIGHT(LEFT('Atual-TXT'!A978,51),34),"")</f>
        <v/>
      </c>
      <c r="C957" s="12" t="str">
        <f>IF('Atual-TXT'!A978&lt;&gt;"",VALUE(RIGHT(LEFT('Atual-TXT'!A978,75),23)),"")</f>
        <v/>
      </c>
      <c r="D957" s="11" t="str">
        <f>IF('Atual-TXT'!A978&lt;&gt;"",RIGHT(LEFT('Atual-TXT'!A978,77),1),"")</f>
        <v/>
      </c>
      <c r="E957" s="12" t="str">
        <f>IF('Atual-TXT'!A978&lt;&gt;"",IF(MOD(VALUE(LEFT(A957,1)),2)=1,IF(D957="D",C957,-C957),IF(D957="C",C957,-C957)),"")</f>
        <v/>
      </c>
    </row>
    <row r="958" spans="1:5" x14ac:dyDescent="0.2">
      <c r="A958" s="11" t="str">
        <f>IF('Atual-TXT'!A979&lt;&gt;"",LEFT('Atual-TXT'!A979,15),"")</f>
        <v/>
      </c>
      <c r="B958" s="11" t="str">
        <f>IF('Atual-TXT'!A979&lt;&gt;"",RIGHT(LEFT('Atual-TXT'!A979,51),34),"")</f>
        <v/>
      </c>
      <c r="C958" s="12" t="str">
        <f>IF('Atual-TXT'!A979&lt;&gt;"",VALUE(RIGHT(LEFT('Atual-TXT'!A979,75),23)),"")</f>
        <v/>
      </c>
      <c r="D958" s="11" t="str">
        <f>IF('Atual-TXT'!A979&lt;&gt;"",RIGHT(LEFT('Atual-TXT'!A979,77),1),"")</f>
        <v/>
      </c>
      <c r="E958" s="12" t="str">
        <f>IF('Atual-TXT'!A979&lt;&gt;"",IF(MOD(VALUE(LEFT(A958,1)),2)=1,IF(D958="D",C958,-C958),IF(D958="C",C958,-C958)),"")</f>
        <v/>
      </c>
    </row>
    <row r="959" spans="1:5" x14ac:dyDescent="0.2">
      <c r="A959" s="11" t="str">
        <f>IF('Atual-TXT'!A980&lt;&gt;"",LEFT('Atual-TXT'!A980,15),"")</f>
        <v/>
      </c>
      <c r="B959" s="11" t="str">
        <f>IF('Atual-TXT'!A980&lt;&gt;"",RIGHT(LEFT('Atual-TXT'!A980,51),34),"")</f>
        <v/>
      </c>
      <c r="C959" s="12" t="str">
        <f>IF('Atual-TXT'!A980&lt;&gt;"",VALUE(RIGHT(LEFT('Atual-TXT'!A980,75),23)),"")</f>
        <v/>
      </c>
      <c r="D959" s="11" t="str">
        <f>IF('Atual-TXT'!A980&lt;&gt;"",RIGHT(LEFT('Atual-TXT'!A980,77),1),"")</f>
        <v/>
      </c>
      <c r="E959" s="12" t="str">
        <f>IF('Atual-TXT'!A980&lt;&gt;"",IF(MOD(VALUE(LEFT(A959,1)),2)=1,IF(D959="D",C959,-C959),IF(D959="C",C959,-C959)),"")</f>
        <v/>
      </c>
    </row>
    <row r="960" spans="1:5" x14ac:dyDescent="0.2">
      <c r="A960" s="11" t="str">
        <f>IF('Atual-TXT'!A981&lt;&gt;"",LEFT('Atual-TXT'!A981,15),"")</f>
        <v/>
      </c>
      <c r="B960" s="11" t="str">
        <f>IF('Atual-TXT'!A981&lt;&gt;"",RIGHT(LEFT('Atual-TXT'!A981,51),34),"")</f>
        <v/>
      </c>
      <c r="C960" s="12" t="str">
        <f>IF('Atual-TXT'!A981&lt;&gt;"",VALUE(RIGHT(LEFT('Atual-TXT'!A981,75),23)),"")</f>
        <v/>
      </c>
      <c r="D960" s="11" t="str">
        <f>IF('Atual-TXT'!A981&lt;&gt;"",RIGHT(LEFT('Atual-TXT'!A981,77),1),"")</f>
        <v/>
      </c>
      <c r="E960" s="12" t="str">
        <f>IF('Atual-TXT'!A981&lt;&gt;"",IF(MOD(VALUE(LEFT(A960,1)),2)=1,IF(D960="D",C960,-C960),IF(D960="C",C960,-C960)),"")</f>
        <v/>
      </c>
    </row>
    <row r="961" spans="1:5" x14ac:dyDescent="0.2">
      <c r="A961" s="11" t="str">
        <f>IF('Atual-TXT'!A982&lt;&gt;"",LEFT('Atual-TXT'!A982,15),"")</f>
        <v/>
      </c>
      <c r="B961" s="11" t="str">
        <f>IF('Atual-TXT'!A982&lt;&gt;"",RIGHT(LEFT('Atual-TXT'!A982,51),34),"")</f>
        <v/>
      </c>
      <c r="C961" s="12" t="str">
        <f>IF('Atual-TXT'!A982&lt;&gt;"",VALUE(RIGHT(LEFT('Atual-TXT'!A982,75),23)),"")</f>
        <v/>
      </c>
      <c r="D961" s="11" t="str">
        <f>IF('Atual-TXT'!A982&lt;&gt;"",RIGHT(LEFT('Atual-TXT'!A982,77),1),"")</f>
        <v/>
      </c>
      <c r="E961" s="12" t="str">
        <f>IF('Atual-TXT'!A982&lt;&gt;"",IF(MOD(VALUE(LEFT(A961,1)),2)=1,IF(D961="D",C961,-C961),IF(D961="C",C961,-C961)),"")</f>
        <v/>
      </c>
    </row>
    <row r="962" spans="1:5" x14ac:dyDescent="0.2">
      <c r="A962" s="11" t="str">
        <f>IF('Atual-TXT'!A983&lt;&gt;"",LEFT('Atual-TXT'!A983,15),"")</f>
        <v/>
      </c>
      <c r="B962" s="11" t="str">
        <f>IF('Atual-TXT'!A983&lt;&gt;"",RIGHT(LEFT('Atual-TXT'!A983,51),34),"")</f>
        <v/>
      </c>
      <c r="C962" s="12" t="str">
        <f>IF('Atual-TXT'!A983&lt;&gt;"",VALUE(RIGHT(LEFT('Atual-TXT'!A983,75),23)),"")</f>
        <v/>
      </c>
      <c r="D962" s="11" t="str">
        <f>IF('Atual-TXT'!A983&lt;&gt;"",RIGHT(LEFT('Atual-TXT'!A983,77),1),"")</f>
        <v/>
      </c>
      <c r="E962" s="12" t="str">
        <f>IF('Atual-TXT'!A983&lt;&gt;"",IF(MOD(VALUE(LEFT(A962,1)),2)=1,IF(D962="D",C962,-C962),IF(D962="C",C962,-C962)),"")</f>
        <v/>
      </c>
    </row>
    <row r="963" spans="1:5" x14ac:dyDescent="0.2">
      <c r="A963" s="11" t="str">
        <f>IF('Atual-TXT'!A984&lt;&gt;"",LEFT('Atual-TXT'!A984,15),"")</f>
        <v/>
      </c>
      <c r="B963" s="11" t="str">
        <f>IF('Atual-TXT'!A984&lt;&gt;"",RIGHT(LEFT('Atual-TXT'!A984,51),34),"")</f>
        <v/>
      </c>
      <c r="C963" s="12" t="str">
        <f>IF('Atual-TXT'!A984&lt;&gt;"",VALUE(RIGHT(LEFT('Atual-TXT'!A984,75),23)),"")</f>
        <v/>
      </c>
      <c r="D963" s="11" t="str">
        <f>IF('Atual-TXT'!A984&lt;&gt;"",RIGHT(LEFT('Atual-TXT'!A984,77),1),"")</f>
        <v/>
      </c>
      <c r="E963" s="12" t="str">
        <f>IF('Atual-TXT'!A984&lt;&gt;"",IF(MOD(VALUE(LEFT(A963,1)),2)=1,IF(D963="D",C963,-C963),IF(D963="C",C963,-C963)),"")</f>
        <v/>
      </c>
    </row>
    <row r="964" spans="1:5" x14ac:dyDescent="0.2">
      <c r="A964" s="11" t="str">
        <f>IF('Atual-TXT'!A985&lt;&gt;"",LEFT('Atual-TXT'!A985,15),"")</f>
        <v/>
      </c>
      <c r="B964" s="11" t="str">
        <f>IF('Atual-TXT'!A985&lt;&gt;"",RIGHT(LEFT('Atual-TXT'!A985,51),34),"")</f>
        <v/>
      </c>
      <c r="C964" s="12" t="str">
        <f>IF('Atual-TXT'!A985&lt;&gt;"",VALUE(RIGHT(LEFT('Atual-TXT'!A985,75),23)),"")</f>
        <v/>
      </c>
      <c r="D964" s="11" t="str">
        <f>IF('Atual-TXT'!A985&lt;&gt;"",RIGHT(LEFT('Atual-TXT'!A985,77),1),"")</f>
        <v/>
      </c>
      <c r="E964" s="12" t="str">
        <f>IF('Atual-TXT'!A985&lt;&gt;"",IF(MOD(VALUE(LEFT(A964,1)),2)=1,IF(D964="D",C964,-C964),IF(D964="C",C964,-C964)),"")</f>
        <v/>
      </c>
    </row>
    <row r="965" spans="1:5" x14ac:dyDescent="0.2">
      <c r="A965" s="11" t="str">
        <f>IF('Atual-TXT'!A986&lt;&gt;"",LEFT('Atual-TXT'!A986,15),"")</f>
        <v/>
      </c>
      <c r="B965" s="11" t="str">
        <f>IF('Atual-TXT'!A986&lt;&gt;"",RIGHT(LEFT('Atual-TXT'!A986,51),34),"")</f>
        <v/>
      </c>
      <c r="C965" s="12" t="str">
        <f>IF('Atual-TXT'!A986&lt;&gt;"",VALUE(RIGHT(LEFT('Atual-TXT'!A986,75),23)),"")</f>
        <v/>
      </c>
      <c r="D965" s="11" t="str">
        <f>IF('Atual-TXT'!A986&lt;&gt;"",RIGHT(LEFT('Atual-TXT'!A986,77),1),"")</f>
        <v/>
      </c>
      <c r="E965" s="12" t="str">
        <f>IF('Atual-TXT'!A986&lt;&gt;"",IF(MOD(VALUE(LEFT(A965,1)),2)=1,IF(D965="D",C965,-C965),IF(D965="C",C965,-C965)),"")</f>
        <v/>
      </c>
    </row>
    <row r="966" spans="1:5" x14ac:dyDescent="0.2">
      <c r="A966" s="11" t="str">
        <f>IF('Atual-TXT'!A987&lt;&gt;"",LEFT('Atual-TXT'!A987,15),"")</f>
        <v/>
      </c>
      <c r="B966" s="11" t="str">
        <f>IF('Atual-TXT'!A987&lt;&gt;"",RIGHT(LEFT('Atual-TXT'!A987,51),34),"")</f>
        <v/>
      </c>
      <c r="C966" s="12" t="str">
        <f>IF('Atual-TXT'!A987&lt;&gt;"",VALUE(RIGHT(LEFT('Atual-TXT'!A987,75),23)),"")</f>
        <v/>
      </c>
      <c r="D966" s="11" t="str">
        <f>IF('Atual-TXT'!A987&lt;&gt;"",RIGHT(LEFT('Atual-TXT'!A987,77),1),"")</f>
        <v/>
      </c>
      <c r="E966" s="12" t="str">
        <f>IF('Atual-TXT'!A987&lt;&gt;"",IF(MOD(VALUE(LEFT(A966,1)),2)=1,IF(D966="D",C966,-C966),IF(D966="C",C966,-C966)),"")</f>
        <v/>
      </c>
    </row>
    <row r="967" spans="1:5" x14ac:dyDescent="0.2">
      <c r="A967" s="11" t="str">
        <f>IF('Atual-TXT'!A988&lt;&gt;"",LEFT('Atual-TXT'!A988,15),"")</f>
        <v/>
      </c>
      <c r="B967" s="11" t="str">
        <f>IF('Atual-TXT'!A988&lt;&gt;"",RIGHT(LEFT('Atual-TXT'!A988,51),34),"")</f>
        <v/>
      </c>
      <c r="C967" s="12" t="str">
        <f>IF('Atual-TXT'!A988&lt;&gt;"",VALUE(RIGHT(LEFT('Atual-TXT'!A988,75),23)),"")</f>
        <v/>
      </c>
      <c r="D967" s="11" t="str">
        <f>IF('Atual-TXT'!A988&lt;&gt;"",RIGHT(LEFT('Atual-TXT'!A988,77),1),"")</f>
        <v/>
      </c>
      <c r="E967" s="12" t="str">
        <f>IF('Atual-TXT'!A988&lt;&gt;"",IF(MOD(VALUE(LEFT(A967,1)),2)=1,IF(D967="D",C967,-C967),IF(D967="C",C967,-C967)),"")</f>
        <v/>
      </c>
    </row>
    <row r="968" spans="1:5" x14ac:dyDescent="0.2">
      <c r="A968" s="11" t="str">
        <f>IF('Atual-TXT'!A989&lt;&gt;"",LEFT('Atual-TXT'!A989,15),"")</f>
        <v/>
      </c>
      <c r="B968" s="11" t="str">
        <f>IF('Atual-TXT'!A989&lt;&gt;"",RIGHT(LEFT('Atual-TXT'!A989,51),34),"")</f>
        <v/>
      </c>
      <c r="C968" s="12" t="str">
        <f>IF('Atual-TXT'!A989&lt;&gt;"",VALUE(RIGHT(LEFT('Atual-TXT'!A989,75),23)),"")</f>
        <v/>
      </c>
      <c r="D968" s="11" t="str">
        <f>IF('Atual-TXT'!A989&lt;&gt;"",RIGHT(LEFT('Atual-TXT'!A989,77),1),"")</f>
        <v/>
      </c>
      <c r="E968" s="12" t="str">
        <f>IF('Atual-TXT'!A989&lt;&gt;"",IF(MOD(VALUE(LEFT(A968,1)),2)=1,IF(D968="D",C968,-C968),IF(D968="C",C968,-C968)),"")</f>
        <v/>
      </c>
    </row>
    <row r="969" spans="1:5" x14ac:dyDescent="0.2">
      <c r="A969" s="11" t="str">
        <f>IF('Atual-TXT'!A990&lt;&gt;"",LEFT('Atual-TXT'!A990,15),"")</f>
        <v/>
      </c>
      <c r="B969" s="11" t="str">
        <f>IF('Atual-TXT'!A990&lt;&gt;"",RIGHT(LEFT('Atual-TXT'!A990,51),34),"")</f>
        <v/>
      </c>
      <c r="C969" s="12" t="str">
        <f>IF('Atual-TXT'!A990&lt;&gt;"",VALUE(RIGHT(LEFT('Atual-TXT'!A990,75),23)),"")</f>
        <v/>
      </c>
      <c r="D969" s="11" t="str">
        <f>IF('Atual-TXT'!A990&lt;&gt;"",RIGHT(LEFT('Atual-TXT'!A990,77),1),"")</f>
        <v/>
      </c>
      <c r="E969" s="12" t="str">
        <f>IF('Atual-TXT'!A990&lt;&gt;"",IF(MOD(VALUE(LEFT(A969,1)),2)=1,IF(D969="D",C969,-C969),IF(D969="C",C969,-C969)),"")</f>
        <v/>
      </c>
    </row>
    <row r="970" spans="1:5" x14ac:dyDescent="0.2">
      <c r="A970" s="11" t="str">
        <f>IF('Atual-TXT'!A991&lt;&gt;"",LEFT('Atual-TXT'!A991,15),"")</f>
        <v/>
      </c>
      <c r="B970" s="11" t="str">
        <f>IF('Atual-TXT'!A991&lt;&gt;"",RIGHT(LEFT('Atual-TXT'!A991,51),34),"")</f>
        <v/>
      </c>
      <c r="C970" s="12" t="str">
        <f>IF('Atual-TXT'!A991&lt;&gt;"",VALUE(RIGHT(LEFT('Atual-TXT'!A991,75),23)),"")</f>
        <v/>
      </c>
      <c r="D970" s="11" t="str">
        <f>IF('Atual-TXT'!A991&lt;&gt;"",RIGHT(LEFT('Atual-TXT'!A991,77),1),"")</f>
        <v/>
      </c>
      <c r="E970" s="12" t="str">
        <f>IF('Atual-TXT'!A991&lt;&gt;"",IF(MOD(VALUE(LEFT(A970,1)),2)=1,IF(D970="D",C970,-C970),IF(D970="C",C970,-C970)),"")</f>
        <v/>
      </c>
    </row>
    <row r="971" spans="1:5" x14ac:dyDescent="0.2">
      <c r="A971" s="11" t="str">
        <f>IF('Atual-TXT'!A992&lt;&gt;"",LEFT('Atual-TXT'!A992,15),"")</f>
        <v/>
      </c>
      <c r="B971" s="11" t="str">
        <f>IF('Atual-TXT'!A992&lt;&gt;"",RIGHT(LEFT('Atual-TXT'!A992,51),34),"")</f>
        <v/>
      </c>
      <c r="C971" s="12" t="str">
        <f>IF('Atual-TXT'!A992&lt;&gt;"",VALUE(RIGHT(LEFT('Atual-TXT'!A992,75),23)),"")</f>
        <v/>
      </c>
      <c r="D971" s="11" t="str">
        <f>IF('Atual-TXT'!A992&lt;&gt;"",RIGHT(LEFT('Atual-TXT'!A992,77),1),"")</f>
        <v/>
      </c>
      <c r="E971" s="12" t="str">
        <f>IF('Atual-TXT'!A992&lt;&gt;"",IF(MOD(VALUE(LEFT(A971,1)),2)=1,IF(D971="D",C971,-C971),IF(D971="C",C971,-C971)),"")</f>
        <v/>
      </c>
    </row>
    <row r="972" spans="1:5" x14ac:dyDescent="0.2">
      <c r="A972" s="11" t="str">
        <f>IF('Atual-TXT'!A993&lt;&gt;"",LEFT('Atual-TXT'!A993,15),"")</f>
        <v/>
      </c>
      <c r="B972" s="11" t="str">
        <f>IF('Atual-TXT'!A993&lt;&gt;"",RIGHT(LEFT('Atual-TXT'!A993,51),34),"")</f>
        <v/>
      </c>
      <c r="C972" s="12" t="str">
        <f>IF('Atual-TXT'!A993&lt;&gt;"",VALUE(RIGHT(LEFT('Atual-TXT'!A993,75),23)),"")</f>
        <v/>
      </c>
      <c r="D972" s="11" t="str">
        <f>IF('Atual-TXT'!A993&lt;&gt;"",RIGHT(LEFT('Atual-TXT'!A993,77),1),"")</f>
        <v/>
      </c>
      <c r="E972" s="12" t="str">
        <f>IF('Atual-TXT'!A993&lt;&gt;"",IF(MOD(VALUE(LEFT(A972,1)),2)=1,IF(D972="D",C972,-C972),IF(D972="C",C972,-C972)),"")</f>
        <v/>
      </c>
    </row>
    <row r="973" spans="1:5" x14ac:dyDescent="0.2">
      <c r="A973" s="11" t="str">
        <f>IF('Atual-TXT'!A994&lt;&gt;"",LEFT('Atual-TXT'!A994,15),"")</f>
        <v/>
      </c>
      <c r="B973" s="11" t="str">
        <f>IF('Atual-TXT'!A994&lt;&gt;"",RIGHT(LEFT('Atual-TXT'!A994,51),34),"")</f>
        <v/>
      </c>
      <c r="C973" s="12" t="str">
        <f>IF('Atual-TXT'!A994&lt;&gt;"",VALUE(RIGHT(LEFT('Atual-TXT'!A994,75),23)),"")</f>
        <v/>
      </c>
      <c r="D973" s="11" t="str">
        <f>IF('Atual-TXT'!A994&lt;&gt;"",RIGHT(LEFT('Atual-TXT'!A994,77),1),"")</f>
        <v/>
      </c>
      <c r="E973" s="12" t="str">
        <f>IF('Atual-TXT'!A994&lt;&gt;"",IF(MOD(VALUE(LEFT(A973,1)),2)=1,IF(D973="D",C973,-C973),IF(D973="C",C973,-C973)),"")</f>
        <v/>
      </c>
    </row>
    <row r="974" spans="1:5" x14ac:dyDescent="0.2">
      <c r="A974" s="11" t="str">
        <f>IF('Atual-TXT'!A995&lt;&gt;"",LEFT('Atual-TXT'!A995,15),"")</f>
        <v/>
      </c>
      <c r="B974" s="11" t="str">
        <f>IF('Atual-TXT'!A995&lt;&gt;"",RIGHT(LEFT('Atual-TXT'!A995,51),34),"")</f>
        <v/>
      </c>
      <c r="C974" s="12" t="str">
        <f>IF('Atual-TXT'!A995&lt;&gt;"",VALUE(RIGHT(LEFT('Atual-TXT'!A995,75),23)),"")</f>
        <v/>
      </c>
      <c r="D974" s="11" t="str">
        <f>IF('Atual-TXT'!A995&lt;&gt;"",RIGHT(LEFT('Atual-TXT'!A995,77),1),"")</f>
        <v/>
      </c>
      <c r="E974" s="12" t="str">
        <f>IF('Atual-TXT'!A995&lt;&gt;"",IF(MOD(VALUE(LEFT(A974,1)),2)=1,IF(D974="D",C974,-C974),IF(D974="C",C974,-C974)),"")</f>
        <v/>
      </c>
    </row>
    <row r="975" spans="1:5" x14ac:dyDescent="0.2">
      <c r="A975" s="11" t="str">
        <f>IF('Atual-TXT'!A996&lt;&gt;"",LEFT('Atual-TXT'!A996,15),"")</f>
        <v/>
      </c>
      <c r="B975" s="11" t="str">
        <f>IF('Atual-TXT'!A996&lt;&gt;"",RIGHT(LEFT('Atual-TXT'!A996,51),34),"")</f>
        <v/>
      </c>
      <c r="C975" s="12" t="str">
        <f>IF('Atual-TXT'!A996&lt;&gt;"",VALUE(RIGHT(LEFT('Atual-TXT'!A996,75),23)),"")</f>
        <v/>
      </c>
      <c r="D975" s="11" t="str">
        <f>IF('Atual-TXT'!A996&lt;&gt;"",RIGHT(LEFT('Atual-TXT'!A996,77),1),"")</f>
        <v/>
      </c>
      <c r="E975" s="12" t="str">
        <f>IF('Atual-TXT'!A996&lt;&gt;"",IF(MOD(VALUE(LEFT(A975,1)),2)=1,IF(D975="D",C975,-C975),IF(D975="C",C975,-C975)),"")</f>
        <v/>
      </c>
    </row>
    <row r="976" spans="1:5" x14ac:dyDescent="0.2">
      <c r="A976" s="11" t="str">
        <f>IF('Atual-TXT'!A997&lt;&gt;"",LEFT('Atual-TXT'!A997,15),"")</f>
        <v/>
      </c>
      <c r="B976" s="11" t="str">
        <f>IF('Atual-TXT'!A997&lt;&gt;"",RIGHT(LEFT('Atual-TXT'!A997,51),34),"")</f>
        <v/>
      </c>
      <c r="C976" s="12" t="str">
        <f>IF('Atual-TXT'!A997&lt;&gt;"",VALUE(RIGHT(LEFT('Atual-TXT'!A997,75),23)),"")</f>
        <v/>
      </c>
      <c r="D976" s="11" t="str">
        <f>IF('Atual-TXT'!A997&lt;&gt;"",RIGHT(LEFT('Atual-TXT'!A997,77),1),"")</f>
        <v/>
      </c>
      <c r="E976" s="12" t="str">
        <f>IF('Atual-TXT'!A997&lt;&gt;"",IF(MOD(VALUE(LEFT(A976,1)),2)=1,IF(D976="D",C976,-C976),IF(D976="C",C976,-C976)),"")</f>
        <v/>
      </c>
    </row>
    <row r="977" spans="1:5" x14ac:dyDescent="0.2">
      <c r="A977" s="11" t="str">
        <f>IF('Atual-TXT'!A998&lt;&gt;"",LEFT('Atual-TXT'!A998,15),"")</f>
        <v/>
      </c>
      <c r="B977" s="11" t="str">
        <f>IF('Atual-TXT'!A998&lt;&gt;"",RIGHT(LEFT('Atual-TXT'!A998,51),34),"")</f>
        <v/>
      </c>
      <c r="C977" s="12" t="str">
        <f>IF('Atual-TXT'!A998&lt;&gt;"",VALUE(RIGHT(LEFT('Atual-TXT'!A998,75),23)),"")</f>
        <v/>
      </c>
      <c r="D977" s="11" t="str">
        <f>IF('Atual-TXT'!A998&lt;&gt;"",RIGHT(LEFT('Atual-TXT'!A998,77),1),"")</f>
        <v/>
      </c>
      <c r="E977" s="12" t="str">
        <f>IF('Atual-TXT'!A998&lt;&gt;"",IF(MOD(VALUE(LEFT(A977,1)),2)=1,IF(D977="D",C977,-C977),IF(D977="C",C977,-C977)),"")</f>
        <v/>
      </c>
    </row>
    <row r="978" spans="1:5" x14ac:dyDescent="0.2">
      <c r="A978" s="11" t="str">
        <f>IF('Atual-TXT'!A999&lt;&gt;"",LEFT('Atual-TXT'!A999,15),"")</f>
        <v/>
      </c>
      <c r="B978" s="11" t="str">
        <f>IF('Atual-TXT'!A999&lt;&gt;"",RIGHT(LEFT('Atual-TXT'!A999,51),34),"")</f>
        <v/>
      </c>
      <c r="C978" s="12" t="str">
        <f>IF('Atual-TXT'!A999&lt;&gt;"",VALUE(RIGHT(LEFT('Atual-TXT'!A999,75),23)),"")</f>
        <v/>
      </c>
      <c r="D978" s="11" t="str">
        <f>IF('Atual-TXT'!A999&lt;&gt;"",RIGHT(LEFT('Atual-TXT'!A999,77),1),"")</f>
        <v/>
      </c>
      <c r="E978" s="12" t="str">
        <f>IF('Atual-TXT'!A999&lt;&gt;"",IF(MOD(VALUE(LEFT(A978,1)),2)=1,IF(D978="D",C978,-C978),IF(D978="C",C978,-C978)),"")</f>
        <v/>
      </c>
    </row>
    <row r="979" spans="1:5" x14ac:dyDescent="0.2">
      <c r="A979" s="11" t="str">
        <f>IF('Atual-TXT'!A1000&lt;&gt;"",LEFT('Atual-TXT'!A1000,15),"")</f>
        <v/>
      </c>
      <c r="B979" s="11" t="str">
        <f>IF('Atual-TXT'!A1000&lt;&gt;"",RIGHT(LEFT('Atual-TXT'!A1000,51),34),"")</f>
        <v/>
      </c>
      <c r="C979" s="12" t="str">
        <f>IF('Atual-TXT'!A1000&lt;&gt;"",VALUE(RIGHT(LEFT('Atual-TXT'!A1000,75),23)),"")</f>
        <v/>
      </c>
      <c r="D979" s="11" t="str">
        <f>IF('Atual-TXT'!A1000&lt;&gt;"",RIGHT(LEFT('Atual-TXT'!A1000,77),1),"")</f>
        <v/>
      </c>
      <c r="E979" s="12" t="str">
        <f>IF('Atual-TXT'!A1000&lt;&gt;"",IF(MOD(VALUE(LEFT(A979,1)),2)=1,IF(D979="D",C979,-C979),IF(D979="C",C979,-C979)),"")</f>
        <v/>
      </c>
    </row>
    <row r="980" spans="1:5" x14ac:dyDescent="0.2">
      <c r="A980" s="11" t="str">
        <f>IF('Atual-TXT'!A1001&lt;&gt;"",LEFT('Atual-TXT'!A1001,15),"")</f>
        <v/>
      </c>
      <c r="B980" s="11" t="str">
        <f>IF('Atual-TXT'!A1001&lt;&gt;"",RIGHT(LEFT('Atual-TXT'!A1001,51),34),"")</f>
        <v/>
      </c>
      <c r="C980" s="12" t="str">
        <f>IF('Atual-TXT'!A1001&lt;&gt;"",VALUE(RIGHT(LEFT('Atual-TXT'!A1001,75),23)),"")</f>
        <v/>
      </c>
      <c r="D980" s="11" t="str">
        <f>IF('Atual-TXT'!A1001&lt;&gt;"",RIGHT(LEFT('Atual-TXT'!A1001,77),1),"")</f>
        <v/>
      </c>
      <c r="E980" s="12" t="str">
        <f>IF('Atual-TXT'!A1001&lt;&gt;"",IF(MOD(VALUE(LEFT(A980,1)),2)=1,IF(D980="D",C980,-C980),IF(D980="C",C980,-C980)),"")</f>
        <v/>
      </c>
    </row>
    <row r="981" spans="1:5" x14ac:dyDescent="0.2">
      <c r="A981" s="11" t="str">
        <f>IF('Atual-TXT'!A1002&lt;&gt;"",LEFT('Atual-TXT'!A1002,15),"")</f>
        <v/>
      </c>
      <c r="B981" s="11" t="str">
        <f>IF('Atual-TXT'!A1002&lt;&gt;"",RIGHT(LEFT('Atual-TXT'!A1002,51),34),"")</f>
        <v/>
      </c>
      <c r="C981" s="12" t="str">
        <f>IF('Atual-TXT'!A1002&lt;&gt;"",VALUE(RIGHT(LEFT('Atual-TXT'!A1002,75),23)),"")</f>
        <v/>
      </c>
      <c r="D981" s="11" t="str">
        <f>IF('Atual-TXT'!A1002&lt;&gt;"",RIGHT(LEFT('Atual-TXT'!A1002,77),1),"")</f>
        <v/>
      </c>
      <c r="E981" s="12" t="str">
        <f>IF('Atual-TXT'!A1002&lt;&gt;"",IF(MOD(VALUE(LEFT(A981,1)),2)=1,IF(D981="D",C981,-C981),IF(D981="C",C981,-C981)),"")</f>
        <v/>
      </c>
    </row>
    <row r="982" spans="1:5" x14ac:dyDescent="0.2">
      <c r="A982" s="11" t="str">
        <f>IF('Atual-TXT'!A1003&lt;&gt;"",LEFT('Atual-TXT'!A1003,15),"")</f>
        <v/>
      </c>
      <c r="B982" s="11" t="str">
        <f>IF('Atual-TXT'!A1003&lt;&gt;"",RIGHT(LEFT('Atual-TXT'!A1003,51),34),"")</f>
        <v/>
      </c>
      <c r="C982" s="12" t="str">
        <f>IF('Atual-TXT'!A1003&lt;&gt;"",VALUE(RIGHT(LEFT('Atual-TXT'!A1003,75),23)),"")</f>
        <v/>
      </c>
      <c r="D982" s="11" t="str">
        <f>IF('Atual-TXT'!A1003&lt;&gt;"",RIGHT(LEFT('Atual-TXT'!A1003,77),1),"")</f>
        <v/>
      </c>
      <c r="E982" s="12" t="str">
        <f>IF('Atual-TXT'!A1003&lt;&gt;"",IF(MOD(VALUE(LEFT(A982,1)),2)=1,IF(D982="D",C982,-C982),IF(D982="C",C982,-C982)),"")</f>
        <v/>
      </c>
    </row>
    <row r="983" spans="1:5" x14ac:dyDescent="0.2">
      <c r="A983" s="11" t="str">
        <f>IF('Atual-TXT'!A1004&lt;&gt;"",LEFT('Atual-TXT'!A1004,15),"")</f>
        <v/>
      </c>
      <c r="B983" s="11" t="str">
        <f>IF('Atual-TXT'!A1004&lt;&gt;"",RIGHT(LEFT('Atual-TXT'!A1004,51),34),"")</f>
        <v/>
      </c>
      <c r="C983" s="12" t="str">
        <f>IF('Atual-TXT'!A1004&lt;&gt;"",VALUE(RIGHT(LEFT('Atual-TXT'!A1004,75),23)),"")</f>
        <v/>
      </c>
      <c r="D983" s="11" t="str">
        <f>IF('Atual-TXT'!A1004&lt;&gt;"",RIGHT(LEFT('Atual-TXT'!A1004,77),1),"")</f>
        <v/>
      </c>
      <c r="E983" s="12" t="str">
        <f>IF('Atual-TXT'!A1004&lt;&gt;"",IF(MOD(VALUE(LEFT(A983,1)),2)=1,IF(D983="D",C983,-C983),IF(D983="C",C983,-C983)),"")</f>
        <v/>
      </c>
    </row>
    <row r="984" spans="1:5" x14ac:dyDescent="0.2">
      <c r="A984" s="11" t="str">
        <f>IF('Atual-TXT'!A1005&lt;&gt;"",LEFT('Atual-TXT'!A1005,15),"")</f>
        <v/>
      </c>
      <c r="B984" s="11" t="str">
        <f>IF('Atual-TXT'!A1005&lt;&gt;"",RIGHT(LEFT('Atual-TXT'!A1005,51),34),"")</f>
        <v/>
      </c>
      <c r="C984" s="12" t="str">
        <f>IF('Atual-TXT'!A1005&lt;&gt;"",VALUE(RIGHT(LEFT('Atual-TXT'!A1005,75),23)),"")</f>
        <v/>
      </c>
      <c r="D984" s="11" t="str">
        <f>IF('Atual-TXT'!A1005&lt;&gt;"",RIGHT(LEFT('Atual-TXT'!A1005,77),1),"")</f>
        <v/>
      </c>
      <c r="E984" s="12" t="str">
        <f>IF('Atual-TXT'!A1005&lt;&gt;"",IF(MOD(VALUE(LEFT(A984,1)),2)=1,IF(D984="D",C984,-C984),IF(D984="C",C984,-C984)),"")</f>
        <v/>
      </c>
    </row>
    <row r="985" spans="1:5" x14ac:dyDescent="0.2">
      <c r="A985" s="11" t="str">
        <f>IF('Atual-TXT'!A1006&lt;&gt;"",LEFT('Atual-TXT'!A1006,15),"")</f>
        <v/>
      </c>
      <c r="B985" s="11" t="str">
        <f>IF('Atual-TXT'!A1006&lt;&gt;"",RIGHT(LEFT('Atual-TXT'!A1006,51),34),"")</f>
        <v/>
      </c>
      <c r="C985" s="12" t="str">
        <f>IF('Atual-TXT'!A1006&lt;&gt;"",VALUE(RIGHT(LEFT('Atual-TXT'!A1006,75),23)),"")</f>
        <v/>
      </c>
      <c r="D985" s="11" t="str">
        <f>IF('Atual-TXT'!A1006&lt;&gt;"",RIGHT(LEFT('Atual-TXT'!A1006,77),1),"")</f>
        <v/>
      </c>
      <c r="E985" s="12" t="str">
        <f>IF('Atual-TXT'!A1006&lt;&gt;"",IF(MOD(VALUE(LEFT(A985,1)),2)=1,IF(D985="D",C985,-C985),IF(D985="C",C985,-C985)),"")</f>
        <v/>
      </c>
    </row>
    <row r="986" spans="1:5" x14ac:dyDescent="0.2">
      <c r="A986" s="11" t="str">
        <f>IF('Atual-TXT'!A1007&lt;&gt;"",LEFT('Atual-TXT'!A1007,15),"")</f>
        <v/>
      </c>
      <c r="B986" s="11" t="str">
        <f>IF('Atual-TXT'!A1007&lt;&gt;"",RIGHT(LEFT('Atual-TXT'!A1007,51),34),"")</f>
        <v/>
      </c>
      <c r="C986" s="12" t="str">
        <f>IF('Atual-TXT'!A1007&lt;&gt;"",VALUE(RIGHT(LEFT('Atual-TXT'!A1007,75),23)),"")</f>
        <v/>
      </c>
      <c r="D986" s="11" t="str">
        <f>IF('Atual-TXT'!A1007&lt;&gt;"",RIGHT(LEFT('Atual-TXT'!A1007,77),1),"")</f>
        <v/>
      </c>
      <c r="E986" s="12" t="str">
        <f>IF('Atual-TXT'!A1007&lt;&gt;"",IF(MOD(VALUE(LEFT(A986,1)),2)=1,IF(D986="D",C986,-C986),IF(D986="C",C986,-C986)),"")</f>
        <v/>
      </c>
    </row>
    <row r="987" spans="1:5" x14ac:dyDescent="0.2">
      <c r="A987" s="11" t="str">
        <f>IF('Atual-TXT'!A1008&lt;&gt;"",LEFT('Atual-TXT'!A1008,15),"")</f>
        <v/>
      </c>
      <c r="B987" s="11" t="str">
        <f>IF('Atual-TXT'!A1008&lt;&gt;"",RIGHT(LEFT('Atual-TXT'!A1008,51),34),"")</f>
        <v/>
      </c>
      <c r="C987" s="12" t="str">
        <f>IF('Atual-TXT'!A1008&lt;&gt;"",VALUE(RIGHT(LEFT('Atual-TXT'!A1008,75),23)),"")</f>
        <v/>
      </c>
      <c r="D987" s="11" t="str">
        <f>IF('Atual-TXT'!A1008&lt;&gt;"",RIGHT(LEFT('Atual-TXT'!A1008,77),1),"")</f>
        <v/>
      </c>
      <c r="E987" s="12" t="str">
        <f>IF('Atual-TXT'!A1008&lt;&gt;"",IF(MOD(VALUE(LEFT(A987,1)),2)=1,IF(D987="D",C987,-C987),IF(D987="C",C987,-C987)),"")</f>
        <v/>
      </c>
    </row>
    <row r="988" spans="1:5" x14ac:dyDescent="0.2">
      <c r="A988" s="11" t="str">
        <f>IF('Atual-TXT'!A1009&lt;&gt;"",LEFT('Atual-TXT'!A1009,15),"")</f>
        <v/>
      </c>
      <c r="B988" s="11" t="str">
        <f>IF('Atual-TXT'!A1009&lt;&gt;"",RIGHT(LEFT('Atual-TXT'!A1009,51),34),"")</f>
        <v/>
      </c>
      <c r="C988" s="12" t="str">
        <f>IF('Atual-TXT'!A1009&lt;&gt;"",VALUE(RIGHT(LEFT('Atual-TXT'!A1009,75),23)),"")</f>
        <v/>
      </c>
      <c r="D988" s="11" t="str">
        <f>IF('Atual-TXT'!A1009&lt;&gt;"",RIGHT(LEFT('Atual-TXT'!A1009,77),1),"")</f>
        <v/>
      </c>
      <c r="E988" s="12" t="str">
        <f>IF('Atual-TXT'!A1009&lt;&gt;"",IF(MOD(VALUE(LEFT(A988,1)),2)=1,IF(D988="D",C988,-C988),IF(D988="C",C988,-C988)),"")</f>
        <v/>
      </c>
    </row>
    <row r="989" spans="1:5" x14ac:dyDescent="0.2">
      <c r="A989" s="11" t="str">
        <f>IF('Atual-TXT'!A1010&lt;&gt;"",LEFT('Atual-TXT'!A1010,15),"")</f>
        <v/>
      </c>
      <c r="B989" s="11" t="str">
        <f>IF('Atual-TXT'!A1010&lt;&gt;"",RIGHT(LEFT('Atual-TXT'!A1010,51),34),"")</f>
        <v/>
      </c>
      <c r="C989" s="12" t="str">
        <f>IF('Atual-TXT'!A1010&lt;&gt;"",VALUE(RIGHT(LEFT('Atual-TXT'!A1010,75),23)),"")</f>
        <v/>
      </c>
      <c r="D989" s="11" t="str">
        <f>IF('Atual-TXT'!A1010&lt;&gt;"",RIGHT(LEFT('Atual-TXT'!A1010,77),1),"")</f>
        <v/>
      </c>
      <c r="E989" s="12" t="str">
        <f>IF('Atual-TXT'!A1010&lt;&gt;"",IF(MOD(VALUE(LEFT(A989,1)),2)=1,IF(D989="D",C989,-C989),IF(D989="C",C989,-C989)),"")</f>
        <v/>
      </c>
    </row>
    <row r="990" spans="1:5" x14ac:dyDescent="0.2">
      <c r="A990" s="11" t="str">
        <f>IF('Atual-TXT'!A1011&lt;&gt;"",LEFT('Atual-TXT'!A1011,15),"")</f>
        <v/>
      </c>
      <c r="B990" s="11" t="str">
        <f>IF('Atual-TXT'!A1011&lt;&gt;"",RIGHT(LEFT('Atual-TXT'!A1011,51),34),"")</f>
        <v/>
      </c>
      <c r="C990" s="12" t="str">
        <f>IF('Atual-TXT'!A1011&lt;&gt;"",VALUE(RIGHT(LEFT('Atual-TXT'!A1011,75),23)),"")</f>
        <v/>
      </c>
      <c r="D990" s="11" t="str">
        <f>IF('Atual-TXT'!A1011&lt;&gt;"",RIGHT(LEFT('Atual-TXT'!A1011,77),1),"")</f>
        <v/>
      </c>
      <c r="E990" s="12" t="str">
        <f>IF('Atual-TXT'!A1011&lt;&gt;"",IF(MOD(VALUE(LEFT(A990,1)),2)=1,IF(D990="D",C990,-C990),IF(D990="C",C990,-C990)),"")</f>
        <v/>
      </c>
    </row>
    <row r="991" spans="1:5" x14ac:dyDescent="0.2">
      <c r="A991" s="11" t="str">
        <f>IF('Atual-TXT'!A1012&lt;&gt;"",LEFT('Atual-TXT'!A1012,15),"")</f>
        <v/>
      </c>
      <c r="B991" s="11" t="str">
        <f>IF('Atual-TXT'!A1012&lt;&gt;"",RIGHT(LEFT('Atual-TXT'!A1012,51),34),"")</f>
        <v/>
      </c>
      <c r="C991" s="12" t="str">
        <f>IF('Atual-TXT'!A1012&lt;&gt;"",VALUE(RIGHT(LEFT('Atual-TXT'!A1012,75),23)),"")</f>
        <v/>
      </c>
      <c r="D991" s="11" t="str">
        <f>IF('Atual-TXT'!A1012&lt;&gt;"",RIGHT(LEFT('Atual-TXT'!A1012,77),1),"")</f>
        <v/>
      </c>
      <c r="E991" s="12" t="str">
        <f>IF('Atual-TXT'!A1012&lt;&gt;"",IF(MOD(VALUE(LEFT(A991,1)),2)=1,IF(D991="D",C991,-C991),IF(D991="C",C991,-C991)),"")</f>
        <v/>
      </c>
    </row>
    <row r="992" spans="1:5" x14ac:dyDescent="0.2">
      <c r="A992" s="11" t="str">
        <f>IF('Atual-TXT'!A1013&lt;&gt;"",LEFT('Atual-TXT'!A1013,15),"")</f>
        <v/>
      </c>
      <c r="B992" s="11" t="str">
        <f>IF('Atual-TXT'!A1013&lt;&gt;"",RIGHT(LEFT('Atual-TXT'!A1013,51),34),"")</f>
        <v/>
      </c>
      <c r="C992" s="12" t="str">
        <f>IF('Atual-TXT'!A1013&lt;&gt;"",VALUE(RIGHT(LEFT('Atual-TXT'!A1013,75),23)),"")</f>
        <v/>
      </c>
      <c r="D992" s="11" t="str">
        <f>IF('Atual-TXT'!A1013&lt;&gt;"",RIGHT(LEFT('Atual-TXT'!A1013,77),1),"")</f>
        <v/>
      </c>
      <c r="E992" s="12" t="str">
        <f>IF('Atual-TXT'!A1013&lt;&gt;"",IF(MOD(VALUE(LEFT(A992,1)),2)=1,IF(D992="D",C992,-C992),IF(D992="C",C992,-C992)),"")</f>
        <v/>
      </c>
    </row>
    <row r="993" spans="1:5" x14ac:dyDescent="0.2">
      <c r="A993" s="11" t="str">
        <f>IF('Atual-TXT'!A1014&lt;&gt;"",LEFT('Atual-TXT'!A1014,15),"")</f>
        <v/>
      </c>
      <c r="B993" s="11" t="str">
        <f>IF('Atual-TXT'!A1014&lt;&gt;"",RIGHT(LEFT('Atual-TXT'!A1014,51),34),"")</f>
        <v/>
      </c>
      <c r="C993" s="12" t="str">
        <f>IF('Atual-TXT'!A1014&lt;&gt;"",VALUE(RIGHT(LEFT('Atual-TXT'!A1014,75),23)),"")</f>
        <v/>
      </c>
      <c r="D993" s="11" t="str">
        <f>IF('Atual-TXT'!A1014&lt;&gt;"",RIGHT(LEFT('Atual-TXT'!A1014,77),1),"")</f>
        <v/>
      </c>
      <c r="E993" s="12" t="str">
        <f>IF('Atual-TXT'!A1014&lt;&gt;"",IF(MOD(VALUE(LEFT(A993,1)),2)=1,IF(D993="D",C993,-C993),IF(D993="C",C993,-C993)),"")</f>
        <v/>
      </c>
    </row>
    <row r="994" spans="1:5" x14ac:dyDescent="0.2">
      <c r="A994" s="11" t="str">
        <f>IF('Atual-TXT'!A1015&lt;&gt;"",LEFT('Atual-TXT'!A1015,15),"")</f>
        <v/>
      </c>
      <c r="B994" s="11" t="str">
        <f>IF('Atual-TXT'!A1015&lt;&gt;"",RIGHT(LEFT('Atual-TXT'!A1015,51),34),"")</f>
        <v/>
      </c>
      <c r="C994" s="12" t="str">
        <f>IF('Atual-TXT'!A1015&lt;&gt;"",VALUE(RIGHT(LEFT('Atual-TXT'!A1015,75),23)),"")</f>
        <v/>
      </c>
      <c r="D994" s="11" t="str">
        <f>IF('Atual-TXT'!A1015&lt;&gt;"",RIGHT(LEFT('Atual-TXT'!A1015,77),1),"")</f>
        <v/>
      </c>
      <c r="E994" s="12" t="str">
        <f>IF('Atual-TXT'!A1015&lt;&gt;"",IF(MOD(VALUE(LEFT(A994,1)),2)=1,IF(D994="D",C994,-C994),IF(D994="C",C994,-C994)),"")</f>
        <v/>
      </c>
    </row>
    <row r="995" spans="1:5" x14ac:dyDescent="0.2">
      <c r="A995" s="11" t="str">
        <f>IF('Atual-TXT'!A1016&lt;&gt;"",LEFT('Atual-TXT'!A1016,15),"")</f>
        <v/>
      </c>
      <c r="B995" s="11" t="str">
        <f>IF('Atual-TXT'!A1016&lt;&gt;"",RIGHT(LEFT('Atual-TXT'!A1016,51),34),"")</f>
        <v/>
      </c>
      <c r="C995" s="12" t="str">
        <f>IF('Atual-TXT'!A1016&lt;&gt;"",VALUE(RIGHT(LEFT('Atual-TXT'!A1016,75),23)),"")</f>
        <v/>
      </c>
      <c r="D995" s="11" t="str">
        <f>IF('Atual-TXT'!A1016&lt;&gt;"",RIGHT(LEFT('Atual-TXT'!A1016,77),1),"")</f>
        <v/>
      </c>
      <c r="E995" s="12" t="str">
        <f>IF('Atual-TXT'!A1016&lt;&gt;"",IF(MOD(VALUE(LEFT(A995,1)),2)=1,IF(D995="D",C995,-C995),IF(D995="C",C995,-C995)),"")</f>
        <v/>
      </c>
    </row>
    <row r="996" spans="1:5" x14ac:dyDescent="0.2">
      <c r="A996" s="11" t="str">
        <f>IF('Atual-TXT'!A1017&lt;&gt;"",LEFT('Atual-TXT'!A1017,15),"")</f>
        <v/>
      </c>
      <c r="B996" s="11" t="str">
        <f>IF('Atual-TXT'!A1017&lt;&gt;"",RIGHT(LEFT('Atual-TXT'!A1017,51),34),"")</f>
        <v/>
      </c>
      <c r="C996" s="12" t="str">
        <f>IF('Atual-TXT'!A1017&lt;&gt;"",VALUE(RIGHT(LEFT('Atual-TXT'!A1017,75),23)),"")</f>
        <v/>
      </c>
      <c r="D996" s="11" t="str">
        <f>IF('Atual-TXT'!A1017&lt;&gt;"",RIGHT(LEFT('Atual-TXT'!A1017,77),1),"")</f>
        <v/>
      </c>
      <c r="E996" s="12" t="str">
        <f>IF('Atual-TXT'!A1017&lt;&gt;"",IF(MOD(VALUE(LEFT(A996,1)),2)=1,IF(D996="D",C996,-C996),IF(D996="C",C996,-C996)),"")</f>
        <v/>
      </c>
    </row>
    <row r="997" spans="1:5" x14ac:dyDescent="0.2">
      <c r="A997" s="11" t="str">
        <f>IF('Atual-TXT'!A1018&lt;&gt;"",LEFT('Atual-TXT'!A1018,15),"")</f>
        <v/>
      </c>
      <c r="B997" s="11" t="str">
        <f>IF('Atual-TXT'!A1018&lt;&gt;"",RIGHT(LEFT('Atual-TXT'!A1018,51),34),"")</f>
        <v/>
      </c>
      <c r="C997" s="12" t="str">
        <f>IF('Atual-TXT'!A1018&lt;&gt;"",VALUE(RIGHT(LEFT('Atual-TXT'!A1018,75),23)),"")</f>
        <v/>
      </c>
      <c r="D997" s="11" t="str">
        <f>IF('Atual-TXT'!A1018&lt;&gt;"",RIGHT(LEFT('Atual-TXT'!A1018,77),1),"")</f>
        <v/>
      </c>
      <c r="E997" s="12" t="str">
        <f>IF('Atual-TXT'!A1018&lt;&gt;"",IF(MOD(VALUE(LEFT(A997,1)),2)=1,IF(D997="D",C997,-C997),IF(D997="C",C997,-C997)),"")</f>
        <v/>
      </c>
    </row>
    <row r="998" spans="1:5" x14ac:dyDescent="0.2">
      <c r="A998" s="11" t="str">
        <f>IF('Atual-TXT'!A1019&lt;&gt;"",LEFT('Atual-TXT'!A1019,15),"")</f>
        <v/>
      </c>
      <c r="B998" s="11" t="str">
        <f>IF('Atual-TXT'!A1019&lt;&gt;"",RIGHT(LEFT('Atual-TXT'!A1019,51),34),"")</f>
        <v/>
      </c>
      <c r="C998" s="12" t="str">
        <f>IF('Atual-TXT'!A1019&lt;&gt;"",VALUE(RIGHT(LEFT('Atual-TXT'!A1019,75),23)),"")</f>
        <v/>
      </c>
      <c r="D998" s="11" t="str">
        <f>IF('Atual-TXT'!A1019&lt;&gt;"",RIGHT(LEFT('Atual-TXT'!A1019,77),1),"")</f>
        <v/>
      </c>
      <c r="E998" s="12" t="str">
        <f>IF('Atual-TXT'!A1019&lt;&gt;"",IF(MOD(VALUE(LEFT(A998,1)),2)=1,IF(D998="D",C998,-C998),IF(D998="C",C998,-C998)),"")</f>
        <v/>
      </c>
    </row>
    <row r="999" spans="1:5" x14ac:dyDescent="0.2">
      <c r="A999" s="11" t="str">
        <f>IF('Atual-TXT'!A1020&lt;&gt;"",LEFT('Atual-TXT'!A1020,15),"")</f>
        <v/>
      </c>
      <c r="B999" s="11" t="str">
        <f>IF('Atual-TXT'!A1020&lt;&gt;"",RIGHT(LEFT('Atual-TXT'!A1020,51),34),"")</f>
        <v/>
      </c>
      <c r="C999" s="12" t="str">
        <f>IF('Atual-TXT'!A1020&lt;&gt;"",VALUE(RIGHT(LEFT('Atual-TXT'!A1020,75),23)),"")</f>
        <v/>
      </c>
      <c r="D999" s="11" t="str">
        <f>IF('Atual-TXT'!A1020&lt;&gt;"",RIGHT(LEFT('Atual-TXT'!A1020,77),1),"")</f>
        <v/>
      </c>
      <c r="E999" s="12" t="str">
        <f>IF('Atual-TXT'!A1020&lt;&gt;"",IF(MOD(VALUE(LEFT(A999,1)),2)=1,IF(D999="D",C999,-C999),IF(D999="C",C999,-C999)),"")</f>
        <v/>
      </c>
    </row>
    <row r="1000" spans="1:5" x14ac:dyDescent="0.2">
      <c r="A1000" s="11" t="str">
        <f>IF('Atual-TXT'!A1021&lt;&gt;"",LEFT('Atual-TXT'!A1021,15),"")</f>
        <v/>
      </c>
      <c r="B1000" s="11" t="str">
        <f>IF('Atual-TXT'!A1021&lt;&gt;"",RIGHT(LEFT('Atual-TXT'!A1021,51),34),"")</f>
        <v/>
      </c>
      <c r="C1000" s="12" t="str">
        <f>IF('Atual-TXT'!A1021&lt;&gt;"",VALUE(RIGHT(LEFT('Atual-TXT'!A1021,75),23)),"")</f>
        <v/>
      </c>
      <c r="D1000" s="11" t="str">
        <f>IF('Atual-TXT'!A1021&lt;&gt;"",RIGHT(LEFT('Atual-TXT'!A1021,77),1),"")</f>
        <v/>
      </c>
      <c r="E1000" s="12" t="str">
        <f>IF('Atual-TXT'!A1021&lt;&gt;"",IF(MOD(VALUE(LEFT(A1000,1)),2)=1,IF(D1000="D",C1000,-C1000),IF(D1000="C",C1000,-C1000)),"")</f>
        <v/>
      </c>
    </row>
    <row r="1001" spans="1:5" x14ac:dyDescent="0.2">
      <c r="A1001" s="11" t="str">
        <f>IF('Atual-TXT'!A1022&lt;&gt;"",LEFT('Atual-TXT'!A1022,15),"")</f>
        <v/>
      </c>
      <c r="B1001" s="11" t="str">
        <f>IF('Atual-TXT'!A1022&lt;&gt;"",RIGHT(LEFT('Atual-TXT'!A1022,51),34),"")</f>
        <v/>
      </c>
      <c r="C1001" s="12" t="str">
        <f>IF('Atual-TXT'!A1022&lt;&gt;"",VALUE(RIGHT(LEFT('Atual-TXT'!A1022,75),23)),"")</f>
        <v/>
      </c>
      <c r="D1001" s="11" t="str">
        <f>IF('Atual-TXT'!A1022&lt;&gt;"",RIGHT(LEFT('Atual-TXT'!A1022,77),1),"")</f>
        <v/>
      </c>
      <c r="E1001" s="12" t="str">
        <f>IF('Atual-TXT'!A1022&lt;&gt;"",IF(MOD(VALUE(LEFT(A1001,1)),2)=1,IF(D1001="D",C1001,-C1001),IF(D1001="C",C1001,-C1001)),"")</f>
        <v/>
      </c>
    </row>
    <row r="1002" spans="1:5" x14ac:dyDescent="0.2">
      <c r="A1002" s="11" t="str">
        <f>IF('Atual-TXT'!A1023&lt;&gt;"",LEFT('Atual-TXT'!A1023,15),"")</f>
        <v/>
      </c>
      <c r="B1002" s="11" t="str">
        <f>IF('Atual-TXT'!A1023&lt;&gt;"",RIGHT(LEFT('Atual-TXT'!A1023,51),34),"")</f>
        <v/>
      </c>
      <c r="C1002" s="12" t="str">
        <f>IF('Atual-TXT'!A1023&lt;&gt;"",VALUE(RIGHT(LEFT('Atual-TXT'!A1023,75),23)),"")</f>
        <v/>
      </c>
      <c r="D1002" s="11" t="str">
        <f>IF('Atual-TXT'!A1023&lt;&gt;"",RIGHT(LEFT('Atual-TXT'!A1023,77),1),"")</f>
        <v/>
      </c>
      <c r="E1002" s="12" t="str">
        <f>IF('Atual-TXT'!A1023&lt;&gt;"",IF(MOD(VALUE(LEFT(A1002,1)),2)=1,IF(D1002="D",C1002,-C1002),IF(D1002="C",C1002,-C1002)),"")</f>
        <v/>
      </c>
    </row>
    <row r="1003" spans="1:5" x14ac:dyDescent="0.2">
      <c r="A1003" s="11" t="str">
        <f>IF('Atual-TXT'!A1024&lt;&gt;"",LEFT('Atual-TXT'!A1024,15),"")</f>
        <v/>
      </c>
      <c r="B1003" s="11" t="str">
        <f>IF('Atual-TXT'!A1024&lt;&gt;"",RIGHT(LEFT('Atual-TXT'!A1024,51),34),"")</f>
        <v/>
      </c>
      <c r="C1003" s="12" t="str">
        <f>IF('Atual-TXT'!A1024&lt;&gt;"",VALUE(RIGHT(LEFT('Atual-TXT'!A1024,75),23)),"")</f>
        <v/>
      </c>
      <c r="D1003" s="11" t="str">
        <f>IF('Atual-TXT'!A1024&lt;&gt;"",RIGHT(LEFT('Atual-TXT'!A1024,77),1),"")</f>
        <v/>
      </c>
      <c r="E1003" s="12" t="str">
        <f>IF('Atual-TXT'!A1024&lt;&gt;"",IF(MOD(VALUE(LEFT(A1003,1)),2)=1,IF(D1003="D",C1003,-C1003),IF(D1003="C",C1003,-C1003)),"")</f>
        <v/>
      </c>
    </row>
    <row r="1004" spans="1:5" x14ac:dyDescent="0.2">
      <c r="A1004" s="11" t="str">
        <f>IF('Atual-TXT'!A1025&lt;&gt;"",LEFT('Atual-TXT'!A1025,15),"")</f>
        <v/>
      </c>
      <c r="B1004" s="11" t="str">
        <f>IF('Atual-TXT'!A1025&lt;&gt;"",RIGHT(LEFT('Atual-TXT'!A1025,51),34),"")</f>
        <v/>
      </c>
      <c r="C1004" s="12" t="str">
        <f>IF('Atual-TXT'!A1025&lt;&gt;"",VALUE(RIGHT(LEFT('Atual-TXT'!A1025,75),23)),"")</f>
        <v/>
      </c>
      <c r="D1004" s="11" t="str">
        <f>IF('Atual-TXT'!A1025&lt;&gt;"",RIGHT(LEFT('Atual-TXT'!A1025,77),1),"")</f>
        <v/>
      </c>
      <c r="E1004" s="12" t="str">
        <f>IF('Atual-TXT'!A1025&lt;&gt;"",IF(MOD(VALUE(LEFT(A1004,1)),2)=1,IF(D1004="D",C1004,-C1004),IF(D1004="C",C1004,-C1004)),"")</f>
        <v/>
      </c>
    </row>
    <row r="1005" spans="1:5" x14ac:dyDescent="0.2">
      <c r="A1005" s="11" t="str">
        <f>IF('Atual-TXT'!A1026&lt;&gt;"",LEFT('Atual-TXT'!A1026,15),"")</f>
        <v/>
      </c>
      <c r="B1005" s="11" t="str">
        <f>IF('Atual-TXT'!A1026&lt;&gt;"",RIGHT(LEFT('Atual-TXT'!A1026,51),34),"")</f>
        <v/>
      </c>
      <c r="C1005" s="12" t="str">
        <f>IF('Atual-TXT'!A1026&lt;&gt;"",VALUE(RIGHT(LEFT('Atual-TXT'!A1026,75),23)),"")</f>
        <v/>
      </c>
      <c r="D1005" s="11" t="str">
        <f>IF('Atual-TXT'!A1026&lt;&gt;"",RIGHT(LEFT('Atual-TXT'!A1026,77),1),"")</f>
        <v/>
      </c>
      <c r="E1005" s="12" t="str">
        <f>IF('Atual-TXT'!A1026&lt;&gt;"",IF(MOD(VALUE(LEFT(A1005,1)),2)=1,IF(D1005="D",C1005,-C1005),IF(D1005="C",C1005,-C1005)),"")</f>
        <v/>
      </c>
    </row>
    <row r="1006" spans="1:5" x14ac:dyDescent="0.2">
      <c r="A1006" s="11" t="str">
        <f>IF('Atual-TXT'!A1027&lt;&gt;"",LEFT('Atual-TXT'!A1027,15),"")</f>
        <v/>
      </c>
      <c r="B1006" s="11" t="str">
        <f>IF('Atual-TXT'!A1027&lt;&gt;"",RIGHT(LEFT('Atual-TXT'!A1027,51),34),"")</f>
        <v/>
      </c>
      <c r="C1006" s="12" t="str">
        <f>IF('Atual-TXT'!A1027&lt;&gt;"",VALUE(RIGHT(LEFT('Atual-TXT'!A1027,75),23)),"")</f>
        <v/>
      </c>
      <c r="D1006" s="11" t="str">
        <f>IF('Atual-TXT'!A1027&lt;&gt;"",RIGHT(LEFT('Atual-TXT'!A1027,77),1),"")</f>
        <v/>
      </c>
      <c r="E1006" s="12" t="str">
        <f>IF('Atual-TXT'!A1027&lt;&gt;"",IF(MOD(VALUE(LEFT(A1006,1)),2)=1,IF(D1006="D",C1006,-C1006),IF(D1006="C",C1006,-C1006)),"")</f>
        <v/>
      </c>
    </row>
    <row r="1007" spans="1:5" x14ac:dyDescent="0.2">
      <c r="A1007" s="11" t="str">
        <f>IF('Atual-TXT'!A1028&lt;&gt;"",LEFT('Atual-TXT'!A1028,15),"")</f>
        <v/>
      </c>
      <c r="B1007" s="11" t="str">
        <f>IF('Atual-TXT'!A1028&lt;&gt;"",RIGHT(LEFT('Atual-TXT'!A1028,51),34),"")</f>
        <v/>
      </c>
      <c r="C1007" s="12" t="str">
        <f>IF('Atual-TXT'!A1028&lt;&gt;"",VALUE(RIGHT(LEFT('Atual-TXT'!A1028,75),23)),"")</f>
        <v/>
      </c>
      <c r="D1007" s="11" t="str">
        <f>IF('Atual-TXT'!A1028&lt;&gt;"",RIGHT(LEFT('Atual-TXT'!A1028,77),1),"")</f>
        <v/>
      </c>
      <c r="E1007" s="12" t="str">
        <f>IF('Atual-TXT'!A1028&lt;&gt;"",IF(MOD(VALUE(LEFT(A1007,1)),2)=1,IF(D1007="D",C1007,-C1007),IF(D1007="C",C1007,-C1007)),"")</f>
        <v/>
      </c>
    </row>
    <row r="1008" spans="1:5" x14ac:dyDescent="0.2">
      <c r="A1008" s="11" t="str">
        <f>IF('Atual-TXT'!A1029&lt;&gt;"",LEFT('Atual-TXT'!A1029,15),"")</f>
        <v/>
      </c>
      <c r="B1008" s="11" t="str">
        <f>IF('Atual-TXT'!A1029&lt;&gt;"",RIGHT(LEFT('Atual-TXT'!A1029,51),34),"")</f>
        <v/>
      </c>
      <c r="C1008" s="12" t="str">
        <f>IF('Atual-TXT'!A1029&lt;&gt;"",VALUE(RIGHT(LEFT('Atual-TXT'!A1029,75),23)),"")</f>
        <v/>
      </c>
      <c r="D1008" s="11" t="str">
        <f>IF('Atual-TXT'!A1029&lt;&gt;"",RIGHT(LEFT('Atual-TXT'!A1029,77),1),"")</f>
        <v/>
      </c>
      <c r="E1008" s="12" t="str">
        <f>IF('Atual-TXT'!A1029&lt;&gt;"",IF(MOD(VALUE(LEFT(A1008,1)),2)=1,IF(D1008="D",C1008,-C1008),IF(D1008="C",C1008,-C1008)),"")</f>
        <v/>
      </c>
    </row>
    <row r="1009" spans="1:5" x14ac:dyDescent="0.2">
      <c r="A1009" s="11" t="str">
        <f>IF('Atual-TXT'!A1030&lt;&gt;"",LEFT('Atual-TXT'!A1030,15),"")</f>
        <v/>
      </c>
      <c r="B1009" s="11" t="str">
        <f>IF('Atual-TXT'!A1030&lt;&gt;"",RIGHT(LEFT('Atual-TXT'!A1030,51),34),"")</f>
        <v/>
      </c>
      <c r="C1009" s="12" t="str">
        <f>IF('Atual-TXT'!A1030&lt;&gt;"",VALUE(RIGHT(LEFT('Atual-TXT'!A1030,75),23)),"")</f>
        <v/>
      </c>
      <c r="D1009" s="11" t="str">
        <f>IF('Atual-TXT'!A1030&lt;&gt;"",RIGHT(LEFT('Atual-TXT'!A1030,77),1),"")</f>
        <v/>
      </c>
      <c r="E1009" s="12" t="str">
        <f>IF('Atual-TXT'!A1030&lt;&gt;"",IF(MOD(VALUE(LEFT(A1009,1)),2)=1,IF(D1009="D",C1009,-C1009),IF(D1009="C",C1009,-C1009)),"")</f>
        <v/>
      </c>
    </row>
    <row r="1010" spans="1:5" x14ac:dyDescent="0.2">
      <c r="A1010" s="11" t="str">
        <f>IF('Atual-TXT'!A1031&lt;&gt;"",LEFT('Atual-TXT'!A1031,15),"")</f>
        <v/>
      </c>
      <c r="B1010" s="11" t="str">
        <f>IF('Atual-TXT'!A1031&lt;&gt;"",RIGHT(LEFT('Atual-TXT'!A1031,51),34),"")</f>
        <v/>
      </c>
      <c r="C1010" s="12" t="str">
        <f>IF('Atual-TXT'!A1031&lt;&gt;"",VALUE(RIGHT(LEFT('Atual-TXT'!A1031,75),23)),"")</f>
        <v/>
      </c>
      <c r="D1010" s="11" t="str">
        <f>IF('Atual-TXT'!A1031&lt;&gt;"",RIGHT(LEFT('Atual-TXT'!A1031,77),1),"")</f>
        <v/>
      </c>
      <c r="E1010" s="12" t="str">
        <f>IF('Atual-TXT'!A1031&lt;&gt;"",IF(MOD(VALUE(LEFT(A1010,1)),2)=1,IF(D1010="D",C1010,-C1010),IF(D1010="C",C1010,-C1010)),"")</f>
        <v/>
      </c>
    </row>
    <row r="1011" spans="1:5" x14ac:dyDescent="0.2">
      <c r="A1011" s="11" t="str">
        <f>IF('Atual-TXT'!A1032&lt;&gt;"",LEFT('Atual-TXT'!A1032,15),"")</f>
        <v/>
      </c>
      <c r="B1011" s="11" t="str">
        <f>IF('Atual-TXT'!A1032&lt;&gt;"",RIGHT(LEFT('Atual-TXT'!A1032,51),34),"")</f>
        <v/>
      </c>
      <c r="C1011" s="12" t="str">
        <f>IF('Atual-TXT'!A1032&lt;&gt;"",VALUE(RIGHT(LEFT('Atual-TXT'!A1032,75),23)),"")</f>
        <v/>
      </c>
      <c r="D1011" s="11" t="str">
        <f>IF('Atual-TXT'!A1032&lt;&gt;"",RIGHT(LEFT('Atual-TXT'!A1032,77),1),"")</f>
        <v/>
      </c>
      <c r="E1011" s="12" t="str">
        <f>IF('Atual-TXT'!A1032&lt;&gt;"",IF(MOD(VALUE(LEFT(A1011,1)),2)=1,IF(D1011="D",C1011,-C1011),IF(D1011="C",C1011,-C1011)),"")</f>
        <v/>
      </c>
    </row>
    <row r="1012" spans="1:5" x14ac:dyDescent="0.2">
      <c r="A1012" s="11" t="str">
        <f>IF('Atual-TXT'!A1033&lt;&gt;"",LEFT('Atual-TXT'!A1033,15),"")</f>
        <v/>
      </c>
      <c r="B1012" s="11" t="str">
        <f>IF('Atual-TXT'!A1033&lt;&gt;"",RIGHT(LEFT('Atual-TXT'!A1033,51),34),"")</f>
        <v/>
      </c>
      <c r="C1012" s="12" t="str">
        <f>IF('Atual-TXT'!A1033&lt;&gt;"",VALUE(RIGHT(LEFT('Atual-TXT'!A1033,75),23)),"")</f>
        <v/>
      </c>
      <c r="D1012" s="11" t="str">
        <f>IF('Atual-TXT'!A1033&lt;&gt;"",RIGHT(LEFT('Atual-TXT'!A1033,77),1),"")</f>
        <v/>
      </c>
      <c r="E1012" s="12" t="str">
        <f>IF('Atual-TXT'!A1033&lt;&gt;"",IF(MOD(VALUE(LEFT(A1012,1)),2)=1,IF(D1012="D",C1012,-C1012),IF(D1012="C",C1012,-C1012)),"")</f>
        <v/>
      </c>
    </row>
    <row r="1013" spans="1:5" x14ac:dyDescent="0.2">
      <c r="A1013" s="11" t="str">
        <f>IF('Atual-TXT'!A1034&lt;&gt;"",LEFT('Atual-TXT'!A1034,15),"")</f>
        <v/>
      </c>
      <c r="B1013" s="11" t="str">
        <f>IF('Atual-TXT'!A1034&lt;&gt;"",RIGHT(LEFT('Atual-TXT'!A1034,51),34),"")</f>
        <v/>
      </c>
      <c r="C1013" s="12" t="str">
        <f>IF('Atual-TXT'!A1034&lt;&gt;"",VALUE(RIGHT(LEFT('Atual-TXT'!A1034,75),23)),"")</f>
        <v/>
      </c>
      <c r="D1013" s="11" t="str">
        <f>IF('Atual-TXT'!A1034&lt;&gt;"",RIGHT(LEFT('Atual-TXT'!A1034,77),1),"")</f>
        <v/>
      </c>
      <c r="E1013" s="12" t="str">
        <f>IF('Atual-TXT'!A1034&lt;&gt;"",IF(MOD(VALUE(LEFT(A1013,1)),2)=1,IF(D1013="D",C1013,-C1013),IF(D1013="C",C1013,-C1013)),"")</f>
        <v/>
      </c>
    </row>
    <row r="1014" spans="1:5" x14ac:dyDescent="0.2">
      <c r="A1014" s="11" t="str">
        <f>IF('Atual-TXT'!A1035&lt;&gt;"",LEFT('Atual-TXT'!A1035,15),"")</f>
        <v/>
      </c>
      <c r="B1014" s="11" t="str">
        <f>IF('Atual-TXT'!A1035&lt;&gt;"",RIGHT(LEFT('Atual-TXT'!A1035,51),34),"")</f>
        <v/>
      </c>
      <c r="C1014" s="12" t="str">
        <f>IF('Atual-TXT'!A1035&lt;&gt;"",VALUE(RIGHT(LEFT('Atual-TXT'!A1035,75),23)),"")</f>
        <v/>
      </c>
      <c r="D1014" s="11" t="str">
        <f>IF('Atual-TXT'!A1035&lt;&gt;"",RIGHT(LEFT('Atual-TXT'!A1035,77),1),"")</f>
        <v/>
      </c>
      <c r="E1014" s="12" t="str">
        <f>IF('Atual-TXT'!A1035&lt;&gt;"",IF(MOD(VALUE(LEFT(A1014,1)),2)=1,IF(D1014="D",C1014,-C1014),IF(D1014="C",C1014,-C1014)),"")</f>
        <v/>
      </c>
    </row>
    <row r="1015" spans="1:5" x14ac:dyDescent="0.2">
      <c r="A1015" s="11" t="str">
        <f>IF('Atual-TXT'!A1036&lt;&gt;"",LEFT('Atual-TXT'!A1036,15),"")</f>
        <v/>
      </c>
      <c r="B1015" s="11" t="str">
        <f>IF('Atual-TXT'!A1036&lt;&gt;"",RIGHT(LEFT('Atual-TXT'!A1036,51),34),"")</f>
        <v/>
      </c>
      <c r="C1015" s="12" t="str">
        <f>IF('Atual-TXT'!A1036&lt;&gt;"",VALUE(RIGHT(LEFT('Atual-TXT'!A1036,75),23)),"")</f>
        <v/>
      </c>
      <c r="D1015" s="11" t="str">
        <f>IF('Atual-TXT'!A1036&lt;&gt;"",RIGHT(LEFT('Atual-TXT'!A1036,77),1),"")</f>
        <v/>
      </c>
      <c r="E1015" s="12" t="str">
        <f>IF('Atual-TXT'!A1036&lt;&gt;"",IF(MOD(VALUE(LEFT(A1015,1)),2)=1,IF(D1015="D",C1015,-C1015),IF(D1015="C",C1015,-C1015)),"")</f>
        <v/>
      </c>
    </row>
    <row r="1016" spans="1:5" x14ac:dyDescent="0.2">
      <c r="A1016" s="11" t="str">
        <f>IF('Atual-TXT'!A1037&lt;&gt;"",LEFT('Atual-TXT'!A1037,15),"")</f>
        <v/>
      </c>
      <c r="B1016" s="11" t="str">
        <f>IF('Atual-TXT'!A1037&lt;&gt;"",RIGHT(LEFT('Atual-TXT'!A1037,51),34),"")</f>
        <v/>
      </c>
      <c r="C1016" s="12" t="str">
        <f>IF('Atual-TXT'!A1037&lt;&gt;"",VALUE(RIGHT(LEFT('Atual-TXT'!A1037,75),23)),"")</f>
        <v/>
      </c>
      <c r="D1016" s="11" t="str">
        <f>IF('Atual-TXT'!A1037&lt;&gt;"",RIGHT(LEFT('Atual-TXT'!A1037,77),1),"")</f>
        <v/>
      </c>
      <c r="E1016" s="12" t="str">
        <f>IF('Atual-TXT'!A1037&lt;&gt;"",IF(MOD(VALUE(LEFT(A1016,1)),2)=1,IF(D1016="D",C1016,-C1016),IF(D1016="C",C1016,-C1016)),"")</f>
        <v/>
      </c>
    </row>
    <row r="1017" spans="1:5" x14ac:dyDescent="0.2">
      <c r="A1017" s="11" t="str">
        <f>IF('Atual-TXT'!A1038&lt;&gt;"",LEFT('Atual-TXT'!A1038,15),"")</f>
        <v/>
      </c>
      <c r="B1017" s="11" t="str">
        <f>IF('Atual-TXT'!A1038&lt;&gt;"",RIGHT(LEFT('Atual-TXT'!A1038,51),34),"")</f>
        <v/>
      </c>
      <c r="C1017" s="12" t="str">
        <f>IF('Atual-TXT'!A1038&lt;&gt;"",VALUE(RIGHT(LEFT('Atual-TXT'!A1038,75),23)),"")</f>
        <v/>
      </c>
      <c r="D1017" s="11" t="str">
        <f>IF('Atual-TXT'!A1038&lt;&gt;"",RIGHT(LEFT('Atual-TXT'!A1038,77),1),"")</f>
        <v/>
      </c>
      <c r="E1017" s="12" t="str">
        <f>IF('Atual-TXT'!A1038&lt;&gt;"",IF(MOD(VALUE(LEFT(A1017,1)),2)=1,IF(D1017="D",C1017,-C1017),IF(D1017="C",C1017,-C1017)),"")</f>
        <v/>
      </c>
    </row>
    <row r="1018" spans="1:5" x14ac:dyDescent="0.2">
      <c r="A1018" s="11" t="str">
        <f>IF('Atual-TXT'!A1039&lt;&gt;"",LEFT('Atual-TXT'!A1039,15),"")</f>
        <v/>
      </c>
      <c r="B1018" s="11" t="str">
        <f>IF('Atual-TXT'!A1039&lt;&gt;"",RIGHT(LEFT('Atual-TXT'!A1039,51),34),"")</f>
        <v/>
      </c>
      <c r="C1018" s="12" t="str">
        <f>IF('Atual-TXT'!A1039&lt;&gt;"",VALUE(RIGHT(LEFT('Atual-TXT'!A1039,75),23)),"")</f>
        <v/>
      </c>
      <c r="D1018" s="11" t="str">
        <f>IF('Atual-TXT'!A1039&lt;&gt;"",RIGHT(LEFT('Atual-TXT'!A1039,77),1),"")</f>
        <v/>
      </c>
      <c r="E1018" s="12" t="str">
        <f>IF('Atual-TXT'!A1039&lt;&gt;"",IF(MOD(VALUE(LEFT(A1018,1)),2)=1,IF(D1018="D",C1018,-C1018),IF(D1018="C",C1018,-C1018)),"")</f>
        <v/>
      </c>
    </row>
    <row r="1019" spans="1:5" x14ac:dyDescent="0.2">
      <c r="A1019" s="11" t="str">
        <f>IF('Atual-TXT'!A1040&lt;&gt;"",LEFT('Atual-TXT'!A1040,15),"")</f>
        <v/>
      </c>
      <c r="B1019" s="11" t="str">
        <f>IF('Atual-TXT'!A1040&lt;&gt;"",RIGHT(LEFT('Atual-TXT'!A1040,51),34),"")</f>
        <v/>
      </c>
      <c r="C1019" s="12" t="str">
        <f>IF('Atual-TXT'!A1040&lt;&gt;"",VALUE(RIGHT(LEFT('Atual-TXT'!A1040,75),23)),"")</f>
        <v/>
      </c>
      <c r="D1019" s="11" t="str">
        <f>IF('Atual-TXT'!A1040&lt;&gt;"",RIGHT(LEFT('Atual-TXT'!A1040,77),1),"")</f>
        <v/>
      </c>
      <c r="E1019" s="12" t="str">
        <f>IF('Atual-TXT'!A1040&lt;&gt;"",IF(MOD(VALUE(LEFT(A1019,1)),2)=1,IF(D1019="D",C1019,-C1019),IF(D1019="C",C1019,-C1019)),"")</f>
        <v/>
      </c>
    </row>
    <row r="1020" spans="1:5" x14ac:dyDescent="0.2">
      <c r="A1020" s="11" t="str">
        <f>IF('Atual-TXT'!A1041&lt;&gt;"",LEFT('Atual-TXT'!A1041,15),"")</f>
        <v/>
      </c>
      <c r="B1020" s="11" t="str">
        <f>IF('Atual-TXT'!A1041&lt;&gt;"",RIGHT(LEFT('Atual-TXT'!A1041,51),34),"")</f>
        <v/>
      </c>
      <c r="C1020" s="12" t="str">
        <f>IF('Atual-TXT'!A1041&lt;&gt;"",VALUE(RIGHT(LEFT('Atual-TXT'!A1041,75),23)),"")</f>
        <v/>
      </c>
      <c r="D1020" s="11" t="str">
        <f>IF('Atual-TXT'!A1041&lt;&gt;"",RIGHT(LEFT('Atual-TXT'!A1041,77),1),"")</f>
        <v/>
      </c>
      <c r="E1020" s="12" t="str">
        <f>IF('Atual-TXT'!A1041&lt;&gt;"",IF(MOD(VALUE(LEFT(A1020,1)),2)=1,IF(D1020="D",C1020,-C1020),IF(D1020="C",C1020,-C1020)),"")</f>
        <v/>
      </c>
    </row>
    <row r="1021" spans="1:5" x14ac:dyDescent="0.2">
      <c r="A1021" s="11" t="str">
        <f>IF('Atual-TXT'!A1042&lt;&gt;"",LEFT('Atual-TXT'!A1042,15),"")</f>
        <v/>
      </c>
      <c r="B1021" s="11" t="str">
        <f>IF('Atual-TXT'!A1042&lt;&gt;"",RIGHT(LEFT('Atual-TXT'!A1042,51),34),"")</f>
        <v/>
      </c>
      <c r="C1021" s="12" t="str">
        <f>IF('Atual-TXT'!A1042&lt;&gt;"",VALUE(RIGHT(LEFT('Atual-TXT'!A1042,75),23)),"")</f>
        <v/>
      </c>
      <c r="D1021" s="11" t="str">
        <f>IF('Atual-TXT'!A1042&lt;&gt;"",RIGHT(LEFT('Atual-TXT'!A1042,77),1),"")</f>
        <v/>
      </c>
      <c r="E1021" s="12" t="str">
        <f>IF('Atual-TXT'!A1042&lt;&gt;"",IF(MOD(VALUE(LEFT(A1021,1)),2)=1,IF(D1021="D",C1021,-C1021),IF(D1021="C",C1021,-C1021)),"")</f>
        <v/>
      </c>
    </row>
    <row r="1022" spans="1:5" x14ac:dyDescent="0.2">
      <c r="A1022" s="11" t="str">
        <f>IF('Atual-TXT'!A1043&lt;&gt;"",LEFT('Atual-TXT'!A1043,15),"")</f>
        <v/>
      </c>
      <c r="B1022" s="11" t="str">
        <f>IF('Atual-TXT'!A1043&lt;&gt;"",RIGHT(LEFT('Atual-TXT'!A1043,51),34),"")</f>
        <v/>
      </c>
      <c r="C1022" s="12" t="str">
        <f>IF('Atual-TXT'!A1043&lt;&gt;"",VALUE(RIGHT(LEFT('Atual-TXT'!A1043,75),23)),"")</f>
        <v/>
      </c>
      <c r="D1022" s="11" t="str">
        <f>IF('Atual-TXT'!A1043&lt;&gt;"",RIGHT(LEFT('Atual-TXT'!A1043,77),1),"")</f>
        <v/>
      </c>
      <c r="E1022" s="12" t="str">
        <f>IF('Atual-TXT'!A1043&lt;&gt;"",IF(MOD(VALUE(LEFT(A1022,1)),2)=1,IF(D1022="D",C1022,-C1022),IF(D1022="C",C1022,-C1022)),"")</f>
        <v/>
      </c>
    </row>
    <row r="1023" spans="1:5" x14ac:dyDescent="0.2">
      <c r="A1023" s="11" t="str">
        <f>IF('Atual-TXT'!A1044&lt;&gt;"",LEFT('Atual-TXT'!A1044,15),"")</f>
        <v/>
      </c>
      <c r="B1023" s="11" t="str">
        <f>IF('Atual-TXT'!A1044&lt;&gt;"",RIGHT(LEFT('Atual-TXT'!A1044,51),34),"")</f>
        <v/>
      </c>
      <c r="C1023" s="12" t="str">
        <f>IF('Atual-TXT'!A1044&lt;&gt;"",VALUE(RIGHT(LEFT('Atual-TXT'!A1044,75),23)),"")</f>
        <v/>
      </c>
      <c r="D1023" s="11" t="str">
        <f>IF('Atual-TXT'!A1044&lt;&gt;"",RIGHT(LEFT('Atual-TXT'!A1044,77),1),"")</f>
        <v/>
      </c>
      <c r="E1023" s="12" t="str">
        <f>IF('Atual-TXT'!A1044&lt;&gt;"",IF(MOD(VALUE(LEFT(A1023,1)),2)=1,IF(D1023="D",C1023,-C1023),IF(D1023="C",C1023,-C1023)),"")</f>
        <v/>
      </c>
    </row>
    <row r="1024" spans="1:5" x14ac:dyDescent="0.2">
      <c r="A1024" s="11" t="str">
        <f>IF('Atual-TXT'!A1045&lt;&gt;"",LEFT('Atual-TXT'!A1045,15),"")</f>
        <v/>
      </c>
      <c r="B1024" s="11" t="str">
        <f>IF('Atual-TXT'!A1045&lt;&gt;"",RIGHT(LEFT('Atual-TXT'!A1045,51),34),"")</f>
        <v/>
      </c>
      <c r="C1024" s="12" t="str">
        <f>IF('Atual-TXT'!A1045&lt;&gt;"",VALUE(RIGHT(LEFT('Atual-TXT'!A1045,75),23)),"")</f>
        <v/>
      </c>
      <c r="D1024" s="11" t="str">
        <f>IF('Atual-TXT'!A1045&lt;&gt;"",RIGHT(LEFT('Atual-TXT'!A1045,77),1),"")</f>
        <v/>
      </c>
      <c r="E1024" s="12" t="str">
        <f>IF('Atual-TXT'!A1045&lt;&gt;"",IF(MOD(VALUE(LEFT(A1024,1)),2)=1,IF(D1024="D",C1024,-C1024),IF(D1024="C",C1024,-C1024)),"")</f>
        <v/>
      </c>
    </row>
    <row r="1025" spans="1:5" x14ac:dyDescent="0.2">
      <c r="A1025" s="11" t="str">
        <f>IF('Atual-TXT'!A1046&lt;&gt;"",LEFT('Atual-TXT'!A1046,15),"")</f>
        <v/>
      </c>
      <c r="B1025" s="11" t="str">
        <f>IF('Atual-TXT'!A1046&lt;&gt;"",RIGHT(LEFT('Atual-TXT'!A1046,51),34),"")</f>
        <v/>
      </c>
      <c r="C1025" s="12" t="str">
        <f>IF('Atual-TXT'!A1046&lt;&gt;"",VALUE(RIGHT(LEFT('Atual-TXT'!A1046,75),23)),"")</f>
        <v/>
      </c>
      <c r="D1025" s="11" t="str">
        <f>IF('Atual-TXT'!A1046&lt;&gt;"",RIGHT(LEFT('Atual-TXT'!A1046,77),1),"")</f>
        <v/>
      </c>
      <c r="E1025" s="12" t="str">
        <f>IF('Atual-TXT'!A1046&lt;&gt;"",IF(MOD(VALUE(LEFT(A1025,1)),2)=1,IF(D1025="D",C1025,-C1025),IF(D1025="C",C1025,-C1025)),"")</f>
        <v/>
      </c>
    </row>
    <row r="1026" spans="1:5" x14ac:dyDescent="0.2">
      <c r="A1026" s="11" t="str">
        <f>IF('Atual-TXT'!A1047&lt;&gt;"",LEFT('Atual-TXT'!A1047,15),"")</f>
        <v/>
      </c>
      <c r="B1026" s="11" t="str">
        <f>IF('Atual-TXT'!A1047&lt;&gt;"",RIGHT(LEFT('Atual-TXT'!A1047,51),34),"")</f>
        <v/>
      </c>
      <c r="C1026" s="12" t="str">
        <f>IF('Atual-TXT'!A1047&lt;&gt;"",VALUE(RIGHT(LEFT('Atual-TXT'!A1047,75),23)),"")</f>
        <v/>
      </c>
      <c r="D1026" s="11" t="str">
        <f>IF('Atual-TXT'!A1047&lt;&gt;"",RIGHT(LEFT('Atual-TXT'!A1047,77),1),"")</f>
        <v/>
      </c>
      <c r="E1026" s="12" t="str">
        <f>IF('Atual-TXT'!A1047&lt;&gt;"",IF(MOD(VALUE(LEFT(A1026,1)),2)=1,IF(D1026="D",C1026,-C1026),IF(D1026="C",C1026,-C1026)),"")</f>
        <v/>
      </c>
    </row>
    <row r="1027" spans="1:5" x14ac:dyDescent="0.2">
      <c r="A1027" s="11" t="str">
        <f>IF('Atual-TXT'!A1048&lt;&gt;"",LEFT('Atual-TXT'!A1048,15),"")</f>
        <v/>
      </c>
      <c r="B1027" s="11" t="str">
        <f>IF('Atual-TXT'!A1048&lt;&gt;"",RIGHT(LEFT('Atual-TXT'!A1048,51),34),"")</f>
        <v/>
      </c>
      <c r="C1027" s="12" t="str">
        <f>IF('Atual-TXT'!A1048&lt;&gt;"",VALUE(RIGHT(LEFT('Atual-TXT'!A1048,75),23)),"")</f>
        <v/>
      </c>
      <c r="D1027" s="11" t="str">
        <f>IF('Atual-TXT'!A1048&lt;&gt;"",RIGHT(LEFT('Atual-TXT'!A1048,77),1),"")</f>
        <v/>
      </c>
      <c r="E1027" s="12" t="str">
        <f>IF('Atual-TXT'!A1048&lt;&gt;"",IF(MOD(VALUE(LEFT(A1027,1)),2)=1,IF(D1027="D",C1027,-C1027),IF(D1027="C",C1027,-C1027)),"")</f>
        <v/>
      </c>
    </row>
    <row r="1028" spans="1:5" x14ac:dyDescent="0.2">
      <c r="A1028" s="11" t="str">
        <f>IF('Atual-TXT'!A1049&lt;&gt;"",LEFT('Atual-TXT'!A1049,15),"")</f>
        <v/>
      </c>
      <c r="B1028" s="11" t="str">
        <f>IF('Atual-TXT'!A1049&lt;&gt;"",RIGHT(LEFT('Atual-TXT'!A1049,51),34),"")</f>
        <v/>
      </c>
      <c r="C1028" s="12" t="str">
        <f>IF('Atual-TXT'!A1049&lt;&gt;"",VALUE(RIGHT(LEFT('Atual-TXT'!A1049,75),23)),"")</f>
        <v/>
      </c>
      <c r="D1028" s="11" t="str">
        <f>IF('Atual-TXT'!A1049&lt;&gt;"",RIGHT(LEFT('Atual-TXT'!A1049,77),1),"")</f>
        <v/>
      </c>
      <c r="E1028" s="12" t="str">
        <f>IF('Atual-TXT'!A1049&lt;&gt;"",IF(MOD(VALUE(LEFT(A1028,1)),2)=1,IF(D1028="D",C1028,-C1028),IF(D1028="C",C1028,-C1028)),"")</f>
        <v/>
      </c>
    </row>
    <row r="1029" spans="1:5" x14ac:dyDescent="0.2">
      <c r="A1029" s="11" t="str">
        <f>IF('Atual-TXT'!A1050&lt;&gt;"",LEFT('Atual-TXT'!A1050,15),"")</f>
        <v/>
      </c>
      <c r="B1029" s="11" t="str">
        <f>IF('Atual-TXT'!A1050&lt;&gt;"",RIGHT(LEFT('Atual-TXT'!A1050,51),34),"")</f>
        <v/>
      </c>
      <c r="C1029" s="12" t="str">
        <f>IF('Atual-TXT'!A1050&lt;&gt;"",VALUE(RIGHT(LEFT('Atual-TXT'!A1050,75),23)),"")</f>
        <v/>
      </c>
      <c r="D1029" s="11" t="str">
        <f>IF('Atual-TXT'!A1050&lt;&gt;"",RIGHT(LEFT('Atual-TXT'!A1050,77),1),"")</f>
        <v/>
      </c>
      <c r="E1029" s="12" t="str">
        <f>IF('Atual-TXT'!A1050&lt;&gt;"",IF(MOD(VALUE(LEFT(A1029,1)),2)=1,IF(D1029="D",C1029,-C1029),IF(D1029="C",C1029,-C1029)),"")</f>
        <v/>
      </c>
    </row>
    <row r="1030" spans="1:5" x14ac:dyDescent="0.2">
      <c r="A1030" s="11" t="str">
        <f>IF('Atual-TXT'!A1051&lt;&gt;"",LEFT('Atual-TXT'!A1051,15),"")</f>
        <v/>
      </c>
      <c r="B1030" s="11" t="str">
        <f>IF('Atual-TXT'!A1051&lt;&gt;"",RIGHT(LEFT('Atual-TXT'!A1051,51),34),"")</f>
        <v/>
      </c>
      <c r="C1030" s="12" t="str">
        <f>IF('Atual-TXT'!A1051&lt;&gt;"",VALUE(RIGHT(LEFT('Atual-TXT'!A1051,75),23)),"")</f>
        <v/>
      </c>
      <c r="D1030" s="11" t="str">
        <f>IF('Atual-TXT'!A1051&lt;&gt;"",RIGHT(LEFT('Atual-TXT'!A1051,77),1),"")</f>
        <v/>
      </c>
      <c r="E1030" s="12" t="str">
        <f>IF('Atual-TXT'!A1051&lt;&gt;"",IF(MOD(VALUE(LEFT(A1030,1)),2)=1,IF(D1030="D",C1030,-C1030),IF(D1030="C",C1030,-C1030)),"")</f>
        <v/>
      </c>
    </row>
    <row r="1031" spans="1:5" x14ac:dyDescent="0.2">
      <c r="A1031" s="11" t="str">
        <f>IF('Atual-TXT'!A1052&lt;&gt;"",LEFT('Atual-TXT'!A1052,15),"")</f>
        <v/>
      </c>
      <c r="B1031" s="11" t="str">
        <f>IF('Atual-TXT'!A1052&lt;&gt;"",RIGHT(LEFT('Atual-TXT'!A1052,51),34),"")</f>
        <v/>
      </c>
      <c r="C1031" s="12" t="str">
        <f>IF('Atual-TXT'!A1052&lt;&gt;"",VALUE(RIGHT(LEFT('Atual-TXT'!A1052,75),23)),"")</f>
        <v/>
      </c>
      <c r="D1031" s="11" t="str">
        <f>IF('Atual-TXT'!A1052&lt;&gt;"",RIGHT(LEFT('Atual-TXT'!A1052,77),1),"")</f>
        <v/>
      </c>
      <c r="E1031" s="12" t="str">
        <f>IF('Atual-TXT'!A1052&lt;&gt;"",IF(MOD(VALUE(LEFT(A1031,1)),2)=1,IF(D1031="D",C1031,-C1031),IF(D1031="C",C1031,-C1031)),"")</f>
        <v/>
      </c>
    </row>
    <row r="1032" spans="1:5" x14ac:dyDescent="0.2">
      <c r="A1032" s="11" t="str">
        <f>IF('Atual-TXT'!A1053&lt;&gt;"",LEFT('Atual-TXT'!A1053,15),"")</f>
        <v/>
      </c>
      <c r="B1032" s="11" t="str">
        <f>IF('Atual-TXT'!A1053&lt;&gt;"",RIGHT(LEFT('Atual-TXT'!A1053,51),34),"")</f>
        <v/>
      </c>
      <c r="C1032" s="12" t="str">
        <f>IF('Atual-TXT'!A1053&lt;&gt;"",VALUE(RIGHT(LEFT('Atual-TXT'!A1053,75),23)),"")</f>
        <v/>
      </c>
      <c r="D1032" s="11" t="str">
        <f>IF('Atual-TXT'!A1053&lt;&gt;"",RIGHT(LEFT('Atual-TXT'!A1053,77),1),"")</f>
        <v/>
      </c>
      <c r="E1032" s="12" t="str">
        <f>IF('Atual-TXT'!A1053&lt;&gt;"",IF(MOD(VALUE(LEFT(A1032,1)),2)=1,IF(D1032="D",C1032,-C1032),IF(D1032="C",C1032,-C1032)),"")</f>
        <v/>
      </c>
    </row>
    <row r="1033" spans="1:5" x14ac:dyDescent="0.2">
      <c r="A1033" s="11" t="str">
        <f>IF('Atual-TXT'!A1054&lt;&gt;"",LEFT('Atual-TXT'!A1054,15),"")</f>
        <v/>
      </c>
      <c r="B1033" s="11" t="str">
        <f>IF('Atual-TXT'!A1054&lt;&gt;"",RIGHT(LEFT('Atual-TXT'!A1054,51),34),"")</f>
        <v/>
      </c>
      <c r="C1033" s="12" t="str">
        <f>IF('Atual-TXT'!A1054&lt;&gt;"",VALUE(RIGHT(LEFT('Atual-TXT'!A1054,75),23)),"")</f>
        <v/>
      </c>
      <c r="D1033" s="11" t="str">
        <f>IF('Atual-TXT'!A1054&lt;&gt;"",RIGHT(LEFT('Atual-TXT'!A1054,77),1),"")</f>
        <v/>
      </c>
      <c r="E1033" s="12" t="str">
        <f>IF('Atual-TXT'!A1054&lt;&gt;"",IF(MOD(VALUE(LEFT(A1033,1)),2)=1,IF(D1033="D",C1033,-C1033),IF(D1033="C",C1033,-C1033)),"")</f>
        <v/>
      </c>
    </row>
    <row r="1034" spans="1:5" x14ac:dyDescent="0.2">
      <c r="A1034" s="11" t="str">
        <f>IF('Atual-TXT'!A1055&lt;&gt;"",LEFT('Atual-TXT'!A1055,15),"")</f>
        <v/>
      </c>
      <c r="B1034" s="11" t="str">
        <f>IF('Atual-TXT'!A1055&lt;&gt;"",RIGHT(LEFT('Atual-TXT'!A1055,51),34),"")</f>
        <v/>
      </c>
      <c r="C1034" s="12" t="str">
        <f>IF('Atual-TXT'!A1055&lt;&gt;"",VALUE(RIGHT(LEFT('Atual-TXT'!A1055,75),23)),"")</f>
        <v/>
      </c>
      <c r="D1034" s="11" t="str">
        <f>IF('Atual-TXT'!A1055&lt;&gt;"",RIGHT(LEFT('Atual-TXT'!A1055,77),1),"")</f>
        <v/>
      </c>
      <c r="E1034" s="12" t="str">
        <f>IF('Atual-TXT'!A1055&lt;&gt;"",IF(MOD(VALUE(LEFT(A1034,1)),2)=1,IF(D1034="D",C1034,-C1034),IF(D1034="C",C1034,-C1034)),"")</f>
        <v/>
      </c>
    </row>
    <row r="1035" spans="1:5" x14ac:dyDescent="0.2">
      <c r="A1035" s="11" t="str">
        <f>IF('Atual-TXT'!A1056&lt;&gt;"",LEFT('Atual-TXT'!A1056,15),"")</f>
        <v/>
      </c>
      <c r="B1035" s="11" t="str">
        <f>IF('Atual-TXT'!A1056&lt;&gt;"",RIGHT(LEFT('Atual-TXT'!A1056,51),34),"")</f>
        <v/>
      </c>
      <c r="C1035" s="12" t="str">
        <f>IF('Atual-TXT'!A1056&lt;&gt;"",VALUE(RIGHT(LEFT('Atual-TXT'!A1056,75),23)),"")</f>
        <v/>
      </c>
      <c r="D1035" s="11" t="str">
        <f>IF('Atual-TXT'!A1056&lt;&gt;"",RIGHT(LEFT('Atual-TXT'!A1056,77),1),"")</f>
        <v/>
      </c>
      <c r="E1035" s="12" t="str">
        <f>IF('Atual-TXT'!A1056&lt;&gt;"",IF(MOD(VALUE(LEFT(A1035,1)),2)=1,IF(D1035="D",C1035,-C1035),IF(D1035="C",C1035,-C1035)),"")</f>
        <v/>
      </c>
    </row>
    <row r="1036" spans="1:5" x14ac:dyDescent="0.2">
      <c r="A1036" s="11" t="str">
        <f>IF('Atual-TXT'!A1057&lt;&gt;"",LEFT('Atual-TXT'!A1057,15),"")</f>
        <v/>
      </c>
      <c r="B1036" s="11" t="str">
        <f>IF('Atual-TXT'!A1057&lt;&gt;"",RIGHT(LEFT('Atual-TXT'!A1057,51),34),"")</f>
        <v/>
      </c>
      <c r="C1036" s="12" t="str">
        <f>IF('Atual-TXT'!A1057&lt;&gt;"",VALUE(RIGHT(LEFT('Atual-TXT'!A1057,75),23)),"")</f>
        <v/>
      </c>
      <c r="D1036" s="11" t="str">
        <f>IF('Atual-TXT'!A1057&lt;&gt;"",RIGHT(LEFT('Atual-TXT'!A1057,77),1),"")</f>
        <v/>
      </c>
      <c r="E1036" s="12" t="str">
        <f>IF('Atual-TXT'!A1057&lt;&gt;"",IF(MOD(VALUE(LEFT(A1036,1)),2)=1,IF(D1036="D",C1036,-C1036),IF(D1036="C",C1036,-C1036)),"")</f>
        <v/>
      </c>
    </row>
    <row r="1037" spans="1:5" x14ac:dyDescent="0.2">
      <c r="A1037" s="11" t="str">
        <f>IF('Atual-TXT'!A1058&lt;&gt;"",LEFT('Atual-TXT'!A1058,15),"")</f>
        <v/>
      </c>
      <c r="B1037" s="11" t="str">
        <f>IF('Atual-TXT'!A1058&lt;&gt;"",RIGHT(LEFT('Atual-TXT'!A1058,51),34),"")</f>
        <v/>
      </c>
      <c r="C1037" s="12" t="str">
        <f>IF('Atual-TXT'!A1058&lt;&gt;"",VALUE(RIGHT(LEFT('Atual-TXT'!A1058,75),23)),"")</f>
        <v/>
      </c>
      <c r="D1037" s="11" t="str">
        <f>IF('Atual-TXT'!A1058&lt;&gt;"",RIGHT(LEFT('Atual-TXT'!A1058,77),1),"")</f>
        <v/>
      </c>
      <c r="E1037" s="12" t="str">
        <f>IF('Atual-TXT'!A1058&lt;&gt;"",IF(MOD(VALUE(LEFT(A1037,1)),2)=1,IF(D1037="D",C1037,-C1037),IF(D1037="C",C1037,-C1037)),"")</f>
        <v/>
      </c>
    </row>
    <row r="1038" spans="1:5" x14ac:dyDescent="0.2">
      <c r="A1038" s="11" t="str">
        <f>IF('Atual-TXT'!A1059&lt;&gt;"",LEFT('Atual-TXT'!A1059,15),"")</f>
        <v/>
      </c>
      <c r="B1038" s="11" t="str">
        <f>IF('Atual-TXT'!A1059&lt;&gt;"",RIGHT(LEFT('Atual-TXT'!A1059,51),34),"")</f>
        <v/>
      </c>
      <c r="C1038" s="12" t="str">
        <f>IF('Atual-TXT'!A1059&lt;&gt;"",VALUE(RIGHT(LEFT('Atual-TXT'!A1059,75),23)),"")</f>
        <v/>
      </c>
      <c r="D1038" s="11" t="str">
        <f>IF('Atual-TXT'!A1059&lt;&gt;"",RIGHT(LEFT('Atual-TXT'!A1059,77),1),"")</f>
        <v/>
      </c>
      <c r="E1038" s="12" t="str">
        <f>IF('Atual-TXT'!A1059&lt;&gt;"",IF(MOD(VALUE(LEFT(A1038,1)),2)=1,IF(D1038="D",C1038,-C1038),IF(D1038="C",C1038,-C1038)),"")</f>
        <v/>
      </c>
    </row>
    <row r="1039" spans="1:5" x14ac:dyDescent="0.2">
      <c r="A1039" s="11" t="str">
        <f>IF('Atual-TXT'!A1060&lt;&gt;"",LEFT('Atual-TXT'!A1060,15),"")</f>
        <v/>
      </c>
      <c r="B1039" s="11" t="str">
        <f>IF('Atual-TXT'!A1060&lt;&gt;"",RIGHT(LEFT('Atual-TXT'!A1060,51),34),"")</f>
        <v/>
      </c>
      <c r="C1039" s="12" t="str">
        <f>IF('Atual-TXT'!A1060&lt;&gt;"",VALUE(RIGHT(LEFT('Atual-TXT'!A1060,75),23)),"")</f>
        <v/>
      </c>
      <c r="D1039" s="11" t="str">
        <f>IF('Atual-TXT'!A1060&lt;&gt;"",RIGHT(LEFT('Atual-TXT'!A1060,77),1),"")</f>
        <v/>
      </c>
      <c r="E1039" s="12" t="str">
        <f>IF('Atual-TXT'!A1060&lt;&gt;"",IF(MOD(VALUE(LEFT(A1039,1)),2)=1,IF(D1039="D",C1039,-C1039),IF(D1039="C",C1039,-C1039)),"")</f>
        <v/>
      </c>
    </row>
    <row r="1040" spans="1:5" x14ac:dyDescent="0.2">
      <c r="A1040" s="11" t="str">
        <f>IF('Atual-TXT'!A1061&lt;&gt;"",LEFT('Atual-TXT'!A1061,15),"")</f>
        <v/>
      </c>
      <c r="B1040" s="11" t="str">
        <f>IF('Atual-TXT'!A1061&lt;&gt;"",RIGHT(LEFT('Atual-TXT'!A1061,51),34),"")</f>
        <v/>
      </c>
      <c r="C1040" s="12" t="str">
        <f>IF('Atual-TXT'!A1061&lt;&gt;"",VALUE(RIGHT(LEFT('Atual-TXT'!A1061,75),23)),"")</f>
        <v/>
      </c>
      <c r="D1040" s="11" t="str">
        <f>IF('Atual-TXT'!A1061&lt;&gt;"",RIGHT(LEFT('Atual-TXT'!A1061,77),1),"")</f>
        <v/>
      </c>
      <c r="E1040" s="12" t="str">
        <f>IF('Atual-TXT'!A1061&lt;&gt;"",IF(MOD(VALUE(LEFT(A1040,1)),2)=1,IF(D1040="D",C1040,-C1040),IF(D1040="C",C1040,-C1040)),"")</f>
        <v/>
      </c>
    </row>
    <row r="1041" spans="1:5" x14ac:dyDescent="0.2">
      <c r="A1041" s="11" t="str">
        <f>IF('Atual-TXT'!A1062&lt;&gt;"",LEFT('Atual-TXT'!A1062,15),"")</f>
        <v/>
      </c>
      <c r="B1041" s="11" t="str">
        <f>IF('Atual-TXT'!A1062&lt;&gt;"",RIGHT(LEFT('Atual-TXT'!A1062,51),34),"")</f>
        <v/>
      </c>
      <c r="C1041" s="12" t="str">
        <f>IF('Atual-TXT'!A1062&lt;&gt;"",VALUE(RIGHT(LEFT('Atual-TXT'!A1062,75),23)),"")</f>
        <v/>
      </c>
      <c r="D1041" s="11" t="str">
        <f>IF('Atual-TXT'!A1062&lt;&gt;"",RIGHT(LEFT('Atual-TXT'!A1062,77),1),"")</f>
        <v/>
      </c>
      <c r="E1041" s="12" t="str">
        <f>IF('Atual-TXT'!A1062&lt;&gt;"",IF(MOD(VALUE(LEFT(A1041,1)),2)=1,IF(D1041="D",C1041,-C1041),IF(D1041="C",C1041,-C1041)),"")</f>
        <v/>
      </c>
    </row>
    <row r="1042" spans="1:5" x14ac:dyDescent="0.2">
      <c r="A1042" s="11" t="str">
        <f>IF('Atual-TXT'!A1063&lt;&gt;"",LEFT('Atual-TXT'!A1063,15),"")</f>
        <v/>
      </c>
      <c r="B1042" s="11" t="str">
        <f>IF('Atual-TXT'!A1063&lt;&gt;"",RIGHT(LEFT('Atual-TXT'!A1063,51),34),"")</f>
        <v/>
      </c>
      <c r="C1042" s="12" t="str">
        <f>IF('Atual-TXT'!A1063&lt;&gt;"",VALUE(RIGHT(LEFT('Atual-TXT'!A1063,75),23)),"")</f>
        <v/>
      </c>
      <c r="D1042" s="11" t="str">
        <f>IF('Atual-TXT'!A1063&lt;&gt;"",RIGHT(LEFT('Atual-TXT'!A1063,77),1),"")</f>
        <v/>
      </c>
      <c r="E1042" s="12" t="str">
        <f>IF('Atual-TXT'!A1063&lt;&gt;"",IF(MOD(VALUE(LEFT(A1042,1)),2)=1,IF(D1042="D",C1042,-C1042),IF(D1042="C",C1042,-C1042)),"")</f>
        <v/>
      </c>
    </row>
    <row r="1043" spans="1:5" x14ac:dyDescent="0.2">
      <c r="A1043" s="11" t="str">
        <f>IF('Atual-TXT'!A1064&lt;&gt;"",LEFT('Atual-TXT'!A1064,15),"")</f>
        <v/>
      </c>
      <c r="B1043" s="11" t="str">
        <f>IF('Atual-TXT'!A1064&lt;&gt;"",RIGHT(LEFT('Atual-TXT'!A1064,51),34),"")</f>
        <v/>
      </c>
      <c r="C1043" s="12" t="str">
        <f>IF('Atual-TXT'!A1064&lt;&gt;"",VALUE(RIGHT(LEFT('Atual-TXT'!A1064,75),23)),"")</f>
        <v/>
      </c>
      <c r="D1043" s="11" t="str">
        <f>IF('Atual-TXT'!A1064&lt;&gt;"",RIGHT(LEFT('Atual-TXT'!A1064,77),1),"")</f>
        <v/>
      </c>
      <c r="E1043" s="12" t="str">
        <f>IF('Atual-TXT'!A1064&lt;&gt;"",IF(MOD(VALUE(LEFT(A1043,1)),2)=1,IF(D1043="D",C1043,-C1043),IF(D1043="C",C1043,-C1043)),"")</f>
        <v/>
      </c>
    </row>
    <row r="1044" spans="1:5" x14ac:dyDescent="0.2">
      <c r="A1044" s="11" t="str">
        <f>IF('Atual-TXT'!A1065&lt;&gt;"",LEFT('Atual-TXT'!A1065,15),"")</f>
        <v/>
      </c>
      <c r="B1044" s="11" t="str">
        <f>IF('Atual-TXT'!A1065&lt;&gt;"",RIGHT(LEFT('Atual-TXT'!A1065,51),34),"")</f>
        <v/>
      </c>
      <c r="C1044" s="12" t="str">
        <f>IF('Atual-TXT'!A1065&lt;&gt;"",VALUE(RIGHT(LEFT('Atual-TXT'!A1065,75),23)),"")</f>
        <v/>
      </c>
      <c r="D1044" s="11" t="str">
        <f>IF('Atual-TXT'!A1065&lt;&gt;"",RIGHT(LEFT('Atual-TXT'!A1065,77),1),"")</f>
        <v/>
      </c>
      <c r="E1044" s="12" t="str">
        <f>IF('Atual-TXT'!A1065&lt;&gt;"",IF(MOD(VALUE(LEFT(A1044,1)),2)=1,IF(D1044="D",C1044,-C1044),IF(D1044="C",C1044,-C1044)),"")</f>
        <v/>
      </c>
    </row>
    <row r="1045" spans="1:5" x14ac:dyDescent="0.2">
      <c r="A1045" s="11" t="str">
        <f>IF('Atual-TXT'!A1066&lt;&gt;"",LEFT('Atual-TXT'!A1066,15),"")</f>
        <v/>
      </c>
      <c r="B1045" s="11" t="str">
        <f>IF('Atual-TXT'!A1066&lt;&gt;"",RIGHT(LEFT('Atual-TXT'!A1066,51),34),"")</f>
        <v/>
      </c>
      <c r="C1045" s="12" t="str">
        <f>IF('Atual-TXT'!A1066&lt;&gt;"",VALUE(RIGHT(LEFT('Atual-TXT'!A1066,75),23)),"")</f>
        <v/>
      </c>
      <c r="D1045" s="11" t="str">
        <f>IF('Atual-TXT'!A1066&lt;&gt;"",RIGHT(LEFT('Atual-TXT'!A1066,77),1),"")</f>
        <v/>
      </c>
      <c r="E1045" s="12" t="str">
        <f>IF('Atual-TXT'!A1066&lt;&gt;"",IF(MOD(VALUE(LEFT(A1045,1)),2)=1,IF(D1045="D",C1045,-C1045),IF(D1045="C",C1045,-C1045)),"")</f>
        <v/>
      </c>
    </row>
    <row r="1046" spans="1:5" x14ac:dyDescent="0.2">
      <c r="A1046" s="11" t="str">
        <f>IF('Atual-TXT'!A1067&lt;&gt;"",LEFT('Atual-TXT'!A1067,15),"")</f>
        <v/>
      </c>
      <c r="B1046" s="11" t="str">
        <f>IF('Atual-TXT'!A1067&lt;&gt;"",RIGHT(LEFT('Atual-TXT'!A1067,51),34),"")</f>
        <v/>
      </c>
      <c r="C1046" s="12" t="str">
        <f>IF('Atual-TXT'!A1067&lt;&gt;"",VALUE(RIGHT(LEFT('Atual-TXT'!A1067,75),23)),"")</f>
        <v/>
      </c>
      <c r="D1046" s="11" t="str">
        <f>IF('Atual-TXT'!A1067&lt;&gt;"",RIGHT(LEFT('Atual-TXT'!A1067,77),1),"")</f>
        <v/>
      </c>
      <c r="E1046" s="12" t="str">
        <f>IF('Atual-TXT'!A1067&lt;&gt;"",IF(MOD(VALUE(LEFT(A1046,1)),2)=1,IF(D1046="D",C1046,-C1046),IF(D1046="C",C1046,-C1046)),"")</f>
        <v/>
      </c>
    </row>
    <row r="1047" spans="1:5" x14ac:dyDescent="0.2">
      <c r="A1047" s="11" t="str">
        <f>IF('Atual-TXT'!A1068&lt;&gt;"",LEFT('Atual-TXT'!A1068,15),"")</f>
        <v/>
      </c>
      <c r="B1047" s="11" t="str">
        <f>IF('Atual-TXT'!A1068&lt;&gt;"",RIGHT(LEFT('Atual-TXT'!A1068,51),34),"")</f>
        <v/>
      </c>
      <c r="C1047" s="12" t="str">
        <f>IF('Atual-TXT'!A1068&lt;&gt;"",VALUE(RIGHT(LEFT('Atual-TXT'!A1068,75),23)),"")</f>
        <v/>
      </c>
      <c r="D1047" s="11" t="str">
        <f>IF('Atual-TXT'!A1068&lt;&gt;"",RIGHT(LEFT('Atual-TXT'!A1068,77),1),"")</f>
        <v/>
      </c>
      <c r="E1047" s="12" t="str">
        <f>IF('Atual-TXT'!A1068&lt;&gt;"",IF(MOD(VALUE(LEFT(A1047,1)),2)=1,IF(D1047="D",C1047,-C1047),IF(D1047="C",C1047,-C1047)),"")</f>
        <v/>
      </c>
    </row>
    <row r="1048" spans="1:5" x14ac:dyDescent="0.2">
      <c r="A1048" s="11" t="str">
        <f>IF('Atual-TXT'!A1069&lt;&gt;"",LEFT('Atual-TXT'!A1069,15),"")</f>
        <v/>
      </c>
      <c r="B1048" s="11" t="str">
        <f>IF('Atual-TXT'!A1069&lt;&gt;"",RIGHT(LEFT('Atual-TXT'!A1069,51),34),"")</f>
        <v/>
      </c>
      <c r="C1048" s="12" t="str">
        <f>IF('Atual-TXT'!A1069&lt;&gt;"",VALUE(RIGHT(LEFT('Atual-TXT'!A1069,75),23)),"")</f>
        <v/>
      </c>
      <c r="D1048" s="11" t="str">
        <f>IF('Atual-TXT'!A1069&lt;&gt;"",RIGHT(LEFT('Atual-TXT'!A1069,77),1),"")</f>
        <v/>
      </c>
      <c r="E1048" s="12" t="str">
        <f>IF('Atual-TXT'!A1069&lt;&gt;"",IF(MOD(VALUE(LEFT(A1048,1)),2)=1,IF(D1048="D",C1048,-C1048),IF(D1048="C",C1048,-C1048)),"")</f>
        <v/>
      </c>
    </row>
    <row r="1049" spans="1:5" x14ac:dyDescent="0.2">
      <c r="A1049" s="11" t="str">
        <f>IF('Atual-TXT'!A1070&lt;&gt;"",LEFT('Atual-TXT'!A1070,15),"")</f>
        <v/>
      </c>
      <c r="B1049" s="11" t="str">
        <f>IF('Atual-TXT'!A1070&lt;&gt;"",RIGHT(LEFT('Atual-TXT'!A1070,51),34),"")</f>
        <v/>
      </c>
      <c r="C1049" s="12" t="str">
        <f>IF('Atual-TXT'!A1070&lt;&gt;"",VALUE(RIGHT(LEFT('Atual-TXT'!A1070,75),23)),"")</f>
        <v/>
      </c>
      <c r="D1049" s="11" t="str">
        <f>IF('Atual-TXT'!A1070&lt;&gt;"",RIGHT(LEFT('Atual-TXT'!A1070,77),1),"")</f>
        <v/>
      </c>
      <c r="E1049" s="12" t="str">
        <f>IF('Atual-TXT'!A1070&lt;&gt;"",IF(MOD(VALUE(LEFT(A1049,1)),2)=1,IF(D1049="D",C1049,-C1049),IF(D1049="C",C1049,-C1049)),"")</f>
        <v/>
      </c>
    </row>
    <row r="1050" spans="1:5" x14ac:dyDescent="0.2">
      <c r="A1050" s="11" t="str">
        <f>IF('Atual-TXT'!A1071&lt;&gt;"",LEFT('Atual-TXT'!A1071,15),"")</f>
        <v/>
      </c>
      <c r="B1050" s="11" t="str">
        <f>IF('Atual-TXT'!A1071&lt;&gt;"",RIGHT(LEFT('Atual-TXT'!A1071,51),34),"")</f>
        <v/>
      </c>
      <c r="C1050" s="12" t="str">
        <f>IF('Atual-TXT'!A1071&lt;&gt;"",VALUE(RIGHT(LEFT('Atual-TXT'!A1071,75),23)),"")</f>
        <v/>
      </c>
      <c r="D1050" s="11" t="str">
        <f>IF('Atual-TXT'!A1071&lt;&gt;"",RIGHT(LEFT('Atual-TXT'!A1071,77),1),"")</f>
        <v/>
      </c>
      <c r="E1050" s="12" t="str">
        <f>IF('Atual-TXT'!A1071&lt;&gt;"",IF(MOD(VALUE(LEFT(A1050,1)),2)=1,IF(D1050="D",C1050,-C1050),IF(D1050="C",C1050,-C1050)),"")</f>
        <v/>
      </c>
    </row>
    <row r="1051" spans="1:5" x14ac:dyDescent="0.2">
      <c r="A1051" s="11" t="str">
        <f>IF('Atual-TXT'!A1072&lt;&gt;"",LEFT('Atual-TXT'!A1072,15),"")</f>
        <v/>
      </c>
      <c r="B1051" s="11" t="str">
        <f>IF('Atual-TXT'!A1072&lt;&gt;"",RIGHT(LEFT('Atual-TXT'!A1072,51),34),"")</f>
        <v/>
      </c>
      <c r="C1051" s="12" t="str">
        <f>IF('Atual-TXT'!A1072&lt;&gt;"",VALUE(RIGHT(LEFT('Atual-TXT'!A1072,75),23)),"")</f>
        <v/>
      </c>
      <c r="D1051" s="11" t="str">
        <f>IF('Atual-TXT'!A1072&lt;&gt;"",RIGHT(LEFT('Atual-TXT'!A1072,77),1),"")</f>
        <v/>
      </c>
      <c r="E1051" s="12" t="str">
        <f>IF('Atual-TXT'!A1072&lt;&gt;"",IF(MOD(VALUE(LEFT(A1051,1)),2)=1,IF(D1051="D",C1051,-C1051),IF(D1051="C",C1051,-C1051)),"")</f>
        <v/>
      </c>
    </row>
    <row r="1052" spans="1:5" x14ac:dyDescent="0.2">
      <c r="A1052" s="11" t="str">
        <f>IF('Atual-TXT'!A1073&lt;&gt;"",LEFT('Atual-TXT'!A1073,15),"")</f>
        <v/>
      </c>
      <c r="B1052" s="11" t="str">
        <f>IF('Atual-TXT'!A1073&lt;&gt;"",RIGHT(LEFT('Atual-TXT'!A1073,51),34),"")</f>
        <v/>
      </c>
      <c r="C1052" s="12" t="str">
        <f>IF('Atual-TXT'!A1073&lt;&gt;"",VALUE(RIGHT(LEFT('Atual-TXT'!A1073,75),23)),"")</f>
        <v/>
      </c>
      <c r="D1052" s="11" t="str">
        <f>IF('Atual-TXT'!A1073&lt;&gt;"",RIGHT(LEFT('Atual-TXT'!A1073,77),1),"")</f>
        <v/>
      </c>
      <c r="E1052" s="12" t="str">
        <f>IF('Atual-TXT'!A1073&lt;&gt;"",IF(MOD(VALUE(LEFT(A1052,1)),2)=1,IF(D1052="D",C1052,-C1052),IF(D1052="C",C1052,-C1052)),"")</f>
        <v/>
      </c>
    </row>
    <row r="1053" spans="1:5" x14ac:dyDescent="0.2">
      <c r="A1053" s="11" t="str">
        <f>IF('Atual-TXT'!A1074&lt;&gt;"",LEFT('Atual-TXT'!A1074,15),"")</f>
        <v/>
      </c>
      <c r="B1053" s="11" t="str">
        <f>IF('Atual-TXT'!A1074&lt;&gt;"",RIGHT(LEFT('Atual-TXT'!A1074,51),34),"")</f>
        <v/>
      </c>
      <c r="C1053" s="12" t="str">
        <f>IF('Atual-TXT'!A1074&lt;&gt;"",VALUE(RIGHT(LEFT('Atual-TXT'!A1074,75),23)),"")</f>
        <v/>
      </c>
      <c r="D1053" s="11" t="str">
        <f>IF('Atual-TXT'!A1074&lt;&gt;"",RIGHT(LEFT('Atual-TXT'!A1074,77),1),"")</f>
        <v/>
      </c>
      <c r="E1053" s="12" t="str">
        <f>IF('Atual-TXT'!A1074&lt;&gt;"",IF(MOD(VALUE(LEFT(A1053,1)),2)=1,IF(D1053="D",C1053,-C1053),IF(D1053="C",C1053,-C1053)),"")</f>
        <v/>
      </c>
    </row>
    <row r="1054" spans="1:5" x14ac:dyDescent="0.2">
      <c r="A1054" s="11" t="str">
        <f>IF('Atual-TXT'!A1075&lt;&gt;"",LEFT('Atual-TXT'!A1075,15),"")</f>
        <v/>
      </c>
      <c r="B1054" s="11" t="str">
        <f>IF('Atual-TXT'!A1075&lt;&gt;"",RIGHT(LEFT('Atual-TXT'!A1075,51),34),"")</f>
        <v/>
      </c>
      <c r="C1054" s="12" t="str">
        <f>IF('Atual-TXT'!A1075&lt;&gt;"",VALUE(RIGHT(LEFT('Atual-TXT'!A1075,75),23)),"")</f>
        <v/>
      </c>
      <c r="D1054" s="11" t="str">
        <f>IF('Atual-TXT'!A1075&lt;&gt;"",RIGHT(LEFT('Atual-TXT'!A1075,77),1),"")</f>
        <v/>
      </c>
      <c r="E1054" s="12" t="str">
        <f>IF('Atual-TXT'!A1075&lt;&gt;"",IF(MOD(VALUE(LEFT(A1054,1)),2)=1,IF(D1054="D",C1054,-C1054),IF(D1054="C",C1054,-C1054)),"")</f>
        <v/>
      </c>
    </row>
    <row r="1055" spans="1:5" x14ac:dyDescent="0.2">
      <c r="A1055" s="11" t="str">
        <f>IF('Atual-TXT'!A1076&lt;&gt;"",LEFT('Atual-TXT'!A1076,15),"")</f>
        <v/>
      </c>
      <c r="B1055" s="11" t="str">
        <f>IF('Atual-TXT'!A1076&lt;&gt;"",RIGHT(LEFT('Atual-TXT'!A1076,51),34),"")</f>
        <v/>
      </c>
      <c r="C1055" s="12" t="str">
        <f>IF('Atual-TXT'!A1076&lt;&gt;"",VALUE(RIGHT(LEFT('Atual-TXT'!A1076,75),23)),"")</f>
        <v/>
      </c>
      <c r="D1055" s="11" t="str">
        <f>IF('Atual-TXT'!A1076&lt;&gt;"",RIGHT(LEFT('Atual-TXT'!A1076,77),1),"")</f>
        <v/>
      </c>
      <c r="E1055" s="12" t="str">
        <f>IF('Atual-TXT'!A1076&lt;&gt;"",IF(MOD(VALUE(LEFT(A1055,1)),2)=1,IF(D1055="D",C1055,-C1055),IF(D1055="C",C1055,-C1055)),"")</f>
        <v/>
      </c>
    </row>
    <row r="1056" spans="1:5" x14ac:dyDescent="0.2">
      <c r="A1056" s="11" t="str">
        <f>IF('Atual-TXT'!A1077&lt;&gt;"",LEFT('Atual-TXT'!A1077,15),"")</f>
        <v/>
      </c>
      <c r="B1056" s="11" t="str">
        <f>IF('Atual-TXT'!A1077&lt;&gt;"",RIGHT(LEFT('Atual-TXT'!A1077,51),34),"")</f>
        <v/>
      </c>
      <c r="C1056" s="12" t="str">
        <f>IF('Atual-TXT'!A1077&lt;&gt;"",VALUE(RIGHT(LEFT('Atual-TXT'!A1077,75),23)),"")</f>
        <v/>
      </c>
      <c r="D1056" s="11" t="str">
        <f>IF('Atual-TXT'!A1077&lt;&gt;"",RIGHT(LEFT('Atual-TXT'!A1077,77),1),"")</f>
        <v/>
      </c>
      <c r="E1056" s="12" t="str">
        <f>IF('Atual-TXT'!A1077&lt;&gt;"",IF(MOD(VALUE(LEFT(A1056,1)),2)=1,IF(D1056="D",C1056,-C1056),IF(D1056="C",C1056,-C1056)),"")</f>
        <v/>
      </c>
    </row>
    <row r="1057" spans="1:5" x14ac:dyDescent="0.2">
      <c r="A1057" s="11" t="str">
        <f>IF('Atual-TXT'!A1078&lt;&gt;"",LEFT('Atual-TXT'!A1078,15),"")</f>
        <v/>
      </c>
      <c r="B1057" s="11" t="str">
        <f>IF('Atual-TXT'!A1078&lt;&gt;"",RIGHT(LEFT('Atual-TXT'!A1078,51),34),"")</f>
        <v/>
      </c>
      <c r="C1057" s="12" t="str">
        <f>IF('Atual-TXT'!A1078&lt;&gt;"",VALUE(RIGHT(LEFT('Atual-TXT'!A1078,75),23)),"")</f>
        <v/>
      </c>
      <c r="D1057" s="11" t="str">
        <f>IF('Atual-TXT'!A1078&lt;&gt;"",RIGHT(LEFT('Atual-TXT'!A1078,77),1),"")</f>
        <v/>
      </c>
      <c r="E1057" s="12" t="str">
        <f>IF('Atual-TXT'!A1078&lt;&gt;"",IF(MOD(VALUE(LEFT(A1057,1)),2)=1,IF(D1057="D",C1057,-C1057),IF(D1057="C",C1057,-C1057)),"")</f>
        <v/>
      </c>
    </row>
    <row r="1058" spans="1:5" x14ac:dyDescent="0.2">
      <c r="A1058" s="11" t="str">
        <f>IF('Atual-TXT'!A1079&lt;&gt;"",LEFT('Atual-TXT'!A1079,15),"")</f>
        <v/>
      </c>
      <c r="B1058" s="11" t="str">
        <f>IF('Atual-TXT'!A1079&lt;&gt;"",RIGHT(LEFT('Atual-TXT'!A1079,51),34),"")</f>
        <v/>
      </c>
      <c r="C1058" s="12" t="str">
        <f>IF('Atual-TXT'!A1079&lt;&gt;"",VALUE(RIGHT(LEFT('Atual-TXT'!A1079,75),23)),"")</f>
        <v/>
      </c>
      <c r="D1058" s="11" t="str">
        <f>IF('Atual-TXT'!A1079&lt;&gt;"",RIGHT(LEFT('Atual-TXT'!A1079,77),1),"")</f>
        <v/>
      </c>
      <c r="E1058" s="12" t="str">
        <f>IF('Atual-TXT'!A1079&lt;&gt;"",IF(MOD(VALUE(LEFT(A1058,1)),2)=1,IF(D1058="D",C1058,-C1058),IF(D1058="C",C1058,-C1058)),"")</f>
        <v/>
      </c>
    </row>
    <row r="1059" spans="1:5" x14ac:dyDescent="0.2">
      <c r="A1059" s="11" t="str">
        <f>IF('Atual-TXT'!A1080&lt;&gt;"",LEFT('Atual-TXT'!A1080,15),"")</f>
        <v/>
      </c>
      <c r="B1059" s="11" t="str">
        <f>IF('Atual-TXT'!A1080&lt;&gt;"",RIGHT(LEFT('Atual-TXT'!A1080,51),34),"")</f>
        <v/>
      </c>
      <c r="C1059" s="12" t="str">
        <f>IF('Atual-TXT'!A1080&lt;&gt;"",VALUE(RIGHT(LEFT('Atual-TXT'!A1080,75),23)),"")</f>
        <v/>
      </c>
      <c r="D1059" s="11" t="str">
        <f>IF('Atual-TXT'!A1080&lt;&gt;"",RIGHT(LEFT('Atual-TXT'!A1080,77),1),"")</f>
        <v/>
      </c>
      <c r="E1059" s="12" t="str">
        <f>IF('Atual-TXT'!A1080&lt;&gt;"",IF(MOD(VALUE(LEFT(A1059,1)),2)=1,IF(D1059="D",C1059,-C1059),IF(D1059="C",C1059,-C1059)),"")</f>
        <v/>
      </c>
    </row>
    <row r="1060" spans="1:5" x14ac:dyDescent="0.2">
      <c r="A1060" s="11" t="str">
        <f>IF('Atual-TXT'!A1081&lt;&gt;"",LEFT('Atual-TXT'!A1081,15),"")</f>
        <v/>
      </c>
      <c r="B1060" s="11" t="str">
        <f>IF('Atual-TXT'!A1081&lt;&gt;"",RIGHT(LEFT('Atual-TXT'!A1081,51),34),"")</f>
        <v/>
      </c>
      <c r="C1060" s="12" t="str">
        <f>IF('Atual-TXT'!A1081&lt;&gt;"",VALUE(RIGHT(LEFT('Atual-TXT'!A1081,75),23)),"")</f>
        <v/>
      </c>
      <c r="D1060" s="11" t="str">
        <f>IF('Atual-TXT'!A1081&lt;&gt;"",RIGHT(LEFT('Atual-TXT'!A1081,77),1),"")</f>
        <v/>
      </c>
      <c r="E1060" s="12" t="str">
        <f>IF('Atual-TXT'!A1081&lt;&gt;"",IF(MOD(VALUE(LEFT(A1060,1)),2)=1,IF(D1060="D",C1060,-C1060),IF(D1060="C",C1060,-C1060)),"")</f>
        <v/>
      </c>
    </row>
    <row r="1061" spans="1:5" x14ac:dyDescent="0.2">
      <c r="A1061" s="11" t="str">
        <f>IF('Atual-TXT'!A1082&lt;&gt;"",LEFT('Atual-TXT'!A1082,15),"")</f>
        <v/>
      </c>
      <c r="B1061" s="11" t="str">
        <f>IF('Atual-TXT'!A1082&lt;&gt;"",RIGHT(LEFT('Atual-TXT'!A1082,51),34),"")</f>
        <v/>
      </c>
      <c r="C1061" s="12" t="str">
        <f>IF('Atual-TXT'!A1082&lt;&gt;"",VALUE(RIGHT(LEFT('Atual-TXT'!A1082,75),23)),"")</f>
        <v/>
      </c>
      <c r="D1061" s="11" t="str">
        <f>IF('Atual-TXT'!A1082&lt;&gt;"",RIGHT(LEFT('Atual-TXT'!A1082,77),1),"")</f>
        <v/>
      </c>
      <c r="E1061" s="12" t="str">
        <f>IF('Atual-TXT'!A1082&lt;&gt;"",IF(MOD(VALUE(LEFT(A1061,1)),2)=1,IF(D1061="D",C1061,-C1061),IF(D1061="C",C1061,-C1061)),"")</f>
        <v/>
      </c>
    </row>
    <row r="1062" spans="1:5" x14ac:dyDescent="0.2">
      <c r="A1062" s="11" t="str">
        <f>IF('Atual-TXT'!A1083&lt;&gt;"",LEFT('Atual-TXT'!A1083,15),"")</f>
        <v/>
      </c>
      <c r="B1062" s="11" t="str">
        <f>IF('Atual-TXT'!A1083&lt;&gt;"",RIGHT(LEFT('Atual-TXT'!A1083,51),34),"")</f>
        <v/>
      </c>
      <c r="C1062" s="12" t="str">
        <f>IF('Atual-TXT'!A1083&lt;&gt;"",VALUE(RIGHT(LEFT('Atual-TXT'!A1083,75),23)),"")</f>
        <v/>
      </c>
      <c r="D1062" s="11" t="str">
        <f>IF('Atual-TXT'!A1083&lt;&gt;"",RIGHT(LEFT('Atual-TXT'!A1083,77),1),"")</f>
        <v/>
      </c>
      <c r="E1062" s="12" t="str">
        <f>IF('Atual-TXT'!A1083&lt;&gt;"",IF(MOD(VALUE(LEFT(A1062,1)),2)=1,IF(D1062="D",C1062,-C1062),IF(D1062="C",C1062,-C1062)),"")</f>
        <v/>
      </c>
    </row>
    <row r="1063" spans="1:5" x14ac:dyDescent="0.2">
      <c r="A1063" s="11" t="str">
        <f>IF('Atual-TXT'!A1084&lt;&gt;"",LEFT('Atual-TXT'!A1084,15),"")</f>
        <v/>
      </c>
      <c r="B1063" s="11" t="str">
        <f>IF('Atual-TXT'!A1084&lt;&gt;"",RIGHT(LEFT('Atual-TXT'!A1084,51),34),"")</f>
        <v/>
      </c>
      <c r="C1063" s="12" t="str">
        <f>IF('Atual-TXT'!A1084&lt;&gt;"",VALUE(RIGHT(LEFT('Atual-TXT'!A1084,75),23)),"")</f>
        <v/>
      </c>
      <c r="D1063" s="11" t="str">
        <f>IF('Atual-TXT'!A1084&lt;&gt;"",RIGHT(LEFT('Atual-TXT'!A1084,77),1),"")</f>
        <v/>
      </c>
      <c r="E1063" s="12" t="str">
        <f>IF('Atual-TXT'!A1084&lt;&gt;"",IF(MOD(VALUE(LEFT(A1063,1)),2)=1,IF(D1063="D",C1063,-C1063),IF(D1063="C",C1063,-C1063)),"")</f>
        <v/>
      </c>
    </row>
    <row r="1064" spans="1:5" x14ac:dyDescent="0.2">
      <c r="A1064" s="11" t="str">
        <f>IF('Atual-TXT'!A1085&lt;&gt;"",LEFT('Atual-TXT'!A1085,15),"")</f>
        <v/>
      </c>
      <c r="B1064" s="11" t="str">
        <f>IF('Atual-TXT'!A1085&lt;&gt;"",RIGHT(LEFT('Atual-TXT'!A1085,51),34),"")</f>
        <v/>
      </c>
      <c r="C1064" s="12" t="str">
        <f>IF('Atual-TXT'!A1085&lt;&gt;"",VALUE(RIGHT(LEFT('Atual-TXT'!A1085,75),23)),"")</f>
        <v/>
      </c>
      <c r="D1064" s="11" t="str">
        <f>IF('Atual-TXT'!A1085&lt;&gt;"",RIGHT(LEFT('Atual-TXT'!A1085,77),1),"")</f>
        <v/>
      </c>
      <c r="E1064" s="12" t="str">
        <f>IF('Atual-TXT'!A1085&lt;&gt;"",IF(MOD(VALUE(LEFT(A1064,1)),2)=1,IF(D1064="D",C1064,-C1064),IF(D1064="C",C1064,-C1064)),"")</f>
        <v/>
      </c>
    </row>
    <row r="1065" spans="1:5" x14ac:dyDescent="0.2">
      <c r="A1065" s="11" t="str">
        <f>IF('Atual-TXT'!A1086&lt;&gt;"",LEFT('Atual-TXT'!A1086,15),"")</f>
        <v/>
      </c>
      <c r="B1065" s="11" t="str">
        <f>IF('Atual-TXT'!A1086&lt;&gt;"",RIGHT(LEFT('Atual-TXT'!A1086,51),34),"")</f>
        <v/>
      </c>
      <c r="C1065" s="12" t="str">
        <f>IF('Atual-TXT'!A1086&lt;&gt;"",VALUE(RIGHT(LEFT('Atual-TXT'!A1086,75),23)),"")</f>
        <v/>
      </c>
      <c r="D1065" s="11" t="str">
        <f>IF('Atual-TXT'!A1086&lt;&gt;"",RIGHT(LEFT('Atual-TXT'!A1086,77),1),"")</f>
        <v/>
      </c>
      <c r="E1065" s="12" t="str">
        <f>IF('Atual-TXT'!A1086&lt;&gt;"",IF(MOD(VALUE(LEFT(A1065,1)),2)=1,IF(D1065="D",C1065,-C1065),IF(D1065="C",C1065,-C1065)),"")</f>
        <v/>
      </c>
    </row>
    <row r="1066" spans="1:5" x14ac:dyDescent="0.2">
      <c r="A1066" s="11" t="str">
        <f>IF('Atual-TXT'!A1087&lt;&gt;"",LEFT('Atual-TXT'!A1087,15),"")</f>
        <v/>
      </c>
      <c r="B1066" s="11" t="str">
        <f>IF('Atual-TXT'!A1087&lt;&gt;"",RIGHT(LEFT('Atual-TXT'!A1087,51),34),"")</f>
        <v/>
      </c>
      <c r="C1066" s="12" t="str">
        <f>IF('Atual-TXT'!A1087&lt;&gt;"",VALUE(RIGHT(LEFT('Atual-TXT'!A1087,75),23)),"")</f>
        <v/>
      </c>
      <c r="D1066" s="11" t="str">
        <f>IF('Atual-TXT'!A1087&lt;&gt;"",RIGHT(LEFT('Atual-TXT'!A1087,77),1),"")</f>
        <v/>
      </c>
      <c r="E1066" s="12" t="str">
        <f>IF('Atual-TXT'!A1087&lt;&gt;"",IF(MOD(VALUE(LEFT(A1066,1)),2)=1,IF(D1066="D",C1066,-C1066),IF(D1066="C",C1066,-C1066)),"")</f>
        <v/>
      </c>
    </row>
    <row r="1067" spans="1:5" x14ac:dyDescent="0.2">
      <c r="A1067" s="11" t="str">
        <f>IF('Atual-TXT'!A1088&lt;&gt;"",LEFT('Atual-TXT'!A1088,15),"")</f>
        <v/>
      </c>
      <c r="B1067" s="11" t="str">
        <f>IF('Atual-TXT'!A1088&lt;&gt;"",RIGHT(LEFT('Atual-TXT'!A1088,51),34),"")</f>
        <v/>
      </c>
      <c r="C1067" s="12" t="str">
        <f>IF('Atual-TXT'!A1088&lt;&gt;"",VALUE(RIGHT(LEFT('Atual-TXT'!A1088,75),23)),"")</f>
        <v/>
      </c>
      <c r="D1067" s="11" t="str">
        <f>IF('Atual-TXT'!A1088&lt;&gt;"",RIGHT(LEFT('Atual-TXT'!A1088,77),1),"")</f>
        <v/>
      </c>
      <c r="E1067" s="12" t="str">
        <f>IF('Atual-TXT'!A1088&lt;&gt;"",IF(MOD(VALUE(LEFT(A1067,1)),2)=1,IF(D1067="D",C1067,-C1067),IF(D1067="C",C1067,-C1067)),"")</f>
        <v/>
      </c>
    </row>
    <row r="1068" spans="1:5" x14ac:dyDescent="0.2">
      <c r="A1068" s="11" t="str">
        <f>IF('Atual-TXT'!A1089&lt;&gt;"",LEFT('Atual-TXT'!A1089,15),"")</f>
        <v/>
      </c>
      <c r="B1068" s="11" t="str">
        <f>IF('Atual-TXT'!A1089&lt;&gt;"",RIGHT(LEFT('Atual-TXT'!A1089,51),34),"")</f>
        <v/>
      </c>
      <c r="C1068" s="12" t="str">
        <f>IF('Atual-TXT'!A1089&lt;&gt;"",VALUE(RIGHT(LEFT('Atual-TXT'!A1089,75),23)),"")</f>
        <v/>
      </c>
      <c r="D1068" s="11" t="str">
        <f>IF('Atual-TXT'!A1089&lt;&gt;"",RIGHT(LEFT('Atual-TXT'!A1089,77),1),"")</f>
        <v/>
      </c>
      <c r="E1068" s="12" t="str">
        <f>IF('Atual-TXT'!A1089&lt;&gt;"",IF(MOD(VALUE(LEFT(A1068,1)),2)=1,IF(D1068="D",C1068,-C1068),IF(D1068="C",C1068,-C1068)),"")</f>
        <v/>
      </c>
    </row>
    <row r="1069" spans="1:5" x14ac:dyDescent="0.2">
      <c r="A1069" s="11" t="str">
        <f>IF('Atual-TXT'!A1090&lt;&gt;"",LEFT('Atual-TXT'!A1090,15),"")</f>
        <v/>
      </c>
      <c r="B1069" s="11" t="str">
        <f>IF('Atual-TXT'!A1090&lt;&gt;"",RIGHT(LEFT('Atual-TXT'!A1090,51),34),"")</f>
        <v/>
      </c>
      <c r="C1069" s="12" t="str">
        <f>IF('Atual-TXT'!A1090&lt;&gt;"",VALUE(RIGHT(LEFT('Atual-TXT'!A1090,75),23)),"")</f>
        <v/>
      </c>
      <c r="D1069" s="11" t="str">
        <f>IF('Atual-TXT'!A1090&lt;&gt;"",RIGHT(LEFT('Atual-TXT'!A1090,77),1),"")</f>
        <v/>
      </c>
      <c r="E1069" s="12" t="str">
        <f>IF('Atual-TXT'!A1090&lt;&gt;"",IF(MOD(VALUE(LEFT(A1069,1)),2)=1,IF(D1069="D",C1069,-C1069),IF(D1069="C",C1069,-C1069)),"")</f>
        <v/>
      </c>
    </row>
    <row r="1070" spans="1:5" x14ac:dyDescent="0.2">
      <c r="A1070" s="11" t="str">
        <f>IF('Atual-TXT'!A1091&lt;&gt;"",LEFT('Atual-TXT'!A1091,15),"")</f>
        <v/>
      </c>
      <c r="B1070" s="11" t="str">
        <f>IF('Atual-TXT'!A1091&lt;&gt;"",RIGHT(LEFT('Atual-TXT'!A1091,51),34),"")</f>
        <v/>
      </c>
      <c r="C1070" s="12" t="str">
        <f>IF('Atual-TXT'!A1091&lt;&gt;"",VALUE(RIGHT(LEFT('Atual-TXT'!A1091,75),23)),"")</f>
        <v/>
      </c>
      <c r="D1070" s="11" t="str">
        <f>IF('Atual-TXT'!A1091&lt;&gt;"",RIGHT(LEFT('Atual-TXT'!A1091,77),1),"")</f>
        <v/>
      </c>
      <c r="E1070" s="12" t="str">
        <f>IF('Atual-TXT'!A1091&lt;&gt;"",IF(MOD(VALUE(LEFT(A1070,1)),2)=1,IF(D1070="D",C1070,-C1070),IF(D1070="C",C1070,-C1070)),"")</f>
        <v/>
      </c>
    </row>
    <row r="1071" spans="1:5" x14ac:dyDescent="0.2">
      <c r="A1071" s="11" t="str">
        <f>IF('Atual-TXT'!A1092&lt;&gt;"",LEFT('Atual-TXT'!A1092,15),"")</f>
        <v/>
      </c>
      <c r="B1071" s="11" t="str">
        <f>IF('Atual-TXT'!A1092&lt;&gt;"",RIGHT(LEFT('Atual-TXT'!A1092,51),34),"")</f>
        <v/>
      </c>
      <c r="C1071" s="12" t="str">
        <f>IF('Atual-TXT'!A1092&lt;&gt;"",VALUE(RIGHT(LEFT('Atual-TXT'!A1092,75),23)),"")</f>
        <v/>
      </c>
      <c r="D1071" s="11" t="str">
        <f>IF('Atual-TXT'!A1092&lt;&gt;"",RIGHT(LEFT('Atual-TXT'!A1092,77),1),"")</f>
        <v/>
      </c>
      <c r="E1071" s="12" t="str">
        <f>IF('Atual-TXT'!A1092&lt;&gt;"",IF(MOD(VALUE(LEFT(A1071,1)),2)=1,IF(D1071="D",C1071,-C1071),IF(D1071="C",C1071,-C1071)),"")</f>
        <v/>
      </c>
    </row>
    <row r="1072" spans="1:5" x14ac:dyDescent="0.2">
      <c r="A1072" s="11" t="str">
        <f>IF('Atual-TXT'!A1093&lt;&gt;"",LEFT('Atual-TXT'!A1093,15),"")</f>
        <v/>
      </c>
      <c r="B1072" s="11" t="str">
        <f>IF('Atual-TXT'!A1093&lt;&gt;"",RIGHT(LEFT('Atual-TXT'!A1093,51),34),"")</f>
        <v/>
      </c>
      <c r="C1072" s="12" t="str">
        <f>IF('Atual-TXT'!A1093&lt;&gt;"",VALUE(RIGHT(LEFT('Atual-TXT'!A1093,75),23)),"")</f>
        <v/>
      </c>
      <c r="D1072" s="11" t="str">
        <f>IF('Atual-TXT'!A1093&lt;&gt;"",RIGHT(LEFT('Atual-TXT'!A1093,77),1),"")</f>
        <v/>
      </c>
      <c r="E1072" s="12" t="str">
        <f>IF('Atual-TXT'!A1093&lt;&gt;"",IF(MOD(VALUE(LEFT(A1072,1)),2)=1,IF(D1072="D",C1072,-C1072),IF(D1072="C",C1072,-C1072)),"")</f>
        <v/>
      </c>
    </row>
    <row r="1073" spans="1:5" x14ac:dyDescent="0.2">
      <c r="A1073" s="11" t="str">
        <f>IF('Atual-TXT'!A1094&lt;&gt;"",LEFT('Atual-TXT'!A1094,15),"")</f>
        <v/>
      </c>
      <c r="B1073" s="11" t="str">
        <f>IF('Atual-TXT'!A1094&lt;&gt;"",RIGHT(LEFT('Atual-TXT'!A1094,51),34),"")</f>
        <v/>
      </c>
      <c r="C1073" s="12" t="str">
        <f>IF('Atual-TXT'!A1094&lt;&gt;"",VALUE(RIGHT(LEFT('Atual-TXT'!A1094,75),23)),"")</f>
        <v/>
      </c>
      <c r="D1073" s="11" t="str">
        <f>IF('Atual-TXT'!A1094&lt;&gt;"",RIGHT(LEFT('Atual-TXT'!A1094,77),1),"")</f>
        <v/>
      </c>
      <c r="E1073" s="12" t="str">
        <f>IF('Atual-TXT'!A1094&lt;&gt;"",IF(MOD(VALUE(LEFT(A1073,1)),2)=1,IF(D1073="D",C1073,-C1073),IF(D1073="C",C1073,-C1073)),"")</f>
        <v/>
      </c>
    </row>
    <row r="1074" spans="1:5" x14ac:dyDescent="0.2">
      <c r="A1074" s="11" t="str">
        <f>IF('Atual-TXT'!A1095&lt;&gt;"",LEFT('Atual-TXT'!A1095,15),"")</f>
        <v/>
      </c>
      <c r="B1074" s="11" t="str">
        <f>IF('Atual-TXT'!A1095&lt;&gt;"",RIGHT(LEFT('Atual-TXT'!A1095,51),34),"")</f>
        <v/>
      </c>
      <c r="C1074" s="12" t="str">
        <f>IF('Atual-TXT'!A1095&lt;&gt;"",VALUE(RIGHT(LEFT('Atual-TXT'!A1095,75),23)),"")</f>
        <v/>
      </c>
      <c r="D1074" s="11" t="str">
        <f>IF('Atual-TXT'!A1095&lt;&gt;"",RIGHT(LEFT('Atual-TXT'!A1095,77),1),"")</f>
        <v/>
      </c>
      <c r="E1074" s="12" t="str">
        <f>IF('Atual-TXT'!A1095&lt;&gt;"",IF(MOD(VALUE(LEFT(A1074,1)),2)=1,IF(D1074="D",C1074,-C1074),IF(D1074="C",C1074,-C1074)),"")</f>
        <v/>
      </c>
    </row>
    <row r="1075" spans="1:5" x14ac:dyDescent="0.2">
      <c r="A1075" s="11" t="str">
        <f>IF('Atual-TXT'!A1096&lt;&gt;"",LEFT('Atual-TXT'!A1096,15),"")</f>
        <v/>
      </c>
      <c r="B1075" s="11" t="str">
        <f>IF('Atual-TXT'!A1096&lt;&gt;"",RIGHT(LEFT('Atual-TXT'!A1096,51),34),"")</f>
        <v/>
      </c>
      <c r="C1075" s="12" t="str">
        <f>IF('Atual-TXT'!A1096&lt;&gt;"",VALUE(RIGHT(LEFT('Atual-TXT'!A1096,75),23)),"")</f>
        <v/>
      </c>
      <c r="D1075" s="11" t="str">
        <f>IF('Atual-TXT'!A1096&lt;&gt;"",RIGHT(LEFT('Atual-TXT'!A1096,77),1),"")</f>
        <v/>
      </c>
      <c r="E1075" s="12" t="str">
        <f>IF('Atual-TXT'!A1096&lt;&gt;"",IF(MOD(VALUE(LEFT(A1075,1)),2)=1,IF(D1075="D",C1075,-C1075),IF(D1075="C",C1075,-C1075)),"")</f>
        <v/>
      </c>
    </row>
    <row r="1076" spans="1:5" x14ac:dyDescent="0.2">
      <c r="A1076" s="11" t="str">
        <f>IF('Atual-TXT'!A1097&lt;&gt;"",LEFT('Atual-TXT'!A1097,15),"")</f>
        <v/>
      </c>
      <c r="B1076" s="11" t="str">
        <f>IF('Atual-TXT'!A1097&lt;&gt;"",RIGHT(LEFT('Atual-TXT'!A1097,51),34),"")</f>
        <v/>
      </c>
      <c r="C1076" s="12" t="str">
        <f>IF('Atual-TXT'!A1097&lt;&gt;"",VALUE(RIGHT(LEFT('Atual-TXT'!A1097,75),23)),"")</f>
        <v/>
      </c>
      <c r="D1076" s="11" t="str">
        <f>IF('Atual-TXT'!A1097&lt;&gt;"",RIGHT(LEFT('Atual-TXT'!A1097,77),1),"")</f>
        <v/>
      </c>
      <c r="E1076" s="12" t="str">
        <f>IF('Atual-TXT'!A1097&lt;&gt;"",IF(MOD(VALUE(LEFT(A1076,1)),2)=1,IF(D1076="D",C1076,-C1076),IF(D1076="C",C1076,-C1076)),"")</f>
        <v/>
      </c>
    </row>
    <row r="1077" spans="1:5" x14ac:dyDescent="0.2">
      <c r="A1077" s="11" t="str">
        <f>IF('Atual-TXT'!A1098&lt;&gt;"",LEFT('Atual-TXT'!A1098,15),"")</f>
        <v/>
      </c>
      <c r="B1077" s="11" t="str">
        <f>IF('Atual-TXT'!A1098&lt;&gt;"",RIGHT(LEFT('Atual-TXT'!A1098,51),34),"")</f>
        <v/>
      </c>
      <c r="C1077" s="12" t="str">
        <f>IF('Atual-TXT'!A1098&lt;&gt;"",VALUE(RIGHT(LEFT('Atual-TXT'!A1098,75),23)),"")</f>
        <v/>
      </c>
      <c r="D1077" s="11" t="str">
        <f>IF('Atual-TXT'!A1098&lt;&gt;"",RIGHT(LEFT('Atual-TXT'!A1098,77),1),"")</f>
        <v/>
      </c>
      <c r="E1077" s="12" t="str">
        <f>IF('Atual-TXT'!A1098&lt;&gt;"",IF(MOD(VALUE(LEFT(A1077,1)),2)=1,IF(D1077="D",C1077,-C1077),IF(D1077="C",C1077,-C1077)),"")</f>
        <v/>
      </c>
    </row>
    <row r="1078" spans="1:5" x14ac:dyDescent="0.2">
      <c r="A1078" s="11" t="str">
        <f>IF('Atual-TXT'!A1099&lt;&gt;"",LEFT('Atual-TXT'!A1099,15),"")</f>
        <v/>
      </c>
      <c r="B1078" s="11" t="str">
        <f>IF('Atual-TXT'!A1099&lt;&gt;"",RIGHT(LEFT('Atual-TXT'!A1099,51),34),"")</f>
        <v/>
      </c>
      <c r="C1078" s="12" t="str">
        <f>IF('Atual-TXT'!A1099&lt;&gt;"",VALUE(RIGHT(LEFT('Atual-TXT'!A1099,75),23)),"")</f>
        <v/>
      </c>
      <c r="D1078" s="11" t="str">
        <f>IF('Atual-TXT'!A1099&lt;&gt;"",RIGHT(LEFT('Atual-TXT'!A1099,77),1),"")</f>
        <v/>
      </c>
      <c r="E1078" s="12" t="str">
        <f>IF('Atual-TXT'!A1099&lt;&gt;"",IF(MOD(VALUE(LEFT(A1078,1)),2)=1,IF(D1078="D",C1078,-C1078),IF(D1078="C",C1078,-C1078)),"")</f>
        <v/>
      </c>
    </row>
    <row r="1079" spans="1:5" x14ac:dyDescent="0.2">
      <c r="A1079" s="11" t="str">
        <f>IF('Atual-TXT'!A1100&lt;&gt;"",LEFT('Atual-TXT'!A1100,15),"")</f>
        <v/>
      </c>
      <c r="B1079" s="11" t="str">
        <f>IF('Atual-TXT'!A1100&lt;&gt;"",RIGHT(LEFT('Atual-TXT'!A1100,51),34),"")</f>
        <v/>
      </c>
      <c r="C1079" s="12" t="str">
        <f>IF('Atual-TXT'!A1100&lt;&gt;"",VALUE(RIGHT(LEFT('Atual-TXT'!A1100,75),23)),"")</f>
        <v/>
      </c>
      <c r="D1079" s="11" t="str">
        <f>IF('Atual-TXT'!A1100&lt;&gt;"",RIGHT(LEFT('Atual-TXT'!A1100,77),1),"")</f>
        <v/>
      </c>
      <c r="E1079" s="12" t="str">
        <f>IF('Atual-TXT'!A1100&lt;&gt;"",IF(MOD(VALUE(LEFT(A1079,1)),2)=1,IF(D1079="D",C1079,-C1079),IF(D1079="C",C1079,-C1079)),"")</f>
        <v/>
      </c>
    </row>
    <row r="1080" spans="1:5" x14ac:dyDescent="0.2">
      <c r="A1080" s="11" t="str">
        <f>IF('Atual-TXT'!A1101&lt;&gt;"",LEFT('Atual-TXT'!A1101,15),"")</f>
        <v/>
      </c>
      <c r="B1080" s="11" t="str">
        <f>IF('Atual-TXT'!A1101&lt;&gt;"",RIGHT(LEFT('Atual-TXT'!A1101,51),34),"")</f>
        <v/>
      </c>
      <c r="C1080" s="12" t="str">
        <f>IF('Atual-TXT'!A1101&lt;&gt;"",VALUE(RIGHT(LEFT('Atual-TXT'!A1101,75),23)),"")</f>
        <v/>
      </c>
      <c r="D1080" s="11" t="str">
        <f>IF('Atual-TXT'!A1101&lt;&gt;"",RIGHT(LEFT('Atual-TXT'!A1101,77),1),"")</f>
        <v/>
      </c>
      <c r="E1080" s="12" t="str">
        <f>IF('Atual-TXT'!A1101&lt;&gt;"",IF(MOD(VALUE(LEFT(A1080,1)),2)=1,IF(D1080="D",C1080,-C1080),IF(D1080="C",C1080,-C1080)),"")</f>
        <v/>
      </c>
    </row>
    <row r="1081" spans="1:5" x14ac:dyDescent="0.2">
      <c r="A1081" s="11" t="str">
        <f>IF('Atual-TXT'!A1102&lt;&gt;"",LEFT('Atual-TXT'!A1102,15),"")</f>
        <v/>
      </c>
      <c r="B1081" s="11" t="str">
        <f>IF('Atual-TXT'!A1102&lt;&gt;"",RIGHT(LEFT('Atual-TXT'!A1102,51),34),"")</f>
        <v/>
      </c>
      <c r="C1081" s="12" t="str">
        <f>IF('Atual-TXT'!A1102&lt;&gt;"",VALUE(RIGHT(LEFT('Atual-TXT'!A1102,75),23)),"")</f>
        <v/>
      </c>
      <c r="D1081" s="11" t="str">
        <f>IF('Atual-TXT'!A1102&lt;&gt;"",RIGHT(LEFT('Atual-TXT'!A1102,77),1),"")</f>
        <v/>
      </c>
      <c r="E1081" s="12" t="str">
        <f>IF('Atual-TXT'!A1102&lt;&gt;"",IF(MOD(VALUE(LEFT(A1081,1)),2)=1,IF(D1081="D",C1081,-C1081),IF(D1081="C",C1081,-C1081)),"")</f>
        <v/>
      </c>
    </row>
    <row r="1082" spans="1:5" x14ac:dyDescent="0.2">
      <c r="A1082" s="11" t="str">
        <f>IF('Atual-TXT'!A1103&lt;&gt;"",LEFT('Atual-TXT'!A1103,15),"")</f>
        <v/>
      </c>
      <c r="B1082" s="11" t="str">
        <f>IF('Atual-TXT'!A1103&lt;&gt;"",RIGHT(LEFT('Atual-TXT'!A1103,51),34),"")</f>
        <v/>
      </c>
      <c r="C1082" s="12" t="str">
        <f>IF('Atual-TXT'!A1103&lt;&gt;"",VALUE(RIGHT(LEFT('Atual-TXT'!A1103,75),23)),"")</f>
        <v/>
      </c>
      <c r="D1082" s="11" t="str">
        <f>IF('Atual-TXT'!A1103&lt;&gt;"",RIGHT(LEFT('Atual-TXT'!A1103,77),1),"")</f>
        <v/>
      </c>
      <c r="E1082" s="12" t="str">
        <f>IF('Atual-TXT'!A1103&lt;&gt;"",IF(MOD(VALUE(LEFT(A1082,1)),2)=1,IF(D1082="D",C1082,-C1082),IF(D1082="C",C1082,-C1082)),"")</f>
        <v/>
      </c>
    </row>
    <row r="1083" spans="1:5" x14ac:dyDescent="0.2">
      <c r="A1083" s="11" t="str">
        <f>IF('Atual-TXT'!A1104&lt;&gt;"",LEFT('Atual-TXT'!A1104,15),"")</f>
        <v/>
      </c>
      <c r="B1083" s="11" t="str">
        <f>IF('Atual-TXT'!A1104&lt;&gt;"",RIGHT(LEFT('Atual-TXT'!A1104,51),34),"")</f>
        <v/>
      </c>
      <c r="C1083" s="12" t="str">
        <f>IF('Atual-TXT'!A1104&lt;&gt;"",VALUE(RIGHT(LEFT('Atual-TXT'!A1104,75),23)),"")</f>
        <v/>
      </c>
      <c r="D1083" s="11" t="str">
        <f>IF('Atual-TXT'!A1104&lt;&gt;"",RIGHT(LEFT('Atual-TXT'!A1104,77),1),"")</f>
        <v/>
      </c>
      <c r="E1083" s="12" t="str">
        <f>IF('Atual-TXT'!A1104&lt;&gt;"",IF(MOD(VALUE(LEFT(A1083,1)),2)=1,IF(D1083="D",C1083,-C1083),IF(D1083="C",C1083,-C1083)),"")</f>
        <v/>
      </c>
    </row>
    <row r="1084" spans="1:5" x14ac:dyDescent="0.2">
      <c r="A1084" s="11" t="str">
        <f>IF('Atual-TXT'!A1105&lt;&gt;"",LEFT('Atual-TXT'!A1105,15),"")</f>
        <v/>
      </c>
      <c r="B1084" s="11" t="str">
        <f>IF('Atual-TXT'!A1105&lt;&gt;"",RIGHT(LEFT('Atual-TXT'!A1105,51),34),"")</f>
        <v/>
      </c>
      <c r="C1084" s="12" t="str">
        <f>IF('Atual-TXT'!A1105&lt;&gt;"",VALUE(RIGHT(LEFT('Atual-TXT'!A1105,75),23)),"")</f>
        <v/>
      </c>
      <c r="D1084" s="11" t="str">
        <f>IF('Atual-TXT'!A1105&lt;&gt;"",RIGHT(LEFT('Atual-TXT'!A1105,77),1),"")</f>
        <v/>
      </c>
      <c r="E1084" s="12" t="str">
        <f>IF('Atual-TXT'!A1105&lt;&gt;"",IF(MOD(VALUE(LEFT(A1084,1)),2)=1,IF(D1084="D",C1084,-C1084),IF(D1084="C",C1084,-C1084)),"")</f>
        <v/>
      </c>
    </row>
    <row r="1085" spans="1:5" x14ac:dyDescent="0.2">
      <c r="A1085" s="11" t="str">
        <f>IF('Atual-TXT'!A1106&lt;&gt;"",LEFT('Atual-TXT'!A1106,15),"")</f>
        <v/>
      </c>
      <c r="B1085" s="11" t="str">
        <f>IF('Atual-TXT'!A1106&lt;&gt;"",RIGHT(LEFT('Atual-TXT'!A1106,51),34),"")</f>
        <v/>
      </c>
      <c r="C1085" s="12" t="str">
        <f>IF('Atual-TXT'!A1106&lt;&gt;"",VALUE(RIGHT(LEFT('Atual-TXT'!A1106,75),23)),"")</f>
        <v/>
      </c>
      <c r="D1085" s="11" t="str">
        <f>IF('Atual-TXT'!A1106&lt;&gt;"",RIGHT(LEFT('Atual-TXT'!A1106,77),1),"")</f>
        <v/>
      </c>
      <c r="E1085" s="12" t="str">
        <f>IF('Atual-TXT'!A1106&lt;&gt;"",IF(MOD(VALUE(LEFT(A1085,1)),2)=1,IF(D1085="D",C1085,-C1085),IF(D1085="C",C1085,-C1085)),"")</f>
        <v/>
      </c>
    </row>
    <row r="1086" spans="1:5" x14ac:dyDescent="0.2">
      <c r="A1086" s="11" t="str">
        <f>IF('Atual-TXT'!A1107&lt;&gt;"",LEFT('Atual-TXT'!A1107,15),"")</f>
        <v/>
      </c>
      <c r="B1086" s="11" t="str">
        <f>IF('Atual-TXT'!A1107&lt;&gt;"",RIGHT(LEFT('Atual-TXT'!A1107,51),34),"")</f>
        <v/>
      </c>
      <c r="C1086" s="12" t="str">
        <f>IF('Atual-TXT'!A1107&lt;&gt;"",VALUE(RIGHT(LEFT('Atual-TXT'!A1107,75),23)),"")</f>
        <v/>
      </c>
      <c r="D1086" s="11" t="str">
        <f>IF('Atual-TXT'!A1107&lt;&gt;"",RIGHT(LEFT('Atual-TXT'!A1107,77),1),"")</f>
        <v/>
      </c>
      <c r="E1086" s="12" t="str">
        <f>IF('Atual-TXT'!A1107&lt;&gt;"",IF(MOD(VALUE(LEFT(A1086,1)),2)=1,IF(D1086="D",C1086,-C1086),IF(D1086="C",C1086,-C1086)),"")</f>
        <v/>
      </c>
    </row>
    <row r="1087" spans="1:5" x14ac:dyDescent="0.2">
      <c r="A1087" s="11" t="str">
        <f>IF('Atual-TXT'!A1108&lt;&gt;"",LEFT('Atual-TXT'!A1108,15),"")</f>
        <v/>
      </c>
      <c r="B1087" s="11" t="str">
        <f>IF('Atual-TXT'!A1108&lt;&gt;"",RIGHT(LEFT('Atual-TXT'!A1108,51),34),"")</f>
        <v/>
      </c>
      <c r="C1087" s="12" t="str">
        <f>IF('Atual-TXT'!A1108&lt;&gt;"",VALUE(RIGHT(LEFT('Atual-TXT'!A1108,75),23)),"")</f>
        <v/>
      </c>
      <c r="D1087" s="11" t="str">
        <f>IF('Atual-TXT'!A1108&lt;&gt;"",RIGHT(LEFT('Atual-TXT'!A1108,77),1),"")</f>
        <v/>
      </c>
      <c r="E1087" s="12" t="str">
        <f>IF('Atual-TXT'!A1108&lt;&gt;"",IF(MOD(VALUE(LEFT(A1087,1)),2)=1,IF(D1087="D",C1087,-C1087),IF(D1087="C",C1087,-C1087)),"")</f>
        <v/>
      </c>
    </row>
    <row r="1088" spans="1:5" x14ac:dyDescent="0.2">
      <c r="A1088" s="11" t="str">
        <f>IF('Atual-TXT'!A1109&lt;&gt;"",LEFT('Atual-TXT'!A1109,15),"")</f>
        <v/>
      </c>
      <c r="B1088" s="11" t="str">
        <f>IF('Atual-TXT'!A1109&lt;&gt;"",RIGHT(LEFT('Atual-TXT'!A1109,51),34),"")</f>
        <v/>
      </c>
      <c r="C1088" s="12" t="str">
        <f>IF('Atual-TXT'!A1109&lt;&gt;"",VALUE(RIGHT(LEFT('Atual-TXT'!A1109,75),23)),"")</f>
        <v/>
      </c>
      <c r="D1088" s="11" t="str">
        <f>IF('Atual-TXT'!A1109&lt;&gt;"",RIGHT(LEFT('Atual-TXT'!A1109,77),1),"")</f>
        <v/>
      </c>
      <c r="E1088" s="12" t="str">
        <f>IF('Atual-TXT'!A1109&lt;&gt;"",IF(MOD(VALUE(LEFT(A1088,1)),2)=1,IF(D1088="D",C1088,-C1088),IF(D1088="C",C1088,-C1088)),"")</f>
        <v/>
      </c>
    </row>
    <row r="1089" spans="1:5" x14ac:dyDescent="0.2">
      <c r="A1089" s="11" t="str">
        <f>IF('Atual-TXT'!A1110&lt;&gt;"",LEFT('Atual-TXT'!A1110,15),"")</f>
        <v/>
      </c>
      <c r="B1089" s="11" t="str">
        <f>IF('Atual-TXT'!A1110&lt;&gt;"",RIGHT(LEFT('Atual-TXT'!A1110,51),34),"")</f>
        <v/>
      </c>
      <c r="C1089" s="12" t="str">
        <f>IF('Atual-TXT'!A1110&lt;&gt;"",VALUE(RIGHT(LEFT('Atual-TXT'!A1110,75),23)),"")</f>
        <v/>
      </c>
      <c r="D1089" s="11" t="str">
        <f>IF('Atual-TXT'!A1110&lt;&gt;"",RIGHT(LEFT('Atual-TXT'!A1110,77),1),"")</f>
        <v/>
      </c>
      <c r="E1089" s="12" t="str">
        <f>IF('Atual-TXT'!A1110&lt;&gt;"",IF(MOD(VALUE(LEFT(A1089,1)),2)=1,IF(D1089="D",C1089,-C1089),IF(D1089="C",C1089,-C1089)),"")</f>
        <v/>
      </c>
    </row>
    <row r="1090" spans="1:5" x14ac:dyDescent="0.2">
      <c r="A1090" s="11" t="str">
        <f>IF('Atual-TXT'!A1111&lt;&gt;"",LEFT('Atual-TXT'!A1111,15),"")</f>
        <v/>
      </c>
      <c r="B1090" s="11" t="str">
        <f>IF('Atual-TXT'!A1111&lt;&gt;"",RIGHT(LEFT('Atual-TXT'!A1111,51),34),"")</f>
        <v/>
      </c>
      <c r="C1090" s="12" t="str">
        <f>IF('Atual-TXT'!A1111&lt;&gt;"",VALUE(RIGHT(LEFT('Atual-TXT'!A1111,75),23)),"")</f>
        <v/>
      </c>
      <c r="D1090" s="11" t="str">
        <f>IF('Atual-TXT'!A1111&lt;&gt;"",RIGHT(LEFT('Atual-TXT'!A1111,77),1),"")</f>
        <v/>
      </c>
      <c r="E1090" s="12" t="str">
        <f>IF('Atual-TXT'!A1111&lt;&gt;"",IF(MOD(VALUE(LEFT(A1090,1)),2)=1,IF(D1090="D",C1090,-C1090),IF(D1090="C",C1090,-C1090)),"")</f>
        <v/>
      </c>
    </row>
    <row r="1091" spans="1:5" x14ac:dyDescent="0.2">
      <c r="A1091" s="11" t="str">
        <f>IF('Atual-TXT'!A1112&lt;&gt;"",LEFT('Atual-TXT'!A1112,15),"")</f>
        <v/>
      </c>
      <c r="B1091" s="11" t="str">
        <f>IF('Atual-TXT'!A1112&lt;&gt;"",RIGHT(LEFT('Atual-TXT'!A1112,51),34),"")</f>
        <v/>
      </c>
      <c r="C1091" s="12" t="str">
        <f>IF('Atual-TXT'!A1112&lt;&gt;"",VALUE(RIGHT(LEFT('Atual-TXT'!A1112,75),23)),"")</f>
        <v/>
      </c>
      <c r="D1091" s="11" t="str">
        <f>IF('Atual-TXT'!A1112&lt;&gt;"",RIGHT(LEFT('Atual-TXT'!A1112,77),1),"")</f>
        <v/>
      </c>
      <c r="E1091" s="12" t="str">
        <f>IF('Atual-TXT'!A1112&lt;&gt;"",IF(MOD(VALUE(LEFT(A1091,1)),2)=1,IF(D1091="D",C1091,-C1091),IF(D1091="C",C1091,-C1091)),"")</f>
        <v/>
      </c>
    </row>
    <row r="1092" spans="1:5" x14ac:dyDescent="0.2">
      <c r="A1092" s="11" t="str">
        <f>IF('Atual-TXT'!A1113&lt;&gt;"",LEFT('Atual-TXT'!A1113,15),"")</f>
        <v/>
      </c>
      <c r="B1092" s="11" t="str">
        <f>IF('Atual-TXT'!A1113&lt;&gt;"",RIGHT(LEFT('Atual-TXT'!A1113,51),34),"")</f>
        <v/>
      </c>
      <c r="C1092" s="12" t="str">
        <f>IF('Atual-TXT'!A1113&lt;&gt;"",VALUE(RIGHT(LEFT('Atual-TXT'!A1113,75),23)),"")</f>
        <v/>
      </c>
      <c r="D1092" s="11" t="str">
        <f>IF('Atual-TXT'!A1113&lt;&gt;"",RIGHT(LEFT('Atual-TXT'!A1113,77),1),"")</f>
        <v/>
      </c>
      <c r="E1092" s="12" t="str">
        <f>IF('Atual-TXT'!A1113&lt;&gt;"",IF(MOD(VALUE(LEFT(A1092,1)),2)=1,IF(D1092="D",C1092,-C1092),IF(D1092="C",C1092,-C1092)),"")</f>
        <v/>
      </c>
    </row>
    <row r="1093" spans="1:5" x14ac:dyDescent="0.2">
      <c r="A1093" s="11" t="str">
        <f>IF('Atual-TXT'!A1114&lt;&gt;"",LEFT('Atual-TXT'!A1114,15),"")</f>
        <v/>
      </c>
      <c r="B1093" s="11" t="str">
        <f>IF('Atual-TXT'!A1114&lt;&gt;"",RIGHT(LEFT('Atual-TXT'!A1114,51),34),"")</f>
        <v/>
      </c>
      <c r="C1093" s="12" t="str">
        <f>IF('Atual-TXT'!A1114&lt;&gt;"",VALUE(RIGHT(LEFT('Atual-TXT'!A1114,75),23)),"")</f>
        <v/>
      </c>
      <c r="D1093" s="11" t="str">
        <f>IF('Atual-TXT'!A1114&lt;&gt;"",RIGHT(LEFT('Atual-TXT'!A1114,77),1),"")</f>
        <v/>
      </c>
      <c r="E1093" s="12" t="str">
        <f>IF('Atual-TXT'!A1114&lt;&gt;"",IF(MOD(VALUE(LEFT(A1093,1)),2)=1,IF(D1093="D",C1093,-C1093),IF(D1093="C",C1093,-C1093)),"")</f>
        <v/>
      </c>
    </row>
    <row r="1094" spans="1:5" x14ac:dyDescent="0.2">
      <c r="A1094" s="11" t="str">
        <f>IF('Atual-TXT'!A1115&lt;&gt;"",LEFT('Atual-TXT'!A1115,15),"")</f>
        <v/>
      </c>
      <c r="B1094" s="11" t="str">
        <f>IF('Atual-TXT'!A1115&lt;&gt;"",RIGHT(LEFT('Atual-TXT'!A1115,51),34),"")</f>
        <v/>
      </c>
      <c r="C1094" s="12" t="str">
        <f>IF('Atual-TXT'!A1115&lt;&gt;"",VALUE(RIGHT(LEFT('Atual-TXT'!A1115,75),23)),"")</f>
        <v/>
      </c>
      <c r="D1094" s="11" t="str">
        <f>IF('Atual-TXT'!A1115&lt;&gt;"",RIGHT(LEFT('Atual-TXT'!A1115,77),1),"")</f>
        <v/>
      </c>
      <c r="E1094" s="12" t="str">
        <f>IF('Atual-TXT'!A1115&lt;&gt;"",IF(MOD(VALUE(LEFT(A1094,1)),2)=1,IF(D1094="D",C1094,-C1094),IF(D1094="C",C1094,-C1094)),"")</f>
        <v/>
      </c>
    </row>
    <row r="1095" spans="1:5" x14ac:dyDescent="0.2">
      <c r="A1095" s="11" t="str">
        <f>IF('Atual-TXT'!A1116&lt;&gt;"",LEFT('Atual-TXT'!A1116,15),"")</f>
        <v/>
      </c>
      <c r="B1095" s="11" t="str">
        <f>IF('Atual-TXT'!A1116&lt;&gt;"",RIGHT(LEFT('Atual-TXT'!A1116,51),34),"")</f>
        <v/>
      </c>
      <c r="C1095" s="12" t="str">
        <f>IF('Atual-TXT'!A1116&lt;&gt;"",VALUE(RIGHT(LEFT('Atual-TXT'!A1116,75),23)),"")</f>
        <v/>
      </c>
      <c r="D1095" s="11" t="str">
        <f>IF('Atual-TXT'!A1116&lt;&gt;"",RIGHT(LEFT('Atual-TXT'!A1116,77),1),"")</f>
        <v/>
      </c>
      <c r="E1095" s="12" t="str">
        <f>IF('Atual-TXT'!A1116&lt;&gt;"",IF(MOD(VALUE(LEFT(A1095,1)),2)=1,IF(D1095="D",C1095,-C1095),IF(D1095="C",C1095,-C1095)),"")</f>
        <v/>
      </c>
    </row>
    <row r="1096" spans="1:5" x14ac:dyDescent="0.2">
      <c r="A1096" s="11" t="str">
        <f>IF('Atual-TXT'!A1117&lt;&gt;"",LEFT('Atual-TXT'!A1117,15),"")</f>
        <v/>
      </c>
      <c r="B1096" s="11" t="str">
        <f>IF('Atual-TXT'!A1117&lt;&gt;"",RIGHT(LEFT('Atual-TXT'!A1117,51),34),"")</f>
        <v/>
      </c>
      <c r="C1096" s="12" t="str">
        <f>IF('Atual-TXT'!A1117&lt;&gt;"",VALUE(RIGHT(LEFT('Atual-TXT'!A1117,75),23)),"")</f>
        <v/>
      </c>
      <c r="D1096" s="11" t="str">
        <f>IF('Atual-TXT'!A1117&lt;&gt;"",RIGHT(LEFT('Atual-TXT'!A1117,77),1),"")</f>
        <v/>
      </c>
      <c r="E1096" s="12" t="str">
        <f>IF('Atual-TXT'!A1117&lt;&gt;"",IF(MOD(VALUE(LEFT(A1096,1)),2)=1,IF(D1096="D",C1096,-C1096),IF(D1096="C",C1096,-C1096)),"")</f>
        <v/>
      </c>
    </row>
    <row r="1097" spans="1:5" x14ac:dyDescent="0.2">
      <c r="A1097" s="11" t="str">
        <f>IF('Atual-TXT'!A1118&lt;&gt;"",LEFT('Atual-TXT'!A1118,15),"")</f>
        <v/>
      </c>
      <c r="B1097" s="11" t="str">
        <f>IF('Atual-TXT'!A1118&lt;&gt;"",RIGHT(LEFT('Atual-TXT'!A1118,51),34),"")</f>
        <v/>
      </c>
      <c r="C1097" s="12" t="str">
        <f>IF('Atual-TXT'!A1118&lt;&gt;"",VALUE(RIGHT(LEFT('Atual-TXT'!A1118,75),23)),"")</f>
        <v/>
      </c>
      <c r="D1097" s="11" t="str">
        <f>IF('Atual-TXT'!A1118&lt;&gt;"",RIGHT(LEFT('Atual-TXT'!A1118,77),1),"")</f>
        <v/>
      </c>
      <c r="E1097" s="12" t="str">
        <f>IF('Atual-TXT'!A1118&lt;&gt;"",IF(MOD(VALUE(LEFT(A1097,1)),2)=1,IF(D1097="D",C1097,-C1097),IF(D1097="C",C1097,-C1097)),"")</f>
        <v/>
      </c>
    </row>
    <row r="1098" spans="1:5" x14ac:dyDescent="0.2">
      <c r="A1098" s="11" t="str">
        <f>IF('Atual-TXT'!A1119&lt;&gt;"",LEFT('Atual-TXT'!A1119,15),"")</f>
        <v/>
      </c>
      <c r="B1098" s="11" t="str">
        <f>IF('Atual-TXT'!A1119&lt;&gt;"",RIGHT(LEFT('Atual-TXT'!A1119,51),34),"")</f>
        <v/>
      </c>
      <c r="C1098" s="12" t="str">
        <f>IF('Atual-TXT'!A1119&lt;&gt;"",VALUE(RIGHT(LEFT('Atual-TXT'!A1119,75),23)),"")</f>
        <v/>
      </c>
      <c r="D1098" s="11" t="str">
        <f>IF('Atual-TXT'!A1119&lt;&gt;"",RIGHT(LEFT('Atual-TXT'!A1119,77),1),"")</f>
        <v/>
      </c>
      <c r="E1098" s="12" t="str">
        <f>IF('Atual-TXT'!A1119&lt;&gt;"",IF(MOD(VALUE(LEFT(A1098,1)),2)=1,IF(D1098="D",C1098,-C1098),IF(D1098="C",C1098,-C1098)),"")</f>
        <v/>
      </c>
    </row>
    <row r="1099" spans="1:5" x14ac:dyDescent="0.2">
      <c r="A1099" s="11" t="str">
        <f>IF('Atual-TXT'!A1120&lt;&gt;"",LEFT('Atual-TXT'!A1120,15),"")</f>
        <v/>
      </c>
      <c r="B1099" s="11" t="str">
        <f>IF('Atual-TXT'!A1120&lt;&gt;"",RIGHT(LEFT('Atual-TXT'!A1120,51),34),"")</f>
        <v/>
      </c>
      <c r="C1099" s="12" t="str">
        <f>IF('Atual-TXT'!A1120&lt;&gt;"",VALUE(RIGHT(LEFT('Atual-TXT'!A1120,75),23)),"")</f>
        <v/>
      </c>
      <c r="D1099" s="11" t="str">
        <f>IF('Atual-TXT'!A1120&lt;&gt;"",RIGHT(LEFT('Atual-TXT'!A1120,77),1),"")</f>
        <v/>
      </c>
      <c r="E1099" s="12" t="str">
        <f>IF('Atual-TXT'!A1120&lt;&gt;"",IF(MOD(VALUE(LEFT(A1099,1)),2)=1,IF(D1099="D",C1099,-C1099),IF(D1099="C",C1099,-C1099)),"")</f>
        <v/>
      </c>
    </row>
    <row r="1100" spans="1:5" x14ac:dyDescent="0.2">
      <c r="A1100" s="11" t="str">
        <f>IF('Atual-TXT'!A1121&lt;&gt;"",LEFT('Atual-TXT'!A1121,15),"")</f>
        <v/>
      </c>
      <c r="B1100" s="11" t="str">
        <f>IF('Atual-TXT'!A1121&lt;&gt;"",RIGHT(LEFT('Atual-TXT'!A1121,51),34),"")</f>
        <v/>
      </c>
      <c r="C1100" s="12" t="str">
        <f>IF('Atual-TXT'!A1121&lt;&gt;"",VALUE(RIGHT(LEFT('Atual-TXT'!A1121,75),23)),"")</f>
        <v/>
      </c>
      <c r="D1100" s="11" t="str">
        <f>IF('Atual-TXT'!A1121&lt;&gt;"",RIGHT(LEFT('Atual-TXT'!A1121,77),1),"")</f>
        <v/>
      </c>
      <c r="E1100" s="12" t="str">
        <f>IF('Atual-TXT'!A1121&lt;&gt;"",IF(MOD(VALUE(LEFT(A1100,1)),2)=1,IF(D1100="D",C1100,-C1100),IF(D1100="C",C1100,-C1100)),"")</f>
        <v/>
      </c>
    </row>
    <row r="1101" spans="1:5" x14ac:dyDescent="0.2">
      <c r="A1101" s="11" t="str">
        <f>IF('Atual-TXT'!A1122&lt;&gt;"",LEFT('Atual-TXT'!A1122,15),"")</f>
        <v/>
      </c>
      <c r="B1101" s="11" t="str">
        <f>IF('Atual-TXT'!A1122&lt;&gt;"",RIGHT(LEFT('Atual-TXT'!A1122,51),34),"")</f>
        <v/>
      </c>
      <c r="C1101" s="12" t="str">
        <f>IF('Atual-TXT'!A1122&lt;&gt;"",VALUE(RIGHT(LEFT('Atual-TXT'!A1122,75),23)),"")</f>
        <v/>
      </c>
      <c r="D1101" s="11" t="str">
        <f>IF('Atual-TXT'!A1122&lt;&gt;"",RIGHT(LEFT('Atual-TXT'!A1122,77),1),"")</f>
        <v/>
      </c>
      <c r="E1101" s="12" t="str">
        <f>IF('Atual-TXT'!A1122&lt;&gt;"",IF(MOD(VALUE(LEFT(A1101,1)),2)=1,IF(D1101="D",C1101,-C1101),IF(D1101="C",C1101,-C1101)),"")</f>
        <v/>
      </c>
    </row>
    <row r="1102" spans="1:5" x14ac:dyDescent="0.2">
      <c r="A1102" s="11" t="str">
        <f>IF('Atual-TXT'!A1123&lt;&gt;"",LEFT('Atual-TXT'!A1123,15),"")</f>
        <v/>
      </c>
      <c r="B1102" s="11" t="str">
        <f>IF('Atual-TXT'!A1123&lt;&gt;"",RIGHT(LEFT('Atual-TXT'!A1123,51),34),"")</f>
        <v/>
      </c>
      <c r="C1102" s="12" t="str">
        <f>IF('Atual-TXT'!A1123&lt;&gt;"",VALUE(RIGHT(LEFT('Atual-TXT'!A1123,75),23)),"")</f>
        <v/>
      </c>
      <c r="D1102" s="11" t="str">
        <f>IF('Atual-TXT'!A1123&lt;&gt;"",RIGHT(LEFT('Atual-TXT'!A1123,77),1),"")</f>
        <v/>
      </c>
      <c r="E1102" s="12" t="str">
        <f>IF('Atual-TXT'!A1123&lt;&gt;"",IF(MOD(VALUE(LEFT(A1102,1)),2)=1,IF(D1102="D",C1102,-C1102),IF(D1102="C",C1102,-C1102)),"")</f>
        <v/>
      </c>
    </row>
    <row r="1103" spans="1:5" x14ac:dyDescent="0.2">
      <c r="A1103" s="11" t="str">
        <f>IF('Atual-TXT'!A1124&lt;&gt;"",LEFT('Atual-TXT'!A1124,15),"")</f>
        <v/>
      </c>
      <c r="B1103" s="11" t="str">
        <f>IF('Atual-TXT'!A1124&lt;&gt;"",RIGHT(LEFT('Atual-TXT'!A1124,51),34),"")</f>
        <v/>
      </c>
      <c r="C1103" s="12" t="str">
        <f>IF('Atual-TXT'!A1124&lt;&gt;"",VALUE(RIGHT(LEFT('Atual-TXT'!A1124,75),23)),"")</f>
        <v/>
      </c>
      <c r="D1103" s="11" t="str">
        <f>IF('Atual-TXT'!A1124&lt;&gt;"",RIGHT(LEFT('Atual-TXT'!A1124,77),1),"")</f>
        <v/>
      </c>
      <c r="E1103" s="12" t="str">
        <f>IF('Atual-TXT'!A1124&lt;&gt;"",IF(MOD(VALUE(LEFT(A1103,1)),2)=1,IF(D1103="D",C1103,-C1103),IF(D1103="C",C1103,-C1103)),"")</f>
        <v/>
      </c>
    </row>
    <row r="1104" spans="1:5" x14ac:dyDescent="0.2">
      <c r="A1104" s="11" t="str">
        <f>IF('Atual-TXT'!A1125&lt;&gt;"",LEFT('Atual-TXT'!A1125,15),"")</f>
        <v/>
      </c>
      <c r="B1104" s="11" t="str">
        <f>IF('Atual-TXT'!A1125&lt;&gt;"",RIGHT(LEFT('Atual-TXT'!A1125,51),34),"")</f>
        <v/>
      </c>
      <c r="C1104" s="12" t="str">
        <f>IF('Atual-TXT'!A1125&lt;&gt;"",VALUE(RIGHT(LEFT('Atual-TXT'!A1125,75),23)),"")</f>
        <v/>
      </c>
      <c r="D1104" s="11" t="str">
        <f>IF('Atual-TXT'!A1125&lt;&gt;"",RIGHT(LEFT('Atual-TXT'!A1125,77),1),"")</f>
        <v/>
      </c>
      <c r="E1104" s="12" t="str">
        <f>IF('Atual-TXT'!A1125&lt;&gt;"",IF(MOD(VALUE(LEFT(A1104,1)),2)=1,IF(D1104="D",C1104,-C1104),IF(D1104="C",C1104,-C1104)),"")</f>
        <v/>
      </c>
    </row>
    <row r="1105" spans="1:5" x14ac:dyDescent="0.2">
      <c r="A1105" s="11" t="str">
        <f>IF('Atual-TXT'!A1126&lt;&gt;"",LEFT('Atual-TXT'!A1126,15),"")</f>
        <v/>
      </c>
      <c r="B1105" s="11" t="str">
        <f>IF('Atual-TXT'!A1126&lt;&gt;"",RIGHT(LEFT('Atual-TXT'!A1126,51),34),"")</f>
        <v/>
      </c>
      <c r="C1105" s="12" t="str">
        <f>IF('Atual-TXT'!A1126&lt;&gt;"",VALUE(RIGHT(LEFT('Atual-TXT'!A1126,75),23)),"")</f>
        <v/>
      </c>
      <c r="D1105" s="11" t="str">
        <f>IF('Atual-TXT'!A1126&lt;&gt;"",RIGHT(LEFT('Atual-TXT'!A1126,77),1),"")</f>
        <v/>
      </c>
      <c r="E1105" s="12" t="str">
        <f>IF('Atual-TXT'!A1126&lt;&gt;"",IF(MOD(VALUE(LEFT(A1105,1)),2)=1,IF(D1105="D",C1105,-C1105),IF(D1105="C",C1105,-C1105)),"")</f>
        <v/>
      </c>
    </row>
    <row r="1106" spans="1:5" x14ac:dyDescent="0.2">
      <c r="A1106" s="11" t="str">
        <f>IF('Atual-TXT'!A1127&lt;&gt;"",LEFT('Atual-TXT'!A1127,15),"")</f>
        <v/>
      </c>
      <c r="B1106" s="11" t="str">
        <f>IF('Atual-TXT'!A1127&lt;&gt;"",RIGHT(LEFT('Atual-TXT'!A1127,51),34),"")</f>
        <v/>
      </c>
      <c r="C1106" s="12" t="str">
        <f>IF('Atual-TXT'!A1127&lt;&gt;"",VALUE(RIGHT(LEFT('Atual-TXT'!A1127,75),23)),"")</f>
        <v/>
      </c>
      <c r="D1106" s="11" t="str">
        <f>IF('Atual-TXT'!A1127&lt;&gt;"",RIGHT(LEFT('Atual-TXT'!A1127,77),1),"")</f>
        <v/>
      </c>
      <c r="E1106" s="12" t="str">
        <f>IF('Atual-TXT'!A1127&lt;&gt;"",IF(MOD(VALUE(LEFT(A1106,1)),2)=1,IF(D1106="D",C1106,-C1106),IF(D1106="C",C1106,-C1106)),"")</f>
        <v/>
      </c>
    </row>
    <row r="1107" spans="1:5" x14ac:dyDescent="0.2">
      <c r="A1107" s="11" t="str">
        <f>IF('Atual-TXT'!A1128&lt;&gt;"",LEFT('Atual-TXT'!A1128,15),"")</f>
        <v/>
      </c>
      <c r="B1107" s="11" t="str">
        <f>IF('Atual-TXT'!A1128&lt;&gt;"",RIGHT(LEFT('Atual-TXT'!A1128,51),34),"")</f>
        <v/>
      </c>
      <c r="C1107" s="12" t="str">
        <f>IF('Atual-TXT'!A1128&lt;&gt;"",VALUE(RIGHT(LEFT('Atual-TXT'!A1128,75),23)),"")</f>
        <v/>
      </c>
      <c r="D1107" s="11" t="str">
        <f>IF('Atual-TXT'!A1128&lt;&gt;"",RIGHT(LEFT('Atual-TXT'!A1128,77),1),"")</f>
        <v/>
      </c>
      <c r="E1107" s="12" t="str">
        <f>IF('Atual-TXT'!A1128&lt;&gt;"",IF(MOD(VALUE(LEFT(A1107,1)),2)=1,IF(D1107="D",C1107,-C1107),IF(D1107="C",C1107,-C1107)),"")</f>
        <v/>
      </c>
    </row>
    <row r="1108" spans="1:5" x14ac:dyDescent="0.2">
      <c r="A1108" s="11" t="str">
        <f>IF('Atual-TXT'!A1129&lt;&gt;"",LEFT('Atual-TXT'!A1129,15),"")</f>
        <v/>
      </c>
      <c r="B1108" s="11" t="str">
        <f>IF('Atual-TXT'!A1129&lt;&gt;"",RIGHT(LEFT('Atual-TXT'!A1129,51),34),"")</f>
        <v/>
      </c>
      <c r="C1108" s="12" t="str">
        <f>IF('Atual-TXT'!A1129&lt;&gt;"",VALUE(RIGHT(LEFT('Atual-TXT'!A1129,75),23)),"")</f>
        <v/>
      </c>
      <c r="D1108" s="11" t="str">
        <f>IF('Atual-TXT'!A1129&lt;&gt;"",RIGHT(LEFT('Atual-TXT'!A1129,77),1),"")</f>
        <v/>
      </c>
      <c r="E1108" s="12" t="str">
        <f>IF('Atual-TXT'!A1129&lt;&gt;"",IF(MOD(VALUE(LEFT(A1108,1)),2)=1,IF(D1108="D",C1108,-C1108),IF(D1108="C",C1108,-C1108)),"")</f>
        <v/>
      </c>
    </row>
    <row r="1109" spans="1:5" x14ac:dyDescent="0.2">
      <c r="A1109" s="11" t="str">
        <f>IF('Atual-TXT'!A1130&lt;&gt;"",LEFT('Atual-TXT'!A1130,15),"")</f>
        <v/>
      </c>
      <c r="B1109" s="11" t="str">
        <f>IF('Atual-TXT'!A1130&lt;&gt;"",RIGHT(LEFT('Atual-TXT'!A1130,51),34),"")</f>
        <v/>
      </c>
      <c r="C1109" s="12" t="str">
        <f>IF('Atual-TXT'!A1130&lt;&gt;"",VALUE(RIGHT(LEFT('Atual-TXT'!A1130,75),23)),"")</f>
        <v/>
      </c>
      <c r="D1109" s="11" t="str">
        <f>IF('Atual-TXT'!A1130&lt;&gt;"",RIGHT(LEFT('Atual-TXT'!A1130,77),1),"")</f>
        <v/>
      </c>
      <c r="E1109" s="12" t="str">
        <f>IF('Atual-TXT'!A1130&lt;&gt;"",IF(MOD(VALUE(LEFT(A1109,1)),2)=1,IF(D1109="D",C1109,-C1109),IF(D1109="C",C1109,-C1109)),"")</f>
        <v/>
      </c>
    </row>
    <row r="1110" spans="1:5" x14ac:dyDescent="0.2">
      <c r="A1110" s="11" t="str">
        <f>IF('Atual-TXT'!A1131&lt;&gt;"",LEFT('Atual-TXT'!A1131,15),"")</f>
        <v/>
      </c>
      <c r="B1110" s="11" t="str">
        <f>IF('Atual-TXT'!A1131&lt;&gt;"",RIGHT(LEFT('Atual-TXT'!A1131,51),34),"")</f>
        <v/>
      </c>
      <c r="C1110" s="12" t="str">
        <f>IF('Atual-TXT'!A1131&lt;&gt;"",VALUE(RIGHT(LEFT('Atual-TXT'!A1131,75),23)),"")</f>
        <v/>
      </c>
      <c r="D1110" s="11" t="str">
        <f>IF('Atual-TXT'!A1131&lt;&gt;"",RIGHT(LEFT('Atual-TXT'!A1131,77),1),"")</f>
        <v/>
      </c>
      <c r="E1110" s="12" t="str">
        <f>IF('Atual-TXT'!A1131&lt;&gt;"",IF(MOD(VALUE(LEFT(A1110,1)),2)=1,IF(D1110="D",C1110,-C1110),IF(D1110="C",C1110,-C1110)),"")</f>
        <v/>
      </c>
    </row>
    <row r="1111" spans="1:5" x14ac:dyDescent="0.2">
      <c r="A1111" s="11" t="str">
        <f>IF('Atual-TXT'!A1132&lt;&gt;"",LEFT('Atual-TXT'!A1132,15),"")</f>
        <v/>
      </c>
      <c r="B1111" s="11" t="str">
        <f>IF('Atual-TXT'!A1132&lt;&gt;"",RIGHT(LEFT('Atual-TXT'!A1132,51),34),"")</f>
        <v/>
      </c>
      <c r="C1111" s="12" t="str">
        <f>IF('Atual-TXT'!A1132&lt;&gt;"",VALUE(RIGHT(LEFT('Atual-TXT'!A1132,75),23)),"")</f>
        <v/>
      </c>
      <c r="D1111" s="11" t="str">
        <f>IF('Atual-TXT'!A1132&lt;&gt;"",RIGHT(LEFT('Atual-TXT'!A1132,77),1),"")</f>
        <v/>
      </c>
      <c r="E1111" s="12" t="str">
        <f>IF('Atual-TXT'!A1132&lt;&gt;"",IF(MOD(VALUE(LEFT(A1111,1)),2)=1,IF(D1111="D",C1111,-C1111),IF(D1111="C",C1111,-C1111)),"")</f>
        <v/>
      </c>
    </row>
    <row r="1112" spans="1:5" x14ac:dyDescent="0.2">
      <c r="A1112" s="11" t="str">
        <f>IF('Atual-TXT'!A1133&lt;&gt;"",LEFT('Atual-TXT'!A1133,15),"")</f>
        <v/>
      </c>
      <c r="B1112" s="11" t="str">
        <f>IF('Atual-TXT'!A1133&lt;&gt;"",RIGHT(LEFT('Atual-TXT'!A1133,51),34),"")</f>
        <v/>
      </c>
      <c r="C1112" s="12" t="str">
        <f>IF('Atual-TXT'!A1133&lt;&gt;"",VALUE(RIGHT(LEFT('Atual-TXT'!A1133,75),23)),"")</f>
        <v/>
      </c>
      <c r="D1112" s="11" t="str">
        <f>IF('Atual-TXT'!A1133&lt;&gt;"",RIGHT(LEFT('Atual-TXT'!A1133,77),1),"")</f>
        <v/>
      </c>
      <c r="E1112" s="12" t="str">
        <f>IF('Atual-TXT'!A1133&lt;&gt;"",IF(MOD(VALUE(LEFT(A1112,1)),2)=1,IF(D1112="D",C1112,-C1112),IF(D1112="C",C1112,-C1112)),"")</f>
        <v/>
      </c>
    </row>
    <row r="1113" spans="1:5" x14ac:dyDescent="0.2">
      <c r="A1113" s="11" t="str">
        <f>IF('Atual-TXT'!A1134&lt;&gt;"",LEFT('Atual-TXT'!A1134,15),"")</f>
        <v/>
      </c>
      <c r="B1113" s="11" t="str">
        <f>IF('Atual-TXT'!A1134&lt;&gt;"",RIGHT(LEFT('Atual-TXT'!A1134,51),34),"")</f>
        <v/>
      </c>
      <c r="C1113" s="12" t="str">
        <f>IF('Atual-TXT'!A1134&lt;&gt;"",VALUE(RIGHT(LEFT('Atual-TXT'!A1134,75),23)),"")</f>
        <v/>
      </c>
      <c r="D1113" s="11" t="str">
        <f>IF('Atual-TXT'!A1134&lt;&gt;"",RIGHT(LEFT('Atual-TXT'!A1134,77),1),"")</f>
        <v/>
      </c>
      <c r="E1113" s="12" t="str">
        <f>IF('Atual-TXT'!A1134&lt;&gt;"",IF(MOD(VALUE(LEFT(A1113,1)),2)=1,IF(D1113="D",C1113,-C1113),IF(D1113="C",C1113,-C1113)),"")</f>
        <v/>
      </c>
    </row>
    <row r="1114" spans="1:5" x14ac:dyDescent="0.2">
      <c r="A1114" s="11" t="str">
        <f>IF('Atual-TXT'!A1135&lt;&gt;"",LEFT('Atual-TXT'!A1135,15),"")</f>
        <v/>
      </c>
      <c r="B1114" s="11" t="str">
        <f>IF('Atual-TXT'!A1135&lt;&gt;"",RIGHT(LEFT('Atual-TXT'!A1135,51),34),"")</f>
        <v/>
      </c>
      <c r="C1114" s="12" t="str">
        <f>IF('Atual-TXT'!A1135&lt;&gt;"",VALUE(RIGHT(LEFT('Atual-TXT'!A1135,75),23)),"")</f>
        <v/>
      </c>
      <c r="D1114" s="11" t="str">
        <f>IF('Atual-TXT'!A1135&lt;&gt;"",RIGHT(LEFT('Atual-TXT'!A1135,77),1),"")</f>
        <v/>
      </c>
      <c r="E1114" s="12" t="str">
        <f>IF('Atual-TXT'!A1135&lt;&gt;"",IF(MOD(VALUE(LEFT(A1114,1)),2)=1,IF(D1114="D",C1114,-C1114),IF(D1114="C",C1114,-C1114)),"")</f>
        <v/>
      </c>
    </row>
    <row r="1115" spans="1:5" x14ac:dyDescent="0.2">
      <c r="A1115" s="11" t="str">
        <f>IF('Atual-TXT'!A1136&lt;&gt;"",LEFT('Atual-TXT'!A1136,15),"")</f>
        <v/>
      </c>
      <c r="B1115" s="11" t="str">
        <f>IF('Atual-TXT'!A1136&lt;&gt;"",RIGHT(LEFT('Atual-TXT'!A1136,51),34),"")</f>
        <v/>
      </c>
      <c r="C1115" s="12" t="str">
        <f>IF('Atual-TXT'!A1136&lt;&gt;"",VALUE(RIGHT(LEFT('Atual-TXT'!A1136,75),23)),"")</f>
        <v/>
      </c>
      <c r="D1115" s="11" t="str">
        <f>IF('Atual-TXT'!A1136&lt;&gt;"",RIGHT(LEFT('Atual-TXT'!A1136,77),1),"")</f>
        <v/>
      </c>
      <c r="E1115" s="12" t="str">
        <f>IF('Atual-TXT'!A1136&lt;&gt;"",IF(MOD(VALUE(LEFT(A1115,1)),2)=1,IF(D1115="D",C1115,-C1115),IF(D1115="C",C1115,-C1115)),"")</f>
        <v/>
      </c>
    </row>
    <row r="1116" spans="1:5" x14ac:dyDescent="0.2">
      <c r="A1116" s="11" t="str">
        <f>IF('Atual-TXT'!A1137&lt;&gt;"",LEFT('Atual-TXT'!A1137,15),"")</f>
        <v/>
      </c>
      <c r="B1116" s="11" t="str">
        <f>IF('Atual-TXT'!A1137&lt;&gt;"",RIGHT(LEFT('Atual-TXT'!A1137,51),34),"")</f>
        <v/>
      </c>
      <c r="C1116" s="12" t="str">
        <f>IF('Atual-TXT'!A1137&lt;&gt;"",VALUE(RIGHT(LEFT('Atual-TXT'!A1137,75),23)),"")</f>
        <v/>
      </c>
      <c r="D1116" s="11" t="str">
        <f>IF('Atual-TXT'!A1137&lt;&gt;"",RIGHT(LEFT('Atual-TXT'!A1137,77),1),"")</f>
        <v/>
      </c>
      <c r="E1116" s="12" t="str">
        <f>IF('Atual-TXT'!A1137&lt;&gt;"",IF(MOD(VALUE(LEFT(A1116,1)),2)=1,IF(D1116="D",C1116,-C1116),IF(D1116="C",C1116,-C1116)),"")</f>
        <v/>
      </c>
    </row>
    <row r="1117" spans="1:5" x14ac:dyDescent="0.2">
      <c r="A1117" s="11" t="str">
        <f>IF('Atual-TXT'!A1138&lt;&gt;"",LEFT('Atual-TXT'!A1138,15),"")</f>
        <v/>
      </c>
      <c r="B1117" s="11" t="str">
        <f>IF('Atual-TXT'!A1138&lt;&gt;"",RIGHT(LEFT('Atual-TXT'!A1138,51),34),"")</f>
        <v/>
      </c>
      <c r="C1117" s="12" t="str">
        <f>IF('Atual-TXT'!A1138&lt;&gt;"",VALUE(RIGHT(LEFT('Atual-TXT'!A1138,75),23)),"")</f>
        <v/>
      </c>
      <c r="D1117" s="11" t="str">
        <f>IF('Atual-TXT'!A1138&lt;&gt;"",RIGHT(LEFT('Atual-TXT'!A1138,77),1),"")</f>
        <v/>
      </c>
      <c r="E1117" s="12" t="str">
        <f>IF('Atual-TXT'!A1138&lt;&gt;"",IF(MOD(VALUE(LEFT(A1117,1)),2)=1,IF(D1117="D",C1117,-C1117),IF(D1117="C",C1117,-C1117)),"")</f>
        <v/>
      </c>
    </row>
    <row r="1118" spans="1:5" x14ac:dyDescent="0.2">
      <c r="A1118" s="11" t="str">
        <f>IF('Atual-TXT'!A1139&lt;&gt;"",LEFT('Atual-TXT'!A1139,15),"")</f>
        <v/>
      </c>
      <c r="B1118" s="11" t="str">
        <f>IF('Atual-TXT'!A1139&lt;&gt;"",RIGHT(LEFT('Atual-TXT'!A1139,51),34),"")</f>
        <v/>
      </c>
      <c r="C1118" s="12" t="str">
        <f>IF('Atual-TXT'!A1139&lt;&gt;"",VALUE(RIGHT(LEFT('Atual-TXT'!A1139,75),23)),"")</f>
        <v/>
      </c>
      <c r="D1118" s="11" t="str">
        <f>IF('Atual-TXT'!A1139&lt;&gt;"",RIGHT(LEFT('Atual-TXT'!A1139,77),1),"")</f>
        <v/>
      </c>
      <c r="E1118" s="12" t="str">
        <f>IF('Atual-TXT'!A1139&lt;&gt;"",IF(MOD(VALUE(LEFT(A1118,1)),2)=1,IF(D1118="D",C1118,-C1118),IF(D1118="C",C1118,-C1118)),"")</f>
        <v/>
      </c>
    </row>
    <row r="1119" spans="1:5" x14ac:dyDescent="0.2">
      <c r="A1119" s="11" t="str">
        <f>IF('Atual-TXT'!A1140&lt;&gt;"",LEFT('Atual-TXT'!A1140,15),"")</f>
        <v/>
      </c>
      <c r="B1119" s="11" t="str">
        <f>IF('Atual-TXT'!A1140&lt;&gt;"",RIGHT(LEFT('Atual-TXT'!A1140,51),34),"")</f>
        <v/>
      </c>
      <c r="C1119" s="12" t="str">
        <f>IF('Atual-TXT'!A1140&lt;&gt;"",VALUE(RIGHT(LEFT('Atual-TXT'!A1140,75),23)),"")</f>
        <v/>
      </c>
      <c r="D1119" s="11" t="str">
        <f>IF('Atual-TXT'!A1140&lt;&gt;"",RIGHT(LEFT('Atual-TXT'!A1140,77),1),"")</f>
        <v/>
      </c>
      <c r="E1119" s="12" t="str">
        <f>IF('Atual-TXT'!A1140&lt;&gt;"",IF(MOD(VALUE(LEFT(A1119,1)),2)=1,IF(D1119="D",C1119,-C1119),IF(D1119="C",C1119,-C1119)),"")</f>
        <v/>
      </c>
    </row>
    <row r="1120" spans="1:5" x14ac:dyDescent="0.2">
      <c r="A1120" s="11" t="str">
        <f>IF('Atual-TXT'!A1141&lt;&gt;"",LEFT('Atual-TXT'!A1141,15),"")</f>
        <v/>
      </c>
      <c r="B1120" s="11" t="str">
        <f>IF('Atual-TXT'!A1141&lt;&gt;"",RIGHT(LEFT('Atual-TXT'!A1141,51),34),"")</f>
        <v/>
      </c>
      <c r="C1120" s="12" t="str">
        <f>IF('Atual-TXT'!A1141&lt;&gt;"",VALUE(RIGHT(LEFT('Atual-TXT'!A1141,75),23)),"")</f>
        <v/>
      </c>
      <c r="D1120" s="11" t="str">
        <f>IF('Atual-TXT'!A1141&lt;&gt;"",RIGHT(LEFT('Atual-TXT'!A1141,77),1),"")</f>
        <v/>
      </c>
      <c r="E1120" s="12" t="str">
        <f>IF('Atual-TXT'!A1141&lt;&gt;"",IF(MOD(VALUE(LEFT(A1120,1)),2)=1,IF(D1120="D",C1120,-C1120),IF(D1120="C",C1120,-C1120)),"")</f>
        <v/>
      </c>
    </row>
    <row r="1121" spans="1:5" x14ac:dyDescent="0.2">
      <c r="A1121" s="11" t="str">
        <f>IF('Atual-TXT'!A1142&lt;&gt;"",LEFT('Atual-TXT'!A1142,15),"")</f>
        <v/>
      </c>
      <c r="B1121" s="11" t="str">
        <f>IF('Atual-TXT'!A1142&lt;&gt;"",RIGHT(LEFT('Atual-TXT'!A1142,51),34),"")</f>
        <v/>
      </c>
      <c r="C1121" s="12" t="str">
        <f>IF('Atual-TXT'!A1142&lt;&gt;"",VALUE(RIGHT(LEFT('Atual-TXT'!A1142,75),23)),"")</f>
        <v/>
      </c>
      <c r="D1121" s="11" t="str">
        <f>IF('Atual-TXT'!A1142&lt;&gt;"",RIGHT(LEFT('Atual-TXT'!A1142,77),1),"")</f>
        <v/>
      </c>
      <c r="E1121" s="12" t="str">
        <f>IF('Atual-TXT'!A1142&lt;&gt;"",IF(MOD(VALUE(LEFT(A1121,1)),2)=1,IF(D1121="D",C1121,-C1121),IF(D1121="C",C1121,-C1121)),"")</f>
        <v/>
      </c>
    </row>
    <row r="1122" spans="1:5" x14ac:dyDescent="0.2">
      <c r="A1122" s="11" t="str">
        <f>IF('Atual-TXT'!A1143&lt;&gt;"",LEFT('Atual-TXT'!A1143,15),"")</f>
        <v/>
      </c>
      <c r="B1122" s="11" t="str">
        <f>IF('Atual-TXT'!A1143&lt;&gt;"",RIGHT(LEFT('Atual-TXT'!A1143,51),34),"")</f>
        <v/>
      </c>
      <c r="C1122" s="12" t="str">
        <f>IF('Atual-TXT'!A1143&lt;&gt;"",VALUE(RIGHT(LEFT('Atual-TXT'!A1143,75),23)),"")</f>
        <v/>
      </c>
      <c r="D1122" s="11" t="str">
        <f>IF('Atual-TXT'!A1143&lt;&gt;"",RIGHT(LEFT('Atual-TXT'!A1143,77),1),"")</f>
        <v/>
      </c>
      <c r="E1122" s="12" t="str">
        <f>IF('Atual-TXT'!A1143&lt;&gt;"",IF(MOD(VALUE(LEFT(A1122,1)),2)=1,IF(D1122="D",C1122,-C1122),IF(D1122="C",C1122,-C1122)),"")</f>
        <v/>
      </c>
    </row>
    <row r="1123" spans="1:5" x14ac:dyDescent="0.2">
      <c r="A1123" s="11" t="str">
        <f>IF('Atual-TXT'!A1144&lt;&gt;"",LEFT('Atual-TXT'!A1144,15),"")</f>
        <v/>
      </c>
      <c r="B1123" s="11" t="str">
        <f>IF('Atual-TXT'!A1144&lt;&gt;"",RIGHT(LEFT('Atual-TXT'!A1144,51),34),"")</f>
        <v/>
      </c>
      <c r="C1123" s="12" t="str">
        <f>IF('Atual-TXT'!A1144&lt;&gt;"",VALUE(RIGHT(LEFT('Atual-TXT'!A1144,75),23)),"")</f>
        <v/>
      </c>
      <c r="D1123" s="11" t="str">
        <f>IF('Atual-TXT'!A1144&lt;&gt;"",RIGHT(LEFT('Atual-TXT'!A1144,77),1),"")</f>
        <v/>
      </c>
      <c r="E1123" s="12" t="str">
        <f>IF('Atual-TXT'!A1144&lt;&gt;"",IF(MOD(VALUE(LEFT(A1123,1)),2)=1,IF(D1123="D",C1123,-C1123),IF(D1123="C",C1123,-C1123)),"")</f>
        <v/>
      </c>
    </row>
    <row r="1124" spans="1:5" x14ac:dyDescent="0.2">
      <c r="A1124" s="11" t="str">
        <f>IF('Atual-TXT'!A1145&lt;&gt;"",LEFT('Atual-TXT'!A1145,15),"")</f>
        <v/>
      </c>
      <c r="B1124" s="11" t="str">
        <f>IF('Atual-TXT'!A1145&lt;&gt;"",RIGHT(LEFT('Atual-TXT'!A1145,51),34),"")</f>
        <v/>
      </c>
      <c r="C1124" s="12" t="str">
        <f>IF('Atual-TXT'!A1145&lt;&gt;"",VALUE(RIGHT(LEFT('Atual-TXT'!A1145,75),23)),"")</f>
        <v/>
      </c>
      <c r="D1124" s="11" t="str">
        <f>IF('Atual-TXT'!A1145&lt;&gt;"",RIGHT(LEFT('Atual-TXT'!A1145,77),1),"")</f>
        <v/>
      </c>
      <c r="E1124" s="12" t="str">
        <f>IF('Atual-TXT'!A1145&lt;&gt;"",IF(MOD(VALUE(LEFT(A1124,1)),2)=1,IF(D1124="D",C1124,-C1124),IF(D1124="C",C1124,-C1124)),"")</f>
        <v/>
      </c>
    </row>
    <row r="1125" spans="1:5" x14ac:dyDescent="0.2">
      <c r="A1125" s="11" t="str">
        <f>IF('Atual-TXT'!A1146&lt;&gt;"",LEFT('Atual-TXT'!A1146,15),"")</f>
        <v/>
      </c>
      <c r="B1125" s="11" t="str">
        <f>IF('Atual-TXT'!A1146&lt;&gt;"",RIGHT(LEFT('Atual-TXT'!A1146,51),34),"")</f>
        <v/>
      </c>
      <c r="C1125" s="12" t="str">
        <f>IF('Atual-TXT'!A1146&lt;&gt;"",VALUE(RIGHT(LEFT('Atual-TXT'!A1146,75),23)),"")</f>
        <v/>
      </c>
      <c r="D1125" s="11" t="str">
        <f>IF('Atual-TXT'!A1146&lt;&gt;"",RIGHT(LEFT('Atual-TXT'!A1146,77),1),"")</f>
        <v/>
      </c>
      <c r="E1125" s="12" t="str">
        <f>IF('Atual-TXT'!A1146&lt;&gt;"",IF(MOD(VALUE(LEFT(A1125,1)),2)=1,IF(D1125="D",C1125,-C1125),IF(D1125="C",C1125,-C1125)),"")</f>
        <v/>
      </c>
    </row>
    <row r="1126" spans="1:5" x14ac:dyDescent="0.2">
      <c r="A1126" s="11" t="str">
        <f>IF('Atual-TXT'!A1147&lt;&gt;"",LEFT('Atual-TXT'!A1147,15),"")</f>
        <v/>
      </c>
      <c r="B1126" s="11" t="str">
        <f>IF('Atual-TXT'!A1147&lt;&gt;"",RIGHT(LEFT('Atual-TXT'!A1147,51),34),"")</f>
        <v/>
      </c>
      <c r="C1126" s="12" t="str">
        <f>IF('Atual-TXT'!A1147&lt;&gt;"",VALUE(RIGHT(LEFT('Atual-TXT'!A1147,75),23)),"")</f>
        <v/>
      </c>
      <c r="D1126" s="11" t="str">
        <f>IF('Atual-TXT'!A1147&lt;&gt;"",RIGHT(LEFT('Atual-TXT'!A1147,77),1),"")</f>
        <v/>
      </c>
      <c r="E1126" s="12" t="str">
        <f>IF('Atual-TXT'!A1147&lt;&gt;"",IF(MOD(VALUE(LEFT(A1126,1)),2)=1,IF(D1126="D",C1126,-C1126),IF(D1126="C",C1126,-C1126)),"")</f>
        <v/>
      </c>
    </row>
    <row r="1127" spans="1:5" x14ac:dyDescent="0.2">
      <c r="A1127" s="11" t="str">
        <f>IF('Atual-TXT'!A1148&lt;&gt;"",LEFT('Atual-TXT'!A1148,15),"")</f>
        <v/>
      </c>
      <c r="B1127" s="11" t="str">
        <f>IF('Atual-TXT'!A1148&lt;&gt;"",RIGHT(LEFT('Atual-TXT'!A1148,51),34),"")</f>
        <v/>
      </c>
      <c r="C1127" s="12" t="str">
        <f>IF('Atual-TXT'!A1148&lt;&gt;"",VALUE(RIGHT(LEFT('Atual-TXT'!A1148,75),23)),"")</f>
        <v/>
      </c>
      <c r="D1127" s="11" t="str">
        <f>IF('Atual-TXT'!A1148&lt;&gt;"",RIGHT(LEFT('Atual-TXT'!A1148,77),1),"")</f>
        <v/>
      </c>
      <c r="E1127" s="12" t="str">
        <f>IF('Atual-TXT'!A1148&lt;&gt;"",IF(MOD(VALUE(LEFT(A1127,1)),2)=1,IF(D1127="D",C1127,-C1127),IF(D1127="C",C1127,-C1127)),"")</f>
        <v/>
      </c>
    </row>
    <row r="1128" spans="1:5" x14ac:dyDescent="0.2">
      <c r="A1128" s="11" t="str">
        <f>IF('Atual-TXT'!A1149&lt;&gt;"",LEFT('Atual-TXT'!A1149,15),"")</f>
        <v/>
      </c>
      <c r="B1128" s="11" t="str">
        <f>IF('Atual-TXT'!A1149&lt;&gt;"",RIGHT(LEFT('Atual-TXT'!A1149,51),34),"")</f>
        <v/>
      </c>
      <c r="C1128" s="12" t="str">
        <f>IF('Atual-TXT'!A1149&lt;&gt;"",VALUE(RIGHT(LEFT('Atual-TXT'!A1149,75),23)),"")</f>
        <v/>
      </c>
      <c r="D1128" s="11" t="str">
        <f>IF('Atual-TXT'!A1149&lt;&gt;"",RIGHT(LEFT('Atual-TXT'!A1149,77),1),"")</f>
        <v/>
      </c>
      <c r="E1128" s="12" t="str">
        <f>IF('Atual-TXT'!A1149&lt;&gt;"",IF(MOD(VALUE(LEFT(A1128,1)),2)=1,IF(D1128="D",C1128,-C1128),IF(D1128="C",C1128,-C1128)),"")</f>
        <v/>
      </c>
    </row>
    <row r="1129" spans="1:5" x14ac:dyDescent="0.2">
      <c r="A1129" s="11" t="str">
        <f>IF('Atual-TXT'!A1150&lt;&gt;"",LEFT('Atual-TXT'!A1150,15),"")</f>
        <v/>
      </c>
      <c r="B1129" s="11" t="str">
        <f>IF('Atual-TXT'!A1150&lt;&gt;"",RIGHT(LEFT('Atual-TXT'!A1150,51),34),"")</f>
        <v/>
      </c>
      <c r="C1129" s="12" t="str">
        <f>IF('Atual-TXT'!A1150&lt;&gt;"",VALUE(RIGHT(LEFT('Atual-TXT'!A1150,75),23)),"")</f>
        <v/>
      </c>
      <c r="D1129" s="11" t="str">
        <f>IF('Atual-TXT'!A1150&lt;&gt;"",RIGHT(LEFT('Atual-TXT'!A1150,77),1),"")</f>
        <v/>
      </c>
      <c r="E1129" s="12" t="str">
        <f>IF('Atual-TXT'!A1150&lt;&gt;"",IF(MOD(VALUE(LEFT(A1129,1)),2)=1,IF(D1129="D",C1129,-C1129),IF(D1129="C",C1129,-C1129)),"")</f>
        <v/>
      </c>
    </row>
    <row r="1130" spans="1:5" x14ac:dyDescent="0.2">
      <c r="A1130" s="11" t="str">
        <f>IF('Atual-TXT'!A1151&lt;&gt;"",LEFT('Atual-TXT'!A1151,15),"")</f>
        <v/>
      </c>
      <c r="B1130" s="11" t="str">
        <f>IF('Atual-TXT'!A1151&lt;&gt;"",RIGHT(LEFT('Atual-TXT'!A1151,51),34),"")</f>
        <v/>
      </c>
      <c r="C1130" s="12" t="str">
        <f>IF('Atual-TXT'!A1151&lt;&gt;"",VALUE(RIGHT(LEFT('Atual-TXT'!A1151,75),23)),"")</f>
        <v/>
      </c>
      <c r="D1130" s="11" t="str">
        <f>IF('Atual-TXT'!A1151&lt;&gt;"",RIGHT(LEFT('Atual-TXT'!A1151,77),1),"")</f>
        <v/>
      </c>
      <c r="E1130" s="12" t="str">
        <f>IF('Atual-TXT'!A1151&lt;&gt;"",IF(MOD(VALUE(LEFT(A1130,1)),2)=1,IF(D1130="D",C1130,-C1130),IF(D1130="C",C1130,-C1130)),"")</f>
        <v/>
      </c>
    </row>
    <row r="1131" spans="1:5" x14ac:dyDescent="0.2">
      <c r="A1131" s="11" t="str">
        <f>IF('Atual-TXT'!A1152&lt;&gt;"",LEFT('Atual-TXT'!A1152,15),"")</f>
        <v/>
      </c>
      <c r="B1131" s="11" t="str">
        <f>IF('Atual-TXT'!A1152&lt;&gt;"",RIGHT(LEFT('Atual-TXT'!A1152,51),34),"")</f>
        <v/>
      </c>
      <c r="C1131" s="12" t="str">
        <f>IF('Atual-TXT'!A1152&lt;&gt;"",VALUE(RIGHT(LEFT('Atual-TXT'!A1152,75),23)),"")</f>
        <v/>
      </c>
      <c r="D1131" s="11" t="str">
        <f>IF('Atual-TXT'!A1152&lt;&gt;"",RIGHT(LEFT('Atual-TXT'!A1152,77),1),"")</f>
        <v/>
      </c>
      <c r="E1131" s="12" t="str">
        <f>IF('Atual-TXT'!A1152&lt;&gt;"",IF(MOD(VALUE(LEFT(A1131,1)),2)=1,IF(D1131="D",C1131,-C1131),IF(D1131="C",C1131,-C1131)),"")</f>
        <v/>
      </c>
    </row>
    <row r="1132" spans="1:5" x14ac:dyDescent="0.2">
      <c r="A1132" s="11" t="str">
        <f>IF('Atual-TXT'!A1153&lt;&gt;"",LEFT('Atual-TXT'!A1153,15),"")</f>
        <v/>
      </c>
      <c r="B1132" s="11" t="str">
        <f>IF('Atual-TXT'!A1153&lt;&gt;"",RIGHT(LEFT('Atual-TXT'!A1153,51),34),"")</f>
        <v/>
      </c>
      <c r="C1132" s="12" t="str">
        <f>IF('Atual-TXT'!A1153&lt;&gt;"",VALUE(RIGHT(LEFT('Atual-TXT'!A1153,75),23)),"")</f>
        <v/>
      </c>
      <c r="D1132" s="11" t="str">
        <f>IF('Atual-TXT'!A1153&lt;&gt;"",RIGHT(LEFT('Atual-TXT'!A1153,77),1),"")</f>
        <v/>
      </c>
      <c r="E1132" s="12" t="str">
        <f>IF('Atual-TXT'!A1153&lt;&gt;"",IF(MOD(VALUE(LEFT(A1132,1)),2)=1,IF(D1132="D",C1132,-C1132),IF(D1132="C",C1132,-C1132)),"")</f>
        <v/>
      </c>
    </row>
    <row r="1133" spans="1:5" x14ac:dyDescent="0.2">
      <c r="A1133" s="11" t="str">
        <f>IF('Atual-TXT'!A1154&lt;&gt;"",LEFT('Atual-TXT'!A1154,15),"")</f>
        <v/>
      </c>
      <c r="B1133" s="11" t="str">
        <f>IF('Atual-TXT'!A1154&lt;&gt;"",RIGHT(LEFT('Atual-TXT'!A1154,51),34),"")</f>
        <v/>
      </c>
      <c r="C1133" s="12" t="str">
        <f>IF('Atual-TXT'!A1154&lt;&gt;"",VALUE(RIGHT(LEFT('Atual-TXT'!A1154,75),23)),"")</f>
        <v/>
      </c>
      <c r="D1133" s="11" t="str">
        <f>IF('Atual-TXT'!A1154&lt;&gt;"",RIGHT(LEFT('Atual-TXT'!A1154,77),1),"")</f>
        <v/>
      </c>
      <c r="E1133" s="12" t="str">
        <f>IF('Atual-TXT'!A1154&lt;&gt;"",IF(MOD(VALUE(LEFT(A1133,1)),2)=1,IF(D1133="D",C1133,-C1133),IF(D1133="C",C1133,-C1133)),"")</f>
        <v/>
      </c>
    </row>
    <row r="1134" spans="1:5" x14ac:dyDescent="0.2">
      <c r="A1134" s="11" t="str">
        <f>IF('Atual-TXT'!A1155&lt;&gt;"",LEFT('Atual-TXT'!A1155,15),"")</f>
        <v/>
      </c>
      <c r="B1134" s="11" t="str">
        <f>IF('Atual-TXT'!A1155&lt;&gt;"",RIGHT(LEFT('Atual-TXT'!A1155,51),34),"")</f>
        <v/>
      </c>
      <c r="C1134" s="12" t="str">
        <f>IF('Atual-TXT'!A1155&lt;&gt;"",VALUE(RIGHT(LEFT('Atual-TXT'!A1155,75),23)),"")</f>
        <v/>
      </c>
      <c r="D1134" s="11" t="str">
        <f>IF('Atual-TXT'!A1155&lt;&gt;"",RIGHT(LEFT('Atual-TXT'!A1155,77),1),"")</f>
        <v/>
      </c>
      <c r="E1134" s="12" t="str">
        <f>IF('Atual-TXT'!A1155&lt;&gt;"",IF(MOD(VALUE(LEFT(A1134,1)),2)=1,IF(D1134="D",C1134,-C1134),IF(D1134="C",C1134,-C1134)),"")</f>
        <v/>
      </c>
    </row>
    <row r="1135" spans="1:5" x14ac:dyDescent="0.2">
      <c r="A1135" s="11" t="str">
        <f>IF('Atual-TXT'!A1156&lt;&gt;"",LEFT('Atual-TXT'!A1156,15),"")</f>
        <v/>
      </c>
      <c r="B1135" s="11" t="str">
        <f>IF('Atual-TXT'!A1156&lt;&gt;"",RIGHT(LEFT('Atual-TXT'!A1156,51),34),"")</f>
        <v/>
      </c>
      <c r="C1135" s="12" t="str">
        <f>IF('Atual-TXT'!A1156&lt;&gt;"",VALUE(RIGHT(LEFT('Atual-TXT'!A1156,75),23)),"")</f>
        <v/>
      </c>
      <c r="D1135" s="11" t="str">
        <f>IF('Atual-TXT'!A1156&lt;&gt;"",RIGHT(LEFT('Atual-TXT'!A1156,77),1),"")</f>
        <v/>
      </c>
      <c r="E1135" s="12" t="str">
        <f>IF('Atual-TXT'!A1156&lt;&gt;"",IF(MOD(VALUE(LEFT(A1135,1)),2)=1,IF(D1135="D",C1135,-C1135),IF(D1135="C",C1135,-C1135)),"")</f>
        <v/>
      </c>
    </row>
    <row r="1136" spans="1:5" x14ac:dyDescent="0.2">
      <c r="A1136" s="11" t="str">
        <f>IF('Atual-TXT'!A1157&lt;&gt;"",LEFT('Atual-TXT'!A1157,15),"")</f>
        <v/>
      </c>
      <c r="B1136" s="11" t="str">
        <f>IF('Atual-TXT'!A1157&lt;&gt;"",RIGHT(LEFT('Atual-TXT'!A1157,51),34),"")</f>
        <v/>
      </c>
      <c r="C1136" s="12" t="str">
        <f>IF('Atual-TXT'!A1157&lt;&gt;"",VALUE(RIGHT(LEFT('Atual-TXT'!A1157,75),23)),"")</f>
        <v/>
      </c>
      <c r="D1136" s="11" t="str">
        <f>IF('Atual-TXT'!A1157&lt;&gt;"",RIGHT(LEFT('Atual-TXT'!A1157,77),1),"")</f>
        <v/>
      </c>
      <c r="E1136" s="12" t="str">
        <f>IF('Atual-TXT'!A1157&lt;&gt;"",IF(MOD(VALUE(LEFT(A1136,1)),2)=1,IF(D1136="D",C1136,-C1136),IF(D1136="C",C1136,-C1136)),"")</f>
        <v/>
      </c>
    </row>
    <row r="1137" spans="1:5" x14ac:dyDescent="0.2">
      <c r="A1137" s="11" t="str">
        <f>IF('Atual-TXT'!A1158&lt;&gt;"",LEFT('Atual-TXT'!A1158,15),"")</f>
        <v/>
      </c>
      <c r="B1137" s="11" t="str">
        <f>IF('Atual-TXT'!A1158&lt;&gt;"",RIGHT(LEFT('Atual-TXT'!A1158,51),34),"")</f>
        <v/>
      </c>
      <c r="C1137" s="12" t="str">
        <f>IF('Atual-TXT'!A1158&lt;&gt;"",VALUE(RIGHT(LEFT('Atual-TXT'!A1158,75),23)),"")</f>
        <v/>
      </c>
      <c r="D1137" s="11" t="str">
        <f>IF('Atual-TXT'!A1158&lt;&gt;"",RIGHT(LEFT('Atual-TXT'!A1158,77),1),"")</f>
        <v/>
      </c>
      <c r="E1137" s="12" t="str">
        <f>IF('Atual-TXT'!A1158&lt;&gt;"",IF(MOD(VALUE(LEFT(A1137,1)),2)=1,IF(D1137="D",C1137,-C1137),IF(D1137="C",C1137,-C1137)),"")</f>
        <v/>
      </c>
    </row>
    <row r="1138" spans="1:5" x14ac:dyDescent="0.2">
      <c r="A1138" s="11" t="str">
        <f>IF('Atual-TXT'!A1159&lt;&gt;"",LEFT('Atual-TXT'!A1159,15),"")</f>
        <v/>
      </c>
      <c r="B1138" s="11" t="str">
        <f>IF('Atual-TXT'!A1159&lt;&gt;"",RIGHT(LEFT('Atual-TXT'!A1159,51),34),"")</f>
        <v/>
      </c>
      <c r="C1138" s="12" t="str">
        <f>IF('Atual-TXT'!A1159&lt;&gt;"",VALUE(RIGHT(LEFT('Atual-TXT'!A1159,75),23)),"")</f>
        <v/>
      </c>
      <c r="D1138" s="11" t="str">
        <f>IF('Atual-TXT'!A1159&lt;&gt;"",RIGHT(LEFT('Atual-TXT'!A1159,77),1),"")</f>
        <v/>
      </c>
      <c r="E1138" s="12" t="str">
        <f>IF('Atual-TXT'!A1159&lt;&gt;"",IF(MOD(VALUE(LEFT(A1138,1)),2)=1,IF(D1138="D",C1138,-C1138),IF(D1138="C",C1138,-C1138)),"")</f>
        <v/>
      </c>
    </row>
    <row r="1139" spans="1:5" x14ac:dyDescent="0.2">
      <c r="A1139" s="11" t="str">
        <f>IF('Atual-TXT'!A1160&lt;&gt;"",LEFT('Atual-TXT'!A1160,15),"")</f>
        <v/>
      </c>
      <c r="B1139" s="11" t="str">
        <f>IF('Atual-TXT'!A1160&lt;&gt;"",RIGHT(LEFT('Atual-TXT'!A1160,51),34),"")</f>
        <v/>
      </c>
      <c r="C1139" s="12" t="str">
        <f>IF('Atual-TXT'!A1160&lt;&gt;"",VALUE(RIGHT(LEFT('Atual-TXT'!A1160,75),23)),"")</f>
        <v/>
      </c>
      <c r="D1139" s="11" t="str">
        <f>IF('Atual-TXT'!A1160&lt;&gt;"",RIGHT(LEFT('Atual-TXT'!A1160,77),1),"")</f>
        <v/>
      </c>
      <c r="E1139" s="12" t="str">
        <f>IF('Atual-TXT'!A1160&lt;&gt;"",IF(MOD(VALUE(LEFT(A1139,1)),2)=1,IF(D1139="D",C1139,-C1139),IF(D1139="C",C1139,-C1139)),"")</f>
        <v/>
      </c>
    </row>
    <row r="1140" spans="1:5" x14ac:dyDescent="0.2">
      <c r="A1140" s="11" t="str">
        <f>IF('Atual-TXT'!A1161&lt;&gt;"",LEFT('Atual-TXT'!A1161,15),"")</f>
        <v/>
      </c>
      <c r="B1140" s="11" t="str">
        <f>IF('Atual-TXT'!A1161&lt;&gt;"",RIGHT(LEFT('Atual-TXT'!A1161,51),34),"")</f>
        <v/>
      </c>
      <c r="C1140" s="12" t="str">
        <f>IF('Atual-TXT'!A1161&lt;&gt;"",VALUE(RIGHT(LEFT('Atual-TXT'!A1161,75),23)),"")</f>
        <v/>
      </c>
      <c r="D1140" s="11" t="str">
        <f>IF('Atual-TXT'!A1161&lt;&gt;"",RIGHT(LEFT('Atual-TXT'!A1161,77),1),"")</f>
        <v/>
      </c>
      <c r="E1140" s="12" t="str">
        <f>IF('Atual-TXT'!A1161&lt;&gt;"",IF(MOD(VALUE(LEFT(A1140,1)),2)=1,IF(D1140="D",C1140,-C1140),IF(D1140="C",C1140,-C1140)),"")</f>
        <v/>
      </c>
    </row>
    <row r="1141" spans="1:5" x14ac:dyDescent="0.2">
      <c r="A1141" s="11" t="str">
        <f>IF('Atual-TXT'!A1162&lt;&gt;"",LEFT('Atual-TXT'!A1162,15),"")</f>
        <v/>
      </c>
      <c r="B1141" s="11" t="str">
        <f>IF('Atual-TXT'!A1162&lt;&gt;"",RIGHT(LEFT('Atual-TXT'!A1162,51),34),"")</f>
        <v/>
      </c>
      <c r="C1141" s="12" t="str">
        <f>IF('Atual-TXT'!A1162&lt;&gt;"",VALUE(RIGHT(LEFT('Atual-TXT'!A1162,75),23)),"")</f>
        <v/>
      </c>
      <c r="D1141" s="11" t="str">
        <f>IF('Atual-TXT'!A1162&lt;&gt;"",RIGHT(LEFT('Atual-TXT'!A1162,77),1),"")</f>
        <v/>
      </c>
      <c r="E1141" s="12" t="str">
        <f>IF('Atual-TXT'!A1162&lt;&gt;"",IF(MOD(VALUE(LEFT(A1141,1)),2)=1,IF(D1141="D",C1141,-C1141),IF(D1141="C",C1141,-C1141)),"")</f>
        <v/>
      </c>
    </row>
    <row r="1142" spans="1:5" x14ac:dyDescent="0.2">
      <c r="A1142" s="11" t="str">
        <f>IF('Atual-TXT'!A1163&lt;&gt;"",LEFT('Atual-TXT'!A1163,15),"")</f>
        <v/>
      </c>
      <c r="B1142" s="11" t="str">
        <f>IF('Atual-TXT'!A1163&lt;&gt;"",RIGHT(LEFT('Atual-TXT'!A1163,51),34),"")</f>
        <v/>
      </c>
      <c r="C1142" s="12" t="str">
        <f>IF('Atual-TXT'!A1163&lt;&gt;"",VALUE(RIGHT(LEFT('Atual-TXT'!A1163,75),23)),"")</f>
        <v/>
      </c>
      <c r="D1142" s="11" t="str">
        <f>IF('Atual-TXT'!A1163&lt;&gt;"",RIGHT(LEFT('Atual-TXT'!A1163,77),1),"")</f>
        <v/>
      </c>
      <c r="E1142" s="12" t="str">
        <f>IF('Atual-TXT'!A1163&lt;&gt;"",IF(MOD(VALUE(LEFT(A1142,1)),2)=1,IF(D1142="D",C1142,-C1142),IF(D1142="C",C1142,-C1142)),"")</f>
        <v/>
      </c>
    </row>
    <row r="1143" spans="1:5" x14ac:dyDescent="0.2">
      <c r="A1143" s="11" t="str">
        <f>IF('Atual-TXT'!A1164&lt;&gt;"",LEFT('Atual-TXT'!A1164,15),"")</f>
        <v/>
      </c>
      <c r="B1143" s="11" t="str">
        <f>IF('Atual-TXT'!A1164&lt;&gt;"",RIGHT(LEFT('Atual-TXT'!A1164,51),34),"")</f>
        <v/>
      </c>
      <c r="C1143" s="12" t="str">
        <f>IF('Atual-TXT'!A1164&lt;&gt;"",VALUE(RIGHT(LEFT('Atual-TXT'!A1164,75),23)),"")</f>
        <v/>
      </c>
      <c r="D1143" s="11" t="str">
        <f>IF('Atual-TXT'!A1164&lt;&gt;"",RIGHT(LEFT('Atual-TXT'!A1164,77),1),"")</f>
        <v/>
      </c>
      <c r="E1143" s="12" t="str">
        <f>IF('Atual-TXT'!A1164&lt;&gt;"",IF(MOD(VALUE(LEFT(A1143,1)),2)=1,IF(D1143="D",C1143,-C1143),IF(D1143="C",C1143,-C1143)),"")</f>
        <v/>
      </c>
    </row>
    <row r="1144" spans="1:5" x14ac:dyDescent="0.2">
      <c r="A1144" s="11" t="str">
        <f>IF('Atual-TXT'!A1165&lt;&gt;"",LEFT('Atual-TXT'!A1165,15),"")</f>
        <v/>
      </c>
      <c r="B1144" s="11" t="str">
        <f>IF('Atual-TXT'!A1165&lt;&gt;"",RIGHT(LEFT('Atual-TXT'!A1165,51),34),"")</f>
        <v/>
      </c>
      <c r="C1144" s="12" t="str">
        <f>IF('Atual-TXT'!A1165&lt;&gt;"",VALUE(RIGHT(LEFT('Atual-TXT'!A1165,75),23)),"")</f>
        <v/>
      </c>
      <c r="D1144" s="11" t="str">
        <f>IF('Atual-TXT'!A1165&lt;&gt;"",RIGHT(LEFT('Atual-TXT'!A1165,77),1),"")</f>
        <v/>
      </c>
      <c r="E1144" s="12" t="str">
        <f>IF('Atual-TXT'!A1165&lt;&gt;"",IF(MOD(VALUE(LEFT(A1144,1)),2)=1,IF(D1144="D",C1144,-C1144),IF(D1144="C",C1144,-C1144)),"")</f>
        <v/>
      </c>
    </row>
    <row r="1145" spans="1:5" x14ac:dyDescent="0.2">
      <c r="A1145" s="11" t="str">
        <f>IF('Atual-TXT'!A1166&lt;&gt;"",LEFT('Atual-TXT'!A1166,15),"")</f>
        <v/>
      </c>
      <c r="B1145" s="11" t="str">
        <f>IF('Atual-TXT'!A1166&lt;&gt;"",RIGHT(LEFT('Atual-TXT'!A1166,51),34),"")</f>
        <v/>
      </c>
      <c r="C1145" s="12" t="str">
        <f>IF('Atual-TXT'!A1166&lt;&gt;"",VALUE(RIGHT(LEFT('Atual-TXT'!A1166,75),23)),"")</f>
        <v/>
      </c>
      <c r="D1145" s="11" t="str">
        <f>IF('Atual-TXT'!A1166&lt;&gt;"",RIGHT(LEFT('Atual-TXT'!A1166,77),1),"")</f>
        <v/>
      </c>
      <c r="E1145" s="12" t="str">
        <f>IF('Atual-TXT'!A1166&lt;&gt;"",IF(MOD(VALUE(LEFT(A1145,1)),2)=1,IF(D1145="D",C1145,-C1145),IF(D1145="C",C1145,-C1145)),"")</f>
        <v/>
      </c>
    </row>
    <row r="1146" spans="1:5" x14ac:dyDescent="0.2">
      <c r="A1146" s="11" t="str">
        <f>IF('Atual-TXT'!A1167&lt;&gt;"",LEFT('Atual-TXT'!A1167,15),"")</f>
        <v/>
      </c>
      <c r="B1146" s="11" t="str">
        <f>IF('Atual-TXT'!A1167&lt;&gt;"",RIGHT(LEFT('Atual-TXT'!A1167,51),34),"")</f>
        <v/>
      </c>
      <c r="C1146" s="12" t="str">
        <f>IF('Atual-TXT'!A1167&lt;&gt;"",VALUE(RIGHT(LEFT('Atual-TXT'!A1167,75),23)),"")</f>
        <v/>
      </c>
      <c r="D1146" s="11" t="str">
        <f>IF('Atual-TXT'!A1167&lt;&gt;"",RIGHT(LEFT('Atual-TXT'!A1167,77),1),"")</f>
        <v/>
      </c>
      <c r="E1146" s="12" t="str">
        <f>IF('Atual-TXT'!A1167&lt;&gt;"",IF(MOD(VALUE(LEFT(A1146,1)),2)=1,IF(D1146="D",C1146,-C1146),IF(D1146="C",C1146,-C1146)),"")</f>
        <v/>
      </c>
    </row>
    <row r="1147" spans="1:5" x14ac:dyDescent="0.2">
      <c r="A1147" s="11" t="str">
        <f>IF('Atual-TXT'!A1168&lt;&gt;"",LEFT('Atual-TXT'!A1168,15),"")</f>
        <v/>
      </c>
      <c r="B1147" s="11" t="str">
        <f>IF('Atual-TXT'!A1168&lt;&gt;"",RIGHT(LEFT('Atual-TXT'!A1168,51),34),"")</f>
        <v/>
      </c>
      <c r="C1147" s="12" t="str">
        <f>IF('Atual-TXT'!A1168&lt;&gt;"",VALUE(RIGHT(LEFT('Atual-TXT'!A1168,75),23)),"")</f>
        <v/>
      </c>
      <c r="D1147" s="11" t="str">
        <f>IF('Atual-TXT'!A1168&lt;&gt;"",RIGHT(LEFT('Atual-TXT'!A1168,77),1),"")</f>
        <v/>
      </c>
      <c r="E1147" s="12" t="str">
        <f>IF('Atual-TXT'!A1168&lt;&gt;"",IF(MOD(VALUE(LEFT(A1147,1)),2)=1,IF(D1147="D",C1147,-C1147),IF(D1147="C",C1147,-C1147)),"")</f>
        <v/>
      </c>
    </row>
    <row r="1148" spans="1:5" x14ac:dyDescent="0.2">
      <c r="A1148" s="11" t="str">
        <f>IF('Atual-TXT'!A1169&lt;&gt;"",LEFT('Atual-TXT'!A1169,15),"")</f>
        <v/>
      </c>
      <c r="B1148" s="11" t="str">
        <f>IF('Atual-TXT'!A1169&lt;&gt;"",RIGHT(LEFT('Atual-TXT'!A1169,51),34),"")</f>
        <v/>
      </c>
      <c r="C1148" s="12" t="str">
        <f>IF('Atual-TXT'!A1169&lt;&gt;"",VALUE(RIGHT(LEFT('Atual-TXT'!A1169,75),23)),"")</f>
        <v/>
      </c>
      <c r="D1148" s="11" t="str">
        <f>IF('Atual-TXT'!A1169&lt;&gt;"",RIGHT(LEFT('Atual-TXT'!A1169,77),1),"")</f>
        <v/>
      </c>
      <c r="E1148" s="12" t="str">
        <f>IF('Atual-TXT'!A1169&lt;&gt;"",IF(MOD(VALUE(LEFT(A1148,1)),2)=1,IF(D1148="D",C1148,-C1148),IF(D1148="C",C1148,-C1148)),"")</f>
        <v/>
      </c>
    </row>
    <row r="1149" spans="1:5" x14ac:dyDescent="0.2">
      <c r="A1149" s="11" t="str">
        <f>IF('Atual-TXT'!A1170&lt;&gt;"",LEFT('Atual-TXT'!A1170,15),"")</f>
        <v/>
      </c>
      <c r="B1149" s="11" t="str">
        <f>IF('Atual-TXT'!A1170&lt;&gt;"",RIGHT(LEFT('Atual-TXT'!A1170,51),34),"")</f>
        <v/>
      </c>
      <c r="C1149" s="12" t="str">
        <f>IF('Atual-TXT'!A1170&lt;&gt;"",VALUE(RIGHT(LEFT('Atual-TXT'!A1170,75),23)),"")</f>
        <v/>
      </c>
      <c r="D1149" s="11" t="str">
        <f>IF('Atual-TXT'!A1170&lt;&gt;"",RIGHT(LEFT('Atual-TXT'!A1170,77),1),"")</f>
        <v/>
      </c>
      <c r="E1149" s="12" t="str">
        <f>IF('Atual-TXT'!A1170&lt;&gt;"",IF(MOD(VALUE(LEFT(A1149,1)),2)=1,IF(D1149="D",C1149,-C1149),IF(D1149="C",C1149,-C1149)),"")</f>
        <v/>
      </c>
    </row>
    <row r="1150" spans="1:5" x14ac:dyDescent="0.2">
      <c r="A1150" s="11" t="str">
        <f>IF('Atual-TXT'!A1171&lt;&gt;"",LEFT('Atual-TXT'!A1171,15),"")</f>
        <v/>
      </c>
      <c r="B1150" s="11" t="str">
        <f>IF('Atual-TXT'!A1171&lt;&gt;"",RIGHT(LEFT('Atual-TXT'!A1171,51),34),"")</f>
        <v/>
      </c>
      <c r="C1150" s="12" t="str">
        <f>IF('Atual-TXT'!A1171&lt;&gt;"",VALUE(RIGHT(LEFT('Atual-TXT'!A1171,75),23)),"")</f>
        <v/>
      </c>
      <c r="D1150" s="11" t="str">
        <f>IF('Atual-TXT'!A1171&lt;&gt;"",RIGHT(LEFT('Atual-TXT'!A1171,77),1),"")</f>
        <v/>
      </c>
      <c r="E1150" s="12" t="str">
        <f>IF('Atual-TXT'!A1171&lt;&gt;"",IF(MOD(VALUE(LEFT(A1150,1)),2)=1,IF(D1150="D",C1150,-C1150),IF(D1150="C",C1150,-C1150)),"")</f>
        <v/>
      </c>
    </row>
    <row r="1151" spans="1:5" x14ac:dyDescent="0.2">
      <c r="A1151" s="11" t="str">
        <f>IF('Atual-TXT'!A1172&lt;&gt;"",LEFT('Atual-TXT'!A1172,15),"")</f>
        <v/>
      </c>
      <c r="B1151" s="11" t="str">
        <f>IF('Atual-TXT'!A1172&lt;&gt;"",RIGHT(LEFT('Atual-TXT'!A1172,51),34),"")</f>
        <v/>
      </c>
      <c r="C1151" s="12" t="str">
        <f>IF('Atual-TXT'!A1172&lt;&gt;"",VALUE(RIGHT(LEFT('Atual-TXT'!A1172,75),23)),"")</f>
        <v/>
      </c>
      <c r="D1151" s="11" t="str">
        <f>IF('Atual-TXT'!A1172&lt;&gt;"",RIGHT(LEFT('Atual-TXT'!A1172,77),1),"")</f>
        <v/>
      </c>
      <c r="E1151" s="12" t="str">
        <f>IF('Atual-TXT'!A1172&lt;&gt;"",IF(MOD(VALUE(LEFT(A1151,1)),2)=1,IF(D1151="D",C1151,-C1151),IF(D1151="C",C1151,-C1151)),"")</f>
        <v/>
      </c>
    </row>
    <row r="1152" spans="1:5" x14ac:dyDescent="0.2">
      <c r="A1152" s="11" t="str">
        <f>IF('Atual-TXT'!A1173&lt;&gt;"",LEFT('Atual-TXT'!A1173,15),"")</f>
        <v/>
      </c>
      <c r="B1152" s="11" t="str">
        <f>IF('Atual-TXT'!A1173&lt;&gt;"",RIGHT(LEFT('Atual-TXT'!A1173,51),34),"")</f>
        <v/>
      </c>
      <c r="C1152" s="12" t="str">
        <f>IF('Atual-TXT'!A1173&lt;&gt;"",VALUE(RIGHT(LEFT('Atual-TXT'!A1173,75),23)),"")</f>
        <v/>
      </c>
      <c r="D1152" s="11" t="str">
        <f>IF('Atual-TXT'!A1173&lt;&gt;"",RIGHT(LEFT('Atual-TXT'!A1173,77),1),"")</f>
        <v/>
      </c>
      <c r="E1152" s="12" t="str">
        <f>IF('Atual-TXT'!A1173&lt;&gt;"",IF(MOD(VALUE(LEFT(A1152,1)),2)=1,IF(D1152="D",C1152,-C1152),IF(D1152="C",C1152,-C1152)),"")</f>
        <v/>
      </c>
    </row>
    <row r="1153" spans="1:5" x14ac:dyDescent="0.2">
      <c r="A1153" s="11" t="str">
        <f>IF('Atual-TXT'!A1174&lt;&gt;"",LEFT('Atual-TXT'!A1174,15),"")</f>
        <v/>
      </c>
      <c r="B1153" s="11" t="str">
        <f>IF('Atual-TXT'!A1174&lt;&gt;"",RIGHT(LEFT('Atual-TXT'!A1174,51),34),"")</f>
        <v/>
      </c>
      <c r="C1153" s="12" t="str">
        <f>IF('Atual-TXT'!A1174&lt;&gt;"",VALUE(RIGHT(LEFT('Atual-TXT'!A1174,75),23)),"")</f>
        <v/>
      </c>
      <c r="D1153" s="11" t="str">
        <f>IF('Atual-TXT'!A1174&lt;&gt;"",RIGHT(LEFT('Atual-TXT'!A1174,77),1),"")</f>
        <v/>
      </c>
      <c r="E1153" s="12" t="str">
        <f>IF('Atual-TXT'!A1174&lt;&gt;"",IF(MOD(VALUE(LEFT(A1153,1)),2)=1,IF(D1153="D",C1153,-C1153),IF(D1153="C",C1153,-C1153)),"")</f>
        <v/>
      </c>
    </row>
    <row r="1154" spans="1:5" x14ac:dyDescent="0.2">
      <c r="A1154" s="11" t="str">
        <f>IF('Atual-TXT'!A1175&lt;&gt;"",LEFT('Atual-TXT'!A1175,15),"")</f>
        <v/>
      </c>
      <c r="B1154" s="11" t="str">
        <f>IF('Atual-TXT'!A1175&lt;&gt;"",RIGHT(LEFT('Atual-TXT'!A1175,51),34),"")</f>
        <v/>
      </c>
      <c r="C1154" s="12" t="str">
        <f>IF('Atual-TXT'!A1175&lt;&gt;"",VALUE(RIGHT(LEFT('Atual-TXT'!A1175,75),23)),"")</f>
        <v/>
      </c>
      <c r="D1154" s="11" t="str">
        <f>IF('Atual-TXT'!A1175&lt;&gt;"",RIGHT(LEFT('Atual-TXT'!A1175,77),1),"")</f>
        <v/>
      </c>
      <c r="E1154" s="12" t="str">
        <f>IF('Atual-TXT'!A1175&lt;&gt;"",IF(MOD(VALUE(LEFT(A1154,1)),2)=1,IF(D1154="D",C1154,-C1154),IF(D1154="C",C1154,-C1154)),"")</f>
        <v/>
      </c>
    </row>
    <row r="1155" spans="1:5" x14ac:dyDescent="0.2">
      <c r="A1155" s="11" t="str">
        <f>IF('Atual-TXT'!A1176&lt;&gt;"",LEFT('Atual-TXT'!A1176,15),"")</f>
        <v/>
      </c>
      <c r="B1155" s="11" t="str">
        <f>IF('Atual-TXT'!A1176&lt;&gt;"",RIGHT(LEFT('Atual-TXT'!A1176,51),34),"")</f>
        <v/>
      </c>
      <c r="C1155" s="12" t="str">
        <f>IF('Atual-TXT'!A1176&lt;&gt;"",VALUE(RIGHT(LEFT('Atual-TXT'!A1176,75),23)),"")</f>
        <v/>
      </c>
      <c r="D1155" s="11" t="str">
        <f>IF('Atual-TXT'!A1176&lt;&gt;"",RIGHT(LEFT('Atual-TXT'!A1176,77),1),"")</f>
        <v/>
      </c>
      <c r="E1155" s="12" t="str">
        <f>IF('Atual-TXT'!A1176&lt;&gt;"",IF(MOD(VALUE(LEFT(A1155,1)),2)=1,IF(D1155="D",C1155,-C1155),IF(D1155="C",C1155,-C1155)),"")</f>
        <v/>
      </c>
    </row>
    <row r="1156" spans="1:5" x14ac:dyDescent="0.2">
      <c r="A1156" s="11" t="str">
        <f>IF('Atual-TXT'!A1177&lt;&gt;"",LEFT('Atual-TXT'!A1177,15),"")</f>
        <v/>
      </c>
      <c r="B1156" s="11" t="str">
        <f>IF('Atual-TXT'!A1177&lt;&gt;"",RIGHT(LEFT('Atual-TXT'!A1177,51),34),"")</f>
        <v/>
      </c>
      <c r="C1156" s="12" t="str">
        <f>IF('Atual-TXT'!A1177&lt;&gt;"",VALUE(RIGHT(LEFT('Atual-TXT'!A1177,75),23)),"")</f>
        <v/>
      </c>
      <c r="D1156" s="11" t="str">
        <f>IF('Atual-TXT'!A1177&lt;&gt;"",RIGHT(LEFT('Atual-TXT'!A1177,77),1),"")</f>
        <v/>
      </c>
      <c r="E1156" s="12" t="str">
        <f>IF('Atual-TXT'!A1177&lt;&gt;"",IF(MOD(VALUE(LEFT(A1156,1)),2)=1,IF(D1156="D",C1156,-C1156),IF(D1156="C",C1156,-C1156)),"")</f>
        <v/>
      </c>
    </row>
    <row r="1157" spans="1:5" x14ac:dyDescent="0.2">
      <c r="A1157" s="11" t="str">
        <f>IF('Atual-TXT'!A1178&lt;&gt;"",LEFT('Atual-TXT'!A1178,15),"")</f>
        <v/>
      </c>
      <c r="B1157" s="11" t="str">
        <f>IF('Atual-TXT'!A1178&lt;&gt;"",RIGHT(LEFT('Atual-TXT'!A1178,51),34),"")</f>
        <v/>
      </c>
      <c r="C1157" s="12" t="str">
        <f>IF('Atual-TXT'!A1178&lt;&gt;"",VALUE(RIGHT(LEFT('Atual-TXT'!A1178,75),23)),"")</f>
        <v/>
      </c>
      <c r="D1157" s="11" t="str">
        <f>IF('Atual-TXT'!A1178&lt;&gt;"",RIGHT(LEFT('Atual-TXT'!A1178,77),1),"")</f>
        <v/>
      </c>
      <c r="E1157" s="12" t="str">
        <f>IF('Atual-TXT'!A1178&lt;&gt;"",IF(MOD(VALUE(LEFT(A1157,1)),2)=1,IF(D1157="D",C1157,-C1157),IF(D1157="C",C1157,-C1157)),"")</f>
        <v/>
      </c>
    </row>
    <row r="1158" spans="1:5" x14ac:dyDescent="0.2">
      <c r="A1158" s="11" t="str">
        <f>IF('Atual-TXT'!A1179&lt;&gt;"",LEFT('Atual-TXT'!A1179,15),"")</f>
        <v/>
      </c>
      <c r="B1158" s="11" t="str">
        <f>IF('Atual-TXT'!A1179&lt;&gt;"",RIGHT(LEFT('Atual-TXT'!A1179,51),34),"")</f>
        <v/>
      </c>
      <c r="C1158" s="12" t="str">
        <f>IF('Atual-TXT'!A1179&lt;&gt;"",VALUE(RIGHT(LEFT('Atual-TXT'!A1179,75),23)),"")</f>
        <v/>
      </c>
      <c r="D1158" s="11" t="str">
        <f>IF('Atual-TXT'!A1179&lt;&gt;"",RIGHT(LEFT('Atual-TXT'!A1179,77),1),"")</f>
        <v/>
      </c>
      <c r="E1158" s="12" t="str">
        <f>IF('Atual-TXT'!A1179&lt;&gt;"",IF(MOD(VALUE(LEFT(A1158,1)),2)=1,IF(D1158="D",C1158,-C1158),IF(D1158="C",C1158,-C1158)),"")</f>
        <v/>
      </c>
    </row>
    <row r="1159" spans="1:5" x14ac:dyDescent="0.2">
      <c r="A1159" s="11" t="str">
        <f>IF('Atual-TXT'!A1180&lt;&gt;"",LEFT('Atual-TXT'!A1180,15),"")</f>
        <v/>
      </c>
      <c r="B1159" s="11" t="str">
        <f>IF('Atual-TXT'!A1180&lt;&gt;"",RIGHT(LEFT('Atual-TXT'!A1180,51),34),"")</f>
        <v/>
      </c>
      <c r="C1159" s="12" t="str">
        <f>IF('Atual-TXT'!A1180&lt;&gt;"",VALUE(RIGHT(LEFT('Atual-TXT'!A1180,75),23)),"")</f>
        <v/>
      </c>
      <c r="D1159" s="11" t="str">
        <f>IF('Atual-TXT'!A1180&lt;&gt;"",RIGHT(LEFT('Atual-TXT'!A1180,77),1),"")</f>
        <v/>
      </c>
      <c r="E1159" s="12" t="str">
        <f>IF('Atual-TXT'!A1180&lt;&gt;"",IF(MOD(VALUE(LEFT(A1159,1)),2)=1,IF(D1159="D",C1159,-C1159),IF(D1159="C",C1159,-C1159)),"")</f>
        <v/>
      </c>
    </row>
    <row r="1160" spans="1:5" x14ac:dyDescent="0.2">
      <c r="A1160" s="11" t="str">
        <f>IF('Atual-TXT'!A1181&lt;&gt;"",LEFT('Atual-TXT'!A1181,15),"")</f>
        <v/>
      </c>
      <c r="B1160" s="11" t="str">
        <f>IF('Atual-TXT'!A1181&lt;&gt;"",RIGHT(LEFT('Atual-TXT'!A1181,51),34),"")</f>
        <v/>
      </c>
      <c r="C1160" s="12" t="str">
        <f>IF('Atual-TXT'!A1181&lt;&gt;"",VALUE(RIGHT(LEFT('Atual-TXT'!A1181,75),23)),"")</f>
        <v/>
      </c>
      <c r="D1160" s="11" t="str">
        <f>IF('Atual-TXT'!A1181&lt;&gt;"",RIGHT(LEFT('Atual-TXT'!A1181,77),1),"")</f>
        <v/>
      </c>
      <c r="E1160" s="12" t="str">
        <f>IF('Atual-TXT'!A1181&lt;&gt;"",IF(MOD(VALUE(LEFT(A1160,1)),2)=1,IF(D1160="D",C1160,-C1160),IF(D1160="C",C1160,-C1160)),"")</f>
        <v/>
      </c>
    </row>
    <row r="1161" spans="1:5" x14ac:dyDescent="0.2">
      <c r="A1161" s="11" t="str">
        <f>IF('Atual-TXT'!A1182&lt;&gt;"",LEFT('Atual-TXT'!A1182,15),"")</f>
        <v/>
      </c>
      <c r="B1161" s="11" t="str">
        <f>IF('Atual-TXT'!A1182&lt;&gt;"",RIGHT(LEFT('Atual-TXT'!A1182,51),34),"")</f>
        <v/>
      </c>
      <c r="C1161" s="12" t="str">
        <f>IF('Atual-TXT'!A1182&lt;&gt;"",VALUE(RIGHT(LEFT('Atual-TXT'!A1182,75),23)),"")</f>
        <v/>
      </c>
      <c r="D1161" s="11" t="str">
        <f>IF('Atual-TXT'!A1182&lt;&gt;"",RIGHT(LEFT('Atual-TXT'!A1182,77),1),"")</f>
        <v/>
      </c>
      <c r="E1161" s="12" t="str">
        <f>IF('Atual-TXT'!A1182&lt;&gt;"",IF(MOD(VALUE(LEFT(A1161,1)),2)=1,IF(D1161="D",C1161,-C1161),IF(D1161="C",C1161,-C1161)),"")</f>
        <v/>
      </c>
    </row>
    <row r="1162" spans="1:5" x14ac:dyDescent="0.2">
      <c r="A1162" s="11" t="str">
        <f>IF('Atual-TXT'!A1183&lt;&gt;"",LEFT('Atual-TXT'!A1183,15),"")</f>
        <v/>
      </c>
      <c r="B1162" s="11" t="str">
        <f>IF('Atual-TXT'!A1183&lt;&gt;"",RIGHT(LEFT('Atual-TXT'!A1183,51),34),"")</f>
        <v/>
      </c>
      <c r="C1162" s="12" t="str">
        <f>IF('Atual-TXT'!A1183&lt;&gt;"",VALUE(RIGHT(LEFT('Atual-TXT'!A1183,75),23)),"")</f>
        <v/>
      </c>
      <c r="D1162" s="11" t="str">
        <f>IF('Atual-TXT'!A1183&lt;&gt;"",RIGHT(LEFT('Atual-TXT'!A1183,77),1),"")</f>
        <v/>
      </c>
      <c r="E1162" s="12" t="str">
        <f>IF('Atual-TXT'!A1183&lt;&gt;"",IF(MOD(VALUE(LEFT(A1162,1)),2)=1,IF(D1162="D",C1162,-C1162),IF(D1162="C",C1162,-C1162)),"")</f>
        <v/>
      </c>
    </row>
    <row r="1163" spans="1:5" x14ac:dyDescent="0.2">
      <c r="A1163" s="11" t="str">
        <f>IF('Atual-TXT'!A1184&lt;&gt;"",LEFT('Atual-TXT'!A1184,15),"")</f>
        <v/>
      </c>
      <c r="B1163" s="11" t="str">
        <f>IF('Atual-TXT'!A1184&lt;&gt;"",RIGHT(LEFT('Atual-TXT'!A1184,51),34),"")</f>
        <v/>
      </c>
      <c r="C1163" s="12" t="str">
        <f>IF('Atual-TXT'!A1184&lt;&gt;"",VALUE(RIGHT(LEFT('Atual-TXT'!A1184,75),23)),"")</f>
        <v/>
      </c>
      <c r="D1163" s="11" t="str">
        <f>IF('Atual-TXT'!A1184&lt;&gt;"",RIGHT(LEFT('Atual-TXT'!A1184,77),1),"")</f>
        <v/>
      </c>
      <c r="E1163" s="12" t="str">
        <f>IF('Atual-TXT'!A1184&lt;&gt;"",IF(MOD(VALUE(LEFT(A1163,1)),2)=1,IF(D1163="D",C1163,-C1163),IF(D1163="C",C1163,-C1163)),"")</f>
        <v/>
      </c>
    </row>
    <row r="1164" spans="1:5" x14ac:dyDescent="0.2">
      <c r="A1164" s="11" t="str">
        <f>IF('Atual-TXT'!A1185&lt;&gt;"",LEFT('Atual-TXT'!A1185,15),"")</f>
        <v/>
      </c>
      <c r="B1164" s="11" t="str">
        <f>IF('Atual-TXT'!A1185&lt;&gt;"",RIGHT(LEFT('Atual-TXT'!A1185,51),34),"")</f>
        <v/>
      </c>
      <c r="C1164" s="12" t="str">
        <f>IF('Atual-TXT'!A1185&lt;&gt;"",VALUE(RIGHT(LEFT('Atual-TXT'!A1185,75),23)),"")</f>
        <v/>
      </c>
      <c r="D1164" s="11" t="str">
        <f>IF('Atual-TXT'!A1185&lt;&gt;"",RIGHT(LEFT('Atual-TXT'!A1185,77),1),"")</f>
        <v/>
      </c>
      <c r="E1164" s="12" t="str">
        <f>IF('Atual-TXT'!A1185&lt;&gt;"",IF(MOD(VALUE(LEFT(A1164,1)),2)=1,IF(D1164="D",C1164,-C1164),IF(D1164="C",C1164,-C1164)),"")</f>
        <v/>
      </c>
    </row>
    <row r="1165" spans="1:5" x14ac:dyDescent="0.2">
      <c r="A1165" s="11" t="str">
        <f>IF('Atual-TXT'!A1186&lt;&gt;"",LEFT('Atual-TXT'!A1186,15),"")</f>
        <v/>
      </c>
      <c r="B1165" s="11" t="str">
        <f>IF('Atual-TXT'!A1186&lt;&gt;"",RIGHT(LEFT('Atual-TXT'!A1186,51),34),"")</f>
        <v/>
      </c>
      <c r="C1165" s="12" t="str">
        <f>IF('Atual-TXT'!A1186&lt;&gt;"",VALUE(RIGHT(LEFT('Atual-TXT'!A1186,75),23)),"")</f>
        <v/>
      </c>
      <c r="D1165" s="11" t="str">
        <f>IF('Atual-TXT'!A1186&lt;&gt;"",RIGHT(LEFT('Atual-TXT'!A1186,77),1),"")</f>
        <v/>
      </c>
      <c r="E1165" s="12" t="str">
        <f>IF('Atual-TXT'!A1186&lt;&gt;"",IF(MOD(VALUE(LEFT(A1165,1)),2)=1,IF(D1165="D",C1165,-C1165),IF(D1165="C",C1165,-C1165)),"")</f>
        <v/>
      </c>
    </row>
    <row r="1166" spans="1:5" x14ac:dyDescent="0.2">
      <c r="A1166" s="11" t="str">
        <f>IF('Atual-TXT'!A1187&lt;&gt;"",LEFT('Atual-TXT'!A1187,15),"")</f>
        <v/>
      </c>
      <c r="B1166" s="11" t="str">
        <f>IF('Atual-TXT'!A1187&lt;&gt;"",RIGHT(LEFT('Atual-TXT'!A1187,51),34),"")</f>
        <v/>
      </c>
      <c r="C1166" s="12" t="str">
        <f>IF('Atual-TXT'!A1187&lt;&gt;"",VALUE(RIGHT(LEFT('Atual-TXT'!A1187,75),23)),"")</f>
        <v/>
      </c>
      <c r="D1166" s="11" t="str">
        <f>IF('Atual-TXT'!A1187&lt;&gt;"",RIGHT(LEFT('Atual-TXT'!A1187,77),1),"")</f>
        <v/>
      </c>
      <c r="E1166" s="12" t="str">
        <f>IF('Atual-TXT'!A1187&lt;&gt;"",IF(MOD(VALUE(LEFT(A1166,1)),2)=1,IF(D1166="D",C1166,-C1166),IF(D1166="C",C1166,-C1166)),"")</f>
        <v/>
      </c>
    </row>
    <row r="1167" spans="1:5" x14ac:dyDescent="0.2">
      <c r="A1167" s="11" t="str">
        <f>IF('Atual-TXT'!A1188&lt;&gt;"",LEFT('Atual-TXT'!A1188,15),"")</f>
        <v/>
      </c>
      <c r="B1167" s="11" t="str">
        <f>IF('Atual-TXT'!A1188&lt;&gt;"",RIGHT(LEFT('Atual-TXT'!A1188,51),34),"")</f>
        <v/>
      </c>
      <c r="C1167" s="12" t="str">
        <f>IF('Atual-TXT'!A1188&lt;&gt;"",VALUE(RIGHT(LEFT('Atual-TXT'!A1188,75),23)),"")</f>
        <v/>
      </c>
      <c r="D1167" s="11" t="str">
        <f>IF('Atual-TXT'!A1188&lt;&gt;"",RIGHT(LEFT('Atual-TXT'!A1188,77),1),"")</f>
        <v/>
      </c>
      <c r="E1167" s="12" t="str">
        <f>IF('Atual-TXT'!A1188&lt;&gt;"",IF(MOD(VALUE(LEFT(A1167,1)),2)=1,IF(D1167="D",C1167,-C1167),IF(D1167="C",C1167,-C1167)),"")</f>
        <v/>
      </c>
    </row>
    <row r="1168" spans="1:5" x14ac:dyDescent="0.2">
      <c r="A1168" s="11" t="str">
        <f>IF('Atual-TXT'!A1189&lt;&gt;"",LEFT('Atual-TXT'!A1189,15),"")</f>
        <v/>
      </c>
      <c r="B1168" s="11" t="str">
        <f>IF('Atual-TXT'!A1189&lt;&gt;"",RIGHT(LEFT('Atual-TXT'!A1189,51),34),"")</f>
        <v/>
      </c>
      <c r="C1168" s="12" t="str">
        <f>IF('Atual-TXT'!A1189&lt;&gt;"",VALUE(RIGHT(LEFT('Atual-TXT'!A1189,75),23)),"")</f>
        <v/>
      </c>
      <c r="D1168" s="11" t="str">
        <f>IF('Atual-TXT'!A1189&lt;&gt;"",RIGHT(LEFT('Atual-TXT'!A1189,77),1),"")</f>
        <v/>
      </c>
      <c r="E1168" s="12" t="str">
        <f>IF('Atual-TXT'!A1189&lt;&gt;"",IF(MOD(VALUE(LEFT(A1168,1)),2)=1,IF(D1168="D",C1168,-C1168),IF(D1168="C",C1168,-C1168)),"")</f>
        <v/>
      </c>
    </row>
    <row r="1169" spans="1:5" x14ac:dyDescent="0.2">
      <c r="A1169" s="11" t="str">
        <f>IF('Atual-TXT'!A1190&lt;&gt;"",LEFT('Atual-TXT'!A1190,15),"")</f>
        <v/>
      </c>
      <c r="B1169" s="11" t="str">
        <f>IF('Atual-TXT'!A1190&lt;&gt;"",RIGHT(LEFT('Atual-TXT'!A1190,51),34),"")</f>
        <v/>
      </c>
      <c r="C1169" s="12" t="str">
        <f>IF('Atual-TXT'!A1190&lt;&gt;"",VALUE(RIGHT(LEFT('Atual-TXT'!A1190,75),23)),"")</f>
        <v/>
      </c>
      <c r="D1169" s="11" t="str">
        <f>IF('Atual-TXT'!A1190&lt;&gt;"",RIGHT(LEFT('Atual-TXT'!A1190,77),1),"")</f>
        <v/>
      </c>
      <c r="E1169" s="12" t="str">
        <f>IF('Atual-TXT'!A1190&lt;&gt;"",IF(MOD(VALUE(LEFT(A1169,1)),2)=1,IF(D1169="D",C1169,-C1169),IF(D1169="C",C1169,-C1169)),"")</f>
        <v/>
      </c>
    </row>
    <row r="1170" spans="1:5" x14ac:dyDescent="0.2">
      <c r="A1170" s="11" t="str">
        <f>IF('Atual-TXT'!A1191&lt;&gt;"",LEFT('Atual-TXT'!A1191,15),"")</f>
        <v/>
      </c>
      <c r="B1170" s="11" t="str">
        <f>IF('Atual-TXT'!A1191&lt;&gt;"",RIGHT(LEFT('Atual-TXT'!A1191,51),34),"")</f>
        <v/>
      </c>
      <c r="C1170" s="12" t="str">
        <f>IF('Atual-TXT'!A1191&lt;&gt;"",VALUE(RIGHT(LEFT('Atual-TXT'!A1191,75),23)),"")</f>
        <v/>
      </c>
      <c r="D1170" s="11" t="str">
        <f>IF('Atual-TXT'!A1191&lt;&gt;"",RIGHT(LEFT('Atual-TXT'!A1191,77),1),"")</f>
        <v/>
      </c>
      <c r="E1170" s="12" t="str">
        <f>IF('Atual-TXT'!A1191&lt;&gt;"",IF(MOD(VALUE(LEFT(A1170,1)),2)=1,IF(D1170="D",C1170,-C1170),IF(D1170="C",C1170,-C1170)),"")</f>
        <v/>
      </c>
    </row>
    <row r="1171" spans="1:5" x14ac:dyDescent="0.2">
      <c r="A1171" s="11" t="str">
        <f>IF('Atual-TXT'!A1192&lt;&gt;"",LEFT('Atual-TXT'!A1192,15),"")</f>
        <v/>
      </c>
      <c r="B1171" s="11" t="str">
        <f>IF('Atual-TXT'!A1192&lt;&gt;"",RIGHT(LEFT('Atual-TXT'!A1192,51),34),"")</f>
        <v/>
      </c>
      <c r="C1171" s="12" t="str">
        <f>IF('Atual-TXT'!A1192&lt;&gt;"",VALUE(RIGHT(LEFT('Atual-TXT'!A1192,75),23)),"")</f>
        <v/>
      </c>
      <c r="D1171" s="11" t="str">
        <f>IF('Atual-TXT'!A1192&lt;&gt;"",RIGHT(LEFT('Atual-TXT'!A1192,77),1),"")</f>
        <v/>
      </c>
      <c r="E1171" s="12" t="str">
        <f>IF('Atual-TXT'!A1192&lt;&gt;"",IF(MOD(VALUE(LEFT(A1171,1)),2)=1,IF(D1171="D",C1171,-C1171),IF(D1171="C",C1171,-C1171)),"")</f>
        <v/>
      </c>
    </row>
    <row r="1172" spans="1:5" x14ac:dyDescent="0.2">
      <c r="A1172" s="11" t="str">
        <f>IF('Atual-TXT'!A1193&lt;&gt;"",LEFT('Atual-TXT'!A1193,15),"")</f>
        <v/>
      </c>
      <c r="B1172" s="11" t="str">
        <f>IF('Atual-TXT'!A1193&lt;&gt;"",RIGHT(LEFT('Atual-TXT'!A1193,51),34),"")</f>
        <v/>
      </c>
      <c r="C1172" s="12" t="str">
        <f>IF('Atual-TXT'!A1193&lt;&gt;"",VALUE(RIGHT(LEFT('Atual-TXT'!A1193,75),23)),"")</f>
        <v/>
      </c>
      <c r="D1172" s="11" t="str">
        <f>IF('Atual-TXT'!A1193&lt;&gt;"",RIGHT(LEFT('Atual-TXT'!A1193,77),1),"")</f>
        <v/>
      </c>
      <c r="E1172" s="12" t="str">
        <f>IF('Atual-TXT'!A1193&lt;&gt;"",IF(MOD(VALUE(LEFT(A1172,1)),2)=1,IF(D1172="D",C1172,-C1172),IF(D1172="C",C1172,-C1172)),"")</f>
        <v/>
      </c>
    </row>
    <row r="1173" spans="1:5" x14ac:dyDescent="0.2">
      <c r="A1173" s="11" t="str">
        <f>IF('Atual-TXT'!A1194&lt;&gt;"",LEFT('Atual-TXT'!A1194,15),"")</f>
        <v/>
      </c>
      <c r="B1173" s="11" t="str">
        <f>IF('Atual-TXT'!A1194&lt;&gt;"",RIGHT(LEFT('Atual-TXT'!A1194,51),34),"")</f>
        <v/>
      </c>
      <c r="C1173" s="12" t="str">
        <f>IF('Atual-TXT'!A1194&lt;&gt;"",VALUE(RIGHT(LEFT('Atual-TXT'!A1194,75),23)),"")</f>
        <v/>
      </c>
      <c r="D1173" s="11" t="str">
        <f>IF('Atual-TXT'!A1194&lt;&gt;"",RIGHT(LEFT('Atual-TXT'!A1194,77),1),"")</f>
        <v/>
      </c>
      <c r="E1173" s="12" t="str">
        <f>IF('Atual-TXT'!A1194&lt;&gt;"",IF(MOD(VALUE(LEFT(A1173,1)),2)=1,IF(D1173="D",C1173,-C1173),IF(D1173="C",C1173,-C1173)),"")</f>
        <v/>
      </c>
    </row>
    <row r="1174" spans="1:5" x14ac:dyDescent="0.2">
      <c r="A1174" s="11" t="str">
        <f>IF('Atual-TXT'!A1195&lt;&gt;"",LEFT('Atual-TXT'!A1195,15),"")</f>
        <v/>
      </c>
      <c r="B1174" s="11" t="str">
        <f>IF('Atual-TXT'!A1195&lt;&gt;"",RIGHT(LEFT('Atual-TXT'!A1195,51),34),"")</f>
        <v/>
      </c>
      <c r="C1174" s="12" t="str">
        <f>IF('Atual-TXT'!A1195&lt;&gt;"",VALUE(RIGHT(LEFT('Atual-TXT'!A1195,75),23)),"")</f>
        <v/>
      </c>
      <c r="D1174" s="11" t="str">
        <f>IF('Atual-TXT'!A1195&lt;&gt;"",RIGHT(LEFT('Atual-TXT'!A1195,77),1),"")</f>
        <v/>
      </c>
      <c r="E1174" s="12" t="str">
        <f>IF('Atual-TXT'!A1195&lt;&gt;"",IF(MOD(VALUE(LEFT(A1174,1)),2)=1,IF(D1174="D",C1174,-C1174),IF(D1174="C",C1174,-C1174)),"")</f>
        <v/>
      </c>
    </row>
    <row r="1175" spans="1:5" x14ac:dyDescent="0.2">
      <c r="A1175" s="11" t="str">
        <f>IF('Atual-TXT'!A1196&lt;&gt;"",LEFT('Atual-TXT'!A1196,15),"")</f>
        <v/>
      </c>
      <c r="B1175" s="11" t="str">
        <f>IF('Atual-TXT'!A1196&lt;&gt;"",RIGHT(LEFT('Atual-TXT'!A1196,51),34),"")</f>
        <v/>
      </c>
      <c r="C1175" s="12" t="str">
        <f>IF('Atual-TXT'!A1196&lt;&gt;"",VALUE(RIGHT(LEFT('Atual-TXT'!A1196,75),23)),"")</f>
        <v/>
      </c>
      <c r="D1175" s="11" t="str">
        <f>IF('Atual-TXT'!A1196&lt;&gt;"",RIGHT(LEFT('Atual-TXT'!A1196,77),1),"")</f>
        <v/>
      </c>
      <c r="E1175" s="12" t="str">
        <f>IF('Atual-TXT'!A1196&lt;&gt;"",IF(MOD(VALUE(LEFT(A1175,1)),2)=1,IF(D1175="D",C1175,-C1175),IF(D1175="C",C1175,-C1175)),"")</f>
        <v/>
      </c>
    </row>
    <row r="1176" spans="1:5" x14ac:dyDescent="0.2">
      <c r="A1176" s="11" t="str">
        <f>IF('Atual-TXT'!A1197&lt;&gt;"",LEFT('Atual-TXT'!A1197,15),"")</f>
        <v/>
      </c>
      <c r="B1176" s="11" t="str">
        <f>IF('Atual-TXT'!A1197&lt;&gt;"",RIGHT(LEFT('Atual-TXT'!A1197,51),34),"")</f>
        <v/>
      </c>
      <c r="C1176" s="12" t="str">
        <f>IF('Atual-TXT'!A1197&lt;&gt;"",VALUE(RIGHT(LEFT('Atual-TXT'!A1197,75),23)),"")</f>
        <v/>
      </c>
      <c r="D1176" s="11" t="str">
        <f>IF('Atual-TXT'!A1197&lt;&gt;"",RIGHT(LEFT('Atual-TXT'!A1197,77),1),"")</f>
        <v/>
      </c>
      <c r="E1176" s="12" t="str">
        <f>IF('Atual-TXT'!A1197&lt;&gt;"",IF(MOD(VALUE(LEFT(A1176,1)),2)=1,IF(D1176="D",C1176,-C1176),IF(D1176="C",C1176,-C1176)),"")</f>
        <v/>
      </c>
    </row>
    <row r="1177" spans="1:5" x14ac:dyDescent="0.2">
      <c r="A1177" s="11" t="str">
        <f>IF('Atual-TXT'!A1198&lt;&gt;"",LEFT('Atual-TXT'!A1198,15),"")</f>
        <v/>
      </c>
      <c r="B1177" s="11" t="str">
        <f>IF('Atual-TXT'!A1198&lt;&gt;"",RIGHT(LEFT('Atual-TXT'!A1198,51),34),"")</f>
        <v/>
      </c>
      <c r="C1177" s="12" t="str">
        <f>IF('Atual-TXT'!A1198&lt;&gt;"",VALUE(RIGHT(LEFT('Atual-TXT'!A1198,75),23)),"")</f>
        <v/>
      </c>
      <c r="D1177" s="11" t="str">
        <f>IF('Atual-TXT'!A1198&lt;&gt;"",RIGHT(LEFT('Atual-TXT'!A1198,77),1),"")</f>
        <v/>
      </c>
      <c r="E1177" s="12" t="str">
        <f>IF('Atual-TXT'!A1198&lt;&gt;"",IF(MOD(VALUE(LEFT(A1177,1)),2)=1,IF(D1177="D",C1177,-C1177),IF(D1177="C",C1177,-C1177)),"")</f>
        <v/>
      </c>
    </row>
    <row r="1178" spans="1:5" x14ac:dyDescent="0.2">
      <c r="A1178" s="11" t="str">
        <f>IF('Atual-TXT'!A1199&lt;&gt;"",LEFT('Atual-TXT'!A1199,15),"")</f>
        <v/>
      </c>
      <c r="B1178" s="11" t="str">
        <f>IF('Atual-TXT'!A1199&lt;&gt;"",RIGHT(LEFT('Atual-TXT'!A1199,51),34),"")</f>
        <v/>
      </c>
      <c r="C1178" s="12" t="str">
        <f>IF('Atual-TXT'!A1199&lt;&gt;"",VALUE(RIGHT(LEFT('Atual-TXT'!A1199,75),23)),"")</f>
        <v/>
      </c>
      <c r="D1178" s="11" t="str">
        <f>IF('Atual-TXT'!A1199&lt;&gt;"",RIGHT(LEFT('Atual-TXT'!A1199,77),1),"")</f>
        <v/>
      </c>
      <c r="E1178" s="12" t="str">
        <f>IF('Atual-TXT'!A1199&lt;&gt;"",IF(MOD(VALUE(LEFT(A1178,1)),2)=1,IF(D1178="D",C1178,-C1178),IF(D1178="C",C1178,-C1178)),"")</f>
        <v/>
      </c>
    </row>
    <row r="1179" spans="1:5" x14ac:dyDescent="0.2">
      <c r="A1179" s="11" t="str">
        <f>IF('Atual-TXT'!A1200&lt;&gt;"",LEFT('Atual-TXT'!A1200,15),"")</f>
        <v/>
      </c>
      <c r="B1179" s="11" t="str">
        <f>IF('Atual-TXT'!A1200&lt;&gt;"",RIGHT(LEFT('Atual-TXT'!A1200,51),34),"")</f>
        <v/>
      </c>
      <c r="C1179" s="12" t="str">
        <f>IF('Atual-TXT'!A1200&lt;&gt;"",VALUE(RIGHT(LEFT('Atual-TXT'!A1200,75),23)),"")</f>
        <v/>
      </c>
      <c r="D1179" s="11" t="str">
        <f>IF('Atual-TXT'!A1200&lt;&gt;"",RIGHT(LEFT('Atual-TXT'!A1200,77),1),"")</f>
        <v/>
      </c>
      <c r="E1179" s="12" t="str">
        <f>IF('Atual-TXT'!A1200&lt;&gt;"",IF(MOD(VALUE(LEFT(A1179,1)),2)=1,IF(D1179="D",C1179,-C1179),IF(D1179="C",C1179,-C1179)),"")</f>
        <v/>
      </c>
    </row>
    <row r="1180" spans="1:5" x14ac:dyDescent="0.2">
      <c r="A1180" s="11" t="str">
        <f>IF('Atual-TXT'!A1201&lt;&gt;"",LEFT('Atual-TXT'!A1201,15),"")</f>
        <v/>
      </c>
      <c r="B1180" s="11" t="str">
        <f>IF('Atual-TXT'!A1201&lt;&gt;"",RIGHT(LEFT('Atual-TXT'!A1201,51),34),"")</f>
        <v/>
      </c>
      <c r="C1180" s="12" t="str">
        <f>IF('Atual-TXT'!A1201&lt;&gt;"",VALUE(RIGHT(LEFT('Atual-TXT'!A1201,75),23)),"")</f>
        <v/>
      </c>
      <c r="D1180" s="11" t="str">
        <f>IF('Atual-TXT'!A1201&lt;&gt;"",RIGHT(LEFT('Atual-TXT'!A1201,77),1),"")</f>
        <v/>
      </c>
      <c r="E1180" s="12" t="str">
        <f>IF('Atual-TXT'!A1201&lt;&gt;"",IF(MOD(VALUE(LEFT(A1180,1)),2)=1,IF(D1180="D",C1180,-C1180),IF(D1180="C",C1180,-C1180)),"")</f>
        <v/>
      </c>
    </row>
    <row r="1181" spans="1:5" x14ac:dyDescent="0.2">
      <c r="A1181" s="11" t="str">
        <f>IF('Atual-TXT'!A1202&lt;&gt;"",LEFT('Atual-TXT'!A1202,15),"")</f>
        <v/>
      </c>
      <c r="B1181" s="11" t="str">
        <f>IF('Atual-TXT'!A1202&lt;&gt;"",RIGHT(LEFT('Atual-TXT'!A1202,51),34),"")</f>
        <v/>
      </c>
      <c r="C1181" s="12" t="str">
        <f>IF('Atual-TXT'!A1202&lt;&gt;"",VALUE(RIGHT(LEFT('Atual-TXT'!A1202,75),23)),"")</f>
        <v/>
      </c>
      <c r="D1181" s="11" t="str">
        <f>IF('Atual-TXT'!A1202&lt;&gt;"",RIGHT(LEFT('Atual-TXT'!A1202,77),1),"")</f>
        <v/>
      </c>
      <c r="E1181" s="12" t="str">
        <f>IF('Atual-TXT'!A1202&lt;&gt;"",IF(MOD(VALUE(LEFT(A1181,1)),2)=1,IF(D1181="D",C1181,-C1181),IF(D1181="C",C1181,-C1181)),"")</f>
        <v/>
      </c>
    </row>
    <row r="1182" spans="1:5" x14ac:dyDescent="0.2">
      <c r="A1182" s="11" t="str">
        <f>IF('Atual-TXT'!A1203&lt;&gt;"",LEFT('Atual-TXT'!A1203,15),"")</f>
        <v/>
      </c>
      <c r="B1182" s="11" t="str">
        <f>IF('Atual-TXT'!A1203&lt;&gt;"",RIGHT(LEFT('Atual-TXT'!A1203,51),34),"")</f>
        <v/>
      </c>
      <c r="C1182" s="12" t="str">
        <f>IF('Atual-TXT'!A1203&lt;&gt;"",VALUE(RIGHT(LEFT('Atual-TXT'!A1203,75),23)),"")</f>
        <v/>
      </c>
      <c r="D1182" s="11" t="str">
        <f>IF('Atual-TXT'!A1203&lt;&gt;"",RIGHT(LEFT('Atual-TXT'!A1203,77),1),"")</f>
        <v/>
      </c>
      <c r="E1182" s="12" t="str">
        <f>IF('Atual-TXT'!A1203&lt;&gt;"",IF(MOD(VALUE(LEFT(A1182,1)),2)=1,IF(D1182="D",C1182,-C1182),IF(D1182="C",C1182,-C1182)),"")</f>
        <v/>
      </c>
    </row>
    <row r="1183" spans="1:5" x14ac:dyDescent="0.2">
      <c r="A1183" s="11" t="str">
        <f>IF('Atual-TXT'!A1204&lt;&gt;"",LEFT('Atual-TXT'!A1204,15),"")</f>
        <v/>
      </c>
      <c r="B1183" s="11" t="str">
        <f>IF('Atual-TXT'!A1204&lt;&gt;"",RIGHT(LEFT('Atual-TXT'!A1204,51),34),"")</f>
        <v/>
      </c>
      <c r="C1183" s="12" t="str">
        <f>IF('Atual-TXT'!A1204&lt;&gt;"",VALUE(RIGHT(LEFT('Atual-TXT'!A1204,75),23)),"")</f>
        <v/>
      </c>
      <c r="D1183" s="11" t="str">
        <f>IF('Atual-TXT'!A1204&lt;&gt;"",RIGHT(LEFT('Atual-TXT'!A1204,77),1),"")</f>
        <v/>
      </c>
      <c r="E1183" s="12" t="str">
        <f>IF('Atual-TXT'!A1204&lt;&gt;"",IF(MOD(VALUE(LEFT(A1183,1)),2)=1,IF(D1183="D",C1183,-C1183),IF(D1183="C",C1183,-C1183)),"")</f>
        <v/>
      </c>
    </row>
    <row r="1184" spans="1:5" x14ac:dyDescent="0.2">
      <c r="A1184" s="11" t="str">
        <f>IF('Atual-TXT'!A1205&lt;&gt;"",LEFT('Atual-TXT'!A1205,15),"")</f>
        <v/>
      </c>
      <c r="B1184" s="11" t="str">
        <f>IF('Atual-TXT'!A1205&lt;&gt;"",RIGHT(LEFT('Atual-TXT'!A1205,51),34),"")</f>
        <v/>
      </c>
      <c r="C1184" s="12" t="str">
        <f>IF('Atual-TXT'!A1205&lt;&gt;"",VALUE(RIGHT(LEFT('Atual-TXT'!A1205,75),23)),"")</f>
        <v/>
      </c>
      <c r="D1184" s="11" t="str">
        <f>IF('Atual-TXT'!A1205&lt;&gt;"",RIGHT(LEFT('Atual-TXT'!A1205,77),1),"")</f>
        <v/>
      </c>
      <c r="E1184" s="12" t="str">
        <f>IF('Atual-TXT'!A1205&lt;&gt;"",IF(MOD(VALUE(LEFT(A1184,1)),2)=1,IF(D1184="D",C1184,-C1184),IF(D1184="C",C1184,-C1184)),"")</f>
        <v/>
      </c>
    </row>
    <row r="1185" spans="1:5" x14ac:dyDescent="0.2">
      <c r="A1185" s="11" t="str">
        <f>IF('Atual-TXT'!A1206&lt;&gt;"",LEFT('Atual-TXT'!A1206,15),"")</f>
        <v/>
      </c>
      <c r="B1185" s="11" t="str">
        <f>IF('Atual-TXT'!A1206&lt;&gt;"",RIGHT(LEFT('Atual-TXT'!A1206,51),34),"")</f>
        <v/>
      </c>
      <c r="C1185" s="12" t="str">
        <f>IF('Atual-TXT'!A1206&lt;&gt;"",VALUE(RIGHT(LEFT('Atual-TXT'!A1206,75),23)),"")</f>
        <v/>
      </c>
      <c r="D1185" s="11" t="str">
        <f>IF('Atual-TXT'!A1206&lt;&gt;"",RIGHT(LEFT('Atual-TXT'!A1206,77),1),"")</f>
        <v/>
      </c>
      <c r="E1185" s="12" t="str">
        <f>IF('Atual-TXT'!A1206&lt;&gt;"",IF(MOD(VALUE(LEFT(A1185,1)),2)=1,IF(D1185="D",C1185,-C1185),IF(D1185="C",C1185,-C1185)),"")</f>
        <v/>
      </c>
    </row>
    <row r="1186" spans="1:5" x14ac:dyDescent="0.2">
      <c r="A1186" s="11" t="str">
        <f>IF('Atual-TXT'!A1207&lt;&gt;"",LEFT('Atual-TXT'!A1207,15),"")</f>
        <v/>
      </c>
      <c r="B1186" s="11" t="str">
        <f>IF('Atual-TXT'!A1207&lt;&gt;"",RIGHT(LEFT('Atual-TXT'!A1207,51),34),"")</f>
        <v/>
      </c>
      <c r="C1186" s="12" t="str">
        <f>IF('Atual-TXT'!A1207&lt;&gt;"",VALUE(RIGHT(LEFT('Atual-TXT'!A1207,75),23)),"")</f>
        <v/>
      </c>
      <c r="D1186" s="11" t="str">
        <f>IF('Atual-TXT'!A1207&lt;&gt;"",RIGHT(LEFT('Atual-TXT'!A1207,77),1),"")</f>
        <v/>
      </c>
      <c r="E1186" s="12" t="str">
        <f>IF('Atual-TXT'!A1207&lt;&gt;"",IF(MOD(VALUE(LEFT(A1186,1)),2)=1,IF(D1186="D",C1186,-C1186),IF(D1186="C",C1186,-C1186)),"")</f>
        <v/>
      </c>
    </row>
    <row r="1187" spans="1:5" x14ac:dyDescent="0.2">
      <c r="A1187" s="11" t="str">
        <f>IF('Atual-TXT'!A1208&lt;&gt;"",LEFT('Atual-TXT'!A1208,15),"")</f>
        <v/>
      </c>
      <c r="B1187" s="11" t="str">
        <f>IF('Atual-TXT'!A1208&lt;&gt;"",RIGHT(LEFT('Atual-TXT'!A1208,51),34),"")</f>
        <v/>
      </c>
      <c r="C1187" s="12" t="str">
        <f>IF('Atual-TXT'!A1208&lt;&gt;"",VALUE(RIGHT(LEFT('Atual-TXT'!A1208,75),23)),"")</f>
        <v/>
      </c>
      <c r="D1187" s="11" t="str">
        <f>IF('Atual-TXT'!A1208&lt;&gt;"",RIGHT(LEFT('Atual-TXT'!A1208,77),1),"")</f>
        <v/>
      </c>
      <c r="E1187" s="12" t="str">
        <f>IF('Atual-TXT'!A1208&lt;&gt;"",IF(MOD(VALUE(LEFT(A1187,1)),2)=1,IF(D1187="D",C1187,-C1187),IF(D1187="C",C1187,-C1187)),"")</f>
        <v/>
      </c>
    </row>
    <row r="1188" spans="1:5" x14ac:dyDescent="0.2">
      <c r="A1188" s="11" t="str">
        <f>IF('Atual-TXT'!A1209&lt;&gt;"",LEFT('Atual-TXT'!A1209,15),"")</f>
        <v/>
      </c>
      <c r="B1188" s="11" t="str">
        <f>IF('Atual-TXT'!A1209&lt;&gt;"",RIGHT(LEFT('Atual-TXT'!A1209,51),34),"")</f>
        <v/>
      </c>
      <c r="C1188" s="12" t="str">
        <f>IF('Atual-TXT'!A1209&lt;&gt;"",VALUE(RIGHT(LEFT('Atual-TXT'!A1209,75),23)),"")</f>
        <v/>
      </c>
      <c r="D1188" s="11" t="str">
        <f>IF('Atual-TXT'!A1209&lt;&gt;"",RIGHT(LEFT('Atual-TXT'!A1209,77),1),"")</f>
        <v/>
      </c>
      <c r="E1188" s="12" t="str">
        <f>IF('Atual-TXT'!A1209&lt;&gt;"",IF(MOD(VALUE(LEFT(A1188,1)),2)=1,IF(D1188="D",C1188,-C1188),IF(D1188="C",C1188,-C1188)),"")</f>
        <v/>
      </c>
    </row>
    <row r="1189" spans="1:5" x14ac:dyDescent="0.2">
      <c r="A1189" s="11" t="str">
        <f>IF('Atual-TXT'!A1210&lt;&gt;"",LEFT('Atual-TXT'!A1210,15),"")</f>
        <v/>
      </c>
      <c r="B1189" s="11" t="str">
        <f>IF('Atual-TXT'!A1210&lt;&gt;"",RIGHT(LEFT('Atual-TXT'!A1210,51),34),"")</f>
        <v/>
      </c>
      <c r="C1189" s="12" t="str">
        <f>IF('Atual-TXT'!A1210&lt;&gt;"",VALUE(RIGHT(LEFT('Atual-TXT'!A1210,75),23)),"")</f>
        <v/>
      </c>
      <c r="D1189" s="11" t="str">
        <f>IF('Atual-TXT'!A1210&lt;&gt;"",RIGHT(LEFT('Atual-TXT'!A1210,77),1),"")</f>
        <v/>
      </c>
      <c r="E1189" s="12" t="str">
        <f>IF('Atual-TXT'!A1210&lt;&gt;"",IF(MOD(VALUE(LEFT(A1189,1)),2)=1,IF(D1189="D",C1189,-C1189),IF(D1189="C",C1189,-C1189)),"")</f>
        <v/>
      </c>
    </row>
    <row r="1190" spans="1:5" x14ac:dyDescent="0.2">
      <c r="A1190" s="11" t="str">
        <f>IF('Atual-TXT'!A1211&lt;&gt;"",LEFT('Atual-TXT'!A1211,15),"")</f>
        <v/>
      </c>
      <c r="B1190" s="11" t="str">
        <f>IF('Atual-TXT'!A1211&lt;&gt;"",RIGHT(LEFT('Atual-TXT'!A1211,51),34),"")</f>
        <v/>
      </c>
      <c r="C1190" s="12" t="str">
        <f>IF('Atual-TXT'!A1211&lt;&gt;"",VALUE(RIGHT(LEFT('Atual-TXT'!A1211,75),23)),"")</f>
        <v/>
      </c>
      <c r="D1190" s="11" t="str">
        <f>IF('Atual-TXT'!A1211&lt;&gt;"",RIGHT(LEFT('Atual-TXT'!A1211,77),1),"")</f>
        <v/>
      </c>
      <c r="E1190" s="12" t="str">
        <f>IF('Atual-TXT'!A1211&lt;&gt;"",IF(MOD(VALUE(LEFT(A1190,1)),2)=1,IF(D1190="D",C1190,-C1190),IF(D1190="C",C1190,-C1190)),"")</f>
        <v/>
      </c>
    </row>
    <row r="1191" spans="1:5" x14ac:dyDescent="0.2">
      <c r="A1191" s="11" t="str">
        <f>IF('Atual-TXT'!A1212&lt;&gt;"",LEFT('Atual-TXT'!A1212,15),"")</f>
        <v/>
      </c>
      <c r="B1191" s="11" t="str">
        <f>IF('Atual-TXT'!A1212&lt;&gt;"",RIGHT(LEFT('Atual-TXT'!A1212,51),34),"")</f>
        <v/>
      </c>
      <c r="C1191" s="12" t="str">
        <f>IF('Atual-TXT'!A1212&lt;&gt;"",VALUE(RIGHT(LEFT('Atual-TXT'!A1212,75),23)),"")</f>
        <v/>
      </c>
      <c r="D1191" s="11" t="str">
        <f>IF('Atual-TXT'!A1212&lt;&gt;"",RIGHT(LEFT('Atual-TXT'!A1212,77),1),"")</f>
        <v/>
      </c>
      <c r="E1191" s="12" t="str">
        <f>IF('Atual-TXT'!A1212&lt;&gt;"",IF(MOD(VALUE(LEFT(A1191,1)),2)=1,IF(D1191="D",C1191,-C1191),IF(D1191="C",C1191,-C1191)),"")</f>
        <v/>
      </c>
    </row>
    <row r="1192" spans="1:5" x14ac:dyDescent="0.2">
      <c r="A1192" s="11" t="str">
        <f>IF('Atual-TXT'!A1213&lt;&gt;"",LEFT('Atual-TXT'!A1213,15),"")</f>
        <v/>
      </c>
      <c r="B1192" s="11" t="str">
        <f>IF('Atual-TXT'!A1213&lt;&gt;"",RIGHT(LEFT('Atual-TXT'!A1213,51),34),"")</f>
        <v/>
      </c>
      <c r="C1192" s="12" t="str">
        <f>IF('Atual-TXT'!A1213&lt;&gt;"",VALUE(RIGHT(LEFT('Atual-TXT'!A1213,75),23)),"")</f>
        <v/>
      </c>
      <c r="D1192" s="11" t="str">
        <f>IF('Atual-TXT'!A1213&lt;&gt;"",RIGHT(LEFT('Atual-TXT'!A1213,77),1),"")</f>
        <v/>
      </c>
      <c r="E1192" s="12" t="str">
        <f>IF('Atual-TXT'!A1213&lt;&gt;"",IF(MOD(VALUE(LEFT(A1192,1)),2)=1,IF(D1192="D",C1192,-C1192),IF(D1192="C",C1192,-C1192)),"")</f>
        <v/>
      </c>
    </row>
    <row r="1193" spans="1:5" x14ac:dyDescent="0.2">
      <c r="A1193" s="11" t="str">
        <f>IF('Atual-TXT'!A1214&lt;&gt;"",LEFT('Atual-TXT'!A1214,15),"")</f>
        <v/>
      </c>
      <c r="B1193" s="11" t="str">
        <f>IF('Atual-TXT'!A1214&lt;&gt;"",RIGHT(LEFT('Atual-TXT'!A1214,51),34),"")</f>
        <v/>
      </c>
      <c r="C1193" s="12" t="str">
        <f>IF('Atual-TXT'!A1214&lt;&gt;"",VALUE(RIGHT(LEFT('Atual-TXT'!A1214,75),23)),"")</f>
        <v/>
      </c>
      <c r="D1193" s="11" t="str">
        <f>IF('Atual-TXT'!A1214&lt;&gt;"",RIGHT(LEFT('Atual-TXT'!A1214,77),1),"")</f>
        <v/>
      </c>
      <c r="E1193" s="12" t="str">
        <f>IF('Atual-TXT'!A1214&lt;&gt;"",IF(MOD(VALUE(LEFT(A1193,1)),2)=1,IF(D1193="D",C1193,-C1193),IF(D1193="C",C1193,-C1193)),"")</f>
        <v/>
      </c>
    </row>
    <row r="1194" spans="1:5" x14ac:dyDescent="0.2">
      <c r="A1194" s="11" t="str">
        <f>IF('Atual-TXT'!A1215&lt;&gt;"",LEFT('Atual-TXT'!A1215,15),"")</f>
        <v/>
      </c>
      <c r="B1194" s="11" t="str">
        <f>IF('Atual-TXT'!A1215&lt;&gt;"",RIGHT(LEFT('Atual-TXT'!A1215,51),34),"")</f>
        <v/>
      </c>
      <c r="C1194" s="12" t="str">
        <f>IF('Atual-TXT'!A1215&lt;&gt;"",VALUE(RIGHT(LEFT('Atual-TXT'!A1215,75),23)),"")</f>
        <v/>
      </c>
      <c r="D1194" s="11" t="str">
        <f>IF('Atual-TXT'!A1215&lt;&gt;"",RIGHT(LEFT('Atual-TXT'!A1215,77),1),"")</f>
        <v/>
      </c>
      <c r="E1194" s="12" t="str">
        <f>IF('Atual-TXT'!A1215&lt;&gt;"",IF(MOD(VALUE(LEFT(A1194,1)),2)=1,IF(D1194="D",C1194,-C1194),IF(D1194="C",C1194,-C1194)),"")</f>
        <v/>
      </c>
    </row>
    <row r="1195" spans="1:5" x14ac:dyDescent="0.2">
      <c r="A1195" s="11" t="str">
        <f>IF('Atual-TXT'!A1216&lt;&gt;"",LEFT('Atual-TXT'!A1216,15),"")</f>
        <v/>
      </c>
      <c r="B1195" s="11" t="str">
        <f>IF('Atual-TXT'!A1216&lt;&gt;"",RIGHT(LEFT('Atual-TXT'!A1216,51),34),"")</f>
        <v/>
      </c>
      <c r="C1195" s="12" t="str">
        <f>IF('Atual-TXT'!A1216&lt;&gt;"",VALUE(RIGHT(LEFT('Atual-TXT'!A1216,75),23)),"")</f>
        <v/>
      </c>
      <c r="D1195" s="11" t="str">
        <f>IF('Atual-TXT'!A1216&lt;&gt;"",RIGHT(LEFT('Atual-TXT'!A1216,77),1),"")</f>
        <v/>
      </c>
      <c r="E1195" s="12" t="str">
        <f>IF('Atual-TXT'!A1216&lt;&gt;"",IF(MOD(VALUE(LEFT(A1195,1)),2)=1,IF(D1195="D",C1195,-C1195),IF(D1195="C",C1195,-C1195)),"")</f>
        <v/>
      </c>
    </row>
    <row r="1196" spans="1:5" x14ac:dyDescent="0.2">
      <c r="A1196" s="11" t="str">
        <f>IF('Atual-TXT'!A1217&lt;&gt;"",LEFT('Atual-TXT'!A1217,15),"")</f>
        <v/>
      </c>
      <c r="B1196" s="11" t="str">
        <f>IF('Atual-TXT'!A1217&lt;&gt;"",RIGHT(LEFT('Atual-TXT'!A1217,51),34),"")</f>
        <v/>
      </c>
      <c r="C1196" s="12" t="str">
        <f>IF('Atual-TXT'!A1217&lt;&gt;"",VALUE(RIGHT(LEFT('Atual-TXT'!A1217,75),23)),"")</f>
        <v/>
      </c>
      <c r="D1196" s="11" t="str">
        <f>IF('Atual-TXT'!A1217&lt;&gt;"",RIGHT(LEFT('Atual-TXT'!A1217,77),1),"")</f>
        <v/>
      </c>
      <c r="E1196" s="12" t="str">
        <f>IF('Atual-TXT'!A1217&lt;&gt;"",IF(MOD(VALUE(LEFT(A1196,1)),2)=1,IF(D1196="D",C1196,-C1196),IF(D1196="C",C1196,-C1196)),"")</f>
        <v/>
      </c>
    </row>
    <row r="1197" spans="1:5" x14ac:dyDescent="0.2">
      <c r="A1197" s="11" t="str">
        <f>IF('Atual-TXT'!A1218&lt;&gt;"",LEFT('Atual-TXT'!A1218,15),"")</f>
        <v/>
      </c>
      <c r="B1197" s="11" t="str">
        <f>IF('Atual-TXT'!A1218&lt;&gt;"",RIGHT(LEFT('Atual-TXT'!A1218,51),34),"")</f>
        <v/>
      </c>
      <c r="C1197" s="12" t="str">
        <f>IF('Atual-TXT'!A1218&lt;&gt;"",VALUE(RIGHT(LEFT('Atual-TXT'!A1218,75),23)),"")</f>
        <v/>
      </c>
      <c r="D1197" s="11" t="str">
        <f>IF('Atual-TXT'!A1218&lt;&gt;"",RIGHT(LEFT('Atual-TXT'!A1218,77),1),"")</f>
        <v/>
      </c>
      <c r="E1197" s="12" t="str">
        <f>IF('Atual-TXT'!A1218&lt;&gt;"",IF(MOD(VALUE(LEFT(A1197,1)),2)=1,IF(D1197="D",C1197,-C1197),IF(D1197="C",C1197,-C1197)),"")</f>
        <v/>
      </c>
    </row>
    <row r="1198" spans="1:5" x14ac:dyDescent="0.2">
      <c r="A1198" s="11" t="str">
        <f>IF('Atual-TXT'!A1219&lt;&gt;"",LEFT('Atual-TXT'!A1219,15),"")</f>
        <v/>
      </c>
      <c r="B1198" s="11" t="str">
        <f>IF('Atual-TXT'!A1219&lt;&gt;"",RIGHT(LEFT('Atual-TXT'!A1219,51),34),"")</f>
        <v/>
      </c>
      <c r="C1198" s="12" t="str">
        <f>IF('Atual-TXT'!A1219&lt;&gt;"",VALUE(RIGHT(LEFT('Atual-TXT'!A1219,75),23)),"")</f>
        <v/>
      </c>
      <c r="D1198" s="11" t="str">
        <f>IF('Atual-TXT'!A1219&lt;&gt;"",RIGHT(LEFT('Atual-TXT'!A1219,77),1),"")</f>
        <v/>
      </c>
      <c r="E1198" s="12" t="str">
        <f>IF('Atual-TXT'!A1219&lt;&gt;"",IF(MOD(VALUE(LEFT(A1198,1)),2)=1,IF(D1198="D",C1198,-C1198),IF(D1198="C",C1198,-C1198)),"")</f>
        <v/>
      </c>
    </row>
    <row r="1199" spans="1:5" x14ac:dyDescent="0.2">
      <c r="A1199" s="11" t="str">
        <f>IF('Atual-TXT'!A1220&lt;&gt;"",LEFT('Atual-TXT'!A1220,15),"")</f>
        <v/>
      </c>
      <c r="B1199" s="11" t="str">
        <f>IF('Atual-TXT'!A1220&lt;&gt;"",RIGHT(LEFT('Atual-TXT'!A1220,51),34),"")</f>
        <v/>
      </c>
      <c r="C1199" s="12" t="str">
        <f>IF('Atual-TXT'!A1220&lt;&gt;"",VALUE(RIGHT(LEFT('Atual-TXT'!A1220,75),23)),"")</f>
        <v/>
      </c>
      <c r="D1199" s="11" t="str">
        <f>IF('Atual-TXT'!A1220&lt;&gt;"",RIGHT(LEFT('Atual-TXT'!A1220,77),1),"")</f>
        <v/>
      </c>
      <c r="E1199" s="12" t="str">
        <f>IF('Atual-TXT'!A1220&lt;&gt;"",IF(MOD(VALUE(LEFT(A1199,1)),2)=1,IF(D1199="D",C1199,-C1199),IF(D1199="C",C1199,-C1199)),"")</f>
        <v/>
      </c>
    </row>
    <row r="1200" spans="1:5" x14ac:dyDescent="0.2">
      <c r="A1200" s="11" t="str">
        <f>IF('Atual-TXT'!A1221&lt;&gt;"",LEFT('Atual-TXT'!A1221,15),"")</f>
        <v/>
      </c>
      <c r="B1200" s="11" t="str">
        <f>IF('Atual-TXT'!A1221&lt;&gt;"",RIGHT(LEFT('Atual-TXT'!A1221,51),34),"")</f>
        <v/>
      </c>
      <c r="C1200" s="12" t="str">
        <f>IF('Atual-TXT'!A1221&lt;&gt;"",VALUE(RIGHT(LEFT('Atual-TXT'!A1221,75),23)),"")</f>
        <v/>
      </c>
      <c r="D1200" s="11" t="str">
        <f>IF('Atual-TXT'!A1221&lt;&gt;"",RIGHT(LEFT('Atual-TXT'!A1221,77),1),"")</f>
        <v/>
      </c>
      <c r="E1200" s="12" t="str">
        <f>IF('Atual-TXT'!A1221&lt;&gt;"",IF(MOD(VALUE(LEFT(A1200,1)),2)=1,IF(D1200="D",C1200,-C1200),IF(D1200="C",C1200,-C1200)),"")</f>
        <v/>
      </c>
    </row>
    <row r="1201" spans="1:5" x14ac:dyDescent="0.2">
      <c r="A1201" s="11" t="str">
        <f>IF('Atual-TXT'!A1222&lt;&gt;"",LEFT('Atual-TXT'!A1222,15),"")</f>
        <v/>
      </c>
      <c r="B1201" s="11" t="str">
        <f>IF('Atual-TXT'!A1222&lt;&gt;"",RIGHT(LEFT('Atual-TXT'!A1222,51),34),"")</f>
        <v/>
      </c>
      <c r="C1201" s="12" t="str">
        <f>IF('Atual-TXT'!A1222&lt;&gt;"",VALUE(RIGHT(LEFT('Atual-TXT'!A1222,75),23)),"")</f>
        <v/>
      </c>
      <c r="D1201" s="11" t="str">
        <f>IF('Atual-TXT'!A1222&lt;&gt;"",RIGHT(LEFT('Atual-TXT'!A1222,77),1),"")</f>
        <v/>
      </c>
      <c r="E1201" s="12" t="str">
        <f>IF('Atual-TXT'!A1222&lt;&gt;"",IF(MOD(VALUE(LEFT(A1201,1)),2)=1,IF(D1201="D",C1201,-C1201),IF(D1201="C",C1201,-C1201)),"")</f>
        <v/>
      </c>
    </row>
    <row r="1202" spans="1:5" x14ac:dyDescent="0.2">
      <c r="A1202" s="11" t="str">
        <f>IF('Atual-TXT'!A1223&lt;&gt;"",LEFT('Atual-TXT'!A1223,15),"")</f>
        <v/>
      </c>
      <c r="B1202" s="11" t="str">
        <f>IF('Atual-TXT'!A1223&lt;&gt;"",RIGHT(LEFT('Atual-TXT'!A1223,51),34),"")</f>
        <v/>
      </c>
      <c r="C1202" s="12" t="str">
        <f>IF('Atual-TXT'!A1223&lt;&gt;"",VALUE(RIGHT(LEFT('Atual-TXT'!A1223,75),23)),"")</f>
        <v/>
      </c>
      <c r="D1202" s="11" t="str">
        <f>IF('Atual-TXT'!A1223&lt;&gt;"",RIGHT(LEFT('Atual-TXT'!A1223,77),1),"")</f>
        <v/>
      </c>
      <c r="E1202" s="12" t="str">
        <f>IF('Atual-TXT'!A1223&lt;&gt;"",IF(MOD(VALUE(LEFT(A1202,1)),2)=1,IF(D1202="D",C1202,-C1202),IF(D1202="C",C1202,-C1202)),"")</f>
        <v/>
      </c>
    </row>
    <row r="1203" spans="1:5" x14ac:dyDescent="0.2">
      <c r="A1203" s="11" t="str">
        <f>IF('Atual-TXT'!A1224&lt;&gt;"",LEFT('Atual-TXT'!A1224,15),"")</f>
        <v/>
      </c>
      <c r="B1203" s="11" t="str">
        <f>IF('Atual-TXT'!A1224&lt;&gt;"",RIGHT(LEFT('Atual-TXT'!A1224,51),34),"")</f>
        <v/>
      </c>
      <c r="C1203" s="12" t="str">
        <f>IF('Atual-TXT'!A1224&lt;&gt;"",VALUE(RIGHT(LEFT('Atual-TXT'!A1224,75),23)),"")</f>
        <v/>
      </c>
      <c r="D1203" s="11" t="str">
        <f>IF('Atual-TXT'!A1224&lt;&gt;"",RIGHT(LEFT('Atual-TXT'!A1224,77),1),"")</f>
        <v/>
      </c>
      <c r="E1203" s="12" t="str">
        <f>IF('Atual-TXT'!A1224&lt;&gt;"",IF(MOD(VALUE(LEFT(A1203,1)),2)=1,IF(D1203="D",C1203,-C1203),IF(D1203="C",C1203,-C1203)),"")</f>
        <v/>
      </c>
    </row>
    <row r="1204" spans="1:5" x14ac:dyDescent="0.2">
      <c r="A1204" s="11" t="str">
        <f>IF('Atual-TXT'!A1225&lt;&gt;"",LEFT('Atual-TXT'!A1225,15),"")</f>
        <v/>
      </c>
      <c r="B1204" s="11" t="str">
        <f>IF('Atual-TXT'!A1225&lt;&gt;"",RIGHT(LEFT('Atual-TXT'!A1225,51),34),"")</f>
        <v/>
      </c>
      <c r="C1204" s="12" t="str">
        <f>IF('Atual-TXT'!A1225&lt;&gt;"",VALUE(RIGHT(LEFT('Atual-TXT'!A1225,75),23)),"")</f>
        <v/>
      </c>
      <c r="D1204" s="11" t="str">
        <f>IF('Atual-TXT'!A1225&lt;&gt;"",RIGHT(LEFT('Atual-TXT'!A1225,77),1),"")</f>
        <v/>
      </c>
      <c r="E1204" s="12" t="str">
        <f>IF('Atual-TXT'!A1225&lt;&gt;"",IF(MOD(VALUE(LEFT(A1204,1)),2)=1,IF(D1204="D",C1204,-C1204),IF(D1204="C",C1204,-C1204)),"")</f>
        <v/>
      </c>
    </row>
    <row r="1205" spans="1:5" x14ac:dyDescent="0.2">
      <c r="A1205" s="11" t="str">
        <f>IF('Atual-TXT'!A1226&lt;&gt;"",LEFT('Atual-TXT'!A1226,15),"")</f>
        <v/>
      </c>
      <c r="B1205" s="11" t="str">
        <f>IF('Atual-TXT'!A1226&lt;&gt;"",RIGHT(LEFT('Atual-TXT'!A1226,51),34),"")</f>
        <v/>
      </c>
      <c r="C1205" s="12" t="str">
        <f>IF('Atual-TXT'!A1226&lt;&gt;"",VALUE(RIGHT(LEFT('Atual-TXT'!A1226,75),23)),"")</f>
        <v/>
      </c>
      <c r="D1205" s="11" t="str">
        <f>IF('Atual-TXT'!A1226&lt;&gt;"",RIGHT(LEFT('Atual-TXT'!A1226,77),1),"")</f>
        <v/>
      </c>
      <c r="E1205" s="12" t="str">
        <f>IF('Atual-TXT'!A1226&lt;&gt;"",IF(MOD(VALUE(LEFT(A1205,1)),2)=1,IF(D1205="D",C1205,-C1205),IF(D1205="C",C1205,-C1205)),"")</f>
        <v/>
      </c>
    </row>
    <row r="1206" spans="1:5" x14ac:dyDescent="0.2">
      <c r="A1206" s="11" t="str">
        <f>IF('Atual-TXT'!A1227&lt;&gt;"",LEFT('Atual-TXT'!A1227,15),"")</f>
        <v/>
      </c>
      <c r="B1206" s="11" t="str">
        <f>IF('Atual-TXT'!A1227&lt;&gt;"",RIGHT(LEFT('Atual-TXT'!A1227,51),34),"")</f>
        <v/>
      </c>
      <c r="C1206" s="12" t="str">
        <f>IF('Atual-TXT'!A1227&lt;&gt;"",VALUE(RIGHT(LEFT('Atual-TXT'!A1227,75),23)),"")</f>
        <v/>
      </c>
      <c r="D1206" s="11" t="str">
        <f>IF('Atual-TXT'!A1227&lt;&gt;"",RIGHT(LEFT('Atual-TXT'!A1227,77),1),"")</f>
        <v/>
      </c>
      <c r="E1206" s="12" t="str">
        <f>IF('Atual-TXT'!A1227&lt;&gt;"",IF(MOD(VALUE(LEFT(A1206,1)),2)=1,IF(D1206="D",C1206,-C1206),IF(D1206="C",C1206,-C1206)),"")</f>
        <v/>
      </c>
    </row>
    <row r="1207" spans="1:5" x14ac:dyDescent="0.2">
      <c r="A1207" s="11" t="str">
        <f>IF('Atual-TXT'!A1228&lt;&gt;"",LEFT('Atual-TXT'!A1228,15),"")</f>
        <v/>
      </c>
      <c r="B1207" s="11" t="str">
        <f>IF('Atual-TXT'!A1228&lt;&gt;"",RIGHT(LEFT('Atual-TXT'!A1228,51),34),"")</f>
        <v/>
      </c>
      <c r="C1207" s="12" t="str">
        <f>IF('Atual-TXT'!A1228&lt;&gt;"",VALUE(RIGHT(LEFT('Atual-TXT'!A1228,75),23)),"")</f>
        <v/>
      </c>
      <c r="D1207" s="11" t="str">
        <f>IF('Atual-TXT'!A1228&lt;&gt;"",RIGHT(LEFT('Atual-TXT'!A1228,77),1),"")</f>
        <v/>
      </c>
      <c r="E1207" s="12" t="str">
        <f>IF('Atual-TXT'!A1228&lt;&gt;"",IF(MOD(VALUE(LEFT(A1207,1)),2)=1,IF(D1207="D",C1207,-C1207),IF(D1207="C",C1207,-C1207)),"")</f>
        <v/>
      </c>
    </row>
    <row r="1208" spans="1:5" x14ac:dyDescent="0.2">
      <c r="A1208" s="11" t="str">
        <f>IF('Atual-TXT'!A1229&lt;&gt;"",LEFT('Atual-TXT'!A1229,15),"")</f>
        <v/>
      </c>
      <c r="B1208" s="11" t="str">
        <f>IF('Atual-TXT'!A1229&lt;&gt;"",RIGHT(LEFT('Atual-TXT'!A1229,51),34),"")</f>
        <v/>
      </c>
      <c r="C1208" s="12" t="str">
        <f>IF('Atual-TXT'!A1229&lt;&gt;"",VALUE(RIGHT(LEFT('Atual-TXT'!A1229,75),23)),"")</f>
        <v/>
      </c>
      <c r="D1208" s="11" t="str">
        <f>IF('Atual-TXT'!A1229&lt;&gt;"",RIGHT(LEFT('Atual-TXT'!A1229,77),1),"")</f>
        <v/>
      </c>
      <c r="E1208" s="12" t="str">
        <f>IF('Atual-TXT'!A1229&lt;&gt;"",IF(MOD(VALUE(LEFT(A1208,1)),2)=1,IF(D1208="D",C1208,-C1208),IF(D1208="C",C1208,-C1208)),"")</f>
        <v/>
      </c>
    </row>
    <row r="1209" spans="1:5" x14ac:dyDescent="0.2">
      <c r="A1209" s="11" t="str">
        <f>IF('Atual-TXT'!A1230&lt;&gt;"",LEFT('Atual-TXT'!A1230,15),"")</f>
        <v/>
      </c>
      <c r="B1209" s="11" t="str">
        <f>IF('Atual-TXT'!A1230&lt;&gt;"",RIGHT(LEFT('Atual-TXT'!A1230,51),34),"")</f>
        <v/>
      </c>
      <c r="C1209" s="12" t="str">
        <f>IF('Atual-TXT'!A1230&lt;&gt;"",VALUE(RIGHT(LEFT('Atual-TXT'!A1230,75),23)),"")</f>
        <v/>
      </c>
      <c r="D1209" s="11" t="str">
        <f>IF('Atual-TXT'!A1230&lt;&gt;"",RIGHT(LEFT('Atual-TXT'!A1230,77),1),"")</f>
        <v/>
      </c>
      <c r="E1209" s="12" t="str">
        <f>IF('Atual-TXT'!A1230&lt;&gt;"",IF(MOD(VALUE(LEFT(A1209,1)),2)=1,IF(D1209="D",C1209,-C1209),IF(D1209="C",C1209,-C1209)),"")</f>
        <v/>
      </c>
    </row>
    <row r="1210" spans="1:5" x14ac:dyDescent="0.2">
      <c r="A1210" s="11" t="str">
        <f>IF('Atual-TXT'!A1231&lt;&gt;"",LEFT('Atual-TXT'!A1231,15),"")</f>
        <v/>
      </c>
      <c r="B1210" s="11" t="str">
        <f>IF('Atual-TXT'!A1231&lt;&gt;"",RIGHT(LEFT('Atual-TXT'!A1231,51),34),"")</f>
        <v/>
      </c>
      <c r="C1210" s="12" t="str">
        <f>IF('Atual-TXT'!A1231&lt;&gt;"",VALUE(RIGHT(LEFT('Atual-TXT'!A1231,75),23)),"")</f>
        <v/>
      </c>
      <c r="D1210" s="11" t="str">
        <f>IF('Atual-TXT'!A1231&lt;&gt;"",RIGHT(LEFT('Atual-TXT'!A1231,77),1),"")</f>
        <v/>
      </c>
      <c r="E1210" s="12" t="str">
        <f>IF('Atual-TXT'!A1231&lt;&gt;"",IF(MOD(VALUE(LEFT(A1210,1)),2)=1,IF(D1210="D",C1210,-C1210),IF(D1210="C",C1210,-C1210)),"")</f>
        <v/>
      </c>
    </row>
    <row r="1211" spans="1:5" x14ac:dyDescent="0.2">
      <c r="A1211" s="11" t="str">
        <f>IF('Atual-TXT'!A1232&lt;&gt;"",LEFT('Atual-TXT'!A1232,15),"")</f>
        <v/>
      </c>
      <c r="B1211" s="11" t="str">
        <f>IF('Atual-TXT'!A1232&lt;&gt;"",RIGHT(LEFT('Atual-TXT'!A1232,51),34),"")</f>
        <v/>
      </c>
      <c r="C1211" s="12" t="str">
        <f>IF('Atual-TXT'!A1232&lt;&gt;"",VALUE(RIGHT(LEFT('Atual-TXT'!A1232,75),23)),"")</f>
        <v/>
      </c>
      <c r="D1211" s="11" t="str">
        <f>IF('Atual-TXT'!A1232&lt;&gt;"",RIGHT(LEFT('Atual-TXT'!A1232,77),1),"")</f>
        <v/>
      </c>
      <c r="E1211" s="12" t="str">
        <f>IF('Atual-TXT'!A1232&lt;&gt;"",IF(MOD(VALUE(LEFT(A1211,1)),2)=1,IF(D1211="D",C1211,-C1211),IF(D1211="C",C1211,-C1211)),"")</f>
        <v/>
      </c>
    </row>
    <row r="1212" spans="1:5" x14ac:dyDescent="0.2">
      <c r="A1212" s="11" t="str">
        <f>IF('Atual-TXT'!A1233&lt;&gt;"",LEFT('Atual-TXT'!A1233,15),"")</f>
        <v/>
      </c>
      <c r="B1212" s="11" t="str">
        <f>IF('Atual-TXT'!A1233&lt;&gt;"",RIGHT(LEFT('Atual-TXT'!A1233,51),34),"")</f>
        <v/>
      </c>
      <c r="C1212" s="12" t="str">
        <f>IF('Atual-TXT'!A1233&lt;&gt;"",VALUE(RIGHT(LEFT('Atual-TXT'!A1233,75),23)),"")</f>
        <v/>
      </c>
      <c r="D1212" s="11" t="str">
        <f>IF('Atual-TXT'!A1233&lt;&gt;"",RIGHT(LEFT('Atual-TXT'!A1233,77),1),"")</f>
        <v/>
      </c>
      <c r="E1212" s="12" t="str">
        <f>IF('Atual-TXT'!A1233&lt;&gt;"",IF(MOD(VALUE(LEFT(A1212,1)),2)=1,IF(D1212="D",C1212,-C1212),IF(D1212="C",C1212,-C1212)),"")</f>
        <v/>
      </c>
    </row>
    <row r="1213" spans="1:5" x14ac:dyDescent="0.2">
      <c r="A1213" s="11" t="str">
        <f>IF('Atual-TXT'!A1234&lt;&gt;"",LEFT('Atual-TXT'!A1234,15),"")</f>
        <v/>
      </c>
      <c r="B1213" s="11" t="str">
        <f>IF('Atual-TXT'!A1234&lt;&gt;"",RIGHT(LEFT('Atual-TXT'!A1234,51),34),"")</f>
        <v/>
      </c>
      <c r="C1213" s="12" t="str">
        <f>IF('Atual-TXT'!A1234&lt;&gt;"",VALUE(RIGHT(LEFT('Atual-TXT'!A1234,75),23)),"")</f>
        <v/>
      </c>
      <c r="D1213" s="11" t="str">
        <f>IF('Atual-TXT'!A1234&lt;&gt;"",RIGHT(LEFT('Atual-TXT'!A1234,77),1),"")</f>
        <v/>
      </c>
      <c r="E1213" s="12" t="str">
        <f>IF('Atual-TXT'!A1234&lt;&gt;"",IF(MOD(VALUE(LEFT(A1213,1)),2)=1,IF(D1213="D",C1213,-C1213),IF(D1213="C",C1213,-C1213)),"")</f>
        <v/>
      </c>
    </row>
    <row r="1214" spans="1:5" x14ac:dyDescent="0.2">
      <c r="A1214" s="11" t="str">
        <f>IF('Atual-TXT'!A1235&lt;&gt;"",LEFT('Atual-TXT'!A1235,15),"")</f>
        <v/>
      </c>
      <c r="B1214" s="11" t="str">
        <f>IF('Atual-TXT'!A1235&lt;&gt;"",RIGHT(LEFT('Atual-TXT'!A1235,51),34),"")</f>
        <v/>
      </c>
      <c r="C1214" s="12" t="str">
        <f>IF('Atual-TXT'!A1235&lt;&gt;"",VALUE(RIGHT(LEFT('Atual-TXT'!A1235,75),23)),"")</f>
        <v/>
      </c>
      <c r="D1214" s="11" t="str">
        <f>IF('Atual-TXT'!A1235&lt;&gt;"",RIGHT(LEFT('Atual-TXT'!A1235,77),1),"")</f>
        <v/>
      </c>
      <c r="E1214" s="12" t="str">
        <f>IF('Atual-TXT'!A1235&lt;&gt;"",IF(MOD(VALUE(LEFT(A1214,1)),2)=1,IF(D1214="D",C1214,-C1214),IF(D1214="C",C1214,-C1214)),"")</f>
        <v/>
      </c>
    </row>
    <row r="1215" spans="1:5" x14ac:dyDescent="0.2">
      <c r="A1215" s="11" t="str">
        <f>IF('Atual-TXT'!A1236&lt;&gt;"",LEFT('Atual-TXT'!A1236,15),"")</f>
        <v/>
      </c>
      <c r="B1215" s="11" t="str">
        <f>IF('Atual-TXT'!A1236&lt;&gt;"",RIGHT(LEFT('Atual-TXT'!A1236,51),34),"")</f>
        <v/>
      </c>
      <c r="C1215" s="12" t="str">
        <f>IF('Atual-TXT'!A1236&lt;&gt;"",VALUE(RIGHT(LEFT('Atual-TXT'!A1236,75),23)),"")</f>
        <v/>
      </c>
      <c r="D1215" s="11" t="str">
        <f>IF('Atual-TXT'!A1236&lt;&gt;"",RIGHT(LEFT('Atual-TXT'!A1236,77),1),"")</f>
        <v/>
      </c>
      <c r="E1215" s="12" t="str">
        <f>IF('Atual-TXT'!A1236&lt;&gt;"",IF(MOD(VALUE(LEFT(A1215,1)),2)=1,IF(D1215="D",C1215,-C1215),IF(D1215="C",C1215,-C1215)),"")</f>
        <v/>
      </c>
    </row>
    <row r="1216" spans="1:5" x14ac:dyDescent="0.2">
      <c r="A1216" s="11" t="str">
        <f>IF('Atual-TXT'!A1237&lt;&gt;"",LEFT('Atual-TXT'!A1237,15),"")</f>
        <v/>
      </c>
      <c r="B1216" s="11" t="str">
        <f>IF('Atual-TXT'!A1237&lt;&gt;"",RIGHT(LEFT('Atual-TXT'!A1237,51),34),"")</f>
        <v/>
      </c>
      <c r="C1216" s="12" t="str">
        <f>IF('Atual-TXT'!A1237&lt;&gt;"",VALUE(RIGHT(LEFT('Atual-TXT'!A1237,75),23)),"")</f>
        <v/>
      </c>
      <c r="D1216" s="11" t="str">
        <f>IF('Atual-TXT'!A1237&lt;&gt;"",RIGHT(LEFT('Atual-TXT'!A1237,77),1),"")</f>
        <v/>
      </c>
      <c r="E1216" s="12" t="str">
        <f>IF('Atual-TXT'!A1237&lt;&gt;"",IF(MOD(VALUE(LEFT(A1216,1)),2)=1,IF(D1216="D",C1216,-C1216),IF(D1216="C",C1216,-C1216)),"")</f>
        <v/>
      </c>
    </row>
    <row r="1217" spans="1:5" x14ac:dyDescent="0.2">
      <c r="A1217" s="11" t="str">
        <f>IF('Atual-TXT'!A1238&lt;&gt;"",LEFT('Atual-TXT'!A1238,15),"")</f>
        <v/>
      </c>
      <c r="B1217" s="11" t="str">
        <f>IF('Atual-TXT'!A1238&lt;&gt;"",RIGHT(LEFT('Atual-TXT'!A1238,51),34),"")</f>
        <v/>
      </c>
      <c r="C1217" s="12" t="str">
        <f>IF('Atual-TXT'!A1238&lt;&gt;"",VALUE(RIGHT(LEFT('Atual-TXT'!A1238,75),23)),"")</f>
        <v/>
      </c>
      <c r="D1217" s="11" t="str">
        <f>IF('Atual-TXT'!A1238&lt;&gt;"",RIGHT(LEFT('Atual-TXT'!A1238,77),1),"")</f>
        <v/>
      </c>
      <c r="E1217" s="12" t="str">
        <f>IF('Atual-TXT'!A1238&lt;&gt;"",IF(MOD(VALUE(LEFT(A1217,1)),2)=1,IF(D1217="D",C1217,-C1217),IF(D1217="C",C1217,-C1217)),"")</f>
        <v/>
      </c>
    </row>
    <row r="1218" spans="1:5" x14ac:dyDescent="0.2">
      <c r="A1218" s="11" t="str">
        <f>IF('Atual-TXT'!A1239&lt;&gt;"",LEFT('Atual-TXT'!A1239,15),"")</f>
        <v/>
      </c>
      <c r="B1218" s="11" t="str">
        <f>IF('Atual-TXT'!A1239&lt;&gt;"",RIGHT(LEFT('Atual-TXT'!A1239,51),34),"")</f>
        <v/>
      </c>
      <c r="C1218" s="12" t="str">
        <f>IF('Atual-TXT'!A1239&lt;&gt;"",VALUE(RIGHT(LEFT('Atual-TXT'!A1239,75),23)),"")</f>
        <v/>
      </c>
      <c r="D1218" s="11" t="str">
        <f>IF('Atual-TXT'!A1239&lt;&gt;"",RIGHT(LEFT('Atual-TXT'!A1239,77),1),"")</f>
        <v/>
      </c>
      <c r="E1218" s="12" t="str">
        <f>IF('Atual-TXT'!A1239&lt;&gt;"",IF(MOD(VALUE(LEFT(A1218,1)),2)=1,IF(D1218="D",C1218,-C1218),IF(D1218="C",C1218,-C1218)),"")</f>
        <v/>
      </c>
    </row>
    <row r="1219" spans="1:5" x14ac:dyDescent="0.2">
      <c r="A1219" s="11" t="str">
        <f>IF('Atual-TXT'!A1240&lt;&gt;"",LEFT('Atual-TXT'!A1240,15),"")</f>
        <v/>
      </c>
      <c r="B1219" s="11" t="str">
        <f>IF('Atual-TXT'!A1240&lt;&gt;"",RIGHT(LEFT('Atual-TXT'!A1240,51),34),"")</f>
        <v/>
      </c>
      <c r="C1219" s="12" t="str">
        <f>IF('Atual-TXT'!A1240&lt;&gt;"",VALUE(RIGHT(LEFT('Atual-TXT'!A1240,75),23)),"")</f>
        <v/>
      </c>
      <c r="D1219" s="11" t="str">
        <f>IF('Atual-TXT'!A1240&lt;&gt;"",RIGHT(LEFT('Atual-TXT'!A1240,77),1),"")</f>
        <v/>
      </c>
      <c r="E1219" s="12" t="str">
        <f>IF('Atual-TXT'!A1240&lt;&gt;"",IF(MOD(VALUE(LEFT(A1219,1)),2)=1,IF(D1219="D",C1219,-C1219),IF(D1219="C",C1219,-C1219)),"")</f>
        <v/>
      </c>
    </row>
    <row r="1220" spans="1:5" x14ac:dyDescent="0.2">
      <c r="A1220" s="11" t="str">
        <f>IF('Atual-TXT'!A1241&lt;&gt;"",LEFT('Atual-TXT'!A1241,15),"")</f>
        <v/>
      </c>
      <c r="B1220" s="11" t="str">
        <f>IF('Atual-TXT'!A1241&lt;&gt;"",RIGHT(LEFT('Atual-TXT'!A1241,51),34),"")</f>
        <v/>
      </c>
      <c r="C1220" s="12" t="str">
        <f>IF('Atual-TXT'!A1241&lt;&gt;"",VALUE(RIGHT(LEFT('Atual-TXT'!A1241,75),23)),"")</f>
        <v/>
      </c>
      <c r="D1220" s="11" t="str">
        <f>IF('Atual-TXT'!A1241&lt;&gt;"",RIGHT(LEFT('Atual-TXT'!A1241,77),1),"")</f>
        <v/>
      </c>
      <c r="E1220" s="12" t="str">
        <f>IF('Atual-TXT'!A1241&lt;&gt;"",IF(MOD(VALUE(LEFT(A1220,1)),2)=1,IF(D1220="D",C1220,-C1220),IF(D1220="C",C1220,-C1220)),"")</f>
        <v/>
      </c>
    </row>
    <row r="1221" spans="1:5" x14ac:dyDescent="0.2">
      <c r="A1221" s="11" t="str">
        <f>IF('Atual-TXT'!A1242&lt;&gt;"",LEFT('Atual-TXT'!A1242,15),"")</f>
        <v/>
      </c>
      <c r="B1221" s="11" t="str">
        <f>IF('Atual-TXT'!A1242&lt;&gt;"",RIGHT(LEFT('Atual-TXT'!A1242,51),34),"")</f>
        <v/>
      </c>
      <c r="C1221" s="12" t="str">
        <f>IF('Atual-TXT'!A1242&lt;&gt;"",VALUE(RIGHT(LEFT('Atual-TXT'!A1242,75),23)),"")</f>
        <v/>
      </c>
      <c r="D1221" s="11" t="str">
        <f>IF('Atual-TXT'!A1242&lt;&gt;"",RIGHT(LEFT('Atual-TXT'!A1242,77),1),"")</f>
        <v/>
      </c>
      <c r="E1221" s="12" t="str">
        <f>IF('Atual-TXT'!A1242&lt;&gt;"",IF(MOD(VALUE(LEFT(A1221,1)),2)=1,IF(D1221="D",C1221,-C1221),IF(D1221="C",C1221,-C1221)),"")</f>
        <v/>
      </c>
    </row>
    <row r="1222" spans="1:5" x14ac:dyDescent="0.2">
      <c r="A1222" s="11" t="str">
        <f>IF('Atual-TXT'!A1243&lt;&gt;"",LEFT('Atual-TXT'!A1243,15),"")</f>
        <v/>
      </c>
      <c r="B1222" s="11" t="str">
        <f>IF('Atual-TXT'!A1243&lt;&gt;"",RIGHT(LEFT('Atual-TXT'!A1243,51),34),"")</f>
        <v/>
      </c>
      <c r="C1222" s="12" t="str">
        <f>IF('Atual-TXT'!A1243&lt;&gt;"",VALUE(RIGHT(LEFT('Atual-TXT'!A1243,75),23)),"")</f>
        <v/>
      </c>
      <c r="D1222" s="11" t="str">
        <f>IF('Atual-TXT'!A1243&lt;&gt;"",RIGHT(LEFT('Atual-TXT'!A1243,77),1),"")</f>
        <v/>
      </c>
      <c r="E1222" s="12" t="str">
        <f>IF('Atual-TXT'!A1243&lt;&gt;"",IF(MOD(VALUE(LEFT(A1222,1)),2)=1,IF(D1222="D",C1222,-C1222),IF(D1222="C",C1222,-C1222)),"")</f>
        <v/>
      </c>
    </row>
    <row r="1223" spans="1:5" x14ac:dyDescent="0.2">
      <c r="A1223" s="11" t="str">
        <f>IF('Atual-TXT'!A1244&lt;&gt;"",LEFT('Atual-TXT'!A1244,15),"")</f>
        <v/>
      </c>
      <c r="B1223" s="11" t="str">
        <f>IF('Atual-TXT'!A1244&lt;&gt;"",RIGHT(LEFT('Atual-TXT'!A1244,51),34),"")</f>
        <v/>
      </c>
      <c r="C1223" s="12" t="str">
        <f>IF('Atual-TXT'!A1244&lt;&gt;"",VALUE(RIGHT(LEFT('Atual-TXT'!A1244,75),23)),"")</f>
        <v/>
      </c>
      <c r="D1223" s="11" t="str">
        <f>IF('Atual-TXT'!A1244&lt;&gt;"",RIGHT(LEFT('Atual-TXT'!A1244,77),1),"")</f>
        <v/>
      </c>
      <c r="E1223" s="12" t="str">
        <f>IF('Atual-TXT'!A1244&lt;&gt;"",IF(MOD(VALUE(LEFT(A1223,1)),2)=1,IF(D1223="D",C1223,-C1223),IF(D1223="C",C1223,-C1223)),"")</f>
        <v/>
      </c>
    </row>
    <row r="1224" spans="1:5" x14ac:dyDescent="0.2">
      <c r="A1224" s="11" t="str">
        <f>IF('Atual-TXT'!A1245&lt;&gt;"",LEFT('Atual-TXT'!A1245,15),"")</f>
        <v/>
      </c>
      <c r="B1224" s="11" t="str">
        <f>IF('Atual-TXT'!A1245&lt;&gt;"",RIGHT(LEFT('Atual-TXT'!A1245,51),34),"")</f>
        <v/>
      </c>
      <c r="C1224" s="12" t="str">
        <f>IF('Atual-TXT'!A1245&lt;&gt;"",VALUE(RIGHT(LEFT('Atual-TXT'!A1245,75),23)),"")</f>
        <v/>
      </c>
      <c r="D1224" s="11" t="str">
        <f>IF('Atual-TXT'!A1245&lt;&gt;"",RIGHT(LEFT('Atual-TXT'!A1245,77),1),"")</f>
        <v/>
      </c>
      <c r="E1224" s="12" t="str">
        <f>IF('Atual-TXT'!A1245&lt;&gt;"",IF(MOD(VALUE(LEFT(A1224,1)),2)=1,IF(D1224="D",C1224,-C1224),IF(D1224="C",C1224,-C1224)),"")</f>
        <v/>
      </c>
    </row>
    <row r="1225" spans="1:5" x14ac:dyDescent="0.2">
      <c r="A1225" s="11" t="str">
        <f>IF('Atual-TXT'!A1246&lt;&gt;"",LEFT('Atual-TXT'!A1246,15),"")</f>
        <v/>
      </c>
      <c r="B1225" s="11" t="str">
        <f>IF('Atual-TXT'!A1246&lt;&gt;"",RIGHT(LEFT('Atual-TXT'!A1246,51),34),"")</f>
        <v/>
      </c>
      <c r="C1225" s="12" t="str">
        <f>IF('Atual-TXT'!A1246&lt;&gt;"",VALUE(RIGHT(LEFT('Atual-TXT'!A1246,75),23)),"")</f>
        <v/>
      </c>
      <c r="D1225" s="11" t="str">
        <f>IF('Atual-TXT'!A1246&lt;&gt;"",RIGHT(LEFT('Atual-TXT'!A1246,77),1),"")</f>
        <v/>
      </c>
      <c r="E1225" s="12" t="str">
        <f>IF('Atual-TXT'!A1246&lt;&gt;"",IF(MOD(VALUE(LEFT(A1225,1)),2)=1,IF(D1225="D",C1225,-C1225),IF(D1225="C",C1225,-C1225)),"")</f>
        <v/>
      </c>
    </row>
    <row r="1226" spans="1:5" x14ac:dyDescent="0.2">
      <c r="A1226" s="11" t="str">
        <f>IF('Atual-TXT'!A1247&lt;&gt;"",LEFT('Atual-TXT'!A1247,15),"")</f>
        <v/>
      </c>
      <c r="B1226" s="11" t="str">
        <f>IF('Atual-TXT'!A1247&lt;&gt;"",RIGHT(LEFT('Atual-TXT'!A1247,51),34),"")</f>
        <v/>
      </c>
      <c r="C1226" s="12" t="str">
        <f>IF('Atual-TXT'!A1247&lt;&gt;"",VALUE(RIGHT(LEFT('Atual-TXT'!A1247,75),23)),"")</f>
        <v/>
      </c>
      <c r="D1226" s="11" t="str">
        <f>IF('Atual-TXT'!A1247&lt;&gt;"",RIGHT(LEFT('Atual-TXT'!A1247,77),1),"")</f>
        <v/>
      </c>
      <c r="E1226" s="12" t="str">
        <f>IF('Atual-TXT'!A1247&lt;&gt;"",IF(MOD(VALUE(LEFT(A1226,1)),2)=1,IF(D1226="D",C1226,-C1226),IF(D1226="C",C1226,-C1226)),"")</f>
        <v/>
      </c>
    </row>
    <row r="1227" spans="1:5" x14ac:dyDescent="0.2">
      <c r="A1227" s="11" t="str">
        <f>IF('Atual-TXT'!A1248&lt;&gt;"",LEFT('Atual-TXT'!A1248,15),"")</f>
        <v/>
      </c>
      <c r="B1227" s="11" t="str">
        <f>IF('Atual-TXT'!A1248&lt;&gt;"",RIGHT(LEFT('Atual-TXT'!A1248,51),34),"")</f>
        <v/>
      </c>
      <c r="C1227" s="12" t="str">
        <f>IF('Atual-TXT'!A1248&lt;&gt;"",VALUE(RIGHT(LEFT('Atual-TXT'!A1248,75),23)),"")</f>
        <v/>
      </c>
      <c r="D1227" s="11" t="str">
        <f>IF('Atual-TXT'!A1248&lt;&gt;"",RIGHT(LEFT('Atual-TXT'!A1248,77),1),"")</f>
        <v/>
      </c>
      <c r="E1227" s="12" t="str">
        <f>IF('Atual-TXT'!A1248&lt;&gt;"",IF(MOD(VALUE(LEFT(A1227,1)),2)=1,IF(D1227="D",C1227,-C1227),IF(D1227="C",C1227,-C1227)),"")</f>
        <v/>
      </c>
    </row>
    <row r="1228" spans="1:5" x14ac:dyDescent="0.2">
      <c r="A1228" s="11" t="str">
        <f>IF('Atual-TXT'!A1249&lt;&gt;"",LEFT('Atual-TXT'!A1249,15),"")</f>
        <v/>
      </c>
      <c r="B1228" s="11" t="str">
        <f>IF('Atual-TXT'!A1249&lt;&gt;"",RIGHT(LEFT('Atual-TXT'!A1249,51),34),"")</f>
        <v/>
      </c>
      <c r="C1228" s="12" t="str">
        <f>IF('Atual-TXT'!A1249&lt;&gt;"",VALUE(RIGHT(LEFT('Atual-TXT'!A1249,75),23)),"")</f>
        <v/>
      </c>
      <c r="D1228" s="11" t="str">
        <f>IF('Atual-TXT'!A1249&lt;&gt;"",RIGHT(LEFT('Atual-TXT'!A1249,77),1),"")</f>
        <v/>
      </c>
      <c r="E1228" s="12" t="str">
        <f>IF('Atual-TXT'!A1249&lt;&gt;"",IF(MOD(VALUE(LEFT(A1228,1)),2)=1,IF(D1228="D",C1228,-C1228),IF(D1228="C",C1228,-C1228)),"")</f>
        <v/>
      </c>
    </row>
    <row r="1229" spans="1:5" x14ac:dyDescent="0.2">
      <c r="A1229" s="11" t="str">
        <f>IF('Atual-TXT'!A1250&lt;&gt;"",LEFT('Atual-TXT'!A1250,15),"")</f>
        <v/>
      </c>
      <c r="B1229" s="11" t="str">
        <f>IF('Atual-TXT'!A1250&lt;&gt;"",RIGHT(LEFT('Atual-TXT'!A1250,51),34),"")</f>
        <v/>
      </c>
      <c r="C1229" s="12" t="str">
        <f>IF('Atual-TXT'!A1250&lt;&gt;"",VALUE(RIGHT(LEFT('Atual-TXT'!A1250,75),23)),"")</f>
        <v/>
      </c>
      <c r="D1229" s="11" t="str">
        <f>IF('Atual-TXT'!A1250&lt;&gt;"",RIGHT(LEFT('Atual-TXT'!A1250,77),1),"")</f>
        <v/>
      </c>
      <c r="E1229" s="12" t="str">
        <f>IF('Atual-TXT'!A1250&lt;&gt;"",IF(MOD(VALUE(LEFT(A1229,1)),2)=1,IF(D1229="D",C1229,-C1229),IF(D1229="C",C1229,-C1229)),"")</f>
        <v/>
      </c>
    </row>
    <row r="1230" spans="1:5" x14ac:dyDescent="0.2">
      <c r="A1230" s="11" t="str">
        <f>IF('Atual-TXT'!A1251&lt;&gt;"",LEFT('Atual-TXT'!A1251,15),"")</f>
        <v/>
      </c>
      <c r="B1230" s="11" t="str">
        <f>IF('Atual-TXT'!A1251&lt;&gt;"",RIGHT(LEFT('Atual-TXT'!A1251,51),34),"")</f>
        <v/>
      </c>
      <c r="C1230" s="12" t="str">
        <f>IF('Atual-TXT'!A1251&lt;&gt;"",VALUE(RIGHT(LEFT('Atual-TXT'!A1251,75),23)),"")</f>
        <v/>
      </c>
      <c r="D1230" s="11" t="str">
        <f>IF('Atual-TXT'!A1251&lt;&gt;"",RIGHT(LEFT('Atual-TXT'!A1251,77),1),"")</f>
        <v/>
      </c>
      <c r="E1230" s="12" t="str">
        <f>IF('Atual-TXT'!A1251&lt;&gt;"",IF(MOD(VALUE(LEFT(A1230,1)),2)=1,IF(D1230="D",C1230,-C1230),IF(D1230="C",C1230,-C1230)),"")</f>
        <v/>
      </c>
    </row>
    <row r="1231" spans="1:5" x14ac:dyDescent="0.2">
      <c r="A1231" s="11" t="str">
        <f>IF('Atual-TXT'!A1252&lt;&gt;"",LEFT('Atual-TXT'!A1252,15),"")</f>
        <v/>
      </c>
      <c r="B1231" s="11" t="str">
        <f>IF('Atual-TXT'!A1252&lt;&gt;"",RIGHT(LEFT('Atual-TXT'!A1252,51),34),"")</f>
        <v/>
      </c>
      <c r="C1231" s="12" t="str">
        <f>IF('Atual-TXT'!A1252&lt;&gt;"",VALUE(RIGHT(LEFT('Atual-TXT'!A1252,75),23)),"")</f>
        <v/>
      </c>
      <c r="D1231" s="11" t="str">
        <f>IF('Atual-TXT'!A1252&lt;&gt;"",RIGHT(LEFT('Atual-TXT'!A1252,77),1),"")</f>
        <v/>
      </c>
      <c r="E1231" s="12" t="str">
        <f>IF('Atual-TXT'!A1252&lt;&gt;"",IF(MOD(VALUE(LEFT(A1231,1)),2)=1,IF(D1231="D",C1231,-C1231),IF(D1231="C",C1231,-C1231)),"")</f>
        <v/>
      </c>
    </row>
    <row r="1232" spans="1:5" x14ac:dyDescent="0.2">
      <c r="A1232" s="11" t="str">
        <f>IF('Atual-TXT'!A1253&lt;&gt;"",LEFT('Atual-TXT'!A1253,15),"")</f>
        <v/>
      </c>
      <c r="B1232" s="11" t="str">
        <f>IF('Atual-TXT'!A1253&lt;&gt;"",RIGHT(LEFT('Atual-TXT'!A1253,51),34),"")</f>
        <v/>
      </c>
      <c r="C1232" s="12" t="str">
        <f>IF('Atual-TXT'!A1253&lt;&gt;"",VALUE(RIGHT(LEFT('Atual-TXT'!A1253,75),23)),"")</f>
        <v/>
      </c>
      <c r="D1232" s="11" t="str">
        <f>IF('Atual-TXT'!A1253&lt;&gt;"",RIGHT(LEFT('Atual-TXT'!A1253,77),1),"")</f>
        <v/>
      </c>
      <c r="E1232" s="12" t="str">
        <f>IF('Atual-TXT'!A1253&lt;&gt;"",IF(MOD(VALUE(LEFT(A1232,1)),2)=1,IF(D1232="D",C1232,-C1232),IF(D1232="C",C1232,-C1232)),"")</f>
        <v/>
      </c>
    </row>
    <row r="1233" spans="1:5" x14ac:dyDescent="0.2">
      <c r="A1233" s="11" t="str">
        <f>IF('Atual-TXT'!A1254&lt;&gt;"",LEFT('Atual-TXT'!A1254,15),"")</f>
        <v/>
      </c>
      <c r="B1233" s="11" t="str">
        <f>IF('Atual-TXT'!A1254&lt;&gt;"",RIGHT(LEFT('Atual-TXT'!A1254,51),34),"")</f>
        <v/>
      </c>
      <c r="C1233" s="12" t="str">
        <f>IF('Atual-TXT'!A1254&lt;&gt;"",VALUE(RIGHT(LEFT('Atual-TXT'!A1254,75),23)),"")</f>
        <v/>
      </c>
      <c r="D1233" s="11" t="str">
        <f>IF('Atual-TXT'!A1254&lt;&gt;"",RIGHT(LEFT('Atual-TXT'!A1254,77),1),"")</f>
        <v/>
      </c>
      <c r="E1233" s="12" t="str">
        <f>IF('Atual-TXT'!A1254&lt;&gt;"",IF(MOD(VALUE(LEFT(A1233,1)),2)=1,IF(D1233="D",C1233,-C1233),IF(D1233="C",C1233,-C1233)),"")</f>
        <v/>
      </c>
    </row>
    <row r="1234" spans="1:5" x14ac:dyDescent="0.2">
      <c r="A1234" s="11" t="str">
        <f>IF('Atual-TXT'!A1255&lt;&gt;"",LEFT('Atual-TXT'!A1255,15),"")</f>
        <v/>
      </c>
      <c r="B1234" s="11" t="str">
        <f>IF('Atual-TXT'!A1255&lt;&gt;"",RIGHT(LEFT('Atual-TXT'!A1255,51),34),"")</f>
        <v/>
      </c>
      <c r="C1234" s="12" t="str">
        <f>IF('Atual-TXT'!A1255&lt;&gt;"",VALUE(RIGHT(LEFT('Atual-TXT'!A1255,75),23)),"")</f>
        <v/>
      </c>
      <c r="D1234" s="11" t="str">
        <f>IF('Atual-TXT'!A1255&lt;&gt;"",RIGHT(LEFT('Atual-TXT'!A1255,77),1),"")</f>
        <v/>
      </c>
      <c r="E1234" s="12" t="str">
        <f>IF('Atual-TXT'!A1255&lt;&gt;"",IF(MOD(VALUE(LEFT(A1234,1)),2)=1,IF(D1234="D",C1234,-C1234),IF(D1234="C",C1234,-C1234)),"")</f>
        <v/>
      </c>
    </row>
    <row r="1235" spans="1:5" x14ac:dyDescent="0.2">
      <c r="A1235" s="11" t="str">
        <f>IF('Atual-TXT'!A1256&lt;&gt;"",LEFT('Atual-TXT'!A1256,15),"")</f>
        <v/>
      </c>
      <c r="B1235" s="11" t="str">
        <f>IF('Atual-TXT'!A1256&lt;&gt;"",RIGHT(LEFT('Atual-TXT'!A1256,51),34),"")</f>
        <v/>
      </c>
      <c r="C1235" s="12" t="str">
        <f>IF('Atual-TXT'!A1256&lt;&gt;"",VALUE(RIGHT(LEFT('Atual-TXT'!A1256,75),23)),"")</f>
        <v/>
      </c>
      <c r="D1235" s="11" t="str">
        <f>IF('Atual-TXT'!A1256&lt;&gt;"",RIGHT(LEFT('Atual-TXT'!A1256,77),1),"")</f>
        <v/>
      </c>
      <c r="E1235" s="12" t="str">
        <f>IF('Atual-TXT'!A1256&lt;&gt;"",IF(MOD(VALUE(LEFT(A1235,1)),2)=1,IF(D1235="D",C1235,-C1235),IF(D1235="C",C1235,-C1235)),"")</f>
        <v/>
      </c>
    </row>
    <row r="1236" spans="1:5" x14ac:dyDescent="0.2">
      <c r="A1236" s="11" t="str">
        <f>IF('Atual-TXT'!A1257&lt;&gt;"",LEFT('Atual-TXT'!A1257,15),"")</f>
        <v/>
      </c>
      <c r="B1236" s="11" t="str">
        <f>IF('Atual-TXT'!A1257&lt;&gt;"",RIGHT(LEFT('Atual-TXT'!A1257,51),34),"")</f>
        <v/>
      </c>
      <c r="C1236" s="12" t="str">
        <f>IF('Atual-TXT'!A1257&lt;&gt;"",VALUE(RIGHT(LEFT('Atual-TXT'!A1257,75),23)),"")</f>
        <v/>
      </c>
      <c r="D1236" s="11" t="str">
        <f>IF('Atual-TXT'!A1257&lt;&gt;"",RIGHT(LEFT('Atual-TXT'!A1257,77),1),"")</f>
        <v/>
      </c>
      <c r="E1236" s="12" t="str">
        <f>IF('Atual-TXT'!A1257&lt;&gt;"",IF(MOD(VALUE(LEFT(A1236,1)),2)=1,IF(D1236="D",C1236,-C1236),IF(D1236="C",C1236,-C1236)),"")</f>
        <v/>
      </c>
    </row>
    <row r="1237" spans="1:5" x14ac:dyDescent="0.2">
      <c r="A1237" s="11" t="str">
        <f>IF('Atual-TXT'!A1258&lt;&gt;"",LEFT('Atual-TXT'!A1258,15),"")</f>
        <v/>
      </c>
      <c r="B1237" s="11" t="str">
        <f>IF('Atual-TXT'!A1258&lt;&gt;"",RIGHT(LEFT('Atual-TXT'!A1258,51),34),"")</f>
        <v/>
      </c>
      <c r="C1237" s="12" t="str">
        <f>IF('Atual-TXT'!A1258&lt;&gt;"",VALUE(RIGHT(LEFT('Atual-TXT'!A1258,75),23)),"")</f>
        <v/>
      </c>
      <c r="D1237" s="11" t="str">
        <f>IF('Atual-TXT'!A1258&lt;&gt;"",RIGHT(LEFT('Atual-TXT'!A1258,77),1),"")</f>
        <v/>
      </c>
      <c r="E1237" s="12" t="str">
        <f>IF('Atual-TXT'!A1258&lt;&gt;"",IF(MOD(VALUE(LEFT(A1237,1)),2)=1,IF(D1237="D",C1237,-C1237),IF(D1237="C",C1237,-C1237)),"")</f>
        <v/>
      </c>
    </row>
    <row r="1238" spans="1:5" x14ac:dyDescent="0.2">
      <c r="A1238" s="11" t="str">
        <f>IF('Atual-TXT'!A1259&lt;&gt;"",LEFT('Atual-TXT'!A1259,15),"")</f>
        <v/>
      </c>
      <c r="B1238" s="11" t="str">
        <f>IF('Atual-TXT'!A1259&lt;&gt;"",RIGHT(LEFT('Atual-TXT'!A1259,51),34),"")</f>
        <v/>
      </c>
      <c r="C1238" s="12" t="str">
        <f>IF('Atual-TXT'!A1259&lt;&gt;"",VALUE(RIGHT(LEFT('Atual-TXT'!A1259,75),23)),"")</f>
        <v/>
      </c>
      <c r="D1238" s="11" t="str">
        <f>IF('Atual-TXT'!A1259&lt;&gt;"",RIGHT(LEFT('Atual-TXT'!A1259,77),1),"")</f>
        <v/>
      </c>
      <c r="E1238" s="12" t="str">
        <f>IF('Atual-TXT'!A1259&lt;&gt;"",IF(MOD(VALUE(LEFT(A1238,1)),2)=1,IF(D1238="D",C1238,-C1238),IF(D1238="C",C1238,-C1238)),"")</f>
        <v/>
      </c>
    </row>
    <row r="1239" spans="1:5" x14ac:dyDescent="0.2">
      <c r="A1239" s="11" t="str">
        <f>IF('Atual-TXT'!A1260&lt;&gt;"",LEFT('Atual-TXT'!A1260,15),"")</f>
        <v/>
      </c>
      <c r="B1239" s="11" t="str">
        <f>IF('Atual-TXT'!A1260&lt;&gt;"",RIGHT(LEFT('Atual-TXT'!A1260,51),34),"")</f>
        <v/>
      </c>
      <c r="C1239" s="12" t="str">
        <f>IF('Atual-TXT'!A1260&lt;&gt;"",VALUE(RIGHT(LEFT('Atual-TXT'!A1260,75),23)),"")</f>
        <v/>
      </c>
      <c r="D1239" s="11" t="str">
        <f>IF('Atual-TXT'!A1260&lt;&gt;"",RIGHT(LEFT('Atual-TXT'!A1260,77),1),"")</f>
        <v/>
      </c>
      <c r="E1239" s="12" t="str">
        <f>IF('Atual-TXT'!A1260&lt;&gt;"",IF(MOD(VALUE(LEFT(A1239,1)),2)=1,IF(D1239="D",C1239,-C1239),IF(D1239="C",C1239,-C1239)),"")</f>
        <v/>
      </c>
    </row>
    <row r="1240" spans="1:5" x14ac:dyDescent="0.2">
      <c r="A1240" s="11" t="str">
        <f>IF('Atual-TXT'!A1261&lt;&gt;"",LEFT('Atual-TXT'!A1261,15),"")</f>
        <v/>
      </c>
      <c r="B1240" s="11" t="str">
        <f>IF('Atual-TXT'!A1261&lt;&gt;"",RIGHT(LEFT('Atual-TXT'!A1261,51),34),"")</f>
        <v/>
      </c>
      <c r="C1240" s="12" t="str">
        <f>IF('Atual-TXT'!A1261&lt;&gt;"",VALUE(RIGHT(LEFT('Atual-TXT'!A1261,75),23)),"")</f>
        <v/>
      </c>
      <c r="D1240" s="11" t="str">
        <f>IF('Atual-TXT'!A1261&lt;&gt;"",RIGHT(LEFT('Atual-TXT'!A1261,77),1),"")</f>
        <v/>
      </c>
      <c r="E1240" s="12" t="str">
        <f>IF('Atual-TXT'!A1261&lt;&gt;"",IF(MOD(VALUE(LEFT(A1240,1)),2)=1,IF(D1240="D",C1240,-C1240),IF(D1240="C",C1240,-C1240)),"")</f>
        <v/>
      </c>
    </row>
    <row r="1241" spans="1:5" x14ac:dyDescent="0.2">
      <c r="A1241" s="11" t="str">
        <f>IF('Atual-TXT'!A1262&lt;&gt;"",LEFT('Atual-TXT'!A1262,15),"")</f>
        <v/>
      </c>
      <c r="B1241" s="11" t="str">
        <f>IF('Atual-TXT'!A1262&lt;&gt;"",RIGHT(LEFT('Atual-TXT'!A1262,51),34),"")</f>
        <v/>
      </c>
      <c r="C1241" s="12" t="str">
        <f>IF('Atual-TXT'!A1262&lt;&gt;"",VALUE(RIGHT(LEFT('Atual-TXT'!A1262,75),23)),"")</f>
        <v/>
      </c>
      <c r="D1241" s="11" t="str">
        <f>IF('Atual-TXT'!A1262&lt;&gt;"",RIGHT(LEFT('Atual-TXT'!A1262,77),1),"")</f>
        <v/>
      </c>
      <c r="E1241" s="12" t="str">
        <f>IF('Atual-TXT'!A1262&lt;&gt;"",IF(MOD(VALUE(LEFT(A1241,1)),2)=1,IF(D1241="D",C1241,-C1241),IF(D1241="C",C1241,-C1241)),"")</f>
        <v/>
      </c>
    </row>
    <row r="1242" spans="1:5" x14ac:dyDescent="0.2">
      <c r="A1242" s="11" t="str">
        <f>IF('Atual-TXT'!A1263&lt;&gt;"",LEFT('Atual-TXT'!A1263,15),"")</f>
        <v/>
      </c>
      <c r="B1242" s="11" t="str">
        <f>IF('Atual-TXT'!A1263&lt;&gt;"",RIGHT(LEFT('Atual-TXT'!A1263,51),34),"")</f>
        <v/>
      </c>
      <c r="C1242" s="12" t="str">
        <f>IF('Atual-TXT'!A1263&lt;&gt;"",VALUE(RIGHT(LEFT('Atual-TXT'!A1263,75),23)),"")</f>
        <v/>
      </c>
      <c r="D1242" s="11" t="str">
        <f>IF('Atual-TXT'!A1263&lt;&gt;"",RIGHT(LEFT('Atual-TXT'!A1263,77),1),"")</f>
        <v/>
      </c>
      <c r="E1242" s="12" t="str">
        <f>IF('Atual-TXT'!A1263&lt;&gt;"",IF(MOD(VALUE(LEFT(A1242,1)),2)=1,IF(D1242="D",C1242,-C1242),IF(D1242="C",C1242,-C1242)),"")</f>
        <v/>
      </c>
    </row>
    <row r="1243" spans="1:5" x14ac:dyDescent="0.2">
      <c r="A1243" s="11" t="str">
        <f>IF('Atual-TXT'!A1264&lt;&gt;"",LEFT('Atual-TXT'!A1264,15),"")</f>
        <v/>
      </c>
      <c r="B1243" s="11" t="str">
        <f>IF('Atual-TXT'!A1264&lt;&gt;"",RIGHT(LEFT('Atual-TXT'!A1264,51),34),"")</f>
        <v/>
      </c>
      <c r="C1243" s="12" t="str">
        <f>IF('Atual-TXT'!A1264&lt;&gt;"",VALUE(RIGHT(LEFT('Atual-TXT'!A1264,75),23)),"")</f>
        <v/>
      </c>
      <c r="D1243" s="11" t="str">
        <f>IF('Atual-TXT'!A1264&lt;&gt;"",RIGHT(LEFT('Atual-TXT'!A1264,77),1),"")</f>
        <v/>
      </c>
      <c r="E1243" s="12" t="str">
        <f>IF('Atual-TXT'!A1264&lt;&gt;"",IF(MOD(VALUE(LEFT(A1243,1)),2)=1,IF(D1243="D",C1243,-C1243),IF(D1243="C",C1243,-C1243)),"")</f>
        <v/>
      </c>
    </row>
    <row r="1244" spans="1:5" x14ac:dyDescent="0.2">
      <c r="A1244" s="11" t="str">
        <f>IF('Atual-TXT'!A1265&lt;&gt;"",LEFT('Atual-TXT'!A1265,15),"")</f>
        <v/>
      </c>
      <c r="B1244" s="11" t="str">
        <f>IF('Atual-TXT'!A1265&lt;&gt;"",RIGHT(LEFT('Atual-TXT'!A1265,51),34),"")</f>
        <v/>
      </c>
      <c r="C1244" s="12" t="str">
        <f>IF('Atual-TXT'!A1265&lt;&gt;"",VALUE(RIGHT(LEFT('Atual-TXT'!A1265,75),23)),"")</f>
        <v/>
      </c>
      <c r="D1244" s="11" t="str">
        <f>IF('Atual-TXT'!A1265&lt;&gt;"",RIGHT(LEFT('Atual-TXT'!A1265,77),1),"")</f>
        <v/>
      </c>
      <c r="E1244" s="12" t="str">
        <f>IF('Atual-TXT'!A1265&lt;&gt;"",IF(MOD(VALUE(LEFT(A1244,1)),2)=1,IF(D1244="D",C1244,-C1244),IF(D1244="C",C1244,-C1244)),"")</f>
        <v/>
      </c>
    </row>
    <row r="1245" spans="1:5" x14ac:dyDescent="0.2">
      <c r="A1245" s="11" t="str">
        <f>IF('Atual-TXT'!A1266&lt;&gt;"",LEFT('Atual-TXT'!A1266,15),"")</f>
        <v/>
      </c>
      <c r="B1245" s="11" t="str">
        <f>IF('Atual-TXT'!A1266&lt;&gt;"",RIGHT(LEFT('Atual-TXT'!A1266,51),34),"")</f>
        <v/>
      </c>
      <c r="C1245" s="12" t="str">
        <f>IF('Atual-TXT'!A1266&lt;&gt;"",VALUE(RIGHT(LEFT('Atual-TXT'!A1266,75),23)),"")</f>
        <v/>
      </c>
      <c r="D1245" s="11" t="str">
        <f>IF('Atual-TXT'!A1266&lt;&gt;"",RIGHT(LEFT('Atual-TXT'!A1266,77),1),"")</f>
        <v/>
      </c>
      <c r="E1245" s="12" t="str">
        <f>IF('Atual-TXT'!A1266&lt;&gt;"",IF(MOD(VALUE(LEFT(A1245,1)),2)=1,IF(D1245="D",C1245,-C1245),IF(D1245="C",C1245,-C1245)),"")</f>
        <v/>
      </c>
    </row>
    <row r="1246" spans="1:5" x14ac:dyDescent="0.2">
      <c r="A1246" s="11" t="str">
        <f>IF('Atual-TXT'!A1267&lt;&gt;"",LEFT('Atual-TXT'!A1267,15),"")</f>
        <v/>
      </c>
      <c r="B1246" s="11" t="str">
        <f>IF('Atual-TXT'!A1267&lt;&gt;"",RIGHT(LEFT('Atual-TXT'!A1267,51),34),"")</f>
        <v/>
      </c>
      <c r="C1246" s="12" t="str">
        <f>IF('Atual-TXT'!A1267&lt;&gt;"",VALUE(RIGHT(LEFT('Atual-TXT'!A1267,75),23)),"")</f>
        <v/>
      </c>
      <c r="D1246" s="11" t="str">
        <f>IF('Atual-TXT'!A1267&lt;&gt;"",RIGHT(LEFT('Atual-TXT'!A1267,77),1),"")</f>
        <v/>
      </c>
      <c r="E1246" s="12" t="str">
        <f>IF('Atual-TXT'!A1267&lt;&gt;"",IF(MOD(VALUE(LEFT(A1246,1)),2)=1,IF(D1246="D",C1246,-C1246),IF(D1246="C",C1246,-C1246)),"")</f>
        <v/>
      </c>
    </row>
    <row r="1247" spans="1:5" x14ac:dyDescent="0.2">
      <c r="A1247" s="11" t="str">
        <f>IF('Atual-TXT'!A1268&lt;&gt;"",LEFT('Atual-TXT'!A1268,15),"")</f>
        <v/>
      </c>
      <c r="B1247" s="11" t="str">
        <f>IF('Atual-TXT'!A1268&lt;&gt;"",RIGHT(LEFT('Atual-TXT'!A1268,51),34),"")</f>
        <v/>
      </c>
      <c r="C1247" s="12" t="str">
        <f>IF('Atual-TXT'!A1268&lt;&gt;"",VALUE(RIGHT(LEFT('Atual-TXT'!A1268,75),23)),"")</f>
        <v/>
      </c>
      <c r="D1247" s="11" t="str">
        <f>IF('Atual-TXT'!A1268&lt;&gt;"",RIGHT(LEFT('Atual-TXT'!A1268,77),1),"")</f>
        <v/>
      </c>
      <c r="E1247" s="12" t="str">
        <f>IF('Atual-TXT'!A1268&lt;&gt;"",IF(MOD(VALUE(LEFT(A1247,1)),2)=1,IF(D1247="D",C1247,-C1247),IF(D1247="C",C1247,-C1247)),"")</f>
        <v/>
      </c>
    </row>
    <row r="1248" spans="1:5" x14ac:dyDescent="0.2">
      <c r="A1248" s="11" t="str">
        <f>IF('Atual-TXT'!A1269&lt;&gt;"",LEFT('Atual-TXT'!A1269,15),"")</f>
        <v/>
      </c>
      <c r="B1248" s="11" t="str">
        <f>IF('Atual-TXT'!A1269&lt;&gt;"",RIGHT(LEFT('Atual-TXT'!A1269,51),34),"")</f>
        <v/>
      </c>
      <c r="C1248" s="12" t="str">
        <f>IF('Atual-TXT'!A1269&lt;&gt;"",VALUE(RIGHT(LEFT('Atual-TXT'!A1269,75),23)),"")</f>
        <v/>
      </c>
      <c r="D1248" s="11" t="str">
        <f>IF('Atual-TXT'!A1269&lt;&gt;"",RIGHT(LEFT('Atual-TXT'!A1269,77),1),"")</f>
        <v/>
      </c>
      <c r="E1248" s="12" t="str">
        <f>IF('Atual-TXT'!A1269&lt;&gt;"",IF(MOD(VALUE(LEFT(A1248,1)),2)=1,IF(D1248="D",C1248,-C1248),IF(D1248="C",C1248,-C1248)),"")</f>
        <v/>
      </c>
    </row>
    <row r="1249" spans="1:5" x14ac:dyDescent="0.2">
      <c r="A1249" s="11" t="str">
        <f>IF('Atual-TXT'!A1270&lt;&gt;"",LEFT('Atual-TXT'!A1270,15),"")</f>
        <v/>
      </c>
      <c r="B1249" s="11" t="str">
        <f>IF('Atual-TXT'!A1270&lt;&gt;"",RIGHT(LEFT('Atual-TXT'!A1270,51),34),"")</f>
        <v/>
      </c>
      <c r="C1249" s="12" t="str">
        <f>IF('Atual-TXT'!A1270&lt;&gt;"",VALUE(RIGHT(LEFT('Atual-TXT'!A1270,75),23)),"")</f>
        <v/>
      </c>
      <c r="D1249" s="11" t="str">
        <f>IF('Atual-TXT'!A1270&lt;&gt;"",RIGHT(LEFT('Atual-TXT'!A1270,77),1),"")</f>
        <v/>
      </c>
      <c r="E1249" s="12" t="str">
        <f>IF('Atual-TXT'!A1270&lt;&gt;"",IF(MOD(VALUE(LEFT(A1249,1)),2)=1,IF(D1249="D",C1249,-C1249),IF(D1249="C",C1249,-C1249)),"")</f>
        <v/>
      </c>
    </row>
    <row r="1250" spans="1:5" x14ac:dyDescent="0.2">
      <c r="A1250" s="11" t="str">
        <f>IF('Atual-TXT'!A1271&lt;&gt;"",LEFT('Atual-TXT'!A1271,15),"")</f>
        <v/>
      </c>
      <c r="B1250" s="11" t="str">
        <f>IF('Atual-TXT'!A1271&lt;&gt;"",RIGHT(LEFT('Atual-TXT'!A1271,51),34),"")</f>
        <v/>
      </c>
      <c r="C1250" s="12" t="str">
        <f>IF('Atual-TXT'!A1271&lt;&gt;"",VALUE(RIGHT(LEFT('Atual-TXT'!A1271,75),23)),"")</f>
        <v/>
      </c>
      <c r="D1250" s="11" t="str">
        <f>IF('Atual-TXT'!A1271&lt;&gt;"",RIGHT(LEFT('Atual-TXT'!A1271,77),1),"")</f>
        <v/>
      </c>
      <c r="E1250" s="12" t="str">
        <f>IF('Atual-TXT'!A1271&lt;&gt;"",IF(MOD(VALUE(LEFT(A1250,1)),2)=1,IF(D1250="D",C1250,-C1250),IF(D1250="C",C1250,-C1250)),"")</f>
        <v/>
      </c>
    </row>
    <row r="1251" spans="1:5" x14ac:dyDescent="0.2">
      <c r="A1251" s="11" t="str">
        <f>IF('Atual-TXT'!A1272&lt;&gt;"",LEFT('Atual-TXT'!A1272,15),"")</f>
        <v/>
      </c>
      <c r="B1251" s="11" t="str">
        <f>IF('Atual-TXT'!A1272&lt;&gt;"",RIGHT(LEFT('Atual-TXT'!A1272,51),34),"")</f>
        <v/>
      </c>
      <c r="C1251" s="12" t="str">
        <f>IF('Atual-TXT'!A1272&lt;&gt;"",VALUE(RIGHT(LEFT('Atual-TXT'!A1272,75),23)),"")</f>
        <v/>
      </c>
      <c r="D1251" s="11" t="str">
        <f>IF('Atual-TXT'!A1272&lt;&gt;"",RIGHT(LEFT('Atual-TXT'!A1272,77),1),"")</f>
        <v/>
      </c>
      <c r="E1251" s="12" t="str">
        <f>IF('Atual-TXT'!A1272&lt;&gt;"",IF(MOD(VALUE(LEFT(A1251,1)),2)=1,IF(D1251="D",C1251,-C1251),IF(D1251="C",C1251,-C1251)),"")</f>
        <v/>
      </c>
    </row>
    <row r="1252" spans="1:5" x14ac:dyDescent="0.2">
      <c r="A1252" s="11" t="str">
        <f>IF('Atual-TXT'!A1273&lt;&gt;"",LEFT('Atual-TXT'!A1273,15),"")</f>
        <v/>
      </c>
      <c r="B1252" s="11" t="str">
        <f>IF('Atual-TXT'!A1273&lt;&gt;"",RIGHT(LEFT('Atual-TXT'!A1273,51),34),"")</f>
        <v/>
      </c>
      <c r="C1252" s="12" t="str">
        <f>IF('Atual-TXT'!A1273&lt;&gt;"",VALUE(RIGHT(LEFT('Atual-TXT'!A1273,75),23)),"")</f>
        <v/>
      </c>
      <c r="D1252" s="11" t="str">
        <f>IF('Atual-TXT'!A1273&lt;&gt;"",RIGHT(LEFT('Atual-TXT'!A1273,77),1),"")</f>
        <v/>
      </c>
      <c r="E1252" s="12" t="str">
        <f>IF('Atual-TXT'!A1273&lt;&gt;"",IF(MOD(VALUE(LEFT(A1252,1)),2)=1,IF(D1252="D",C1252,-C1252),IF(D1252="C",C1252,-C1252)),"")</f>
        <v/>
      </c>
    </row>
    <row r="1253" spans="1:5" x14ac:dyDescent="0.2">
      <c r="A1253" s="11" t="str">
        <f>IF('Atual-TXT'!A1274&lt;&gt;"",LEFT('Atual-TXT'!A1274,15),"")</f>
        <v/>
      </c>
      <c r="B1253" s="11" t="str">
        <f>IF('Atual-TXT'!A1274&lt;&gt;"",RIGHT(LEFT('Atual-TXT'!A1274,51),34),"")</f>
        <v/>
      </c>
      <c r="C1253" s="12" t="str">
        <f>IF('Atual-TXT'!A1274&lt;&gt;"",VALUE(RIGHT(LEFT('Atual-TXT'!A1274,75),23)),"")</f>
        <v/>
      </c>
      <c r="D1253" s="11" t="str">
        <f>IF('Atual-TXT'!A1274&lt;&gt;"",RIGHT(LEFT('Atual-TXT'!A1274,77),1),"")</f>
        <v/>
      </c>
      <c r="E1253" s="12" t="str">
        <f>IF('Atual-TXT'!A1274&lt;&gt;"",IF(MOD(VALUE(LEFT(A1253,1)),2)=1,IF(D1253="D",C1253,-C1253),IF(D1253="C",C1253,-C1253)),"")</f>
        <v/>
      </c>
    </row>
    <row r="1254" spans="1:5" x14ac:dyDescent="0.2">
      <c r="A1254" s="11" t="str">
        <f>IF('Atual-TXT'!A1275&lt;&gt;"",LEFT('Atual-TXT'!A1275,15),"")</f>
        <v/>
      </c>
      <c r="B1254" s="11" t="str">
        <f>IF('Atual-TXT'!A1275&lt;&gt;"",RIGHT(LEFT('Atual-TXT'!A1275,51),34),"")</f>
        <v/>
      </c>
      <c r="C1254" s="12" t="str">
        <f>IF('Atual-TXT'!A1275&lt;&gt;"",VALUE(RIGHT(LEFT('Atual-TXT'!A1275,75),23)),"")</f>
        <v/>
      </c>
      <c r="D1254" s="11" t="str">
        <f>IF('Atual-TXT'!A1275&lt;&gt;"",RIGHT(LEFT('Atual-TXT'!A1275,77),1),"")</f>
        <v/>
      </c>
      <c r="E1254" s="12" t="str">
        <f>IF('Atual-TXT'!A1275&lt;&gt;"",IF(MOD(VALUE(LEFT(A1254,1)),2)=1,IF(D1254="D",C1254,-C1254),IF(D1254="C",C1254,-C1254)),"")</f>
        <v/>
      </c>
    </row>
    <row r="1255" spans="1:5" x14ac:dyDescent="0.2">
      <c r="A1255" s="11" t="str">
        <f>IF('Atual-TXT'!A1276&lt;&gt;"",LEFT('Atual-TXT'!A1276,15),"")</f>
        <v/>
      </c>
      <c r="B1255" s="11" t="str">
        <f>IF('Atual-TXT'!A1276&lt;&gt;"",RIGHT(LEFT('Atual-TXT'!A1276,51),34),"")</f>
        <v/>
      </c>
      <c r="C1255" s="12" t="str">
        <f>IF('Atual-TXT'!A1276&lt;&gt;"",VALUE(RIGHT(LEFT('Atual-TXT'!A1276,75),23)),"")</f>
        <v/>
      </c>
      <c r="D1255" s="11" t="str">
        <f>IF('Atual-TXT'!A1276&lt;&gt;"",RIGHT(LEFT('Atual-TXT'!A1276,77),1),"")</f>
        <v/>
      </c>
      <c r="E1255" s="12" t="str">
        <f>IF('Atual-TXT'!A1276&lt;&gt;"",IF(MOD(VALUE(LEFT(A1255,1)),2)=1,IF(D1255="D",C1255,-C1255),IF(D1255="C",C1255,-C1255)),"")</f>
        <v/>
      </c>
    </row>
    <row r="1256" spans="1:5" x14ac:dyDescent="0.2">
      <c r="A1256" s="11" t="str">
        <f>IF('Atual-TXT'!A1277&lt;&gt;"",LEFT('Atual-TXT'!A1277,15),"")</f>
        <v/>
      </c>
      <c r="B1256" s="11" t="str">
        <f>IF('Atual-TXT'!A1277&lt;&gt;"",RIGHT(LEFT('Atual-TXT'!A1277,51),34),"")</f>
        <v/>
      </c>
      <c r="C1256" s="12" t="str">
        <f>IF('Atual-TXT'!A1277&lt;&gt;"",VALUE(RIGHT(LEFT('Atual-TXT'!A1277,75),23)),"")</f>
        <v/>
      </c>
      <c r="D1256" s="11" t="str">
        <f>IF('Atual-TXT'!A1277&lt;&gt;"",RIGHT(LEFT('Atual-TXT'!A1277,77),1),"")</f>
        <v/>
      </c>
      <c r="E1256" s="12" t="str">
        <f>IF('Atual-TXT'!A1277&lt;&gt;"",IF(MOD(VALUE(LEFT(A1256,1)),2)=1,IF(D1256="D",C1256,-C1256),IF(D1256="C",C1256,-C1256)),"")</f>
        <v/>
      </c>
    </row>
    <row r="1257" spans="1:5" x14ac:dyDescent="0.2">
      <c r="A1257" s="11" t="str">
        <f>IF('Atual-TXT'!A1278&lt;&gt;"",LEFT('Atual-TXT'!A1278,15),"")</f>
        <v/>
      </c>
      <c r="B1257" s="11" t="str">
        <f>IF('Atual-TXT'!A1278&lt;&gt;"",RIGHT(LEFT('Atual-TXT'!A1278,51),34),"")</f>
        <v/>
      </c>
      <c r="C1257" s="12" t="str">
        <f>IF('Atual-TXT'!A1278&lt;&gt;"",VALUE(RIGHT(LEFT('Atual-TXT'!A1278,75),23)),"")</f>
        <v/>
      </c>
      <c r="D1257" s="11" t="str">
        <f>IF('Atual-TXT'!A1278&lt;&gt;"",RIGHT(LEFT('Atual-TXT'!A1278,77),1),"")</f>
        <v/>
      </c>
      <c r="E1257" s="12" t="str">
        <f>IF('Atual-TXT'!A1278&lt;&gt;"",IF(MOD(VALUE(LEFT(A1257,1)),2)=1,IF(D1257="D",C1257,-C1257),IF(D1257="C",C1257,-C1257)),"")</f>
        <v/>
      </c>
    </row>
    <row r="1258" spans="1:5" x14ac:dyDescent="0.2">
      <c r="A1258" s="11" t="str">
        <f>IF('Atual-TXT'!A1279&lt;&gt;"",LEFT('Atual-TXT'!A1279,15),"")</f>
        <v/>
      </c>
      <c r="B1258" s="11" t="str">
        <f>IF('Atual-TXT'!A1279&lt;&gt;"",RIGHT(LEFT('Atual-TXT'!A1279,51),34),"")</f>
        <v/>
      </c>
      <c r="C1258" s="12" t="str">
        <f>IF('Atual-TXT'!A1279&lt;&gt;"",VALUE(RIGHT(LEFT('Atual-TXT'!A1279,75),23)),"")</f>
        <v/>
      </c>
      <c r="D1258" s="11" t="str">
        <f>IF('Atual-TXT'!A1279&lt;&gt;"",RIGHT(LEFT('Atual-TXT'!A1279,77),1),"")</f>
        <v/>
      </c>
      <c r="E1258" s="12" t="str">
        <f>IF('Atual-TXT'!A1279&lt;&gt;"",IF(MOD(VALUE(LEFT(A1258,1)),2)=1,IF(D1258="D",C1258,-C1258),IF(D1258="C",C1258,-C1258)),"")</f>
        <v/>
      </c>
    </row>
    <row r="1259" spans="1:5" x14ac:dyDescent="0.2">
      <c r="A1259" s="11" t="str">
        <f>IF('Atual-TXT'!A1280&lt;&gt;"",LEFT('Atual-TXT'!A1280,15),"")</f>
        <v/>
      </c>
      <c r="B1259" s="11" t="str">
        <f>IF('Atual-TXT'!A1280&lt;&gt;"",RIGHT(LEFT('Atual-TXT'!A1280,51),34),"")</f>
        <v/>
      </c>
      <c r="C1259" s="12" t="str">
        <f>IF('Atual-TXT'!A1280&lt;&gt;"",VALUE(RIGHT(LEFT('Atual-TXT'!A1280,75),23)),"")</f>
        <v/>
      </c>
      <c r="D1259" s="11" t="str">
        <f>IF('Atual-TXT'!A1280&lt;&gt;"",RIGHT(LEFT('Atual-TXT'!A1280,77),1),"")</f>
        <v/>
      </c>
      <c r="E1259" s="12" t="str">
        <f>IF('Atual-TXT'!A1280&lt;&gt;"",IF(MOD(VALUE(LEFT(A1259,1)),2)=1,IF(D1259="D",C1259,-C1259),IF(D1259="C",C1259,-C1259)),"")</f>
        <v/>
      </c>
    </row>
    <row r="1260" spans="1:5" x14ac:dyDescent="0.2">
      <c r="A1260" s="11" t="str">
        <f>IF('Atual-TXT'!A1281&lt;&gt;"",LEFT('Atual-TXT'!A1281,15),"")</f>
        <v/>
      </c>
      <c r="B1260" s="11" t="str">
        <f>IF('Atual-TXT'!A1281&lt;&gt;"",RIGHT(LEFT('Atual-TXT'!A1281,51),34),"")</f>
        <v/>
      </c>
      <c r="C1260" s="12" t="str">
        <f>IF('Atual-TXT'!A1281&lt;&gt;"",VALUE(RIGHT(LEFT('Atual-TXT'!A1281,75),23)),"")</f>
        <v/>
      </c>
      <c r="D1260" s="11" t="str">
        <f>IF('Atual-TXT'!A1281&lt;&gt;"",RIGHT(LEFT('Atual-TXT'!A1281,77),1),"")</f>
        <v/>
      </c>
      <c r="E1260" s="12" t="str">
        <f>IF('Atual-TXT'!A1281&lt;&gt;"",IF(MOD(VALUE(LEFT(A1260,1)),2)=1,IF(D1260="D",C1260,-C1260),IF(D1260="C",C1260,-C1260)),"")</f>
        <v/>
      </c>
    </row>
    <row r="1261" spans="1:5" x14ac:dyDescent="0.2">
      <c r="A1261" s="11" t="str">
        <f>IF('Atual-TXT'!A1282&lt;&gt;"",LEFT('Atual-TXT'!A1282,15),"")</f>
        <v/>
      </c>
      <c r="B1261" s="11" t="str">
        <f>IF('Atual-TXT'!A1282&lt;&gt;"",RIGHT(LEFT('Atual-TXT'!A1282,51),34),"")</f>
        <v/>
      </c>
      <c r="C1261" s="12" t="str">
        <f>IF('Atual-TXT'!A1282&lt;&gt;"",VALUE(RIGHT(LEFT('Atual-TXT'!A1282,75),23)),"")</f>
        <v/>
      </c>
      <c r="D1261" s="11" t="str">
        <f>IF('Atual-TXT'!A1282&lt;&gt;"",RIGHT(LEFT('Atual-TXT'!A1282,77),1),"")</f>
        <v/>
      </c>
      <c r="E1261" s="12" t="str">
        <f>IF('Atual-TXT'!A1282&lt;&gt;"",IF(MOD(VALUE(LEFT(A1261,1)),2)=1,IF(D1261="D",C1261,-C1261),IF(D1261="C",C1261,-C1261)),"")</f>
        <v/>
      </c>
    </row>
    <row r="1262" spans="1:5" x14ac:dyDescent="0.2">
      <c r="A1262" s="11" t="str">
        <f>IF('Atual-TXT'!A1283&lt;&gt;"",LEFT('Atual-TXT'!A1283,15),"")</f>
        <v/>
      </c>
      <c r="B1262" s="11" t="str">
        <f>IF('Atual-TXT'!A1283&lt;&gt;"",RIGHT(LEFT('Atual-TXT'!A1283,51),34),"")</f>
        <v/>
      </c>
      <c r="C1262" s="12" t="str">
        <f>IF('Atual-TXT'!A1283&lt;&gt;"",VALUE(RIGHT(LEFT('Atual-TXT'!A1283,75),23)),"")</f>
        <v/>
      </c>
      <c r="D1262" s="11" t="str">
        <f>IF('Atual-TXT'!A1283&lt;&gt;"",RIGHT(LEFT('Atual-TXT'!A1283,77),1),"")</f>
        <v/>
      </c>
      <c r="E1262" s="12" t="str">
        <f>IF('Atual-TXT'!A1283&lt;&gt;"",IF(MOD(VALUE(LEFT(A1262,1)),2)=1,IF(D1262="D",C1262,-C1262),IF(D1262="C",C1262,-C1262)),"")</f>
        <v/>
      </c>
    </row>
    <row r="1263" spans="1:5" x14ac:dyDescent="0.2">
      <c r="A1263" s="11" t="str">
        <f>IF('Atual-TXT'!A1284&lt;&gt;"",LEFT('Atual-TXT'!A1284,15),"")</f>
        <v/>
      </c>
      <c r="B1263" s="11" t="str">
        <f>IF('Atual-TXT'!A1284&lt;&gt;"",RIGHT(LEFT('Atual-TXT'!A1284,51),34),"")</f>
        <v/>
      </c>
      <c r="C1263" s="12" t="str">
        <f>IF('Atual-TXT'!A1284&lt;&gt;"",VALUE(RIGHT(LEFT('Atual-TXT'!A1284,75),23)),"")</f>
        <v/>
      </c>
      <c r="D1263" s="11" t="str">
        <f>IF('Atual-TXT'!A1284&lt;&gt;"",RIGHT(LEFT('Atual-TXT'!A1284,77),1),"")</f>
        <v/>
      </c>
      <c r="E1263" s="12" t="str">
        <f>IF('Atual-TXT'!A1284&lt;&gt;"",IF(MOD(VALUE(LEFT(A1263,1)),2)=1,IF(D1263="D",C1263,-C1263),IF(D1263="C",C1263,-C1263)),"")</f>
        <v/>
      </c>
    </row>
    <row r="1264" spans="1:5" x14ac:dyDescent="0.2">
      <c r="A1264" s="11" t="str">
        <f>IF('Atual-TXT'!A1285&lt;&gt;"",LEFT('Atual-TXT'!A1285,15),"")</f>
        <v/>
      </c>
      <c r="B1264" s="11" t="str">
        <f>IF('Atual-TXT'!A1285&lt;&gt;"",RIGHT(LEFT('Atual-TXT'!A1285,51),34),"")</f>
        <v/>
      </c>
      <c r="C1264" s="12" t="str">
        <f>IF('Atual-TXT'!A1285&lt;&gt;"",VALUE(RIGHT(LEFT('Atual-TXT'!A1285,75),23)),"")</f>
        <v/>
      </c>
      <c r="D1264" s="11" t="str">
        <f>IF('Atual-TXT'!A1285&lt;&gt;"",RIGHT(LEFT('Atual-TXT'!A1285,77),1),"")</f>
        <v/>
      </c>
      <c r="E1264" s="12" t="str">
        <f>IF('Atual-TXT'!A1285&lt;&gt;"",IF(MOD(VALUE(LEFT(A1264,1)),2)=1,IF(D1264="D",C1264,-C1264),IF(D1264="C",C1264,-C1264)),"")</f>
        <v/>
      </c>
    </row>
    <row r="1265" spans="1:5" x14ac:dyDescent="0.2">
      <c r="A1265" s="11" t="str">
        <f>IF('Atual-TXT'!A1286&lt;&gt;"",LEFT('Atual-TXT'!A1286,15),"")</f>
        <v/>
      </c>
      <c r="B1265" s="11" t="str">
        <f>IF('Atual-TXT'!A1286&lt;&gt;"",RIGHT(LEFT('Atual-TXT'!A1286,51),34),"")</f>
        <v/>
      </c>
      <c r="C1265" s="12" t="str">
        <f>IF('Atual-TXT'!A1286&lt;&gt;"",VALUE(RIGHT(LEFT('Atual-TXT'!A1286,75),23)),"")</f>
        <v/>
      </c>
      <c r="D1265" s="11" t="str">
        <f>IF('Atual-TXT'!A1286&lt;&gt;"",RIGHT(LEFT('Atual-TXT'!A1286,77),1),"")</f>
        <v/>
      </c>
      <c r="E1265" s="12" t="str">
        <f>IF('Atual-TXT'!A1286&lt;&gt;"",IF(MOD(VALUE(LEFT(A1265,1)),2)=1,IF(D1265="D",C1265,-C1265),IF(D1265="C",C1265,-C1265)),"")</f>
        <v/>
      </c>
    </row>
    <row r="1266" spans="1:5" x14ac:dyDescent="0.2">
      <c r="A1266" s="11" t="str">
        <f>IF('Atual-TXT'!A1287&lt;&gt;"",LEFT('Atual-TXT'!A1287,15),"")</f>
        <v/>
      </c>
      <c r="B1266" s="11" t="str">
        <f>IF('Atual-TXT'!A1287&lt;&gt;"",RIGHT(LEFT('Atual-TXT'!A1287,51),34),"")</f>
        <v/>
      </c>
      <c r="C1266" s="12" t="str">
        <f>IF('Atual-TXT'!A1287&lt;&gt;"",VALUE(RIGHT(LEFT('Atual-TXT'!A1287,75),23)),"")</f>
        <v/>
      </c>
      <c r="D1266" s="11" t="str">
        <f>IF('Atual-TXT'!A1287&lt;&gt;"",RIGHT(LEFT('Atual-TXT'!A1287,77),1),"")</f>
        <v/>
      </c>
      <c r="E1266" s="12" t="str">
        <f>IF('Atual-TXT'!A1287&lt;&gt;"",IF(MOD(VALUE(LEFT(A1266,1)),2)=1,IF(D1266="D",C1266,-C1266),IF(D1266="C",C1266,-C1266)),"")</f>
        <v/>
      </c>
    </row>
    <row r="1267" spans="1:5" x14ac:dyDescent="0.2">
      <c r="A1267" s="11" t="str">
        <f>IF('Atual-TXT'!A1288&lt;&gt;"",LEFT('Atual-TXT'!A1288,15),"")</f>
        <v/>
      </c>
      <c r="B1267" s="11" t="str">
        <f>IF('Atual-TXT'!A1288&lt;&gt;"",RIGHT(LEFT('Atual-TXT'!A1288,51),34),"")</f>
        <v/>
      </c>
      <c r="C1267" s="12" t="str">
        <f>IF('Atual-TXT'!A1288&lt;&gt;"",VALUE(RIGHT(LEFT('Atual-TXT'!A1288,75),23)),"")</f>
        <v/>
      </c>
      <c r="D1267" s="11" t="str">
        <f>IF('Atual-TXT'!A1288&lt;&gt;"",RIGHT(LEFT('Atual-TXT'!A1288,77),1),"")</f>
        <v/>
      </c>
      <c r="E1267" s="12" t="str">
        <f>IF('Atual-TXT'!A1288&lt;&gt;"",IF(MOD(VALUE(LEFT(A1267,1)),2)=1,IF(D1267="D",C1267,-C1267),IF(D1267="C",C1267,-C1267)),"")</f>
        <v/>
      </c>
    </row>
    <row r="1268" spans="1:5" x14ac:dyDescent="0.2">
      <c r="A1268" s="11" t="str">
        <f>IF('Atual-TXT'!A1289&lt;&gt;"",LEFT('Atual-TXT'!A1289,15),"")</f>
        <v/>
      </c>
      <c r="B1268" s="11" t="str">
        <f>IF('Atual-TXT'!A1289&lt;&gt;"",RIGHT(LEFT('Atual-TXT'!A1289,51),34),"")</f>
        <v/>
      </c>
      <c r="C1268" s="12" t="str">
        <f>IF('Atual-TXT'!A1289&lt;&gt;"",VALUE(RIGHT(LEFT('Atual-TXT'!A1289,75),23)),"")</f>
        <v/>
      </c>
      <c r="D1268" s="11" t="str">
        <f>IF('Atual-TXT'!A1289&lt;&gt;"",RIGHT(LEFT('Atual-TXT'!A1289,77),1),"")</f>
        <v/>
      </c>
      <c r="E1268" s="12" t="str">
        <f>IF('Atual-TXT'!A1289&lt;&gt;"",IF(MOD(VALUE(LEFT(A1268,1)),2)=1,IF(D1268="D",C1268,-C1268),IF(D1268="C",C1268,-C1268)),"")</f>
        <v/>
      </c>
    </row>
    <row r="1269" spans="1:5" x14ac:dyDescent="0.2">
      <c r="A1269" s="11" t="str">
        <f>IF('Atual-TXT'!A1290&lt;&gt;"",LEFT('Atual-TXT'!A1290,15),"")</f>
        <v/>
      </c>
      <c r="B1269" s="11" t="str">
        <f>IF('Atual-TXT'!A1290&lt;&gt;"",RIGHT(LEFT('Atual-TXT'!A1290,51),34),"")</f>
        <v/>
      </c>
      <c r="C1269" s="12" t="str">
        <f>IF('Atual-TXT'!A1290&lt;&gt;"",VALUE(RIGHT(LEFT('Atual-TXT'!A1290,75),23)),"")</f>
        <v/>
      </c>
      <c r="D1269" s="11" t="str">
        <f>IF('Atual-TXT'!A1290&lt;&gt;"",RIGHT(LEFT('Atual-TXT'!A1290,77),1),"")</f>
        <v/>
      </c>
      <c r="E1269" s="12" t="str">
        <f>IF('Atual-TXT'!A1290&lt;&gt;"",IF(MOD(VALUE(LEFT(A1269,1)),2)=1,IF(D1269="D",C1269,-C1269),IF(D1269="C",C1269,-C1269)),"")</f>
        <v/>
      </c>
    </row>
    <row r="1270" spans="1:5" x14ac:dyDescent="0.2">
      <c r="A1270" s="11" t="str">
        <f>IF('Atual-TXT'!A1291&lt;&gt;"",LEFT('Atual-TXT'!A1291,15),"")</f>
        <v/>
      </c>
      <c r="B1270" s="11" t="str">
        <f>IF('Atual-TXT'!A1291&lt;&gt;"",RIGHT(LEFT('Atual-TXT'!A1291,51),34),"")</f>
        <v/>
      </c>
      <c r="C1270" s="12" t="str">
        <f>IF('Atual-TXT'!A1291&lt;&gt;"",VALUE(RIGHT(LEFT('Atual-TXT'!A1291,75),23)),"")</f>
        <v/>
      </c>
      <c r="D1270" s="11" t="str">
        <f>IF('Atual-TXT'!A1291&lt;&gt;"",RIGHT(LEFT('Atual-TXT'!A1291,77),1),"")</f>
        <v/>
      </c>
      <c r="E1270" s="12" t="str">
        <f>IF('Atual-TXT'!A1291&lt;&gt;"",IF(MOD(VALUE(LEFT(A1270,1)),2)=1,IF(D1270="D",C1270,-C1270),IF(D1270="C",C1270,-C1270)),"")</f>
        <v/>
      </c>
    </row>
    <row r="1271" spans="1:5" x14ac:dyDescent="0.2">
      <c r="A1271" s="11" t="str">
        <f>IF('Atual-TXT'!A1292&lt;&gt;"",LEFT('Atual-TXT'!A1292,15),"")</f>
        <v/>
      </c>
      <c r="B1271" s="11" t="str">
        <f>IF('Atual-TXT'!A1292&lt;&gt;"",RIGHT(LEFT('Atual-TXT'!A1292,51),34),"")</f>
        <v/>
      </c>
      <c r="C1271" s="12" t="str">
        <f>IF('Atual-TXT'!A1292&lt;&gt;"",VALUE(RIGHT(LEFT('Atual-TXT'!A1292,75),23)),"")</f>
        <v/>
      </c>
      <c r="D1271" s="11" t="str">
        <f>IF('Atual-TXT'!A1292&lt;&gt;"",RIGHT(LEFT('Atual-TXT'!A1292,77),1),"")</f>
        <v/>
      </c>
      <c r="E1271" s="12" t="str">
        <f>IF('Atual-TXT'!A1292&lt;&gt;"",IF(MOD(VALUE(LEFT(A1271,1)),2)=1,IF(D1271="D",C1271,-C1271),IF(D1271="C",C1271,-C1271)),"")</f>
        <v/>
      </c>
    </row>
    <row r="1272" spans="1:5" x14ac:dyDescent="0.2">
      <c r="A1272" s="11" t="str">
        <f>IF('Atual-TXT'!A1293&lt;&gt;"",LEFT('Atual-TXT'!A1293,15),"")</f>
        <v/>
      </c>
      <c r="B1272" s="11" t="str">
        <f>IF('Atual-TXT'!A1293&lt;&gt;"",RIGHT(LEFT('Atual-TXT'!A1293,51),34),"")</f>
        <v/>
      </c>
      <c r="C1272" s="12" t="str">
        <f>IF('Atual-TXT'!A1293&lt;&gt;"",VALUE(RIGHT(LEFT('Atual-TXT'!A1293,75),23)),"")</f>
        <v/>
      </c>
      <c r="D1272" s="11" t="str">
        <f>IF('Atual-TXT'!A1293&lt;&gt;"",RIGHT(LEFT('Atual-TXT'!A1293,77),1),"")</f>
        <v/>
      </c>
      <c r="E1272" s="12" t="str">
        <f>IF('Atual-TXT'!A1293&lt;&gt;"",IF(MOD(VALUE(LEFT(A1272,1)),2)=1,IF(D1272="D",C1272,-C1272),IF(D1272="C",C1272,-C1272)),"")</f>
        <v/>
      </c>
    </row>
    <row r="1273" spans="1:5" x14ac:dyDescent="0.2">
      <c r="A1273" s="11" t="str">
        <f>IF('Atual-TXT'!A1294&lt;&gt;"",LEFT('Atual-TXT'!A1294,15),"")</f>
        <v/>
      </c>
      <c r="B1273" s="11" t="str">
        <f>IF('Atual-TXT'!A1294&lt;&gt;"",RIGHT(LEFT('Atual-TXT'!A1294,51),34),"")</f>
        <v/>
      </c>
      <c r="C1273" s="12" t="str">
        <f>IF('Atual-TXT'!A1294&lt;&gt;"",VALUE(RIGHT(LEFT('Atual-TXT'!A1294,75),23)),"")</f>
        <v/>
      </c>
      <c r="D1273" s="11" t="str">
        <f>IF('Atual-TXT'!A1294&lt;&gt;"",RIGHT(LEFT('Atual-TXT'!A1294,77),1),"")</f>
        <v/>
      </c>
      <c r="E1273" s="12" t="str">
        <f>IF('Atual-TXT'!A1294&lt;&gt;"",IF(MOD(VALUE(LEFT(A1273,1)),2)=1,IF(D1273="D",C1273,-C1273),IF(D1273="C",C1273,-C1273)),"")</f>
        <v/>
      </c>
    </row>
    <row r="1274" spans="1:5" x14ac:dyDescent="0.2">
      <c r="A1274" s="11" t="str">
        <f>IF('Atual-TXT'!A1295&lt;&gt;"",LEFT('Atual-TXT'!A1295,15),"")</f>
        <v/>
      </c>
      <c r="B1274" s="11" t="str">
        <f>IF('Atual-TXT'!A1295&lt;&gt;"",RIGHT(LEFT('Atual-TXT'!A1295,51),34),"")</f>
        <v/>
      </c>
      <c r="C1274" s="12" t="str">
        <f>IF('Atual-TXT'!A1295&lt;&gt;"",VALUE(RIGHT(LEFT('Atual-TXT'!A1295,75),23)),"")</f>
        <v/>
      </c>
      <c r="D1274" s="11" t="str">
        <f>IF('Atual-TXT'!A1295&lt;&gt;"",RIGHT(LEFT('Atual-TXT'!A1295,77),1),"")</f>
        <v/>
      </c>
      <c r="E1274" s="12" t="str">
        <f>IF('Atual-TXT'!A1295&lt;&gt;"",IF(MOD(VALUE(LEFT(A1274,1)),2)=1,IF(D1274="D",C1274,-C1274),IF(D1274="C",C1274,-C1274)),"")</f>
        <v/>
      </c>
    </row>
    <row r="1275" spans="1:5" x14ac:dyDescent="0.2">
      <c r="A1275" s="11" t="str">
        <f>IF('Atual-TXT'!A1296&lt;&gt;"",LEFT('Atual-TXT'!A1296,15),"")</f>
        <v/>
      </c>
      <c r="B1275" s="11" t="str">
        <f>IF('Atual-TXT'!A1296&lt;&gt;"",RIGHT(LEFT('Atual-TXT'!A1296,51),34),"")</f>
        <v/>
      </c>
      <c r="C1275" s="12" t="str">
        <f>IF('Atual-TXT'!A1296&lt;&gt;"",VALUE(RIGHT(LEFT('Atual-TXT'!A1296,75),23)),"")</f>
        <v/>
      </c>
      <c r="D1275" s="11" t="str">
        <f>IF('Atual-TXT'!A1296&lt;&gt;"",RIGHT(LEFT('Atual-TXT'!A1296,77),1),"")</f>
        <v/>
      </c>
      <c r="E1275" s="12" t="str">
        <f>IF('Atual-TXT'!A1296&lt;&gt;"",IF(MOD(VALUE(LEFT(A1275,1)),2)=1,IF(D1275="D",C1275,-C1275),IF(D1275="C",C1275,-C1275)),"")</f>
        <v/>
      </c>
    </row>
    <row r="1276" spans="1:5" x14ac:dyDescent="0.2">
      <c r="A1276" s="11" t="str">
        <f>IF('Atual-TXT'!A1297&lt;&gt;"",LEFT('Atual-TXT'!A1297,15),"")</f>
        <v/>
      </c>
      <c r="B1276" s="11" t="str">
        <f>IF('Atual-TXT'!A1297&lt;&gt;"",RIGHT(LEFT('Atual-TXT'!A1297,51),34),"")</f>
        <v/>
      </c>
      <c r="C1276" s="12" t="str">
        <f>IF('Atual-TXT'!A1297&lt;&gt;"",VALUE(RIGHT(LEFT('Atual-TXT'!A1297,75),23)),"")</f>
        <v/>
      </c>
      <c r="D1276" s="11" t="str">
        <f>IF('Atual-TXT'!A1297&lt;&gt;"",RIGHT(LEFT('Atual-TXT'!A1297,77),1),"")</f>
        <v/>
      </c>
      <c r="E1276" s="12" t="str">
        <f>IF('Atual-TXT'!A1297&lt;&gt;"",IF(MOD(VALUE(LEFT(A1276,1)),2)=1,IF(D1276="D",C1276,-C1276),IF(D1276="C",C1276,-C1276)),"")</f>
        <v/>
      </c>
    </row>
    <row r="1277" spans="1:5" x14ac:dyDescent="0.2">
      <c r="A1277" s="11" t="str">
        <f>IF('Atual-TXT'!A1298&lt;&gt;"",LEFT('Atual-TXT'!A1298,15),"")</f>
        <v/>
      </c>
      <c r="B1277" s="11" t="str">
        <f>IF('Atual-TXT'!A1298&lt;&gt;"",RIGHT(LEFT('Atual-TXT'!A1298,51),34),"")</f>
        <v/>
      </c>
      <c r="C1277" s="12" t="str">
        <f>IF('Atual-TXT'!A1298&lt;&gt;"",VALUE(RIGHT(LEFT('Atual-TXT'!A1298,75),23)),"")</f>
        <v/>
      </c>
      <c r="D1277" s="11" t="str">
        <f>IF('Atual-TXT'!A1298&lt;&gt;"",RIGHT(LEFT('Atual-TXT'!A1298,77),1),"")</f>
        <v/>
      </c>
      <c r="E1277" s="12" t="str">
        <f>IF('Atual-TXT'!A1298&lt;&gt;"",IF(MOD(VALUE(LEFT(A1277,1)),2)=1,IF(D1277="D",C1277,-C1277),IF(D1277="C",C1277,-C1277)),"")</f>
        <v/>
      </c>
    </row>
    <row r="1278" spans="1:5" x14ac:dyDescent="0.2">
      <c r="A1278" s="11" t="str">
        <f>IF('Atual-TXT'!A1299&lt;&gt;"",LEFT('Atual-TXT'!A1299,15),"")</f>
        <v/>
      </c>
      <c r="B1278" s="11" t="str">
        <f>IF('Atual-TXT'!A1299&lt;&gt;"",RIGHT(LEFT('Atual-TXT'!A1299,51),34),"")</f>
        <v/>
      </c>
      <c r="C1278" s="12" t="str">
        <f>IF('Atual-TXT'!A1299&lt;&gt;"",VALUE(RIGHT(LEFT('Atual-TXT'!A1299,75),23)),"")</f>
        <v/>
      </c>
      <c r="D1278" s="11" t="str">
        <f>IF('Atual-TXT'!A1299&lt;&gt;"",RIGHT(LEFT('Atual-TXT'!A1299,77),1),"")</f>
        <v/>
      </c>
      <c r="E1278" s="12" t="str">
        <f>IF('Atual-TXT'!A1299&lt;&gt;"",IF(MOD(VALUE(LEFT(A1278,1)),2)=1,IF(D1278="D",C1278,-C1278),IF(D1278="C",C1278,-C1278)),"")</f>
        <v/>
      </c>
    </row>
    <row r="1279" spans="1:5" x14ac:dyDescent="0.2">
      <c r="A1279" s="11" t="str">
        <f>IF('Atual-TXT'!A1300&lt;&gt;"",LEFT('Atual-TXT'!A1300,15),"")</f>
        <v/>
      </c>
      <c r="B1279" s="11" t="str">
        <f>IF('Atual-TXT'!A1300&lt;&gt;"",RIGHT(LEFT('Atual-TXT'!A1300,51),34),"")</f>
        <v/>
      </c>
      <c r="C1279" s="12" t="str">
        <f>IF('Atual-TXT'!A1300&lt;&gt;"",VALUE(RIGHT(LEFT('Atual-TXT'!A1300,75),23)),"")</f>
        <v/>
      </c>
      <c r="D1279" s="11" t="str">
        <f>IF('Atual-TXT'!A1300&lt;&gt;"",RIGHT(LEFT('Atual-TXT'!A1300,77),1),"")</f>
        <v/>
      </c>
      <c r="E1279" s="12" t="str">
        <f>IF('Atual-TXT'!A1300&lt;&gt;"",IF(MOD(VALUE(LEFT(A1279,1)),2)=1,IF(D1279="D",C1279,-C1279),IF(D1279="C",C1279,-C1279)),"")</f>
        <v/>
      </c>
    </row>
    <row r="1280" spans="1:5" x14ac:dyDescent="0.2">
      <c r="A1280" s="11" t="str">
        <f>IF('Atual-TXT'!A1301&lt;&gt;"",LEFT('Atual-TXT'!A1301,15),"")</f>
        <v/>
      </c>
      <c r="B1280" s="11" t="str">
        <f>IF('Atual-TXT'!A1301&lt;&gt;"",RIGHT(LEFT('Atual-TXT'!A1301,51),34),"")</f>
        <v/>
      </c>
      <c r="C1280" s="12" t="str">
        <f>IF('Atual-TXT'!A1301&lt;&gt;"",VALUE(RIGHT(LEFT('Atual-TXT'!A1301,75),23)),"")</f>
        <v/>
      </c>
      <c r="D1280" s="11" t="str">
        <f>IF('Atual-TXT'!A1301&lt;&gt;"",RIGHT(LEFT('Atual-TXT'!A1301,77),1),"")</f>
        <v/>
      </c>
      <c r="E1280" s="12" t="str">
        <f>IF('Atual-TXT'!A1301&lt;&gt;"",IF(MOD(VALUE(LEFT(A1280,1)),2)=1,IF(D1280="D",C1280,-C1280),IF(D1280="C",C1280,-C1280)),"")</f>
        <v/>
      </c>
    </row>
    <row r="1281" spans="1:5" x14ac:dyDescent="0.2">
      <c r="A1281" s="11" t="str">
        <f>IF('Atual-TXT'!A1302&lt;&gt;"",LEFT('Atual-TXT'!A1302,15),"")</f>
        <v/>
      </c>
      <c r="B1281" s="11" t="str">
        <f>IF('Atual-TXT'!A1302&lt;&gt;"",RIGHT(LEFT('Atual-TXT'!A1302,51),34),"")</f>
        <v/>
      </c>
      <c r="C1281" s="12" t="str">
        <f>IF('Atual-TXT'!A1302&lt;&gt;"",VALUE(RIGHT(LEFT('Atual-TXT'!A1302,75),23)),"")</f>
        <v/>
      </c>
      <c r="D1281" s="11" t="str">
        <f>IF('Atual-TXT'!A1302&lt;&gt;"",RIGHT(LEFT('Atual-TXT'!A1302,77),1),"")</f>
        <v/>
      </c>
      <c r="E1281" s="12" t="str">
        <f>IF('Atual-TXT'!A1302&lt;&gt;"",IF(MOD(VALUE(LEFT(A1281,1)),2)=1,IF(D1281="D",C1281,-C1281),IF(D1281="C",C1281,-C1281)),"")</f>
        <v/>
      </c>
    </row>
    <row r="1282" spans="1:5" x14ac:dyDescent="0.2">
      <c r="A1282" s="11" t="str">
        <f>IF('Atual-TXT'!A1303&lt;&gt;"",LEFT('Atual-TXT'!A1303,15),"")</f>
        <v/>
      </c>
      <c r="B1282" s="11" t="str">
        <f>IF('Atual-TXT'!A1303&lt;&gt;"",RIGHT(LEFT('Atual-TXT'!A1303,51),34),"")</f>
        <v/>
      </c>
      <c r="C1282" s="12" t="str">
        <f>IF('Atual-TXT'!A1303&lt;&gt;"",VALUE(RIGHT(LEFT('Atual-TXT'!A1303,75),23)),"")</f>
        <v/>
      </c>
      <c r="D1282" s="11" t="str">
        <f>IF('Atual-TXT'!A1303&lt;&gt;"",RIGHT(LEFT('Atual-TXT'!A1303,77),1),"")</f>
        <v/>
      </c>
      <c r="E1282" s="12" t="str">
        <f>IF('Atual-TXT'!A1303&lt;&gt;"",IF(MOD(VALUE(LEFT(A1282,1)),2)=1,IF(D1282="D",C1282,-C1282),IF(D1282="C",C1282,-C1282)),"")</f>
        <v/>
      </c>
    </row>
    <row r="1283" spans="1:5" x14ac:dyDescent="0.2">
      <c r="A1283" s="11" t="str">
        <f>IF('Atual-TXT'!A1304&lt;&gt;"",LEFT('Atual-TXT'!A1304,15),"")</f>
        <v/>
      </c>
      <c r="B1283" s="11" t="str">
        <f>IF('Atual-TXT'!A1304&lt;&gt;"",RIGHT(LEFT('Atual-TXT'!A1304,51),34),"")</f>
        <v/>
      </c>
      <c r="C1283" s="12" t="str">
        <f>IF('Atual-TXT'!A1304&lt;&gt;"",VALUE(RIGHT(LEFT('Atual-TXT'!A1304,75),23)),"")</f>
        <v/>
      </c>
      <c r="D1283" s="11" t="str">
        <f>IF('Atual-TXT'!A1304&lt;&gt;"",RIGHT(LEFT('Atual-TXT'!A1304,77),1),"")</f>
        <v/>
      </c>
      <c r="E1283" s="12" t="str">
        <f>IF('Atual-TXT'!A1304&lt;&gt;"",IF(MOD(VALUE(LEFT(A1283,1)),2)=1,IF(D1283="D",C1283,-C1283),IF(D1283="C",C1283,-C1283)),"")</f>
        <v/>
      </c>
    </row>
    <row r="1284" spans="1:5" x14ac:dyDescent="0.2">
      <c r="A1284" s="11" t="str">
        <f>IF('Atual-TXT'!A1305&lt;&gt;"",LEFT('Atual-TXT'!A1305,15),"")</f>
        <v/>
      </c>
      <c r="B1284" s="11" t="str">
        <f>IF('Atual-TXT'!A1305&lt;&gt;"",RIGHT(LEFT('Atual-TXT'!A1305,51),34),"")</f>
        <v/>
      </c>
      <c r="C1284" s="12" t="str">
        <f>IF('Atual-TXT'!A1305&lt;&gt;"",VALUE(RIGHT(LEFT('Atual-TXT'!A1305,75),23)),"")</f>
        <v/>
      </c>
      <c r="D1284" s="11" t="str">
        <f>IF('Atual-TXT'!A1305&lt;&gt;"",RIGHT(LEFT('Atual-TXT'!A1305,77),1),"")</f>
        <v/>
      </c>
      <c r="E1284" s="12" t="str">
        <f>IF('Atual-TXT'!A1305&lt;&gt;"",IF(MOD(VALUE(LEFT(A1284,1)),2)=1,IF(D1284="D",C1284,-C1284),IF(D1284="C",C1284,-C1284)),"")</f>
        <v/>
      </c>
    </row>
    <row r="1285" spans="1:5" x14ac:dyDescent="0.2">
      <c r="A1285" s="11" t="str">
        <f>IF('Atual-TXT'!A1306&lt;&gt;"",LEFT('Atual-TXT'!A1306,15),"")</f>
        <v/>
      </c>
      <c r="B1285" s="11" t="str">
        <f>IF('Atual-TXT'!A1306&lt;&gt;"",RIGHT(LEFT('Atual-TXT'!A1306,51),34),"")</f>
        <v/>
      </c>
      <c r="C1285" s="12" t="str">
        <f>IF('Atual-TXT'!A1306&lt;&gt;"",VALUE(RIGHT(LEFT('Atual-TXT'!A1306,75),23)),"")</f>
        <v/>
      </c>
      <c r="D1285" s="11" t="str">
        <f>IF('Atual-TXT'!A1306&lt;&gt;"",RIGHT(LEFT('Atual-TXT'!A1306,77),1),"")</f>
        <v/>
      </c>
      <c r="E1285" s="12" t="str">
        <f>IF('Atual-TXT'!A1306&lt;&gt;"",IF(MOD(VALUE(LEFT(A1285,1)),2)=1,IF(D1285="D",C1285,-C1285),IF(D1285="C",C1285,-C1285)),"")</f>
        <v/>
      </c>
    </row>
    <row r="1286" spans="1:5" x14ac:dyDescent="0.2">
      <c r="A1286" s="11" t="str">
        <f>IF('Atual-TXT'!A1307&lt;&gt;"",LEFT('Atual-TXT'!A1307,15),"")</f>
        <v/>
      </c>
      <c r="B1286" s="11" t="str">
        <f>IF('Atual-TXT'!A1307&lt;&gt;"",RIGHT(LEFT('Atual-TXT'!A1307,51),34),"")</f>
        <v/>
      </c>
      <c r="C1286" s="12" t="str">
        <f>IF('Atual-TXT'!A1307&lt;&gt;"",VALUE(RIGHT(LEFT('Atual-TXT'!A1307,75),23)),"")</f>
        <v/>
      </c>
      <c r="D1286" s="11" t="str">
        <f>IF('Atual-TXT'!A1307&lt;&gt;"",RIGHT(LEFT('Atual-TXT'!A1307,77),1),"")</f>
        <v/>
      </c>
      <c r="E1286" s="12" t="str">
        <f>IF('Atual-TXT'!A1307&lt;&gt;"",IF(MOD(VALUE(LEFT(A1286,1)),2)=1,IF(D1286="D",C1286,-C1286),IF(D1286="C",C1286,-C1286)),"")</f>
        <v/>
      </c>
    </row>
    <row r="1287" spans="1:5" x14ac:dyDescent="0.2">
      <c r="A1287" s="11" t="str">
        <f>IF('Atual-TXT'!A1308&lt;&gt;"",LEFT('Atual-TXT'!A1308,15),"")</f>
        <v/>
      </c>
      <c r="B1287" s="11" t="str">
        <f>IF('Atual-TXT'!A1308&lt;&gt;"",RIGHT(LEFT('Atual-TXT'!A1308,51),34),"")</f>
        <v/>
      </c>
      <c r="C1287" s="12" t="str">
        <f>IF('Atual-TXT'!A1308&lt;&gt;"",VALUE(RIGHT(LEFT('Atual-TXT'!A1308,75),23)),"")</f>
        <v/>
      </c>
      <c r="D1287" s="11" t="str">
        <f>IF('Atual-TXT'!A1308&lt;&gt;"",RIGHT(LEFT('Atual-TXT'!A1308,77),1),"")</f>
        <v/>
      </c>
      <c r="E1287" s="12" t="str">
        <f>IF('Atual-TXT'!A1308&lt;&gt;"",IF(MOD(VALUE(LEFT(A1287,1)),2)=1,IF(D1287="D",C1287,-C1287),IF(D1287="C",C1287,-C1287)),"")</f>
        <v/>
      </c>
    </row>
    <row r="1288" spans="1:5" x14ac:dyDescent="0.2">
      <c r="A1288" s="11" t="str">
        <f>IF('Atual-TXT'!A1309&lt;&gt;"",LEFT('Atual-TXT'!A1309,15),"")</f>
        <v/>
      </c>
      <c r="B1288" s="11" t="str">
        <f>IF('Atual-TXT'!A1309&lt;&gt;"",RIGHT(LEFT('Atual-TXT'!A1309,51),34),"")</f>
        <v/>
      </c>
      <c r="C1288" s="12" t="str">
        <f>IF('Atual-TXT'!A1309&lt;&gt;"",VALUE(RIGHT(LEFT('Atual-TXT'!A1309,75),23)),"")</f>
        <v/>
      </c>
      <c r="D1288" s="11" t="str">
        <f>IF('Atual-TXT'!A1309&lt;&gt;"",RIGHT(LEFT('Atual-TXT'!A1309,77),1),"")</f>
        <v/>
      </c>
      <c r="E1288" s="12" t="str">
        <f>IF('Atual-TXT'!A1309&lt;&gt;"",IF(MOD(VALUE(LEFT(A1288,1)),2)=1,IF(D1288="D",C1288,-C1288),IF(D1288="C",C1288,-C1288)),"")</f>
        <v/>
      </c>
    </row>
    <row r="1289" spans="1:5" x14ac:dyDescent="0.2">
      <c r="A1289" s="11" t="str">
        <f>IF('Atual-TXT'!A1310&lt;&gt;"",LEFT('Atual-TXT'!A1310,15),"")</f>
        <v/>
      </c>
      <c r="B1289" s="11" t="str">
        <f>IF('Atual-TXT'!A1310&lt;&gt;"",RIGHT(LEFT('Atual-TXT'!A1310,51),34),"")</f>
        <v/>
      </c>
      <c r="C1289" s="12" t="str">
        <f>IF('Atual-TXT'!A1310&lt;&gt;"",VALUE(RIGHT(LEFT('Atual-TXT'!A1310,75),23)),"")</f>
        <v/>
      </c>
      <c r="D1289" s="11" t="str">
        <f>IF('Atual-TXT'!A1310&lt;&gt;"",RIGHT(LEFT('Atual-TXT'!A1310,77),1),"")</f>
        <v/>
      </c>
      <c r="E1289" s="12" t="str">
        <f>IF('Atual-TXT'!A1310&lt;&gt;"",IF(MOD(VALUE(LEFT(A1289,1)),2)=1,IF(D1289="D",C1289,-C1289),IF(D1289="C",C1289,-C1289)),"")</f>
        <v/>
      </c>
    </row>
    <row r="1290" spans="1:5" x14ac:dyDescent="0.2">
      <c r="A1290" s="11" t="str">
        <f>IF('Atual-TXT'!A1311&lt;&gt;"",LEFT('Atual-TXT'!A1311,15),"")</f>
        <v/>
      </c>
      <c r="B1290" s="11" t="str">
        <f>IF('Atual-TXT'!A1311&lt;&gt;"",RIGHT(LEFT('Atual-TXT'!A1311,51),34),"")</f>
        <v/>
      </c>
      <c r="C1290" s="12" t="str">
        <f>IF('Atual-TXT'!A1311&lt;&gt;"",VALUE(RIGHT(LEFT('Atual-TXT'!A1311,75),23)),"")</f>
        <v/>
      </c>
      <c r="D1290" s="11" t="str">
        <f>IF('Atual-TXT'!A1311&lt;&gt;"",RIGHT(LEFT('Atual-TXT'!A1311,77),1),"")</f>
        <v/>
      </c>
      <c r="E1290" s="12" t="str">
        <f>IF('Atual-TXT'!A1311&lt;&gt;"",IF(MOD(VALUE(LEFT(A1290,1)),2)=1,IF(D1290="D",C1290,-C1290),IF(D1290="C",C1290,-C1290)),"")</f>
        <v/>
      </c>
    </row>
    <row r="1291" spans="1:5" x14ac:dyDescent="0.2">
      <c r="A1291" s="11" t="str">
        <f>IF('Atual-TXT'!A1312&lt;&gt;"",LEFT('Atual-TXT'!A1312,15),"")</f>
        <v/>
      </c>
      <c r="B1291" s="11" t="str">
        <f>IF('Atual-TXT'!A1312&lt;&gt;"",RIGHT(LEFT('Atual-TXT'!A1312,51),34),"")</f>
        <v/>
      </c>
      <c r="C1291" s="12" t="str">
        <f>IF('Atual-TXT'!A1312&lt;&gt;"",VALUE(RIGHT(LEFT('Atual-TXT'!A1312,75),23)),"")</f>
        <v/>
      </c>
      <c r="D1291" s="11" t="str">
        <f>IF('Atual-TXT'!A1312&lt;&gt;"",RIGHT(LEFT('Atual-TXT'!A1312,77),1),"")</f>
        <v/>
      </c>
      <c r="E1291" s="12" t="str">
        <f>IF('Atual-TXT'!A1312&lt;&gt;"",IF(MOD(VALUE(LEFT(A1291,1)),2)=1,IF(D1291="D",C1291,-C1291),IF(D1291="C",C1291,-C1291)),"")</f>
        <v/>
      </c>
    </row>
    <row r="1292" spans="1:5" x14ac:dyDescent="0.2">
      <c r="A1292" s="11" t="str">
        <f>IF('Atual-TXT'!A1313&lt;&gt;"",LEFT('Atual-TXT'!A1313,15),"")</f>
        <v/>
      </c>
      <c r="B1292" s="11" t="str">
        <f>IF('Atual-TXT'!A1313&lt;&gt;"",RIGHT(LEFT('Atual-TXT'!A1313,51),34),"")</f>
        <v/>
      </c>
      <c r="C1292" s="12" t="str">
        <f>IF('Atual-TXT'!A1313&lt;&gt;"",VALUE(RIGHT(LEFT('Atual-TXT'!A1313,75),23)),"")</f>
        <v/>
      </c>
      <c r="D1292" s="11" t="str">
        <f>IF('Atual-TXT'!A1313&lt;&gt;"",RIGHT(LEFT('Atual-TXT'!A1313,77),1),"")</f>
        <v/>
      </c>
      <c r="E1292" s="12" t="str">
        <f>IF('Atual-TXT'!A1313&lt;&gt;"",IF(MOD(VALUE(LEFT(A1292,1)),2)=1,IF(D1292="D",C1292,-C1292),IF(D1292="C",C1292,-C1292)),"")</f>
        <v/>
      </c>
    </row>
    <row r="1293" spans="1:5" x14ac:dyDescent="0.2">
      <c r="A1293" s="11" t="str">
        <f>IF('Atual-TXT'!A1314&lt;&gt;"",LEFT('Atual-TXT'!A1314,15),"")</f>
        <v/>
      </c>
      <c r="B1293" s="11" t="str">
        <f>IF('Atual-TXT'!A1314&lt;&gt;"",RIGHT(LEFT('Atual-TXT'!A1314,51),34),"")</f>
        <v/>
      </c>
      <c r="C1293" s="12" t="str">
        <f>IF('Atual-TXT'!A1314&lt;&gt;"",VALUE(RIGHT(LEFT('Atual-TXT'!A1314,75),23)),"")</f>
        <v/>
      </c>
      <c r="D1293" s="11" t="str">
        <f>IF('Atual-TXT'!A1314&lt;&gt;"",RIGHT(LEFT('Atual-TXT'!A1314,77),1),"")</f>
        <v/>
      </c>
      <c r="E1293" s="12" t="str">
        <f>IF('Atual-TXT'!A1314&lt;&gt;"",IF(MOD(VALUE(LEFT(A1293,1)),2)=1,IF(D1293="D",C1293,-C1293),IF(D1293="C",C1293,-C1293)),"")</f>
        <v/>
      </c>
    </row>
    <row r="1294" spans="1:5" x14ac:dyDescent="0.2">
      <c r="A1294" s="11" t="str">
        <f>IF('Atual-TXT'!A1315&lt;&gt;"",LEFT('Atual-TXT'!A1315,15),"")</f>
        <v/>
      </c>
      <c r="B1294" s="11" t="str">
        <f>IF('Atual-TXT'!A1315&lt;&gt;"",RIGHT(LEFT('Atual-TXT'!A1315,51),34),"")</f>
        <v/>
      </c>
      <c r="C1294" s="12" t="str">
        <f>IF('Atual-TXT'!A1315&lt;&gt;"",VALUE(RIGHT(LEFT('Atual-TXT'!A1315,75),23)),"")</f>
        <v/>
      </c>
      <c r="D1294" s="11" t="str">
        <f>IF('Atual-TXT'!A1315&lt;&gt;"",RIGHT(LEFT('Atual-TXT'!A1315,77),1),"")</f>
        <v/>
      </c>
      <c r="E1294" s="12" t="str">
        <f>IF('Atual-TXT'!A1315&lt;&gt;"",IF(MOD(VALUE(LEFT(A1294,1)),2)=1,IF(D1294="D",C1294,-C1294),IF(D1294="C",C1294,-C1294)),"")</f>
        <v/>
      </c>
    </row>
    <row r="1295" spans="1:5" x14ac:dyDescent="0.2">
      <c r="A1295" s="11" t="str">
        <f>IF('Atual-TXT'!A1316&lt;&gt;"",LEFT('Atual-TXT'!A1316,15),"")</f>
        <v/>
      </c>
      <c r="B1295" s="11" t="str">
        <f>IF('Atual-TXT'!A1316&lt;&gt;"",RIGHT(LEFT('Atual-TXT'!A1316,51),34),"")</f>
        <v/>
      </c>
      <c r="C1295" s="12" t="str">
        <f>IF('Atual-TXT'!A1316&lt;&gt;"",VALUE(RIGHT(LEFT('Atual-TXT'!A1316,75),23)),"")</f>
        <v/>
      </c>
      <c r="D1295" s="11" t="str">
        <f>IF('Atual-TXT'!A1316&lt;&gt;"",RIGHT(LEFT('Atual-TXT'!A1316,77),1),"")</f>
        <v/>
      </c>
      <c r="E1295" s="12" t="str">
        <f>IF('Atual-TXT'!A1316&lt;&gt;"",IF(MOD(VALUE(LEFT(A1295,1)),2)=1,IF(D1295="D",C1295,-C1295),IF(D1295="C",C1295,-C1295)),"")</f>
        <v/>
      </c>
    </row>
    <row r="1296" spans="1:5" x14ac:dyDescent="0.2">
      <c r="A1296" s="11" t="str">
        <f>IF('Atual-TXT'!A1317&lt;&gt;"",LEFT('Atual-TXT'!A1317,15),"")</f>
        <v/>
      </c>
      <c r="B1296" s="11" t="str">
        <f>IF('Atual-TXT'!A1317&lt;&gt;"",RIGHT(LEFT('Atual-TXT'!A1317,51),34),"")</f>
        <v/>
      </c>
      <c r="C1296" s="12" t="str">
        <f>IF('Atual-TXT'!A1317&lt;&gt;"",VALUE(RIGHT(LEFT('Atual-TXT'!A1317,75),23)),"")</f>
        <v/>
      </c>
      <c r="D1296" s="11" t="str">
        <f>IF('Atual-TXT'!A1317&lt;&gt;"",RIGHT(LEFT('Atual-TXT'!A1317,77),1),"")</f>
        <v/>
      </c>
      <c r="E1296" s="12" t="str">
        <f>IF('Atual-TXT'!A1317&lt;&gt;"",IF(MOD(VALUE(LEFT(A1296,1)),2)=1,IF(D1296="D",C1296,-C1296),IF(D1296="C",C1296,-C1296)),"")</f>
        <v/>
      </c>
    </row>
    <row r="1297" spans="1:5" x14ac:dyDescent="0.2">
      <c r="A1297" s="11" t="str">
        <f>IF('Atual-TXT'!A1318&lt;&gt;"",LEFT('Atual-TXT'!A1318,15),"")</f>
        <v/>
      </c>
      <c r="B1297" s="11" t="str">
        <f>IF('Atual-TXT'!A1318&lt;&gt;"",RIGHT(LEFT('Atual-TXT'!A1318,51),34),"")</f>
        <v/>
      </c>
      <c r="C1297" s="12" t="str">
        <f>IF('Atual-TXT'!A1318&lt;&gt;"",VALUE(RIGHT(LEFT('Atual-TXT'!A1318,75),23)),"")</f>
        <v/>
      </c>
      <c r="D1297" s="11" t="str">
        <f>IF('Atual-TXT'!A1318&lt;&gt;"",RIGHT(LEFT('Atual-TXT'!A1318,77),1),"")</f>
        <v/>
      </c>
      <c r="E1297" s="12" t="str">
        <f>IF('Atual-TXT'!A1318&lt;&gt;"",IF(MOD(VALUE(LEFT(A1297,1)),2)=1,IF(D1297="D",C1297,-C1297),IF(D1297="C",C1297,-C1297)),"")</f>
        <v/>
      </c>
    </row>
    <row r="1298" spans="1:5" x14ac:dyDescent="0.2">
      <c r="A1298" s="11" t="str">
        <f>IF('Atual-TXT'!A1319&lt;&gt;"",LEFT('Atual-TXT'!A1319,15),"")</f>
        <v/>
      </c>
      <c r="B1298" s="11" t="str">
        <f>IF('Atual-TXT'!A1319&lt;&gt;"",RIGHT(LEFT('Atual-TXT'!A1319,51),34),"")</f>
        <v/>
      </c>
      <c r="C1298" s="12" t="str">
        <f>IF('Atual-TXT'!A1319&lt;&gt;"",VALUE(RIGHT(LEFT('Atual-TXT'!A1319,75),23)),"")</f>
        <v/>
      </c>
      <c r="D1298" s="11" t="str">
        <f>IF('Atual-TXT'!A1319&lt;&gt;"",RIGHT(LEFT('Atual-TXT'!A1319,77),1),"")</f>
        <v/>
      </c>
      <c r="E1298" s="12" t="str">
        <f>IF('Atual-TXT'!A1319&lt;&gt;"",IF(MOD(VALUE(LEFT(A1298,1)),2)=1,IF(D1298="D",C1298,-C1298),IF(D1298="C",C1298,-C1298)),"")</f>
        <v/>
      </c>
    </row>
    <row r="1299" spans="1:5" x14ac:dyDescent="0.2">
      <c r="A1299" s="11" t="str">
        <f>IF('Atual-TXT'!A1320&lt;&gt;"",LEFT('Atual-TXT'!A1320,15),"")</f>
        <v/>
      </c>
      <c r="B1299" s="11" t="str">
        <f>IF('Atual-TXT'!A1320&lt;&gt;"",RIGHT(LEFT('Atual-TXT'!A1320,51),34),"")</f>
        <v/>
      </c>
      <c r="C1299" s="12" t="str">
        <f>IF('Atual-TXT'!A1320&lt;&gt;"",VALUE(RIGHT(LEFT('Atual-TXT'!A1320,75),23)),"")</f>
        <v/>
      </c>
      <c r="D1299" s="11" t="str">
        <f>IF('Atual-TXT'!A1320&lt;&gt;"",RIGHT(LEFT('Atual-TXT'!A1320,77),1),"")</f>
        <v/>
      </c>
      <c r="E1299" s="12" t="str">
        <f>IF('Atual-TXT'!A1320&lt;&gt;"",IF(MOD(VALUE(LEFT(A1299,1)),2)=1,IF(D1299="D",C1299,-C1299),IF(D1299="C",C1299,-C1299)),"")</f>
        <v/>
      </c>
    </row>
    <row r="1300" spans="1:5" x14ac:dyDescent="0.2">
      <c r="A1300" s="11" t="str">
        <f>IF('Atual-TXT'!A1321&lt;&gt;"",LEFT('Atual-TXT'!A1321,15),"")</f>
        <v/>
      </c>
      <c r="B1300" s="11" t="str">
        <f>IF('Atual-TXT'!A1321&lt;&gt;"",RIGHT(LEFT('Atual-TXT'!A1321,51),34),"")</f>
        <v/>
      </c>
      <c r="C1300" s="12" t="str">
        <f>IF('Atual-TXT'!A1321&lt;&gt;"",VALUE(RIGHT(LEFT('Atual-TXT'!A1321,75),23)),"")</f>
        <v/>
      </c>
      <c r="D1300" s="11" t="str">
        <f>IF('Atual-TXT'!A1321&lt;&gt;"",RIGHT(LEFT('Atual-TXT'!A1321,77),1),"")</f>
        <v/>
      </c>
      <c r="E1300" s="12" t="str">
        <f>IF('Atual-TXT'!A1321&lt;&gt;"",IF(MOD(VALUE(LEFT(A1300,1)),2)=1,IF(D1300="D",C1300,-C1300),IF(D1300="C",C1300,-C1300)),"")</f>
        <v/>
      </c>
    </row>
    <row r="1301" spans="1:5" x14ac:dyDescent="0.2">
      <c r="A1301" s="11" t="str">
        <f>IF('Atual-TXT'!A1322&lt;&gt;"",LEFT('Atual-TXT'!A1322,15),"")</f>
        <v/>
      </c>
      <c r="B1301" s="11" t="str">
        <f>IF('Atual-TXT'!A1322&lt;&gt;"",RIGHT(LEFT('Atual-TXT'!A1322,51),34),"")</f>
        <v/>
      </c>
      <c r="C1301" s="12" t="str">
        <f>IF('Atual-TXT'!A1322&lt;&gt;"",VALUE(RIGHT(LEFT('Atual-TXT'!A1322,75),23)),"")</f>
        <v/>
      </c>
      <c r="D1301" s="11" t="str">
        <f>IF('Atual-TXT'!A1322&lt;&gt;"",RIGHT(LEFT('Atual-TXT'!A1322,77),1),"")</f>
        <v/>
      </c>
      <c r="E1301" s="12" t="str">
        <f>IF('Atual-TXT'!A1322&lt;&gt;"",IF(MOD(VALUE(LEFT(A1301,1)),2)=1,IF(D1301="D",C1301,-C1301),IF(D1301="C",C1301,-C1301)),"")</f>
        <v/>
      </c>
    </row>
    <row r="1302" spans="1:5" x14ac:dyDescent="0.2">
      <c r="A1302" s="11" t="str">
        <f>IF('Atual-TXT'!A1323&lt;&gt;"",LEFT('Atual-TXT'!A1323,15),"")</f>
        <v/>
      </c>
      <c r="B1302" s="11" t="str">
        <f>IF('Atual-TXT'!A1323&lt;&gt;"",RIGHT(LEFT('Atual-TXT'!A1323,51),34),"")</f>
        <v/>
      </c>
      <c r="C1302" s="12" t="str">
        <f>IF('Atual-TXT'!A1323&lt;&gt;"",VALUE(RIGHT(LEFT('Atual-TXT'!A1323,75),23)),"")</f>
        <v/>
      </c>
      <c r="D1302" s="11" t="str">
        <f>IF('Atual-TXT'!A1323&lt;&gt;"",RIGHT(LEFT('Atual-TXT'!A1323,77),1),"")</f>
        <v/>
      </c>
      <c r="E1302" s="12" t="str">
        <f>IF('Atual-TXT'!A1323&lt;&gt;"",IF(MOD(VALUE(LEFT(A1302,1)),2)=1,IF(D1302="D",C1302,-C1302),IF(D1302="C",C1302,-C1302)),"")</f>
        <v/>
      </c>
    </row>
    <row r="1303" spans="1:5" x14ac:dyDescent="0.2">
      <c r="A1303" s="11" t="str">
        <f>IF('Atual-TXT'!A1324&lt;&gt;"",LEFT('Atual-TXT'!A1324,15),"")</f>
        <v/>
      </c>
      <c r="B1303" s="11" t="str">
        <f>IF('Atual-TXT'!A1324&lt;&gt;"",RIGHT(LEFT('Atual-TXT'!A1324,51),34),"")</f>
        <v/>
      </c>
      <c r="C1303" s="12" t="str">
        <f>IF('Atual-TXT'!A1324&lt;&gt;"",VALUE(RIGHT(LEFT('Atual-TXT'!A1324,75),23)),"")</f>
        <v/>
      </c>
      <c r="D1303" s="11" t="str">
        <f>IF('Atual-TXT'!A1324&lt;&gt;"",RIGHT(LEFT('Atual-TXT'!A1324,77),1),"")</f>
        <v/>
      </c>
      <c r="E1303" s="12" t="str">
        <f>IF('Atual-TXT'!A1324&lt;&gt;"",IF(MOD(VALUE(LEFT(A1303,1)),2)=1,IF(D1303="D",C1303,-C1303),IF(D1303="C",C1303,-C1303)),"")</f>
        <v/>
      </c>
    </row>
    <row r="1304" spans="1:5" x14ac:dyDescent="0.2">
      <c r="A1304" s="11" t="str">
        <f>IF('Atual-TXT'!A1325&lt;&gt;"",LEFT('Atual-TXT'!A1325,15),"")</f>
        <v/>
      </c>
      <c r="B1304" s="11" t="str">
        <f>IF('Atual-TXT'!A1325&lt;&gt;"",RIGHT(LEFT('Atual-TXT'!A1325,51),34),"")</f>
        <v/>
      </c>
      <c r="C1304" s="12" t="str">
        <f>IF('Atual-TXT'!A1325&lt;&gt;"",VALUE(RIGHT(LEFT('Atual-TXT'!A1325,75),23)),"")</f>
        <v/>
      </c>
      <c r="D1304" s="11" t="str">
        <f>IF('Atual-TXT'!A1325&lt;&gt;"",RIGHT(LEFT('Atual-TXT'!A1325,77),1),"")</f>
        <v/>
      </c>
      <c r="E1304" s="12" t="str">
        <f>IF('Atual-TXT'!A1325&lt;&gt;"",IF(MOD(VALUE(LEFT(A1304,1)),2)=1,IF(D1304="D",C1304,-C1304),IF(D1304="C",C1304,-C1304)),"")</f>
        <v/>
      </c>
    </row>
    <row r="1305" spans="1:5" x14ac:dyDescent="0.2">
      <c r="A1305" s="11" t="str">
        <f>IF('Atual-TXT'!A1326&lt;&gt;"",LEFT('Atual-TXT'!A1326,15),"")</f>
        <v/>
      </c>
      <c r="B1305" s="11" t="str">
        <f>IF('Atual-TXT'!A1326&lt;&gt;"",RIGHT(LEFT('Atual-TXT'!A1326,51),34),"")</f>
        <v/>
      </c>
      <c r="C1305" s="12" t="str">
        <f>IF('Atual-TXT'!A1326&lt;&gt;"",VALUE(RIGHT(LEFT('Atual-TXT'!A1326,75),23)),"")</f>
        <v/>
      </c>
      <c r="D1305" s="11" t="str">
        <f>IF('Atual-TXT'!A1326&lt;&gt;"",RIGHT(LEFT('Atual-TXT'!A1326,77),1),"")</f>
        <v/>
      </c>
      <c r="E1305" s="12" t="str">
        <f>IF('Atual-TXT'!A1326&lt;&gt;"",IF(MOD(VALUE(LEFT(A1305,1)),2)=1,IF(D1305="D",C1305,-C1305),IF(D1305="C",C1305,-C1305)),"")</f>
        <v/>
      </c>
    </row>
    <row r="1306" spans="1:5" x14ac:dyDescent="0.2">
      <c r="A1306" s="11" t="str">
        <f>IF('Atual-TXT'!A1327&lt;&gt;"",LEFT('Atual-TXT'!A1327,15),"")</f>
        <v/>
      </c>
      <c r="B1306" s="11" t="str">
        <f>IF('Atual-TXT'!A1327&lt;&gt;"",RIGHT(LEFT('Atual-TXT'!A1327,51),34),"")</f>
        <v/>
      </c>
      <c r="C1306" s="12" t="str">
        <f>IF('Atual-TXT'!A1327&lt;&gt;"",VALUE(RIGHT(LEFT('Atual-TXT'!A1327,75),23)),"")</f>
        <v/>
      </c>
      <c r="D1306" s="11" t="str">
        <f>IF('Atual-TXT'!A1327&lt;&gt;"",RIGHT(LEFT('Atual-TXT'!A1327,77),1),"")</f>
        <v/>
      </c>
      <c r="E1306" s="12" t="str">
        <f>IF('Atual-TXT'!A1327&lt;&gt;"",IF(MOD(VALUE(LEFT(A1306,1)),2)=1,IF(D1306="D",C1306,-C1306),IF(D1306="C",C1306,-C1306)),"")</f>
        <v/>
      </c>
    </row>
    <row r="1307" spans="1:5" x14ac:dyDescent="0.2">
      <c r="A1307" s="11" t="str">
        <f>IF('Atual-TXT'!A1328&lt;&gt;"",LEFT('Atual-TXT'!A1328,15),"")</f>
        <v/>
      </c>
      <c r="B1307" s="11" t="str">
        <f>IF('Atual-TXT'!A1328&lt;&gt;"",RIGHT(LEFT('Atual-TXT'!A1328,51),34),"")</f>
        <v/>
      </c>
      <c r="C1307" s="12" t="str">
        <f>IF('Atual-TXT'!A1328&lt;&gt;"",VALUE(RIGHT(LEFT('Atual-TXT'!A1328,75),23)),"")</f>
        <v/>
      </c>
      <c r="D1307" s="11" t="str">
        <f>IF('Atual-TXT'!A1328&lt;&gt;"",RIGHT(LEFT('Atual-TXT'!A1328,77),1),"")</f>
        <v/>
      </c>
      <c r="E1307" s="12" t="str">
        <f>IF('Atual-TXT'!A1328&lt;&gt;"",IF(MOD(VALUE(LEFT(A1307,1)),2)=1,IF(D1307="D",C1307,-C1307),IF(D1307="C",C1307,-C1307)),"")</f>
        <v/>
      </c>
    </row>
    <row r="1308" spans="1:5" x14ac:dyDescent="0.2">
      <c r="A1308" s="11" t="str">
        <f>IF('Atual-TXT'!A1329&lt;&gt;"",LEFT('Atual-TXT'!A1329,15),"")</f>
        <v/>
      </c>
      <c r="B1308" s="11" t="str">
        <f>IF('Atual-TXT'!A1329&lt;&gt;"",RIGHT(LEFT('Atual-TXT'!A1329,51),34),"")</f>
        <v/>
      </c>
      <c r="C1308" s="12" t="str">
        <f>IF('Atual-TXT'!A1329&lt;&gt;"",VALUE(RIGHT(LEFT('Atual-TXT'!A1329,75),23)),"")</f>
        <v/>
      </c>
      <c r="D1308" s="11" t="str">
        <f>IF('Atual-TXT'!A1329&lt;&gt;"",RIGHT(LEFT('Atual-TXT'!A1329,77),1),"")</f>
        <v/>
      </c>
      <c r="E1308" s="12" t="str">
        <f>IF('Atual-TXT'!A1329&lt;&gt;"",IF(MOD(VALUE(LEFT(A1308,1)),2)=1,IF(D1308="D",C1308,-C1308),IF(D1308="C",C1308,-C1308)),"")</f>
        <v/>
      </c>
    </row>
    <row r="1309" spans="1:5" x14ac:dyDescent="0.2">
      <c r="A1309" s="11" t="str">
        <f>IF('Atual-TXT'!A1330&lt;&gt;"",LEFT('Atual-TXT'!A1330,15),"")</f>
        <v/>
      </c>
      <c r="B1309" s="11" t="str">
        <f>IF('Atual-TXT'!A1330&lt;&gt;"",RIGHT(LEFT('Atual-TXT'!A1330,51),34),"")</f>
        <v/>
      </c>
      <c r="C1309" s="12" t="str">
        <f>IF('Atual-TXT'!A1330&lt;&gt;"",VALUE(RIGHT(LEFT('Atual-TXT'!A1330,75),23)),"")</f>
        <v/>
      </c>
      <c r="D1309" s="11" t="str">
        <f>IF('Atual-TXT'!A1330&lt;&gt;"",RIGHT(LEFT('Atual-TXT'!A1330,77),1),"")</f>
        <v/>
      </c>
      <c r="E1309" s="12" t="str">
        <f>IF('Atual-TXT'!A1330&lt;&gt;"",IF(MOD(VALUE(LEFT(A1309,1)),2)=1,IF(D1309="D",C1309,-C1309),IF(D1309="C",C1309,-C1309)),"")</f>
        <v/>
      </c>
    </row>
    <row r="1310" spans="1:5" x14ac:dyDescent="0.2">
      <c r="A1310" s="11" t="str">
        <f>IF('Atual-TXT'!A1331&lt;&gt;"",LEFT('Atual-TXT'!A1331,15),"")</f>
        <v/>
      </c>
      <c r="B1310" s="11" t="str">
        <f>IF('Atual-TXT'!A1331&lt;&gt;"",RIGHT(LEFT('Atual-TXT'!A1331,51),34),"")</f>
        <v/>
      </c>
      <c r="C1310" s="12" t="str">
        <f>IF('Atual-TXT'!A1331&lt;&gt;"",VALUE(RIGHT(LEFT('Atual-TXT'!A1331,75),23)),"")</f>
        <v/>
      </c>
      <c r="D1310" s="11" t="str">
        <f>IF('Atual-TXT'!A1331&lt;&gt;"",RIGHT(LEFT('Atual-TXT'!A1331,77),1),"")</f>
        <v/>
      </c>
      <c r="E1310" s="12" t="str">
        <f>IF('Atual-TXT'!A1331&lt;&gt;"",IF(MOD(VALUE(LEFT(A1310,1)),2)=1,IF(D1310="D",C1310,-C1310),IF(D1310="C",C1310,-C1310)),"")</f>
        <v/>
      </c>
    </row>
    <row r="1311" spans="1:5" x14ac:dyDescent="0.2">
      <c r="A1311" s="11" t="str">
        <f>IF('Atual-TXT'!A1332&lt;&gt;"",LEFT('Atual-TXT'!A1332,15),"")</f>
        <v/>
      </c>
      <c r="B1311" s="11" t="str">
        <f>IF('Atual-TXT'!A1332&lt;&gt;"",RIGHT(LEFT('Atual-TXT'!A1332,51),34),"")</f>
        <v/>
      </c>
      <c r="C1311" s="12" t="str">
        <f>IF('Atual-TXT'!A1332&lt;&gt;"",VALUE(RIGHT(LEFT('Atual-TXT'!A1332,75),23)),"")</f>
        <v/>
      </c>
      <c r="D1311" s="11" t="str">
        <f>IF('Atual-TXT'!A1332&lt;&gt;"",RIGHT(LEFT('Atual-TXT'!A1332,77),1),"")</f>
        <v/>
      </c>
      <c r="E1311" s="12" t="str">
        <f>IF('Atual-TXT'!A1332&lt;&gt;"",IF(MOD(VALUE(LEFT(A1311,1)),2)=1,IF(D1311="D",C1311,-C1311),IF(D1311="C",C1311,-C1311)),"")</f>
        <v/>
      </c>
    </row>
    <row r="1312" spans="1:5" x14ac:dyDescent="0.2">
      <c r="A1312" s="11" t="str">
        <f>IF('Atual-TXT'!A1333&lt;&gt;"",LEFT('Atual-TXT'!A1333,15),"")</f>
        <v/>
      </c>
      <c r="B1312" s="11" t="str">
        <f>IF('Atual-TXT'!A1333&lt;&gt;"",RIGHT(LEFT('Atual-TXT'!A1333,51),34),"")</f>
        <v/>
      </c>
      <c r="C1312" s="12" t="str">
        <f>IF('Atual-TXT'!A1333&lt;&gt;"",VALUE(RIGHT(LEFT('Atual-TXT'!A1333,75),23)),"")</f>
        <v/>
      </c>
      <c r="D1312" s="11" t="str">
        <f>IF('Atual-TXT'!A1333&lt;&gt;"",RIGHT(LEFT('Atual-TXT'!A1333,77),1),"")</f>
        <v/>
      </c>
      <c r="E1312" s="12" t="str">
        <f>IF('Atual-TXT'!A1333&lt;&gt;"",IF(MOD(VALUE(LEFT(A1312,1)),2)=1,IF(D1312="D",C1312,-C1312),IF(D1312="C",C1312,-C1312)),"")</f>
        <v/>
      </c>
    </row>
    <row r="1313" spans="1:5" x14ac:dyDescent="0.2">
      <c r="A1313" s="11" t="str">
        <f>IF('Atual-TXT'!A1334&lt;&gt;"",LEFT('Atual-TXT'!A1334,15),"")</f>
        <v/>
      </c>
      <c r="B1313" s="11" t="str">
        <f>IF('Atual-TXT'!A1334&lt;&gt;"",RIGHT(LEFT('Atual-TXT'!A1334,51),34),"")</f>
        <v/>
      </c>
      <c r="C1313" s="12" t="str">
        <f>IF('Atual-TXT'!A1334&lt;&gt;"",VALUE(RIGHT(LEFT('Atual-TXT'!A1334,75),23)),"")</f>
        <v/>
      </c>
      <c r="D1313" s="11" t="str">
        <f>IF('Atual-TXT'!A1334&lt;&gt;"",RIGHT(LEFT('Atual-TXT'!A1334,77),1),"")</f>
        <v/>
      </c>
      <c r="E1313" s="12" t="str">
        <f>IF('Atual-TXT'!A1334&lt;&gt;"",IF(MOD(VALUE(LEFT(A1313,1)),2)=1,IF(D1313="D",C1313,-C1313),IF(D1313="C",C1313,-C1313)),"")</f>
        <v/>
      </c>
    </row>
    <row r="1314" spans="1:5" x14ac:dyDescent="0.2">
      <c r="A1314" s="11" t="str">
        <f>IF('Atual-TXT'!A1335&lt;&gt;"",LEFT('Atual-TXT'!A1335,15),"")</f>
        <v/>
      </c>
      <c r="B1314" s="11" t="str">
        <f>IF('Atual-TXT'!A1335&lt;&gt;"",RIGHT(LEFT('Atual-TXT'!A1335,51),34),"")</f>
        <v/>
      </c>
      <c r="C1314" s="12" t="str">
        <f>IF('Atual-TXT'!A1335&lt;&gt;"",VALUE(RIGHT(LEFT('Atual-TXT'!A1335,75),23)),"")</f>
        <v/>
      </c>
      <c r="D1314" s="11" t="str">
        <f>IF('Atual-TXT'!A1335&lt;&gt;"",RIGHT(LEFT('Atual-TXT'!A1335,77),1),"")</f>
        <v/>
      </c>
      <c r="E1314" s="12" t="str">
        <f>IF('Atual-TXT'!A1335&lt;&gt;"",IF(MOD(VALUE(LEFT(A1314,1)),2)=1,IF(D1314="D",C1314,-C1314),IF(D1314="C",C1314,-C1314)),"")</f>
        <v/>
      </c>
    </row>
    <row r="1315" spans="1:5" x14ac:dyDescent="0.2">
      <c r="A1315" s="11" t="str">
        <f>IF('Atual-TXT'!A1336&lt;&gt;"",LEFT('Atual-TXT'!A1336,15),"")</f>
        <v/>
      </c>
      <c r="B1315" s="11" t="str">
        <f>IF('Atual-TXT'!A1336&lt;&gt;"",RIGHT(LEFT('Atual-TXT'!A1336,51),34),"")</f>
        <v/>
      </c>
      <c r="C1315" s="12" t="str">
        <f>IF('Atual-TXT'!A1336&lt;&gt;"",VALUE(RIGHT(LEFT('Atual-TXT'!A1336,75),23)),"")</f>
        <v/>
      </c>
      <c r="D1315" s="11" t="str">
        <f>IF('Atual-TXT'!A1336&lt;&gt;"",RIGHT(LEFT('Atual-TXT'!A1336,77),1),"")</f>
        <v/>
      </c>
      <c r="E1315" s="12" t="str">
        <f>IF('Atual-TXT'!A1336&lt;&gt;"",IF(MOD(VALUE(LEFT(A1315,1)),2)=1,IF(D1315="D",C1315,-C1315),IF(D1315="C",C1315,-C1315)),"")</f>
        <v/>
      </c>
    </row>
    <row r="1316" spans="1:5" x14ac:dyDescent="0.2">
      <c r="A1316" s="11" t="str">
        <f>IF('Atual-TXT'!A1337&lt;&gt;"",LEFT('Atual-TXT'!A1337,15),"")</f>
        <v/>
      </c>
      <c r="B1316" s="11" t="str">
        <f>IF('Atual-TXT'!A1337&lt;&gt;"",RIGHT(LEFT('Atual-TXT'!A1337,51),34),"")</f>
        <v/>
      </c>
      <c r="C1316" s="12" t="str">
        <f>IF('Atual-TXT'!A1337&lt;&gt;"",VALUE(RIGHT(LEFT('Atual-TXT'!A1337,75),23)),"")</f>
        <v/>
      </c>
      <c r="D1316" s="11" t="str">
        <f>IF('Atual-TXT'!A1337&lt;&gt;"",RIGHT(LEFT('Atual-TXT'!A1337,77),1),"")</f>
        <v/>
      </c>
      <c r="E1316" s="12" t="str">
        <f>IF('Atual-TXT'!A1337&lt;&gt;"",IF(MOD(VALUE(LEFT(A1316,1)),2)=1,IF(D1316="D",C1316,-C1316),IF(D1316="C",C1316,-C1316)),"")</f>
        <v/>
      </c>
    </row>
    <row r="1317" spans="1:5" x14ac:dyDescent="0.2">
      <c r="A1317" s="11" t="str">
        <f>IF('Atual-TXT'!A1338&lt;&gt;"",LEFT('Atual-TXT'!A1338,15),"")</f>
        <v/>
      </c>
      <c r="B1317" s="11" t="str">
        <f>IF('Atual-TXT'!A1338&lt;&gt;"",RIGHT(LEFT('Atual-TXT'!A1338,51),34),"")</f>
        <v/>
      </c>
      <c r="C1317" s="12" t="str">
        <f>IF('Atual-TXT'!A1338&lt;&gt;"",VALUE(RIGHT(LEFT('Atual-TXT'!A1338,75),23)),"")</f>
        <v/>
      </c>
      <c r="D1317" s="11" t="str">
        <f>IF('Atual-TXT'!A1338&lt;&gt;"",RIGHT(LEFT('Atual-TXT'!A1338,77),1),"")</f>
        <v/>
      </c>
      <c r="E1317" s="12" t="str">
        <f>IF('Atual-TXT'!A1338&lt;&gt;"",IF(MOD(VALUE(LEFT(A1317,1)),2)=1,IF(D1317="D",C1317,-C1317),IF(D1317="C",C1317,-C1317)),"")</f>
        <v/>
      </c>
    </row>
    <row r="1318" spans="1:5" x14ac:dyDescent="0.2">
      <c r="A1318" s="11" t="str">
        <f>IF('Atual-TXT'!A1339&lt;&gt;"",LEFT('Atual-TXT'!A1339,15),"")</f>
        <v/>
      </c>
      <c r="B1318" s="11" t="str">
        <f>IF('Atual-TXT'!A1339&lt;&gt;"",RIGHT(LEFT('Atual-TXT'!A1339,51),34),"")</f>
        <v/>
      </c>
      <c r="C1318" s="12" t="str">
        <f>IF('Atual-TXT'!A1339&lt;&gt;"",VALUE(RIGHT(LEFT('Atual-TXT'!A1339,75),23)),"")</f>
        <v/>
      </c>
      <c r="D1318" s="11" t="str">
        <f>IF('Atual-TXT'!A1339&lt;&gt;"",RIGHT(LEFT('Atual-TXT'!A1339,77),1),"")</f>
        <v/>
      </c>
      <c r="E1318" s="12" t="str">
        <f>IF('Atual-TXT'!A1339&lt;&gt;"",IF(MOD(VALUE(LEFT(A1318,1)),2)=1,IF(D1318="D",C1318,-C1318),IF(D1318="C",C1318,-C1318)),"")</f>
        <v/>
      </c>
    </row>
    <row r="1319" spans="1:5" x14ac:dyDescent="0.2">
      <c r="A1319" s="11" t="str">
        <f>IF('Atual-TXT'!A1340&lt;&gt;"",LEFT('Atual-TXT'!A1340,15),"")</f>
        <v/>
      </c>
      <c r="B1319" s="11" t="str">
        <f>IF('Atual-TXT'!A1340&lt;&gt;"",RIGHT(LEFT('Atual-TXT'!A1340,51),34),"")</f>
        <v/>
      </c>
      <c r="C1319" s="12" t="str">
        <f>IF('Atual-TXT'!A1340&lt;&gt;"",VALUE(RIGHT(LEFT('Atual-TXT'!A1340,75),23)),"")</f>
        <v/>
      </c>
      <c r="D1319" s="11" t="str">
        <f>IF('Atual-TXT'!A1340&lt;&gt;"",RIGHT(LEFT('Atual-TXT'!A1340,77),1),"")</f>
        <v/>
      </c>
      <c r="E1319" s="12" t="str">
        <f>IF('Atual-TXT'!A1340&lt;&gt;"",IF(MOD(VALUE(LEFT(A1319,1)),2)=1,IF(D1319="D",C1319,-C1319),IF(D1319="C",C1319,-C1319)),"")</f>
        <v/>
      </c>
    </row>
    <row r="1320" spans="1:5" x14ac:dyDescent="0.2">
      <c r="A1320" s="11" t="str">
        <f>IF('Atual-TXT'!A1341&lt;&gt;"",LEFT('Atual-TXT'!A1341,15),"")</f>
        <v/>
      </c>
      <c r="B1320" s="11" t="str">
        <f>IF('Atual-TXT'!A1341&lt;&gt;"",RIGHT(LEFT('Atual-TXT'!A1341,51),34),"")</f>
        <v/>
      </c>
      <c r="C1320" s="12" t="str">
        <f>IF('Atual-TXT'!A1341&lt;&gt;"",VALUE(RIGHT(LEFT('Atual-TXT'!A1341,75),23)),"")</f>
        <v/>
      </c>
      <c r="D1320" s="11" t="str">
        <f>IF('Atual-TXT'!A1341&lt;&gt;"",RIGHT(LEFT('Atual-TXT'!A1341,77),1),"")</f>
        <v/>
      </c>
      <c r="E1320" s="12" t="str">
        <f>IF('Atual-TXT'!A1341&lt;&gt;"",IF(MOD(VALUE(LEFT(A1320,1)),2)=1,IF(D1320="D",C1320,-C1320),IF(D1320="C",C1320,-C1320)),"")</f>
        <v/>
      </c>
    </row>
    <row r="1321" spans="1:5" x14ac:dyDescent="0.2">
      <c r="A1321" s="11" t="str">
        <f>IF('Atual-TXT'!A1342&lt;&gt;"",LEFT('Atual-TXT'!A1342,15),"")</f>
        <v/>
      </c>
      <c r="B1321" s="11" t="str">
        <f>IF('Atual-TXT'!A1342&lt;&gt;"",RIGHT(LEFT('Atual-TXT'!A1342,51),34),"")</f>
        <v/>
      </c>
      <c r="C1321" s="12" t="str">
        <f>IF('Atual-TXT'!A1342&lt;&gt;"",VALUE(RIGHT(LEFT('Atual-TXT'!A1342,75),23)),"")</f>
        <v/>
      </c>
      <c r="D1321" s="11" t="str">
        <f>IF('Atual-TXT'!A1342&lt;&gt;"",RIGHT(LEFT('Atual-TXT'!A1342,77),1),"")</f>
        <v/>
      </c>
      <c r="E1321" s="12" t="str">
        <f>IF('Atual-TXT'!A1342&lt;&gt;"",IF(MOD(VALUE(LEFT(A1321,1)),2)=1,IF(D1321="D",C1321,-C1321),IF(D1321="C",C1321,-C1321)),"")</f>
        <v/>
      </c>
    </row>
    <row r="1322" spans="1:5" x14ac:dyDescent="0.2">
      <c r="A1322" s="11" t="str">
        <f>IF('Atual-TXT'!A1343&lt;&gt;"",LEFT('Atual-TXT'!A1343,15),"")</f>
        <v/>
      </c>
      <c r="B1322" s="11" t="str">
        <f>IF('Atual-TXT'!A1343&lt;&gt;"",RIGHT(LEFT('Atual-TXT'!A1343,51),34),"")</f>
        <v/>
      </c>
      <c r="C1322" s="12" t="str">
        <f>IF('Atual-TXT'!A1343&lt;&gt;"",VALUE(RIGHT(LEFT('Atual-TXT'!A1343,75),23)),"")</f>
        <v/>
      </c>
      <c r="D1322" s="11" t="str">
        <f>IF('Atual-TXT'!A1343&lt;&gt;"",RIGHT(LEFT('Atual-TXT'!A1343,77),1),"")</f>
        <v/>
      </c>
      <c r="E1322" s="12" t="str">
        <f>IF('Atual-TXT'!A1343&lt;&gt;"",IF(MOD(VALUE(LEFT(A1322,1)),2)=1,IF(D1322="D",C1322,-C1322),IF(D1322="C",C1322,-C1322)),"")</f>
        <v/>
      </c>
    </row>
    <row r="1323" spans="1:5" x14ac:dyDescent="0.2">
      <c r="A1323" s="11" t="str">
        <f>IF('Atual-TXT'!A1344&lt;&gt;"",LEFT('Atual-TXT'!A1344,15),"")</f>
        <v/>
      </c>
      <c r="B1323" s="11" t="str">
        <f>IF('Atual-TXT'!A1344&lt;&gt;"",RIGHT(LEFT('Atual-TXT'!A1344,51),34),"")</f>
        <v/>
      </c>
      <c r="C1323" s="12" t="str">
        <f>IF('Atual-TXT'!A1344&lt;&gt;"",VALUE(RIGHT(LEFT('Atual-TXT'!A1344,75),23)),"")</f>
        <v/>
      </c>
      <c r="D1323" s="11" t="str">
        <f>IF('Atual-TXT'!A1344&lt;&gt;"",RIGHT(LEFT('Atual-TXT'!A1344,77),1),"")</f>
        <v/>
      </c>
      <c r="E1323" s="12" t="str">
        <f>IF('Atual-TXT'!A1344&lt;&gt;"",IF(MOD(VALUE(LEFT(A1323,1)),2)=1,IF(D1323="D",C1323,-C1323),IF(D1323="C",C1323,-C1323)),"")</f>
        <v/>
      </c>
    </row>
    <row r="1324" spans="1:5" x14ac:dyDescent="0.2">
      <c r="A1324" s="11" t="str">
        <f>IF('Atual-TXT'!A1345&lt;&gt;"",LEFT('Atual-TXT'!A1345,15),"")</f>
        <v/>
      </c>
      <c r="B1324" s="11" t="str">
        <f>IF('Atual-TXT'!A1345&lt;&gt;"",RIGHT(LEFT('Atual-TXT'!A1345,51),34),"")</f>
        <v/>
      </c>
      <c r="C1324" s="12" t="str">
        <f>IF('Atual-TXT'!A1345&lt;&gt;"",VALUE(RIGHT(LEFT('Atual-TXT'!A1345,75),23)),"")</f>
        <v/>
      </c>
      <c r="D1324" s="11" t="str">
        <f>IF('Atual-TXT'!A1345&lt;&gt;"",RIGHT(LEFT('Atual-TXT'!A1345,77),1),"")</f>
        <v/>
      </c>
      <c r="E1324" s="12" t="str">
        <f>IF('Atual-TXT'!A1345&lt;&gt;"",IF(MOD(VALUE(LEFT(A1324,1)),2)=1,IF(D1324="D",C1324,-C1324),IF(D1324="C",C1324,-C1324)),"")</f>
        <v/>
      </c>
    </row>
    <row r="1325" spans="1:5" x14ac:dyDescent="0.2">
      <c r="A1325" s="11" t="str">
        <f>IF('Atual-TXT'!A1346&lt;&gt;"",LEFT('Atual-TXT'!A1346,15),"")</f>
        <v/>
      </c>
      <c r="B1325" s="11" t="str">
        <f>IF('Atual-TXT'!A1346&lt;&gt;"",RIGHT(LEFT('Atual-TXT'!A1346,51),34),"")</f>
        <v/>
      </c>
      <c r="C1325" s="12" t="str">
        <f>IF('Atual-TXT'!A1346&lt;&gt;"",VALUE(RIGHT(LEFT('Atual-TXT'!A1346,75),23)),"")</f>
        <v/>
      </c>
      <c r="D1325" s="11" t="str">
        <f>IF('Atual-TXT'!A1346&lt;&gt;"",RIGHT(LEFT('Atual-TXT'!A1346,77),1),"")</f>
        <v/>
      </c>
      <c r="E1325" s="12" t="str">
        <f>IF('Atual-TXT'!A1346&lt;&gt;"",IF(MOD(VALUE(LEFT(A1325,1)),2)=1,IF(D1325="D",C1325,-C1325),IF(D1325="C",C1325,-C1325)),"")</f>
        <v/>
      </c>
    </row>
    <row r="1326" spans="1:5" x14ac:dyDescent="0.2">
      <c r="A1326" s="11" t="str">
        <f>IF('Atual-TXT'!A1347&lt;&gt;"",LEFT('Atual-TXT'!A1347,15),"")</f>
        <v/>
      </c>
      <c r="B1326" s="11" t="str">
        <f>IF('Atual-TXT'!A1347&lt;&gt;"",RIGHT(LEFT('Atual-TXT'!A1347,51),34),"")</f>
        <v/>
      </c>
      <c r="C1326" s="12" t="str">
        <f>IF('Atual-TXT'!A1347&lt;&gt;"",VALUE(RIGHT(LEFT('Atual-TXT'!A1347,75),23)),"")</f>
        <v/>
      </c>
      <c r="D1326" s="11" t="str">
        <f>IF('Atual-TXT'!A1347&lt;&gt;"",RIGHT(LEFT('Atual-TXT'!A1347,77),1),"")</f>
        <v/>
      </c>
      <c r="E1326" s="12" t="str">
        <f>IF('Atual-TXT'!A1347&lt;&gt;"",IF(MOD(VALUE(LEFT(A1326,1)),2)=1,IF(D1326="D",C1326,-C1326),IF(D1326="C",C1326,-C1326)),"")</f>
        <v/>
      </c>
    </row>
    <row r="1327" spans="1:5" x14ac:dyDescent="0.2">
      <c r="A1327" s="11" t="str">
        <f>IF('Atual-TXT'!A1348&lt;&gt;"",LEFT('Atual-TXT'!A1348,15),"")</f>
        <v/>
      </c>
      <c r="B1327" s="11" t="str">
        <f>IF('Atual-TXT'!A1348&lt;&gt;"",RIGHT(LEFT('Atual-TXT'!A1348,51),34),"")</f>
        <v/>
      </c>
      <c r="C1327" s="12" t="str">
        <f>IF('Atual-TXT'!A1348&lt;&gt;"",VALUE(RIGHT(LEFT('Atual-TXT'!A1348,75),23)),"")</f>
        <v/>
      </c>
      <c r="D1327" s="11" t="str">
        <f>IF('Atual-TXT'!A1348&lt;&gt;"",RIGHT(LEFT('Atual-TXT'!A1348,77),1),"")</f>
        <v/>
      </c>
      <c r="E1327" s="12" t="str">
        <f>IF('Atual-TXT'!A1348&lt;&gt;"",IF(MOD(VALUE(LEFT(A1327,1)),2)=1,IF(D1327="D",C1327,-C1327),IF(D1327="C",C1327,-C1327)),"")</f>
        <v/>
      </c>
    </row>
    <row r="1328" spans="1:5" x14ac:dyDescent="0.2">
      <c r="A1328" s="11" t="str">
        <f>IF('Atual-TXT'!A1349&lt;&gt;"",LEFT('Atual-TXT'!A1349,15),"")</f>
        <v/>
      </c>
      <c r="B1328" s="11" t="str">
        <f>IF('Atual-TXT'!A1349&lt;&gt;"",RIGHT(LEFT('Atual-TXT'!A1349,51),34),"")</f>
        <v/>
      </c>
      <c r="C1328" s="12" t="str">
        <f>IF('Atual-TXT'!A1349&lt;&gt;"",VALUE(RIGHT(LEFT('Atual-TXT'!A1349,75),23)),"")</f>
        <v/>
      </c>
      <c r="D1328" s="11" t="str">
        <f>IF('Atual-TXT'!A1349&lt;&gt;"",RIGHT(LEFT('Atual-TXT'!A1349,77),1),"")</f>
        <v/>
      </c>
      <c r="E1328" s="12" t="str">
        <f>IF('Atual-TXT'!A1349&lt;&gt;"",IF(MOD(VALUE(LEFT(A1328,1)),2)=1,IF(D1328="D",C1328,-C1328),IF(D1328="C",C1328,-C1328)),"")</f>
        <v/>
      </c>
    </row>
    <row r="1329" spans="1:5" x14ac:dyDescent="0.2">
      <c r="A1329" s="11" t="str">
        <f>IF('Atual-TXT'!A1350&lt;&gt;"",LEFT('Atual-TXT'!A1350,15),"")</f>
        <v/>
      </c>
      <c r="B1329" s="11" t="str">
        <f>IF('Atual-TXT'!A1350&lt;&gt;"",RIGHT(LEFT('Atual-TXT'!A1350,51),34),"")</f>
        <v/>
      </c>
      <c r="C1329" s="12" t="str">
        <f>IF('Atual-TXT'!A1350&lt;&gt;"",VALUE(RIGHT(LEFT('Atual-TXT'!A1350,75),23)),"")</f>
        <v/>
      </c>
      <c r="D1329" s="11" t="str">
        <f>IF('Atual-TXT'!A1350&lt;&gt;"",RIGHT(LEFT('Atual-TXT'!A1350,77),1),"")</f>
        <v/>
      </c>
      <c r="E1329" s="12" t="str">
        <f>IF('Atual-TXT'!A1350&lt;&gt;"",IF(MOD(VALUE(LEFT(A1329,1)),2)=1,IF(D1329="D",C1329,-C1329),IF(D1329="C",C1329,-C1329)),"")</f>
        <v/>
      </c>
    </row>
    <row r="1330" spans="1:5" x14ac:dyDescent="0.2">
      <c r="A1330" s="11" t="str">
        <f>IF('Atual-TXT'!A1351&lt;&gt;"",LEFT('Atual-TXT'!A1351,15),"")</f>
        <v/>
      </c>
      <c r="B1330" s="11" t="str">
        <f>IF('Atual-TXT'!A1351&lt;&gt;"",RIGHT(LEFT('Atual-TXT'!A1351,51),34),"")</f>
        <v/>
      </c>
      <c r="C1330" s="12" t="str">
        <f>IF('Atual-TXT'!A1351&lt;&gt;"",VALUE(RIGHT(LEFT('Atual-TXT'!A1351,75),23)),"")</f>
        <v/>
      </c>
      <c r="D1330" s="11" t="str">
        <f>IF('Atual-TXT'!A1351&lt;&gt;"",RIGHT(LEFT('Atual-TXT'!A1351,77),1),"")</f>
        <v/>
      </c>
      <c r="E1330" s="12" t="str">
        <f>IF('Atual-TXT'!A1351&lt;&gt;"",IF(MOD(VALUE(LEFT(A1330,1)),2)=1,IF(D1330="D",C1330,-C1330),IF(D1330="C",C1330,-C1330)),"")</f>
        <v/>
      </c>
    </row>
    <row r="1331" spans="1:5" x14ac:dyDescent="0.2">
      <c r="A1331" s="11" t="str">
        <f>IF('Atual-TXT'!A1352&lt;&gt;"",LEFT('Atual-TXT'!A1352,15),"")</f>
        <v/>
      </c>
      <c r="B1331" s="11" t="str">
        <f>IF('Atual-TXT'!A1352&lt;&gt;"",RIGHT(LEFT('Atual-TXT'!A1352,51),34),"")</f>
        <v/>
      </c>
      <c r="C1331" s="12" t="str">
        <f>IF('Atual-TXT'!A1352&lt;&gt;"",VALUE(RIGHT(LEFT('Atual-TXT'!A1352,75),23)),"")</f>
        <v/>
      </c>
      <c r="D1331" s="11" t="str">
        <f>IF('Atual-TXT'!A1352&lt;&gt;"",RIGHT(LEFT('Atual-TXT'!A1352,77),1),"")</f>
        <v/>
      </c>
      <c r="E1331" s="12" t="str">
        <f>IF('Atual-TXT'!A1352&lt;&gt;"",IF(MOD(VALUE(LEFT(A1331,1)),2)=1,IF(D1331="D",C1331,-C1331),IF(D1331="C",C1331,-C1331)),"")</f>
        <v/>
      </c>
    </row>
    <row r="1332" spans="1:5" x14ac:dyDescent="0.2">
      <c r="A1332" s="11" t="str">
        <f>IF('Atual-TXT'!A1353&lt;&gt;"",LEFT('Atual-TXT'!A1353,15),"")</f>
        <v/>
      </c>
      <c r="B1332" s="11" t="str">
        <f>IF('Atual-TXT'!A1353&lt;&gt;"",RIGHT(LEFT('Atual-TXT'!A1353,51),34),"")</f>
        <v/>
      </c>
      <c r="C1332" s="12" t="str">
        <f>IF('Atual-TXT'!A1353&lt;&gt;"",VALUE(RIGHT(LEFT('Atual-TXT'!A1353,75),23)),"")</f>
        <v/>
      </c>
      <c r="D1332" s="11" t="str">
        <f>IF('Atual-TXT'!A1353&lt;&gt;"",RIGHT(LEFT('Atual-TXT'!A1353,77),1),"")</f>
        <v/>
      </c>
      <c r="E1332" s="12" t="str">
        <f>IF('Atual-TXT'!A1353&lt;&gt;"",IF(MOD(VALUE(LEFT(A1332,1)),2)=1,IF(D1332="D",C1332,-C1332),IF(D1332="C",C1332,-C1332)),"")</f>
        <v/>
      </c>
    </row>
    <row r="1333" spans="1:5" x14ac:dyDescent="0.2">
      <c r="A1333" s="11" t="str">
        <f>IF('Atual-TXT'!A1354&lt;&gt;"",LEFT('Atual-TXT'!A1354,15),"")</f>
        <v/>
      </c>
      <c r="B1333" s="11" t="str">
        <f>IF('Atual-TXT'!A1354&lt;&gt;"",RIGHT(LEFT('Atual-TXT'!A1354,51),34),"")</f>
        <v/>
      </c>
      <c r="C1333" s="12" t="str">
        <f>IF('Atual-TXT'!A1354&lt;&gt;"",VALUE(RIGHT(LEFT('Atual-TXT'!A1354,75),23)),"")</f>
        <v/>
      </c>
      <c r="D1333" s="11" t="str">
        <f>IF('Atual-TXT'!A1354&lt;&gt;"",RIGHT(LEFT('Atual-TXT'!A1354,77),1),"")</f>
        <v/>
      </c>
      <c r="E1333" s="12" t="str">
        <f>IF('Atual-TXT'!A1354&lt;&gt;"",IF(MOD(VALUE(LEFT(A1333,1)),2)=1,IF(D1333="D",C1333,-C1333),IF(D1333="C",C1333,-C1333)),"")</f>
        <v/>
      </c>
    </row>
    <row r="1334" spans="1:5" x14ac:dyDescent="0.2">
      <c r="A1334" s="11" t="str">
        <f>IF('Atual-TXT'!A1355&lt;&gt;"",LEFT('Atual-TXT'!A1355,15),"")</f>
        <v/>
      </c>
      <c r="B1334" s="11" t="str">
        <f>IF('Atual-TXT'!A1355&lt;&gt;"",RIGHT(LEFT('Atual-TXT'!A1355,51),34),"")</f>
        <v/>
      </c>
      <c r="C1334" s="12" t="str">
        <f>IF('Atual-TXT'!A1355&lt;&gt;"",VALUE(RIGHT(LEFT('Atual-TXT'!A1355,75),23)),"")</f>
        <v/>
      </c>
      <c r="D1334" s="11" t="str">
        <f>IF('Atual-TXT'!A1355&lt;&gt;"",RIGHT(LEFT('Atual-TXT'!A1355,77),1),"")</f>
        <v/>
      </c>
      <c r="E1334" s="12" t="str">
        <f>IF('Atual-TXT'!A1355&lt;&gt;"",IF(MOD(VALUE(LEFT(A1334,1)),2)=1,IF(D1334="D",C1334,-C1334),IF(D1334="C",C1334,-C1334)),"")</f>
        <v/>
      </c>
    </row>
    <row r="1335" spans="1:5" x14ac:dyDescent="0.2">
      <c r="A1335" s="11" t="str">
        <f>IF('Atual-TXT'!A1356&lt;&gt;"",LEFT('Atual-TXT'!A1356,15),"")</f>
        <v/>
      </c>
      <c r="B1335" s="11" t="str">
        <f>IF('Atual-TXT'!A1356&lt;&gt;"",RIGHT(LEFT('Atual-TXT'!A1356,51),34),"")</f>
        <v/>
      </c>
      <c r="C1335" s="12" t="str">
        <f>IF('Atual-TXT'!A1356&lt;&gt;"",VALUE(RIGHT(LEFT('Atual-TXT'!A1356,75),23)),"")</f>
        <v/>
      </c>
      <c r="D1335" s="11" t="str">
        <f>IF('Atual-TXT'!A1356&lt;&gt;"",RIGHT(LEFT('Atual-TXT'!A1356,77),1),"")</f>
        <v/>
      </c>
      <c r="E1335" s="12" t="str">
        <f>IF('Atual-TXT'!A1356&lt;&gt;"",IF(MOD(VALUE(LEFT(A1335,1)),2)=1,IF(D1335="D",C1335,-C1335),IF(D1335="C",C1335,-C1335)),"")</f>
        <v/>
      </c>
    </row>
    <row r="1336" spans="1:5" x14ac:dyDescent="0.2">
      <c r="A1336" s="11" t="str">
        <f>IF('Atual-TXT'!A1357&lt;&gt;"",LEFT('Atual-TXT'!A1357,15),"")</f>
        <v/>
      </c>
      <c r="B1336" s="11" t="str">
        <f>IF('Atual-TXT'!A1357&lt;&gt;"",RIGHT(LEFT('Atual-TXT'!A1357,51),34),"")</f>
        <v/>
      </c>
      <c r="C1336" s="12" t="str">
        <f>IF('Atual-TXT'!A1357&lt;&gt;"",VALUE(RIGHT(LEFT('Atual-TXT'!A1357,75),23)),"")</f>
        <v/>
      </c>
      <c r="D1336" s="11" t="str">
        <f>IF('Atual-TXT'!A1357&lt;&gt;"",RIGHT(LEFT('Atual-TXT'!A1357,77),1),"")</f>
        <v/>
      </c>
      <c r="E1336" s="12" t="str">
        <f>IF('Atual-TXT'!A1357&lt;&gt;"",IF(MOD(VALUE(LEFT(A1336,1)),2)=1,IF(D1336="D",C1336,-C1336),IF(D1336="C",C1336,-C1336)),"")</f>
        <v/>
      </c>
    </row>
    <row r="1337" spans="1:5" x14ac:dyDescent="0.2">
      <c r="A1337" s="11" t="str">
        <f>IF('Atual-TXT'!A1358&lt;&gt;"",LEFT('Atual-TXT'!A1358,15),"")</f>
        <v/>
      </c>
      <c r="B1337" s="11" t="str">
        <f>IF('Atual-TXT'!A1358&lt;&gt;"",RIGHT(LEFT('Atual-TXT'!A1358,51),34),"")</f>
        <v/>
      </c>
      <c r="C1337" s="12" t="str">
        <f>IF('Atual-TXT'!A1358&lt;&gt;"",VALUE(RIGHT(LEFT('Atual-TXT'!A1358,75),23)),"")</f>
        <v/>
      </c>
      <c r="D1337" s="11" t="str">
        <f>IF('Atual-TXT'!A1358&lt;&gt;"",RIGHT(LEFT('Atual-TXT'!A1358,77),1),"")</f>
        <v/>
      </c>
      <c r="E1337" s="12" t="str">
        <f>IF('Atual-TXT'!A1358&lt;&gt;"",IF(MOD(VALUE(LEFT(A1337,1)),2)=1,IF(D1337="D",C1337,-C1337),IF(D1337="C",C1337,-C1337)),"")</f>
        <v/>
      </c>
    </row>
    <row r="1338" spans="1:5" x14ac:dyDescent="0.2">
      <c r="A1338" s="11" t="str">
        <f>IF('Atual-TXT'!A1359&lt;&gt;"",LEFT('Atual-TXT'!A1359,15),"")</f>
        <v/>
      </c>
      <c r="B1338" s="11" t="str">
        <f>IF('Atual-TXT'!A1359&lt;&gt;"",RIGHT(LEFT('Atual-TXT'!A1359,51),34),"")</f>
        <v/>
      </c>
      <c r="C1338" s="12" t="str">
        <f>IF('Atual-TXT'!A1359&lt;&gt;"",VALUE(RIGHT(LEFT('Atual-TXT'!A1359,75),23)),"")</f>
        <v/>
      </c>
      <c r="D1338" s="11" t="str">
        <f>IF('Atual-TXT'!A1359&lt;&gt;"",RIGHT(LEFT('Atual-TXT'!A1359,77),1),"")</f>
        <v/>
      </c>
      <c r="E1338" s="12" t="str">
        <f>IF('Atual-TXT'!A1359&lt;&gt;"",IF(MOD(VALUE(LEFT(A1338,1)),2)=1,IF(D1338="D",C1338,-C1338),IF(D1338="C",C1338,-C1338)),"")</f>
        <v/>
      </c>
    </row>
    <row r="1339" spans="1:5" x14ac:dyDescent="0.2">
      <c r="A1339" s="11" t="str">
        <f>IF('Atual-TXT'!A1360&lt;&gt;"",LEFT('Atual-TXT'!A1360,15),"")</f>
        <v/>
      </c>
      <c r="B1339" s="11" t="str">
        <f>IF('Atual-TXT'!A1360&lt;&gt;"",RIGHT(LEFT('Atual-TXT'!A1360,51),34),"")</f>
        <v/>
      </c>
      <c r="C1339" s="12" t="str">
        <f>IF('Atual-TXT'!A1360&lt;&gt;"",VALUE(RIGHT(LEFT('Atual-TXT'!A1360,75),23)),"")</f>
        <v/>
      </c>
      <c r="D1339" s="11" t="str">
        <f>IF('Atual-TXT'!A1360&lt;&gt;"",RIGHT(LEFT('Atual-TXT'!A1360,77),1),"")</f>
        <v/>
      </c>
      <c r="E1339" s="12" t="str">
        <f>IF('Atual-TXT'!A1360&lt;&gt;"",IF(MOD(VALUE(LEFT(A1339,1)),2)=1,IF(D1339="D",C1339,-C1339),IF(D1339="C",C1339,-C1339)),"")</f>
        <v/>
      </c>
    </row>
    <row r="1340" spans="1:5" x14ac:dyDescent="0.2">
      <c r="A1340" s="11" t="str">
        <f>IF('Atual-TXT'!A1361&lt;&gt;"",LEFT('Atual-TXT'!A1361,15),"")</f>
        <v/>
      </c>
      <c r="B1340" s="11" t="str">
        <f>IF('Atual-TXT'!A1361&lt;&gt;"",RIGHT(LEFT('Atual-TXT'!A1361,51),34),"")</f>
        <v/>
      </c>
      <c r="C1340" s="12" t="str">
        <f>IF('Atual-TXT'!A1361&lt;&gt;"",VALUE(RIGHT(LEFT('Atual-TXT'!A1361,75),23)),"")</f>
        <v/>
      </c>
      <c r="D1340" s="11" t="str">
        <f>IF('Atual-TXT'!A1361&lt;&gt;"",RIGHT(LEFT('Atual-TXT'!A1361,77),1),"")</f>
        <v/>
      </c>
      <c r="E1340" s="12" t="str">
        <f>IF('Atual-TXT'!A1361&lt;&gt;"",IF(MOD(VALUE(LEFT(A1340,1)),2)=1,IF(D1340="D",C1340,-C1340),IF(D1340="C",C1340,-C1340)),"")</f>
        <v/>
      </c>
    </row>
    <row r="1341" spans="1:5" x14ac:dyDescent="0.2">
      <c r="A1341" s="11" t="str">
        <f>IF('Atual-TXT'!A1362&lt;&gt;"",LEFT('Atual-TXT'!A1362,15),"")</f>
        <v/>
      </c>
      <c r="B1341" s="11" t="str">
        <f>IF('Atual-TXT'!A1362&lt;&gt;"",RIGHT(LEFT('Atual-TXT'!A1362,51),34),"")</f>
        <v/>
      </c>
      <c r="C1341" s="12" t="str">
        <f>IF('Atual-TXT'!A1362&lt;&gt;"",VALUE(RIGHT(LEFT('Atual-TXT'!A1362,75),23)),"")</f>
        <v/>
      </c>
      <c r="D1341" s="11" t="str">
        <f>IF('Atual-TXT'!A1362&lt;&gt;"",RIGHT(LEFT('Atual-TXT'!A1362,77),1),"")</f>
        <v/>
      </c>
      <c r="E1341" s="12" t="str">
        <f>IF('Atual-TXT'!A1362&lt;&gt;"",IF(MOD(VALUE(LEFT(A1341,1)),2)=1,IF(D1341="D",C1341,-C1341),IF(D1341="C",C1341,-C1341)),"")</f>
        <v/>
      </c>
    </row>
    <row r="1342" spans="1:5" x14ac:dyDescent="0.2">
      <c r="A1342" s="11" t="str">
        <f>IF('Atual-TXT'!A1363&lt;&gt;"",LEFT('Atual-TXT'!A1363,15),"")</f>
        <v/>
      </c>
      <c r="B1342" s="11" t="str">
        <f>IF('Atual-TXT'!A1363&lt;&gt;"",RIGHT(LEFT('Atual-TXT'!A1363,51),34),"")</f>
        <v/>
      </c>
      <c r="C1342" s="12" t="str">
        <f>IF('Atual-TXT'!A1363&lt;&gt;"",VALUE(RIGHT(LEFT('Atual-TXT'!A1363,75),23)),"")</f>
        <v/>
      </c>
      <c r="D1342" s="11" t="str">
        <f>IF('Atual-TXT'!A1363&lt;&gt;"",RIGHT(LEFT('Atual-TXT'!A1363,77),1),"")</f>
        <v/>
      </c>
      <c r="E1342" s="12" t="str">
        <f>IF('Atual-TXT'!A1363&lt;&gt;"",IF(MOD(VALUE(LEFT(A1342,1)),2)=1,IF(D1342="D",C1342,-C1342),IF(D1342="C",C1342,-C1342)),"")</f>
        <v/>
      </c>
    </row>
    <row r="1343" spans="1:5" x14ac:dyDescent="0.2">
      <c r="A1343" s="11" t="str">
        <f>IF('Atual-TXT'!A1364&lt;&gt;"",LEFT('Atual-TXT'!A1364,15),"")</f>
        <v/>
      </c>
      <c r="B1343" s="11" t="str">
        <f>IF('Atual-TXT'!A1364&lt;&gt;"",RIGHT(LEFT('Atual-TXT'!A1364,51),34),"")</f>
        <v/>
      </c>
      <c r="C1343" s="12" t="str">
        <f>IF('Atual-TXT'!A1364&lt;&gt;"",VALUE(RIGHT(LEFT('Atual-TXT'!A1364,75),23)),"")</f>
        <v/>
      </c>
      <c r="D1343" s="11" t="str">
        <f>IF('Atual-TXT'!A1364&lt;&gt;"",RIGHT(LEFT('Atual-TXT'!A1364,77),1),"")</f>
        <v/>
      </c>
      <c r="E1343" s="12" t="str">
        <f>IF('Atual-TXT'!A1364&lt;&gt;"",IF(MOD(VALUE(LEFT(A1343,1)),2)=1,IF(D1343="D",C1343,-C1343),IF(D1343="C",C1343,-C1343)),"")</f>
        <v/>
      </c>
    </row>
    <row r="1344" spans="1:5" x14ac:dyDescent="0.2">
      <c r="A1344" s="11" t="str">
        <f>IF('Atual-TXT'!A1365&lt;&gt;"",LEFT('Atual-TXT'!A1365,15),"")</f>
        <v/>
      </c>
      <c r="B1344" s="11" t="str">
        <f>IF('Atual-TXT'!A1365&lt;&gt;"",RIGHT(LEFT('Atual-TXT'!A1365,51),34),"")</f>
        <v/>
      </c>
      <c r="C1344" s="12" t="str">
        <f>IF('Atual-TXT'!A1365&lt;&gt;"",VALUE(RIGHT(LEFT('Atual-TXT'!A1365,75),23)),"")</f>
        <v/>
      </c>
      <c r="D1344" s="11" t="str">
        <f>IF('Atual-TXT'!A1365&lt;&gt;"",RIGHT(LEFT('Atual-TXT'!A1365,77),1),"")</f>
        <v/>
      </c>
      <c r="E1344" s="12" t="str">
        <f>IF('Atual-TXT'!A1365&lt;&gt;"",IF(MOD(VALUE(LEFT(A1344,1)),2)=1,IF(D1344="D",C1344,-C1344),IF(D1344="C",C1344,-C1344)),"")</f>
        <v/>
      </c>
    </row>
    <row r="1345" spans="1:5" x14ac:dyDescent="0.2">
      <c r="A1345" s="11" t="str">
        <f>IF('Atual-TXT'!A1366&lt;&gt;"",LEFT('Atual-TXT'!A1366,15),"")</f>
        <v/>
      </c>
      <c r="B1345" s="11" t="str">
        <f>IF('Atual-TXT'!A1366&lt;&gt;"",RIGHT(LEFT('Atual-TXT'!A1366,51),34),"")</f>
        <v/>
      </c>
      <c r="C1345" s="12" t="str">
        <f>IF('Atual-TXT'!A1366&lt;&gt;"",VALUE(RIGHT(LEFT('Atual-TXT'!A1366,75),23)),"")</f>
        <v/>
      </c>
      <c r="D1345" s="11" t="str">
        <f>IF('Atual-TXT'!A1366&lt;&gt;"",RIGHT(LEFT('Atual-TXT'!A1366,77),1),"")</f>
        <v/>
      </c>
      <c r="E1345" s="12" t="str">
        <f>IF('Atual-TXT'!A1366&lt;&gt;"",IF(MOD(VALUE(LEFT(A1345,1)),2)=1,IF(D1345="D",C1345,-C1345),IF(D1345="C",C1345,-C1345)),"")</f>
        <v/>
      </c>
    </row>
    <row r="1346" spans="1:5" x14ac:dyDescent="0.2">
      <c r="A1346" s="11" t="str">
        <f>IF('Atual-TXT'!A1367&lt;&gt;"",LEFT('Atual-TXT'!A1367,15),"")</f>
        <v/>
      </c>
      <c r="B1346" s="11" t="str">
        <f>IF('Atual-TXT'!A1367&lt;&gt;"",RIGHT(LEFT('Atual-TXT'!A1367,51),34),"")</f>
        <v/>
      </c>
      <c r="C1346" s="12" t="str">
        <f>IF('Atual-TXT'!A1367&lt;&gt;"",VALUE(RIGHT(LEFT('Atual-TXT'!A1367,75),23)),"")</f>
        <v/>
      </c>
      <c r="D1346" s="11" t="str">
        <f>IF('Atual-TXT'!A1367&lt;&gt;"",RIGHT(LEFT('Atual-TXT'!A1367,77),1),"")</f>
        <v/>
      </c>
      <c r="E1346" s="12" t="str">
        <f>IF('Atual-TXT'!A1367&lt;&gt;"",IF(MOD(VALUE(LEFT(A1346,1)),2)=1,IF(D1346="D",C1346,-C1346),IF(D1346="C",C1346,-C1346)),"")</f>
        <v/>
      </c>
    </row>
    <row r="1347" spans="1:5" x14ac:dyDescent="0.2">
      <c r="A1347" s="11" t="str">
        <f>IF('Atual-TXT'!A1368&lt;&gt;"",LEFT('Atual-TXT'!A1368,15),"")</f>
        <v/>
      </c>
      <c r="B1347" s="11" t="str">
        <f>IF('Atual-TXT'!A1368&lt;&gt;"",RIGHT(LEFT('Atual-TXT'!A1368,51),34),"")</f>
        <v/>
      </c>
      <c r="C1347" s="12" t="str">
        <f>IF('Atual-TXT'!A1368&lt;&gt;"",VALUE(RIGHT(LEFT('Atual-TXT'!A1368,75),23)),"")</f>
        <v/>
      </c>
      <c r="D1347" s="11" t="str">
        <f>IF('Atual-TXT'!A1368&lt;&gt;"",RIGHT(LEFT('Atual-TXT'!A1368,77),1),"")</f>
        <v/>
      </c>
      <c r="E1347" s="12" t="str">
        <f>IF('Atual-TXT'!A1368&lt;&gt;"",IF(MOD(VALUE(LEFT(A1347,1)),2)=1,IF(D1347="D",C1347,-C1347),IF(D1347="C",C1347,-C1347)),"")</f>
        <v/>
      </c>
    </row>
    <row r="1348" spans="1:5" x14ac:dyDescent="0.2">
      <c r="A1348" s="11" t="str">
        <f>IF('Atual-TXT'!A1369&lt;&gt;"",LEFT('Atual-TXT'!A1369,15),"")</f>
        <v/>
      </c>
      <c r="B1348" s="11" t="str">
        <f>IF('Atual-TXT'!A1369&lt;&gt;"",RIGHT(LEFT('Atual-TXT'!A1369,51),34),"")</f>
        <v/>
      </c>
      <c r="C1348" s="12" t="str">
        <f>IF('Atual-TXT'!A1369&lt;&gt;"",VALUE(RIGHT(LEFT('Atual-TXT'!A1369,75),23)),"")</f>
        <v/>
      </c>
      <c r="D1348" s="11" t="str">
        <f>IF('Atual-TXT'!A1369&lt;&gt;"",RIGHT(LEFT('Atual-TXT'!A1369,77),1),"")</f>
        <v/>
      </c>
      <c r="E1348" s="12" t="str">
        <f>IF('Atual-TXT'!A1369&lt;&gt;"",IF(MOD(VALUE(LEFT(A1348,1)),2)=1,IF(D1348="D",C1348,-C1348),IF(D1348="C",C1348,-C1348)),"")</f>
        <v/>
      </c>
    </row>
    <row r="1349" spans="1:5" x14ac:dyDescent="0.2">
      <c r="A1349" s="11" t="str">
        <f>IF('Atual-TXT'!A1370&lt;&gt;"",LEFT('Atual-TXT'!A1370,15),"")</f>
        <v/>
      </c>
      <c r="B1349" s="11" t="str">
        <f>IF('Atual-TXT'!A1370&lt;&gt;"",RIGHT(LEFT('Atual-TXT'!A1370,51),34),"")</f>
        <v/>
      </c>
      <c r="C1349" s="12" t="str">
        <f>IF('Atual-TXT'!A1370&lt;&gt;"",VALUE(RIGHT(LEFT('Atual-TXT'!A1370,75),23)),"")</f>
        <v/>
      </c>
      <c r="D1349" s="11" t="str">
        <f>IF('Atual-TXT'!A1370&lt;&gt;"",RIGHT(LEFT('Atual-TXT'!A1370,77),1),"")</f>
        <v/>
      </c>
      <c r="E1349" s="12" t="str">
        <f>IF('Atual-TXT'!A1370&lt;&gt;"",IF(MOD(VALUE(LEFT(A1349,1)),2)=1,IF(D1349="D",C1349,-C1349),IF(D1349="C",C1349,-C1349)),"")</f>
        <v/>
      </c>
    </row>
    <row r="1350" spans="1:5" x14ac:dyDescent="0.2">
      <c r="A1350" s="11" t="str">
        <f>IF('Atual-TXT'!A1371&lt;&gt;"",LEFT('Atual-TXT'!A1371,15),"")</f>
        <v/>
      </c>
      <c r="B1350" s="11" t="str">
        <f>IF('Atual-TXT'!A1371&lt;&gt;"",RIGHT(LEFT('Atual-TXT'!A1371,51),34),"")</f>
        <v/>
      </c>
      <c r="C1350" s="12" t="str">
        <f>IF('Atual-TXT'!A1371&lt;&gt;"",VALUE(RIGHT(LEFT('Atual-TXT'!A1371,75),23)),"")</f>
        <v/>
      </c>
      <c r="D1350" s="11" t="str">
        <f>IF('Atual-TXT'!A1371&lt;&gt;"",RIGHT(LEFT('Atual-TXT'!A1371,77),1),"")</f>
        <v/>
      </c>
      <c r="E1350" s="12" t="str">
        <f>IF('Atual-TXT'!A1371&lt;&gt;"",IF(MOD(VALUE(LEFT(A1350,1)),2)=1,IF(D1350="D",C1350,-C1350),IF(D1350="C",C1350,-C1350)),"")</f>
        <v/>
      </c>
    </row>
    <row r="1351" spans="1:5" x14ac:dyDescent="0.2">
      <c r="A1351" s="11" t="str">
        <f>IF('Atual-TXT'!A1372&lt;&gt;"",LEFT('Atual-TXT'!A1372,15),"")</f>
        <v/>
      </c>
      <c r="B1351" s="11" t="str">
        <f>IF('Atual-TXT'!A1372&lt;&gt;"",RIGHT(LEFT('Atual-TXT'!A1372,51),34),"")</f>
        <v/>
      </c>
      <c r="C1351" s="12" t="str">
        <f>IF('Atual-TXT'!A1372&lt;&gt;"",VALUE(RIGHT(LEFT('Atual-TXT'!A1372,75),23)),"")</f>
        <v/>
      </c>
      <c r="D1351" s="11" t="str">
        <f>IF('Atual-TXT'!A1372&lt;&gt;"",RIGHT(LEFT('Atual-TXT'!A1372,77),1),"")</f>
        <v/>
      </c>
      <c r="E1351" s="12" t="str">
        <f>IF('Atual-TXT'!A1372&lt;&gt;"",IF(MOD(VALUE(LEFT(A1351,1)),2)=1,IF(D1351="D",C1351,-C1351),IF(D1351="C",C1351,-C1351)),"")</f>
        <v/>
      </c>
    </row>
    <row r="1352" spans="1:5" x14ac:dyDescent="0.2">
      <c r="A1352" s="11" t="str">
        <f>IF('Atual-TXT'!A1373&lt;&gt;"",LEFT('Atual-TXT'!A1373,15),"")</f>
        <v/>
      </c>
      <c r="B1352" s="11" t="str">
        <f>IF('Atual-TXT'!A1373&lt;&gt;"",RIGHT(LEFT('Atual-TXT'!A1373,51),34),"")</f>
        <v/>
      </c>
      <c r="C1352" s="12" t="str">
        <f>IF('Atual-TXT'!A1373&lt;&gt;"",VALUE(RIGHT(LEFT('Atual-TXT'!A1373,75),23)),"")</f>
        <v/>
      </c>
      <c r="D1352" s="11" t="str">
        <f>IF('Atual-TXT'!A1373&lt;&gt;"",RIGHT(LEFT('Atual-TXT'!A1373,77),1),"")</f>
        <v/>
      </c>
      <c r="E1352" s="12" t="str">
        <f>IF('Atual-TXT'!A1373&lt;&gt;"",IF(MOD(VALUE(LEFT(A1352,1)),2)=1,IF(D1352="D",C1352,-C1352),IF(D1352="C",C1352,-C1352)),"")</f>
        <v/>
      </c>
    </row>
    <row r="1353" spans="1:5" x14ac:dyDescent="0.2">
      <c r="A1353" s="11" t="str">
        <f>IF('Atual-TXT'!A1374&lt;&gt;"",LEFT('Atual-TXT'!A1374,15),"")</f>
        <v/>
      </c>
      <c r="B1353" s="11" t="str">
        <f>IF('Atual-TXT'!A1374&lt;&gt;"",RIGHT(LEFT('Atual-TXT'!A1374,51),34),"")</f>
        <v/>
      </c>
      <c r="C1353" s="12" t="str">
        <f>IF('Atual-TXT'!A1374&lt;&gt;"",VALUE(RIGHT(LEFT('Atual-TXT'!A1374,75),23)),"")</f>
        <v/>
      </c>
      <c r="D1353" s="11" t="str">
        <f>IF('Atual-TXT'!A1374&lt;&gt;"",RIGHT(LEFT('Atual-TXT'!A1374,77),1),"")</f>
        <v/>
      </c>
      <c r="E1353" s="12" t="str">
        <f>IF('Atual-TXT'!A1374&lt;&gt;"",IF(MOD(VALUE(LEFT(A1353,1)),2)=1,IF(D1353="D",C1353,-C1353),IF(D1353="C",C1353,-C1353)),"")</f>
        <v/>
      </c>
    </row>
    <row r="1354" spans="1:5" x14ac:dyDescent="0.2">
      <c r="A1354" s="11" t="str">
        <f>IF('Atual-TXT'!A1375&lt;&gt;"",LEFT('Atual-TXT'!A1375,15),"")</f>
        <v/>
      </c>
      <c r="B1354" s="11" t="str">
        <f>IF('Atual-TXT'!A1375&lt;&gt;"",RIGHT(LEFT('Atual-TXT'!A1375,51),34),"")</f>
        <v/>
      </c>
      <c r="C1354" s="12" t="str">
        <f>IF('Atual-TXT'!A1375&lt;&gt;"",VALUE(RIGHT(LEFT('Atual-TXT'!A1375,75),23)),"")</f>
        <v/>
      </c>
      <c r="D1354" s="11" t="str">
        <f>IF('Atual-TXT'!A1375&lt;&gt;"",RIGHT(LEFT('Atual-TXT'!A1375,77),1),"")</f>
        <v/>
      </c>
      <c r="E1354" s="12" t="str">
        <f>IF('Atual-TXT'!A1375&lt;&gt;"",IF(MOD(VALUE(LEFT(A1354,1)),2)=1,IF(D1354="D",C1354,-C1354),IF(D1354="C",C1354,-C1354)),"")</f>
        <v/>
      </c>
    </row>
    <row r="1355" spans="1:5" x14ac:dyDescent="0.2">
      <c r="A1355" s="11" t="str">
        <f>IF('Atual-TXT'!A1376&lt;&gt;"",LEFT('Atual-TXT'!A1376,15),"")</f>
        <v/>
      </c>
      <c r="B1355" s="11" t="str">
        <f>IF('Atual-TXT'!A1376&lt;&gt;"",RIGHT(LEFT('Atual-TXT'!A1376,51),34),"")</f>
        <v/>
      </c>
      <c r="C1355" s="12" t="str">
        <f>IF('Atual-TXT'!A1376&lt;&gt;"",VALUE(RIGHT(LEFT('Atual-TXT'!A1376,75),23)),"")</f>
        <v/>
      </c>
      <c r="D1355" s="11" t="str">
        <f>IF('Atual-TXT'!A1376&lt;&gt;"",RIGHT(LEFT('Atual-TXT'!A1376,77),1),"")</f>
        <v/>
      </c>
      <c r="E1355" s="12" t="str">
        <f>IF('Atual-TXT'!A1376&lt;&gt;"",IF(MOD(VALUE(LEFT(A1355,1)),2)=1,IF(D1355="D",C1355,-C1355),IF(D1355="C",C1355,-C1355)),"")</f>
        <v/>
      </c>
    </row>
    <row r="1356" spans="1:5" x14ac:dyDescent="0.2">
      <c r="A1356" s="11" t="str">
        <f>IF('Atual-TXT'!A1377&lt;&gt;"",LEFT('Atual-TXT'!A1377,15),"")</f>
        <v/>
      </c>
      <c r="B1356" s="11" t="str">
        <f>IF('Atual-TXT'!A1377&lt;&gt;"",RIGHT(LEFT('Atual-TXT'!A1377,51),34),"")</f>
        <v/>
      </c>
      <c r="C1356" s="12" t="str">
        <f>IF('Atual-TXT'!A1377&lt;&gt;"",VALUE(RIGHT(LEFT('Atual-TXT'!A1377,75),23)),"")</f>
        <v/>
      </c>
      <c r="D1356" s="11" t="str">
        <f>IF('Atual-TXT'!A1377&lt;&gt;"",RIGHT(LEFT('Atual-TXT'!A1377,77),1),"")</f>
        <v/>
      </c>
      <c r="E1356" s="12" t="str">
        <f>IF('Atual-TXT'!A1377&lt;&gt;"",IF(MOD(VALUE(LEFT(A1356,1)),2)=1,IF(D1356="D",C1356,-C1356),IF(D1356="C",C1356,-C1356)),"")</f>
        <v/>
      </c>
    </row>
    <row r="1357" spans="1:5" x14ac:dyDescent="0.2">
      <c r="A1357" s="11" t="str">
        <f>IF('Atual-TXT'!A1378&lt;&gt;"",LEFT('Atual-TXT'!A1378,15),"")</f>
        <v/>
      </c>
      <c r="B1357" s="11" t="str">
        <f>IF('Atual-TXT'!A1378&lt;&gt;"",RIGHT(LEFT('Atual-TXT'!A1378,51),34),"")</f>
        <v/>
      </c>
      <c r="C1357" s="12" t="str">
        <f>IF('Atual-TXT'!A1378&lt;&gt;"",VALUE(RIGHT(LEFT('Atual-TXT'!A1378,75),23)),"")</f>
        <v/>
      </c>
      <c r="D1357" s="11" t="str">
        <f>IF('Atual-TXT'!A1378&lt;&gt;"",RIGHT(LEFT('Atual-TXT'!A1378,77),1),"")</f>
        <v/>
      </c>
      <c r="E1357" s="12" t="str">
        <f>IF('Atual-TXT'!A1378&lt;&gt;"",IF(MOD(VALUE(LEFT(A1357,1)),2)=1,IF(D1357="D",C1357,-C1357),IF(D1357="C",C1357,-C1357)),"")</f>
        <v/>
      </c>
    </row>
    <row r="1358" spans="1:5" x14ac:dyDescent="0.2">
      <c r="A1358" s="11" t="str">
        <f>IF('Atual-TXT'!A1379&lt;&gt;"",LEFT('Atual-TXT'!A1379,15),"")</f>
        <v/>
      </c>
      <c r="B1358" s="11" t="str">
        <f>IF('Atual-TXT'!A1379&lt;&gt;"",RIGHT(LEFT('Atual-TXT'!A1379,51),34),"")</f>
        <v/>
      </c>
      <c r="C1358" s="12" t="str">
        <f>IF('Atual-TXT'!A1379&lt;&gt;"",VALUE(RIGHT(LEFT('Atual-TXT'!A1379,75),23)),"")</f>
        <v/>
      </c>
      <c r="D1358" s="11" t="str">
        <f>IF('Atual-TXT'!A1379&lt;&gt;"",RIGHT(LEFT('Atual-TXT'!A1379,77),1),"")</f>
        <v/>
      </c>
      <c r="E1358" s="12" t="str">
        <f>IF('Atual-TXT'!A1379&lt;&gt;"",IF(MOD(VALUE(LEFT(A1358,1)),2)=1,IF(D1358="D",C1358,-C1358),IF(D1358="C",C1358,-C1358)),"")</f>
        <v/>
      </c>
    </row>
    <row r="1359" spans="1:5" x14ac:dyDescent="0.2">
      <c r="A1359" s="11" t="str">
        <f>IF('Atual-TXT'!A1380&lt;&gt;"",LEFT('Atual-TXT'!A1380,15),"")</f>
        <v/>
      </c>
      <c r="B1359" s="11" t="str">
        <f>IF('Atual-TXT'!A1380&lt;&gt;"",RIGHT(LEFT('Atual-TXT'!A1380,51),34),"")</f>
        <v/>
      </c>
      <c r="C1359" s="12" t="str">
        <f>IF('Atual-TXT'!A1380&lt;&gt;"",VALUE(RIGHT(LEFT('Atual-TXT'!A1380,75),23)),"")</f>
        <v/>
      </c>
      <c r="D1359" s="11" t="str">
        <f>IF('Atual-TXT'!A1380&lt;&gt;"",RIGHT(LEFT('Atual-TXT'!A1380,77),1),"")</f>
        <v/>
      </c>
      <c r="E1359" s="12" t="str">
        <f>IF('Atual-TXT'!A1380&lt;&gt;"",IF(MOD(VALUE(LEFT(A1359,1)),2)=1,IF(D1359="D",C1359,-C1359),IF(D1359="C",C1359,-C1359)),"")</f>
        <v/>
      </c>
    </row>
    <row r="1360" spans="1:5" x14ac:dyDescent="0.2">
      <c r="A1360" s="11" t="str">
        <f>IF('Atual-TXT'!A1381&lt;&gt;"",LEFT('Atual-TXT'!A1381,15),"")</f>
        <v/>
      </c>
      <c r="B1360" s="11" t="str">
        <f>IF('Atual-TXT'!A1381&lt;&gt;"",RIGHT(LEFT('Atual-TXT'!A1381,51),34),"")</f>
        <v/>
      </c>
      <c r="C1360" s="12" t="str">
        <f>IF('Atual-TXT'!A1381&lt;&gt;"",VALUE(RIGHT(LEFT('Atual-TXT'!A1381,75),23)),"")</f>
        <v/>
      </c>
      <c r="D1360" s="11" t="str">
        <f>IF('Atual-TXT'!A1381&lt;&gt;"",RIGHT(LEFT('Atual-TXT'!A1381,77),1),"")</f>
        <v/>
      </c>
      <c r="E1360" s="12" t="str">
        <f>IF('Atual-TXT'!A1381&lt;&gt;"",IF(MOD(VALUE(LEFT(A1360,1)),2)=1,IF(D1360="D",C1360,-C1360),IF(D1360="C",C1360,-C1360)),"")</f>
        <v/>
      </c>
    </row>
    <row r="1361" spans="1:5" x14ac:dyDescent="0.2">
      <c r="A1361" s="11" t="str">
        <f>IF('Atual-TXT'!A1382&lt;&gt;"",LEFT('Atual-TXT'!A1382,15),"")</f>
        <v/>
      </c>
      <c r="B1361" s="11" t="str">
        <f>IF('Atual-TXT'!A1382&lt;&gt;"",RIGHT(LEFT('Atual-TXT'!A1382,51),34),"")</f>
        <v/>
      </c>
      <c r="C1361" s="12" t="str">
        <f>IF('Atual-TXT'!A1382&lt;&gt;"",VALUE(RIGHT(LEFT('Atual-TXT'!A1382,75),23)),"")</f>
        <v/>
      </c>
      <c r="D1361" s="11" t="str">
        <f>IF('Atual-TXT'!A1382&lt;&gt;"",RIGHT(LEFT('Atual-TXT'!A1382,77),1),"")</f>
        <v/>
      </c>
      <c r="E1361" s="12" t="str">
        <f>IF('Atual-TXT'!A1382&lt;&gt;"",IF(MOD(VALUE(LEFT(A1361,1)),2)=1,IF(D1361="D",C1361,-C1361),IF(D1361="C",C1361,-C1361)),"")</f>
        <v/>
      </c>
    </row>
    <row r="1362" spans="1:5" x14ac:dyDescent="0.2">
      <c r="A1362" s="11" t="str">
        <f>IF('Atual-TXT'!A1383&lt;&gt;"",LEFT('Atual-TXT'!A1383,15),"")</f>
        <v/>
      </c>
      <c r="B1362" s="11" t="str">
        <f>IF('Atual-TXT'!A1383&lt;&gt;"",RIGHT(LEFT('Atual-TXT'!A1383,51),34),"")</f>
        <v/>
      </c>
      <c r="C1362" s="12" t="str">
        <f>IF('Atual-TXT'!A1383&lt;&gt;"",VALUE(RIGHT(LEFT('Atual-TXT'!A1383,75),23)),"")</f>
        <v/>
      </c>
      <c r="D1362" s="11" t="str">
        <f>IF('Atual-TXT'!A1383&lt;&gt;"",RIGHT(LEFT('Atual-TXT'!A1383,77),1),"")</f>
        <v/>
      </c>
      <c r="E1362" s="12" t="str">
        <f>IF('Atual-TXT'!A1383&lt;&gt;"",IF(MOD(VALUE(LEFT(A1362,1)),2)=1,IF(D1362="D",C1362,-C1362),IF(D1362="C",C1362,-C1362)),"")</f>
        <v/>
      </c>
    </row>
    <row r="1363" spans="1:5" x14ac:dyDescent="0.2">
      <c r="A1363" s="11" t="str">
        <f>IF('Atual-TXT'!A1384&lt;&gt;"",LEFT('Atual-TXT'!A1384,15),"")</f>
        <v/>
      </c>
      <c r="B1363" s="11" t="str">
        <f>IF('Atual-TXT'!A1384&lt;&gt;"",RIGHT(LEFT('Atual-TXT'!A1384,51),34),"")</f>
        <v/>
      </c>
      <c r="C1363" s="12" t="str">
        <f>IF('Atual-TXT'!A1384&lt;&gt;"",VALUE(RIGHT(LEFT('Atual-TXT'!A1384,75),23)),"")</f>
        <v/>
      </c>
      <c r="D1363" s="11" t="str">
        <f>IF('Atual-TXT'!A1384&lt;&gt;"",RIGHT(LEFT('Atual-TXT'!A1384,77),1),"")</f>
        <v/>
      </c>
      <c r="E1363" s="12" t="str">
        <f>IF('Atual-TXT'!A1384&lt;&gt;"",IF(MOD(VALUE(LEFT(A1363,1)),2)=1,IF(D1363="D",C1363,-C1363),IF(D1363="C",C1363,-C1363)),"")</f>
        <v/>
      </c>
    </row>
    <row r="1364" spans="1:5" x14ac:dyDescent="0.2">
      <c r="A1364" s="11" t="str">
        <f>IF('Atual-TXT'!A1385&lt;&gt;"",LEFT('Atual-TXT'!A1385,15),"")</f>
        <v/>
      </c>
      <c r="B1364" s="11" t="str">
        <f>IF('Atual-TXT'!A1385&lt;&gt;"",RIGHT(LEFT('Atual-TXT'!A1385,51),34),"")</f>
        <v/>
      </c>
      <c r="C1364" s="12" t="str">
        <f>IF('Atual-TXT'!A1385&lt;&gt;"",VALUE(RIGHT(LEFT('Atual-TXT'!A1385,75),23)),"")</f>
        <v/>
      </c>
      <c r="D1364" s="11" t="str">
        <f>IF('Atual-TXT'!A1385&lt;&gt;"",RIGHT(LEFT('Atual-TXT'!A1385,77),1),"")</f>
        <v/>
      </c>
      <c r="E1364" s="12" t="str">
        <f>IF('Atual-TXT'!A1385&lt;&gt;"",IF(MOD(VALUE(LEFT(A1364,1)),2)=1,IF(D1364="D",C1364,-C1364),IF(D1364="C",C1364,-C1364)),"")</f>
        <v/>
      </c>
    </row>
    <row r="1365" spans="1:5" x14ac:dyDescent="0.2">
      <c r="A1365" s="11" t="str">
        <f>IF('Atual-TXT'!A1386&lt;&gt;"",LEFT('Atual-TXT'!A1386,15),"")</f>
        <v/>
      </c>
      <c r="B1365" s="11" t="str">
        <f>IF('Atual-TXT'!A1386&lt;&gt;"",RIGHT(LEFT('Atual-TXT'!A1386,51),34),"")</f>
        <v/>
      </c>
      <c r="C1365" s="12" t="str">
        <f>IF('Atual-TXT'!A1386&lt;&gt;"",VALUE(RIGHT(LEFT('Atual-TXT'!A1386,75),23)),"")</f>
        <v/>
      </c>
      <c r="D1365" s="11" t="str">
        <f>IF('Atual-TXT'!A1386&lt;&gt;"",RIGHT(LEFT('Atual-TXT'!A1386,77),1),"")</f>
        <v/>
      </c>
      <c r="E1365" s="12" t="str">
        <f>IF('Atual-TXT'!A1386&lt;&gt;"",IF(MOD(VALUE(LEFT(A1365,1)),2)=1,IF(D1365="D",C1365,-C1365),IF(D1365="C",C1365,-C1365)),"")</f>
        <v/>
      </c>
    </row>
    <row r="1366" spans="1:5" x14ac:dyDescent="0.2">
      <c r="A1366" s="11" t="str">
        <f>IF('Atual-TXT'!A1387&lt;&gt;"",LEFT('Atual-TXT'!A1387,15),"")</f>
        <v/>
      </c>
      <c r="B1366" s="11" t="str">
        <f>IF('Atual-TXT'!A1387&lt;&gt;"",RIGHT(LEFT('Atual-TXT'!A1387,51),34),"")</f>
        <v/>
      </c>
      <c r="C1366" s="12" t="str">
        <f>IF('Atual-TXT'!A1387&lt;&gt;"",VALUE(RIGHT(LEFT('Atual-TXT'!A1387,75),23)),"")</f>
        <v/>
      </c>
      <c r="D1366" s="11" t="str">
        <f>IF('Atual-TXT'!A1387&lt;&gt;"",RIGHT(LEFT('Atual-TXT'!A1387,77),1),"")</f>
        <v/>
      </c>
      <c r="E1366" s="12" t="str">
        <f>IF('Atual-TXT'!A1387&lt;&gt;"",IF(MOD(VALUE(LEFT(A1366,1)),2)=1,IF(D1366="D",C1366,-C1366),IF(D1366="C",C1366,-C1366)),"")</f>
        <v/>
      </c>
    </row>
    <row r="1367" spans="1:5" x14ac:dyDescent="0.2">
      <c r="A1367" s="11" t="str">
        <f>IF('Atual-TXT'!A1388&lt;&gt;"",LEFT('Atual-TXT'!A1388,15),"")</f>
        <v/>
      </c>
      <c r="B1367" s="11" t="str">
        <f>IF('Atual-TXT'!A1388&lt;&gt;"",RIGHT(LEFT('Atual-TXT'!A1388,51),34),"")</f>
        <v/>
      </c>
      <c r="C1367" s="12" t="str">
        <f>IF('Atual-TXT'!A1388&lt;&gt;"",VALUE(RIGHT(LEFT('Atual-TXT'!A1388,75),23)),"")</f>
        <v/>
      </c>
      <c r="D1367" s="11" t="str">
        <f>IF('Atual-TXT'!A1388&lt;&gt;"",RIGHT(LEFT('Atual-TXT'!A1388,77),1),"")</f>
        <v/>
      </c>
      <c r="E1367" s="12" t="str">
        <f>IF('Atual-TXT'!A1388&lt;&gt;"",IF(MOD(VALUE(LEFT(A1367,1)),2)=1,IF(D1367="D",C1367,-C1367),IF(D1367="C",C1367,-C1367)),"")</f>
        <v/>
      </c>
    </row>
    <row r="1368" spans="1:5" x14ac:dyDescent="0.2">
      <c r="A1368" s="11" t="str">
        <f>IF('Atual-TXT'!A1389&lt;&gt;"",LEFT('Atual-TXT'!A1389,15),"")</f>
        <v/>
      </c>
      <c r="B1368" s="11" t="str">
        <f>IF('Atual-TXT'!A1389&lt;&gt;"",RIGHT(LEFT('Atual-TXT'!A1389,51),34),"")</f>
        <v/>
      </c>
      <c r="C1368" s="12" t="str">
        <f>IF('Atual-TXT'!A1389&lt;&gt;"",VALUE(RIGHT(LEFT('Atual-TXT'!A1389,75),23)),"")</f>
        <v/>
      </c>
      <c r="D1368" s="11" t="str">
        <f>IF('Atual-TXT'!A1389&lt;&gt;"",RIGHT(LEFT('Atual-TXT'!A1389,77),1),"")</f>
        <v/>
      </c>
      <c r="E1368" s="12" t="str">
        <f>IF('Atual-TXT'!A1389&lt;&gt;"",IF(MOD(VALUE(LEFT(A1368,1)),2)=1,IF(D1368="D",C1368,-C1368),IF(D1368="C",C1368,-C1368)),"")</f>
        <v/>
      </c>
    </row>
    <row r="1369" spans="1:5" x14ac:dyDescent="0.2">
      <c r="A1369" s="11" t="str">
        <f>IF('Atual-TXT'!A1390&lt;&gt;"",LEFT('Atual-TXT'!A1390,15),"")</f>
        <v/>
      </c>
      <c r="B1369" s="11" t="str">
        <f>IF('Atual-TXT'!A1390&lt;&gt;"",RIGHT(LEFT('Atual-TXT'!A1390,51),34),"")</f>
        <v/>
      </c>
      <c r="C1369" s="12" t="str">
        <f>IF('Atual-TXT'!A1390&lt;&gt;"",VALUE(RIGHT(LEFT('Atual-TXT'!A1390,75),23)),"")</f>
        <v/>
      </c>
      <c r="D1369" s="11" t="str">
        <f>IF('Atual-TXT'!A1390&lt;&gt;"",RIGHT(LEFT('Atual-TXT'!A1390,77),1),"")</f>
        <v/>
      </c>
      <c r="E1369" s="12" t="str">
        <f>IF('Atual-TXT'!A1390&lt;&gt;"",IF(MOD(VALUE(LEFT(A1369,1)),2)=1,IF(D1369="D",C1369,-C1369),IF(D1369="C",C1369,-C1369)),"")</f>
        <v/>
      </c>
    </row>
    <row r="1370" spans="1:5" x14ac:dyDescent="0.2">
      <c r="A1370" s="11" t="str">
        <f>IF('Atual-TXT'!A1391&lt;&gt;"",LEFT('Atual-TXT'!A1391,15),"")</f>
        <v/>
      </c>
      <c r="B1370" s="11" t="str">
        <f>IF('Atual-TXT'!A1391&lt;&gt;"",RIGHT(LEFT('Atual-TXT'!A1391,51),34),"")</f>
        <v/>
      </c>
      <c r="C1370" s="12" t="str">
        <f>IF('Atual-TXT'!A1391&lt;&gt;"",VALUE(RIGHT(LEFT('Atual-TXT'!A1391,75),23)),"")</f>
        <v/>
      </c>
      <c r="D1370" s="11" t="str">
        <f>IF('Atual-TXT'!A1391&lt;&gt;"",RIGHT(LEFT('Atual-TXT'!A1391,77),1),"")</f>
        <v/>
      </c>
      <c r="E1370" s="12" t="str">
        <f>IF('Atual-TXT'!A1391&lt;&gt;"",IF(MOD(VALUE(LEFT(A1370,1)),2)=1,IF(D1370="D",C1370,-C1370),IF(D1370="C",C1370,-C1370)),"")</f>
        <v/>
      </c>
    </row>
    <row r="1371" spans="1:5" x14ac:dyDescent="0.2">
      <c r="A1371" s="11" t="str">
        <f>IF('Atual-TXT'!A1392&lt;&gt;"",LEFT('Atual-TXT'!A1392,15),"")</f>
        <v/>
      </c>
      <c r="B1371" s="11" t="str">
        <f>IF('Atual-TXT'!A1392&lt;&gt;"",RIGHT(LEFT('Atual-TXT'!A1392,51),34),"")</f>
        <v/>
      </c>
      <c r="C1371" s="12" t="str">
        <f>IF('Atual-TXT'!A1392&lt;&gt;"",VALUE(RIGHT(LEFT('Atual-TXT'!A1392,75),23)),"")</f>
        <v/>
      </c>
      <c r="D1371" s="11" t="str">
        <f>IF('Atual-TXT'!A1392&lt;&gt;"",RIGHT(LEFT('Atual-TXT'!A1392,77),1),"")</f>
        <v/>
      </c>
      <c r="E1371" s="12" t="str">
        <f>IF('Atual-TXT'!A1392&lt;&gt;"",IF(MOD(VALUE(LEFT(A1371,1)),2)=1,IF(D1371="D",C1371,-C1371),IF(D1371="C",C1371,-C1371)),"")</f>
        <v/>
      </c>
    </row>
    <row r="1372" spans="1:5" x14ac:dyDescent="0.2">
      <c r="A1372" s="11" t="str">
        <f>IF('Atual-TXT'!A1393&lt;&gt;"",LEFT('Atual-TXT'!A1393,15),"")</f>
        <v/>
      </c>
      <c r="B1372" s="11" t="str">
        <f>IF('Atual-TXT'!A1393&lt;&gt;"",RIGHT(LEFT('Atual-TXT'!A1393,51),34),"")</f>
        <v/>
      </c>
      <c r="C1372" s="12" t="str">
        <f>IF('Atual-TXT'!A1393&lt;&gt;"",VALUE(RIGHT(LEFT('Atual-TXT'!A1393,75),23)),"")</f>
        <v/>
      </c>
      <c r="D1372" s="11" t="str">
        <f>IF('Atual-TXT'!A1393&lt;&gt;"",RIGHT(LEFT('Atual-TXT'!A1393,77),1),"")</f>
        <v/>
      </c>
      <c r="E1372" s="12" t="str">
        <f>IF('Atual-TXT'!A1393&lt;&gt;"",IF(MOD(VALUE(LEFT(A1372,1)),2)=1,IF(D1372="D",C1372,-C1372),IF(D1372="C",C1372,-C1372)),"")</f>
        <v/>
      </c>
    </row>
    <row r="1373" spans="1:5" x14ac:dyDescent="0.2">
      <c r="A1373" s="11" t="str">
        <f>IF('Atual-TXT'!A1394&lt;&gt;"",LEFT('Atual-TXT'!A1394,15),"")</f>
        <v/>
      </c>
      <c r="B1373" s="11" t="str">
        <f>IF('Atual-TXT'!A1394&lt;&gt;"",RIGHT(LEFT('Atual-TXT'!A1394,51),34),"")</f>
        <v/>
      </c>
      <c r="C1373" s="12" t="str">
        <f>IF('Atual-TXT'!A1394&lt;&gt;"",VALUE(RIGHT(LEFT('Atual-TXT'!A1394,75),23)),"")</f>
        <v/>
      </c>
      <c r="D1373" s="11" t="str">
        <f>IF('Atual-TXT'!A1394&lt;&gt;"",RIGHT(LEFT('Atual-TXT'!A1394,77),1),"")</f>
        <v/>
      </c>
      <c r="E1373" s="12" t="str">
        <f>IF('Atual-TXT'!A1394&lt;&gt;"",IF(MOD(VALUE(LEFT(A1373,1)),2)=1,IF(D1373="D",C1373,-C1373),IF(D1373="C",C1373,-C1373)),"")</f>
        <v/>
      </c>
    </row>
    <row r="1374" spans="1:5" x14ac:dyDescent="0.2">
      <c r="A1374" s="11" t="str">
        <f>IF('Atual-TXT'!A1395&lt;&gt;"",LEFT('Atual-TXT'!A1395,15),"")</f>
        <v/>
      </c>
      <c r="B1374" s="11" t="str">
        <f>IF('Atual-TXT'!A1395&lt;&gt;"",RIGHT(LEFT('Atual-TXT'!A1395,51),34),"")</f>
        <v/>
      </c>
      <c r="C1374" s="12" t="str">
        <f>IF('Atual-TXT'!A1395&lt;&gt;"",VALUE(RIGHT(LEFT('Atual-TXT'!A1395,75),23)),"")</f>
        <v/>
      </c>
      <c r="D1374" s="11" t="str">
        <f>IF('Atual-TXT'!A1395&lt;&gt;"",RIGHT(LEFT('Atual-TXT'!A1395,77),1),"")</f>
        <v/>
      </c>
      <c r="E1374" s="12" t="str">
        <f>IF('Atual-TXT'!A1395&lt;&gt;"",IF(MOD(VALUE(LEFT(A1374,1)),2)=1,IF(D1374="D",C1374,-C1374),IF(D1374="C",C1374,-C1374)),"")</f>
        <v/>
      </c>
    </row>
    <row r="1375" spans="1:5" x14ac:dyDescent="0.2">
      <c r="A1375" s="11" t="str">
        <f>IF('Atual-TXT'!A1396&lt;&gt;"",LEFT('Atual-TXT'!A1396,15),"")</f>
        <v/>
      </c>
      <c r="B1375" s="11" t="str">
        <f>IF('Atual-TXT'!A1396&lt;&gt;"",RIGHT(LEFT('Atual-TXT'!A1396,51),34),"")</f>
        <v/>
      </c>
      <c r="C1375" s="12" t="str">
        <f>IF('Atual-TXT'!A1396&lt;&gt;"",VALUE(RIGHT(LEFT('Atual-TXT'!A1396,75),23)),"")</f>
        <v/>
      </c>
      <c r="D1375" s="11" t="str">
        <f>IF('Atual-TXT'!A1396&lt;&gt;"",RIGHT(LEFT('Atual-TXT'!A1396,77),1),"")</f>
        <v/>
      </c>
      <c r="E1375" s="12" t="str">
        <f>IF('Atual-TXT'!A1396&lt;&gt;"",IF(MOD(VALUE(LEFT(A1375,1)),2)=1,IF(D1375="D",C1375,-C1375),IF(D1375="C",C1375,-C1375)),"")</f>
        <v/>
      </c>
    </row>
    <row r="1376" spans="1:5" x14ac:dyDescent="0.2">
      <c r="A1376" s="11" t="str">
        <f>IF('Atual-TXT'!A1397&lt;&gt;"",LEFT('Atual-TXT'!A1397,15),"")</f>
        <v/>
      </c>
      <c r="B1376" s="11" t="str">
        <f>IF('Atual-TXT'!A1397&lt;&gt;"",RIGHT(LEFT('Atual-TXT'!A1397,51),34),"")</f>
        <v/>
      </c>
      <c r="C1376" s="12" t="str">
        <f>IF('Atual-TXT'!A1397&lt;&gt;"",VALUE(RIGHT(LEFT('Atual-TXT'!A1397,75),23)),"")</f>
        <v/>
      </c>
      <c r="D1376" s="11" t="str">
        <f>IF('Atual-TXT'!A1397&lt;&gt;"",RIGHT(LEFT('Atual-TXT'!A1397,77),1),"")</f>
        <v/>
      </c>
      <c r="E1376" s="12" t="str">
        <f>IF('Atual-TXT'!A1397&lt;&gt;"",IF(MOD(VALUE(LEFT(A1376,1)),2)=1,IF(D1376="D",C1376,-C1376),IF(D1376="C",C1376,-C1376)),"")</f>
        <v/>
      </c>
    </row>
    <row r="1377" spans="1:5" x14ac:dyDescent="0.2">
      <c r="A1377" s="11" t="str">
        <f>IF('Atual-TXT'!A1398&lt;&gt;"",LEFT('Atual-TXT'!A1398,15),"")</f>
        <v/>
      </c>
      <c r="B1377" s="11" t="str">
        <f>IF('Atual-TXT'!A1398&lt;&gt;"",RIGHT(LEFT('Atual-TXT'!A1398,51),34),"")</f>
        <v/>
      </c>
      <c r="C1377" s="12" t="str">
        <f>IF('Atual-TXT'!A1398&lt;&gt;"",VALUE(RIGHT(LEFT('Atual-TXT'!A1398,75),23)),"")</f>
        <v/>
      </c>
      <c r="D1377" s="11" t="str">
        <f>IF('Atual-TXT'!A1398&lt;&gt;"",RIGHT(LEFT('Atual-TXT'!A1398,77),1),"")</f>
        <v/>
      </c>
      <c r="E1377" s="12" t="str">
        <f>IF('Atual-TXT'!A1398&lt;&gt;"",IF(MOD(VALUE(LEFT(A1377,1)),2)=1,IF(D1377="D",C1377,-C1377),IF(D1377="C",C1377,-C1377)),"")</f>
        <v/>
      </c>
    </row>
    <row r="1378" spans="1:5" x14ac:dyDescent="0.2">
      <c r="A1378" s="11" t="str">
        <f>IF('Atual-TXT'!A1399&lt;&gt;"",LEFT('Atual-TXT'!A1399,15),"")</f>
        <v/>
      </c>
      <c r="B1378" s="11" t="str">
        <f>IF('Atual-TXT'!A1399&lt;&gt;"",RIGHT(LEFT('Atual-TXT'!A1399,51),34),"")</f>
        <v/>
      </c>
      <c r="C1378" s="12" t="str">
        <f>IF('Atual-TXT'!A1399&lt;&gt;"",VALUE(RIGHT(LEFT('Atual-TXT'!A1399,75),23)),"")</f>
        <v/>
      </c>
      <c r="D1378" s="11" t="str">
        <f>IF('Atual-TXT'!A1399&lt;&gt;"",RIGHT(LEFT('Atual-TXT'!A1399,77),1),"")</f>
        <v/>
      </c>
      <c r="E1378" s="12" t="str">
        <f>IF('Atual-TXT'!A1399&lt;&gt;"",IF(MOD(VALUE(LEFT(A1378,1)),2)=1,IF(D1378="D",C1378,-C1378),IF(D1378="C",C1378,-C1378)),"")</f>
        <v/>
      </c>
    </row>
    <row r="1379" spans="1:5" x14ac:dyDescent="0.2">
      <c r="A1379" s="11" t="str">
        <f>IF('Atual-TXT'!A1400&lt;&gt;"",LEFT('Atual-TXT'!A1400,15),"")</f>
        <v/>
      </c>
      <c r="B1379" s="11" t="str">
        <f>IF('Atual-TXT'!A1400&lt;&gt;"",RIGHT(LEFT('Atual-TXT'!A1400,51),34),"")</f>
        <v/>
      </c>
      <c r="C1379" s="12" t="str">
        <f>IF('Atual-TXT'!A1400&lt;&gt;"",VALUE(RIGHT(LEFT('Atual-TXT'!A1400,75),23)),"")</f>
        <v/>
      </c>
      <c r="D1379" s="11" t="str">
        <f>IF('Atual-TXT'!A1400&lt;&gt;"",RIGHT(LEFT('Atual-TXT'!A1400,77),1),"")</f>
        <v/>
      </c>
      <c r="E1379" s="12" t="str">
        <f>IF('Atual-TXT'!A1400&lt;&gt;"",IF(MOD(VALUE(LEFT(A1379,1)),2)=1,IF(D1379="D",C1379,-C1379),IF(D1379="C",C1379,-C1379)),"")</f>
        <v/>
      </c>
    </row>
    <row r="1380" spans="1:5" x14ac:dyDescent="0.2">
      <c r="A1380" s="11" t="str">
        <f>IF('Atual-TXT'!A1401&lt;&gt;"",LEFT('Atual-TXT'!A1401,15),"")</f>
        <v/>
      </c>
      <c r="B1380" s="11" t="str">
        <f>IF('Atual-TXT'!A1401&lt;&gt;"",RIGHT(LEFT('Atual-TXT'!A1401,51),34),"")</f>
        <v/>
      </c>
      <c r="C1380" s="12" t="str">
        <f>IF('Atual-TXT'!A1401&lt;&gt;"",VALUE(RIGHT(LEFT('Atual-TXT'!A1401,75),23)),"")</f>
        <v/>
      </c>
      <c r="D1380" s="11" t="str">
        <f>IF('Atual-TXT'!A1401&lt;&gt;"",RIGHT(LEFT('Atual-TXT'!A1401,77),1),"")</f>
        <v/>
      </c>
      <c r="E1380" s="12" t="str">
        <f>IF('Atual-TXT'!A1401&lt;&gt;"",IF(MOD(VALUE(LEFT(A1380,1)),2)=1,IF(D1380="D",C1380,-C1380),IF(D1380="C",C1380,-C1380)),"")</f>
        <v/>
      </c>
    </row>
    <row r="1381" spans="1:5" x14ac:dyDescent="0.2">
      <c r="A1381" s="11" t="str">
        <f>IF('Atual-TXT'!A1402&lt;&gt;"",LEFT('Atual-TXT'!A1402,15),"")</f>
        <v/>
      </c>
      <c r="B1381" s="11" t="str">
        <f>IF('Atual-TXT'!A1402&lt;&gt;"",RIGHT(LEFT('Atual-TXT'!A1402,51),34),"")</f>
        <v/>
      </c>
      <c r="C1381" s="12" t="str">
        <f>IF('Atual-TXT'!A1402&lt;&gt;"",VALUE(RIGHT(LEFT('Atual-TXT'!A1402,75),23)),"")</f>
        <v/>
      </c>
      <c r="D1381" s="11" t="str">
        <f>IF('Atual-TXT'!A1402&lt;&gt;"",RIGHT(LEFT('Atual-TXT'!A1402,77),1),"")</f>
        <v/>
      </c>
      <c r="E1381" s="12" t="str">
        <f>IF('Atual-TXT'!A1402&lt;&gt;"",IF(MOD(VALUE(LEFT(A1381,1)),2)=1,IF(D1381="D",C1381,-C1381),IF(D1381="C",C1381,-C1381)),"")</f>
        <v/>
      </c>
    </row>
    <row r="1382" spans="1:5" x14ac:dyDescent="0.2">
      <c r="A1382" s="11" t="str">
        <f>IF('Atual-TXT'!A1403&lt;&gt;"",LEFT('Atual-TXT'!A1403,15),"")</f>
        <v/>
      </c>
      <c r="B1382" s="11" t="str">
        <f>IF('Atual-TXT'!A1403&lt;&gt;"",RIGHT(LEFT('Atual-TXT'!A1403,51),34),"")</f>
        <v/>
      </c>
      <c r="C1382" s="12" t="str">
        <f>IF('Atual-TXT'!A1403&lt;&gt;"",VALUE(RIGHT(LEFT('Atual-TXT'!A1403,75),23)),"")</f>
        <v/>
      </c>
      <c r="D1382" s="11" t="str">
        <f>IF('Atual-TXT'!A1403&lt;&gt;"",RIGHT(LEFT('Atual-TXT'!A1403,77),1),"")</f>
        <v/>
      </c>
      <c r="E1382" s="12" t="str">
        <f>IF('Atual-TXT'!A1403&lt;&gt;"",IF(MOD(VALUE(LEFT(A1382,1)),2)=1,IF(D1382="D",C1382,-C1382),IF(D1382="C",C1382,-C1382)),"")</f>
        <v/>
      </c>
    </row>
    <row r="1383" spans="1:5" x14ac:dyDescent="0.2">
      <c r="A1383" s="11" t="str">
        <f>IF('Atual-TXT'!A1404&lt;&gt;"",LEFT('Atual-TXT'!A1404,15),"")</f>
        <v/>
      </c>
      <c r="B1383" s="11" t="str">
        <f>IF('Atual-TXT'!A1404&lt;&gt;"",RIGHT(LEFT('Atual-TXT'!A1404,51),34),"")</f>
        <v/>
      </c>
      <c r="C1383" s="12" t="str">
        <f>IF('Atual-TXT'!A1404&lt;&gt;"",VALUE(RIGHT(LEFT('Atual-TXT'!A1404,75),23)),"")</f>
        <v/>
      </c>
      <c r="D1383" s="11" t="str">
        <f>IF('Atual-TXT'!A1404&lt;&gt;"",RIGHT(LEFT('Atual-TXT'!A1404,77),1),"")</f>
        <v/>
      </c>
      <c r="E1383" s="12" t="str">
        <f>IF('Atual-TXT'!A1404&lt;&gt;"",IF(MOD(VALUE(LEFT(A1383,1)),2)=1,IF(D1383="D",C1383,-C1383),IF(D1383="C",C1383,-C1383)),"")</f>
        <v/>
      </c>
    </row>
    <row r="1384" spans="1:5" x14ac:dyDescent="0.2">
      <c r="A1384" s="11" t="str">
        <f>IF('Atual-TXT'!A1405&lt;&gt;"",LEFT('Atual-TXT'!A1405,15),"")</f>
        <v/>
      </c>
      <c r="B1384" s="11" t="str">
        <f>IF('Atual-TXT'!A1405&lt;&gt;"",RIGHT(LEFT('Atual-TXT'!A1405,51),34),"")</f>
        <v/>
      </c>
      <c r="C1384" s="12" t="str">
        <f>IF('Atual-TXT'!A1405&lt;&gt;"",VALUE(RIGHT(LEFT('Atual-TXT'!A1405,75),23)),"")</f>
        <v/>
      </c>
      <c r="D1384" s="11" t="str">
        <f>IF('Atual-TXT'!A1405&lt;&gt;"",RIGHT(LEFT('Atual-TXT'!A1405,77),1),"")</f>
        <v/>
      </c>
      <c r="E1384" s="12" t="str">
        <f>IF('Atual-TXT'!A1405&lt;&gt;"",IF(MOD(VALUE(LEFT(A1384,1)),2)=1,IF(D1384="D",C1384,-C1384),IF(D1384="C",C1384,-C1384)),"")</f>
        <v/>
      </c>
    </row>
    <row r="1385" spans="1:5" x14ac:dyDescent="0.2">
      <c r="A1385" s="11" t="str">
        <f>IF('Atual-TXT'!A1406&lt;&gt;"",LEFT('Atual-TXT'!A1406,15),"")</f>
        <v/>
      </c>
      <c r="B1385" s="11" t="str">
        <f>IF('Atual-TXT'!A1406&lt;&gt;"",RIGHT(LEFT('Atual-TXT'!A1406,51),34),"")</f>
        <v/>
      </c>
      <c r="C1385" s="12" t="str">
        <f>IF('Atual-TXT'!A1406&lt;&gt;"",VALUE(RIGHT(LEFT('Atual-TXT'!A1406,75),23)),"")</f>
        <v/>
      </c>
      <c r="D1385" s="11" t="str">
        <f>IF('Atual-TXT'!A1406&lt;&gt;"",RIGHT(LEFT('Atual-TXT'!A1406,77),1),"")</f>
        <v/>
      </c>
      <c r="E1385" s="12" t="str">
        <f>IF('Atual-TXT'!A1406&lt;&gt;"",IF(MOD(VALUE(LEFT(A1385,1)),2)=1,IF(D1385="D",C1385,-C1385),IF(D1385="C",C1385,-C1385)),"")</f>
        <v/>
      </c>
    </row>
    <row r="1386" spans="1:5" x14ac:dyDescent="0.2">
      <c r="A1386" s="11" t="str">
        <f>IF('Atual-TXT'!A1407&lt;&gt;"",LEFT('Atual-TXT'!A1407,15),"")</f>
        <v/>
      </c>
      <c r="B1386" s="11" t="str">
        <f>IF('Atual-TXT'!A1407&lt;&gt;"",RIGHT(LEFT('Atual-TXT'!A1407,51),34),"")</f>
        <v/>
      </c>
      <c r="C1386" s="12" t="str">
        <f>IF('Atual-TXT'!A1407&lt;&gt;"",VALUE(RIGHT(LEFT('Atual-TXT'!A1407,75),23)),"")</f>
        <v/>
      </c>
      <c r="D1386" s="11" t="str">
        <f>IF('Atual-TXT'!A1407&lt;&gt;"",RIGHT(LEFT('Atual-TXT'!A1407,77),1),"")</f>
        <v/>
      </c>
      <c r="E1386" s="12" t="str">
        <f>IF('Atual-TXT'!A1407&lt;&gt;"",IF(MOD(VALUE(LEFT(A1386,1)),2)=1,IF(D1386="D",C1386,-C1386),IF(D1386="C",C1386,-C1386)),"")</f>
        <v/>
      </c>
    </row>
    <row r="1387" spans="1:5" x14ac:dyDescent="0.2">
      <c r="A1387" s="11" t="str">
        <f>IF('Atual-TXT'!A1408&lt;&gt;"",LEFT('Atual-TXT'!A1408,15),"")</f>
        <v/>
      </c>
      <c r="B1387" s="11" t="str">
        <f>IF('Atual-TXT'!A1408&lt;&gt;"",RIGHT(LEFT('Atual-TXT'!A1408,51),34),"")</f>
        <v/>
      </c>
      <c r="C1387" s="12" t="str">
        <f>IF('Atual-TXT'!A1408&lt;&gt;"",VALUE(RIGHT(LEFT('Atual-TXT'!A1408,75),23)),"")</f>
        <v/>
      </c>
      <c r="D1387" s="11" t="str">
        <f>IF('Atual-TXT'!A1408&lt;&gt;"",RIGHT(LEFT('Atual-TXT'!A1408,77),1),"")</f>
        <v/>
      </c>
      <c r="E1387" s="12" t="str">
        <f>IF('Atual-TXT'!A1408&lt;&gt;"",IF(MOD(VALUE(LEFT(A1387,1)),2)=1,IF(D1387="D",C1387,-C1387),IF(D1387="C",C1387,-C1387)),"")</f>
        <v/>
      </c>
    </row>
    <row r="1388" spans="1:5" x14ac:dyDescent="0.2">
      <c r="A1388" s="11" t="str">
        <f>IF('Atual-TXT'!A1409&lt;&gt;"",LEFT('Atual-TXT'!A1409,15),"")</f>
        <v/>
      </c>
      <c r="B1388" s="11" t="str">
        <f>IF('Atual-TXT'!A1409&lt;&gt;"",RIGHT(LEFT('Atual-TXT'!A1409,51),34),"")</f>
        <v/>
      </c>
      <c r="C1388" s="12" t="str">
        <f>IF('Atual-TXT'!A1409&lt;&gt;"",VALUE(RIGHT(LEFT('Atual-TXT'!A1409,75),23)),"")</f>
        <v/>
      </c>
      <c r="D1388" s="11" t="str">
        <f>IF('Atual-TXT'!A1409&lt;&gt;"",RIGHT(LEFT('Atual-TXT'!A1409,77),1),"")</f>
        <v/>
      </c>
      <c r="E1388" s="12" t="str">
        <f>IF('Atual-TXT'!A1409&lt;&gt;"",IF(MOD(VALUE(LEFT(A1388,1)),2)=1,IF(D1388="D",C1388,-C1388),IF(D1388="C",C1388,-C1388)),"")</f>
        <v/>
      </c>
    </row>
    <row r="1389" spans="1:5" x14ac:dyDescent="0.2">
      <c r="A1389" s="11" t="str">
        <f>IF('Atual-TXT'!A1410&lt;&gt;"",LEFT('Atual-TXT'!A1410,15),"")</f>
        <v/>
      </c>
      <c r="B1389" s="11" t="str">
        <f>IF('Atual-TXT'!A1410&lt;&gt;"",RIGHT(LEFT('Atual-TXT'!A1410,51),34),"")</f>
        <v/>
      </c>
      <c r="C1389" s="12" t="str">
        <f>IF('Atual-TXT'!A1410&lt;&gt;"",VALUE(RIGHT(LEFT('Atual-TXT'!A1410,75),23)),"")</f>
        <v/>
      </c>
      <c r="D1389" s="11" t="str">
        <f>IF('Atual-TXT'!A1410&lt;&gt;"",RIGHT(LEFT('Atual-TXT'!A1410,77),1),"")</f>
        <v/>
      </c>
      <c r="E1389" s="12" t="str">
        <f>IF('Atual-TXT'!A1410&lt;&gt;"",IF(MOD(VALUE(LEFT(A1389,1)),2)=1,IF(D1389="D",C1389,-C1389),IF(D1389="C",C1389,-C1389)),"")</f>
        <v/>
      </c>
    </row>
    <row r="1390" spans="1:5" x14ac:dyDescent="0.2">
      <c r="A1390" s="11" t="str">
        <f>IF('Atual-TXT'!A1411&lt;&gt;"",LEFT('Atual-TXT'!A1411,15),"")</f>
        <v/>
      </c>
      <c r="B1390" s="11" t="str">
        <f>IF('Atual-TXT'!A1411&lt;&gt;"",RIGHT(LEFT('Atual-TXT'!A1411,51),34),"")</f>
        <v/>
      </c>
      <c r="C1390" s="12" t="str">
        <f>IF('Atual-TXT'!A1411&lt;&gt;"",VALUE(RIGHT(LEFT('Atual-TXT'!A1411,75),23)),"")</f>
        <v/>
      </c>
      <c r="D1390" s="11" t="str">
        <f>IF('Atual-TXT'!A1411&lt;&gt;"",RIGHT(LEFT('Atual-TXT'!A1411,77),1),"")</f>
        <v/>
      </c>
      <c r="E1390" s="12" t="str">
        <f>IF('Atual-TXT'!A1411&lt;&gt;"",IF(MOD(VALUE(LEFT(A1390,1)),2)=1,IF(D1390="D",C1390,-C1390),IF(D1390="C",C1390,-C1390)),"")</f>
        <v/>
      </c>
    </row>
    <row r="1391" spans="1:5" x14ac:dyDescent="0.2">
      <c r="A1391" s="11" t="str">
        <f>IF('Atual-TXT'!A1412&lt;&gt;"",LEFT('Atual-TXT'!A1412,15),"")</f>
        <v/>
      </c>
      <c r="B1391" s="11" t="str">
        <f>IF('Atual-TXT'!A1412&lt;&gt;"",RIGHT(LEFT('Atual-TXT'!A1412,51),34),"")</f>
        <v/>
      </c>
      <c r="C1391" s="12" t="str">
        <f>IF('Atual-TXT'!A1412&lt;&gt;"",VALUE(RIGHT(LEFT('Atual-TXT'!A1412,75),23)),"")</f>
        <v/>
      </c>
      <c r="D1391" s="11" t="str">
        <f>IF('Atual-TXT'!A1412&lt;&gt;"",RIGHT(LEFT('Atual-TXT'!A1412,77),1),"")</f>
        <v/>
      </c>
      <c r="E1391" s="12" t="str">
        <f>IF('Atual-TXT'!A1412&lt;&gt;"",IF(MOD(VALUE(LEFT(A1391,1)),2)=1,IF(D1391="D",C1391,-C1391),IF(D1391="C",C1391,-C1391)),"")</f>
        <v/>
      </c>
    </row>
    <row r="1392" spans="1:5" x14ac:dyDescent="0.2">
      <c r="A1392" s="11" t="str">
        <f>IF('Atual-TXT'!A1413&lt;&gt;"",LEFT('Atual-TXT'!A1413,15),"")</f>
        <v/>
      </c>
      <c r="B1392" s="11" t="str">
        <f>IF('Atual-TXT'!A1413&lt;&gt;"",RIGHT(LEFT('Atual-TXT'!A1413,51),34),"")</f>
        <v/>
      </c>
      <c r="C1392" s="12" t="str">
        <f>IF('Atual-TXT'!A1413&lt;&gt;"",VALUE(RIGHT(LEFT('Atual-TXT'!A1413,75),23)),"")</f>
        <v/>
      </c>
      <c r="D1392" s="11" t="str">
        <f>IF('Atual-TXT'!A1413&lt;&gt;"",RIGHT(LEFT('Atual-TXT'!A1413,77),1),"")</f>
        <v/>
      </c>
      <c r="E1392" s="12" t="str">
        <f>IF('Atual-TXT'!A1413&lt;&gt;"",IF(MOD(VALUE(LEFT(A1392,1)),2)=1,IF(D1392="D",C1392,-C1392),IF(D1392="C",C1392,-C1392)),"")</f>
        <v/>
      </c>
    </row>
    <row r="1393" spans="1:5" x14ac:dyDescent="0.2">
      <c r="A1393" s="11" t="str">
        <f>IF('Atual-TXT'!A1414&lt;&gt;"",LEFT('Atual-TXT'!A1414,15),"")</f>
        <v/>
      </c>
      <c r="B1393" s="11" t="str">
        <f>IF('Atual-TXT'!A1414&lt;&gt;"",RIGHT(LEFT('Atual-TXT'!A1414,51),34),"")</f>
        <v/>
      </c>
      <c r="C1393" s="12" t="str">
        <f>IF('Atual-TXT'!A1414&lt;&gt;"",VALUE(RIGHT(LEFT('Atual-TXT'!A1414,75),23)),"")</f>
        <v/>
      </c>
      <c r="D1393" s="11" t="str">
        <f>IF('Atual-TXT'!A1414&lt;&gt;"",RIGHT(LEFT('Atual-TXT'!A1414,77),1),"")</f>
        <v/>
      </c>
      <c r="E1393" s="12" t="str">
        <f>IF('Atual-TXT'!A1414&lt;&gt;"",IF(MOD(VALUE(LEFT(A1393,1)),2)=1,IF(D1393="D",C1393,-C1393),IF(D1393="C",C1393,-C1393)),"")</f>
        <v/>
      </c>
    </row>
    <row r="1394" spans="1:5" x14ac:dyDescent="0.2">
      <c r="A1394" s="11" t="str">
        <f>IF('Atual-TXT'!A1415&lt;&gt;"",LEFT('Atual-TXT'!A1415,15),"")</f>
        <v/>
      </c>
      <c r="B1394" s="11" t="str">
        <f>IF('Atual-TXT'!A1415&lt;&gt;"",RIGHT(LEFT('Atual-TXT'!A1415,51),34),"")</f>
        <v/>
      </c>
      <c r="C1394" s="12" t="str">
        <f>IF('Atual-TXT'!A1415&lt;&gt;"",VALUE(RIGHT(LEFT('Atual-TXT'!A1415,75),23)),"")</f>
        <v/>
      </c>
      <c r="D1394" s="11" t="str">
        <f>IF('Atual-TXT'!A1415&lt;&gt;"",RIGHT(LEFT('Atual-TXT'!A1415,77),1),"")</f>
        <v/>
      </c>
      <c r="E1394" s="12" t="str">
        <f>IF('Atual-TXT'!A1415&lt;&gt;"",IF(MOD(VALUE(LEFT(A1394,1)),2)=1,IF(D1394="D",C1394,-C1394),IF(D1394="C",C1394,-C1394)),"")</f>
        <v/>
      </c>
    </row>
    <row r="1395" spans="1:5" x14ac:dyDescent="0.2">
      <c r="A1395" s="11" t="str">
        <f>IF('Atual-TXT'!A1416&lt;&gt;"",LEFT('Atual-TXT'!A1416,15),"")</f>
        <v/>
      </c>
      <c r="B1395" s="11" t="str">
        <f>IF('Atual-TXT'!A1416&lt;&gt;"",RIGHT(LEFT('Atual-TXT'!A1416,51),34),"")</f>
        <v/>
      </c>
      <c r="C1395" s="12" t="str">
        <f>IF('Atual-TXT'!A1416&lt;&gt;"",VALUE(RIGHT(LEFT('Atual-TXT'!A1416,75),23)),"")</f>
        <v/>
      </c>
      <c r="D1395" s="11" t="str">
        <f>IF('Atual-TXT'!A1416&lt;&gt;"",RIGHT(LEFT('Atual-TXT'!A1416,77),1),"")</f>
        <v/>
      </c>
      <c r="E1395" s="12" t="str">
        <f>IF('Atual-TXT'!A1416&lt;&gt;"",IF(MOD(VALUE(LEFT(A1395,1)),2)=1,IF(D1395="D",C1395,-C1395),IF(D1395="C",C1395,-C1395)),"")</f>
        <v/>
      </c>
    </row>
    <row r="1396" spans="1:5" x14ac:dyDescent="0.2">
      <c r="A1396" s="11" t="str">
        <f>IF('Atual-TXT'!A1417&lt;&gt;"",LEFT('Atual-TXT'!A1417,15),"")</f>
        <v/>
      </c>
      <c r="B1396" s="11" t="str">
        <f>IF('Atual-TXT'!A1417&lt;&gt;"",RIGHT(LEFT('Atual-TXT'!A1417,51),34),"")</f>
        <v/>
      </c>
      <c r="C1396" s="12" t="str">
        <f>IF('Atual-TXT'!A1417&lt;&gt;"",VALUE(RIGHT(LEFT('Atual-TXT'!A1417,75),23)),"")</f>
        <v/>
      </c>
      <c r="D1396" s="11" t="str">
        <f>IF('Atual-TXT'!A1417&lt;&gt;"",RIGHT(LEFT('Atual-TXT'!A1417,77),1),"")</f>
        <v/>
      </c>
      <c r="E1396" s="12" t="str">
        <f>IF('Atual-TXT'!A1417&lt;&gt;"",IF(MOD(VALUE(LEFT(A1396,1)),2)=1,IF(D1396="D",C1396,-C1396),IF(D1396="C",C1396,-C1396)),"")</f>
        <v/>
      </c>
    </row>
    <row r="1397" spans="1:5" x14ac:dyDescent="0.2">
      <c r="A1397" s="11" t="str">
        <f>IF('Atual-TXT'!A1418&lt;&gt;"",LEFT('Atual-TXT'!A1418,15),"")</f>
        <v/>
      </c>
      <c r="B1397" s="11" t="str">
        <f>IF('Atual-TXT'!A1418&lt;&gt;"",RIGHT(LEFT('Atual-TXT'!A1418,51),34),"")</f>
        <v/>
      </c>
      <c r="C1397" s="12" t="str">
        <f>IF('Atual-TXT'!A1418&lt;&gt;"",VALUE(RIGHT(LEFT('Atual-TXT'!A1418,75),23)),"")</f>
        <v/>
      </c>
      <c r="D1397" s="11" t="str">
        <f>IF('Atual-TXT'!A1418&lt;&gt;"",RIGHT(LEFT('Atual-TXT'!A1418,77),1),"")</f>
        <v/>
      </c>
      <c r="E1397" s="12" t="str">
        <f>IF('Atual-TXT'!A1418&lt;&gt;"",IF(MOD(VALUE(LEFT(A1397,1)),2)=1,IF(D1397="D",C1397,-C1397),IF(D1397="C",C1397,-C1397)),"")</f>
        <v/>
      </c>
    </row>
    <row r="1398" spans="1:5" x14ac:dyDescent="0.2">
      <c r="A1398" s="11" t="str">
        <f>IF('Atual-TXT'!A1419&lt;&gt;"",LEFT('Atual-TXT'!A1419,15),"")</f>
        <v/>
      </c>
      <c r="B1398" s="11" t="str">
        <f>IF('Atual-TXT'!A1419&lt;&gt;"",RIGHT(LEFT('Atual-TXT'!A1419,51),34),"")</f>
        <v/>
      </c>
      <c r="C1398" s="12" t="str">
        <f>IF('Atual-TXT'!A1419&lt;&gt;"",VALUE(RIGHT(LEFT('Atual-TXT'!A1419,75),23)),"")</f>
        <v/>
      </c>
      <c r="D1398" s="11" t="str">
        <f>IF('Atual-TXT'!A1419&lt;&gt;"",RIGHT(LEFT('Atual-TXT'!A1419,77),1),"")</f>
        <v/>
      </c>
      <c r="E1398" s="12" t="str">
        <f>IF('Atual-TXT'!A1419&lt;&gt;"",IF(MOD(VALUE(LEFT(A1398,1)),2)=1,IF(D1398="D",C1398,-C1398),IF(D1398="C",C1398,-C1398)),"")</f>
        <v/>
      </c>
    </row>
    <row r="1399" spans="1:5" x14ac:dyDescent="0.2">
      <c r="A1399" s="11" t="str">
        <f>IF('Atual-TXT'!A1420&lt;&gt;"",LEFT('Atual-TXT'!A1420,15),"")</f>
        <v/>
      </c>
      <c r="B1399" s="11" t="str">
        <f>IF('Atual-TXT'!A1420&lt;&gt;"",RIGHT(LEFT('Atual-TXT'!A1420,51),34),"")</f>
        <v/>
      </c>
      <c r="C1399" s="12" t="str">
        <f>IF('Atual-TXT'!A1420&lt;&gt;"",VALUE(RIGHT(LEFT('Atual-TXT'!A1420,75),23)),"")</f>
        <v/>
      </c>
      <c r="D1399" s="11" t="str">
        <f>IF('Atual-TXT'!A1420&lt;&gt;"",RIGHT(LEFT('Atual-TXT'!A1420,77),1),"")</f>
        <v/>
      </c>
      <c r="E1399" s="12" t="str">
        <f>IF('Atual-TXT'!A1420&lt;&gt;"",IF(MOD(VALUE(LEFT(A1399,1)),2)=1,IF(D1399="D",C1399,-C1399),IF(D1399="C",C1399,-C1399)),"")</f>
        <v/>
      </c>
    </row>
    <row r="1400" spans="1:5" x14ac:dyDescent="0.2">
      <c r="A1400" s="11" t="str">
        <f>IF('Atual-TXT'!A1421&lt;&gt;"",LEFT('Atual-TXT'!A1421,15),"")</f>
        <v/>
      </c>
      <c r="B1400" s="11" t="str">
        <f>IF('Atual-TXT'!A1421&lt;&gt;"",RIGHT(LEFT('Atual-TXT'!A1421,51),34),"")</f>
        <v/>
      </c>
      <c r="C1400" s="12" t="str">
        <f>IF('Atual-TXT'!A1421&lt;&gt;"",VALUE(RIGHT(LEFT('Atual-TXT'!A1421,75),23)),"")</f>
        <v/>
      </c>
      <c r="D1400" s="11" t="str">
        <f>IF('Atual-TXT'!A1421&lt;&gt;"",RIGHT(LEFT('Atual-TXT'!A1421,77),1),"")</f>
        <v/>
      </c>
      <c r="E1400" s="12" t="str">
        <f>IF('Atual-TXT'!A1421&lt;&gt;"",IF(MOD(VALUE(LEFT(A1400,1)),2)=1,IF(D1400="D",C1400,-C1400),IF(D1400="C",C1400,-C1400)),"")</f>
        <v/>
      </c>
    </row>
    <row r="1401" spans="1:5" x14ac:dyDescent="0.2">
      <c r="A1401" s="11" t="str">
        <f>IF('Atual-TXT'!A1422&lt;&gt;"",LEFT('Atual-TXT'!A1422,15),"")</f>
        <v/>
      </c>
      <c r="B1401" s="11" t="str">
        <f>IF('Atual-TXT'!A1422&lt;&gt;"",RIGHT(LEFT('Atual-TXT'!A1422,51),34),"")</f>
        <v/>
      </c>
      <c r="C1401" s="12" t="str">
        <f>IF('Atual-TXT'!A1422&lt;&gt;"",VALUE(RIGHT(LEFT('Atual-TXT'!A1422,75),23)),"")</f>
        <v/>
      </c>
      <c r="D1401" s="11" t="str">
        <f>IF('Atual-TXT'!A1422&lt;&gt;"",RIGHT(LEFT('Atual-TXT'!A1422,77),1),"")</f>
        <v/>
      </c>
      <c r="E1401" s="12" t="str">
        <f>IF('Atual-TXT'!A1422&lt;&gt;"",IF(MOD(VALUE(LEFT(A1401,1)),2)=1,IF(D1401="D",C1401,-C1401),IF(D1401="C",C1401,-C1401)),"")</f>
        <v/>
      </c>
    </row>
    <row r="1402" spans="1:5" x14ac:dyDescent="0.2">
      <c r="A1402" s="11" t="str">
        <f>IF('Atual-TXT'!A1423&lt;&gt;"",LEFT('Atual-TXT'!A1423,15),"")</f>
        <v/>
      </c>
      <c r="B1402" s="11" t="str">
        <f>IF('Atual-TXT'!A1423&lt;&gt;"",RIGHT(LEFT('Atual-TXT'!A1423,51),34),"")</f>
        <v/>
      </c>
      <c r="C1402" s="12" t="str">
        <f>IF('Atual-TXT'!A1423&lt;&gt;"",VALUE(RIGHT(LEFT('Atual-TXT'!A1423,75),23)),"")</f>
        <v/>
      </c>
      <c r="D1402" s="11" t="str">
        <f>IF('Atual-TXT'!A1423&lt;&gt;"",RIGHT(LEFT('Atual-TXT'!A1423,77),1),"")</f>
        <v/>
      </c>
      <c r="E1402" s="12" t="str">
        <f>IF('Atual-TXT'!A1423&lt;&gt;"",IF(MOD(VALUE(LEFT(A1402,1)),2)=1,IF(D1402="D",C1402,-C1402),IF(D1402="C",C1402,-C1402)),"")</f>
        <v/>
      </c>
    </row>
    <row r="1403" spans="1:5" x14ac:dyDescent="0.2">
      <c r="A1403" s="11" t="str">
        <f>IF('Atual-TXT'!A1424&lt;&gt;"",LEFT('Atual-TXT'!A1424,15),"")</f>
        <v/>
      </c>
      <c r="B1403" s="11" t="str">
        <f>IF('Atual-TXT'!A1424&lt;&gt;"",RIGHT(LEFT('Atual-TXT'!A1424,51),34),"")</f>
        <v/>
      </c>
      <c r="C1403" s="12" t="str">
        <f>IF('Atual-TXT'!A1424&lt;&gt;"",VALUE(RIGHT(LEFT('Atual-TXT'!A1424,75),23)),"")</f>
        <v/>
      </c>
      <c r="D1403" s="11" t="str">
        <f>IF('Atual-TXT'!A1424&lt;&gt;"",RIGHT(LEFT('Atual-TXT'!A1424,77),1),"")</f>
        <v/>
      </c>
      <c r="E1403" s="12" t="str">
        <f>IF('Atual-TXT'!A1424&lt;&gt;"",IF(MOD(VALUE(LEFT(A1403,1)),2)=1,IF(D1403="D",C1403,-C1403),IF(D1403="C",C1403,-C1403)),"")</f>
        <v/>
      </c>
    </row>
    <row r="1404" spans="1:5" x14ac:dyDescent="0.2">
      <c r="A1404" s="11" t="str">
        <f>IF('Atual-TXT'!A1425&lt;&gt;"",LEFT('Atual-TXT'!A1425,15),"")</f>
        <v/>
      </c>
      <c r="B1404" s="11" t="str">
        <f>IF('Atual-TXT'!A1425&lt;&gt;"",RIGHT(LEFT('Atual-TXT'!A1425,51),34),"")</f>
        <v/>
      </c>
      <c r="C1404" s="12" t="str">
        <f>IF('Atual-TXT'!A1425&lt;&gt;"",VALUE(RIGHT(LEFT('Atual-TXT'!A1425,75),23)),"")</f>
        <v/>
      </c>
      <c r="D1404" s="11" t="str">
        <f>IF('Atual-TXT'!A1425&lt;&gt;"",RIGHT(LEFT('Atual-TXT'!A1425,77),1),"")</f>
        <v/>
      </c>
      <c r="E1404" s="12" t="str">
        <f>IF('Atual-TXT'!A1425&lt;&gt;"",IF(MOD(VALUE(LEFT(A1404,1)),2)=1,IF(D1404="D",C1404,-C1404),IF(D1404="C",C1404,-C1404)),"")</f>
        <v/>
      </c>
    </row>
    <row r="1405" spans="1:5" x14ac:dyDescent="0.2">
      <c r="A1405" s="11" t="str">
        <f>IF('Atual-TXT'!A1426&lt;&gt;"",LEFT('Atual-TXT'!A1426,15),"")</f>
        <v/>
      </c>
      <c r="B1405" s="11" t="str">
        <f>IF('Atual-TXT'!A1426&lt;&gt;"",RIGHT(LEFT('Atual-TXT'!A1426,51),34),"")</f>
        <v/>
      </c>
      <c r="C1405" s="12" t="str">
        <f>IF('Atual-TXT'!A1426&lt;&gt;"",VALUE(RIGHT(LEFT('Atual-TXT'!A1426,75),23)),"")</f>
        <v/>
      </c>
      <c r="D1405" s="11" t="str">
        <f>IF('Atual-TXT'!A1426&lt;&gt;"",RIGHT(LEFT('Atual-TXT'!A1426,77),1),"")</f>
        <v/>
      </c>
      <c r="E1405" s="12" t="str">
        <f>IF('Atual-TXT'!A1426&lt;&gt;"",IF(MOD(VALUE(LEFT(A1405,1)),2)=1,IF(D1405="D",C1405,-C1405),IF(D1405="C",C1405,-C1405)),"")</f>
        <v/>
      </c>
    </row>
    <row r="1406" spans="1:5" x14ac:dyDescent="0.2">
      <c r="A1406" s="11" t="str">
        <f>IF('Atual-TXT'!A1427&lt;&gt;"",LEFT('Atual-TXT'!A1427,15),"")</f>
        <v/>
      </c>
      <c r="B1406" s="11" t="str">
        <f>IF('Atual-TXT'!A1427&lt;&gt;"",RIGHT(LEFT('Atual-TXT'!A1427,51),34),"")</f>
        <v/>
      </c>
      <c r="C1406" s="12" t="str">
        <f>IF('Atual-TXT'!A1427&lt;&gt;"",VALUE(RIGHT(LEFT('Atual-TXT'!A1427,75),23)),"")</f>
        <v/>
      </c>
      <c r="D1406" s="11" t="str">
        <f>IF('Atual-TXT'!A1427&lt;&gt;"",RIGHT(LEFT('Atual-TXT'!A1427,77),1),"")</f>
        <v/>
      </c>
      <c r="E1406" s="12" t="str">
        <f>IF('Atual-TXT'!A1427&lt;&gt;"",IF(MOD(VALUE(LEFT(A1406,1)),2)=1,IF(D1406="D",C1406,-C1406),IF(D1406="C",C1406,-C1406)),"")</f>
        <v/>
      </c>
    </row>
    <row r="1407" spans="1:5" x14ac:dyDescent="0.2">
      <c r="A1407" s="11" t="str">
        <f>IF('Atual-TXT'!A1428&lt;&gt;"",LEFT('Atual-TXT'!A1428,15),"")</f>
        <v/>
      </c>
      <c r="B1407" s="11" t="str">
        <f>IF('Atual-TXT'!A1428&lt;&gt;"",RIGHT(LEFT('Atual-TXT'!A1428,51),34),"")</f>
        <v/>
      </c>
      <c r="C1407" s="12" t="str">
        <f>IF('Atual-TXT'!A1428&lt;&gt;"",VALUE(RIGHT(LEFT('Atual-TXT'!A1428,75),23)),"")</f>
        <v/>
      </c>
      <c r="D1407" s="11" t="str">
        <f>IF('Atual-TXT'!A1428&lt;&gt;"",RIGHT(LEFT('Atual-TXT'!A1428,77),1),"")</f>
        <v/>
      </c>
      <c r="E1407" s="12" t="str">
        <f>IF('Atual-TXT'!A1428&lt;&gt;"",IF(MOD(VALUE(LEFT(A1407,1)),2)=1,IF(D1407="D",C1407,-C1407),IF(D1407="C",C1407,-C1407)),"")</f>
        <v/>
      </c>
    </row>
    <row r="1408" spans="1:5" x14ac:dyDescent="0.2">
      <c r="A1408" s="11" t="str">
        <f>IF('Atual-TXT'!A1429&lt;&gt;"",LEFT('Atual-TXT'!A1429,15),"")</f>
        <v/>
      </c>
      <c r="B1408" s="11" t="str">
        <f>IF('Atual-TXT'!A1429&lt;&gt;"",RIGHT(LEFT('Atual-TXT'!A1429,51),34),"")</f>
        <v/>
      </c>
      <c r="C1408" s="12" t="str">
        <f>IF('Atual-TXT'!A1429&lt;&gt;"",VALUE(RIGHT(LEFT('Atual-TXT'!A1429,75),23)),"")</f>
        <v/>
      </c>
      <c r="D1408" s="11" t="str">
        <f>IF('Atual-TXT'!A1429&lt;&gt;"",RIGHT(LEFT('Atual-TXT'!A1429,77),1),"")</f>
        <v/>
      </c>
      <c r="E1408" s="12" t="str">
        <f>IF('Atual-TXT'!A1429&lt;&gt;"",IF(MOD(VALUE(LEFT(A1408,1)),2)=1,IF(D1408="D",C1408,-C1408),IF(D1408="C",C1408,-C1408)),"")</f>
        <v/>
      </c>
    </row>
    <row r="1409" spans="1:5" x14ac:dyDescent="0.2">
      <c r="A1409" s="11" t="str">
        <f>IF('Atual-TXT'!A1430&lt;&gt;"",LEFT('Atual-TXT'!A1430,15),"")</f>
        <v/>
      </c>
      <c r="B1409" s="11" t="str">
        <f>IF('Atual-TXT'!A1430&lt;&gt;"",RIGHT(LEFT('Atual-TXT'!A1430,51),34),"")</f>
        <v/>
      </c>
      <c r="C1409" s="12" t="str">
        <f>IF('Atual-TXT'!A1430&lt;&gt;"",VALUE(RIGHT(LEFT('Atual-TXT'!A1430,75),23)),"")</f>
        <v/>
      </c>
      <c r="D1409" s="11" t="str">
        <f>IF('Atual-TXT'!A1430&lt;&gt;"",RIGHT(LEFT('Atual-TXT'!A1430,77),1),"")</f>
        <v/>
      </c>
      <c r="E1409" s="12" t="str">
        <f>IF('Atual-TXT'!A1430&lt;&gt;"",IF(MOD(VALUE(LEFT(A1409,1)),2)=1,IF(D1409="D",C1409,-C1409),IF(D1409="C",C1409,-C1409)),"")</f>
        <v/>
      </c>
    </row>
    <row r="1410" spans="1:5" x14ac:dyDescent="0.2">
      <c r="A1410" s="11" t="str">
        <f>IF('Atual-TXT'!A1431&lt;&gt;"",LEFT('Atual-TXT'!A1431,15),"")</f>
        <v/>
      </c>
      <c r="B1410" s="11" t="str">
        <f>IF('Atual-TXT'!A1431&lt;&gt;"",RIGHT(LEFT('Atual-TXT'!A1431,51),34),"")</f>
        <v/>
      </c>
      <c r="C1410" s="12" t="str">
        <f>IF('Atual-TXT'!A1431&lt;&gt;"",VALUE(RIGHT(LEFT('Atual-TXT'!A1431,75),23)),"")</f>
        <v/>
      </c>
      <c r="D1410" s="11" t="str">
        <f>IF('Atual-TXT'!A1431&lt;&gt;"",RIGHT(LEFT('Atual-TXT'!A1431,77),1),"")</f>
        <v/>
      </c>
      <c r="E1410" s="12" t="str">
        <f>IF('Atual-TXT'!A1431&lt;&gt;"",IF(MOD(VALUE(LEFT(A1410,1)),2)=1,IF(D1410="D",C1410,-C1410),IF(D1410="C",C1410,-C1410)),"")</f>
        <v/>
      </c>
    </row>
    <row r="1411" spans="1:5" x14ac:dyDescent="0.2">
      <c r="A1411" s="11" t="str">
        <f>IF('Atual-TXT'!A1432&lt;&gt;"",LEFT('Atual-TXT'!A1432,15),"")</f>
        <v/>
      </c>
      <c r="B1411" s="11" t="str">
        <f>IF('Atual-TXT'!A1432&lt;&gt;"",RIGHT(LEFT('Atual-TXT'!A1432,51),34),"")</f>
        <v/>
      </c>
      <c r="C1411" s="12" t="str">
        <f>IF('Atual-TXT'!A1432&lt;&gt;"",VALUE(RIGHT(LEFT('Atual-TXT'!A1432,75),23)),"")</f>
        <v/>
      </c>
      <c r="D1411" s="11" t="str">
        <f>IF('Atual-TXT'!A1432&lt;&gt;"",RIGHT(LEFT('Atual-TXT'!A1432,77),1),"")</f>
        <v/>
      </c>
      <c r="E1411" s="12" t="str">
        <f>IF('Atual-TXT'!A1432&lt;&gt;"",IF(MOD(VALUE(LEFT(A1411,1)),2)=1,IF(D1411="D",C1411,-C1411),IF(D1411="C",C1411,-C1411)),"")</f>
        <v/>
      </c>
    </row>
    <row r="1412" spans="1:5" x14ac:dyDescent="0.2">
      <c r="A1412" s="11" t="str">
        <f>IF('Atual-TXT'!A1433&lt;&gt;"",LEFT('Atual-TXT'!A1433,15),"")</f>
        <v/>
      </c>
      <c r="B1412" s="11" t="str">
        <f>IF('Atual-TXT'!A1433&lt;&gt;"",RIGHT(LEFT('Atual-TXT'!A1433,51),34),"")</f>
        <v/>
      </c>
      <c r="C1412" s="12" t="str">
        <f>IF('Atual-TXT'!A1433&lt;&gt;"",VALUE(RIGHT(LEFT('Atual-TXT'!A1433,75),23)),"")</f>
        <v/>
      </c>
      <c r="D1412" s="11" t="str">
        <f>IF('Atual-TXT'!A1433&lt;&gt;"",RIGHT(LEFT('Atual-TXT'!A1433,77),1),"")</f>
        <v/>
      </c>
      <c r="E1412" s="12" t="str">
        <f>IF('Atual-TXT'!A1433&lt;&gt;"",IF(MOD(VALUE(LEFT(A1412,1)),2)=1,IF(D1412="D",C1412,-C1412),IF(D1412="C",C1412,-C1412)),"")</f>
        <v/>
      </c>
    </row>
    <row r="1413" spans="1:5" x14ac:dyDescent="0.2">
      <c r="A1413" s="11" t="str">
        <f>IF('Atual-TXT'!A1434&lt;&gt;"",LEFT('Atual-TXT'!A1434,15),"")</f>
        <v/>
      </c>
      <c r="B1413" s="11" t="str">
        <f>IF('Atual-TXT'!A1434&lt;&gt;"",RIGHT(LEFT('Atual-TXT'!A1434,51),34),"")</f>
        <v/>
      </c>
      <c r="C1413" s="12" t="str">
        <f>IF('Atual-TXT'!A1434&lt;&gt;"",VALUE(RIGHT(LEFT('Atual-TXT'!A1434,75),23)),"")</f>
        <v/>
      </c>
      <c r="D1413" s="11" t="str">
        <f>IF('Atual-TXT'!A1434&lt;&gt;"",RIGHT(LEFT('Atual-TXT'!A1434,77),1),"")</f>
        <v/>
      </c>
      <c r="E1413" s="12" t="str">
        <f>IF('Atual-TXT'!A1434&lt;&gt;"",IF(MOD(VALUE(LEFT(A1413,1)),2)=1,IF(D1413="D",C1413,-C1413),IF(D1413="C",C1413,-C1413)),"")</f>
        <v/>
      </c>
    </row>
    <row r="1414" spans="1:5" x14ac:dyDescent="0.2">
      <c r="A1414" s="11" t="str">
        <f>IF('Atual-TXT'!A1435&lt;&gt;"",LEFT('Atual-TXT'!A1435,15),"")</f>
        <v/>
      </c>
      <c r="B1414" s="11" t="str">
        <f>IF('Atual-TXT'!A1435&lt;&gt;"",RIGHT(LEFT('Atual-TXT'!A1435,51),34),"")</f>
        <v/>
      </c>
      <c r="C1414" s="12" t="str">
        <f>IF('Atual-TXT'!A1435&lt;&gt;"",VALUE(RIGHT(LEFT('Atual-TXT'!A1435,75),23)),"")</f>
        <v/>
      </c>
      <c r="D1414" s="11" t="str">
        <f>IF('Atual-TXT'!A1435&lt;&gt;"",RIGHT(LEFT('Atual-TXT'!A1435,77),1),"")</f>
        <v/>
      </c>
      <c r="E1414" s="12" t="str">
        <f>IF('Atual-TXT'!A1435&lt;&gt;"",IF(MOD(VALUE(LEFT(A1414,1)),2)=1,IF(D1414="D",C1414,-C1414),IF(D1414="C",C1414,-C1414)),"")</f>
        <v/>
      </c>
    </row>
    <row r="1415" spans="1:5" x14ac:dyDescent="0.2">
      <c r="A1415" s="11" t="str">
        <f>IF('Atual-TXT'!A1436&lt;&gt;"",LEFT('Atual-TXT'!A1436,15),"")</f>
        <v/>
      </c>
      <c r="B1415" s="11" t="str">
        <f>IF('Atual-TXT'!A1436&lt;&gt;"",RIGHT(LEFT('Atual-TXT'!A1436,51),34),"")</f>
        <v/>
      </c>
      <c r="C1415" s="12" t="str">
        <f>IF('Atual-TXT'!A1436&lt;&gt;"",VALUE(RIGHT(LEFT('Atual-TXT'!A1436,75),23)),"")</f>
        <v/>
      </c>
      <c r="D1415" s="11" t="str">
        <f>IF('Atual-TXT'!A1436&lt;&gt;"",RIGHT(LEFT('Atual-TXT'!A1436,77),1),"")</f>
        <v/>
      </c>
      <c r="E1415" s="12" t="str">
        <f>IF('Atual-TXT'!A1436&lt;&gt;"",IF(MOD(VALUE(LEFT(A1415,1)),2)=1,IF(D1415="D",C1415,-C1415),IF(D1415="C",C1415,-C1415)),"")</f>
        <v/>
      </c>
    </row>
    <row r="1416" spans="1:5" x14ac:dyDescent="0.2">
      <c r="A1416" s="11" t="str">
        <f>IF('Atual-TXT'!A1437&lt;&gt;"",LEFT('Atual-TXT'!A1437,15),"")</f>
        <v/>
      </c>
      <c r="B1416" s="11" t="str">
        <f>IF('Atual-TXT'!A1437&lt;&gt;"",RIGHT(LEFT('Atual-TXT'!A1437,51),34),"")</f>
        <v/>
      </c>
      <c r="C1416" s="12" t="str">
        <f>IF('Atual-TXT'!A1437&lt;&gt;"",VALUE(RIGHT(LEFT('Atual-TXT'!A1437,75),23)),"")</f>
        <v/>
      </c>
      <c r="D1416" s="11" t="str">
        <f>IF('Atual-TXT'!A1437&lt;&gt;"",RIGHT(LEFT('Atual-TXT'!A1437,77),1),"")</f>
        <v/>
      </c>
      <c r="E1416" s="12" t="str">
        <f>IF('Atual-TXT'!A1437&lt;&gt;"",IF(MOD(VALUE(LEFT(A1416,1)),2)=1,IF(D1416="D",C1416,-C1416),IF(D1416="C",C1416,-C1416)),"")</f>
        <v/>
      </c>
    </row>
    <row r="1417" spans="1:5" x14ac:dyDescent="0.2">
      <c r="A1417" s="11" t="str">
        <f>IF('Atual-TXT'!A1438&lt;&gt;"",LEFT('Atual-TXT'!A1438,15),"")</f>
        <v/>
      </c>
      <c r="B1417" s="11" t="str">
        <f>IF('Atual-TXT'!A1438&lt;&gt;"",RIGHT(LEFT('Atual-TXT'!A1438,51),34),"")</f>
        <v/>
      </c>
      <c r="C1417" s="12" t="str">
        <f>IF('Atual-TXT'!A1438&lt;&gt;"",VALUE(RIGHT(LEFT('Atual-TXT'!A1438,75),23)),"")</f>
        <v/>
      </c>
      <c r="D1417" s="11" t="str">
        <f>IF('Atual-TXT'!A1438&lt;&gt;"",RIGHT(LEFT('Atual-TXT'!A1438,77),1),"")</f>
        <v/>
      </c>
      <c r="E1417" s="12" t="str">
        <f>IF('Atual-TXT'!A1438&lt;&gt;"",IF(MOD(VALUE(LEFT(A1417,1)),2)=1,IF(D1417="D",C1417,-C1417),IF(D1417="C",C1417,-C1417)),"")</f>
        <v/>
      </c>
    </row>
    <row r="1418" spans="1:5" x14ac:dyDescent="0.2">
      <c r="A1418" s="11" t="str">
        <f>IF('Atual-TXT'!A1439&lt;&gt;"",LEFT('Atual-TXT'!A1439,15),"")</f>
        <v/>
      </c>
      <c r="B1418" s="11" t="str">
        <f>IF('Atual-TXT'!A1439&lt;&gt;"",RIGHT(LEFT('Atual-TXT'!A1439,51),34),"")</f>
        <v/>
      </c>
      <c r="C1418" s="12" t="str">
        <f>IF('Atual-TXT'!A1439&lt;&gt;"",VALUE(RIGHT(LEFT('Atual-TXT'!A1439,75),23)),"")</f>
        <v/>
      </c>
      <c r="D1418" s="11" t="str">
        <f>IF('Atual-TXT'!A1439&lt;&gt;"",RIGHT(LEFT('Atual-TXT'!A1439,77),1),"")</f>
        <v/>
      </c>
      <c r="E1418" s="12" t="str">
        <f>IF('Atual-TXT'!A1439&lt;&gt;"",IF(MOD(VALUE(LEFT(A1418,1)),2)=1,IF(D1418="D",C1418,-C1418),IF(D1418="C",C1418,-C1418)),"")</f>
        <v/>
      </c>
    </row>
    <row r="1419" spans="1:5" x14ac:dyDescent="0.2">
      <c r="A1419" s="11" t="str">
        <f>IF('Atual-TXT'!A1440&lt;&gt;"",LEFT('Atual-TXT'!A1440,15),"")</f>
        <v/>
      </c>
      <c r="B1419" s="11" t="str">
        <f>IF('Atual-TXT'!A1440&lt;&gt;"",RIGHT(LEFT('Atual-TXT'!A1440,51),34),"")</f>
        <v/>
      </c>
      <c r="C1419" s="12" t="str">
        <f>IF('Atual-TXT'!A1440&lt;&gt;"",VALUE(RIGHT(LEFT('Atual-TXT'!A1440,75),23)),"")</f>
        <v/>
      </c>
      <c r="D1419" s="11" t="str">
        <f>IF('Atual-TXT'!A1440&lt;&gt;"",RIGHT(LEFT('Atual-TXT'!A1440,77),1),"")</f>
        <v/>
      </c>
      <c r="E1419" s="12" t="str">
        <f>IF('Atual-TXT'!A1440&lt;&gt;"",IF(MOD(VALUE(LEFT(A1419,1)),2)=1,IF(D1419="D",C1419,-C1419),IF(D1419="C",C1419,-C1419)),"")</f>
        <v/>
      </c>
    </row>
    <row r="1420" spans="1:5" x14ac:dyDescent="0.2">
      <c r="A1420" s="11" t="str">
        <f>IF('Atual-TXT'!A1441&lt;&gt;"",LEFT('Atual-TXT'!A1441,15),"")</f>
        <v/>
      </c>
      <c r="B1420" s="11" t="str">
        <f>IF('Atual-TXT'!A1441&lt;&gt;"",RIGHT(LEFT('Atual-TXT'!A1441,51),34),"")</f>
        <v/>
      </c>
      <c r="C1420" s="12" t="str">
        <f>IF('Atual-TXT'!A1441&lt;&gt;"",VALUE(RIGHT(LEFT('Atual-TXT'!A1441,75),23)),"")</f>
        <v/>
      </c>
      <c r="D1420" s="11" t="str">
        <f>IF('Atual-TXT'!A1441&lt;&gt;"",RIGHT(LEFT('Atual-TXT'!A1441,77),1),"")</f>
        <v/>
      </c>
      <c r="E1420" s="12" t="str">
        <f>IF('Atual-TXT'!A1441&lt;&gt;"",IF(MOD(VALUE(LEFT(A1420,1)),2)=1,IF(D1420="D",C1420,-C1420),IF(D1420="C",C1420,-C1420)),"")</f>
        <v/>
      </c>
    </row>
    <row r="1421" spans="1:5" x14ac:dyDescent="0.2">
      <c r="A1421" s="11" t="str">
        <f>IF('Atual-TXT'!A1442&lt;&gt;"",LEFT('Atual-TXT'!A1442,15),"")</f>
        <v/>
      </c>
      <c r="B1421" s="11" t="str">
        <f>IF('Atual-TXT'!A1442&lt;&gt;"",RIGHT(LEFT('Atual-TXT'!A1442,51),34),"")</f>
        <v/>
      </c>
      <c r="C1421" s="12" t="str">
        <f>IF('Atual-TXT'!A1442&lt;&gt;"",VALUE(RIGHT(LEFT('Atual-TXT'!A1442,75),23)),"")</f>
        <v/>
      </c>
      <c r="D1421" s="11" t="str">
        <f>IF('Atual-TXT'!A1442&lt;&gt;"",RIGHT(LEFT('Atual-TXT'!A1442,77),1),"")</f>
        <v/>
      </c>
      <c r="E1421" s="12" t="str">
        <f>IF('Atual-TXT'!A1442&lt;&gt;"",IF(MOD(VALUE(LEFT(A1421,1)),2)=1,IF(D1421="D",C1421,-C1421),IF(D1421="C",C1421,-C1421)),"")</f>
        <v/>
      </c>
    </row>
    <row r="1422" spans="1:5" x14ac:dyDescent="0.2">
      <c r="A1422" s="11" t="str">
        <f>IF('Atual-TXT'!A1443&lt;&gt;"",LEFT('Atual-TXT'!A1443,15),"")</f>
        <v/>
      </c>
      <c r="B1422" s="11" t="str">
        <f>IF('Atual-TXT'!A1443&lt;&gt;"",RIGHT(LEFT('Atual-TXT'!A1443,51),34),"")</f>
        <v/>
      </c>
      <c r="C1422" s="12" t="str">
        <f>IF('Atual-TXT'!A1443&lt;&gt;"",VALUE(RIGHT(LEFT('Atual-TXT'!A1443,75),23)),"")</f>
        <v/>
      </c>
      <c r="D1422" s="11" t="str">
        <f>IF('Atual-TXT'!A1443&lt;&gt;"",RIGHT(LEFT('Atual-TXT'!A1443,77),1),"")</f>
        <v/>
      </c>
      <c r="E1422" s="12" t="str">
        <f>IF('Atual-TXT'!A1443&lt;&gt;"",IF(MOD(VALUE(LEFT(A1422,1)),2)=1,IF(D1422="D",C1422,-C1422),IF(D1422="C",C1422,-C1422)),"")</f>
        <v/>
      </c>
    </row>
    <row r="1423" spans="1:5" x14ac:dyDescent="0.2">
      <c r="A1423" s="11" t="str">
        <f>IF('Atual-TXT'!A1444&lt;&gt;"",LEFT('Atual-TXT'!A1444,15),"")</f>
        <v/>
      </c>
      <c r="B1423" s="11" t="str">
        <f>IF('Atual-TXT'!A1444&lt;&gt;"",RIGHT(LEFT('Atual-TXT'!A1444,51),34),"")</f>
        <v/>
      </c>
      <c r="C1423" s="12" t="str">
        <f>IF('Atual-TXT'!A1444&lt;&gt;"",VALUE(RIGHT(LEFT('Atual-TXT'!A1444,75),23)),"")</f>
        <v/>
      </c>
      <c r="D1423" s="11" t="str">
        <f>IF('Atual-TXT'!A1444&lt;&gt;"",RIGHT(LEFT('Atual-TXT'!A1444,77),1),"")</f>
        <v/>
      </c>
      <c r="E1423" s="12" t="str">
        <f>IF('Atual-TXT'!A1444&lt;&gt;"",IF(MOD(VALUE(LEFT(A1423,1)),2)=1,IF(D1423="D",C1423,-C1423),IF(D1423="C",C1423,-C1423)),"")</f>
        <v/>
      </c>
    </row>
    <row r="1424" spans="1:5" x14ac:dyDescent="0.2">
      <c r="A1424" s="11" t="str">
        <f>IF('Atual-TXT'!A1445&lt;&gt;"",LEFT('Atual-TXT'!A1445,15),"")</f>
        <v/>
      </c>
      <c r="B1424" s="11" t="str">
        <f>IF('Atual-TXT'!A1445&lt;&gt;"",RIGHT(LEFT('Atual-TXT'!A1445,51),34),"")</f>
        <v/>
      </c>
      <c r="C1424" s="12" t="str">
        <f>IF('Atual-TXT'!A1445&lt;&gt;"",VALUE(RIGHT(LEFT('Atual-TXT'!A1445,75),23)),"")</f>
        <v/>
      </c>
      <c r="D1424" s="11" t="str">
        <f>IF('Atual-TXT'!A1445&lt;&gt;"",RIGHT(LEFT('Atual-TXT'!A1445,77),1),"")</f>
        <v/>
      </c>
      <c r="E1424" s="12" t="str">
        <f>IF('Atual-TXT'!A1445&lt;&gt;"",IF(MOD(VALUE(LEFT(A1424,1)),2)=1,IF(D1424="D",C1424,-C1424),IF(D1424="C",C1424,-C1424)),"")</f>
        <v/>
      </c>
    </row>
    <row r="1425" spans="1:5" x14ac:dyDescent="0.2">
      <c r="A1425" s="11" t="str">
        <f>IF('Atual-TXT'!A1446&lt;&gt;"",LEFT('Atual-TXT'!A1446,15),"")</f>
        <v/>
      </c>
      <c r="B1425" s="11" t="str">
        <f>IF('Atual-TXT'!A1446&lt;&gt;"",RIGHT(LEFT('Atual-TXT'!A1446,51),34),"")</f>
        <v/>
      </c>
      <c r="C1425" s="12" t="str">
        <f>IF('Atual-TXT'!A1446&lt;&gt;"",VALUE(RIGHT(LEFT('Atual-TXT'!A1446,75),23)),"")</f>
        <v/>
      </c>
      <c r="D1425" s="11" t="str">
        <f>IF('Atual-TXT'!A1446&lt;&gt;"",RIGHT(LEFT('Atual-TXT'!A1446,77),1),"")</f>
        <v/>
      </c>
      <c r="E1425" s="12" t="str">
        <f>IF('Atual-TXT'!A1446&lt;&gt;"",IF(MOD(VALUE(LEFT(A1425,1)),2)=1,IF(D1425="D",C1425,-C1425),IF(D1425="C",C1425,-C1425)),"")</f>
        <v/>
      </c>
    </row>
    <row r="1426" spans="1:5" x14ac:dyDescent="0.2">
      <c r="A1426" s="11" t="str">
        <f>IF('Atual-TXT'!A1447&lt;&gt;"",LEFT('Atual-TXT'!A1447,15),"")</f>
        <v/>
      </c>
      <c r="B1426" s="11" t="str">
        <f>IF('Atual-TXT'!A1447&lt;&gt;"",RIGHT(LEFT('Atual-TXT'!A1447,51),34),"")</f>
        <v/>
      </c>
      <c r="C1426" s="12" t="str">
        <f>IF('Atual-TXT'!A1447&lt;&gt;"",VALUE(RIGHT(LEFT('Atual-TXT'!A1447,75),23)),"")</f>
        <v/>
      </c>
      <c r="D1426" s="11" t="str">
        <f>IF('Atual-TXT'!A1447&lt;&gt;"",RIGHT(LEFT('Atual-TXT'!A1447,77),1),"")</f>
        <v/>
      </c>
      <c r="E1426" s="12" t="str">
        <f>IF('Atual-TXT'!A1447&lt;&gt;"",IF(MOD(VALUE(LEFT(A1426,1)),2)=1,IF(D1426="D",C1426,-C1426),IF(D1426="C",C1426,-C1426)),"")</f>
        <v/>
      </c>
    </row>
    <row r="1427" spans="1:5" x14ac:dyDescent="0.2">
      <c r="A1427" s="11" t="str">
        <f>IF('Atual-TXT'!A1448&lt;&gt;"",LEFT('Atual-TXT'!A1448,15),"")</f>
        <v/>
      </c>
      <c r="B1427" s="11" t="str">
        <f>IF('Atual-TXT'!A1448&lt;&gt;"",RIGHT(LEFT('Atual-TXT'!A1448,51),34),"")</f>
        <v/>
      </c>
      <c r="C1427" s="12" t="str">
        <f>IF('Atual-TXT'!A1448&lt;&gt;"",VALUE(RIGHT(LEFT('Atual-TXT'!A1448,75),23)),"")</f>
        <v/>
      </c>
      <c r="D1427" s="11" t="str">
        <f>IF('Atual-TXT'!A1448&lt;&gt;"",RIGHT(LEFT('Atual-TXT'!A1448,77),1),"")</f>
        <v/>
      </c>
      <c r="E1427" s="12" t="str">
        <f>IF('Atual-TXT'!A1448&lt;&gt;"",IF(MOD(VALUE(LEFT(A1427,1)),2)=1,IF(D1427="D",C1427,-C1427),IF(D1427="C",C1427,-C1427)),"")</f>
        <v/>
      </c>
    </row>
    <row r="1428" spans="1:5" x14ac:dyDescent="0.2">
      <c r="A1428" s="11" t="str">
        <f>IF('Atual-TXT'!A1449&lt;&gt;"",LEFT('Atual-TXT'!A1449,15),"")</f>
        <v/>
      </c>
      <c r="B1428" s="11" t="str">
        <f>IF('Atual-TXT'!A1449&lt;&gt;"",RIGHT(LEFT('Atual-TXT'!A1449,51),34),"")</f>
        <v/>
      </c>
      <c r="C1428" s="12" t="str">
        <f>IF('Atual-TXT'!A1449&lt;&gt;"",VALUE(RIGHT(LEFT('Atual-TXT'!A1449,75),23)),"")</f>
        <v/>
      </c>
      <c r="D1428" s="11" t="str">
        <f>IF('Atual-TXT'!A1449&lt;&gt;"",RIGHT(LEFT('Atual-TXT'!A1449,77),1),"")</f>
        <v/>
      </c>
      <c r="E1428" s="12" t="str">
        <f>IF('Atual-TXT'!A1449&lt;&gt;"",IF(MOD(VALUE(LEFT(A1428,1)),2)=1,IF(D1428="D",C1428,-C1428),IF(D1428="C",C1428,-C1428)),"")</f>
        <v/>
      </c>
    </row>
    <row r="1429" spans="1:5" x14ac:dyDescent="0.2">
      <c r="A1429" s="11" t="str">
        <f>IF('Atual-TXT'!A1450&lt;&gt;"",LEFT('Atual-TXT'!A1450,15),"")</f>
        <v/>
      </c>
      <c r="B1429" s="11" t="str">
        <f>IF('Atual-TXT'!A1450&lt;&gt;"",RIGHT(LEFT('Atual-TXT'!A1450,51),34),"")</f>
        <v/>
      </c>
      <c r="C1429" s="12" t="str">
        <f>IF('Atual-TXT'!A1450&lt;&gt;"",VALUE(RIGHT(LEFT('Atual-TXT'!A1450,75),23)),"")</f>
        <v/>
      </c>
      <c r="D1429" s="11" t="str">
        <f>IF('Atual-TXT'!A1450&lt;&gt;"",RIGHT(LEFT('Atual-TXT'!A1450,77),1),"")</f>
        <v/>
      </c>
      <c r="E1429" s="12" t="str">
        <f>IF('Atual-TXT'!A1450&lt;&gt;"",IF(MOD(VALUE(LEFT(A1429,1)),2)=1,IF(D1429="D",C1429,-C1429),IF(D1429="C",C1429,-C1429)),"")</f>
        <v/>
      </c>
    </row>
    <row r="1430" spans="1:5" x14ac:dyDescent="0.2">
      <c r="A1430" s="11" t="str">
        <f>IF('Atual-TXT'!A1451&lt;&gt;"",LEFT('Atual-TXT'!A1451,15),"")</f>
        <v/>
      </c>
      <c r="B1430" s="11" t="str">
        <f>IF('Atual-TXT'!A1451&lt;&gt;"",RIGHT(LEFT('Atual-TXT'!A1451,51),34),"")</f>
        <v/>
      </c>
      <c r="C1430" s="12" t="str">
        <f>IF('Atual-TXT'!A1451&lt;&gt;"",VALUE(RIGHT(LEFT('Atual-TXT'!A1451,75),23)),"")</f>
        <v/>
      </c>
      <c r="D1430" s="11" t="str">
        <f>IF('Atual-TXT'!A1451&lt;&gt;"",RIGHT(LEFT('Atual-TXT'!A1451,77),1),"")</f>
        <v/>
      </c>
      <c r="E1430" s="12" t="str">
        <f>IF('Atual-TXT'!A1451&lt;&gt;"",IF(MOD(VALUE(LEFT(A1430,1)),2)=1,IF(D1430="D",C1430,-C1430),IF(D1430="C",C1430,-C1430)),"")</f>
        <v/>
      </c>
    </row>
    <row r="1431" spans="1:5" x14ac:dyDescent="0.2">
      <c r="A1431" s="11" t="str">
        <f>IF('Atual-TXT'!A1452&lt;&gt;"",LEFT('Atual-TXT'!A1452,15),"")</f>
        <v/>
      </c>
      <c r="B1431" s="11" t="str">
        <f>IF('Atual-TXT'!A1452&lt;&gt;"",RIGHT(LEFT('Atual-TXT'!A1452,51),34),"")</f>
        <v/>
      </c>
      <c r="C1431" s="12" t="str">
        <f>IF('Atual-TXT'!A1452&lt;&gt;"",VALUE(RIGHT(LEFT('Atual-TXT'!A1452,75),23)),"")</f>
        <v/>
      </c>
      <c r="D1431" s="11" t="str">
        <f>IF('Atual-TXT'!A1452&lt;&gt;"",RIGHT(LEFT('Atual-TXT'!A1452,77),1),"")</f>
        <v/>
      </c>
      <c r="E1431" s="12" t="str">
        <f>IF('Atual-TXT'!A1452&lt;&gt;"",IF(MOD(VALUE(LEFT(A1431,1)),2)=1,IF(D1431="D",C1431,-C1431),IF(D1431="C",C1431,-C1431)),"")</f>
        <v/>
      </c>
    </row>
    <row r="1432" spans="1:5" x14ac:dyDescent="0.2">
      <c r="A1432" s="11" t="str">
        <f>IF('Atual-TXT'!A1453&lt;&gt;"",LEFT('Atual-TXT'!A1453,15),"")</f>
        <v/>
      </c>
      <c r="B1432" s="11" t="str">
        <f>IF('Atual-TXT'!A1453&lt;&gt;"",RIGHT(LEFT('Atual-TXT'!A1453,51),34),"")</f>
        <v/>
      </c>
      <c r="C1432" s="12" t="str">
        <f>IF('Atual-TXT'!A1453&lt;&gt;"",VALUE(RIGHT(LEFT('Atual-TXT'!A1453,75),23)),"")</f>
        <v/>
      </c>
      <c r="D1432" s="11" t="str">
        <f>IF('Atual-TXT'!A1453&lt;&gt;"",RIGHT(LEFT('Atual-TXT'!A1453,77),1),"")</f>
        <v/>
      </c>
      <c r="E1432" s="12" t="str">
        <f>IF('Atual-TXT'!A1453&lt;&gt;"",IF(MOD(VALUE(LEFT(A1432,1)),2)=1,IF(D1432="D",C1432,-C1432),IF(D1432="C",C1432,-C1432)),"")</f>
        <v/>
      </c>
    </row>
    <row r="1433" spans="1:5" x14ac:dyDescent="0.2">
      <c r="A1433" s="11" t="str">
        <f>IF('Atual-TXT'!A1454&lt;&gt;"",LEFT('Atual-TXT'!A1454,15),"")</f>
        <v/>
      </c>
      <c r="B1433" s="11" t="str">
        <f>IF('Atual-TXT'!A1454&lt;&gt;"",RIGHT(LEFT('Atual-TXT'!A1454,51),34),"")</f>
        <v/>
      </c>
      <c r="C1433" s="12" t="str">
        <f>IF('Atual-TXT'!A1454&lt;&gt;"",VALUE(RIGHT(LEFT('Atual-TXT'!A1454,75),23)),"")</f>
        <v/>
      </c>
      <c r="D1433" s="11" t="str">
        <f>IF('Atual-TXT'!A1454&lt;&gt;"",RIGHT(LEFT('Atual-TXT'!A1454,77),1),"")</f>
        <v/>
      </c>
      <c r="E1433" s="12" t="str">
        <f>IF('Atual-TXT'!A1454&lt;&gt;"",IF(MOD(VALUE(LEFT(A1433,1)),2)=1,IF(D1433="D",C1433,-C1433),IF(D1433="C",C1433,-C1433)),"")</f>
        <v/>
      </c>
    </row>
    <row r="1434" spans="1:5" x14ac:dyDescent="0.2">
      <c r="A1434" s="11" t="str">
        <f>IF('Atual-TXT'!A1455&lt;&gt;"",LEFT('Atual-TXT'!A1455,15),"")</f>
        <v/>
      </c>
      <c r="B1434" s="11" t="str">
        <f>IF('Atual-TXT'!A1455&lt;&gt;"",RIGHT(LEFT('Atual-TXT'!A1455,51),34),"")</f>
        <v/>
      </c>
      <c r="C1434" s="12" t="str">
        <f>IF('Atual-TXT'!A1455&lt;&gt;"",VALUE(RIGHT(LEFT('Atual-TXT'!A1455,75),23)),"")</f>
        <v/>
      </c>
      <c r="D1434" s="11" t="str">
        <f>IF('Atual-TXT'!A1455&lt;&gt;"",RIGHT(LEFT('Atual-TXT'!A1455,77),1),"")</f>
        <v/>
      </c>
      <c r="E1434" s="12" t="str">
        <f>IF('Atual-TXT'!A1455&lt;&gt;"",IF(MOD(VALUE(LEFT(A1434,1)),2)=1,IF(D1434="D",C1434,-C1434),IF(D1434="C",C1434,-C1434)),"")</f>
        <v/>
      </c>
    </row>
    <row r="1435" spans="1:5" x14ac:dyDescent="0.2">
      <c r="A1435" s="11" t="str">
        <f>IF('Atual-TXT'!A1456&lt;&gt;"",LEFT('Atual-TXT'!A1456,15),"")</f>
        <v/>
      </c>
      <c r="B1435" s="11" t="str">
        <f>IF('Atual-TXT'!A1456&lt;&gt;"",RIGHT(LEFT('Atual-TXT'!A1456,51),34),"")</f>
        <v/>
      </c>
      <c r="C1435" s="12" t="str">
        <f>IF('Atual-TXT'!A1456&lt;&gt;"",VALUE(RIGHT(LEFT('Atual-TXT'!A1456,75),23)),"")</f>
        <v/>
      </c>
      <c r="D1435" s="11" t="str">
        <f>IF('Atual-TXT'!A1456&lt;&gt;"",RIGHT(LEFT('Atual-TXT'!A1456,77),1),"")</f>
        <v/>
      </c>
      <c r="E1435" s="12" t="str">
        <f>IF('Atual-TXT'!A1456&lt;&gt;"",IF(MOD(VALUE(LEFT(A1435,1)),2)=1,IF(D1435="D",C1435,-C1435),IF(D1435="C",C1435,-C1435)),"")</f>
        <v/>
      </c>
    </row>
    <row r="1436" spans="1:5" x14ac:dyDescent="0.2">
      <c r="A1436" s="11" t="str">
        <f>IF('Atual-TXT'!A1457&lt;&gt;"",LEFT('Atual-TXT'!A1457,15),"")</f>
        <v/>
      </c>
      <c r="B1436" s="11" t="str">
        <f>IF('Atual-TXT'!A1457&lt;&gt;"",RIGHT(LEFT('Atual-TXT'!A1457,51),34),"")</f>
        <v/>
      </c>
      <c r="C1436" s="12" t="str">
        <f>IF('Atual-TXT'!A1457&lt;&gt;"",VALUE(RIGHT(LEFT('Atual-TXT'!A1457,75),23)),"")</f>
        <v/>
      </c>
      <c r="D1436" s="11" t="str">
        <f>IF('Atual-TXT'!A1457&lt;&gt;"",RIGHT(LEFT('Atual-TXT'!A1457,77),1),"")</f>
        <v/>
      </c>
      <c r="E1436" s="12" t="str">
        <f>IF('Atual-TXT'!A1457&lt;&gt;"",IF(MOD(VALUE(LEFT(A1436,1)),2)=1,IF(D1436="D",C1436,-C1436),IF(D1436="C",C1436,-C1436)),"")</f>
        <v/>
      </c>
    </row>
    <row r="1437" spans="1:5" x14ac:dyDescent="0.2">
      <c r="A1437" s="11" t="str">
        <f>IF('Atual-TXT'!A1458&lt;&gt;"",LEFT('Atual-TXT'!A1458,15),"")</f>
        <v/>
      </c>
      <c r="B1437" s="11" t="str">
        <f>IF('Atual-TXT'!A1458&lt;&gt;"",RIGHT(LEFT('Atual-TXT'!A1458,51),34),"")</f>
        <v/>
      </c>
      <c r="C1437" s="12" t="str">
        <f>IF('Atual-TXT'!A1458&lt;&gt;"",VALUE(RIGHT(LEFT('Atual-TXT'!A1458,75),23)),"")</f>
        <v/>
      </c>
      <c r="D1437" s="11" t="str">
        <f>IF('Atual-TXT'!A1458&lt;&gt;"",RIGHT(LEFT('Atual-TXT'!A1458,77),1),"")</f>
        <v/>
      </c>
      <c r="E1437" s="12" t="str">
        <f>IF('Atual-TXT'!A1458&lt;&gt;"",IF(MOD(VALUE(LEFT(A1437,1)),2)=1,IF(D1437="D",C1437,-C1437),IF(D1437="C",C1437,-C1437)),"")</f>
        <v/>
      </c>
    </row>
    <row r="1438" spans="1:5" x14ac:dyDescent="0.2">
      <c r="A1438" s="11" t="str">
        <f>IF('Atual-TXT'!A1459&lt;&gt;"",LEFT('Atual-TXT'!A1459,15),"")</f>
        <v/>
      </c>
      <c r="B1438" s="11" t="str">
        <f>IF('Atual-TXT'!A1459&lt;&gt;"",RIGHT(LEFT('Atual-TXT'!A1459,51),34),"")</f>
        <v/>
      </c>
      <c r="C1438" s="12" t="str">
        <f>IF('Atual-TXT'!A1459&lt;&gt;"",VALUE(RIGHT(LEFT('Atual-TXT'!A1459,75),23)),"")</f>
        <v/>
      </c>
      <c r="D1438" s="11" t="str">
        <f>IF('Atual-TXT'!A1459&lt;&gt;"",RIGHT(LEFT('Atual-TXT'!A1459,77),1),"")</f>
        <v/>
      </c>
      <c r="E1438" s="12" t="str">
        <f>IF('Atual-TXT'!A1459&lt;&gt;"",IF(MOD(VALUE(LEFT(A1438,1)),2)=1,IF(D1438="D",C1438,-C1438),IF(D1438="C",C1438,-C1438)),"")</f>
        <v/>
      </c>
    </row>
    <row r="1439" spans="1:5" x14ac:dyDescent="0.2">
      <c r="A1439" s="11" t="str">
        <f>IF('Atual-TXT'!A1460&lt;&gt;"",LEFT('Atual-TXT'!A1460,15),"")</f>
        <v/>
      </c>
      <c r="B1439" s="11" t="str">
        <f>IF('Atual-TXT'!A1460&lt;&gt;"",RIGHT(LEFT('Atual-TXT'!A1460,51),34),"")</f>
        <v/>
      </c>
      <c r="C1439" s="12" t="str">
        <f>IF('Atual-TXT'!A1460&lt;&gt;"",VALUE(RIGHT(LEFT('Atual-TXT'!A1460,75),23)),"")</f>
        <v/>
      </c>
      <c r="D1439" s="11" t="str">
        <f>IF('Atual-TXT'!A1460&lt;&gt;"",RIGHT(LEFT('Atual-TXT'!A1460,77),1),"")</f>
        <v/>
      </c>
      <c r="E1439" s="12" t="str">
        <f>IF('Atual-TXT'!A1460&lt;&gt;"",IF(MOD(VALUE(LEFT(A1439,1)),2)=1,IF(D1439="D",C1439,-C1439),IF(D1439="C",C1439,-C1439)),"")</f>
        <v/>
      </c>
    </row>
    <row r="1440" spans="1:5" x14ac:dyDescent="0.2">
      <c r="A1440" s="11" t="str">
        <f>IF('Atual-TXT'!A1461&lt;&gt;"",LEFT('Atual-TXT'!A1461,15),"")</f>
        <v/>
      </c>
      <c r="B1440" s="11" t="str">
        <f>IF('Atual-TXT'!A1461&lt;&gt;"",RIGHT(LEFT('Atual-TXT'!A1461,51),34),"")</f>
        <v/>
      </c>
      <c r="C1440" s="12" t="str">
        <f>IF('Atual-TXT'!A1461&lt;&gt;"",VALUE(RIGHT(LEFT('Atual-TXT'!A1461,75),23)),"")</f>
        <v/>
      </c>
      <c r="D1440" s="11" t="str">
        <f>IF('Atual-TXT'!A1461&lt;&gt;"",RIGHT(LEFT('Atual-TXT'!A1461,77),1),"")</f>
        <v/>
      </c>
      <c r="E1440" s="12" t="str">
        <f>IF('Atual-TXT'!A1461&lt;&gt;"",IF(MOD(VALUE(LEFT(A1440,1)),2)=1,IF(D1440="D",C1440,-C1440),IF(D1440="C",C1440,-C1440)),"")</f>
        <v/>
      </c>
    </row>
    <row r="1441" spans="1:5" x14ac:dyDescent="0.2">
      <c r="A1441" s="11" t="str">
        <f>IF('Atual-TXT'!A1462&lt;&gt;"",LEFT('Atual-TXT'!A1462,15),"")</f>
        <v/>
      </c>
      <c r="B1441" s="11" t="str">
        <f>IF('Atual-TXT'!A1462&lt;&gt;"",RIGHT(LEFT('Atual-TXT'!A1462,51),34),"")</f>
        <v/>
      </c>
      <c r="C1441" s="12" t="str">
        <f>IF('Atual-TXT'!A1462&lt;&gt;"",VALUE(RIGHT(LEFT('Atual-TXT'!A1462,75),23)),"")</f>
        <v/>
      </c>
      <c r="D1441" s="11" t="str">
        <f>IF('Atual-TXT'!A1462&lt;&gt;"",RIGHT(LEFT('Atual-TXT'!A1462,77),1),"")</f>
        <v/>
      </c>
      <c r="E1441" s="12" t="str">
        <f>IF('Atual-TXT'!A1462&lt;&gt;"",IF(MOD(VALUE(LEFT(A1441,1)),2)=1,IF(D1441="D",C1441,-C1441),IF(D1441="C",C1441,-C1441)),"")</f>
        <v/>
      </c>
    </row>
    <row r="1442" spans="1:5" x14ac:dyDescent="0.2">
      <c r="A1442" s="11" t="str">
        <f>IF('Atual-TXT'!A1463&lt;&gt;"",LEFT('Atual-TXT'!A1463,15),"")</f>
        <v/>
      </c>
      <c r="B1442" s="11" t="str">
        <f>IF('Atual-TXT'!A1463&lt;&gt;"",RIGHT(LEFT('Atual-TXT'!A1463,51),34),"")</f>
        <v/>
      </c>
      <c r="C1442" s="12" t="str">
        <f>IF('Atual-TXT'!A1463&lt;&gt;"",VALUE(RIGHT(LEFT('Atual-TXT'!A1463,75),23)),"")</f>
        <v/>
      </c>
      <c r="D1442" s="11" t="str">
        <f>IF('Atual-TXT'!A1463&lt;&gt;"",RIGHT(LEFT('Atual-TXT'!A1463,77),1),"")</f>
        <v/>
      </c>
      <c r="E1442" s="12" t="str">
        <f>IF('Atual-TXT'!A1463&lt;&gt;"",IF(MOD(VALUE(LEFT(A1442,1)),2)=1,IF(D1442="D",C1442,-C1442),IF(D1442="C",C1442,-C1442)),"")</f>
        <v/>
      </c>
    </row>
    <row r="1443" spans="1:5" x14ac:dyDescent="0.2">
      <c r="A1443" s="11" t="str">
        <f>IF('Atual-TXT'!A1464&lt;&gt;"",LEFT('Atual-TXT'!A1464,15),"")</f>
        <v/>
      </c>
      <c r="B1443" s="11" t="str">
        <f>IF('Atual-TXT'!A1464&lt;&gt;"",RIGHT(LEFT('Atual-TXT'!A1464,51),34),"")</f>
        <v/>
      </c>
      <c r="C1443" s="12" t="str">
        <f>IF('Atual-TXT'!A1464&lt;&gt;"",VALUE(RIGHT(LEFT('Atual-TXT'!A1464,75),23)),"")</f>
        <v/>
      </c>
      <c r="D1443" s="11" t="str">
        <f>IF('Atual-TXT'!A1464&lt;&gt;"",RIGHT(LEFT('Atual-TXT'!A1464,77),1),"")</f>
        <v/>
      </c>
      <c r="E1443" s="12" t="str">
        <f>IF('Atual-TXT'!A1464&lt;&gt;"",IF(MOD(VALUE(LEFT(A1443,1)),2)=1,IF(D1443="D",C1443,-C1443),IF(D1443="C",C1443,-C1443)),"")</f>
        <v/>
      </c>
    </row>
    <row r="1444" spans="1:5" x14ac:dyDescent="0.2">
      <c r="A1444" s="11" t="str">
        <f>IF('Atual-TXT'!A1465&lt;&gt;"",LEFT('Atual-TXT'!A1465,15),"")</f>
        <v/>
      </c>
      <c r="B1444" s="11" t="str">
        <f>IF('Atual-TXT'!A1465&lt;&gt;"",RIGHT(LEFT('Atual-TXT'!A1465,51),34),"")</f>
        <v/>
      </c>
      <c r="C1444" s="12" t="str">
        <f>IF('Atual-TXT'!A1465&lt;&gt;"",VALUE(RIGHT(LEFT('Atual-TXT'!A1465,75),23)),"")</f>
        <v/>
      </c>
      <c r="D1444" s="11" t="str">
        <f>IF('Atual-TXT'!A1465&lt;&gt;"",RIGHT(LEFT('Atual-TXT'!A1465,77),1),"")</f>
        <v/>
      </c>
      <c r="E1444" s="12" t="str">
        <f>IF('Atual-TXT'!A1465&lt;&gt;"",IF(MOD(VALUE(LEFT(A1444,1)),2)=1,IF(D1444="D",C1444,-C1444),IF(D1444="C",C1444,-C1444)),"")</f>
        <v/>
      </c>
    </row>
    <row r="1445" spans="1:5" x14ac:dyDescent="0.2">
      <c r="A1445" s="11" t="str">
        <f>IF('Atual-TXT'!A1466&lt;&gt;"",LEFT('Atual-TXT'!A1466,15),"")</f>
        <v/>
      </c>
      <c r="B1445" s="11" t="str">
        <f>IF('Atual-TXT'!A1466&lt;&gt;"",RIGHT(LEFT('Atual-TXT'!A1466,51),34),"")</f>
        <v/>
      </c>
      <c r="C1445" s="12" t="str">
        <f>IF('Atual-TXT'!A1466&lt;&gt;"",VALUE(RIGHT(LEFT('Atual-TXT'!A1466,75),23)),"")</f>
        <v/>
      </c>
      <c r="D1445" s="11" t="str">
        <f>IF('Atual-TXT'!A1466&lt;&gt;"",RIGHT(LEFT('Atual-TXT'!A1466,77),1),"")</f>
        <v/>
      </c>
      <c r="E1445" s="12" t="str">
        <f>IF('Atual-TXT'!A1466&lt;&gt;"",IF(MOD(VALUE(LEFT(A1445,1)),2)=1,IF(D1445="D",C1445,-C1445),IF(D1445="C",C1445,-C1445)),"")</f>
        <v/>
      </c>
    </row>
    <row r="1446" spans="1:5" x14ac:dyDescent="0.2">
      <c r="A1446" s="11" t="str">
        <f>IF('Atual-TXT'!A1467&lt;&gt;"",LEFT('Atual-TXT'!A1467,15),"")</f>
        <v/>
      </c>
      <c r="B1446" s="11" t="str">
        <f>IF('Atual-TXT'!A1467&lt;&gt;"",RIGHT(LEFT('Atual-TXT'!A1467,51),34),"")</f>
        <v/>
      </c>
      <c r="C1446" s="12" t="str">
        <f>IF('Atual-TXT'!A1467&lt;&gt;"",VALUE(RIGHT(LEFT('Atual-TXT'!A1467,75),23)),"")</f>
        <v/>
      </c>
      <c r="D1446" s="11" t="str">
        <f>IF('Atual-TXT'!A1467&lt;&gt;"",RIGHT(LEFT('Atual-TXT'!A1467,77),1),"")</f>
        <v/>
      </c>
      <c r="E1446" s="12" t="str">
        <f>IF('Atual-TXT'!A1467&lt;&gt;"",IF(MOD(VALUE(LEFT(A1446,1)),2)=1,IF(D1446="D",C1446,-C1446),IF(D1446="C",C1446,-C1446)),"")</f>
        <v/>
      </c>
    </row>
    <row r="1447" spans="1:5" x14ac:dyDescent="0.2">
      <c r="A1447" s="11" t="str">
        <f>IF('Atual-TXT'!A1468&lt;&gt;"",LEFT('Atual-TXT'!A1468,15),"")</f>
        <v/>
      </c>
      <c r="B1447" s="11" t="str">
        <f>IF('Atual-TXT'!A1468&lt;&gt;"",RIGHT(LEFT('Atual-TXT'!A1468,51),34),"")</f>
        <v/>
      </c>
      <c r="C1447" s="12" t="str">
        <f>IF('Atual-TXT'!A1468&lt;&gt;"",VALUE(RIGHT(LEFT('Atual-TXT'!A1468,75),23)),"")</f>
        <v/>
      </c>
      <c r="D1447" s="11" t="str">
        <f>IF('Atual-TXT'!A1468&lt;&gt;"",RIGHT(LEFT('Atual-TXT'!A1468,77),1),"")</f>
        <v/>
      </c>
      <c r="E1447" s="12" t="str">
        <f>IF('Atual-TXT'!A1468&lt;&gt;"",IF(MOD(VALUE(LEFT(A1447,1)),2)=1,IF(D1447="D",C1447,-C1447),IF(D1447="C",C1447,-C1447)),"")</f>
        <v/>
      </c>
    </row>
    <row r="1448" spans="1:5" x14ac:dyDescent="0.2">
      <c r="A1448" s="11" t="str">
        <f>IF('Atual-TXT'!A1469&lt;&gt;"",LEFT('Atual-TXT'!A1469,15),"")</f>
        <v/>
      </c>
      <c r="B1448" s="11" t="str">
        <f>IF('Atual-TXT'!A1469&lt;&gt;"",RIGHT(LEFT('Atual-TXT'!A1469,51),34),"")</f>
        <v/>
      </c>
      <c r="C1448" s="12" t="str">
        <f>IF('Atual-TXT'!A1469&lt;&gt;"",VALUE(RIGHT(LEFT('Atual-TXT'!A1469,75),23)),"")</f>
        <v/>
      </c>
      <c r="D1448" s="11" t="str">
        <f>IF('Atual-TXT'!A1469&lt;&gt;"",RIGHT(LEFT('Atual-TXT'!A1469,77),1),"")</f>
        <v/>
      </c>
      <c r="E1448" s="12" t="str">
        <f>IF('Atual-TXT'!A1469&lt;&gt;"",IF(MOD(VALUE(LEFT(A1448,1)),2)=1,IF(D1448="D",C1448,-C1448),IF(D1448="C",C1448,-C1448)),"")</f>
        <v/>
      </c>
    </row>
    <row r="1449" spans="1:5" x14ac:dyDescent="0.2">
      <c r="A1449" s="11" t="str">
        <f>IF('Atual-TXT'!A1470&lt;&gt;"",LEFT('Atual-TXT'!A1470,15),"")</f>
        <v/>
      </c>
      <c r="B1449" s="11" t="str">
        <f>IF('Atual-TXT'!A1470&lt;&gt;"",RIGHT(LEFT('Atual-TXT'!A1470,51),34),"")</f>
        <v/>
      </c>
      <c r="C1449" s="12" t="str">
        <f>IF('Atual-TXT'!A1470&lt;&gt;"",VALUE(RIGHT(LEFT('Atual-TXT'!A1470,75),23)),"")</f>
        <v/>
      </c>
      <c r="D1449" s="11" t="str">
        <f>IF('Atual-TXT'!A1470&lt;&gt;"",RIGHT(LEFT('Atual-TXT'!A1470,77),1),"")</f>
        <v/>
      </c>
      <c r="E1449" s="12" t="str">
        <f>IF('Atual-TXT'!A1470&lt;&gt;"",IF(MOD(VALUE(LEFT(A1449,1)),2)=1,IF(D1449="D",C1449,-C1449),IF(D1449="C",C1449,-C1449)),"")</f>
        <v/>
      </c>
    </row>
    <row r="1450" spans="1:5" x14ac:dyDescent="0.2">
      <c r="A1450" s="11" t="str">
        <f>IF('Atual-TXT'!A1471&lt;&gt;"",LEFT('Atual-TXT'!A1471,15),"")</f>
        <v/>
      </c>
      <c r="B1450" s="11" t="str">
        <f>IF('Atual-TXT'!A1471&lt;&gt;"",RIGHT(LEFT('Atual-TXT'!A1471,51),34),"")</f>
        <v/>
      </c>
      <c r="C1450" s="12" t="str">
        <f>IF('Atual-TXT'!A1471&lt;&gt;"",VALUE(RIGHT(LEFT('Atual-TXT'!A1471,75),23)),"")</f>
        <v/>
      </c>
      <c r="D1450" s="11" t="str">
        <f>IF('Atual-TXT'!A1471&lt;&gt;"",RIGHT(LEFT('Atual-TXT'!A1471,77),1),"")</f>
        <v/>
      </c>
      <c r="E1450" s="12" t="str">
        <f>IF('Atual-TXT'!A1471&lt;&gt;"",IF(MOD(VALUE(LEFT(A1450,1)),2)=1,IF(D1450="D",C1450,-C1450),IF(D1450="C",C1450,-C1450)),"")</f>
        <v/>
      </c>
    </row>
    <row r="1451" spans="1:5" x14ac:dyDescent="0.2">
      <c r="A1451" s="11" t="str">
        <f>IF('Atual-TXT'!A1472&lt;&gt;"",LEFT('Atual-TXT'!A1472,15),"")</f>
        <v/>
      </c>
      <c r="B1451" s="11" t="str">
        <f>IF('Atual-TXT'!A1472&lt;&gt;"",RIGHT(LEFT('Atual-TXT'!A1472,51),34),"")</f>
        <v/>
      </c>
      <c r="C1451" s="12" t="str">
        <f>IF('Atual-TXT'!A1472&lt;&gt;"",VALUE(RIGHT(LEFT('Atual-TXT'!A1472,75),23)),"")</f>
        <v/>
      </c>
      <c r="D1451" s="11" t="str">
        <f>IF('Atual-TXT'!A1472&lt;&gt;"",RIGHT(LEFT('Atual-TXT'!A1472,77),1),"")</f>
        <v/>
      </c>
      <c r="E1451" s="12" t="str">
        <f>IF('Atual-TXT'!A1472&lt;&gt;"",IF(MOD(VALUE(LEFT(A1451,1)),2)=1,IF(D1451="D",C1451,-C1451),IF(D1451="C",C1451,-C1451)),"")</f>
        <v/>
      </c>
    </row>
    <row r="1452" spans="1:5" x14ac:dyDescent="0.2">
      <c r="A1452" s="11" t="str">
        <f>IF('Atual-TXT'!A1473&lt;&gt;"",LEFT('Atual-TXT'!A1473,15),"")</f>
        <v/>
      </c>
      <c r="B1452" s="11" t="str">
        <f>IF('Atual-TXT'!A1473&lt;&gt;"",RIGHT(LEFT('Atual-TXT'!A1473,51),34),"")</f>
        <v/>
      </c>
      <c r="C1452" s="12" t="str">
        <f>IF('Atual-TXT'!A1473&lt;&gt;"",VALUE(RIGHT(LEFT('Atual-TXT'!A1473,75),23)),"")</f>
        <v/>
      </c>
      <c r="D1452" s="11" t="str">
        <f>IF('Atual-TXT'!A1473&lt;&gt;"",RIGHT(LEFT('Atual-TXT'!A1473,77),1),"")</f>
        <v/>
      </c>
      <c r="E1452" s="12" t="str">
        <f>IF('Atual-TXT'!A1473&lt;&gt;"",IF(MOD(VALUE(LEFT(A1452,1)),2)=1,IF(D1452="D",C1452,-C1452),IF(D1452="C",C1452,-C1452)),"")</f>
        <v/>
      </c>
    </row>
    <row r="1453" spans="1:5" x14ac:dyDescent="0.2">
      <c r="A1453" s="11" t="str">
        <f>IF('Atual-TXT'!A1474&lt;&gt;"",LEFT('Atual-TXT'!A1474,15),"")</f>
        <v/>
      </c>
      <c r="B1453" s="11" t="str">
        <f>IF('Atual-TXT'!A1474&lt;&gt;"",RIGHT(LEFT('Atual-TXT'!A1474,51),34),"")</f>
        <v/>
      </c>
      <c r="C1453" s="12" t="str">
        <f>IF('Atual-TXT'!A1474&lt;&gt;"",VALUE(RIGHT(LEFT('Atual-TXT'!A1474,75),23)),"")</f>
        <v/>
      </c>
      <c r="D1453" s="11" t="str">
        <f>IF('Atual-TXT'!A1474&lt;&gt;"",RIGHT(LEFT('Atual-TXT'!A1474,77),1),"")</f>
        <v/>
      </c>
      <c r="E1453" s="12" t="str">
        <f>IF('Atual-TXT'!A1474&lt;&gt;"",IF(MOD(VALUE(LEFT(A1453,1)),2)=1,IF(D1453="D",C1453,-C1453),IF(D1453="C",C1453,-C1453)),"")</f>
        <v/>
      </c>
    </row>
    <row r="1454" spans="1:5" x14ac:dyDescent="0.2">
      <c r="A1454" s="11" t="str">
        <f>IF('Atual-TXT'!A1475&lt;&gt;"",LEFT('Atual-TXT'!A1475,15),"")</f>
        <v/>
      </c>
      <c r="B1454" s="11" t="str">
        <f>IF('Atual-TXT'!A1475&lt;&gt;"",RIGHT(LEFT('Atual-TXT'!A1475,51),34),"")</f>
        <v/>
      </c>
      <c r="C1454" s="12" t="str">
        <f>IF('Atual-TXT'!A1475&lt;&gt;"",VALUE(RIGHT(LEFT('Atual-TXT'!A1475,75),23)),"")</f>
        <v/>
      </c>
      <c r="D1454" s="11" t="str">
        <f>IF('Atual-TXT'!A1475&lt;&gt;"",RIGHT(LEFT('Atual-TXT'!A1475,77),1),"")</f>
        <v/>
      </c>
      <c r="E1454" s="12" t="str">
        <f>IF('Atual-TXT'!A1475&lt;&gt;"",IF(MOD(VALUE(LEFT(A1454,1)),2)=1,IF(D1454="D",C1454,-C1454),IF(D1454="C",C1454,-C1454)),"")</f>
        <v/>
      </c>
    </row>
    <row r="1455" spans="1:5" x14ac:dyDescent="0.2">
      <c r="A1455" s="11" t="str">
        <f>IF('Atual-TXT'!A1476&lt;&gt;"",LEFT('Atual-TXT'!A1476,15),"")</f>
        <v/>
      </c>
      <c r="B1455" s="11" t="str">
        <f>IF('Atual-TXT'!A1476&lt;&gt;"",RIGHT(LEFT('Atual-TXT'!A1476,51),34),"")</f>
        <v/>
      </c>
      <c r="C1455" s="12" t="str">
        <f>IF('Atual-TXT'!A1476&lt;&gt;"",VALUE(RIGHT(LEFT('Atual-TXT'!A1476,75),23)),"")</f>
        <v/>
      </c>
      <c r="D1455" s="11" t="str">
        <f>IF('Atual-TXT'!A1476&lt;&gt;"",RIGHT(LEFT('Atual-TXT'!A1476,77),1),"")</f>
        <v/>
      </c>
      <c r="E1455" s="12" t="str">
        <f>IF('Atual-TXT'!A1476&lt;&gt;"",IF(MOD(VALUE(LEFT(A1455,1)),2)=1,IF(D1455="D",C1455,-C1455),IF(D1455="C",C1455,-C1455)),"")</f>
        <v/>
      </c>
    </row>
    <row r="1456" spans="1:5" x14ac:dyDescent="0.2">
      <c r="A1456" s="11" t="str">
        <f>IF('Atual-TXT'!A1477&lt;&gt;"",LEFT('Atual-TXT'!A1477,15),"")</f>
        <v/>
      </c>
      <c r="B1456" s="11" t="str">
        <f>IF('Atual-TXT'!A1477&lt;&gt;"",RIGHT(LEFT('Atual-TXT'!A1477,51),34),"")</f>
        <v/>
      </c>
      <c r="C1456" s="12" t="str">
        <f>IF('Atual-TXT'!A1477&lt;&gt;"",VALUE(RIGHT(LEFT('Atual-TXT'!A1477,75),23)),"")</f>
        <v/>
      </c>
      <c r="D1456" s="11" t="str">
        <f>IF('Atual-TXT'!A1477&lt;&gt;"",RIGHT(LEFT('Atual-TXT'!A1477,77),1),"")</f>
        <v/>
      </c>
      <c r="E1456" s="12" t="str">
        <f>IF('Atual-TXT'!A1477&lt;&gt;"",IF(MOD(VALUE(LEFT(A1456,1)),2)=1,IF(D1456="D",C1456,-C1456),IF(D1456="C",C1456,-C1456)),"")</f>
        <v/>
      </c>
    </row>
    <row r="1457" spans="1:5" x14ac:dyDescent="0.2">
      <c r="A1457" s="11" t="str">
        <f>IF('Atual-TXT'!A1478&lt;&gt;"",LEFT('Atual-TXT'!A1478,15),"")</f>
        <v/>
      </c>
      <c r="B1457" s="11" t="str">
        <f>IF('Atual-TXT'!A1478&lt;&gt;"",RIGHT(LEFT('Atual-TXT'!A1478,51),34),"")</f>
        <v/>
      </c>
      <c r="C1457" s="12" t="str">
        <f>IF('Atual-TXT'!A1478&lt;&gt;"",VALUE(RIGHT(LEFT('Atual-TXT'!A1478,75),23)),"")</f>
        <v/>
      </c>
      <c r="D1457" s="11" t="str">
        <f>IF('Atual-TXT'!A1478&lt;&gt;"",RIGHT(LEFT('Atual-TXT'!A1478,77),1),"")</f>
        <v/>
      </c>
      <c r="E1457" s="12" t="str">
        <f>IF('Atual-TXT'!A1478&lt;&gt;"",IF(MOD(VALUE(LEFT(A1457,1)),2)=1,IF(D1457="D",C1457,-C1457),IF(D1457="C",C1457,-C1457)),"")</f>
        <v/>
      </c>
    </row>
    <row r="1458" spans="1:5" x14ac:dyDescent="0.2">
      <c r="A1458" s="11" t="str">
        <f>IF('Atual-TXT'!A1479&lt;&gt;"",LEFT('Atual-TXT'!A1479,15),"")</f>
        <v/>
      </c>
      <c r="B1458" s="11" t="str">
        <f>IF('Atual-TXT'!A1479&lt;&gt;"",RIGHT(LEFT('Atual-TXT'!A1479,51),34),"")</f>
        <v/>
      </c>
      <c r="C1458" s="12" t="str">
        <f>IF('Atual-TXT'!A1479&lt;&gt;"",VALUE(RIGHT(LEFT('Atual-TXT'!A1479,75),23)),"")</f>
        <v/>
      </c>
      <c r="D1458" s="11" t="str">
        <f>IF('Atual-TXT'!A1479&lt;&gt;"",RIGHT(LEFT('Atual-TXT'!A1479,77),1),"")</f>
        <v/>
      </c>
      <c r="E1458" s="12" t="str">
        <f>IF('Atual-TXT'!A1479&lt;&gt;"",IF(MOD(VALUE(LEFT(A1458,1)),2)=1,IF(D1458="D",C1458,-C1458),IF(D1458="C",C1458,-C1458)),"")</f>
        <v/>
      </c>
    </row>
    <row r="1459" spans="1:5" x14ac:dyDescent="0.2">
      <c r="A1459" s="11" t="str">
        <f>IF('Atual-TXT'!A1480&lt;&gt;"",LEFT('Atual-TXT'!A1480,15),"")</f>
        <v/>
      </c>
      <c r="B1459" s="11" t="str">
        <f>IF('Atual-TXT'!A1480&lt;&gt;"",RIGHT(LEFT('Atual-TXT'!A1480,51),34),"")</f>
        <v/>
      </c>
      <c r="C1459" s="12" t="str">
        <f>IF('Atual-TXT'!A1480&lt;&gt;"",VALUE(RIGHT(LEFT('Atual-TXT'!A1480,75),23)),"")</f>
        <v/>
      </c>
      <c r="D1459" s="11" t="str">
        <f>IF('Atual-TXT'!A1480&lt;&gt;"",RIGHT(LEFT('Atual-TXT'!A1480,77),1),"")</f>
        <v/>
      </c>
      <c r="E1459" s="12" t="str">
        <f>IF('Atual-TXT'!A1480&lt;&gt;"",IF(MOD(VALUE(LEFT(A1459,1)),2)=1,IF(D1459="D",C1459,-C1459),IF(D1459="C",C1459,-C1459)),"")</f>
        <v/>
      </c>
    </row>
    <row r="1460" spans="1:5" x14ac:dyDescent="0.2">
      <c r="A1460" s="11" t="str">
        <f>IF('Atual-TXT'!A1481&lt;&gt;"",LEFT('Atual-TXT'!A1481,15),"")</f>
        <v/>
      </c>
      <c r="B1460" s="11" t="str">
        <f>IF('Atual-TXT'!A1481&lt;&gt;"",RIGHT(LEFT('Atual-TXT'!A1481,51),34),"")</f>
        <v/>
      </c>
      <c r="C1460" s="12" t="str">
        <f>IF('Atual-TXT'!A1481&lt;&gt;"",VALUE(RIGHT(LEFT('Atual-TXT'!A1481,75),23)),"")</f>
        <v/>
      </c>
      <c r="D1460" s="11" t="str">
        <f>IF('Atual-TXT'!A1481&lt;&gt;"",RIGHT(LEFT('Atual-TXT'!A1481,77),1),"")</f>
        <v/>
      </c>
      <c r="E1460" s="12" t="str">
        <f>IF('Atual-TXT'!A1481&lt;&gt;"",IF(MOD(VALUE(LEFT(A1460,1)),2)=1,IF(D1460="D",C1460,-C1460),IF(D1460="C",C1460,-C1460)),"")</f>
        <v/>
      </c>
    </row>
    <row r="1461" spans="1:5" x14ac:dyDescent="0.2">
      <c r="A1461" s="11" t="str">
        <f>IF('Atual-TXT'!A1482&lt;&gt;"",LEFT('Atual-TXT'!A1482,15),"")</f>
        <v/>
      </c>
      <c r="B1461" s="11" t="str">
        <f>IF('Atual-TXT'!A1482&lt;&gt;"",RIGHT(LEFT('Atual-TXT'!A1482,51),34),"")</f>
        <v/>
      </c>
      <c r="C1461" s="12" t="str">
        <f>IF('Atual-TXT'!A1482&lt;&gt;"",VALUE(RIGHT(LEFT('Atual-TXT'!A1482,75),23)),"")</f>
        <v/>
      </c>
      <c r="D1461" s="11" t="str">
        <f>IF('Atual-TXT'!A1482&lt;&gt;"",RIGHT(LEFT('Atual-TXT'!A1482,77),1),"")</f>
        <v/>
      </c>
      <c r="E1461" s="12" t="str">
        <f>IF('Atual-TXT'!A1482&lt;&gt;"",IF(MOD(VALUE(LEFT(A1461,1)),2)=1,IF(D1461="D",C1461,-C1461),IF(D1461="C",C1461,-C1461)),"")</f>
        <v/>
      </c>
    </row>
    <row r="1462" spans="1:5" x14ac:dyDescent="0.2">
      <c r="A1462" s="11" t="str">
        <f>IF('Atual-TXT'!A1483&lt;&gt;"",LEFT('Atual-TXT'!A1483,15),"")</f>
        <v/>
      </c>
      <c r="B1462" s="11" t="str">
        <f>IF('Atual-TXT'!A1483&lt;&gt;"",RIGHT(LEFT('Atual-TXT'!A1483,51),34),"")</f>
        <v/>
      </c>
      <c r="C1462" s="12" t="str">
        <f>IF('Atual-TXT'!A1483&lt;&gt;"",VALUE(RIGHT(LEFT('Atual-TXT'!A1483,75),23)),"")</f>
        <v/>
      </c>
      <c r="D1462" s="11" t="str">
        <f>IF('Atual-TXT'!A1483&lt;&gt;"",RIGHT(LEFT('Atual-TXT'!A1483,77),1),"")</f>
        <v/>
      </c>
      <c r="E1462" s="12" t="str">
        <f>IF('Atual-TXT'!A1483&lt;&gt;"",IF(MOD(VALUE(LEFT(A1462,1)),2)=1,IF(D1462="D",C1462,-C1462),IF(D1462="C",C1462,-C1462)),"")</f>
        <v/>
      </c>
    </row>
    <row r="1463" spans="1:5" x14ac:dyDescent="0.2">
      <c r="A1463" s="11" t="str">
        <f>IF('Atual-TXT'!A1484&lt;&gt;"",LEFT('Atual-TXT'!A1484,15),"")</f>
        <v/>
      </c>
      <c r="B1463" s="11" t="str">
        <f>IF('Atual-TXT'!A1484&lt;&gt;"",RIGHT(LEFT('Atual-TXT'!A1484,51),34),"")</f>
        <v/>
      </c>
      <c r="C1463" s="12" t="str">
        <f>IF('Atual-TXT'!A1484&lt;&gt;"",VALUE(RIGHT(LEFT('Atual-TXT'!A1484,75),23)),"")</f>
        <v/>
      </c>
      <c r="D1463" s="11" t="str">
        <f>IF('Atual-TXT'!A1484&lt;&gt;"",RIGHT(LEFT('Atual-TXT'!A1484,77),1),"")</f>
        <v/>
      </c>
      <c r="E1463" s="12" t="str">
        <f>IF('Atual-TXT'!A1484&lt;&gt;"",IF(MOD(VALUE(LEFT(A1463,1)),2)=1,IF(D1463="D",C1463,-C1463),IF(D1463="C",C1463,-C1463)),"")</f>
        <v/>
      </c>
    </row>
    <row r="1464" spans="1:5" x14ac:dyDescent="0.2">
      <c r="A1464" s="11" t="str">
        <f>IF('Atual-TXT'!A1485&lt;&gt;"",LEFT('Atual-TXT'!A1485,15),"")</f>
        <v/>
      </c>
      <c r="B1464" s="11" t="str">
        <f>IF('Atual-TXT'!A1485&lt;&gt;"",RIGHT(LEFT('Atual-TXT'!A1485,51),34),"")</f>
        <v/>
      </c>
      <c r="C1464" s="12" t="str">
        <f>IF('Atual-TXT'!A1485&lt;&gt;"",VALUE(RIGHT(LEFT('Atual-TXT'!A1485,75),23)),"")</f>
        <v/>
      </c>
      <c r="D1464" s="11" t="str">
        <f>IF('Atual-TXT'!A1485&lt;&gt;"",RIGHT(LEFT('Atual-TXT'!A1485,77),1),"")</f>
        <v/>
      </c>
      <c r="E1464" s="12" t="str">
        <f>IF('Atual-TXT'!A1485&lt;&gt;"",IF(MOD(VALUE(LEFT(A1464,1)),2)=1,IF(D1464="D",C1464,-C1464),IF(D1464="C",C1464,-C1464)),"")</f>
        <v/>
      </c>
    </row>
    <row r="1465" spans="1:5" x14ac:dyDescent="0.2">
      <c r="A1465" s="11" t="str">
        <f>IF('Atual-TXT'!A1486&lt;&gt;"",LEFT('Atual-TXT'!A1486,15),"")</f>
        <v/>
      </c>
      <c r="B1465" s="11" t="str">
        <f>IF('Atual-TXT'!A1486&lt;&gt;"",RIGHT(LEFT('Atual-TXT'!A1486,51),34),"")</f>
        <v/>
      </c>
      <c r="C1465" s="12" t="str">
        <f>IF('Atual-TXT'!A1486&lt;&gt;"",VALUE(RIGHT(LEFT('Atual-TXT'!A1486,75),23)),"")</f>
        <v/>
      </c>
      <c r="D1465" s="11" t="str">
        <f>IF('Atual-TXT'!A1486&lt;&gt;"",RIGHT(LEFT('Atual-TXT'!A1486,77),1),"")</f>
        <v/>
      </c>
      <c r="E1465" s="12" t="str">
        <f>IF('Atual-TXT'!A1486&lt;&gt;"",IF(MOD(VALUE(LEFT(A1465,1)),2)=1,IF(D1465="D",C1465,-C1465),IF(D1465="C",C1465,-C1465)),"")</f>
        <v/>
      </c>
    </row>
    <row r="1466" spans="1:5" x14ac:dyDescent="0.2">
      <c r="A1466" s="11" t="str">
        <f>IF('Atual-TXT'!A1487&lt;&gt;"",LEFT('Atual-TXT'!A1487,15),"")</f>
        <v/>
      </c>
      <c r="B1466" s="11" t="str">
        <f>IF('Atual-TXT'!A1487&lt;&gt;"",RIGHT(LEFT('Atual-TXT'!A1487,51),34),"")</f>
        <v/>
      </c>
      <c r="C1466" s="12" t="str">
        <f>IF('Atual-TXT'!A1487&lt;&gt;"",VALUE(RIGHT(LEFT('Atual-TXT'!A1487,75),23)),"")</f>
        <v/>
      </c>
      <c r="D1466" s="11" t="str">
        <f>IF('Atual-TXT'!A1487&lt;&gt;"",RIGHT(LEFT('Atual-TXT'!A1487,77),1),"")</f>
        <v/>
      </c>
      <c r="E1466" s="12" t="str">
        <f>IF('Atual-TXT'!A1487&lt;&gt;"",IF(MOD(VALUE(LEFT(A1466,1)),2)=1,IF(D1466="D",C1466,-C1466),IF(D1466="C",C1466,-C1466)),"")</f>
        <v/>
      </c>
    </row>
    <row r="1467" spans="1:5" x14ac:dyDescent="0.2">
      <c r="A1467" s="11" t="str">
        <f>IF('Atual-TXT'!A1488&lt;&gt;"",LEFT('Atual-TXT'!A1488,15),"")</f>
        <v/>
      </c>
      <c r="B1467" s="11" t="str">
        <f>IF('Atual-TXT'!A1488&lt;&gt;"",RIGHT(LEFT('Atual-TXT'!A1488,51),34),"")</f>
        <v/>
      </c>
      <c r="C1467" s="12" t="str">
        <f>IF('Atual-TXT'!A1488&lt;&gt;"",VALUE(RIGHT(LEFT('Atual-TXT'!A1488,75),23)),"")</f>
        <v/>
      </c>
      <c r="D1467" s="11" t="str">
        <f>IF('Atual-TXT'!A1488&lt;&gt;"",RIGHT(LEFT('Atual-TXT'!A1488,77),1),"")</f>
        <v/>
      </c>
      <c r="E1467" s="12" t="str">
        <f>IF('Atual-TXT'!A1488&lt;&gt;"",IF(MOD(VALUE(LEFT(A1467,1)),2)=1,IF(D1467="D",C1467,-C1467),IF(D1467="C",C1467,-C1467)),"")</f>
        <v/>
      </c>
    </row>
    <row r="1468" spans="1:5" x14ac:dyDescent="0.2">
      <c r="A1468" s="11" t="str">
        <f>IF('Atual-TXT'!A1489&lt;&gt;"",LEFT('Atual-TXT'!A1489,15),"")</f>
        <v/>
      </c>
      <c r="B1468" s="11" t="str">
        <f>IF('Atual-TXT'!A1489&lt;&gt;"",RIGHT(LEFT('Atual-TXT'!A1489,51),34),"")</f>
        <v/>
      </c>
      <c r="C1468" s="12" t="str">
        <f>IF('Atual-TXT'!A1489&lt;&gt;"",VALUE(RIGHT(LEFT('Atual-TXT'!A1489,75),23)),"")</f>
        <v/>
      </c>
      <c r="D1468" s="11" t="str">
        <f>IF('Atual-TXT'!A1489&lt;&gt;"",RIGHT(LEFT('Atual-TXT'!A1489,77),1),"")</f>
        <v/>
      </c>
      <c r="E1468" s="12" t="str">
        <f>IF('Atual-TXT'!A1489&lt;&gt;"",IF(MOD(VALUE(LEFT(A1468,1)),2)=1,IF(D1468="D",C1468,-C1468),IF(D1468="C",C1468,-C1468)),"")</f>
        <v/>
      </c>
    </row>
    <row r="1469" spans="1:5" x14ac:dyDescent="0.2">
      <c r="A1469" s="11" t="str">
        <f>IF('Atual-TXT'!A1490&lt;&gt;"",LEFT('Atual-TXT'!A1490,15),"")</f>
        <v/>
      </c>
      <c r="B1469" s="11" t="str">
        <f>IF('Atual-TXT'!A1490&lt;&gt;"",RIGHT(LEFT('Atual-TXT'!A1490,51),34),"")</f>
        <v/>
      </c>
      <c r="C1469" s="12" t="str">
        <f>IF('Atual-TXT'!A1490&lt;&gt;"",VALUE(RIGHT(LEFT('Atual-TXT'!A1490,75),23)),"")</f>
        <v/>
      </c>
      <c r="D1469" s="11" t="str">
        <f>IF('Atual-TXT'!A1490&lt;&gt;"",RIGHT(LEFT('Atual-TXT'!A1490,77),1),"")</f>
        <v/>
      </c>
      <c r="E1469" s="12" t="str">
        <f>IF('Atual-TXT'!A1490&lt;&gt;"",IF(MOD(VALUE(LEFT(A1469,1)),2)=1,IF(D1469="D",C1469,-C1469),IF(D1469="C",C1469,-C1469)),"")</f>
        <v/>
      </c>
    </row>
    <row r="1470" spans="1:5" x14ac:dyDescent="0.2">
      <c r="A1470" s="11" t="str">
        <f>IF('Atual-TXT'!A1491&lt;&gt;"",LEFT('Atual-TXT'!A1491,15),"")</f>
        <v/>
      </c>
      <c r="B1470" s="11" t="str">
        <f>IF('Atual-TXT'!A1491&lt;&gt;"",RIGHT(LEFT('Atual-TXT'!A1491,51),34),"")</f>
        <v/>
      </c>
      <c r="C1470" s="12" t="str">
        <f>IF('Atual-TXT'!A1491&lt;&gt;"",VALUE(RIGHT(LEFT('Atual-TXT'!A1491,75),23)),"")</f>
        <v/>
      </c>
      <c r="D1470" s="11" t="str">
        <f>IF('Atual-TXT'!A1491&lt;&gt;"",RIGHT(LEFT('Atual-TXT'!A1491,77),1),"")</f>
        <v/>
      </c>
      <c r="E1470" s="12" t="str">
        <f>IF('Atual-TXT'!A1491&lt;&gt;"",IF(MOD(VALUE(LEFT(A1470,1)),2)=1,IF(D1470="D",C1470,-C1470),IF(D1470="C",C1470,-C1470)),"")</f>
        <v/>
      </c>
    </row>
    <row r="1471" spans="1:5" x14ac:dyDescent="0.2">
      <c r="A1471" s="11" t="str">
        <f>IF('Atual-TXT'!A1492&lt;&gt;"",LEFT('Atual-TXT'!A1492,15),"")</f>
        <v/>
      </c>
      <c r="B1471" s="11" t="str">
        <f>IF('Atual-TXT'!A1492&lt;&gt;"",RIGHT(LEFT('Atual-TXT'!A1492,51),34),"")</f>
        <v/>
      </c>
      <c r="C1471" s="12" t="str">
        <f>IF('Atual-TXT'!A1492&lt;&gt;"",VALUE(RIGHT(LEFT('Atual-TXT'!A1492,75),23)),"")</f>
        <v/>
      </c>
      <c r="D1471" s="11" t="str">
        <f>IF('Atual-TXT'!A1492&lt;&gt;"",RIGHT(LEFT('Atual-TXT'!A1492,77),1),"")</f>
        <v/>
      </c>
      <c r="E1471" s="12" t="str">
        <f>IF('Atual-TXT'!A1492&lt;&gt;"",IF(MOD(VALUE(LEFT(A1471,1)),2)=1,IF(D1471="D",C1471,-C1471),IF(D1471="C",C1471,-C1471)),"")</f>
        <v/>
      </c>
    </row>
    <row r="1472" spans="1:5" x14ac:dyDescent="0.2">
      <c r="A1472" s="11" t="str">
        <f>IF('Atual-TXT'!A1493&lt;&gt;"",LEFT('Atual-TXT'!A1493,15),"")</f>
        <v/>
      </c>
      <c r="B1472" s="11" t="str">
        <f>IF('Atual-TXT'!A1493&lt;&gt;"",RIGHT(LEFT('Atual-TXT'!A1493,51),34),"")</f>
        <v/>
      </c>
      <c r="C1472" s="12" t="str">
        <f>IF('Atual-TXT'!A1493&lt;&gt;"",VALUE(RIGHT(LEFT('Atual-TXT'!A1493,75),23)),"")</f>
        <v/>
      </c>
      <c r="D1472" s="11" t="str">
        <f>IF('Atual-TXT'!A1493&lt;&gt;"",RIGHT(LEFT('Atual-TXT'!A1493,77),1),"")</f>
        <v/>
      </c>
      <c r="E1472" s="12" t="str">
        <f>IF('Atual-TXT'!A1493&lt;&gt;"",IF(MOD(VALUE(LEFT(A1472,1)),2)=1,IF(D1472="D",C1472,-C1472),IF(D1472="C",C1472,-C1472)),"")</f>
        <v/>
      </c>
    </row>
    <row r="1473" spans="1:5" x14ac:dyDescent="0.2">
      <c r="A1473" s="11" t="str">
        <f>IF('Atual-TXT'!A1494&lt;&gt;"",LEFT('Atual-TXT'!A1494,15),"")</f>
        <v/>
      </c>
      <c r="B1473" s="11" t="str">
        <f>IF('Atual-TXT'!A1494&lt;&gt;"",RIGHT(LEFT('Atual-TXT'!A1494,51),34),"")</f>
        <v/>
      </c>
      <c r="C1473" s="12" t="str">
        <f>IF('Atual-TXT'!A1494&lt;&gt;"",VALUE(RIGHT(LEFT('Atual-TXT'!A1494,75),23)),"")</f>
        <v/>
      </c>
      <c r="D1473" s="11" t="str">
        <f>IF('Atual-TXT'!A1494&lt;&gt;"",RIGHT(LEFT('Atual-TXT'!A1494,77),1),"")</f>
        <v/>
      </c>
      <c r="E1473" s="12" t="str">
        <f>IF('Atual-TXT'!A1494&lt;&gt;"",IF(MOD(VALUE(LEFT(A1473,1)),2)=1,IF(D1473="D",C1473,-C1473),IF(D1473="C",C1473,-C1473)),"")</f>
        <v/>
      </c>
    </row>
    <row r="1474" spans="1:5" x14ac:dyDescent="0.2">
      <c r="A1474" s="11" t="str">
        <f>IF('Atual-TXT'!A1495&lt;&gt;"",LEFT('Atual-TXT'!A1495,15),"")</f>
        <v/>
      </c>
      <c r="B1474" s="11" t="str">
        <f>IF('Atual-TXT'!A1495&lt;&gt;"",RIGHT(LEFT('Atual-TXT'!A1495,51),34),"")</f>
        <v/>
      </c>
      <c r="C1474" s="12" t="str">
        <f>IF('Atual-TXT'!A1495&lt;&gt;"",VALUE(RIGHT(LEFT('Atual-TXT'!A1495,75),23)),"")</f>
        <v/>
      </c>
      <c r="D1474" s="11" t="str">
        <f>IF('Atual-TXT'!A1495&lt;&gt;"",RIGHT(LEFT('Atual-TXT'!A1495,77),1),"")</f>
        <v/>
      </c>
      <c r="E1474" s="12" t="str">
        <f>IF('Atual-TXT'!A1495&lt;&gt;"",IF(MOD(VALUE(LEFT(A1474,1)),2)=1,IF(D1474="D",C1474,-C1474),IF(D1474="C",C1474,-C1474)),"")</f>
        <v/>
      </c>
    </row>
    <row r="1475" spans="1:5" x14ac:dyDescent="0.2">
      <c r="A1475" s="11" t="str">
        <f>IF('Atual-TXT'!A1496&lt;&gt;"",LEFT('Atual-TXT'!A1496,15),"")</f>
        <v/>
      </c>
      <c r="B1475" s="11" t="str">
        <f>IF('Atual-TXT'!A1496&lt;&gt;"",RIGHT(LEFT('Atual-TXT'!A1496,51),34),"")</f>
        <v/>
      </c>
      <c r="C1475" s="12" t="str">
        <f>IF('Atual-TXT'!A1496&lt;&gt;"",VALUE(RIGHT(LEFT('Atual-TXT'!A1496,75),23)),"")</f>
        <v/>
      </c>
      <c r="D1475" s="11" t="str">
        <f>IF('Atual-TXT'!A1496&lt;&gt;"",RIGHT(LEFT('Atual-TXT'!A1496,77),1),"")</f>
        <v/>
      </c>
      <c r="E1475" s="12" t="str">
        <f>IF('Atual-TXT'!A1496&lt;&gt;"",IF(MOD(VALUE(LEFT(A1475,1)),2)=1,IF(D1475="D",C1475,-C1475),IF(D1475="C",C1475,-C1475)),"")</f>
        <v/>
      </c>
    </row>
    <row r="1476" spans="1:5" x14ac:dyDescent="0.2">
      <c r="A1476" s="11" t="str">
        <f>IF('Atual-TXT'!A1497&lt;&gt;"",LEFT('Atual-TXT'!A1497,15),"")</f>
        <v/>
      </c>
      <c r="B1476" s="11" t="str">
        <f>IF('Atual-TXT'!A1497&lt;&gt;"",RIGHT(LEFT('Atual-TXT'!A1497,51),34),"")</f>
        <v/>
      </c>
      <c r="C1476" s="12" t="str">
        <f>IF('Atual-TXT'!A1497&lt;&gt;"",VALUE(RIGHT(LEFT('Atual-TXT'!A1497,75),23)),"")</f>
        <v/>
      </c>
      <c r="D1476" s="11" t="str">
        <f>IF('Atual-TXT'!A1497&lt;&gt;"",RIGHT(LEFT('Atual-TXT'!A1497,77),1),"")</f>
        <v/>
      </c>
      <c r="E1476" s="12" t="str">
        <f>IF('Atual-TXT'!A1497&lt;&gt;"",IF(MOD(VALUE(LEFT(A1476,1)),2)=1,IF(D1476="D",C1476,-C1476),IF(D1476="C",C1476,-C1476)),"")</f>
        <v/>
      </c>
    </row>
    <row r="1477" spans="1:5" x14ac:dyDescent="0.2">
      <c r="A1477" s="11" t="str">
        <f>IF('Atual-TXT'!A1498&lt;&gt;"",LEFT('Atual-TXT'!A1498,15),"")</f>
        <v/>
      </c>
      <c r="B1477" s="11" t="str">
        <f>IF('Atual-TXT'!A1498&lt;&gt;"",RIGHT(LEFT('Atual-TXT'!A1498,51),34),"")</f>
        <v/>
      </c>
      <c r="C1477" s="12" t="str">
        <f>IF('Atual-TXT'!A1498&lt;&gt;"",VALUE(RIGHT(LEFT('Atual-TXT'!A1498,75),23)),"")</f>
        <v/>
      </c>
      <c r="D1477" s="11" t="str">
        <f>IF('Atual-TXT'!A1498&lt;&gt;"",RIGHT(LEFT('Atual-TXT'!A1498,77),1),"")</f>
        <v/>
      </c>
      <c r="E1477" s="12" t="str">
        <f>IF('Atual-TXT'!A1498&lt;&gt;"",IF(MOD(VALUE(LEFT(A1477,1)),2)=1,IF(D1477="D",C1477,-C1477),IF(D1477="C",C1477,-C1477)),"")</f>
        <v/>
      </c>
    </row>
    <row r="1478" spans="1:5" x14ac:dyDescent="0.2">
      <c r="A1478" s="11" t="str">
        <f>IF('Atual-TXT'!A1499&lt;&gt;"",LEFT('Atual-TXT'!A1499,15),"")</f>
        <v/>
      </c>
      <c r="B1478" s="11" t="str">
        <f>IF('Atual-TXT'!A1499&lt;&gt;"",RIGHT(LEFT('Atual-TXT'!A1499,51),34),"")</f>
        <v/>
      </c>
      <c r="C1478" s="12" t="str">
        <f>IF('Atual-TXT'!A1499&lt;&gt;"",VALUE(RIGHT(LEFT('Atual-TXT'!A1499,75),23)),"")</f>
        <v/>
      </c>
      <c r="D1478" s="11" t="str">
        <f>IF('Atual-TXT'!A1499&lt;&gt;"",RIGHT(LEFT('Atual-TXT'!A1499,77),1),"")</f>
        <v/>
      </c>
      <c r="E1478" s="12" t="str">
        <f>IF('Atual-TXT'!A1499&lt;&gt;"",IF(MOD(VALUE(LEFT(A1478,1)),2)=1,IF(D1478="D",C1478,-C1478),IF(D1478="C",C1478,-C1478)),"")</f>
        <v/>
      </c>
    </row>
    <row r="1479" spans="1:5" x14ac:dyDescent="0.2">
      <c r="A1479" s="11" t="str">
        <f>IF('Atual-TXT'!A1500&lt;&gt;"",LEFT('Atual-TXT'!A1500,15),"")</f>
        <v/>
      </c>
      <c r="B1479" s="11" t="str">
        <f>IF('Atual-TXT'!A1500&lt;&gt;"",RIGHT(LEFT('Atual-TXT'!A1500,51),34),"")</f>
        <v/>
      </c>
      <c r="C1479" s="12" t="str">
        <f>IF('Atual-TXT'!A1500&lt;&gt;"",VALUE(RIGHT(LEFT('Atual-TXT'!A1500,75),23)),"")</f>
        <v/>
      </c>
      <c r="D1479" s="11" t="str">
        <f>IF('Atual-TXT'!A1500&lt;&gt;"",RIGHT(LEFT('Atual-TXT'!A1500,77),1),"")</f>
        <v/>
      </c>
      <c r="E1479" s="12" t="str">
        <f>IF('Atual-TXT'!A1500&lt;&gt;"",IF(MOD(VALUE(LEFT(A1479,1)),2)=1,IF(D1479="D",C1479,-C1479),IF(D1479="C",C1479,-C1479)),"")</f>
        <v/>
      </c>
    </row>
    <row r="1480" spans="1:5" x14ac:dyDescent="0.2">
      <c r="A1480" s="11" t="str">
        <f>IF('Atual-TXT'!A1501&lt;&gt;"",LEFT('Atual-TXT'!A1501,15),"")</f>
        <v/>
      </c>
      <c r="B1480" s="11" t="str">
        <f>IF('Atual-TXT'!A1501&lt;&gt;"",RIGHT(LEFT('Atual-TXT'!A1501,51),34),"")</f>
        <v/>
      </c>
      <c r="C1480" s="12" t="str">
        <f>IF('Atual-TXT'!A1501&lt;&gt;"",VALUE(RIGHT(LEFT('Atual-TXT'!A1501,75),23)),"")</f>
        <v/>
      </c>
      <c r="D1480" s="11" t="str">
        <f>IF('Atual-TXT'!A1501&lt;&gt;"",RIGHT(LEFT('Atual-TXT'!A1501,77),1),"")</f>
        <v/>
      </c>
      <c r="E1480" s="12" t="str">
        <f>IF('Atual-TXT'!A1501&lt;&gt;"",IF(MOD(VALUE(LEFT(A1480,1)),2)=1,IF(D1480="D",C1480,-C1480),IF(D1480="C",C1480,-C1480)),"")</f>
        <v/>
      </c>
    </row>
    <row r="1481" spans="1:5" x14ac:dyDescent="0.2">
      <c r="A1481" s="11" t="str">
        <f>IF('Atual-TXT'!A1502&lt;&gt;"",LEFT('Atual-TXT'!A1502,15),"")</f>
        <v/>
      </c>
      <c r="B1481" s="11" t="str">
        <f>IF('Atual-TXT'!A1502&lt;&gt;"",RIGHT(LEFT('Atual-TXT'!A1502,51),34),"")</f>
        <v/>
      </c>
      <c r="C1481" s="12" t="str">
        <f>IF('Atual-TXT'!A1502&lt;&gt;"",VALUE(RIGHT(LEFT('Atual-TXT'!A1502,75),23)),"")</f>
        <v/>
      </c>
      <c r="D1481" s="11" t="str">
        <f>IF('Atual-TXT'!A1502&lt;&gt;"",RIGHT(LEFT('Atual-TXT'!A1502,77),1),"")</f>
        <v/>
      </c>
      <c r="E1481" s="12" t="str">
        <f>IF('Atual-TXT'!A1502&lt;&gt;"",IF(MOD(VALUE(LEFT(A1481,1)),2)=1,IF(D1481="D",C1481,-C1481),IF(D1481="C",C1481,-C1481)),"")</f>
        <v/>
      </c>
    </row>
    <row r="1482" spans="1:5" x14ac:dyDescent="0.2">
      <c r="A1482" s="11" t="str">
        <f>IF('Atual-TXT'!A1503&lt;&gt;"",LEFT('Atual-TXT'!A1503,15),"")</f>
        <v/>
      </c>
      <c r="B1482" s="11" t="str">
        <f>IF('Atual-TXT'!A1503&lt;&gt;"",RIGHT(LEFT('Atual-TXT'!A1503,51),34),"")</f>
        <v/>
      </c>
      <c r="C1482" s="12" t="str">
        <f>IF('Atual-TXT'!A1503&lt;&gt;"",VALUE(RIGHT(LEFT('Atual-TXT'!A1503,75),23)),"")</f>
        <v/>
      </c>
      <c r="D1482" s="11" t="str">
        <f>IF('Atual-TXT'!A1503&lt;&gt;"",RIGHT(LEFT('Atual-TXT'!A1503,77),1),"")</f>
        <v/>
      </c>
      <c r="E1482" s="12" t="str">
        <f>IF('Atual-TXT'!A1503&lt;&gt;"",IF(MOD(VALUE(LEFT(A1482,1)),2)=1,IF(D1482="D",C1482,-C1482),IF(D1482="C",C1482,-C1482)),"")</f>
        <v/>
      </c>
    </row>
    <row r="1483" spans="1:5" x14ac:dyDescent="0.2">
      <c r="A1483" s="11" t="str">
        <f>IF('Atual-TXT'!A1504&lt;&gt;"",LEFT('Atual-TXT'!A1504,15),"")</f>
        <v/>
      </c>
      <c r="B1483" s="11" t="str">
        <f>IF('Atual-TXT'!A1504&lt;&gt;"",RIGHT(LEFT('Atual-TXT'!A1504,51),34),"")</f>
        <v/>
      </c>
      <c r="C1483" s="12" t="str">
        <f>IF('Atual-TXT'!A1504&lt;&gt;"",VALUE(RIGHT(LEFT('Atual-TXT'!A1504,75),23)),"")</f>
        <v/>
      </c>
      <c r="D1483" s="11" t="str">
        <f>IF('Atual-TXT'!A1504&lt;&gt;"",RIGHT(LEFT('Atual-TXT'!A1504,77),1),"")</f>
        <v/>
      </c>
      <c r="E1483" s="12" t="str">
        <f>IF('Atual-TXT'!A1504&lt;&gt;"",IF(MOD(VALUE(LEFT(A1483,1)),2)=1,IF(D1483="D",C1483,-C1483),IF(D1483="C",C1483,-C1483)),"")</f>
        <v/>
      </c>
    </row>
    <row r="1484" spans="1:5" x14ac:dyDescent="0.2">
      <c r="A1484" s="11" t="str">
        <f>IF('Atual-TXT'!A1505&lt;&gt;"",LEFT('Atual-TXT'!A1505,15),"")</f>
        <v/>
      </c>
      <c r="B1484" s="11" t="str">
        <f>IF('Atual-TXT'!A1505&lt;&gt;"",RIGHT(LEFT('Atual-TXT'!A1505,51),34),"")</f>
        <v/>
      </c>
      <c r="C1484" s="12" t="str">
        <f>IF('Atual-TXT'!A1505&lt;&gt;"",VALUE(RIGHT(LEFT('Atual-TXT'!A1505,75),23)),"")</f>
        <v/>
      </c>
      <c r="D1484" s="11" t="str">
        <f>IF('Atual-TXT'!A1505&lt;&gt;"",RIGHT(LEFT('Atual-TXT'!A1505,77),1),"")</f>
        <v/>
      </c>
      <c r="E1484" s="12" t="str">
        <f>IF('Atual-TXT'!A1505&lt;&gt;"",IF(MOD(VALUE(LEFT(A1484,1)),2)=1,IF(D1484="D",C1484,-C1484),IF(D1484="C",C1484,-C1484)),"")</f>
        <v/>
      </c>
    </row>
    <row r="1485" spans="1:5" x14ac:dyDescent="0.2">
      <c r="A1485" s="11" t="str">
        <f>IF('Atual-TXT'!A1506&lt;&gt;"",LEFT('Atual-TXT'!A1506,15),"")</f>
        <v/>
      </c>
      <c r="B1485" s="11" t="str">
        <f>IF('Atual-TXT'!A1506&lt;&gt;"",RIGHT(LEFT('Atual-TXT'!A1506,51),34),"")</f>
        <v/>
      </c>
      <c r="C1485" s="12" t="str">
        <f>IF('Atual-TXT'!A1506&lt;&gt;"",VALUE(RIGHT(LEFT('Atual-TXT'!A1506,75),23)),"")</f>
        <v/>
      </c>
      <c r="D1485" s="11" t="str">
        <f>IF('Atual-TXT'!A1506&lt;&gt;"",RIGHT(LEFT('Atual-TXT'!A1506,77),1),"")</f>
        <v/>
      </c>
      <c r="E1485" s="12" t="str">
        <f>IF('Atual-TXT'!A1506&lt;&gt;"",IF(MOD(VALUE(LEFT(A1485,1)),2)=1,IF(D1485="D",C1485,-C1485),IF(D1485="C",C1485,-C1485)),"")</f>
        <v/>
      </c>
    </row>
    <row r="1486" spans="1:5" x14ac:dyDescent="0.2">
      <c r="A1486" s="11" t="str">
        <f>IF('Atual-TXT'!A1507&lt;&gt;"",LEFT('Atual-TXT'!A1507,15),"")</f>
        <v/>
      </c>
      <c r="B1486" s="11" t="str">
        <f>IF('Atual-TXT'!A1507&lt;&gt;"",RIGHT(LEFT('Atual-TXT'!A1507,51),34),"")</f>
        <v/>
      </c>
      <c r="C1486" s="12" t="str">
        <f>IF('Atual-TXT'!A1507&lt;&gt;"",VALUE(RIGHT(LEFT('Atual-TXT'!A1507,75),23)),"")</f>
        <v/>
      </c>
      <c r="D1486" s="11" t="str">
        <f>IF('Atual-TXT'!A1507&lt;&gt;"",RIGHT(LEFT('Atual-TXT'!A1507,77),1),"")</f>
        <v/>
      </c>
      <c r="E1486" s="12" t="str">
        <f>IF('Atual-TXT'!A1507&lt;&gt;"",IF(MOD(VALUE(LEFT(A1486,1)),2)=1,IF(D1486="D",C1486,-C1486),IF(D1486="C",C1486,-C1486)),"")</f>
        <v/>
      </c>
    </row>
    <row r="1487" spans="1:5" x14ac:dyDescent="0.2">
      <c r="A1487" s="11" t="str">
        <f>IF('Atual-TXT'!A1508&lt;&gt;"",LEFT('Atual-TXT'!A1508,15),"")</f>
        <v/>
      </c>
      <c r="B1487" s="11" t="str">
        <f>IF('Atual-TXT'!A1508&lt;&gt;"",RIGHT(LEFT('Atual-TXT'!A1508,51),34),"")</f>
        <v/>
      </c>
      <c r="C1487" s="12" t="str">
        <f>IF('Atual-TXT'!A1508&lt;&gt;"",VALUE(RIGHT(LEFT('Atual-TXT'!A1508,75),23)),"")</f>
        <v/>
      </c>
      <c r="D1487" s="11" t="str">
        <f>IF('Atual-TXT'!A1508&lt;&gt;"",RIGHT(LEFT('Atual-TXT'!A1508,77),1),"")</f>
        <v/>
      </c>
      <c r="E1487" s="12" t="str">
        <f>IF('Atual-TXT'!A1508&lt;&gt;"",IF(MOD(VALUE(LEFT(A1487,1)),2)=1,IF(D1487="D",C1487,-C1487),IF(D1487="C",C1487,-C1487)),"")</f>
        <v/>
      </c>
    </row>
    <row r="1488" spans="1:5" x14ac:dyDescent="0.2">
      <c r="A1488" s="11" t="str">
        <f>IF('Atual-TXT'!A1509&lt;&gt;"",LEFT('Atual-TXT'!A1509,15),"")</f>
        <v/>
      </c>
      <c r="B1488" s="11" t="str">
        <f>IF('Atual-TXT'!A1509&lt;&gt;"",RIGHT(LEFT('Atual-TXT'!A1509,51),34),"")</f>
        <v/>
      </c>
      <c r="C1488" s="12" t="str">
        <f>IF('Atual-TXT'!A1509&lt;&gt;"",VALUE(RIGHT(LEFT('Atual-TXT'!A1509,75),23)),"")</f>
        <v/>
      </c>
      <c r="D1488" s="11" t="str">
        <f>IF('Atual-TXT'!A1509&lt;&gt;"",RIGHT(LEFT('Atual-TXT'!A1509,77),1),"")</f>
        <v/>
      </c>
      <c r="E1488" s="12" t="str">
        <f>IF('Atual-TXT'!A1509&lt;&gt;"",IF(MOD(VALUE(LEFT(A1488,1)),2)=1,IF(D1488="D",C1488,-C1488),IF(D1488="C",C1488,-C1488)),"")</f>
        <v/>
      </c>
    </row>
    <row r="1489" spans="1:5" x14ac:dyDescent="0.2">
      <c r="A1489" s="11" t="str">
        <f>IF('Atual-TXT'!A1510&lt;&gt;"",LEFT('Atual-TXT'!A1510,15),"")</f>
        <v/>
      </c>
      <c r="B1489" s="11" t="str">
        <f>IF('Atual-TXT'!A1510&lt;&gt;"",RIGHT(LEFT('Atual-TXT'!A1510,51),34),"")</f>
        <v/>
      </c>
      <c r="C1489" s="12" t="str">
        <f>IF('Atual-TXT'!A1510&lt;&gt;"",VALUE(RIGHT(LEFT('Atual-TXT'!A1510,75),23)),"")</f>
        <v/>
      </c>
      <c r="D1489" s="11" t="str">
        <f>IF('Atual-TXT'!A1510&lt;&gt;"",RIGHT(LEFT('Atual-TXT'!A1510,77),1),"")</f>
        <v/>
      </c>
      <c r="E1489" s="12" t="str">
        <f>IF('Atual-TXT'!A1510&lt;&gt;"",IF(MOD(VALUE(LEFT(A1489,1)),2)=1,IF(D1489="D",C1489,-C1489),IF(D1489="C",C1489,-C1489)),"")</f>
        <v/>
      </c>
    </row>
    <row r="1490" spans="1:5" x14ac:dyDescent="0.2">
      <c r="A1490" s="11" t="str">
        <f>IF('Atual-TXT'!A1511&lt;&gt;"",LEFT('Atual-TXT'!A1511,15),"")</f>
        <v/>
      </c>
      <c r="B1490" s="11" t="str">
        <f>IF('Atual-TXT'!A1511&lt;&gt;"",RIGHT(LEFT('Atual-TXT'!A1511,51),34),"")</f>
        <v/>
      </c>
      <c r="C1490" s="12" t="str">
        <f>IF('Atual-TXT'!A1511&lt;&gt;"",VALUE(RIGHT(LEFT('Atual-TXT'!A1511,75),23)),"")</f>
        <v/>
      </c>
      <c r="D1490" s="11" t="str">
        <f>IF('Atual-TXT'!A1511&lt;&gt;"",RIGHT(LEFT('Atual-TXT'!A1511,77),1),"")</f>
        <v/>
      </c>
      <c r="E1490" s="12" t="str">
        <f>IF('Atual-TXT'!A1511&lt;&gt;"",IF(MOD(VALUE(LEFT(A1490,1)),2)=1,IF(D1490="D",C1490,-C1490),IF(D1490="C",C1490,-C1490)),"")</f>
        <v/>
      </c>
    </row>
    <row r="1491" spans="1:5" x14ac:dyDescent="0.2">
      <c r="A1491" s="11" t="str">
        <f>IF('Atual-TXT'!A1512&lt;&gt;"",LEFT('Atual-TXT'!A1512,15),"")</f>
        <v/>
      </c>
      <c r="B1491" s="11" t="str">
        <f>IF('Atual-TXT'!A1512&lt;&gt;"",RIGHT(LEFT('Atual-TXT'!A1512,51),34),"")</f>
        <v/>
      </c>
      <c r="C1491" s="12" t="str">
        <f>IF('Atual-TXT'!A1512&lt;&gt;"",VALUE(RIGHT(LEFT('Atual-TXT'!A1512,75),23)),"")</f>
        <v/>
      </c>
      <c r="D1491" s="11" t="str">
        <f>IF('Atual-TXT'!A1512&lt;&gt;"",RIGHT(LEFT('Atual-TXT'!A1512,77),1),"")</f>
        <v/>
      </c>
      <c r="E1491" s="12" t="str">
        <f>IF('Atual-TXT'!A1512&lt;&gt;"",IF(MOD(VALUE(LEFT(A1491,1)),2)=1,IF(D1491="D",C1491,-C1491),IF(D1491="C",C1491,-C1491)),"")</f>
        <v/>
      </c>
    </row>
    <row r="1492" spans="1:5" x14ac:dyDescent="0.2">
      <c r="A1492" s="11" t="str">
        <f>IF('Atual-TXT'!A1513&lt;&gt;"",LEFT('Atual-TXT'!A1513,15),"")</f>
        <v/>
      </c>
      <c r="B1492" s="11" t="str">
        <f>IF('Atual-TXT'!A1513&lt;&gt;"",RIGHT(LEFT('Atual-TXT'!A1513,51),34),"")</f>
        <v/>
      </c>
      <c r="C1492" s="12" t="str">
        <f>IF('Atual-TXT'!A1513&lt;&gt;"",VALUE(RIGHT(LEFT('Atual-TXT'!A1513,75),23)),"")</f>
        <v/>
      </c>
      <c r="D1492" s="11" t="str">
        <f>IF('Atual-TXT'!A1513&lt;&gt;"",RIGHT(LEFT('Atual-TXT'!A1513,77),1),"")</f>
        <v/>
      </c>
      <c r="E1492" s="12" t="str">
        <f>IF('Atual-TXT'!A1513&lt;&gt;"",IF(MOD(VALUE(LEFT(A1492,1)),2)=1,IF(D1492="D",C1492,-C1492),IF(D1492="C",C1492,-C1492)),"")</f>
        <v/>
      </c>
    </row>
    <row r="1493" spans="1:5" x14ac:dyDescent="0.2">
      <c r="A1493" s="11" t="str">
        <f>IF('Atual-TXT'!A1514&lt;&gt;"",LEFT('Atual-TXT'!A1514,15),"")</f>
        <v/>
      </c>
      <c r="B1493" s="11" t="str">
        <f>IF('Atual-TXT'!A1514&lt;&gt;"",RIGHT(LEFT('Atual-TXT'!A1514,51),34),"")</f>
        <v/>
      </c>
      <c r="C1493" s="12" t="str">
        <f>IF('Atual-TXT'!A1514&lt;&gt;"",VALUE(RIGHT(LEFT('Atual-TXT'!A1514,75),23)),"")</f>
        <v/>
      </c>
      <c r="D1493" s="11" t="str">
        <f>IF('Atual-TXT'!A1514&lt;&gt;"",RIGHT(LEFT('Atual-TXT'!A1514,77),1),"")</f>
        <v/>
      </c>
      <c r="E1493" s="12" t="str">
        <f>IF('Atual-TXT'!A1514&lt;&gt;"",IF(MOD(VALUE(LEFT(A1493,1)),2)=1,IF(D1493="D",C1493,-C1493),IF(D1493="C",C1493,-C1493)),"")</f>
        <v/>
      </c>
    </row>
    <row r="1494" spans="1:5" x14ac:dyDescent="0.2">
      <c r="A1494" s="11" t="str">
        <f>IF('Atual-TXT'!A1515&lt;&gt;"",LEFT('Atual-TXT'!A1515,15),"")</f>
        <v/>
      </c>
      <c r="B1494" s="11" t="str">
        <f>IF('Atual-TXT'!A1515&lt;&gt;"",RIGHT(LEFT('Atual-TXT'!A1515,51),34),"")</f>
        <v/>
      </c>
      <c r="C1494" s="12" t="str">
        <f>IF('Atual-TXT'!A1515&lt;&gt;"",VALUE(RIGHT(LEFT('Atual-TXT'!A1515,75),23)),"")</f>
        <v/>
      </c>
      <c r="D1494" s="11" t="str">
        <f>IF('Atual-TXT'!A1515&lt;&gt;"",RIGHT(LEFT('Atual-TXT'!A1515,77),1),"")</f>
        <v/>
      </c>
      <c r="E1494" s="12" t="str">
        <f>IF('Atual-TXT'!A1515&lt;&gt;"",IF(MOD(VALUE(LEFT(A1494,1)),2)=1,IF(D1494="D",C1494,-C1494),IF(D1494="C",C1494,-C1494)),"")</f>
        <v/>
      </c>
    </row>
    <row r="1495" spans="1:5" x14ac:dyDescent="0.2">
      <c r="A1495" s="11" t="str">
        <f>IF('Atual-TXT'!A1516&lt;&gt;"",LEFT('Atual-TXT'!A1516,15),"")</f>
        <v/>
      </c>
      <c r="B1495" s="11" t="str">
        <f>IF('Atual-TXT'!A1516&lt;&gt;"",RIGHT(LEFT('Atual-TXT'!A1516,51),34),"")</f>
        <v/>
      </c>
      <c r="C1495" s="12" t="str">
        <f>IF('Atual-TXT'!A1516&lt;&gt;"",VALUE(RIGHT(LEFT('Atual-TXT'!A1516,75),23)),"")</f>
        <v/>
      </c>
      <c r="D1495" s="11" t="str">
        <f>IF('Atual-TXT'!A1516&lt;&gt;"",RIGHT(LEFT('Atual-TXT'!A1516,77),1),"")</f>
        <v/>
      </c>
      <c r="E1495" s="12" t="str">
        <f>IF('Atual-TXT'!A1516&lt;&gt;"",IF(MOD(VALUE(LEFT(A1495,1)),2)=1,IF(D1495="D",C1495,-C1495),IF(D1495="C",C1495,-C1495)),"")</f>
        <v/>
      </c>
    </row>
    <row r="1496" spans="1:5" x14ac:dyDescent="0.2">
      <c r="A1496" s="11" t="str">
        <f>IF('Atual-TXT'!A1517&lt;&gt;"",LEFT('Atual-TXT'!A1517,15),"")</f>
        <v/>
      </c>
      <c r="B1496" s="11" t="str">
        <f>IF('Atual-TXT'!A1517&lt;&gt;"",RIGHT(LEFT('Atual-TXT'!A1517,51),34),"")</f>
        <v/>
      </c>
      <c r="C1496" s="12" t="str">
        <f>IF('Atual-TXT'!A1517&lt;&gt;"",VALUE(RIGHT(LEFT('Atual-TXT'!A1517,75),23)),"")</f>
        <v/>
      </c>
      <c r="D1496" s="11" t="str">
        <f>IF('Atual-TXT'!A1517&lt;&gt;"",RIGHT(LEFT('Atual-TXT'!A1517,77),1),"")</f>
        <v/>
      </c>
      <c r="E1496" s="12" t="str">
        <f>IF('Atual-TXT'!A1517&lt;&gt;"",IF(MOD(VALUE(LEFT(A1496,1)),2)=1,IF(D1496="D",C1496,-C1496),IF(D1496="C",C1496,-C1496)),"")</f>
        <v/>
      </c>
    </row>
    <row r="1497" spans="1:5" x14ac:dyDescent="0.2">
      <c r="A1497" s="11" t="str">
        <f>IF('Atual-TXT'!A1518&lt;&gt;"",LEFT('Atual-TXT'!A1518,15),"")</f>
        <v/>
      </c>
      <c r="B1497" s="11" t="str">
        <f>IF('Atual-TXT'!A1518&lt;&gt;"",RIGHT(LEFT('Atual-TXT'!A1518,51),34),"")</f>
        <v/>
      </c>
      <c r="C1497" s="12" t="str">
        <f>IF('Atual-TXT'!A1518&lt;&gt;"",VALUE(RIGHT(LEFT('Atual-TXT'!A1518,75),23)),"")</f>
        <v/>
      </c>
      <c r="D1497" s="11" t="str">
        <f>IF('Atual-TXT'!A1518&lt;&gt;"",RIGHT(LEFT('Atual-TXT'!A1518,77),1),"")</f>
        <v/>
      </c>
      <c r="E1497" s="12" t="str">
        <f>IF('Atual-TXT'!A1518&lt;&gt;"",IF(MOD(VALUE(LEFT(A1497,1)),2)=1,IF(D1497="D",C1497,-C1497),IF(D1497="C",C1497,-C1497)),"")</f>
        <v/>
      </c>
    </row>
    <row r="1498" spans="1:5" x14ac:dyDescent="0.2">
      <c r="A1498" s="11" t="str">
        <f>IF('Atual-TXT'!A1519&lt;&gt;"",LEFT('Atual-TXT'!A1519,15),"")</f>
        <v/>
      </c>
      <c r="B1498" s="11" t="str">
        <f>IF('Atual-TXT'!A1519&lt;&gt;"",RIGHT(LEFT('Atual-TXT'!A1519,51),34),"")</f>
        <v/>
      </c>
      <c r="C1498" s="12" t="str">
        <f>IF('Atual-TXT'!A1519&lt;&gt;"",VALUE(RIGHT(LEFT('Atual-TXT'!A1519,75),23)),"")</f>
        <v/>
      </c>
      <c r="D1498" s="11" t="str">
        <f>IF('Atual-TXT'!A1519&lt;&gt;"",RIGHT(LEFT('Atual-TXT'!A1519,77),1),"")</f>
        <v/>
      </c>
      <c r="E1498" s="12" t="str">
        <f>IF('Atual-TXT'!A1519&lt;&gt;"",IF(MOD(VALUE(LEFT(A1498,1)),2)=1,IF(D1498="D",C1498,-C1498),IF(D1498="C",C1498,-C1498)),"")</f>
        <v/>
      </c>
    </row>
    <row r="1499" spans="1:5" x14ac:dyDescent="0.2">
      <c r="A1499" s="11" t="str">
        <f>IF('Atual-TXT'!A1520&lt;&gt;"",LEFT('Atual-TXT'!A1520,15),"")</f>
        <v/>
      </c>
      <c r="B1499" s="11" t="str">
        <f>IF('Atual-TXT'!A1520&lt;&gt;"",RIGHT(LEFT('Atual-TXT'!A1520,51),34),"")</f>
        <v/>
      </c>
      <c r="C1499" s="12" t="str">
        <f>IF('Atual-TXT'!A1520&lt;&gt;"",VALUE(RIGHT(LEFT('Atual-TXT'!A1520,75),23)),"")</f>
        <v/>
      </c>
      <c r="D1499" s="11" t="str">
        <f>IF('Atual-TXT'!A1520&lt;&gt;"",RIGHT(LEFT('Atual-TXT'!A1520,77),1),"")</f>
        <v/>
      </c>
      <c r="E1499" s="12" t="str">
        <f>IF('Atual-TXT'!A1520&lt;&gt;"",IF(MOD(VALUE(LEFT(A1499,1)),2)=1,IF(D1499="D",C1499,-C1499),IF(D1499="C",C1499,-C1499)),"")</f>
        <v/>
      </c>
    </row>
    <row r="1500" spans="1:5" x14ac:dyDescent="0.2">
      <c r="A1500" s="11" t="str">
        <f>IF('Atual-TXT'!A1521&lt;&gt;"",LEFT('Atual-TXT'!A1521,15),"")</f>
        <v/>
      </c>
      <c r="B1500" s="11" t="str">
        <f>IF('Atual-TXT'!A1521&lt;&gt;"",RIGHT(LEFT('Atual-TXT'!A1521,51),34),"")</f>
        <v/>
      </c>
      <c r="C1500" s="12" t="str">
        <f>IF('Atual-TXT'!A1521&lt;&gt;"",VALUE(RIGHT(LEFT('Atual-TXT'!A1521,75),23)),"")</f>
        <v/>
      </c>
      <c r="D1500" s="11" t="str">
        <f>IF('Atual-TXT'!A1521&lt;&gt;"",RIGHT(LEFT('Atual-TXT'!A1521,77),1),"")</f>
        <v/>
      </c>
      <c r="E1500" s="12" t="str">
        <f>IF('Atual-TXT'!A1521&lt;&gt;"",IF(MOD(VALUE(LEFT(A1500,1)),2)=1,IF(D1500="D",C1500,-C1500),IF(D1500="C",C1500,-C1500)),"")</f>
        <v/>
      </c>
    </row>
    <row r="1501" spans="1:5" x14ac:dyDescent="0.2">
      <c r="A1501" s="11" t="str">
        <f>IF('Atual-TXT'!A1522&lt;&gt;"",LEFT('Atual-TXT'!A1522,15),"")</f>
        <v/>
      </c>
      <c r="B1501" s="11" t="str">
        <f>IF('Atual-TXT'!A1522&lt;&gt;"",RIGHT(LEFT('Atual-TXT'!A1522,51),34),"")</f>
        <v/>
      </c>
      <c r="C1501" s="12" t="str">
        <f>IF('Atual-TXT'!A1522&lt;&gt;"",VALUE(RIGHT(LEFT('Atual-TXT'!A1522,75),23)),"")</f>
        <v/>
      </c>
      <c r="D1501" s="11" t="str">
        <f>IF('Atual-TXT'!A1522&lt;&gt;"",RIGHT(LEFT('Atual-TXT'!A1522,77),1),"")</f>
        <v/>
      </c>
      <c r="E1501" s="12" t="str">
        <f>IF('Atual-TXT'!A1522&lt;&gt;"",IF(MOD(VALUE(LEFT(A1501,1)),2)=1,IF(D1501="D",C1501,-C1501),IF(D1501="C",C1501,-C1501)),"")</f>
        <v/>
      </c>
    </row>
    <row r="1502" spans="1:5" x14ac:dyDescent="0.2">
      <c r="A1502" s="11" t="str">
        <f>IF('Atual-TXT'!A1523&lt;&gt;"",LEFT('Atual-TXT'!A1523,15),"")</f>
        <v/>
      </c>
      <c r="B1502" s="11" t="str">
        <f>IF('Atual-TXT'!A1523&lt;&gt;"",RIGHT(LEFT('Atual-TXT'!A1523,51),34),"")</f>
        <v/>
      </c>
      <c r="C1502" s="12" t="str">
        <f>IF('Atual-TXT'!A1523&lt;&gt;"",VALUE(RIGHT(LEFT('Atual-TXT'!A1523,75),23)),"")</f>
        <v/>
      </c>
      <c r="D1502" s="11" t="str">
        <f>IF('Atual-TXT'!A1523&lt;&gt;"",RIGHT(LEFT('Atual-TXT'!A1523,77),1),"")</f>
        <v/>
      </c>
      <c r="E1502" s="12" t="str">
        <f>IF('Atual-TXT'!A1523&lt;&gt;"",IF(MOD(VALUE(LEFT(A1502,1)),2)=1,IF(D1502="D",C1502,-C1502),IF(D1502="C",C1502,-C1502)),"")</f>
        <v/>
      </c>
    </row>
    <row r="1503" spans="1:5" x14ac:dyDescent="0.2">
      <c r="A1503" s="11" t="str">
        <f>IF('Atual-TXT'!A1524&lt;&gt;"",LEFT('Atual-TXT'!A1524,15),"")</f>
        <v/>
      </c>
      <c r="B1503" s="11" t="str">
        <f>IF('Atual-TXT'!A1524&lt;&gt;"",RIGHT(LEFT('Atual-TXT'!A1524,51),34),"")</f>
        <v/>
      </c>
      <c r="C1503" s="12" t="str">
        <f>IF('Atual-TXT'!A1524&lt;&gt;"",VALUE(RIGHT(LEFT('Atual-TXT'!A1524,75),23)),"")</f>
        <v/>
      </c>
      <c r="D1503" s="11" t="str">
        <f>IF('Atual-TXT'!A1524&lt;&gt;"",RIGHT(LEFT('Atual-TXT'!A1524,77),1),"")</f>
        <v/>
      </c>
      <c r="E1503" s="12" t="str">
        <f>IF('Atual-TXT'!A1524&lt;&gt;"",IF(MOD(VALUE(LEFT(A1503,1)),2)=1,IF(D1503="D",C1503,-C1503),IF(D1503="C",C1503,-C1503)),"")</f>
        <v/>
      </c>
    </row>
    <row r="1504" spans="1:5" x14ac:dyDescent="0.2">
      <c r="A1504" s="11" t="str">
        <f>IF('Atual-TXT'!A1525&lt;&gt;"",LEFT('Atual-TXT'!A1525,15),"")</f>
        <v/>
      </c>
      <c r="B1504" s="11" t="str">
        <f>IF('Atual-TXT'!A1525&lt;&gt;"",RIGHT(LEFT('Atual-TXT'!A1525,51),34),"")</f>
        <v/>
      </c>
      <c r="C1504" s="12" t="str">
        <f>IF('Atual-TXT'!A1525&lt;&gt;"",VALUE(RIGHT(LEFT('Atual-TXT'!A1525,75),23)),"")</f>
        <v/>
      </c>
      <c r="D1504" s="11" t="str">
        <f>IF('Atual-TXT'!A1525&lt;&gt;"",RIGHT(LEFT('Atual-TXT'!A1525,77),1),"")</f>
        <v/>
      </c>
      <c r="E1504" s="12" t="str">
        <f>IF('Atual-TXT'!A1525&lt;&gt;"",IF(MOD(VALUE(LEFT(A1504,1)),2)=1,IF(D1504="D",C1504,-C1504),IF(D1504="C",C1504,-C1504)),"")</f>
        <v/>
      </c>
    </row>
    <row r="1505" spans="1:5" x14ac:dyDescent="0.2">
      <c r="A1505" s="11" t="str">
        <f>IF('Atual-TXT'!A1526&lt;&gt;"",LEFT('Atual-TXT'!A1526,15),"")</f>
        <v/>
      </c>
      <c r="B1505" s="11" t="str">
        <f>IF('Atual-TXT'!A1526&lt;&gt;"",RIGHT(LEFT('Atual-TXT'!A1526,51),34),"")</f>
        <v/>
      </c>
      <c r="C1505" s="12" t="str">
        <f>IF('Atual-TXT'!A1526&lt;&gt;"",VALUE(RIGHT(LEFT('Atual-TXT'!A1526,75),23)),"")</f>
        <v/>
      </c>
      <c r="D1505" s="11" t="str">
        <f>IF('Atual-TXT'!A1526&lt;&gt;"",RIGHT(LEFT('Atual-TXT'!A1526,77),1),"")</f>
        <v/>
      </c>
      <c r="E1505" s="12" t="str">
        <f>IF('Atual-TXT'!A1526&lt;&gt;"",IF(MOD(VALUE(LEFT(A1505,1)),2)=1,IF(D1505="D",C1505,-C1505),IF(D1505="C",C1505,-C1505)),"")</f>
        <v/>
      </c>
    </row>
    <row r="1506" spans="1:5" x14ac:dyDescent="0.2">
      <c r="A1506" s="11" t="str">
        <f>IF('Atual-TXT'!A1527&lt;&gt;"",LEFT('Atual-TXT'!A1527,15),"")</f>
        <v/>
      </c>
      <c r="B1506" s="11" t="str">
        <f>IF('Atual-TXT'!A1527&lt;&gt;"",RIGHT(LEFT('Atual-TXT'!A1527,51),34),"")</f>
        <v/>
      </c>
      <c r="C1506" s="12" t="str">
        <f>IF('Atual-TXT'!A1527&lt;&gt;"",VALUE(RIGHT(LEFT('Atual-TXT'!A1527,75),23)),"")</f>
        <v/>
      </c>
      <c r="D1506" s="11" t="str">
        <f>IF('Atual-TXT'!A1527&lt;&gt;"",RIGHT(LEFT('Atual-TXT'!A1527,77),1),"")</f>
        <v/>
      </c>
      <c r="E1506" s="12" t="str">
        <f>IF('Atual-TXT'!A1527&lt;&gt;"",IF(MOD(VALUE(LEFT(A1506,1)),2)=1,IF(D1506="D",C1506,-C1506),IF(D1506="C",C1506,-C1506)),"")</f>
        <v/>
      </c>
    </row>
    <row r="1507" spans="1:5" x14ac:dyDescent="0.2">
      <c r="A1507" s="11" t="str">
        <f>IF('Atual-TXT'!A1528&lt;&gt;"",LEFT('Atual-TXT'!A1528,15),"")</f>
        <v/>
      </c>
      <c r="B1507" s="11" t="str">
        <f>IF('Atual-TXT'!A1528&lt;&gt;"",RIGHT(LEFT('Atual-TXT'!A1528,51),34),"")</f>
        <v/>
      </c>
      <c r="C1507" s="12" t="str">
        <f>IF('Atual-TXT'!A1528&lt;&gt;"",VALUE(RIGHT(LEFT('Atual-TXT'!A1528,75),23)),"")</f>
        <v/>
      </c>
      <c r="D1507" s="11" t="str">
        <f>IF('Atual-TXT'!A1528&lt;&gt;"",RIGHT(LEFT('Atual-TXT'!A1528,77),1),"")</f>
        <v/>
      </c>
      <c r="E1507" s="12" t="str">
        <f>IF('Atual-TXT'!A1528&lt;&gt;"",IF(MOD(VALUE(LEFT(A1507,1)),2)=1,IF(D1507="D",C1507,-C1507),IF(D1507="C",C1507,-C1507)),"")</f>
        <v/>
      </c>
    </row>
    <row r="1508" spans="1:5" x14ac:dyDescent="0.2">
      <c r="A1508" s="11" t="str">
        <f>IF('Atual-TXT'!A1529&lt;&gt;"",LEFT('Atual-TXT'!A1529,15),"")</f>
        <v/>
      </c>
      <c r="B1508" s="11" t="str">
        <f>IF('Atual-TXT'!A1529&lt;&gt;"",RIGHT(LEFT('Atual-TXT'!A1529,51),34),"")</f>
        <v/>
      </c>
      <c r="C1508" s="12" t="str">
        <f>IF('Atual-TXT'!A1529&lt;&gt;"",VALUE(RIGHT(LEFT('Atual-TXT'!A1529,75),23)),"")</f>
        <v/>
      </c>
      <c r="D1508" s="11" t="str">
        <f>IF('Atual-TXT'!A1529&lt;&gt;"",RIGHT(LEFT('Atual-TXT'!A1529,77),1),"")</f>
        <v/>
      </c>
      <c r="E1508" s="12" t="str">
        <f>IF('Atual-TXT'!A1529&lt;&gt;"",IF(MOD(VALUE(LEFT(A1508,1)),2)=1,IF(D1508="D",C1508,-C1508),IF(D1508="C",C1508,-C1508)),"")</f>
        <v/>
      </c>
    </row>
    <row r="1509" spans="1:5" x14ac:dyDescent="0.2">
      <c r="A1509" s="11" t="str">
        <f>IF('Atual-TXT'!A1530&lt;&gt;"",LEFT('Atual-TXT'!A1530,15),"")</f>
        <v/>
      </c>
      <c r="B1509" s="11" t="str">
        <f>IF('Atual-TXT'!A1530&lt;&gt;"",RIGHT(LEFT('Atual-TXT'!A1530,51),34),"")</f>
        <v/>
      </c>
      <c r="C1509" s="12" t="str">
        <f>IF('Atual-TXT'!A1530&lt;&gt;"",VALUE(RIGHT(LEFT('Atual-TXT'!A1530,75),23)),"")</f>
        <v/>
      </c>
      <c r="D1509" s="11" t="str">
        <f>IF('Atual-TXT'!A1530&lt;&gt;"",RIGHT(LEFT('Atual-TXT'!A1530,77),1),"")</f>
        <v/>
      </c>
      <c r="E1509" s="12" t="str">
        <f>IF('Atual-TXT'!A1530&lt;&gt;"",IF(MOD(VALUE(LEFT(A1509,1)),2)=1,IF(D1509="D",C1509,-C1509),IF(D1509="C",C1509,-C1509)),"")</f>
        <v/>
      </c>
    </row>
    <row r="1510" spans="1:5" x14ac:dyDescent="0.2">
      <c r="A1510" s="11" t="str">
        <f>IF('Atual-TXT'!A1531&lt;&gt;"",LEFT('Atual-TXT'!A1531,15),"")</f>
        <v/>
      </c>
      <c r="B1510" s="11" t="str">
        <f>IF('Atual-TXT'!A1531&lt;&gt;"",RIGHT(LEFT('Atual-TXT'!A1531,51),34),"")</f>
        <v/>
      </c>
      <c r="C1510" s="12" t="str">
        <f>IF('Atual-TXT'!A1531&lt;&gt;"",VALUE(RIGHT(LEFT('Atual-TXT'!A1531,75),23)),"")</f>
        <v/>
      </c>
      <c r="D1510" s="11" t="str">
        <f>IF('Atual-TXT'!A1531&lt;&gt;"",RIGHT(LEFT('Atual-TXT'!A1531,77),1),"")</f>
        <v/>
      </c>
      <c r="E1510" s="12" t="str">
        <f>IF('Atual-TXT'!A1531&lt;&gt;"",IF(MOD(VALUE(LEFT(A1510,1)),2)=1,IF(D1510="D",C1510,-C1510),IF(D1510="C",C1510,-C1510)),"")</f>
        <v/>
      </c>
    </row>
    <row r="1511" spans="1:5" x14ac:dyDescent="0.2">
      <c r="A1511" s="11" t="str">
        <f>IF('Atual-TXT'!A1532&lt;&gt;"",LEFT('Atual-TXT'!A1532,15),"")</f>
        <v/>
      </c>
      <c r="B1511" s="11" t="str">
        <f>IF('Atual-TXT'!A1532&lt;&gt;"",RIGHT(LEFT('Atual-TXT'!A1532,51),34),"")</f>
        <v/>
      </c>
      <c r="C1511" s="12" t="str">
        <f>IF('Atual-TXT'!A1532&lt;&gt;"",VALUE(RIGHT(LEFT('Atual-TXT'!A1532,75),23)),"")</f>
        <v/>
      </c>
      <c r="D1511" s="11" t="str">
        <f>IF('Atual-TXT'!A1532&lt;&gt;"",RIGHT(LEFT('Atual-TXT'!A1532,77),1),"")</f>
        <v/>
      </c>
      <c r="E1511" s="12" t="str">
        <f>IF('Atual-TXT'!A1532&lt;&gt;"",IF(MOD(VALUE(LEFT(A1511,1)),2)=1,IF(D1511="D",C1511,-C1511),IF(D1511="C",C1511,-C1511)),"")</f>
        <v/>
      </c>
    </row>
    <row r="1512" spans="1:5" x14ac:dyDescent="0.2">
      <c r="A1512" s="11" t="str">
        <f>IF('Atual-TXT'!A1533&lt;&gt;"",LEFT('Atual-TXT'!A1533,15),"")</f>
        <v/>
      </c>
      <c r="B1512" s="11" t="str">
        <f>IF('Atual-TXT'!A1533&lt;&gt;"",RIGHT(LEFT('Atual-TXT'!A1533,51),34),"")</f>
        <v/>
      </c>
      <c r="C1512" s="12" t="str">
        <f>IF('Atual-TXT'!A1533&lt;&gt;"",VALUE(RIGHT(LEFT('Atual-TXT'!A1533,75),23)),"")</f>
        <v/>
      </c>
      <c r="D1512" s="11" t="str">
        <f>IF('Atual-TXT'!A1533&lt;&gt;"",RIGHT(LEFT('Atual-TXT'!A1533,77),1),"")</f>
        <v/>
      </c>
      <c r="E1512" s="12" t="str">
        <f>IF('Atual-TXT'!A1533&lt;&gt;"",IF(MOD(VALUE(LEFT(A1512,1)),2)=1,IF(D1512="D",C1512,-C1512),IF(D1512="C",C1512,-C1512)),"")</f>
        <v/>
      </c>
    </row>
    <row r="1513" spans="1:5" x14ac:dyDescent="0.2">
      <c r="A1513" s="11" t="str">
        <f>IF('Atual-TXT'!A1534&lt;&gt;"",LEFT('Atual-TXT'!A1534,15),"")</f>
        <v/>
      </c>
      <c r="B1513" s="11" t="str">
        <f>IF('Atual-TXT'!A1534&lt;&gt;"",RIGHT(LEFT('Atual-TXT'!A1534,51),34),"")</f>
        <v/>
      </c>
      <c r="C1513" s="12" t="str">
        <f>IF('Atual-TXT'!A1534&lt;&gt;"",VALUE(RIGHT(LEFT('Atual-TXT'!A1534,75),23)),"")</f>
        <v/>
      </c>
      <c r="D1513" s="11" t="str">
        <f>IF('Atual-TXT'!A1534&lt;&gt;"",RIGHT(LEFT('Atual-TXT'!A1534,77),1),"")</f>
        <v/>
      </c>
      <c r="E1513" s="12" t="str">
        <f>IF('Atual-TXT'!A1534&lt;&gt;"",IF(MOD(VALUE(LEFT(A1513,1)),2)=1,IF(D1513="D",C1513,-C1513),IF(D1513="C",C1513,-C1513)),"")</f>
        <v/>
      </c>
    </row>
    <row r="1514" spans="1:5" x14ac:dyDescent="0.2">
      <c r="A1514" s="11" t="str">
        <f>IF('Atual-TXT'!A1535&lt;&gt;"",LEFT('Atual-TXT'!A1535,15),"")</f>
        <v/>
      </c>
      <c r="B1514" s="11" t="str">
        <f>IF('Atual-TXT'!A1535&lt;&gt;"",RIGHT(LEFT('Atual-TXT'!A1535,51),34),"")</f>
        <v/>
      </c>
      <c r="C1514" s="12" t="str">
        <f>IF('Atual-TXT'!A1535&lt;&gt;"",VALUE(RIGHT(LEFT('Atual-TXT'!A1535,75),23)),"")</f>
        <v/>
      </c>
      <c r="D1514" s="11" t="str">
        <f>IF('Atual-TXT'!A1535&lt;&gt;"",RIGHT(LEFT('Atual-TXT'!A1535,77),1),"")</f>
        <v/>
      </c>
      <c r="E1514" s="12" t="str">
        <f>IF('Atual-TXT'!A1535&lt;&gt;"",IF(MOD(VALUE(LEFT(A1514,1)),2)=1,IF(D1514="D",C1514,-C1514),IF(D1514="C",C1514,-C1514)),"")</f>
        <v/>
      </c>
    </row>
    <row r="1515" spans="1:5" x14ac:dyDescent="0.2">
      <c r="A1515" s="11" t="str">
        <f>IF('Atual-TXT'!A1536&lt;&gt;"",LEFT('Atual-TXT'!A1536,15),"")</f>
        <v/>
      </c>
      <c r="B1515" s="11" t="str">
        <f>IF('Atual-TXT'!A1536&lt;&gt;"",RIGHT(LEFT('Atual-TXT'!A1536,51),34),"")</f>
        <v/>
      </c>
      <c r="C1515" s="12" t="str">
        <f>IF('Atual-TXT'!A1536&lt;&gt;"",VALUE(RIGHT(LEFT('Atual-TXT'!A1536,75),23)),"")</f>
        <v/>
      </c>
      <c r="D1515" s="11" t="str">
        <f>IF('Atual-TXT'!A1536&lt;&gt;"",RIGHT(LEFT('Atual-TXT'!A1536,77),1),"")</f>
        <v/>
      </c>
      <c r="E1515" s="12" t="str">
        <f>IF('Atual-TXT'!A1536&lt;&gt;"",IF(MOD(VALUE(LEFT(A1515,1)),2)=1,IF(D1515="D",C1515,-C1515),IF(D1515="C",C1515,-C1515)),"")</f>
        <v/>
      </c>
    </row>
    <row r="1516" spans="1:5" x14ac:dyDescent="0.2">
      <c r="A1516" s="11" t="str">
        <f>IF('Atual-TXT'!A1537&lt;&gt;"",LEFT('Atual-TXT'!A1537,15),"")</f>
        <v/>
      </c>
      <c r="B1516" s="11" t="str">
        <f>IF('Atual-TXT'!A1537&lt;&gt;"",RIGHT(LEFT('Atual-TXT'!A1537,51),34),"")</f>
        <v/>
      </c>
      <c r="C1516" s="12" t="str">
        <f>IF('Atual-TXT'!A1537&lt;&gt;"",VALUE(RIGHT(LEFT('Atual-TXT'!A1537,75),23)),"")</f>
        <v/>
      </c>
      <c r="D1516" s="11" t="str">
        <f>IF('Atual-TXT'!A1537&lt;&gt;"",RIGHT(LEFT('Atual-TXT'!A1537,77),1),"")</f>
        <v/>
      </c>
      <c r="E1516" s="12" t="str">
        <f>IF('Atual-TXT'!A1537&lt;&gt;"",IF(MOD(VALUE(LEFT(A1516,1)),2)=1,IF(D1516="D",C1516,-C1516),IF(D1516="C",C1516,-C1516)),"")</f>
        <v/>
      </c>
    </row>
    <row r="1517" spans="1:5" x14ac:dyDescent="0.2">
      <c r="A1517" s="11" t="str">
        <f>IF('Atual-TXT'!A1538&lt;&gt;"",LEFT('Atual-TXT'!A1538,15),"")</f>
        <v/>
      </c>
      <c r="B1517" s="11" t="str">
        <f>IF('Atual-TXT'!A1538&lt;&gt;"",RIGHT(LEFT('Atual-TXT'!A1538,51),34),"")</f>
        <v/>
      </c>
      <c r="C1517" s="12" t="str">
        <f>IF('Atual-TXT'!A1538&lt;&gt;"",VALUE(RIGHT(LEFT('Atual-TXT'!A1538,75),23)),"")</f>
        <v/>
      </c>
      <c r="D1517" s="11" t="str">
        <f>IF('Atual-TXT'!A1538&lt;&gt;"",RIGHT(LEFT('Atual-TXT'!A1538,77),1),"")</f>
        <v/>
      </c>
      <c r="E1517" s="12" t="str">
        <f>IF('Atual-TXT'!A1538&lt;&gt;"",IF(MOD(VALUE(LEFT(A1517,1)),2)=1,IF(D1517="D",C1517,-C1517),IF(D1517="C",C1517,-C1517)),"")</f>
        <v/>
      </c>
    </row>
    <row r="1518" spans="1:5" x14ac:dyDescent="0.2">
      <c r="A1518" s="11" t="str">
        <f>IF('Atual-TXT'!A1539&lt;&gt;"",LEFT('Atual-TXT'!A1539,15),"")</f>
        <v/>
      </c>
      <c r="B1518" s="11" t="str">
        <f>IF('Atual-TXT'!A1539&lt;&gt;"",RIGHT(LEFT('Atual-TXT'!A1539,51),34),"")</f>
        <v/>
      </c>
      <c r="C1518" s="12" t="str">
        <f>IF('Atual-TXT'!A1539&lt;&gt;"",VALUE(RIGHT(LEFT('Atual-TXT'!A1539,75),23)),"")</f>
        <v/>
      </c>
      <c r="D1518" s="11" t="str">
        <f>IF('Atual-TXT'!A1539&lt;&gt;"",RIGHT(LEFT('Atual-TXT'!A1539,77),1),"")</f>
        <v/>
      </c>
      <c r="E1518" s="12" t="str">
        <f>IF('Atual-TXT'!A1539&lt;&gt;"",IF(MOD(VALUE(LEFT(A1518,1)),2)=1,IF(D1518="D",C1518,-C1518),IF(D1518="C",C1518,-C1518)),"")</f>
        <v/>
      </c>
    </row>
    <row r="1519" spans="1:5" x14ac:dyDescent="0.2">
      <c r="A1519" s="11" t="str">
        <f>IF('Atual-TXT'!A1540&lt;&gt;"",LEFT('Atual-TXT'!A1540,15),"")</f>
        <v/>
      </c>
      <c r="B1519" s="11" t="str">
        <f>IF('Atual-TXT'!A1540&lt;&gt;"",RIGHT(LEFT('Atual-TXT'!A1540,51),34),"")</f>
        <v/>
      </c>
      <c r="C1519" s="12" t="str">
        <f>IF('Atual-TXT'!A1540&lt;&gt;"",VALUE(RIGHT(LEFT('Atual-TXT'!A1540,75),23)),"")</f>
        <v/>
      </c>
      <c r="D1519" s="11" t="str">
        <f>IF('Atual-TXT'!A1540&lt;&gt;"",RIGHT(LEFT('Atual-TXT'!A1540,77),1),"")</f>
        <v/>
      </c>
      <c r="E1519" s="12" t="str">
        <f>IF('Atual-TXT'!A1540&lt;&gt;"",IF(MOD(VALUE(LEFT(A1519,1)),2)=1,IF(D1519="D",C1519,-C1519),IF(D1519="C",C1519,-C1519)),"")</f>
        <v/>
      </c>
    </row>
    <row r="1520" spans="1:5" x14ac:dyDescent="0.2">
      <c r="A1520" s="11" t="str">
        <f>IF('Atual-TXT'!A1541&lt;&gt;"",LEFT('Atual-TXT'!A1541,15),"")</f>
        <v/>
      </c>
      <c r="B1520" s="11" t="str">
        <f>IF('Atual-TXT'!A1541&lt;&gt;"",RIGHT(LEFT('Atual-TXT'!A1541,51),34),"")</f>
        <v/>
      </c>
      <c r="C1520" s="12" t="str">
        <f>IF('Atual-TXT'!A1541&lt;&gt;"",VALUE(RIGHT(LEFT('Atual-TXT'!A1541,75),23)),"")</f>
        <v/>
      </c>
      <c r="D1520" s="11" t="str">
        <f>IF('Atual-TXT'!A1541&lt;&gt;"",RIGHT(LEFT('Atual-TXT'!A1541,77),1),"")</f>
        <v/>
      </c>
      <c r="E1520" s="12" t="str">
        <f>IF('Atual-TXT'!A1541&lt;&gt;"",IF(MOD(VALUE(LEFT(A1520,1)),2)=1,IF(D1520="D",C1520,-C1520),IF(D1520="C",C1520,-C1520)),"")</f>
        <v/>
      </c>
    </row>
    <row r="1521" spans="1:5" x14ac:dyDescent="0.2">
      <c r="A1521" s="11" t="str">
        <f>IF('Atual-TXT'!A1542&lt;&gt;"",LEFT('Atual-TXT'!A1542,15),"")</f>
        <v/>
      </c>
      <c r="B1521" s="11" t="str">
        <f>IF('Atual-TXT'!A1542&lt;&gt;"",RIGHT(LEFT('Atual-TXT'!A1542,51),34),"")</f>
        <v/>
      </c>
      <c r="C1521" s="12" t="str">
        <f>IF('Atual-TXT'!A1542&lt;&gt;"",VALUE(RIGHT(LEFT('Atual-TXT'!A1542,75),23)),"")</f>
        <v/>
      </c>
      <c r="D1521" s="11" t="str">
        <f>IF('Atual-TXT'!A1542&lt;&gt;"",RIGHT(LEFT('Atual-TXT'!A1542,77),1),"")</f>
        <v/>
      </c>
      <c r="E1521" s="12" t="str">
        <f>IF('Atual-TXT'!A1542&lt;&gt;"",IF(MOD(VALUE(LEFT(A1521,1)),2)=1,IF(D1521="D",C1521,-C1521),IF(D1521="C",C1521,-C1521)),"")</f>
        <v/>
      </c>
    </row>
    <row r="1522" spans="1:5" x14ac:dyDescent="0.2">
      <c r="A1522" s="11" t="str">
        <f>IF('Atual-TXT'!A1543&lt;&gt;"",LEFT('Atual-TXT'!A1543,15),"")</f>
        <v/>
      </c>
      <c r="B1522" s="11" t="str">
        <f>IF('Atual-TXT'!A1543&lt;&gt;"",RIGHT(LEFT('Atual-TXT'!A1543,51),34),"")</f>
        <v/>
      </c>
      <c r="C1522" s="12" t="str">
        <f>IF('Atual-TXT'!A1543&lt;&gt;"",VALUE(RIGHT(LEFT('Atual-TXT'!A1543,75),23)),"")</f>
        <v/>
      </c>
      <c r="D1522" s="11" t="str">
        <f>IF('Atual-TXT'!A1543&lt;&gt;"",RIGHT(LEFT('Atual-TXT'!A1543,77),1),"")</f>
        <v/>
      </c>
      <c r="E1522" s="12" t="str">
        <f>IF('Atual-TXT'!A1543&lt;&gt;"",IF(MOD(VALUE(LEFT(A1522,1)),2)=1,IF(D1522="D",C1522,-C1522),IF(D1522="C",C1522,-C1522)),"")</f>
        <v/>
      </c>
    </row>
    <row r="1523" spans="1:5" x14ac:dyDescent="0.2">
      <c r="A1523" s="11" t="str">
        <f>IF('Atual-TXT'!A1544&lt;&gt;"",LEFT('Atual-TXT'!A1544,15),"")</f>
        <v/>
      </c>
      <c r="B1523" s="11" t="str">
        <f>IF('Atual-TXT'!A1544&lt;&gt;"",RIGHT(LEFT('Atual-TXT'!A1544,51),34),"")</f>
        <v/>
      </c>
      <c r="C1523" s="12" t="str">
        <f>IF('Atual-TXT'!A1544&lt;&gt;"",VALUE(RIGHT(LEFT('Atual-TXT'!A1544,75),23)),"")</f>
        <v/>
      </c>
      <c r="D1523" s="11" t="str">
        <f>IF('Atual-TXT'!A1544&lt;&gt;"",RIGHT(LEFT('Atual-TXT'!A1544,77),1),"")</f>
        <v/>
      </c>
      <c r="E1523" s="12" t="str">
        <f>IF('Atual-TXT'!A1544&lt;&gt;"",IF(MOD(VALUE(LEFT(A1523,1)),2)=1,IF(D1523="D",C1523,-C1523),IF(D1523="C",C1523,-C1523)),"")</f>
        <v/>
      </c>
    </row>
    <row r="1524" spans="1:5" x14ac:dyDescent="0.2">
      <c r="A1524" s="11" t="str">
        <f>IF('Atual-TXT'!A1545&lt;&gt;"",LEFT('Atual-TXT'!A1545,15),"")</f>
        <v/>
      </c>
      <c r="B1524" s="11" t="str">
        <f>IF('Atual-TXT'!A1545&lt;&gt;"",RIGHT(LEFT('Atual-TXT'!A1545,51),34),"")</f>
        <v/>
      </c>
      <c r="C1524" s="12" t="str">
        <f>IF('Atual-TXT'!A1545&lt;&gt;"",VALUE(RIGHT(LEFT('Atual-TXT'!A1545,75),23)),"")</f>
        <v/>
      </c>
      <c r="D1524" s="11" t="str">
        <f>IF('Atual-TXT'!A1545&lt;&gt;"",RIGHT(LEFT('Atual-TXT'!A1545,77),1),"")</f>
        <v/>
      </c>
      <c r="E1524" s="12" t="str">
        <f>IF('Atual-TXT'!A1545&lt;&gt;"",IF(MOD(VALUE(LEFT(A1524,1)),2)=1,IF(D1524="D",C1524,-C1524),IF(D1524="C",C1524,-C1524)),"")</f>
        <v/>
      </c>
    </row>
    <row r="1525" spans="1:5" x14ac:dyDescent="0.2">
      <c r="A1525" s="11" t="str">
        <f>IF('Atual-TXT'!A1546&lt;&gt;"",LEFT('Atual-TXT'!A1546,15),"")</f>
        <v/>
      </c>
      <c r="B1525" s="11" t="str">
        <f>IF('Atual-TXT'!A1546&lt;&gt;"",RIGHT(LEFT('Atual-TXT'!A1546,51),34),"")</f>
        <v/>
      </c>
      <c r="C1525" s="12" t="str">
        <f>IF('Atual-TXT'!A1546&lt;&gt;"",VALUE(RIGHT(LEFT('Atual-TXT'!A1546,75),23)),"")</f>
        <v/>
      </c>
      <c r="D1525" s="11" t="str">
        <f>IF('Atual-TXT'!A1546&lt;&gt;"",RIGHT(LEFT('Atual-TXT'!A1546,77),1),"")</f>
        <v/>
      </c>
      <c r="E1525" s="12" t="str">
        <f>IF('Atual-TXT'!A1546&lt;&gt;"",IF(MOD(VALUE(LEFT(A1525,1)),2)=1,IF(D1525="D",C1525,-C1525),IF(D1525="C",C1525,-C1525)),"")</f>
        <v/>
      </c>
    </row>
    <row r="1526" spans="1:5" x14ac:dyDescent="0.2">
      <c r="A1526" s="11" t="str">
        <f>IF('Atual-TXT'!A1547&lt;&gt;"",LEFT('Atual-TXT'!A1547,15),"")</f>
        <v/>
      </c>
      <c r="B1526" s="11" t="str">
        <f>IF('Atual-TXT'!A1547&lt;&gt;"",RIGHT(LEFT('Atual-TXT'!A1547,51),34),"")</f>
        <v/>
      </c>
      <c r="C1526" s="12" t="str">
        <f>IF('Atual-TXT'!A1547&lt;&gt;"",VALUE(RIGHT(LEFT('Atual-TXT'!A1547,75),23)),"")</f>
        <v/>
      </c>
      <c r="D1526" s="11" t="str">
        <f>IF('Atual-TXT'!A1547&lt;&gt;"",RIGHT(LEFT('Atual-TXT'!A1547,77),1),"")</f>
        <v/>
      </c>
      <c r="E1526" s="12" t="str">
        <f>IF('Atual-TXT'!A1547&lt;&gt;"",IF(MOD(VALUE(LEFT(A1526,1)),2)=1,IF(D1526="D",C1526,-C1526),IF(D1526="C",C1526,-C1526)),"")</f>
        <v/>
      </c>
    </row>
    <row r="1527" spans="1:5" x14ac:dyDescent="0.2">
      <c r="A1527" s="11" t="str">
        <f>IF('Atual-TXT'!A1548&lt;&gt;"",LEFT('Atual-TXT'!A1548,15),"")</f>
        <v/>
      </c>
      <c r="B1527" s="11" t="str">
        <f>IF('Atual-TXT'!A1548&lt;&gt;"",RIGHT(LEFT('Atual-TXT'!A1548,51),34),"")</f>
        <v/>
      </c>
      <c r="C1527" s="12" t="str">
        <f>IF('Atual-TXT'!A1548&lt;&gt;"",VALUE(RIGHT(LEFT('Atual-TXT'!A1548,75),23)),"")</f>
        <v/>
      </c>
      <c r="D1527" s="11" t="str">
        <f>IF('Atual-TXT'!A1548&lt;&gt;"",RIGHT(LEFT('Atual-TXT'!A1548,77),1),"")</f>
        <v/>
      </c>
      <c r="E1527" s="12" t="str">
        <f>IF('Atual-TXT'!A1548&lt;&gt;"",IF(MOD(VALUE(LEFT(A1527,1)),2)=1,IF(D1527="D",C1527,-C1527),IF(D1527="C",C1527,-C1527)),"")</f>
        <v/>
      </c>
    </row>
    <row r="1528" spans="1:5" x14ac:dyDescent="0.2">
      <c r="A1528" s="11" t="str">
        <f>IF('Atual-TXT'!A1549&lt;&gt;"",LEFT('Atual-TXT'!A1549,15),"")</f>
        <v/>
      </c>
      <c r="B1528" s="11" t="str">
        <f>IF('Atual-TXT'!A1549&lt;&gt;"",RIGHT(LEFT('Atual-TXT'!A1549,51),34),"")</f>
        <v/>
      </c>
      <c r="C1528" s="12" t="str">
        <f>IF('Atual-TXT'!A1549&lt;&gt;"",VALUE(RIGHT(LEFT('Atual-TXT'!A1549,75),23)),"")</f>
        <v/>
      </c>
      <c r="D1528" s="11" t="str">
        <f>IF('Atual-TXT'!A1549&lt;&gt;"",RIGHT(LEFT('Atual-TXT'!A1549,77),1),"")</f>
        <v/>
      </c>
      <c r="E1528" s="12" t="str">
        <f>IF('Atual-TXT'!A1549&lt;&gt;"",IF(MOD(VALUE(LEFT(A1528,1)),2)=1,IF(D1528="D",C1528,-C1528),IF(D1528="C",C1528,-C1528)),"")</f>
        <v/>
      </c>
    </row>
    <row r="1529" spans="1:5" x14ac:dyDescent="0.2">
      <c r="A1529" s="11" t="str">
        <f>IF('Atual-TXT'!A1550&lt;&gt;"",LEFT('Atual-TXT'!A1550,15),"")</f>
        <v/>
      </c>
      <c r="B1529" s="11" t="str">
        <f>IF('Atual-TXT'!A1550&lt;&gt;"",RIGHT(LEFT('Atual-TXT'!A1550,51),34),"")</f>
        <v/>
      </c>
      <c r="C1529" s="12" t="str">
        <f>IF('Atual-TXT'!A1550&lt;&gt;"",VALUE(RIGHT(LEFT('Atual-TXT'!A1550,75),23)),"")</f>
        <v/>
      </c>
      <c r="D1529" s="11" t="str">
        <f>IF('Atual-TXT'!A1550&lt;&gt;"",RIGHT(LEFT('Atual-TXT'!A1550,77),1),"")</f>
        <v/>
      </c>
      <c r="E1529" s="12" t="str">
        <f>IF('Atual-TXT'!A1550&lt;&gt;"",IF(MOD(VALUE(LEFT(A1529,1)),2)=1,IF(D1529="D",C1529,-C1529),IF(D1529="C",C1529,-C1529)),"")</f>
        <v/>
      </c>
    </row>
    <row r="1530" spans="1:5" x14ac:dyDescent="0.2">
      <c r="A1530" s="11" t="str">
        <f>IF('Atual-TXT'!A1551&lt;&gt;"",LEFT('Atual-TXT'!A1551,15),"")</f>
        <v/>
      </c>
      <c r="B1530" s="11" t="str">
        <f>IF('Atual-TXT'!A1551&lt;&gt;"",RIGHT(LEFT('Atual-TXT'!A1551,51),34),"")</f>
        <v/>
      </c>
      <c r="C1530" s="12" t="str">
        <f>IF('Atual-TXT'!A1551&lt;&gt;"",VALUE(RIGHT(LEFT('Atual-TXT'!A1551,75),23)),"")</f>
        <v/>
      </c>
      <c r="D1530" s="11" t="str">
        <f>IF('Atual-TXT'!A1551&lt;&gt;"",RIGHT(LEFT('Atual-TXT'!A1551,77),1),"")</f>
        <v/>
      </c>
      <c r="E1530" s="12" t="str">
        <f>IF('Atual-TXT'!A1551&lt;&gt;"",IF(MOD(VALUE(LEFT(A1530,1)),2)=1,IF(D1530="D",C1530,-C1530),IF(D1530="C",C1530,-C1530)),"")</f>
        <v/>
      </c>
    </row>
    <row r="1531" spans="1:5" x14ac:dyDescent="0.2">
      <c r="A1531" s="11" t="str">
        <f>IF('Atual-TXT'!A1552&lt;&gt;"",LEFT('Atual-TXT'!A1552,15),"")</f>
        <v/>
      </c>
      <c r="B1531" s="11" t="str">
        <f>IF('Atual-TXT'!A1552&lt;&gt;"",RIGHT(LEFT('Atual-TXT'!A1552,51),34),"")</f>
        <v/>
      </c>
      <c r="C1531" s="12" t="str">
        <f>IF('Atual-TXT'!A1552&lt;&gt;"",VALUE(RIGHT(LEFT('Atual-TXT'!A1552,75),23)),"")</f>
        <v/>
      </c>
      <c r="D1531" s="11" t="str">
        <f>IF('Atual-TXT'!A1552&lt;&gt;"",RIGHT(LEFT('Atual-TXT'!A1552,77),1),"")</f>
        <v/>
      </c>
      <c r="E1531" s="12" t="str">
        <f>IF('Atual-TXT'!A1552&lt;&gt;"",IF(MOD(VALUE(LEFT(A1531,1)),2)=1,IF(D1531="D",C1531,-C1531),IF(D1531="C",C1531,-C1531)),"")</f>
        <v/>
      </c>
    </row>
    <row r="1532" spans="1:5" x14ac:dyDescent="0.2">
      <c r="A1532" s="11" t="str">
        <f>IF('Atual-TXT'!A1553&lt;&gt;"",LEFT('Atual-TXT'!A1553,15),"")</f>
        <v/>
      </c>
      <c r="B1532" s="11" t="str">
        <f>IF('Atual-TXT'!A1553&lt;&gt;"",RIGHT(LEFT('Atual-TXT'!A1553,51),34),"")</f>
        <v/>
      </c>
      <c r="C1532" s="12" t="str">
        <f>IF('Atual-TXT'!A1553&lt;&gt;"",VALUE(RIGHT(LEFT('Atual-TXT'!A1553,75),23)),"")</f>
        <v/>
      </c>
      <c r="D1532" s="11" t="str">
        <f>IF('Atual-TXT'!A1553&lt;&gt;"",RIGHT(LEFT('Atual-TXT'!A1553,77),1),"")</f>
        <v/>
      </c>
      <c r="E1532" s="12" t="str">
        <f>IF('Atual-TXT'!A1553&lt;&gt;"",IF(MOD(VALUE(LEFT(A1532,1)),2)=1,IF(D1532="D",C1532,-C1532),IF(D1532="C",C1532,-C1532)),"")</f>
        <v/>
      </c>
    </row>
    <row r="1533" spans="1:5" x14ac:dyDescent="0.2">
      <c r="A1533" s="11" t="str">
        <f>IF('Atual-TXT'!A1554&lt;&gt;"",LEFT('Atual-TXT'!A1554,15),"")</f>
        <v/>
      </c>
      <c r="B1533" s="11" t="str">
        <f>IF('Atual-TXT'!A1554&lt;&gt;"",RIGHT(LEFT('Atual-TXT'!A1554,51),34),"")</f>
        <v/>
      </c>
      <c r="C1533" s="12" t="str">
        <f>IF('Atual-TXT'!A1554&lt;&gt;"",VALUE(RIGHT(LEFT('Atual-TXT'!A1554,75),23)),"")</f>
        <v/>
      </c>
      <c r="D1533" s="11" t="str">
        <f>IF('Atual-TXT'!A1554&lt;&gt;"",RIGHT(LEFT('Atual-TXT'!A1554,77),1),"")</f>
        <v/>
      </c>
      <c r="E1533" s="12" t="str">
        <f>IF('Atual-TXT'!A1554&lt;&gt;"",IF(MOD(VALUE(LEFT(A1533,1)),2)=1,IF(D1533="D",C1533,-C1533),IF(D1533="C",C1533,-C1533)),"")</f>
        <v/>
      </c>
    </row>
    <row r="1534" spans="1:5" x14ac:dyDescent="0.2">
      <c r="A1534" s="11" t="str">
        <f>IF('Atual-TXT'!A1555&lt;&gt;"",LEFT('Atual-TXT'!A1555,15),"")</f>
        <v/>
      </c>
      <c r="B1534" s="11" t="str">
        <f>IF('Atual-TXT'!A1555&lt;&gt;"",RIGHT(LEFT('Atual-TXT'!A1555,51),34),"")</f>
        <v/>
      </c>
      <c r="C1534" s="12" t="str">
        <f>IF('Atual-TXT'!A1555&lt;&gt;"",VALUE(RIGHT(LEFT('Atual-TXT'!A1555,75),23)),"")</f>
        <v/>
      </c>
      <c r="D1534" s="11" t="str">
        <f>IF('Atual-TXT'!A1555&lt;&gt;"",RIGHT(LEFT('Atual-TXT'!A1555,77),1),"")</f>
        <v/>
      </c>
      <c r="E1534" s="12" t="str">
        <f>IF('Atual-TXT'!A1555&lt;&gt;"",IF(MOD(VALUE(LEFT(A1534,1)),2)=1,IF(D1534="D",C1534,-C1534),IF(D1534="C",C1534,-C1534)),"")</f>
        <v/>
      </c>
    </row>
    <row r="1535" spans="1:5" x14ac:dyDescent="0.2">
      <c r="A1535" s="11" t="str">
        <f>IF('Atual-TXT'!A1556&lt;&gt;"",LEFT('Atual-TXT'!A1556,15),"")</f>
        <v/>
      </c>
      <c r="B1535" s="11" t="str">
        <f>IF('Atual-TXT'!A1556&lt;&gt;"",RIGHT(LEFT('Atual-TXT'!A1556,51),34),"")</f>
        <v/>
      </c>
      <c r="C1535" s="12" t="str">
        <f>IF('Atual-TXT'!A1556&lt;&gt;"",VALUE(RIGHT(LEFT('Atual-TXT'!A1556,75),23)),"")</f>
        <v/>
      </c>
      <c r="D1535" s="11" t="str">
        <f>IF('Atual-TXT'!A1556&lt;&gt;"",RIGHT(LEFT('Atual-TXT'!A1556,77),1),"")</f>
        <v/>
      </c>
      <c r="E1535" s="12" t="str">
        <f>IF('Atual-TXT'!A1556&lt;&gt;"",IF(MOD(VALUE(LEFT(A1535,1)),2)=1,IF(D1535="D",C1535,-C1535),IF(D1535="C",C1535,-C1535)),"")</f>
        <v/>
      </c>
    </row>
    <row r="1536" spans="1:5" x14ac:dyDescent="0.2">
      <c r="A1536" s="11" t="str">
        <f>IF('Atual-TXT'!A1557&lt;&gt;"",LEFT('Atual-TXT'!A1557,15),"")</f>
        <v/>
      </c>
      <c r="B1536" s="11" t="str">
        <f>IF('Atual-TXT'!A1557&lt;&gt;"",RIGHT(LEFT('Atual-TXT'!A1557,51),34),"")</f>
        <v/>
      </c>
      <c r="C1536" s="12" t="str">
        <f>IF('Atual-TXT'!A1557&lt;&gt;"",VALUE(RIGHT(LEFT('Atual-TXT'!A1557,75),23)),"")</f>
        <v/>
      </c>
      <c r="D1536" s="11" t="str">
        <f>IF('Atual-TXT'!A1557&lt;&gt;"",RIGHT(LEFT('Atual-TXT'!A1557,77),1),"")</f>
        <v/>
      </c>
      <c r="E1536" s="12" t="str">
        <f>IF('Atual-TXT'!A1557&lt;&gt;"",IF(MOD(VALUE(LEFT(A1536,1)),2)=1,IF(D1536="D",C1536,-C1536),IF(D1536="C",C1536,-C1536)),"")</f>
        <v/>
      </c>
    </row>
    <row r="1537" spans="1:5" x14ac:dyDescent="0.2">
      <c r="A1537" s="11" t="str">
        <f>IF('Atual-TXT'!A1558&lt;&gt;"",LEFT('Atual-TXT'!A1558,15),"")</f>
        <v/>
      </c>
      <c r="B1537" s="11" t="str">
        <f>IF('Atual-TXT'!A1558&lt;&gt;"",RIGHT(LEFT('Atual-TXT'!A1558,51),34),"")</f>
        <v/>
      </c>
      <c r="C1537" s="12" t="str">
        <f>IF('Atual-TXT'!A1558&lt;&gt;"",VALUE(RIGHT(LEFT('Atual-TXT'!A1558,75),23)),"")</f>
        <v/>
      </c>
      <c r="D1537" s="11" t="str">
        <f>IF('Atual-TXT'!A1558&lt;&gt;"",RIGHT(LEFT('Atual-TXT'!A1558,77),1),"")</f>
        <v/>
      </c>
      <c r="E1537" s="12" t="str">
        <f>IF('Atual-TXT'!A1558&lt;&gt;"",IF(MOD(VALUE(LEFT(A1537,1)),2)=1,IF(D1537="D",C1537,-C1537),IF(D1537="C",C1537,-C1537)),"")</f>
        <v/>
      </c>
    </row>
    <row r="1538" spans="1:5" x14ac:dyDescent="0.2">
      <c r="A1538" s="11" t="str">
        <f>IF('Atual-TXT'!A1559&lt;&gt;"",LEFT('Atual-TXT'!A1559,15),"")</f>
        <v/>
      </c>
      <c r="B1538" s="11" t="str">
        <f>IF('Atual-TXT'!A1559&lt;&gt;"",RIGHT(LEFT('Atual-TXT'!A1559,51),34),"")</f>
        <v/>
      </c>
      <c r="C1538" s="12" t="str">
        <f>IF('Atual-TXT'!A1559&lt;&gt;"",VALUE(RIGHT(LEFT('Atual-TXT'!A1559,75),23)),"")</f>
        <v/>
      </c>
      <c r="D1538" s="11" t="str">
        <f>IF('Atual-TXT'!A1559&lt;&gt;"",RIGHT(LEFT('Atual-TXT'!A1559,77),1),"")</f>
        <v/>
      </c>
      <c r="E1538" s="12" t="str">
        <f>IF('Atual-TXT'!A1559&lt;&gt;"",IF(MOD(VALUE(LEFT(A1538,1)),2)=1,IF(D1538="D",C1538,-C1538),IF(D1538="C",C1538,-C1538)),"")</f>
        <v/>
      </c>
    </row>
    <row r="1539" spans="1:5" x14ac:dyDescent="0.2">
      <c r="A1539" s="11" t="str">
        <f>IF('Atual-TXT'!A1560&lt;&gt;"",LEFT('Atual-TXT'!A1560,15),"")</f>
        <v/>
      </c>
      <c r="B1539" s="11" t="str">
        <f>IF('Atual-TXT'!A1560&lt;&gt;"",RIGHT(LEFT('Atual-TXT'!A1560,51),34),"")</f>
        <v/>
      </c>
      <c r="C1539" s="12" t="str">
        <f>IF('Atual-TXT'!A1560&lt;&gt;"",VALUE(RIGHT(LEFT('Atual-TXT'!A1560,75),23)),"")</f>
        <v/>
      </c>
      <c r="D1539" s="11" t="str">
        <f>IF('Atual-TXT'!A1560&lt;&gt;"",RIGHT(LEFT('Atual-TXT'!A1560,77),1),"")</f>
        <v/>
      </c>
      <c r="E1539" s="12" t="str">
        <f>IF('Atual-TXT'!A1560&lt;&gt;"",IF(MOD(VALUE(LEFT(A1539,1)),2)=1,IF(D1539="D",C1539,-C1539),IF(D1539="C",C1539,-C1539)),"")</f>
        <v/>
      </c>
    </row>
    <row r="1540" spans="1:5" x14ac:dyDescent="0.2">
      <c r="A1540" s="11" t="str">
        <f>IF('Atual-TXT'!A1561&lt;&gt;"",LEFT('Atual-TXT'!A1561,15),"")</f>
        <v/>
      </c>
      <c r="B1540" s="11" t="str">
        <f>IF('Atual-TXT'!A1561&lt;&gt;"",RIGHT(LEFT('Atual-TXT'!A1561,51),34),"")</f>
        <v/>
      </c>
      <c r="C1540" s="12" t="str">
        <f>IF('Atual-TXT'!A1561&lt;&gt;"",VALUE(RIGHT(LEFT('Atual-TXT'!A1561,75),23)),"")</f>
        <v/>
      </c>
      <c r="D1540" s="11" t="str">
        <f>IF('Atual-TXT'!A1561&lt;&gt;"",RIGHT(LEFT('Atual-TXT'!A1561,77),1),"")</f>
        <v/>
      </c>
      <c r="E1540" s="12" t="str">
        <f>IF('Atual-TXT'!A1561&lt;&gt;"",IF(MOD(VALUE(LEFT(A1540,1)),2)=1,IF(D1540="D",C1540,-C1540),IF(D1540="C",C1540,-C1540)),"")</f>
        <v/>
      </c>
    </row>
    <row r="1541" spans="1:5" x14ac:dyDescent="0.2">
      <c r="A1541" s="11" t="str">
        <f>IF('Atual-TXT'!A1562&lt;&gt;"",LEFT('Atual-TXT'!A1562,15),"")</f>
        <v/>
      </c>
      <c r="B1541" s="11" t="str">
        <f>IF('Atual-TXT'!A1562&lt;&gt;"",RIGHT(LEFT('Atual-TXT'!A1562,51),34),"")</f>
        <v/>
      </c>
      <c r="C1541" s="12" t="str">
        <f>IF('Atual-TXT'!A1562&lt;&gt;"",VALUE(RIGHT(LEFT('Atual-TXT'!A1562,75),23)),"")</f>
        <v/>
      </c>
      <c r="D1541" s="11" t="str">
        <f>IF('Atual-TXT'!A1562&lt;&gt;"",RIGHT(LEFT('Atual-TXT'!A1562,77),1),"")</f>
        <v/>
      </c>
      <c r="E1541" s="12" t="str">
        <f>IF('Atual-TXT'!A1562&lt;&gt;"",IF(MOD(VALUE(LEFT(A1541,1)),2)=1,IF(D1541="D",C1541,-C1541),IF(D1541="C",C1541,-C1541)),"")</f>
        <v/>
      </c>
    </row>
    <row r="1542" spans="1:5" x14ac:dyDescent="0.2">
      <c r="A1542" s="11" t="str">
        <f>IF('Atual-TXT'!A1563&lt;&gt;"",LEFT('Atual-TXT'!A1563,15),"")</f>
        <v/>
      </c>
      <c r="B1542" s="11" t="str">
        <f>IF('Atual-TXT'!A1563&lt;&gt;"",RIGHT(LEFT('Atual-TXT'!A1563,51),34),"")</f>
        <v/>
      </c>
      <c r="C1542" s="12" t="str">
        <f>IF('Atual-TXT'!A1563&lt;&gt;"",VALUE(RIGHT(LEFT('Atual-TXT'!A1563,75),23)),"")</f>
        <v/>
      </c>
      <c r="D1542" s="11" t="str">
        <f>IF('Atual-TXT'!A1563&lt;&gt;"",RIGHT(LEFT('Atual-TXT'!A1563,77),1),"")</f>
        <v/>
      </c>
      <c r="E1542" s="12" t="str">
        <f>IF('Atual-TXT'!A1563&lt;&gt;"",IF(MOD(VALUE(LEFT(A1542,1)),2)=1,IF(D1542="D",C1542,-C1542),IF(D1542="C",C1542,-C1542)),"")</f>
        <v/>
      </c>
    </row>
    <row r="1543" spans="1:5" x14ac:dyDescent="0.2">
      <c r="A1543" s="11" t="str">
        <f>IF('Atual-TXT'!A1564&lt;&gt;"",LEFT('Atual-TXT'!A1564,15),"")</f>
        <v/>
      </c>
      <c r="B1543" s="11" t="str">
        <f>IF('Atual-TXT'!A1564&lt;&gt;"",RIGHT(LEFT('Atual-TXT'!A1564,51),34),"")</f>
        <v/>
      </c>
      <c r="C1543" s="12" t="str">
        <f>IF('Atual-TXT'!A1564&lt;&gt;"",VALUE(RIGHT(LEFT('Atual-TXT'!A1564,75),23)),"")</f>
        <v/>
      </c>
      <c r="D1543" s="11" t="str">
        <f>IF('Atual-TXT'!A1564&lt;&gt;"",RIGHT(LEFT('Atual-TXT'!A1564,77),1),"")</f>
        <v/>
      </c>
      <c r="E1543" s="12" t="str">
        <f>IF('Atual-TXT'!A1564&lt;&gt;"",IF(MOD(VALUE(LEFT(A1543,1)),2)=1,IF(D1543="D",C1543,-C1543),IF(D1543="C",C1543,-C1543)),"")</f>
        <v/>
      </c>
    </row>
    <row r="1544" spans="1:5" x14ac:dyDescent="0.2">
      <c r="A1544" s="11" t="str">
        <f>IF('Atual-TXT'!A1565&lt;&gt;"",LEFT('Atual-TXT'!A1565,15),"")</f>
        <v/>
      </c>
      <c r="B1544" s="11" t="str">
        <f>IF('Atual-TXT'!A1565&lt;&gt;"",RIGHT(LEFT('Atual-TXT'!A1565,51),34),"")</f>
        <v/>
      </c>
      <c r="C1544" s="12" t="str">
        <f>IF('Atual-TXT'!A1565&lt;&gt;"",VALUE(RIGHT(LEFT('Atual-TXT'!A1565,75),23)),"")</f>
        <v/>
      </c>
      <c r="D1544" s="11" t="str">
        <f>IF('Atual-TXT'!A1565&lt;&gt;"",RIGHT(LEFT('Atual-TXT'!A1565,77),1),"")</f>
        <v/>
      </c>
      <c r="E1544" s="12" t="str">
        <f>IF('Atual-TXT'!A1565&lt;&gt;"",IF(MOD(VALUE(LEFT(A1544,1)),2)=1,IF(D1544="D",C1544,-C1544),IF(D1544="C",C1544,-C1544)),"")</f>
        <v/>
      </c>
    </row>
    <row r="1545" spans="1:5" x14ac:dyDescent="0.2">
      <c r="A1545" s="11" t="str">
        <f>IF('Atual-TXT'!A1566&lt;&gt;"",LEFT('Atual-TXT'!A1566,15),"")</f>
        <v/>
      </c>
      <c r="B1545" s="11" t="str">
        <f>IF('Atual-TXT'!A1566&lt;&gt;"",RIGHT(LEFT('Atual-TXT'!A1566,51),34),"")</f>
        <v/>
      </c>
      <c r="C1545" s="12" t="str">
        <f>IF('Atual-TXT'!A1566&lt;&gt;"",VALUE(RIGHT(LEFT('Atual-TXT'!A1566,75),23)),"")</f>
        <v/>
      </c>
      <c r="D1545" s="11" t="str">
        <f>IF('Atual-TXT'!A1566&lt;&gt;"",RIGHT(LEFT('Atual-TXT'!A1566,77),1),"")</f>
        <v/>
      </c>
      <c r="E1545" s="12" t="str">
        <f>IF('Atual-TXT'!A1566&lt;&gt;"",IF(MOD(VALUE(LEFT(A1545,1)),2)=1,IF(D1545="D",C1545,-C1545),IF(D1545="C",C1545,-C1545)),"")</f>
        <v/>
      </c>
    </row>
    <row r="1546" spans="1:5" x14ac:dyDescent="0.2">
      <c r="A1546" s="11" t="str">
        <f>IF('Atual-TXT'!A1567&lt;&gt;"",LEFT('Atual-TXT'!A1567,15),"")</f>
        <v/>
      </c>
      <c r="B1546" s="11" t="str">
        <f>IF('Atual-TXT'!A1567&lt;&gt;"",RIGHT(LEFT('Atual-TXT'!A1567,51),34),"")</f>
        <v/>
      </c>
      <c r="C1546" s="12" t="str">
        <f>IF('Atual-TXT'!A1567&lt;&gt;"",VALUE(RIGHT(LEFT('Atual-TXT'!A1567,75),23)),"")</f>
        <v/>
      </c>
      <c r="D1546" s="11" t="str">
        <f>IF('Atual-TXT'!A1567&lt;&gt;"",RIGHT(LEFT('Atual-TXT'!A1567,77),1),"")</f>
        <v/>
      </c>
      <c r="E1546" s="12" t="str">
        <f>IF('Atual-TXT'!A1567&lt;&gt;"",IF(MOD(VALUE(LEFT(A1546,1)),2)=1,IF(D1546="D",C1546,-C1546),IF(D1546="C",C1546,-C1546)),"")</f>
        <v/>
      </c>
    </row>
    <row r="1547" spans="1:5" x14ac:dyDescent="0.2">
      <c r="A1547" s="11" t="str">
        <f>IF('Atual-TXT'!A1568&lt;&gt;"",LEFT('Atual-TXT'!A1568,15),"")</f>
        <v/>
      </c>
      <c r="B1547" s="11" t="str">
        <f>IF('Atual-TXT'!A1568&lt;&gt;"",RIGHT(LEFT('Atual-TXT'!A1568,51),34),"")</f>
        <v/>
      </c>
      <c r="C1547" s="12" t="str">
        <f>IF('Atual-TXT'!A1568&lt;&gt;"",VALUE(RIGHT(LEFT('Atual-TXT'!A1568,75),23)),"")</f>
        <v/>
      </c>
      <c r="D1547" s="11" t="str">
        <f>IF('Atual-TXT'!A1568&lt;&gt;"",RIGHT(LEFT('Atual-TXT'!A1568,77),1),"")</f>
        <v/>
      </c>
      <c r="E1547" s="12" t="str">
        <f>IF('Atual-TXT'!A1568&lt;&gt;"",IF(MOD(VALUE(LEFT(A1547,1)),2)=1,IF(D1547="D",C1547,-C1547),IF(D1547="C",C1547,-C1547)),"")</f>
        <v/>
      </c>
    </row>
    <row r="1548" spans="1:5" x14ac:dyDescent="0.2">
      <c r="A1548" s="11" t="str">
        <f>IF('Atual-TXT'!A1569&lt;&gt;"",LEFT('Atual-TXT'!A1569,15),"")</f>
        <v/>
      </c>
      <c r="B1548" s="11" t="str">
        <f>IF('Atual-TXT'!A1569&lt;&gt;"",RIGHT(LEFT('Atual-TXT'!A1569,51),34),"")</f>
        <v/>
      </c>
      <c r="C1548" s="12" t="str">
        <f>IF('Atual-TXT'!A1569&lt;&gt;"",VALUE(RIGHT(LEFT('Atual-TXT'!A1569,75),23)),"")</f>
        <v/>
      </c>
      <c r="D1548" s="11" t="str">
        <f>IF('Atual-TXT'!A1569&lt;&gt;"",RIGHT(LEFT('Atual-TXT'!A1569,77),1),"")</f>
        <v/>
      </c>
      <c r="E1548" s="12" t="str">
        <f>IF('Atual-TXT'!A1569&lt;&gt;"",IF(MOD(VALUE(LEFT(A1548,1)),2)=1,IF(D1548="D",C1548,-C1548),IF(D1548="C",C1548,-C1548)),"")</f>
        <v/>
      </c>
    </row>
    <row r="1549" spans="1:5" x14ac:dyDescent="0.2">
      <c r="A1549" s="11" t="str">
        <f>IF('Atual-TXT'!A1570&lt;&gt;"",LEFT('Atual-TXT'!A1570,15),"")</f>
        <v/>
      </c>
      <c r="B1549" s="11" t="str">
        <f>IF('Atual-TXT'!A1570&lt;&gt;"",RIGHT(LEFT('Atual-TXT'!A1570,51),34),"")</f>
        <v/>
      </c>
      <c r="C1549" s="12" t="str">
        <f>IF('Atual-TXT'!A1570&lt;&gt;"",VALUE(RIGHT(LEFT('Atual-TXT'!A1570,75),23)),"")</f>
        <v/>
      </c>
      <c r="D1549" s="11" t="str">
        <f>IF('Atual-TXT'!A1570&lt;&gt;"",RIGHT(LEFT('Atual-TXT'!A1570,77),1),"")</f>
        <v/>
      </c>
      <c r="E1549" s="12" t="str">
        <f>IF('Atual-TXT'!A1570&lt;&gt;"",IF(MOD(VALUE(LEFT(A1549,1)),2)=1,IF(D1549="D",C1549,-C1549),IF(D1549="C",C1549,-C1549)),"")</f>
        <v/>
      </c>
    </row>
    <row r="1550" spans="1:5" x14ac:dyDescent="0.2">
      <c r="A1550" s="11" t="str">
        <f>IF('Atual-TXT'!A1571&lt;&gt;"",LEFT('Atual-TXT'!A1571,15),"")</f>
        <v/>
      </c>
      <c r="B1550" s="11" t="str">
        <f>IF('Atual-TXT'!A1571&lt;&gt;"",RIGHT(LEFT('Atual-TXT'!A1571,51),34),"")</f>
        <v/>
      </c>
      <c r="C1550" s="12" t="str">
        <f>IF('Atual-TXT'!A1571&lt;&gt;"",VALUE(RIGHT(LEFT('Atual-TXT'!A1571,75),23)),"")</f>
        <v/>
      </c>
      <c r="D1550" s="11" t="str">
        <f>IF('Atual-TXT'!A1571&lt;&gt;"",RIGHT(LEFT('Atual-TXT'!A1571,77),1),"")</f>
        <v/>
      </c>
      <c r="E1550" s="12" t="str">
        <f>IF('Atual-TXT'!A1571&lt;&gt;"",IF(MOD(VALUE(LEFT(A1550,1)),2)=1,IF(D1550="D",C1550,-C1550),IF(D1550="C",C1550,-C1550)),"")</f>
        <v/>
      </c>
    </row>
    <row r="1551" spans="1:5" x14ac:dyDescent="0.2">
      <c r="A1551" s="11" t="str">
        <f>IF('Atual-TXT'!A1572&lt;&gt;"",LEFT('Atual-TXT'!A1572,15),"")</f>
        <v/>
      </c>
      <c r="B1551" s="11" t="str">
        <f>IF('Atual-TXT'!A1572&lt;&gt;"",RIGHT(LEFT('Atual-TXT'!A1572,51),34),"")</f>
        <v/>
      </c>
      <c r="C1551" s="12" t="str">
        <f>IF('Atual-TXT'!A1572&lt;&gt;"",VALUE(RIGHT(LEFT('Atual-TXT'!A1572,75),23)),"")</f>
        <v/>
      </c>
      <c r="D1551" s="11" t="str">
        <f>IF('Atual-TXT'!A1572&lt;&gt;"",RIGHT(LEFT('Atual-TXT'!A1572,77),1),"")</f>
        <v/>
      </c>
      <c r="E1551" s="12" t="str">
        <f>IF('Atual-TXT'!A1572&lt;&gt;"",IF(MOD(VALUE(LEFT(A1551,1)),2)=1,IF(D1551="D",C1551,-C1551),IF(D1551="C",C1551,-C1551)),"")</f>
        <v/>
      </c>
    </row>
    <row r="1552" spans="1:5" x14ac:dyDescent="0.2">
      <c r="A1552" s="11" t="str">
        <f>IF('Atual-TXT'!A1573&lt;&gt;"",LEFT('Atual-TXT'!A1573,15),"")</f>
        <v/>
      </c>
      <c r="B1552" s="11" t="str">
        <f>IF('Atual-TXT'!A1573&lt;&gt;"",RIGHT(LEFT('Atual-TXT'!A1573,51),34),"")</f>
        <v/>
      </c>
      <c r="C1552" s="12" t="str">
        <f>IF('Atual-TXT'!A1573&lt;&gt;"",VALUE(RIGHT(LEFT('Atual-TXT'!A1573,75),23)),"")</f>
        <v/>
      </c>
      <c r="D1552" s="11" t="str">
        <f>IF('Atual-TXT'!A1573&lt;&gt;"",RIGHT(LEFT('Atual-TXT'!A1573,77),1),"")</f>
        <v/>
      </c>
      <c r="E1552" s="12" t="str">
        <f>IF('Atual-TXT'!A1573&lt;&gt;"",IF(MOD(VALUE(LEFT(A1552,1)),2)=1,IF(D1552="D",C1552,-C1552),IF(D1552="C",C1552,-C1552)),"")</f>
        <v/>
      </c>
    </row>
    <row r="1553" spans="1:5" x14ac:dyDescent="0.2">
      <c r="A1553" s="11" t="str">
        <f>IF('Atual-TXT'!A1574&lt;&gt;"",LEFT('Atual-TXT'!A1574,15),"")</f>
        <v/>
      </c>
      <c r="B1553" s="11" t="str">
        <f>IF('Atual-TXT'!A1574&lt;&gt;"",RIGHT(LEFT('Atual-TXT'!A1574,51),34),"")</f>
        <v/>
      </c>
      <c r="C1553" s="12" t="str">
        <f>IF('Atual-TXT'!A1574&lt;&gt;"",VALUE(RIGHT(LEFT('Atual-TXT'!A1574,75),23)),"")</f>
        <v/>
      </c>
      <c r="D1553" s="11" t="str">
        <f>IF('Atual-TXT'!A1574&lt;&gt;"",RIGHT(LEFT('Atual-TXT'!A1574,77),1),"")</f>
        <v/>
      </c>
      <c r="E1553" s="12" t="str">
        <f>IF('Atual-TXT'!A1574&lt;&gt;"",IF(MOD(VALUE(LEFT(A1553,1)),2)=1,IF(D1553="D",C1553,-C1553),IF(D1553="C",C1553,-C1553)),"")</f>
        <v/>
      </c>
    </row>
    <row r="1554" spans="1:5" x14ac:dyDescent="0.2">
      <c r="A1554" s="11" t="str">
        <f>IF('Atual-TXT'!A1575&lt;&gt;"",LEFT('Atual-TXT'!A1575,15),"")</f>
        <v/>
      </c>
      <c r="B1554" s="11" t="str">
        <f>IF('Atual-TXT'!A1575&lt;&gt;"",RIGHT(LEFT('Atual-TXT'!A1575,51),34),"")</f>
        <v/>
      </c>
      <c r="C1554" s="12" t="str">
        <f>IF('Atual-TXT'!A1575&lt;&gt;"",VALUE(RIGHT(LEFT('Atual-TXT'!A1575,75),23)),"")</f>
        <v/>
      </c>
      <c r="D1554" s="11" t="str">
        <f>IF('Atual-TXT'!A1575&lt;&gt;"",RIGHT(LEFT('Atual-TXT'!A1575,77),1),"")</f>
        <v/>
      </c>
      <c r="E1554" s="12" t="str">
        <f>IF('Atual-TXT'!A1575&lt;&gt;"",IF(MOD(VALUE(LEFT(A1554,1)),2)=1,IF(D1554="D",C1554,-C1554),IF(D1554="C",C1554,-C1554)),"")</f>
        <v/>
      </c>
    </row>
    <row r="1555" spans="1:5" x14ac:dyDescent="0.2">
      <c r="A1555" s="11" t="str">
        <f>IF('Atual-TXT'!A1576&lt;&gt;"",LEFT('Atual-TXT'!A1576,15),"")</f>
        <v/>
      </c>
      <c r="B1555" s="11" t="str">
        <f>IF('Atual-TXT'!A1576&lt;&gt;"",RIGHT(LEFT('Atual-TXT'!A1576,51),34),"")</f>
        <v/>
      </c>
      <c r="C1555" s="12" t="str">
        <f>IF('Atual-TXT'!A1576&lt;&gt;"",VALUE(RIGHT(LEFT('Atual-TXT'!A1576,75),23)),"")</f>
        <v/>
      </c>
      <c r="D1555" s="11" t="str">
        <f>IF('Atual-TXT'!A1576&lt;&gt;"",RIGHT(LEFT('Atual-TXT'!A1576,77),1),"")</f>
        <v/>
      </c>
      <c r="E1555" s="12" t="str">
        <f>IF('Atual-TXT'!A1576&lt;&gt;"",IF(MOD(VALUE(LEFT(A1555,1)),2)=1,IF(D1555="D",C1555,-C1555),IF(D1555="C",C1555,-C1555)),"")</f>
        <v/>
      </c>
    </row>
    <row r="1556" spans="1:5" x14ac:dyDescent="0.2">
      <c r="A1556" s="11" t="str">
        <f>IF('Atual-TXT'!A1577&lt;&gt;"",LEFT('Atual-TXT'!A1577,15),"")</f>
        <v/>
      </c>
      <c r="B1556" s="11" t="str">
        <f>IF('Atual-TXT'!A1577&lt;&gt;"",RIGHT(LEFT('Atual-TXT'!A1577,51),34),"")</f>
        <v/>
      </c>
      <c r="C1556" s="12" t="str">
        <f>IF('Atual-TXT'!A1577&lt;&gt;"",VALUE(RIGHT(LEFT('Atual-TXT'!A1577,75),23)),"")</f>
        <v/>
      </c>
      <c r="D1556" s="11" t="str">
        <f>IF('Atual-TXT'!A1577&lt;&gt;"",RIGHT(LEFT('Atual-TXT'!A1577,77),1),"")</f>
        <v/>
      </c>
      <c r="E1556" s="12" t="str">
        <f>IF('Atual-TXT'!A1577&lt;&gt;"",IF(MOD(VALUE(LEFT(A1556,1)),2)=1,IF(D1556="D",C1556,-C1556),IF(D1556="C",C1556,-C1556)),"")</f>
        <v/>
      </c>
    </row>
    <row r="1557" spans="1:5" x14ac:dyDescent="0.2">
      <c r="A1557" s="11" t="str">
        <f>IF('Atual-TXT'!A1578&lt;&gt;"",LEFT('Atual-TXT'!A1578,15),"")</f>
        <v/>
      </c>
      <c r="B1557" s="11" t="str">
        <f>IF('Atual-TXT'!A1578&lt;&gt;"",RIGHT(LEFT('Atual-TXT'!A1578,51),34),"")</f>
        <v/>
      </c>
      <c r="C1557" s="12" t="str">
        <f>IF('Atual-TXT'!A1578&lt;&gt;"",VALUE(RIGHT(LEFT('Atual-TXT'!A1578,75),23)),"")</f>
        <v/>
      </c>
      <c r="D1557" s="11" t="str">
        <f>IF('Atual-TXT'!A1578&lt;&gt;"",RIGHT(LEFT('Atual-TXT'!A1578,77),1),"")</f>
        <v/>
      </c>
      <c r="E1557" s="12" t="str">
        <f>IF('Atual-TXT'!A1578&lt;&gt;"",IF(MOD(VALUE(LEFT(A1557,1)),2)=1,IF(D1557="D",C1557,-C1557),IF(D1557="C",C1557,-C1557)),"")</f>
        <v/>
      </c>
    </row>
    <row r="1558" spans="1:5" x14ac:dyDescent="0.2">
      <c r="A1558" s="11" t="str">
        <f>IF('Atual-TXT'!A1579&lt;&gt;"",LEFT('Atual-TXT'!A1579,15),"")</f>
        <v/>
      </c>
      <c r="B1558" s="11" t="str">
        <f>IF('Atual-TXT'!A1579&lt;&gt;"",RIGHT(LEFT('Atual-TXT'!A1579,51),34),"")</f>
        <v/>
      </c>
      <c r="C1558" s="12" t="str">
        <f>IF('Atual-TXT'!A1579&lt;&gt;"",VALUE(RIGHT(LEFT('Atual-TXT'!A1579,75),23)),"")</f>
        <v/>
      </c>
      <c r="D1558" s="11" t="str">
        <f>IF('Atual-TXT'!A1579&lt;&gt;"",RIGHT(LEFT('Atual-TXT'!A1579,77),1),"")</f>
        <v/>
      </c>
      <c r="E1558" s="12" t="str">
        <f>IF('Atual-TXT'!A1579&lt;&gt;"",IF(MOD(VALUE(LEFT(A1558,1)),2)=1,IF(D1558="D",C1558,-C1558),IF(D1558="C",C1558,-C1558)),"")</f>
        <v/>
      </c>
    </row>
    <row r="1559" spans="1:5" x14ac:dyDescent="0.2">
      <c r="A1559" s="11" t="str">
        <f>IF('Atual-TXT'!A1580&lt;&gt;"",LEFT('Atual-TXT'!A1580,15),"")</f>
        <v/>
      </c>
      <c r="B1559" s="11" t="str">
        <f>IF('Atual-TXT'!A1580&lt;&gt;"",RIGHT(LEFT('Atual-TXT'!A1580,51),34),"")</f>
        <v/>
      </c>
      <c r="C1559" s="12" t="str">
        <f>IF('Atual-TXT'!A1580&lt;&gt;"",VALUE(RIGHT(LEFT('Atual-TXT'!A1580,75),23)),"")</f>
        <v/>
      </c>
      <c r="D1559" s="11" t="str">
        <f>IF('Atual-TXT'!A1580&lt;&gt;"",RIGHT(LEFT('Atual-TXT'!A1580,77),1),"")</f>
        <v/>
      </c>
      <c r="E1559" s="12" t="str">
        <f>IF('Atual-TXT'!A1580&lt;&gt;"",IF(MOD(VALUE(LEFT(A1559,1)),2)=1,IF(D1559="D",C1559,-C1559),IF(D1559="C",C1559,-C1559)),"")</f>
        <v/>
      </c>
    </row>
    <row r="1560" spans="1:5" x14ac:dyDescent="0.2">
      <c r="A1560" s="11" t="str">
        <f>IF('Atual-TXT'!A1581&lt;&gt;"",LEFT('Atual-TXT'!A1581,15),"")</f>
        <v/>
      </c>
      <c r="B1560" s="11" t="str">
        <f>IF('Atual-TXT'!A1581&lt;&gt;"",RIGHT(LEFT('Atual-TXT'!A1581,51),34),"")</f>
        <v/>
      </c>
      <c r="C1560" s="12" t="str">
        <f>IF('Atual-TXT'!A1581&lt;&gt;"",VALUE(RIGHT(LEFT('Atual-TXT'!A1581,75),23)),"")</f>
        <v/>
      </c>
      <c r="D1560" s="11" t="str">
        <f>IF('Atual-TXT'!A1581&lt;&gt;"",RIGHT(LEFT('Atual-TXT'!A1581,77),1),"")</f>
        <v/>
      </c>
      <c r="E1560" s="12" t="str">
        <f>IF('Atual-TXT'!A1581&lt;&gt;"",IF(MOD(VALUE(LEFT(A1560,1)),2)=1,IF(D1560="D",C1560,-C1560),IF(D1560="C",C1560,-C1560)),"")</f>
        <v/>
      </c>
    </row>
    <row r="1561" spans="1:5" x14ac:dyDescent="0.2">
      <c r="A1561" s="11" t="str">
        <f>IF('Atual-TXT'!A1582&lt;&gt;"",LEFT('Atual-TXT'!A1582,15),"")</f>
        <v/>
      </c>
      <c r="B1561" s="11" t="str">
        <f>IF('Atual-TXT'!A1582&lt;&gt;"",RIGHT(LEFT('Atual-TXT'!A1582,51),34),"")</f>
        <v/>
      </c>
      <c r="C1561" s="12" t="str">
        <f>IF('Atual-TXT'!A1582&lt;&gt;"",VALUE(RIGHT(LEFT('Atual-TXT'!A1582,75),23)),"")</f>
        <v/>
      </c>
      <c r="D1561" s="11" t="str">
        <f>IF('Atual-TXT'!A1582&lt;&gt;"",RIGHT(LEFT('Atual-TXT'!A1582,77),1),"")</f>
        <v/>
      </c>
      <c r="E1561" s="12" t="str">
        <f>IF('Atual-TXT'!A1582&lt;&gt;"",IF(MOD(VALUE(LEFT(A1561,1)),2)=1,IF(D1561="D",C1561,-C1561),IF(D1561="C",C1561,-C1561)),"")</f>
        <v/>
      </c>
    </row>
    <row r="1562" spans="1:5" x14ac:dyDescent="0.2">
      <c r="A1562" s="11" t="str">
        <f>IF('Atual-TXT'!A1583&lt;&gt;"",LEFT('Atual-TXT'!A1583,15),"")</f>
        <v/>
      </c>
      <c r="B1562" s="11" t="str">
        <f>IF('Atual-TXT'!A1583&lt;&gt;"",RIGHT(LEFT('Atual-TXT'!A1583,51),34),"")</f>
        <v/>
      </c>
      <c r="C1562" s="12" t="str">
        <f>IF('Atual-TXT'!A1583&lt;&gt;"",VALUE(RIGHT(LEFT('Atual-TXT'!A1583,75),23)),"")</f>
        <v/>
      </c>
      <c r="D1562" s="11" t="str">
        <f>IF('Atual-TXT'!A1583&lt;&gt;"",RIGHT(LEFT('Atual-TXT'!A1583,77),1),"")</f>
        <v/>
      </c>
      <c r="E1562" s="12" t="str">
        <f>IF('Atual-TXT'!A1583&lt;&gt;"",IF(MOD(VALUE(LEFT(A1562,1)),2)=1,IF(D1562="D",C1562,-C1562),IF(D1562="C",C1562,-C1562)),"")</f>
        <v/>
      </c>
    </row>
    <row r="1563" spans="1:5" x14ac:dyDescent="0.2">
      <c r="A1563" s="11" t="str">
        <f>IF('Atual-TXT'!A1584&lt;&gt;"",LEFT('Atual-TXT'!A1584,15),"")</f>
        <v/>
      </c>
      <c r="B1563" s="11" t="str">
        <f>IF('Atual-TXT'!A1584&lt;&gt;"",RIGHT(LEFT('Atual-TXT'!A1584,51),34),"")</f>
        <v/>
      </c>
      <c r="C1563" s="12" t="str">
        <f>IF('Atual-TXT'!A1584&lt;&gt;"",VALUE(RIGHT(LEFT('Atual-TXT'!A1584,75),23)),"")</f>
        <v/>
      </c>
      <c r="D1563" s="11" t="str">
        <f>IF('Atual-TXT'!A1584&lt;&gt;"",RIGHT(LEFT('Atual-TXT'!A1584,77),1),"")</f>
        <v/>
      </c>
      <c r="E1563" s="12" t="str">
        <f>IF('Atual-TXT'!A1584&lt;&gt;"",IF(MOD(VALUE(LEFT(A1563,1)),2)=1,IF(D1563="D",C1563,-C1563),IF(D1563="C",C1563,-C1563)),"")</f>
        <v/>
      </c>
    </row>
    <row r="1564" spans="1:5" x14ac:dyDescent="0.2">
      <c r="A1564" s="11" t="str">
        <f>IF('Atual-TXT'!A1585&lt;&gt;"",LEFT('Atual-TXT'!A1585,15),"")</f>
        <v/>
      </c>
      <c r="B1564" s="11" t="str">
        <f>IF('Atual-TXT'!A1585&lt;&gt;"",RIGHT(LEFT('Atual-TXT'!A1585,51),34),"")</f>
        <v/>
      </c>
      <c r="C1564" s="12" t="str">
        <f>IF('Atual-TXT'!A1585&lt;&gt;"",VALUE(RIGHT(LEFT('Atual-TXT'!A1585,75),23)),"")</f>
        <v/>
      </c>
      <c r="D1564" s="11" t="str">
        <f>IF('Atual-TXT'!A1585&lt;&gt;"",RIGHT(LEFT('Atual-TXT'!A1585,77),1),"")</f>
        <v/>
      </c>
      <c r="E1564" s="12" t="str">
        <f>IF('Atual-TXT'!A1585&lt;&gt;"",IF(MOD(VALUE(LEFT(A1564,1)),2)=1,IF(D1564="D",C1564,-C1564),IF(D1564="C",C1564,-C1564)),"")</f>
        <v/>
      </c>
    </row>
    <row r="1565" spans="1:5" x14ac:dyDescent="0.2">
      <c r="A1565" s="11" t="str">
        <f>IF('Atual-TXT'!A1586&lt;&gt;"",LEFT('Atual-TXT'!A1586,15),"")</f>
        <v/>
      </c>
      <c r="B1565" s="11" t="str">
        <f>IF('Atual-TXT'!A1586&lt;&gt;"",RIGHT(LEFT('Atual-TXT'!A1586,51),34),"")</f>
        <v/>
      </c>
      <c r="C1565" s="12" t="str">
        <f>IF('Atual-TXT'!A1586&lt;&gt;"",VALUE(RIGHT(LEFT('Atual-TXT'!A1586,75),23)),"")</f>
        <v/>
      </c>
      <c r="D1565" s="11" t="str">
        <f>IF('Atual-TXT'!A1586&lt;&gt;"",RIGHT(LEFT('Atual-TXT'!A1586,77),1),"")</f>
        <v/>
      </c>
      <c r="E1565" s="12" t="str">
        <f>IF('Atual-TXT'!A1586&lt;&gt;"",IF(MOD(VALUE(LEFT(A1565,1)),2)=1,IF(D1565="D",C1565,-C1565),IF(D1565="C",C1565,-C1565)),"")</f>
        <v/>
      </c>
    </row>
    <row r="1566" spans="1:5" x14ac:dyDescent="0.2">
      <c r="A1566" s="11" t="str">
        <f>IF('Atual-TXT'!A1587&lt;&gt;"",LEFT('Atual-TXT'!A1587,15),"")</f>
        <v/>
      </c>
      <c r="B1566" s="11" t="str">
        <f>IF('Atual-TXT'!A1587&lt;&gt;"",RIGHT(LEFT('Atual-TXT'!A1587,51),34),"")</f>
        <v/>
      </c>
      <c r="C1566" s="12" t="str">
        <f>IF('Atual-TXT'!A1587&lt;&gt;"",VALUE(RIGHT(LEFT('Atual-TXT'!A1587,75),23)),"")</f>
        <v/>
      </c>
      <c r="D1566" s="11" t="str">
        <f>IF('Atual-TXT'!A1587&lt;&gt;"",RIGHT(LEFT('Atual-TXT'!A1587,77),1),"")</f>
        <v/>
      </c>
      <c r="E1566" s="12" t="str">
        <f>IF('Atual-TXT'!A1587&lt;&gt;"",IF(MOD(VALUE(LEFT(A1566,1)),2)=1,IF(D1566="D",C1566,-C1566),IF(D1566="C",C1566,-C1566)),"")</f>
        <v/>
      </c>
    </row>
    <row r="1567" spans="1:5" x14ac:dyDescent="0.2">
      <c r="A1567" s="11" t="str">
        <f>IF('Atual-TXT'!A1588&lt;&gt;"",LEFT('Atual-TXT'!A1588,15),"")</f>
        <v/>
      </c>
      <c r="B1567" s="11" t="str">
        <f>IF('Atual-TXT'!A1588&lt;&gt;"",RIGHT(LEFT('Atual-TXT'!A1588,51),34),"")</f>
        <v/>
      </c>
      <c r="C1567" s="12" t="str">
        <f>IF('Atual-TXT'!A1588&lt;&gt;"",VALUE(RIGHT(LEFT('Atual-TXT'!A1588,75),23)),"")</f>
        <v/>
      </c>
      <c r="D1567" s="11" t="str">
        <f>IF('Atual-TXT'!A1588&lt;&gt;"",RIGHT(LEFT('Atual-TXT'!A1588,77),1),"")</f>
        <v/>
      </c>
      <c r="E1567" s="12" t="str">
        <f>IF('Atual-TXT'!A1588&lt;&gt;"",IF(MOD(VALUE(LEFT(A1567,1)),2)=1,IF(D1567="D",C1567,-C1567),IF(D1567="C",C1567,-C1567)),"")</f>
        <v/>
      </c>
    </row>
    <row r="1568" spans="1:5" x14ac:dyDescent="0.2">
      <c r="A1568" s="11" t="str">
        <f>IF('Atual-TXT'!A1589&lt;&gt;"",LEFT('Atual-TXT'!A1589,15),"")</f>
        <v/>
      </c>
      <c r="B1568" s="11" t="str">
        <f>IF('Atual-TXT'!A1589&lt;&gt;"",RIGHT(LEFT('Atual-TXT'!A1589,51),34),"")</f>
        <v/>
      </c>
      <c r="C1568" s="12" t="str">
        <f>IF('Atual-TXT'!A1589&lt;&gt;"",VALUE(RIGHT(LEFT('Atual-TXT'!A1589,75),23)),"")</f>
        <v/>
      </c>
      <c r="D1568" s="11" t="str">
        <f>IF('Atual-TXT'!A1589&lt;&gt;"",RIGHT(LEFT('Atual-TXT'!A1589,77),1),"")</f>
        <v/>
      </c>
      <c r="E1568" s="12" t="str">
        <f>IF('Atual-TXT'!A1589&lt;&gt;"",IF(MOD(VALUE(LEFT(A1568,1)),2)=1,IF(D1568="D",C1568,-C1568),IF(D1568="C",C1568,-C1568)),"")</f>
        <v/>
      </c>
    </row>
    <row r="1569" spans="1:5" x14ac:dyDescent="0.2">
      <c r="A1569" s="11" t="str">
        <f>IF('Atual-TXT'!A1590&lt;&gt;"",LEFT('Atual-TXT'!A1590,15),"")</f>
        <v/>
      </c>
      <c r="B1569" s="11" t="str">
        <f>IF('Atual-TXT'!A1590&lt;&gt;"",RIGHT(LEFT('Atual-TXT'!A1590,51),34),"")</f>
        <v/>
      </c>
      <c r="C1569" s="12" t="str">
        <f>IF('Atual-TXT'!A1590&lt;&gt;"",VALUE(RIGHT(LEFT('Atual-TXT'!A1590,75),23)),"")</f>
        <v/>
      </c>
      <c r="D1569" s="11" t="str">
        <f>IF('Atual-TXT'!A1590&lt;&gt;"",RIGHT(LEFT('Atual-TXT'!A1590,77),1),"")</f>
        <v/>
      </c>
      <c r="E1569" s="12" t="str">
        <f>IF('Atual-TXT'!A1590&lt;&gt;"",IF(MOD(VALUE(LEFT(A1569,1)),2)=1,IF(D1569="D",C1569,-C1569),IF(D1569="C",C1569,-C1569)),"")</f>
        <v/>
      </c>
    </row>
    <row r="1570" spans="1:5" x14ac:dyDescent="0.2">
      <c r="A1570" s="11" t="str">
        <f>IF('Atual-TXT'!A1591&lt;&gt;"",LEFT('Atual-TXT'!A1591,15),"")</f>
        <v/>
      </c>
      <c r="B1570" s="11" t="str">
        <f>IF('Atual-TXT'!A1591&lt;&gt;"",RIGHT(LEFT('Atual-TXT'!A1591,51),34),"")</f>
        <v/>
      </c>
      <c r="C1570" s="12" t="str">
        <f>IF('Atual-TXT'!A1591&lt;&gt;"",VALUE(RIGHT(LEFT('Atual-TXT'!A1591,75),23)),"")</f>
        <v/>
      </c>
      <c r="D1570" s="11" t="str">
        <f>IF('Atual-TXT'!A1591&lt;&gt;"",RIGHT(LEFT('Atual-TXT'!A1591,77),1),"")</f>
        <v/>
      </c>
      <c r="E1570" s="12" t="str">
        <f>IF('Atual-TXT'!A1591&lt;&gt;"",IF(MOD(VALUE(LEFT(A1570,1)),2)=1,IF(D1570="D",C1570,-C1570),IF(D1570="C",C1570,-C1570)),"")</f>
        <v/>
      </c>
    </row>
    <row r="1571" spans="1:5" x14ac:dyDescent="0.2">
      <c r="A1571" s="11" t="str">
        <f>IF('Atual-TXT'!A1592&lt;&gt;"",LEFT('Atual-TXT'!A1592,15),"")</f>
        <v/>
      </c>
      <c r="B1571" s="11" t="str">
        <f>IF('Atual-TXT'!A1592&lt;&gt;"",RIGHT(LEFT('Atual-TXT'!A1592,51),34),"")</f>
        <v/>
      </c>
      <c r="C1571" s="12" t="str">
        <f>IF('Atual-TXT'!A1592&lt;&gt;"",VALUE(RIGHT(LEFT('Atual-TXT'!A1592,75),23)),"")</f>
        <v/>
      </c>
      <c r="D1571" s="11" t="str">
        <f>IF('Atual-TXT'!A1592&lt;&gt;"",RIGHT(LEFT('Atual-TXT'!A1592,77),1),"")</f>
        <v/>
      </c>
      <c r="E1571" s="12" t="str">
        <f>IF('Atual-TXT'!A1592&lt;&gt;"",IF(MOD(VALUE(LEFT(A1571,1)),2)=1,IF(D1571="D",C1571,-C1571),IF(D1571="C",C1571,-C1571)),"")</f>
        <v/>
      </c>
    </row>
    <row r="1572" spans="1:5" x14ac:dyDescent="0.2">
      <c r="A1572" s="11" t="str">
        <f>IF('Atual-TXT'!A1593&lt;&gt;"",LEFT('Atual-TXT'!A1593,15),"")</f>
        <v/>
      </c>
      <c r="B1572" s="11" t="str">
        <f>IF('Atual-TXT'!A1593&lt;&gt;"",RIGHT(LEFT('Atual-TXT'!A1593,51),34),"")</f>
        <v/>
      </c>
      <c r="C1572" s="12" t="str">
        <f>IF('Atual-TXT'!A1593&lt;&gt;"",VALUE(RIGHT(LEFT('Atual-TXT'!A1593,75),23)),"")</f>
        <v/>
      </c>
      <c r="D1572" s="11" t="str">
        <f>IF('Atual-TXT'!A1593&lt;&gt;"",RIGHT(LEFT('Atual-TXT'!A1593,77),1),"")</f>
        <v/>
      </c>
      <c r="E1572" s="12" t="str">
        <f>IF('Atual-TXT'!A1593&lt;&gt;"",IF(MOD(VALUE(LEFT(A1572,1)),2)=1,IF(D1572="D",C1572,-C1572),IF(D1572="C",C1572,-C1572)),"")</f>
        <v/>
      </c>
    </row>
    <row r="1573" spans="1:5" x14ac:dyDescent="0.2">
      <c r="A1573" s="11" t="str">
        <f>IF('Atual-TXT'!A1594&lt;&gt;"",LEFT('Atual-TXT'!A1594,15),"")</f>
        <v/>
      </c>
      <c r="B1573" s="11" t="str">
        <f>IF('Atual-TXT'!A1594&lt;&gt;"",RIGHT(LEFT('Atual-TXT'!A1594,51),34),"")</f>
        <v/>
      </c>
      <c r="C1573" s="12" t="str">
        <f>IF('Atual-TXT'!A1594&lt;&gt;"",VALUE(RIGHT(LEFT('Atual-TXT'!A1594,75),23)),"")</f>
        <v/>
      </c>
      <c r="D1573" s="11" t="str">
        <f>IF('Atual-TXT'!A1594&lt;&gt;"",RIGHT(LEFT('Atual-TXT'!A1594,77),1),"")</f>
        <v/>
      </c>
      <c r="E1573" s="12" t="str">
        <f>IF('Atual-TXT'!A1594&lt;&gt;"",IF(MOD(VALUE(LEFT(A1573,1)),2)=1,IF(D1573="D",C1573,-C1573),IF(D1573="C",C1573,-C1573)),"")</f>
        <v/>
      </c>
    </row>
    <row r="1574" spans="1:5" x14ac:dyDescent="0.2">
      <c r="A1574" s="11" t="str">
        <f>IF('Atual-TXT'!A1595&lt;&gt;"",LEFT('Atual-TXT'!A1595,15),"")</f>
        <v/>
      </c>
      <c r="B1574" s="11" t="str">
        <f>IF('Atual-TXT'!A1595&lt;&gt;"",RIGHT(LEFT('Atual-TXT'!A1595,51),34),"")</f>
        <v/>
      </c>
      <c r="C1574" s="12" t="str">
        <f>IF('Atual-TXT'!A1595&lt;&gt;"",VALUE(RIGHT(LEFT('Atual-TXT'!A1595,75),23)),"")</f>
        <v/>
      </c>
      <c r="D1574" s="11" t="str">
        <f>IF('Atual-TXT'!A1595&lt;&gt;"",RIGHT(LEFT('Atual-TXT'!A1595,77),1),"")</f>
        <v/>
      </c>
      <c r="E1574" s="12" t="str">
        <f>IF('Atual-TXT'!A1595&lt;&gt;"",IF(MOD(VALUE(LEFT(A1574,1)),2)=1,IF(D1574="D",C1574,-C1574),IF(D1574="C",C1574,-C1574)),"")</f>
        <v/>
      </c>
    </row>
    <row r="1575" spans="1:5" x14ac:dyDescent="0.2">
      <c r="A1575" s="11" t="str">
        <f>IF('Atual-TXT'!A1596&lt;&gt;"",LEFT('Atual-TXT'!A1596,15),"")</f>
        <v/>
      </c>
      <c r="B1575" s="11" t="str">
        <f>IF('Atual-TXT'!A1596&lt;&gt;"",RIGHT(LEFT('Atual-TXT'!A1596,51),34),"")</f>
        <v/>
      </c>
      <c r="C1575" s="12" t="str">
        <f>IF('Atual-TXT'!A1596&lt;&gt;"",VALUE(RIGHT(LEFT('Atual-TXT'!A1596,75),23)),"")</f>
        <v/>
      </c>
      <c r="D1575" s="11" t="str">
        <f>IF('Atual-TXT'!A1596&lt;&gt;"",RIGHT(LEFT('Atual-TXT'!A1596,77),1),"")</f>
        <v/>
      </c>
      <c r="E1575" s="12" t="str">
        <f>IF('Atual-TXT'!A1596&lt;&gt;"",IF(MOD(VALUE(LEFT(A1575,1)),2)=1,IF(D1575="D",C1575,-C1575),IF(D1575="C",C1575,-C1575)),"")</f>
        <v/>
      </c>
    </row>
    <row r="1576" spans="1:5" x14ac:dyDescent="0.2">
      <c r="A1576" s="11" t="str">
        <f>IF('Atual-TXT'!A1597&lt;&gt;"",LEFT('Atual-TXT'!A1597,15),"")</f>
        <v/>
      </c>
      <c r="B1576" s="11" t="str">
        <f>IF('Atual-TXT'!A1597&lt;&gt;"",RIGHT(LEFT('Atual-TXT'!A1597,51),34),"")</f>
        <v/>
      </c>
      <c r="C1576" s="12" t="str">
        <f>IF('Atual-TXT'!A1597&lt;&gt;"",VALUE(RIGHT(LEFT('Atual-TXT'!A1597,75),23)),"")</f>
        <v/>
      </c>
      <c r="D1576" s="11" t="str">
        <f>IF('Atual-TXT'!A1597&lt;&gt;"",RIGHT(LEFT('Atual-TXT'!A1597,77),1),"")</f>
        <v/>
      </c>
      <c r="E1576" s="12" t="str">
        <f>IF('Atual-TXT'!A1597&lt;&gt;"",IF(MOD(VALUE(LEFT(A1576,1)),2)=1,IF(D1576="D",C1576,-C1576),IF(D1576="C",C1576,-C1576)),"")</f>
        <v/>
      </c>
    </row>
    <row r="1577" spans="1:5" x14ac:dyDescent="0.2">
      <c r="A1577" s="11" t="str">
        <f>IF('Atual-TXT'!A1598&lt;&gt;"",LEFT('Atual-TXT'!A1598,15),"")</f>
        <v/>
      </c>
      <c r="B1577" s="11" t="str">
        <f>IF('Atual-TXT'!A1598&lt;&gt;"",RIGHT(LEFT('Atual-TXT'!A1598,51),34),"")</f>
        <v/>
      </c>
      <c r="C1577" s="12" t="str">
        <f>IF('Atual-TXT'!A1598&lt;&gt;"",VALUE(RIGHT(LEFT('Atual-TXT'!A1598,75),23)),"")</f>
        <v/>
      </c>
      <c r="D1577" s="11" t="str">
        <f>IF('Atual-TXT'!A1598&lt;&gt;"",RIGHT(LEFT('Atual-TXT'!A1598,77),1),"")</f>
        <v/>
      </c>
      <c r="E1577" s="12" t="str">
        <f>IF('Atual-TXT'!A1598&lt;&gt;"",IF(MOD(VALUE(LEFT(A1577,1)),2)=1,IF(D1577="D",C1577,-C1577),IF(D1577="C",C1577,-C1577)),"")</f>
        <v/>
      </c>
    </row>
    <row r="1578" spans="1:5" x14ac:dyDescent="0.2">
      <c r="A1578" s="11" t="str">
        <f>IF('Atual-TXT'!A1599&lt;&gt;"",LEFT('Atual-TXT'!A1599,15),"")</f>
        <v/>
      </c>
      <c r="B1578" s="11" t="str">
        <f>IF('Atual-TXT'!A1599&lt;&gt;"",RIGHT(LEFT('Atual-TXT'!A1599,51),34),"")</f>
        <v/>
      </c>
      <c r="C1578" s="12" t="str">
        <f>IF('Atual-TXT'!A1599&lt;&gt;"",VALUE(RIGHT(LEFT('Atual-TXT'!A1599,75),23)),"")</f>
        <v/>
      </c>
      <c r="D1578" s="11" t="str">
        <f>IF('Atual-TXT'!A1599&lt;&gt;"",RIGHT(LEFT('Atual-TXT'!A1599,77),1),"")</f>
        <v/>
      </c>
      <c r="E1578" s="12" t="str">
        <f>IF('Atual-TXT'!A1599&lt;&gt;"",IF(MOD(VALUE(LEFT(A1578,1)),2)=1,IF(D1578="D",C1578,-C1578),IF(D1578="C",C1578,-C1578)),"")</f>
        <v/>
      </c>
    </row>
    <row r="1579" spans="1:5" x14ac:dyDescent="0.2">
      <c r="A1579" s="11" t="str">
        <f>IF('Atual-TXT'!A1600&lt;&gt;"",LEFT('Atual-TXT'!A1600,15),"")</f>
        <v/>
      </c>
      <c r="B1579" s="11" t="str">
        <f>IF('Atual-TXT'!A1600&lt;&gt;"",RIGHT(LEFT('Atual-TXT'!A1600,51),34),"")</f>
        <v/>
      </c>
      <c r="C1579" s="12" t="str">
        <f>IF('Atual-TXT'!A1600&lt;&gt;"",VALUE(RIGHT(LEFT('Atual-TXT'!A1600,75),23)),"")</f>
        <v/>
      </c>
      <c r="D1579" s="11" t="str">
        <f>IF('Atual-TXT'!A1600&lt;&gt;"",RIGHT(LEFT('Atual-TXT'!A1600,77),1),"")</f>
        <v/>
      </c>
      <c r="E1579" s="12" t="str">
        <f>IF('Atual-TXT'!A1600&lt;&gt;"",IF(MOD(VALUE(LEFT(A1579,1)),2)=1,IF(D1579="D",C1579,-C1579),IF(D1579="C",C1579,-C1579)),"")</f>
        <v/>
      </c>
    </row>
    <row r="1580" spans="1:5" x14ac:dyDescent="0.2">
      <c r="A1580" s="11" t="str">
        <f>IF('Atual-TXT'!A1601&lt;&gt;"",LEFT('Atual-TXT'!A1601,15),"")</f>
        <v/>
      </c>
      <c r="B1580" s="11" t="str">
        <f>IF('Atual-TXT'!A1601&lt;&gt;"",RIGHT(LEFT('Atual-TXT'!A1601,51),34),"")</f>
        <v/>
      </c>
      <c r="C1580" s="12" t="str">
        <f>IF('Atual-TXT'!A1601&lt;&gt;"",VALUE(RIGHT(LEFT('Atual-TXT'!A1601,75),23)),"")</f>
        <v/>
      </c>
      <c r="D1580" s="11" t="str">
        <f>IF('Atual-TXT'!A1601&lt;&gt;"",RIGHT(LEFT('Atual-TXT'!A1601,77),1),"")</f>
        <v/>
      </c>
      <c r="E1580" s="12" t="str">
        <f>IF('Atual-TXT'!A1601&lt;&gt;"",IF(MOD(VALUE(LEFT(A1580,1)),2)=1,IF(D1580="D",C1580,-C1580),IF(D1580="C",C1580,-C1580)),"")</f>
        <v/>
      </c>
    </row>
    <row r="1581" spans="1:5" x14ac:dyDescent="0.2">
      <c r="A1581" s="11" t="str">
        <f>IF('Atual-TXT'!A1602&lt;&gt;"",LEFT('Atual-TXT'!A1602,15),"")</f>
        <v/>
      </c>
      <c r="B1581" s="11" t="str">
        <f>IF('Atual-TXT'!A1602&lt;&gt;"",RIGHT(LEFT('Atual-TXT'!A1602,51),34),"")</f>
        <v/>
      </c>
      <c r="C1581" s="12" t="str">
        <f>IF('Atual-TXT'!A1602&lt;&gt;"",VALUE(RIGHT(LEFT('Atual-TXT'!A1602,75),23)),"")</f>
        <v/>
      </c>
      <c r="D1581" s="11" t="str">
        <f>IF('Atual-TXT'!A1602&lt;&gt;"",RIGHT(LEFT('Atual-TXT'!A1602,77),1),"")</f>
        <v/>
      </c>
      <c r="E1581" s="12" t="str">
        <f>IF('Atual-TXT'!A1602&lt;&gt;"",IF(MOD(VALUE(LEFT(A1581,1)),2)=1,IF(D1581="D",C1581,-C1581),IF(D1581="C",C1581,-C1581)),"")</f>
        <v/>
      </c>
    </row>
    <row r="1582" spans="1:5" x14ac:dyDescent="0.2">
      <c r="A1582" s="11" t="str">
        <f>IF('Atual-TXT'!A1603&lt;&gt;"",LEFT('Atual-TXT'!A1603,15),"")</f>
        <v/>
      </c>
      <c r="B1582" s="11" t="str">
        <f>IF('Atual-TXT'!A1603&lt;&gt;"",RIGHT(LEFT('Atual-TXT'!A1603,51),34),"")</f>
        <v/>
      </c>
      <c r="C1582" s="12" t="str">
        <f>IF('Atual-TXT'!A1603&lt;&gt;"",VALUE(RIGHT(LEFT('Atual-TXT'!A1603,75),23)),"")</f>
        <v/>
      </c>
      <c r="D1582" s="11" t="str">
        <f>IF('Atual-TXT'!A1603&lt;&gt;"",RIGHT(LEFT('Atual-TXT'!A1603,77),1),"")</f>
        <v/>
      </c>
      <c r="E1582" s="12" t="str">
        <f>IF('Atual-TXT'!A1603&lt;&gt;"",IF(MOD(VALUE(LEFT(A1582,1)),2)=1,IF(D1582="D",C1582,-C1582),IF(D1582="C",C1582,-C1582)),"")</f>
        <v/>
      </c>
    </row>
    <row r="1583" spans="1:5" x14ac:dyDescent="0.2">
      <c r="A1583" s="11" t="str">
        <f>IF('Atual-TXT'!A1604&lt;&gt;"",LEFT('Atual-TXT'!A1604,15),"")</f>
        <v/>
      </c>
      <c r="B1583" s="11" t="str">
        <f>IF('Atual-TXT'!A1604&lt;&gt;"",RIGHT(LEFT('Atual-TXT'!A1604,51),34),"")</f>
        <v/>
      </c>
      <c r="C1583" s="12" t="str">
        <f>IF('Atual-TXT'!A1604&lt;&gt;"",VALUE(RIGHT(LEFT('Atual-TXT'!A1604,75),23)),"")</f>
        <v/>
      </c>
      <c r="D1583" s="11" t="str">
        <f>IF('Atual-TXT'!A1604&lt;&gt;"",RIGHT(LEFT('Atual-TXT'!A1604,77),1),"")</f>
        <v/>
      </c>
      <c r="E1583" s="12" t="str">
        <f>IF('Atual-TXT'!A1604&lt;&gt;"",IF(MOD(VALUE(LEFT(A1583,1)),2)=1,IF(D1583="D",C1583,-C1583),IF(D1583="C",C1583,-C1583)),"")</f>
        <v/>
      </c>
    </row>
    <row r="1584" spans="1:5" x14ac:dyDescent="0.2">
      <c r="A1584" s="11" t="str">
        <f>IF('Atual-TXT'!A1605&lt;&gt;"",LEFT('Atual-TXT'!A1605,15),"")</f>
        <v/>
      </c>
      <c r="B1584" s="11" t="str">
        <f>IF('Atual-TXT'!A1605&lt;&gt;"",RIGHT(LEFT('Atual-TXT'!A1605,51),34),"")</f>
        <v/>
      </c>
      <c r="C1584" s="12" t="str">
        <f>IF('Atual-TXT'!A1605&lt;&gt;"",VALUE(RIGHT(LEFT('Atual-TXT'!A1605,75),23)),"")</f>
        <v/>
      </c>
      <c r="D1584" s="11" t="str">
        <f>IF('Atual-TXT'!A1605&lt;&gt;"",RIGHT(LEFT('Atual-TXT'!A1605,77),1),"")</f>
        <v/>
      </c>
      <c r="E1584" s="12" t="str">
        <f>IF('Atual-TXT'!A1605&lt;&gt;"",IF(MOD(VALUE(LEFT(A1584,1)),2)=1,IF(D1584="D",C1584,-C1584),IF(D1584="C",C1584,-C1584)),"")</f>
        <v/>
      </c>
    </row>
    <row r="1585" spans="1:5" x14ac:dyDescent="0.2">
      <c r="A1585" s="11" t="str">
        <f>IF('Atual-TXT'!A1606&lt;&gt;"",LEFT('Atual-TXT'!A1606,15),"")</f>
        <v/>
      </c>
      <c r="B1585" s="11" t="str">
        <f>IF('Atual-TXT'!A1606&lt;&gt;"",RIGHT(LEFT('Atual-TXT'!A1606,51),34),"")</f>
        <v/>
      </c>
      <c r="C1585" s="12" t="str">
        <f>IF('Atual-TXT'!A1606&lt;&gt;"",VALUE(RIGHT(LEFT('Atual-TXT'!A1606,75),23)),"")</f>
        <v/>
      </c>
      <c r="D1585" s="11" t="str">
        <f>IF('Atual-TXT'!A1606&lt;&gt;"",RIGHT(LEFT('Atual-TXT'!A1606,77),1),"")</f>
        <v/>
      </c>
      <c r="E1585" s="12" t="str">
        <f>IF('Atual-TXT'!A1606&lt;&gt;"",IF(MOD(VALUE(LEFT(A1585,1)),2)=1,IF(D1585="D",C1585,-C1585),IF(D1585="C",C1585,-C1585)),"")</f>
        <v/>
      </c>
    </row>
    <row r="1586" spans="1:5" x14ac:dyDescent="0.2">
      <c r="A1586" s="11" t="str">
        <f>IF('Atual-TXT'!A1607&lt;&gt;"",LEFT('Atual-TXT'!A1607,15),"")</f>
        <v/>
      </c>
      <c r="B1586" s="11" t="str">
        <f>IF('Atual-TXT'!A1607&lt;&gt;"",RIGHT(LEFT('Atual-TXT'!A1607,51),34),"")</f>
        <v/>
      </c>
      <c r="C1586" s="12" t="str">
        <f>IF('Atual-TXT'!A1607&lt;&gt;"",VALUE(RIGHT(LEFT('Atual-TXT'!A1607,75),23)),"")</f>
        <v/>
      </c>
      <c r="D1586" s="11" t="str">
        <f>IF('Atual-TXT'!A1607&lt;&gt;"",RIGHT(LEFT('Atual-TXT'!A1607,77),1),"")</f>
        <v/>
      </c>
      <c r="E1586" s="12" t="str">
        <f>IF('Atual-TXT'!A1607&lt;&gt;"",IF(MOD(VALUE(LEFT(A1586,1)),2)=1,IF(D1586="D",C1586,-C1586),IF(D1586="C",C1586,-C1586)),"")</f>
        <v/>
      </c>
    </row>
    <row r="1587" spans="1:5" x14ac:dyDescent="0.2">
      <c r="A1587" s="11" t="str">
        <f>IF('Atual-TXT'!A1608&lt;&gt;"",LEFT('Atual-TXT'!A1608,15),"")</f>
        <v/>
      </c>
      <c r="B1587" s="11" t="str">
        <f>IF('Atual-TXT'!A1608&lt;&gt;"",RIGHT(LEFT('Atual-TXT'!A1608,51),34),"")</f>
        <v/>
      </c>
      <c r="C1587" s="12" t="str">
        <f>IF('Atual-TXT'!A1608&lt;&gt;"",VALUE(RIGHT(LEFT('Atual-TXT'!A1608,75),23)),"")</f>
        <v/>
      </c>
      <c r="D1587" s="11" t="str">
        <f>IF('Atual-TXT'!A1608&lt;&gt;"",RIGHT(LEFT('Atual-TXT'!A1608,77),1),"")</f>
        <v/>
      </c>
      <c r="E1587" s="12" t="str">
        <f>IF('Atual-TXT'!A1608&lt;&gt;"",IF(MOD(VALUE(LEFT(A1587,1)),2)=1,IF(D1587="D",C1587,-C1587),IF(D1587="C",C1587,-C1587)),"")</f>
        <v/>
      </c>
    </row>
    <row r="1588" spans="1:5" x14ac:dyDescent="0.2">
      <c r="A1588" s="11" t="str">
        <f>IF('Atual-TXT'!A1609&lt;&gt;"",LEFT('Atual-TXT'!A1609,15),"")</f>
        <v/>
      </c>
      <c r="B1588" s="11" t="str">
        <f>IF('Atual-TXT'!A1609&lt;&gt;"",RIGHT(LEFT('Atual-TXT'!A1609,51),34),"")</f>
        <v/>
      </c>
      <c r="C1588" s="12" t="str">
        <f>IF('Atual-TXT'!A1609&lt;&gt;"",VALUE(RIGHT(LEFT('Atual-TXT'!A1609,75),23)),"")</f>
        <v/>
      </c>
      <c r="D1588" s="11" t="str">
        <f>IF('Atual-TXT'!A1609&lt;&gt;"",RIGHT(LEFT('Atual-TXT'!A1609,77),1),"")</f>
        <v/>
      </c>
      <c r="E1588" s="12" t="str">
        <f>IF('Atual-TXT'!A1609&lt;&gt;"",IF(MOD(VALUE(LEFT(A1588,1)),2)=1,IF(D1588="D",C1588,-C1588),IF(D1588="C",C1588,-C1588)),"")</f>
        <v/>
      </c>
    </row>
    <row r="1589" spans="1:5" x14ac:dyDescent="0.2">
      <c r="A1589" s="11" t="str">
        <f>IF('Atual-TXT'!A1610&lt;&gt;"",LEFT('Atual-TXT'!A1610,15),"")</f>
        <v/>
      </c>
      <c r="B1589" s="11" t="str">
        <f>IF('Atual-TXT'!A1610&lt;&gt;"",RIGHT(LEFT('Atual-TXT'!A1610,51),34),"")</f>
        <v/>
      </c>
      <c r="C1589" s="12" t="str">
        <f>IF('Atual-TXT'!A1610&lt;&gt;"",VALUE(RIGHT(LEFT('Atual-TXT'!A1610,75),23)),"")</f>
        <v/>
      </c>
      <c r="D1589" s="11" t="str">
        <f>IF('Atual-TXT'!A1610&lt;&gt;"",RIGHT(LEFT('Atual-TXT'!A1610,77),1),"")</f>
        <v/>
      </c>
      <c r="E1589" s="12" t="str">
        <f>IF('Atual-TXT'!A1610&lt;&gt;"",IF(MOD(VALUE(LEFT(A1589,1)),2)=1,IF(D1589="D",C1589,-C1589),IF(D1589="C",C1589,-C1589)),"")</f>
        <v/>
      </c>
    </row>
    <row r="1590" spans="1:5" x14ac:dyDescent="0.2">
      <c r="A1590" s="11" t="str">
        <f>IF('Atual-TXT'!A1611&lt;&gt;"",LEFT('Atual-TXT'!A1611,15),"")</f>
        <v/>
      </c>
      <c r="B1590" s="11" t="str">
        <f>IF('Atual-TXT'!A1611&lt;&gt;"",RIGHT(LEFT('Atual-TXT'!A1611,51),34),"")</f>
        <v/>
      </c>
      <c r="C1590" s="12" t="str">
        <f>IF('Atual-TXT'!A1611&lt;&gt;"",VALUE(RIGHT(LEFT('Atual-TXT'!A1611,75),23)),"")</f>
        <v/>
      </c>
      <c r="D1590" s="11" t="str">
        <f>IF('Atual-TXT'!A1611&lt;&gt;"",RIGHT(LEFT('Atual-TXT'!A1611,77),1),"")</f>
        <v/>
      </c>
      <c r="E1590" s="12" t="str">
        <f>IF('Atual-TXT'!A1611&lt;&gt;"",IF(MOD(VALUE(LEFT(A1590,1)),2)=1,IF(D1590="D",C1590,-C1590),IF(D1590="C",C1590,-C1590)),"")</f>
        <v/>
      </c>
    </row>
    <row r="1591" spans="1:5" x14ac:dyDescent="0.2">
      <c r="A1591" s="11" t="str">
        <f>IF('Atual-TXT'!A1612&lt;&gt;"",LEFT('Atual-TXT'!A1612,15),"")</f>
        <v/>
      </c>
      <c r="B1591" s="11" t="str">
        <f>IF('Atual-TXT'!A1612&lt;&gt;"",RIGHT(LEFT('Atual-TXT'!A1612,51),34),"")</f>
        <v/>
      </c>
      <c r="C1591" s="12" t="str">
        <f>IF('Atual-TXT'!A1612&lt;&gt;"",VALUE(RIGHT(LEFT('Atual-TXT'!A1612,75),23)),"")</f>
        <v/>
      </c>
      <c r="D1591" s="11" t="str">
        <f>IF('Atual-TXT'!A1612&lt;&gt;"",RIGHT(LEFT('Atual-TXT'!A1612,77),1),"")</f>
        <v/>
      </c>
      <c r="E1591" s="12" t="str">
        <f>IF('Atual-TXT'!A1612&lt;&gt;"",IF(MOD(VALUE(LEFT(A1591,1)),2)=1,IF(D1591="D",C1591,-C1591),IF(D1591="C",C1591,-C1591)),"")</f>
        <v/>
      </c>
    </row>
    <row r="1592" spans="1:5" x14ac:dyDescent="0.2">
      <c r="A1592" s="11" t="str">
        <f>IF('Atual-TXT'!A1613&lt;&gt;"",LEFT('Atual-TXT'!A1613,15),"")</f>
        <v/>
      </c>
      <c r="B1592" s="11" t="str">
        <f>IF('Atual-TXT'!A1613&lt;&gt;"",RIGHT(LEFT('Atual-TXT'!A1613,51),34),"")</f>
        <v/>
      </c>
      <c r="C1592" s="12" t="str">
        <f>IF('Atual-TXT'!A1613&lt;&gt;"",VALUE(RIGHT(LEFT('Atual-TXT'!A1613,75),23)),"")</f>
        <v/>
      </c>
      <c r="D1592" s="11" t="str">
        <f>IF('Atual-TXT'!A1613&lt;&gt;"",RIGHT(LEFT('Atual-TXT'!A1613,77),1),"")</f>
        <v/>
      </c>
      <c r="E1592" s="12" t="str">
        <f>IF('Atual-TXT'!A1613&lt;&gt;"",IF(MOD(VALUE(LEFT(A1592,1)),2)=1,IF(D1592="D",C1592,-C1592),IF(D1592="C",C1592,-C1592)),"")</f>
        <v/>
      </c>
    </row>
    <row r="1593" spans="1:5" x14ac:dyDescent="0.2">
      <c r="A1593" s="11" t="str">
        <f>IF('Atual-TXT'!A1614&lt;&gt;"",LEFT('Atual-TXT'!A1614,15),"")</f>
        <v/>
      </c>
      <c r="B1593" s="11" t="str">
        <f>IF('Atual-TXT'!A1614&lt;&gt;"",RIGHT(LEFT('Atual-TXT'!A1614,51),34),"")</f>
        <v/>
      </c>
      <c r="C1593" s="12" t="str">
        <f>IF('Atual-TXT'!A1614&lt;&gt;"",VALUE(RIGHT(LEFT('Atual-TXT'!A1614,75),23)),"")</f>
        <v/>
      </c>
      <c r="D1593" s="11" t="str">
        <f>IF('Atual-TXT'!A1614&lt;&gt;"",RIGHT(LEFT('Atual-TXT'!A1614,77),1),"")</f>
        <v/>
      </c>
      <c r="E1593" s="12" t="str">
        <f>IF('Atual-TXT'!A1614&lt;&gt;"",IF(MOD(VALUE(LEFT(A1593,1)),2)=1,IF(D1593="D",C1593,-C1593),IF(D1593="C",C1593,-C1593)),"")</f>
        <v/>
      </c>
    </row>
    <row r="1594" spans="1:5" x14ac:dyDescent="0.2">
      <c r="A1594" s="11" t="str">
        <f>IF('Atual-TXT'!A1615&lt;&gt;"",LEFT('Atual-TXT'!A1615,15),"")</f>
        <v/>
      </c>
      <c r="B1594" s="11" t="str">
        <f>IF('Atual-TXT'!A1615&lt;&gt;"",RIGHT(LEFT('Atual-TXT'!A1615,51),34),"")</f>
        <v/>
      </c>
      <c r="C1594" s="12" t="str">
        <f>IF('Atual-TXT'!A1615&lt;&gt;"",VALUE(RIGHT(LEFT('Atual-TXT'!A1615,75),23)),"")</f>
        <v/>
      </c>
      <c r="D1594" s="11" t="str">
        <f>IF('Atual-TXT'!A1615&lt;&gt;"",RIGHT(LEFT('Atual-TXT'!A1615,77),1),"")</f>
        <v/>
      </c>
      <c r="E1594" s="12" t="str">
        <f>IF('Atual-TXT'!A1615&lt;&gt;"",IF(MOD(VALUE(LEFT(A1594,1)),2)=1,IF(D1594="D",C1594,-C1594),IF(D1594="C",C1594,-C1594)),"")</f>
        <v/>
      </c>
    </row>
    <row r="1595" spans="1:5" x14ac:dyDescent="0.2">
      <c r="A1595" s="11" t="str">
        <f>IF('Atual-TXT'!A1616&lt;&gt;"",LEFT('Atual-TXT'!A1616,15),"")</f>
        <v/>
      </c>
      <c r="B1595" s="11" t="str">
        <f>IF('Atual-TXT'!A1616&lt;&gt;"",RIGHT(LEFT('Atual-TXT'!A1616,51),34),"")</f>
        <v/>
      </c>
      <c r="C1595" s="12" t="str">
        <f>IF('Atual-TXT'!A1616&lt;&gt;"",VALUE(RIGHT(LEFT('Atual-TXT'!A1616,75),23)),"")</f>
        <v/>
      </c>
      <c r="D1595" s="11" t="str">
        <f>IF('Atual-TXT'!A1616&lt;&gt;"",RIGHT(LEFT('Atual-TXT'!A1616,77),1),"")</f>
        <v/>
      </c>
      <c r="E1595" s="12" t="str">
        <f>IF('Atual-TXT'!A1616&lt;&gt;"",IF(MOD(VALUE(LEFT(A1595,1)),2)=1,IF(D1595="D",C1595,-C1595),IF(D1595="C",C1595,-C1595)),"")</f>
        <v/>
      </c>
    </row>
    <row r="1596" spans="1:5" x14ac:dyDescent="0.2">
      <c r="A1596" s="11" t="str">
        <f>IF('Atual-TXT'!A1617&lt;&gt;"",LEFT('Atual-TXT'!A1617,15),"")</f>
        <v/>
      </c>
      <c r="B1596" s="11" t="str">
        <f>IF('Atual-TXT'!A1617&lt;&gt;"",RIGHT(LEFT('Atual-TXT'!A1617,51),34),"")</f>
        <v/>
      </c>
      <c r="C1596" s="12" t="str">
        <f>IF('Atual-TXT'!A1617&lt;&gt;"",VALUE(RIGHT(LEFT('Atual-TXT'!A1617,75),23)),"")</f>
        <v/>
      </c>
      <c r="D1596" s="11" t="str">
        <f>IF('Atual-TXT'!A1617&lt;&gt;"",RIGHT(LEFT('Atual-TXT'!A1617,77),1),"")</f>
        <v/>
      </c>
      <c r="E1596" s="12" t="str">
        <f>IF('Atual-TXT'!A1617&lt;&gt;"",IF(MOD(VALUE(LEFT(A1596,1)),2)=1,IF(D1596="D",C1596,-C1596),IF(D1596="C",C1596,-C1596)),"")</f>
        <v/>
      </c>
    </row>
    <row r="1597" spans="1:5" x14ac:dyDescent="0.2">
      <c r="A1597" s="11" t="str">
        <f>IF('Atual-TXT'!A1618&lt;&gt;"",LEFT('Atual-TXT'!A1618,15),"")</f>
        <v/>
      </c>
      <c r="B1597" s="11" t="str">
        <f>IF('Atual-TXT'!A1618&lt;&gt;"",RIGHT(LEFT('Atual-TXT'!A1618,51),34),"")</f>
        <v/>
      </c>
      <c r="C1597" s="12" t="str">
        <f>IF('Atual-TXT'!A1618&lt;&gt;"",VALUE(RIGHT(LEFT('Atual-TXT'!A1618,75),23)),"")</f>
        <v/>
      </c>
      <c r="D1597" s="11" t="str">
        <f>IF('Atual-TXT'!A1618&lt;&gt;"",RIGHT(LEFT('Atual-TXT'!A1618,77),1),"")</f>
        <v/>
      </c>
      <c r="E1597" s="12" t="str">
        <f>IF('Atual-TXT'!A1618&lt;&gt;"",IF(MOD(VALUE(LEFT(A1597,1)),2)=1,IF(D1597="D",C1597,-C1597),IF(D1597="C",C1597,-C1597)),"")</f>
        <v/>
      </c>
    </row>
    <row r="1598" spans="1:5" x14ac:dyDescent="0.2">
      <c r="A1598" s="11" t="str">
        <f>IF('Atual-TXT'!A1619&lt;&gt;"",LEFT('Atual-TXT'!A1619,15),"")</f>
        <v/>
      </c>
      <c r="B1598" s="11" t="str">
        <f>IF('Atual-TXT'!A1619&lt;&gt;"",RIGHT(LEFT('Atual-TXT'!A1619,51),34),"")</f>
        <v/>
      </c>
      <c r="C1598" s="12" t="str">
        <f>IF('Atual-TXT'!A1619&lt;&gt;"",VALUE(RIGHT(LEFT('Atual-TXT'!A1619,75),23)),"")</f>
        <v/>
      </c>
      <c r="D1598" s="11" t="str">
        <f>IF('Atual-TXT'!A1619&lt;&gt;"",RIGHT(LEFT('Atual-TXT'!A1619,77),1),"")</f>
        <v/>
      </c>
      <c r="E1598" s="12" t="str">
        <f>IF('Atual-TXT'!A1619&lt;&gt;"",IF(MOD(VALUE(LEFT(A1598,1)),2)=1,IF(D1598="D",C1598,-C1598),IF(D1598="C",C1598,-C1598)),"")</f>
        <v/>
      </c>
    </row>
    <row r="1599" spans="1:5" x14ac:dyDescent="0.2">
      <c r="A1599" s="11" t="str">
        <f>IF('Atual-TXT'!A1620&lt;&gt;"",LEFT('Atual-TXT'!A1620,15),"")</f>
        <v/>
      </c>
      <c r="B1599" s="11" t="str">
        <f>IF('Atual-TXT'!A1620&lt;&gt;"",RIGHT(LEFT('Atual-TXT'!A1620,51),34),"")</f>
        <v/>
      </c>
      <c r="C1599" s="12" t="str">
        <f>IF('Atual-TXT'!A1620&lt;&gt;"",VALUE(RIGHT(LEFT('Atual-TXT'!A1620,75),23)),"")</f>
        <v/>
      </c>
      <c r="D1599" s="11" t="str">
        <f>IF('Atual-TXT'!A1620&lt;&gt;"",RIGHT(LEFT('Atual-TXT'!A1620,77),1),"")</f>
        <v/>
      </c>
      <c r="E1599" s="12" t="str">
        <f>IF('Atual-TXT'!A1620&lt;&gt;"",IF(MOD(VALUE(LEFT(A1599,1)),2)=1,IF(D1599="D",C1599,-C1599),IF(D1599="C",C1599,-C1599)),"")</f>
        <v/>
      </c>
    </row>
    <row r="1600" spans="1:5" x14ac:dyDescent="0.2">
      <c r="A1600" s="11" t="str">
        <f>IF('Atual-TXT'!A1621&lt;&gt;"",LEFT('Atual-TXT'!A1621,15),"")</f>
        <v/>
      </c>
      <c r="B1600" s="11" t="str">
        <f>IF('Atual-TXT'!A1621&lt;&gt;"",RIGHT(LEFT('Atual-TXT'!A1621,51),34),"")</f>
        <v/>
      </c>
      <c r="C1600" s="12" t="str">
        <f>IF('Atual-TXT'!A1621&lt;&gt;"",VALUE(RIGHT(LEFT('Atual-TXT'!A1621,75),23)),"")</f>
        <v/>
      </c>
      <c r="D1600" s="11" t="str">
        <f>IF('Atual-TXT'!A1621&lt;&gt;"",RIGHT(LEFT('Atual-TXT'!A1621,77),1),"")</f>
        <v/>
      </c>
      <c r="E1600" s="12" t="str">
        <f>IF('Atual-TXT'!A1621&lt;&gt;"",IF(MOD(VALUE(LEFT(A1600,1)),2)=1,IF(D1600="D",C1600,-C1600),IF(D1600="C",C1600,-C1600)),"")</f>
        <v/>
      </c>
    </row>
    <row r="1601" spans="1:5" x14ac:dyDescent="0.2">
      <c r="A1601" s="11" t="str">
        <f>IF('Atual-TXT'!A1622&lt;&gt;"",LEFT('Atual-TXT'!A1622,15),"")</f>
        <v/>
      </c>
      <c r="B1601" s="11" t="str">
        <f>IF('Atual-TXT'!A1622&lt;&gt;"",RIGHT(LEFT('Atual-TXT'!A1622,51),34),"")</f>
        <v/>
      </c>
      <c r="C1601" s="12" t="str">
        <f>IF('Atual-TXT'!A1622&lt;&gt;"",VALUE(RIGHT(LEFT('Atual-TXT'!A1622,75),23)),"")</f>
        <v/>
      </c>
      <c r="D1601" s="11" t="str">
        <f>IF('Atual-TXT'!A1622&lt;&gt;"",RIGHT(LEFT('Atual-TXT'!A1622,77),1),"")</f>
        <v/>
      </c>
      <c r="E1601" s="12" t="str">
        <f>IF('Atual-TXT'!A1622&lt;&gt;"",IF(MOD(VALUE(LEFT(A1601,1)),2)=1,IF(D1601="D",C1601,-C1601),IF(D1601="C",C1601,-C1601)),"")</f>
        <v/>
      </c>
    </row>
    <row r="1602" spans="1:5" x14ac:dyDescent="0.2">
      <c r="A1602" s="11" t="str">
        <f>IF('Atual-TXT'!A1623&lt;&gt;"",LEFT('Atual-TXT'!A1623,15),"")</f>
        <v/>
      </c>
      <c r="B1602" s="11" t="str">
        <f>IF('Atual-TXT'!A1623&lt;&gt;"",RIGHT(LEFT('Atual-TXT'!A1623,51),34),"")</f>
        <v/>
      </c>
      <c r="C1602" s="12" t="str">
        <f>IF('Atual-TXT'!A1623&lt;&gt;"",VALUE(RIGHT(LEFT('Atual-TXT'!A1623,75),23)),"")</f>
        <v/>
      </c>
      <c r="D1602" s="11" t="str">
        <f>IF('Atual-TXT'!A1623&lt;&gt;"",RIGHT(LEFT('Atual-TXT'!A1623,77),1),"")</f>
        <v/>
      </c>
      <c r="E1602" s="12" t="str">
        <f>IF('Atual-TXT'!A1623&lt;&gt;"",IF(MOD(VALUE(LEFT(A1602,1)),2)=1,IF(D1602="D",C1602,-C1602),IF(D1602="C",C1602,-C1602)),"")</f>
        <v/>
      </c>
    </row>
    <row r="1603" spans="1:5" x14ac:dyDescent="0.2">
      <c r="A1603" s="11" t="str">
        <f>IF('Atual-TXT'!A1624&lt;&gt;"",LEFT('Atual-TXT'!A1624,15),"")</f>
        <v/>
      </c>
      <c r="B1603" s="11" t="str">
        <f>IF('Atual-TXT'!A1624&lt;&gt;"",RIGHT(LEFT('Atual-TXT'!A1624,51),34),"")</f>
        <v/>
      </c>
      <c r="C1603" s="12" t="str">
        <f>IF('Atual-TXT'!A1624&lt;&gt;"",VALUE(RIGHT(LEFT('Atual-TXT'!A1624,75),23)),"")</f>
        <v/>
      </c>
      <c r="D1603" s="11" t="str">
        <f>IF('Atual-TXT'!A1624&lt;&gt;"",RIGHT(LEFT('Atual-TXT'!A1624,77),1),"")</f>
        <v/>
      </c>
      <c r="E1603" s="12" t="str">
        <f>IF('Atual-TXT'!A1624&lt;&gt;"",IF(MOD(VALUE(LEFT(A1603,1)),2)=1,IF(D1603="D",C1603,-C1603),IF(D1603="C",C1603,-C1603)),"")</f>
        <v/>
      </c>
    </row>
    <row r="1604" spans="1:5" x14ac:dyDescent="0.2">
      <c r="A1604" s="11" t="str">
        <f>IF('Atual-TXT'!A1625&lt;&gt;"",LEFT('Atual-TXT'!A1625,15),"")</f>
        <v/>
      </c>
      <c r="B1604" s="11" t="str">
        <f>IF('Atual-TXT'!A1625&lt;&gt;"",RIGHT(LEFT('Atual-TXT'!A1625,51),34),"")</f>
        <v/>
      </c>
      <c r="C1604" s="12" t="str">
        <f>IF('Atual-TXT'!A1625&lt;&gt;"",VALUE(RIGHT(LEFT('Atual-TXT'!A1625,75),23)),"")</f>
        <v/>
      </c>
      <c r="D1604" s="11" t="str">
        <f>IF('Atual-TXT'!A1625&lt;&gt;"",RIGHT(LEFT('Atual-TXT'!A1625,77),1),"")</f>
        <v/>
      </c>
      <c r="E1604" s="12" t="str">
        <f>IF('Atual-TXT'!A1625&lt;&gt;"",IF(MOD(VALUE(LEFT(A1604,1)),2)=1,IF(D1604="D",C1604,-C1604),IF(D1604="C",C1604,-C1604)),"")</f>
        <v/>
      </c>
    </row>
    <row r="1605" spans="1:5" x14ac:dyDescent="0.2">
      <c r="A1605" s="11" t="str">
        <f>IF('Atual-TXT'!A1626&lt;&gt;"",LEFT('Atual-TXT'!A1626,15),"")</f>
        <v/>
      </c>
      <c r="B1605" s="11" t="str">
        <f>IF('Atual-TXT'!A1626&lt;&gt;"",RIGHT(LEFT('Atual-TXT'!A1626,51),34),"")</f>
        <v/>
      </c>
      <c r="C1605" s="12" t="str">
        <f>IF('Atual-TXT'!A1626&lt;&gt;"",VALUE(RIGHT(LEFT('Atual-TXT'!A1626,75),23)),"")</f>
        <v/>
      </c>
      <c r="D1605" s="11" t="str">
        <f>IF('Atual-TXT'!A1626&lt;&gt;"",RIGHT(LEFT('Atual-TXT'!A1626,77),1),"")</f>
        <v/>
      </c>
      <c r="E1605" s="12" t="str">
        <f>IF('Atual-TXT'!A1626&lt;&gt;"",IF(MOD(VALUE(LEFT(A1605,1)),2)=1,IF(D1605="D",C1605,-C1605),IF(D1605="C",C1605,-C1605)),"")</f>
        <v/>
      </c>
    </row>
    <row r="1606" spans="1:5" x14ac:dyDescent="0.2">
      <c r="A1606" s="11" t="str">
        <f>IF('Atual-TXT'!A1627&lt;&gt;"",LEFT('Atual-TXT'!A1627,15),"")</f>
        <v/>
      </c>
      <c r="B1606" s="11" t="str">
        <f>IF('Atual-TXT'!A1627&lt;&gt;"",RIGHT(LEFT('Atual-TXT'!A1627,51),34),"")</f>
        <v/>
      </c>
      <c r="C1606" s="12" t="str">
        <f>IF('Atual-TXT'!A1627&lt;&gt;"",VALUE(RIGHT(LEFT('Atual-TXT'!A1627,75),23)),"")</f>
        <v/>
      </c>
      <c r="D1606" s="11" t="str">
        <f>IF('Atual-TXT'!A1627&lt;&gt;"",RIGHT(LEFT('Atual-TXT'!A1627,77),1),"")</f>
        <v/>
      </c>
      <c r="E1606" s="12" t="str">
        <f>IF('Atual-TXT'!A1627&lt;&gt;"",IF(MOD(VALUE(LEFT(A1606,1)),2)=1,IF(D1606="D",C1606,-C1606),IF(D1606="C",C1606,-C1606)),"")</f>
        <v/>
      </c>
    </row>
    <row r="1607" spans="1:5" x14ac:dyDescent="0.2">
      <c r="A1607" s="11" t="str">
        <f>IF('Atual-TXT'!A1628&lt;&gt;"",LEFT('Atual-TXT'!A1628,15),"")</f>
        <v/>
      </c>
      <c r="B1607" s="11" t="str">
        <f>IF('Atual-TXT'!A1628&lt;&gt;"",RIGHT(LEFT('Atual-TXT'!A1628,51),34),"")</f>
        <v/>
      </c>
      <c r="C1607" s="12" t="str">
        <f>IF('Atual-TXT'!A1628&lt;&gt;"",VALUE(RIGHT(LEFT('Atual-TXT'!A1628,75),23)),"")</f>
        <v/>
      </c>
      <c r="D1607" s="11" t="str">
        <f>IF('Atual-TXT'!A1628&lt;&gt;"",RIGHT(LEFT('Atual-TXT'!A1628,77),1),"")</f>
        <v/>
      </c>
      <c r="E1607" s="12" t="str">
        <f>IF('Atual-TXT'!A1628&lt;&gt;"",IF(MOD(VALUE(LEFT(A1607,1)),2)=1,IF(D1607="D",C1607,-C1607),IF(D1607="C",C1607,-C1607)),"")</f>
        <v/>
      </c>
    </row>
    <row r="1608" spans="1:5" x14ac:dyDescent="0.2">
      <c r="A1608" s="11" t="str">
        <f>IF('Atual-TXT'!A1629&lt;&gt;"",LEFT('Atual-TXT'!A1629,15),"")</f>
        <v/>
      </c>
      <c r="B1608" s="11" t="str">
        <f>IF('Atual-TXT'!A1629&lt;&gt;"",RIGHT(LEFT('Atual-TXT'!A1629,51),34),"")</f>
        <v/>
      </c>
      <c r="C1608" s="12" t="str">
        <f>IF('Atual-TXT'!A1629&lt;&gt;"",VALUE(RIGHT(LEFT('Atual-TXT'!A1629,75),23)),"")</f>
        <v/>
      </c>
      <c r="D1608" s="11" t="str">
        <f>IF('Atual-TXT'!A1629&lt;&gt;"",RIGHT(LEFT('Atual-TXT'!A1629,77),1),"")</f>
        <v/>
      </c>
      <c r="E1608" s="12" t="str">
        <f>IF('Atual-TXT'!A1629&lt;&gt;"",IF(MOD(VALUE(LEFT(A1608,1)),2)=1,IF(D1608="D",C1608,-C1608),IF(D1608="C",C1608,-C1608)),"")</f>
        <v/>
      </c>
    </row>
    <row r="1609" spans="1:5" x14ac:dyDescent="0.2">
      <c r="A1609" s="11" t="str">
        <f>IF('Atual-TXT'!A1630&lt;&gt;"",LEFT('Atual-TXT'!A1630,15),"")</f>
        <v/>
      </c>
      <c r="B1609" s="11" t="str">
        <f>IF('Atual-TXT'!A1630&lt;&gt;"",RIGHT(LEFT('Atual-TXT'!A1630,51),34),"")</f>
        <v/>
      </c>
      <c r="C1609" s="12" t="str">
        <f>IF('Atual-TXT'!A1630&lt;&gt;"",VALUE(RIGHT(LEFT('Atual-TXT'!A1630,75),23)),"")</f>
        <v/>
      </c>
      <c r="D1609" s="11" t="str">
        <f>IF('Atual-TXT'!A1630&lt;&gt;"",RIGHT(LEFT('Atual-TXT'!A1630,77),1),"")</f>
        <v/>
      </c>
      <c r="E1609" s="12" t="str">
        <f>IF('Atual-TXT'!A1630&lt;&gt;"",IF(MOD(VALUE(LEFT(A1609,1)),2)=1,IF(D1609="D",C1609,-C1609),IF(D1609="C",C1609,-C1609)),"")</f>
        <v/>
      </c>
    </row>
    <row r="1610" spans="1:5" x14ac:dyDescent="0.2">
      <c r="A1610" s="11" t="str">
        <f>IF('Atual-TXT'!A1631&lt;&gt;"",LEFT('Atual-TXT'!A1631,15),"")</f>
        <v/>
      </c>
      <c r="B1610" s="11" t="str">
        <f>IF('Atual-TXT'!A1631&lt;&gt;"",RIGHT(LEFT('Atual-TXT'!A1631,51),34),"")</f>
        <v/>
      </c>
      <c r="C1610" s="12" t="str">
        <f>IF('Atual-TXT'!A1631&lt;&gt;"",VALUE(RIGHT(LEFT('Atual-TXT'!A1631,75),23)),"")</f>
        <v/>
      </c>
      <c r="D1610" s="11" t="str">
        <f>IF('Atual-TXT'!A1631&lt;&gt;"",RIGHT(LEFT('Atual-TXT'!A1631,77),1),"")</f>
        <v/>
      </c>
      <c r="E1610" s="12" t="str">
        <f>IF('Atual-TXT'!A1631&lt;&gt;"",IF(MOD(VALUE(LEFT(A1610,1)),2)=1,IF(D1610="D",C1610,-C1610),IF(D1610="C",C1610,-C1610)),"")</f>
        <v/>
      </c>
    </row>
    <row r="1611" spans="1:5" x14ac:dyDescent="0.2">
      <c r="A1611" s="11" t="str">
        <f>IF('Atual-TXT'!A1632&lt;&gt;"",LEFT('Atual-TXT'!A1632,15),"")</f>
        <v/>
      </c>
      <c r="B1611" s="11" t="str">
        <f>IF('Atual-TXT'!A1632&lt;&gt;"",RIGHT(LEFT('Atual-TXT'!A1632,51),34),"")</f>
        <v/>
      </c>
      <c r="C1611" s="12" t="str">
        <f>IF('Atual-TXT'!A1632&lt;&gt;"",VALUE(RIGHT(LEFT('Atual-TXT'!A1632,75),23)),"")</f>
        <v/>
      </c>
      <c r="D1611" s="11" t="str">
        <f>IF('Atual-TXT'!A1632&lt;&gt;"",RIGHT(LEFT('Atual-TXT'!A1632,77),1),"")</f>
        <v/>
      </c>
      <c r="E1611" s="12" t="str">
        <f>IF('Atual-TXT'!A1632&lt;&gt;"",IF(MOD(VALUE(LEFT(A1611,1)),2)=1,IF(D1611="D",C1611,-C1611),IF(D1611="C",C1611,-C1611)),"")</f>
        <v/>
      </c>
    </row>
    <row r="1612" spans="1:5" x14ac:dyDescent="0.2">
      <c r="A1612" s="11" t="str">
        <f>IF('Atual-TXT'!A1633&lt;&gt;"",LEFT('Atual-TXT'!A1633,15),"")</f>
        <v/>
      </c>
      <c r="B1612" s="11" t="str">
        <f>IF('Atual-TXT'!A1633&lt;&gt;"",RIGHT(LEFT('Atual-TXT'!A1633,51),34),"")</f>
        <v/>
      </c>
      <c r="C1612" s="12" t="str">
        <f>IF('Atual-TXT'!A1633&lt;&gt;"",VALUE(RIGHT(LEFT('Atual-TXT'!A1633,75),23)),"")</f>
        <v/>
      </c>
      <c r="D1612" s="11" t="str">
        <f>IF('Atual-TXT'!A1633&lt;&gt;"",RIGHT(LEFT('Atual-TXT'!A1633,77),1),"")</f>
        <v/>
      </c>
      <c r="E1612" s="12" t="str">
        <f>IF('Atual-TXT'!A1633&lt;&gt;"",IF(MOD(VALUE(LEFT(A1612,1)),2)=1,IF(D1612="D",C1612,-C1612),IF(D1612="C",C1612,-C1612)),"")</f>
        <v/>
      </c>
    </row>
    <row r="1613" spans="1:5" x14ac:dyDescent="0.2">
      <c r="A1613" s="11" t="str">
        <f>IF('Atual-TXT'!A1634&lt;&gt;"",LEFT('Atual-TXT'!A1634,15),"")</f>
        <v/>
      </c>
      <c r="B1613" s="11" t="str">
        <f>IF('Atual-TXT'!A1634&lt;&gt;"",RIGHT(LEFT('Atual-TXT'!A1634,51),34),"")</f>
        <v/>
      </c>
      <c r="C1613" s="12" t="str">
        <f>IF('Atual-TXT'!A1634&lt;&gt;"",VALUE(RIGHT(LEFT('Atual-TXT'!A1634,75),23)),"")</f>
        <v/>
      </c>
      <c r="D1613" s="11" t="str">
        <f>IF('Atual-TXT'!A1634&lt;&gt;"",RIGHT(LEFT('Atual-TXT'!A1634,77),1),"")</f>
        <v/>
      </c>
      <c r="E1613" s="12" t="str">
        <f>IF('Atual-TXT'!A1634&lt;&gt;"",IF(MOD(VALUE(LEFT(A1613,1)),2)=1,IF(D1613="D",C1613,-C1613),IF(D1613="C",C1613,-C1613)),"")</f>
        <v/>
      </c>
    </row>
    <row r="1614" spans="1:5" x14ac:dyDescent="0.2">
      <c r="A1614" s="11" t="str">
        <f>IF('Atual-TXT'!A1635&lt;&gt;"",LEFT('Atual-TXT'!A1635,15),"")</f>
        <v/>
      </c>
      <c r="B1614" s="11" t="str">
        <f>IF('Atual-TXT'!A1635&lt;&gt;"",RIGHT(LEFT('Atual-TXT'!A1635,51),34),"")</f>
        <v/>
      </c>
      <c r="C1614" s="12" t="str">
        <f>IF('Atual-TXT'!A1635&lt;&gt;"",VALUE(RIGHT(LEFT('Atual-TXT'!A1635,75),23)),"")</f>
        <v/>
      </c>
      <c r="D1614" s="11" t="str">
        <f>IF('Atual-TXT'!A1635&lt;&gt;"",RIGHT(LEFT('Atual-TXT'!A1635,77),1),"")</f>
        <v/>
      </c>
      <c r="E1614" s="12" t="str">
        <f>IF('Atual-TXT'!A1635&lt;&gt;"",IF(MOD(VALUE(LEFT(A1614,1)),2)=1,IF(D1614="D",C1614,-C1614),IF(D1614="C",C1614,-C1614)),"")</f>
        <v/>
      </c>
    </row>
    <row r="1615" spans="1:5" x14ac:dyDescent="0.2">
      <c r="A1615" s="11" t="str">
        <f>IF('Atual-TXT'!A1636&lt;&gt;"",LEFT('Atual-TXT'!A1636,15),"")</f>
        <v/>
      </c>
      <c r="B1615" s="11" t="str">
        <f>IF('Atual-TXT'!A1636&lt;&gt;"",RIGHT(LEFT('Atual-TXT'!A1636,51),34),"")</f>
        <v/>
      </c>
      <c r="C1615" s="12" t="str">
        <f>IF('Atual-TXT'!A1636&lt;&gt;"",VALUE(RIGHT(LEFT('Atual-TXT'!A1636,75),23)),"")</f>
        <v/>
      </c>
      <c r="D1615" s="11" t="str">
        <f>IF('Atual-TXT'!A1636&lt;&gt;"",RIGHT(LEFT('Atual-TXT'!A1636,77),1),"")</f>
        <v/>
      </c>
      <c r="E1615" s="12" t="str">
        <f>IF('Atual-TXT'!A1636&lt;&gt;"",IF(MOD(VALUE(LEFT(A1615,1)),2)=1,IF(D1615="D",C1615,-C1615),IF(D1615="C",C1615,-C1615)),"")</f>
        <v/>
      </c>
    </row>
    <row r="1616" spans="1:5" x14ac:dyDescent="0.2">
      <c r="A1616" s="11" t="str">
        <f>IF('Atual-TXT'!A1637&lt;&gt;"",LEFT('Atual-TXT'!A1637,15),"")</f>
        <v/>
      </c>
      <c r="B1616" s="11" t="str">
        <f>IF('Atual-TXT'!A1637&lt;&gt;"",RIGHT(LEFT('Atual-TXT'!A1637,51),34),"")</f>
        <v/>
      </c>
      <c r="C1616" s="12" t="str">
        <f>IF('Atual-TXT'!A1637&lt;&gt;"",VALUE(RIGHT(LEFT('Atual-TXT'!A1637,75),23)),"")</f>
        <v/>
      </c>
      <c r="D1616" s="11" t="str">
        <f>IF('Atual-TXT'!A1637&lt;&gt;"",RIGHT(LEFT('Atual-TXT'!A1637,77),1),"")</f>
        <v/>
      </c>
      <c r="E1616" s="12" t="str">
        <f>IF('Atual-TXT'!A1637&lt;&gt;"",IF(MOD(VALUE(LEFT(A1616,1)),2)=1,IF(D1616="D",C1616,-C1616),IF(D1616="C",C1616,-C1616)),"")</f>
        <v/>
      </c>
    </row>
    <row r="1617" spans="1:5" x14ac:dyDescent="0.2">
      <c r="A1617" s="11" t="str">
        <f>IF('Atual-TXT'!A1638&lt;&gt;"",LEFT('Atual-TXT'!A1638,15),"")</f>
        <v/>
      </c>
      <c r="B1617" s="11" t="str">
        <f>IF('Atual-TXT'!A1638&lt;&gt;"",RIGHT(LEFT('Atual-TXT'!A1638,51),34),"")</f>
        <v/>
      </c>
      <c r="C1617" s="12" t="str">
        <f>IF('Atual-TXT'!A1638&lt;&gt;"",VALUE(RIGHT(LEFT('Atual-TXT'!A1638,75),23)),"")</f>
        <v/>
      </c>
      <c r="D1617" s="11" t="str">
        <f>IF('Atual-TXT'!A1638&lt;&gt;"",RIGHT(LEFT('Atual-TXT'!A1638,77),1),"")</f>
        <v/>
      </c>
      <c r="E1617" s="12" t="str">
        <f>IF('Atual-TXT'!A1638&lt;&gt;"",IF(MOD(VALUE(LEFT(A1617,1)),2)=1,IF(D1617="D",C1617,-C1617),IF(D1617="C",C1617,-C1617)),"")</f>
        <v/>
      </c>
    </row>
    <row r="1618" spans="1:5" x14ac:dyDescent="0.2">
      <c r="A1618" s="11" t="str">
        <f>IF('Atual-TXT'!A1639&lt;&gt;"",LEFT('Atual-TXT'!A1639,15),"")</f>
        <v/>
      </c>
      <c r="B1618" s="11" t="str">
        <f>IF('Atual-TXT'!A1639&lt;&gt;"",RIGHT(LEFT('Atual-TXT'!A1639,51),34),"")</f>
        <v/>
      </c>
      <c r="C1618" s="12" t="str">
        <f>IF('Atual-TXT'!A1639&lt;&gt;"",VALUE(RIGHT(LEFT('Atual-TXT'!A1639,75),23)),"")</f>
        <v/>
      </c>
      <c r="D1618" s="11" t="str">
        <f>IF('Atual-TXT'!A1639&lt;&gt;"",RIGHT(LEFT('Atual-TXT'!A1639,77),1),"")</f>
        <v/>
      </c>
      <c r="E1618" s="12" t="str">
        <f>IF('Atual-TXT'!A1639&lt;&gt;"",IF(MOD(VALUE(LEFT(A1618,1)),2)=1,IF(D1618="D",C1618,-C1618),IF(D1618="C",C1618,-C1618)),"")</f>
        <v/>
      </c>
    </row>
    <row r="1619" spans="1:5" x14ac:dyDescent="0.2">
      <c r="A1619" s="11" t="str">
        <f>IF('Atual-TXT'!A1640&lt;&gt;"",LEFT('Atual-TXT'!A1640,15),"")</f>
        <v/>
      </c>
      <c r="B1619" s="11" t="str">
        <f>IF('Atual-TXT'!A1640&lt;&gt;"",RIGHT(LEFT('Atual-TXT'!A1640,51),34),"")</f>
        <v/>
      </c>
      <c r="C1619" s="12" t="str">
        <f>IF('Atual-TXT'!A1640&lt;&gt;"",VALUE(RIGHT(LEFT('Atual-TXT'!A1640,75),23)),"")</f>
        <v/>
      </c>
      <c r="D1619" s="11" t="str">
        <f>IF('Atual-TXT'!A1640&lt;&gt;"",RIGHT(LEFT('Atual-TXT'!A1640,77),1),"")</f>
        <v/>
      </c>
      <c r="E1619" s="12" t="str">
        <f>IF('Atual-TXT'!A1640&lt;&gt;"",IF(MOD(VALUE(LEFT(A1619,1)),2)=1,IF(D1619="D",C1619,-C1619),IF(D1619="C",C1619,-C1619)),"")</f>
        <v/>
      </c>
    </row>
    <row r="1620" spans="1:5" x14ac:dyDescent="0.2">
      <c r="A1620" s="11" t="str">
        <f>IF('Atual-TXT'!A1641&lt;&gt;"",LEFT('Atual-TXT'!A1641,15),"")</f>
        <v/>
      </c>
      <c r="B1620" s="11" t="str">
        <f>IF('Atual-TXT'!A1641&lt;&gt;"",RIGHT(LEFT('Atual-TXT'!A1641,51),34),"")</f>
        <v/>
      </c>
      <c r="C1620" s="12" t="str">
        <f>IF('Atual-TXT'!A1641&lt;&gt;"",VALUE(RIGHT(LEFT('Atual-TXT'!A1641,75),23)),"")</f>
        <v/>
      </c>
      <c r="D1620" s="11" t="str">
        <f>IF('Atual-TXT'!A1641&lt;&gt;"",RIGHT(LEFT('Atual-TXT'!A1641,77),1),"")</f>
        <v/>
      </c>
      <c r="E1620" s="12" t="str">
        <f>IF('Atual-TXT'!A1641&lt;&gt;"",IF(MOD(VALUE(LEFT(A1620,1)),2)=1,IF(D1620="D",C1620,-C1620),IF(D1620="C",C1620,-C1620)),"")</f>
        <v/>
      </c>
    </row>
    <row r="1621" spans="1:5" x14ac:dyDescent="0.2">
      <c r="A1621" s="11" t="str">
        <f>IF('Atual-TXT'!A1642&lt;&gt;"",LEFT('Atual-TXT'!A1642,15),"")</f>
        <v/>
      </c>
      <c r="B1621" s="11" t="str">
        <f>IF('Atual-TXT'!A1642&lt;&gt;"",RIGHT(LEFT('Atual-TXT'!A1642,51),34),"")</f>
        <v/>
      </c>
      <c r="C1621" s="12" t="str">
        <f>IF('Atual-TXT'!A1642&lt;&gt;"",VALUE(RIGHT(LEFT('Atual-TXT'!A1642,75),23)),"")</f>
        <v/>
      </c>
      <c r="D1621" s="11" t="str">
        <f>IF('Atual-TXT'!A1642&lt;&gt;"",RIGHT(LEFT('Atual-TXT'!A1642,77),1),"")</f>
        <v/>
      </c>
      <c r="E1621" s="12" t="str">
        <f>IF('Atual-TXT'!A1642&lt;&gt;"",IF(MOD(VALUE(LEFT(A1621,1)),2)=1,IF(D1621="D",C1621,-C1621),IF(D1621="C",C1621,-C1621)),"")</f>
        <v/>
      </c>
    </row>
    <row r="1622" spans="1:5" x14ac:dyDescent="0.2">
      <c r="A1622" s="11" t="str">
        <f>IF('Atual-TXT'!A1643&lt;&gt;"",LEFT('Atual-TXT'!A1643,15),"")</f>
        <v/>
      </c>
      <c r="B1622" s="11" t="str">
        <f>IF('Atual-TXT'!A1643&lt;&gt;"",RIGHT(LEFT('Atual-TXT'!A1643,51),34),"")</f>
        <v/>
      </c>
      <c r="C1622" s="12" t="str">
        <f>IF('Atual-TXT'!A1643&lt;&gt;"",VALUE(RIGHT(LEFT('Atual-TXT'!A1643,75),23)),"")</f>
        <v/>
      </c>
      <c r="D1622" s="11" t="str">
        <f>IF('Atual-TXT'!A1643&lt;&gt;"",RIGHT(LEFT('Atual-TXT'!A1643,77),1),"")</f>
        <v/>
      </c>
      <c r="E1622" s="12" t="str">
        <f>IF('Atual-TXT'!A1643&lt;&gt;"",IF(MOD(VALUE(LEFT(A1622,1)),2)=1,IF(D1622="D",C1622,-C1622),IF(D1622="C",C1622,-C1622)),"")</f>
        <v/>
      </c>
    </row>
    <row r="1623" spans="1:5" x14ac:dyDescent="0.2">
      <c r="A1623" s="11" t="str">
        <f>IF('Atual-TXT'!A1644&lt;&gt;"",LEFT('Atual-TXT'!A1644,15),"")</f>
        <v/>
      </c>
      <c r="B1623" s="11" t="str">
        <f>IF('Atual-TXT'!A1644&lt;&gt;"",RIGHT(LEFT('Atual-TXT'!A1644,51),34),"")</f>
        <v/>
      </c>
      <c r="C1623" s="12" t="str">
        <f>IF('Atual-TXT'!A1644&lt;&gt;"",VALUE(RIGHT(LEFT('Atual-TXT'!A1644,75),23)),"")</f>
        <v/>
      </c>
      <c r="D1623" s="11" t="str">
        <f>IF('Atual-TXT'!A1644&lt;&gt;"",RIGHT(LEFT('Atual-TXT'!A1644,77),1),"")</f>
        <v/>
      </c>
      <c r="E1623" s="12" t="str">
        <f>IF('Atual-TXT'!A1644&lt;&gt;"",IF(MOD(VALUE(LEFT(A1623,1)),2)=1,IF(D1623="D",C1623,-C1623),IF(D1623="C",C1623,-C1623)),"")</f>
        <v/>
      </c>
    </row>
    <row r="1624" spans="1:5" x14ac:dyDescent="0.2">
      <c r="A1624" s="11" t="str">
        <f>IF('Atual-TXT'!A1645&lt;&gt;"",LEFT('Atual-TXT'!A1645,15),"")</f>
        <v/>
      </c>
      <c r="B1624" s="11" t="str">
        <f>IF('Atual-TXT'!A1645&lt;&gt;"",RIGHT(LEFT('Atual-TXT'!A1645,51),34),"")</f>
        <v/>
      </c>
      <c r="C1624" s="12" t="str">
        <f>IF('Atual-TXT'!A1645&lt;&gt;"",VALUE(RIGHT(LEFT('Atual-TXT'!A1645,75),23)),"")</f>
        <v/>
      </c>
      <c r="D1624" s="11" t="str">
        <f>IF('Atual-TXT'!A1645&lt;&gt;"",RIGHT(LEFT('Atual-TXT'!A1645,77),1),"")</f>
        <v/>
      </c>
      <c r="E1624" s="12" t="str">
        <f>IF('Atual-TXT'!A1645&lt;&gt;"",IF(MOD(VALUE(LEFT(A1624,1)),2)=1,IF(D1624="D",C1624,-C1624),IF(D1624="C",C1624,-C1624)),"")</f>
        <v/>
      </c>
    </row>
    <row r="1625" spans="1:5" x14ac:dyDescent="0.2">
      <c r="A1625" s="11" t="str">
        <f>IF('Atual-TXT'!A1646&lt;&gt;"",LEFT('Atual-TXT'!A1646,15),"")</f>
        <v/>
      </c>
      <c r="B1625" s="11" t="str">
        <f>IF('Atual-TXT'!A1646&lt;&gt;"",RIGHT(LEFT('Atual-TXT'!A1646,51),34),"")</f>
        <v/>
      </c>
      <c r="C1625" s="12" t="str">
        <f>IF('Atual-TXT'!A1646&lt;&gt;"",VALUE(RIGHT(LEFT('Atual-TXT'!A1646,75),23)),"")</f>
        <v/>
      </c>
      <c r="D1625" s="11" t="str">
        <f>IF('Atual-TXT'!A1646&lt;&gt;"",RIGHT(LEFT('Atual-TXT'!A1646,77),1),"")</f>
        <v/>
      </c>
      <c r="E1625" s="12" t="str">
        <f>IF('Atual-TXT'!A1646&lt;&gt;"",IF(MOD(VALUE(LEFT(A1625,1)),2)=1,IF(D1625="D",C1625,-C1625),IF(D1625="C",C1625,-C1625)),"")</f>
        <v/>
      </c>
    </row>
    <row r="1626" spans="1:5" x14ac:dyDescent="0.2">
      <c r="A1626" s="11" t="str">
        <f>IF('Atual-TXT'!A1647&lt;&gt;"",LEFT('Atual-TXT'!A1647,15),"")</f>
        <v/>
      </c>
      <c r="B1626" s="11" t="str">
        <f>IF('Atual-TXT'!A1647&lt;&gt;"",RIGHT(LEFT('Atual-TXT'!A1647,51),34),"")</f>
        <v/>
      </c>
      <c r="C1626" s="12" t="str">
        <f>IF('Atual-TXT'!A1647&lt;&gt;"",VALUE(RIGHT(LEFT('Atual-TXT'!A1647,75),23)),"")</f>
        <v/>
      </c>
      <c r="D1626" s="11" t="str">
        <f>IF('Atual-TXT'!A1647&lt;&gt;"",RIGHT(LEFT('Atual-TXT'!A1647,77),1),"")</f>
        <v/>
      </c>
      <c r="E1626" s="12" t="str">
        <f>IF('Atual-TXT'!A1647&lt;&gt;"",IF(MOD(VALUE(LEFT(A1626,1)),2)=1,IF(D1626="D",C1626,-C1626),IF(D1626="C",C1626,-C1626)),"")</f>
        <v/>
      </c>
    </row>
    <row r="1627" spans="1:5" x14ac:dyDescent="0.2">
      <c r="A1627" s="11" t="str">
        <f>IF('Atual-TXT'!A1648&lt;&gt;"",LEFT('Atual-TXT'!A1648,15),"")</f>
        <v/>
      </c>
      <c r="B1627" s="11" t="str">
        <f>IF('Atual-TXT'!A1648&lt;&gt;"",RIGHT(LEFT('Atual-TXT'!A1648,51),34),"")</f>
        <v/>
      </c>
      <c r="C1627" s="12" t="str">
        <f>IF('Atual-TXT'!A1648&lt;&gt;"",VALUE(RIGHT(LEFT('Atual-TXT'!A1648,75),23)),"")</f>
        <v/>
      </c>
      <c r="D1627" s="11" t="str">
        <f>IF('Atual-TXT'!A1648&lt;&gt;"",RIGHT(LEFT('Atual-TXT'!A1648,77),1),"")</f>
        <v/>
      </c>
      <c r="E1627" s="12" t="str">
        <f>IF('Atual-TXT'!A1648&lt;&gt;"",IF(MOD(VALUE(LEFT(A1627,1)),2)=1,IF(D1627="D",C1627,-C1627),IF(D1627="C",C1627,-C1627)),"")</f>
        <v/>
      </c>
    </row>
    <row r="1628" spans="1:5" x14ac:dyDescent="0.2">
      <c r="A1628" s="11" t="str">
        <f>IF('Atual-TXT'!A1649&lt;&gt;"",LEFT('Atual-TXT'!A1649,15),"")</f>
        <v/>
      </c>
      <c r="B1628" s="11" t="str">
        <f>IF('Atual-TXT'!A1649&lt;&gt;"",RIGHT(LEFT('Atual-TXT'!A1649,51),34),"")</f>
        <v/>
      </c>
      <c r="C1628" s="12" t="str">
        <f>IF('Atual-TXT'!A1649&lt;&gt;"",VALUE(RIGHT(LEFT('Atual-TXT'!A1649,75),23)),"")</f>
        <v/>
      </c>
      <c r="D1628" s="11" t="str">
        <f>IF('Atual-TXT'!A1649&lt;&gt;"",RIGHT(LEFT('Atual-TXT'!A1649,77),1),"")</f>
        <v/>
      </c>
      <c r="E1628" s="12" t="str">
        <f>IF('Atual-TXT'!A1649&lt;&gt;"",IF(MOD(VALUE(LEFT(A1628,1)),2)=1,IF(D1628="D",C1628,-C1628),IF(D1628="C",C1628,-C1628)),"")</f>
        <v/>
      </c>
    </row>
    <row r="1629" spans="1:5" x14ac:dyDescent="0.2">
      <c r="A1629" s="11" t="str">
        <f>IF('Atual-TXT'!A1650&lt;&gt;"",LEFT('Atual-TXT'!A1650,15),"")</f>
        <v/>
      </c>
      <c r="B1629" s="11" t="str">
        <f>IF('Atual-TXT'!A1650&lt;&gt;"",RIGHT(LEFT('Atual-TXT'!A1650,51),34),"")</f>
        <v/>
      </c>
      <c r="C1629" s="12" t="str">
        <f>IF('Atual-TXT'!A1650&lt;&gt;"",VALUE(RIGHT(LEFT('Atual-TXT'!A1650,75),23)),"")</f>
        <v/>
      </c>
      <c r="D1629" s="11" t="str">
        <f>IF('Atual-TXT'!A1650&lt;&gt;"",RIGHT(LEFT('Atual-TXT'!A1650,77),1),"")</f>
        <v/>
      </c>
      <c r="E1629" s="12" t="str">
        <f>IF('Atual-TXT'!A1650&lt;&gt;"",IF(MOD(VALUE(LEFT(A1629,1)),2)=1,IF(D1629="D",C1629,-C1629),IF(D1629="C",C1629,-C1629)),"")</f>
        <v/>
      </c>
    </row>
    <row r="1630" spans="1:5" x14ac:dyDescent="0.2">
      <c r="A1630" s="11" t="str">
        <f>IF('Atual-TXT'!A1651&lt;&gt;"",LEFT('Atual-TXT'!A1651,15),"")</f>
        <v/>
      </c>
      <c r="B1630" s="11" t="str">
        <f>IF('Atual-TXT'!A1651&lt;&gt;"",RIGHT(LEFT('Atual-TXT'!A1651,51),34),"")</f>
        <v/>
      </c>
      <c r="C1630" s="12" t="str">
        <f>IF('Atual-TXT'!A1651&lt;&gt;"",VALUE(RIGHT(LEFT('Atual-TXT'!A1651,75),23)),"")</f>
        <v/>
      </c>
      <c r="D1630" s="11" t="str">
        <f>IF('Atual-TXT'!A1651&lt;&gt;"",RIGHT(LEFT('Atual-TXT'!A1651,77),1),"")</f>
        <v/>
      </c>
      <c r="E1630" s="12" t="str">
        <f>IF('Atual-TXT'!A1651&lt;&gt;"",IF(MOD(VALUE(LEFT(A1630,1)),2)=1,IF(D1630="D",C1630,-C1630),IF(D1630="C",C1630,-C1630)),"")</f>
        <v/>
      </c>
    </row>
    <row r="1631" spans="1:5" x14ac:dyDescent="0.2">
      <c r="A1631" s="11" t="str">
        <f>IF('Atual-TXT'!A1652&lt;&gt;"",LEFT('Atual-TXT'!A1652,15),"")</f>
        <v/>
      </c>
      <c r="B1631" s="11" t="str">
        <f>IF('Atual-TXT'!A1652&lt;&gt;"",RIGHT(LEFT('Atual-TXT'!A1652,51),34),"")</f>
        <v/>
      </c>
      <c r="C1631" s="12" t="str">
        <f>IF('Atual-TXT'!A1652&lt;&gt;"",VALUE(RIGHT(LEFT('Atual-TXT'!A1652,75),23)),"")</f>
        <v/>
      </c>
      <c r="D1631" s="11" t="str">
        <f>IF('Atual-TXT'!A1652&lt;&gt;"",RIGHT(LEFT('Atual-TXT'!A1652,77),1),"")</f>
        <v/>
      </c>
      <c r="E1631" s="12" t="str">
        <f>IF('Atual-TXT'!A1652&lt;&gt;"",IF(MOD(VALUE(LEFT(A1631,1)),2)=1,IF(D1631="D",C1631,-C1631),IF(D1631="C",C1631,-C1631)),"")</f>
        <v/>
      </c>
    </row>
    <row r="1632" spans="1:5" x14ac:dyDescent="0.2">
      <c r="A1632" s="11" t="str">
        <f>IF('Atual-TXT'!A1653&lt;&gt;"",LEFT('Atual-TXT'!A1653,15),"")</f>
        <v/>
      </c>
      <c r="B1632" s="11" t="str">
        <f>IF('Atual-TXT'!A1653&lt;&gt;"",RIGHT(LEFT('Atual-TXT'!A1653,51),34),"")</f>
        <v/>
      </c>
      <c r="C1632" s="12" t="str">
        <f>IF('Atual-TXT'!A1653&lt;&gt;"",VALUE(RIGHT(LEFT('Atual-TXT'!A1653,75),23)),"")</f>
        <v/>
      </c>
      <c r="D1632" s="11" t="str">
        <f>IF('Atual-TXT'!A1653&lt;&gt;"",RIGHT(LEFT('Atual-TXT'!A1653,77),1),"")</f>
        <v/>
      </c>
      <c r="E1632" s="12" t="str">
        <f>IF('Atual-TXT'!A1653&lt;&gt;"",IF(MOD(VALUE(LEFT(A1632,1)),2)=1,IF(D1632="D",C1632,-C1632),IF(D1632="C",C1632,-C1632)),"")</f>
        <v/>
      </c>
    </row>
    <row r="1633" spans="1:5" x14ac:dyDescent="0.2">
      <c r="A1633" s="11" t="str">
        <f>IF('Atual-TXT'!A1654&lt;&gt;"",LEFT('Atual-TXT'!A1654,15),"")</f>
        <v/>
      </c>
      <c r="B1633" s="11" t="str">
        <f>IF('Atual-TXT'!A1654&lt;&gt;"",RIGHT(LEFT('Atual-TXT'!A1654,51),34),"")</f>
        <v/>
      </c>
      <c r="C1633" s="12" t="str">
        <f>IF('Atual-TXT'!A1654&lt;&gt;"",VALUE(RIGHT(LEFT('Atual-TXT'!A1654,75),23)),"")</f>
        <v/>
      </c>
      <c r="D1633" s="11" t="str">
        <f>IF('Atual-TXT'!A1654&lt;&gt;"",RIGHT(LEFT('Atual-TXT'!A1654,77),1),"")</f>
        <v/>
      </c>
      <c r="E1633" s="12" t="str">
        <f>IF('Atual-TXT'!A1654&lt;&gt;"",IF(MOD(VALUE(LEFT(A1633,1)),2)=1,IF(D1633="D",C1633,-C1633),IF(D1633="C",C1633,-C1633)),"")</f>
        <v/>
      </c>
    </row>
    <row r="1634" spans="1:5" x14ac:dyDescent="0.2">
      <c r="A1634" s="11" t="str">
        <f>IF('Atual-TXT'!A1655&lt;&gt;"",LEFT('Atual-TXT'!A1655,15),"")</f>
        <v/>
      </c>
      <c r="B1634" s="11" t="str">
        <f>IF('Atual-TXT'!A1655&lt;&gt;"",RIGHT(LEFT('Atual-TXT'!A1655,51),34),"")</f>
        <v/>
      </c>
      <c r="C1634" s="12" t="str">
        <f>IF('Atual-TXT'!A1655&lt;&gt;"",VALUE(RIGHT(LEFT('Atual-TXT'!A1655,75),23)),"")</f>
        <v/>
      </c>
      <c r="D1634" s="11" t="str">
        <f>IF('Atual-TXT'!A1655&lt;&gt;"",RIGHT(LEFT('Atual-TXT'!A1655,77),1),"")</f>
        <v/>
      </c>
      <c r="E1634" s="12" t="str">
        <f>IF('Atual-TXT'!A1655&lt;&gt;"",IF(MOD(VALUE(LEFT(A1634,1)),2)=1,IF(D1634="D",C1634,-C1634),IF(D1634="C",C1634,-C1634)),"")</f>
        <v/>
      </c>
    </row>
    <row r="1635" spans="1:5" x14ac:dyDescent="0.2">
      <c r="A1635" s="11" t="str">
        <f>IF('Atual-TXT'!A1656&lt;&gt;"",LEFT('Atual-TXT'!A1656,15),"")</f>
        <v/>
      </c>
      <c r="B1635" s="11" t="str">
        <f>IF('Atual-TXT'!A1656&lt;&gt;"",RIGHT(LEFT('Atual-TXT'!A1656,51),34),"")</f>
        <v/>
      </c>
      <c r="C1635" s="12" t="str">
        <f>IF('Atual-TXT'!A1656&lt;&gt;"",VALUE(RIGHT(LEFT('Atual-TXT'!A1656,75),23)),"")</f>
        <v/>
      </c>
      <c r="D1635" s="11" t="str">
        <f>IF('Atual-TXT'!A1656&lt;&gt;"",RIGHT(LEFT('Atual-TXT'!A1656,77),1),"")</f>
        <v/>
      </c>
      <c r="E1635" s="12" t="str">
        <f>IF('Atual-TXT'!A1656&lt;&gt;"",IF(MOD(VALUE(LEFT(A1635,1)),2)=1,IF(D1635="D",C1635,-C1635),IF(D1635="C",C1635,-C1635)),"")</f>
        <v/>
      </c>
    </row>
    <row r="1636" spans="1:5" x14ac:dyDescent="0.2">
      <c r="A1636" s="11" t="str">
        <f>IF('Atual-TXT'!A1657&lt;&gt;"",LEFT('Atual-TXT'!A1657,15),"")</f>
        <v/>
      </c>
      <c r="B1636" s="11" t="str">
        <f>IF('Atual-TXT'!A1657&lt;&gt;"",RIGHT(LEFT('Atual-TXT'!A1657,51),34),"")</f>
        <v/>
      </c>
      <c r="C1636" s="12" t="str">
        <f>IF('Atual-TXT'!A1657&lt;&gt;"",VALUE(RIGHT(LEFT('Atual-TXT'!A1657,75),23)),"")</f>
        <v/>
      </c>
      <c r="D1636" s="11" t="str">
        <f>IF('Atual-TXT'!A1657&lt;&gt;"",RIGHT(LEFT('Atual-TXT'!A1657,77),1),"")</f>
        <v/>
      </c>
      <c r="E1636" s="12" t="str">
        <f>IF('Atual-TXT'!A1657&lt;&gt;"",IF(MOD(VALUE(LEFT(A1636,1)),2)=1,IF(D1636="D",C1636,-C1636),IF(D1636="C",C1636,-C1636)),"")</f>
        <v/>
      </c>
    </row>
    <row r="1637" spans="1:5" x14ac:dyDescent="0.2">
      <c r="A1637" s="11" t="str">
        <f>IF('Atual-TXT'!A1658&lt;&gt;"",LEFT('Atual-TXT'!A1658,15),"")</f>
        <v/>
      </c>
      <c r="B1637" s="11" t="str">
        <f>IF('Atual-TXT'!A1658&lt;&gt;"",RIGHT(LEFT('Atual-TXT'!A1658,51),34),"")</f>
        <v/>
      </c>
      <c r="C1637" s="12" t="str">
        <f>IF('Atual-TXT'!A1658&lt;&gt;"",VALUE(RIGHT(LEFT('Atual-TXT'!A1658,75),23)),"")</f>
        <v/>
      </c>
      <c r="D1637" s="11" t="str">
        <f>IF('Atual-TXT'!A1658&lt;&gt;"",RIGHT(LEFT('Atual-TXT'!A1658,77),1),"")</f>
        <v/>
      </c>
      <c r="E1637" s="12" t="str">
        <f>IF('Atual-TXT'!A1658&lt;&gt;"",IF(MOD(VALUE(LEFT(A1637,1)),2)=1,IF(D1637="D",C1637,-C1637),IF(D1637="C",C1637,-C1637)),"")</f>
        <v/>
      </c>
    </row>
    <row r="1638" spans="1:5" x14ac:dyDescent="0.2">
      <c r="A1638" s="11" t="str">
        <f>IF('Atual-TXT'!A1659&lt;&gt;"",LEFT('Atual-TXT'!A1659,15),"")</f>
        <v/>
      </c>
      <c r="B1638" s="11" t="str">
        <f>IF('Atual-TXT'!A1659&lt;&gt;"",RIGHT(LEFT('Atual-TXT'!A1659,51),34),"")</f>
        <v/>
      </c>
      <c r="C1638" s="12" t="str">
        <f>IF('Atual-TXT'!A1659&lt;&gt;"",VALUE(RIGHT(LEFT('Atual-TXT'!A1659,75),23)),"")</f>
        <v/>
      </c>
      <c r="D1638" s="11" t="str">
        <f>IF('Atual-TXT'!A1659&lt;&gt;"",RIGHT(LEFT('Atual-TXT'!A1659,77),1),"")</f>
        <v/>
      </c>
      <c r="E1638" s="12" t="str">
        <f>IF('Atual-TXT'!A1659&lt;&gt;"",IF(MOD(VALUE(LEFT(A1638,1)),2)=1,IF(D1638="D",C1638,-C1638),IF(D1638="C",C1638,-C1638)),"")</f>
        <v/>
      </c>
    </row>
    <row r="1639" spans="1:5" x14ac:dyDescent="0.2">
      <c r="A1639" s="11" t="str">
        <f>IF('Atual-TXT'!A1660&lt;&gt;"",LEFT('Atual-TXT'!A1660,15),"")</f>
        <v/>
      </c>
      <c r="B1639" s="11" t="str">
        <f>IF('Atual-TXT'!A1660&lt;&gt;"",RIGHT(LEFT('Atual-TXT'!A1660,51),34),"")</f>
        <v/>
      </c>
      <c r="C1639" s="12" t="str">
        <f>IF('Atual-TXT'!A1660&lt;&gt;"",VALUE(RIGHT(LEFT('Atual-TXT'!A1660,75),23)),"")</f>
        <v/>
      </c>
      <c r="D1639" s="11" t="str">
        <f>IF('Atual-TXT'!A1660&lt;&gt;"",RIGHT(LEFT('Atual-TXT'!A1660,77),1),"")</f>
        <v/>
      </c>
      <c r="E1639" s="12" t="str">
        <f>IF('Atual-TXT'!A1660&lt;&gt;"",IF(MOD(VALUE(LEFT(A1639,1)),2)=1,IF(D1639="D",C1639,-C1639),IF(D1639="C",C1639,-C1639)),"")</f>
        <v/>
      </c>
    </row>
    <row r="1640" spans="1:5" x14ac:dyDescent="0.2">
      <c r="A1640" s="11" t="str">
        <f>IF('Atual-TXT'!A1661&lt;&gt;"",LEFT('Atual-TXT'!A1661,15),"")</f>
        <v/>
      </c>
      <c r="B1640" s="11" t="str">
        <f>IF('Atual-TXT'!A1661&lt;&gt;"",RIGHT(LEFT('Atual-TXT'!A1661,51),34),"")</f>
        <v/>
      </c>
      <c r="C1640" s="12" t="str">
        <f>IF('Atual-TXT'!A1661&lt;&gt;"",VALUE(RIGHT(LEFT('Atual-TXT'!A1661,75),23)),"")</f>
        <v/>
      </c>
      <c r="D1640" s="11" t="str">
        <f>IF('Atual-TXT'!A1661&lt;&gt;"",RIGHT(LEFT('Atual-TXT'!A1661,77),1),"")</f>
        <v/>
      </c>
      <c r="E1640" s="12" t="str">
        <f>IF('Atual-TXT'!A1661&lt;&gt;"",IF(MOD(VALUE(LEFT(A1640,1)),2)=1,IF(D1640="D",C1640,-C1640),IF(D1640="C",C1640,-C1640)),"")</f>
        <v/>
      </c>
    </row>
    <row r="1641" spans="1:5" x14ac:dyDescent="0.2">
      <c r="A1641" s="11" t="str">
        <f>IF('Atual-TXT'!A1662&lt;&gt;"",LEFT('Atual-TXT'!A1662,15),"")</f>
        <v/>
      </c>
      <c r="B1641" s="11" t="str">
        <f>IF('Atual-TXT'!A1662&lt;&gt;"",RIGHT(LEFT('Atual-TXT'!A1662,51),34),"")</f>
        <v/>
      </c>
      <c r="C1641" s="12" t="str">
        <f>IF('Atual-TXT'!A1662&lt;&gt;"",VALUE(RIGHT(LEFT('Atual-TXT'!A1662,75),23)),"")</f>
        <v/>
      </c>
      <c r="D1641" s="11" t="str">
        <f>IF('Atual-TXT'!A1662&lt;&gt;"",RIGHT(LEFT('Atual-TXT'!A1662,77),1),"")</f>
        <v/>
      </c>
      <c r="E1641" s="12" t="str">
        <f>IF('Atual-TXT'!A1662&lt;&gt;"",IF(MOD(VALUE(LEFT(A1641,1)),2)=1,IF(D1641="D",C1641,-C1641),IF(D1641="C",C1641,-C1641)),"")</f>
        <v/>
      </c>
    </row>
    <row r="1642" spans="1:5" x14ac:dyDescent="0.2">
      <c r="A1642" s="11" t="str">
        <f>IF('Atual-TXT'!A1663&lt;&gt;"",LEFT('Atual-TXT'!A1663,15),"")</f>
        <v/>
      </c>
      <c r="B1642" s="11" t="str">
        <f>IF('Atual-TXT'!A1663&lt;&gt;"",RIGHT(LEFT('Atual-TXT'!A1663,51),34),"")</f>
        <v/>
      </c>
      <c r="C1642" s="12" t="str">
        <f>IF('Atual-TXT'!A1663&lt;&gt;"",VALUE(RIGHT(LEFT('Atual-TXT'!A1663,75),23)),"")</f>
        <v/>
      </c>
      <c r="D1642" s="11" t="str">
        <f>IF('Atual-TXT'!A1663&lt;&gt;"",RIGHT(LEFT('Atual-TXT'!A1663,77),1),"")</f>
        <v/>
      </c>
      <c r="E1642" s="12" t="str">
        <f>IF('Atual-TXT'!A1663&lt;&gt;"",IF(MOD(VALUE(LEFT(A1642,1)),2)=1,IF(D1642="D",C1642,-C1642),IF(D1642="C",C1642,-C1642)),"")</f>
        <v/>
      </c>
    </row>
    <row r="1643" spans="1:5" x14ac:dyDescent="0.2">
      <c r="A1643" s="11" t="str">
        <f>IF('Atual-TXT'!A1664&lt;&gt;"",LEFT('Atual-TXT'!A1664,15),"")</f>
        <v/>
      </c>
      <c r="B1643" s="11" t="str">
        <f>IF('Atual-TXT'!A1664&lt;&gt;"",RIGHT(LEFT('Atual-TXT'!A1664,51),34),"")</f>
        <v/>
      </c>
      <c r="C1643" s="12" t="str">
        <f>IF('Atual-TXT'!A1664&lt;&gt;"",VALUE(RIGHT(LEFT('Atual-TXT'!A1664,75),23)),"")</f>
        <v/>
      </c>
      <c r="D1643" s="11" t="str">
        <f>IF('Atual-TXT'!A1664&lt;&gt;"",RIGHT(LEFT('Atual-TXT'!A1664,77),1),"")</f>
        <v/>
      </c>
      <c r="E1643" s="12" t="str">
        <f>IF('Atual-TXT'!A1664&lt;&gt;"",IF(MOD(VALUE(LEFT(A1643,1)),2)=1,IF(D1643="D",C1643,-C1643),IF(D1643="C",C1643,-C1643)),"")</f>
        <v/>
      </c>
    </row>
    <row r="1644" spans="1:5" x14ac:dyDescent="0.2">
      <c r="A1644" s="11" t="str">
        <f>IF('Atual-TXT'!A1665&lt;&gt;"",LEFT('Atual-TXT'!A1665,15),"")</f>
        <v/>
      </c>
      <c r="B1644" s="11" t="str">
        <f>IF('Atual-TXT'!A1665&lt;&gt;"",RIGHT(LEFT('Atual-TXT'!A1665,51),34),"")</f>
        <v/>
      </c>
      <c r="C1644" s="12" t="str">
        <f>IF('Atual-TXT'!A1665&lt;&gt;"",VALUE(RIGHT(LEFT('Atual-TXT'!A1665,75),23)),"")</f>
        <v/>
      </c>
      <c r="D1644" s="11" t="str">
        <f>IF('Atual-TXT'!A1665&lt;&gt;"",RIGHT(LEFT('Atual-TXT'!A1665,77),1),"")</f>
        <v/>
      </c>
      <c r="E1644" s="12" t="str">
        <f>IF('Atual-TXT'!A1665&lt;&gt;"",IF(MOD(VALUE(LEFT(A1644,1)),2)=1,IF(D1644="D",C1644,-C1644),IF(D1644="C",C1644,-C1644)),"")</f>
        <v/>
      </c>
    </row>
    <row r="1645" spans="1:5" x14ac:dyDescent="0.2">
      <c r="A1645" s="11" t="str">
        <f>IF('Atual-TXT'!A1666&lt;&gt;"",LEFT('Atual-TXT'!A1666,15),"")</f>
        <v/>
      </c>
      <c r="B1645" s="11" t="str">
        <f>IF('Atual-TXT'!A1666&lt;&gt;"",RIGHT(LEFT('Atual-TXT'!A1666,51),34),"")</f>
        <v/>
      </c>
      <c r="C1645" s="12" t="str">
        <f>IF('Atual-TXT'!A1666&lt;&gt;"",VALUE(RIGHT(LEFT('Atual-TXT'!A1666,75),23)),"")</f>
        <v/>
      </c>
      <c r="D1645" s="11" t="str">
        <f>IF('Atual-TXT'!A1666&lt;&gt;"",RIGHT(LEFT('Atual-TXT'!A1666,77),1),"")</f>
        <v/>
      </c>
      <c r="E1645" s="12" t="str">
        <f>IF('Atual-TXT'!A1666&lt;&gt;"",IF(MOD(VALUE(LEFT(A1645,1)),2)=1,IF(D1645="D",C1645,-C1645),IF(D1645="C",C1645,-C1645)),"")</f>
        <v/>
      </c>
    </row>
    <row r="1646" spans="1:5" x14ac:dyDescent="0.2">
      <c r="A1646" s="11" t="str">
        <f>IF('Atual-TXT'!A1667&lt;&gt;"",LEFT('Atual-TXT'!A1667,15),"")</f>
        <v/>
      </c>
      <c r="B1646" s="11" t="str">
        <f>IF('Atual-TXT'!A1667&lt;&gt;"",RIGHT(LEFT('Atual-TXT'!A1667,51),34),"")</f>
        <v/>
      </c>
      <c r="C1646" s="12" t="str">
        <f>IF('Atual-TXT'!A1667&lt;&gt;"",VALUE(RIGHT(LEFT('Atual-TXT'!A1667,75),23)),"")</f>
        <v/>
      </c>
      <c r="D1646" s="11" t="str">
        <f>IF('Atual-TXT'!A1667&lt;&gt;"",RIGHT(LEFT('Atual-TXT'!A1667,77),1),"")</f>
        <v/>
      </c>
      <c r="E1646" s="12" t="str">
        <f>IF('Atual-TXT'!A1667&lt;&gt;"",IF(MOD(VALUE(LEFT(A1646,1)),2)=1,IF(D1646="D",C1646,-C1646),IF(D1646="C",C1646,-C1646)),"")</f>
        <v/>
      </c>
    </row>
    <row r="1647" spans="1:5" x14ac:dyDescent="0.2">
      <c r="A1647" s="11" t="str">
        <f>IF('Atual-TXT'!A1668&lt;&gt;"",LEFT('Atual-TXT'!A1668,15),"")</f>
        <v/>
      </c>
      <c r="B1647" s="11" t="str">
        <f>IF('Atual-TXT'!A1668&lt;&gt;"",RIGHT(LEFT('Atual-TXT'!A1668,51),34),"")</f>
        <v/>
      </c>
      <c r="C1647" s="12" t="str">
        <f>IF('Atual-TXT'!A1668&lt;&gt;"",VALUE(RIGHT(LEFT('Atual-TXT'!A1668,75),23)),"")</f>
        <v/>
      </c>
      <c r="D1647" s="11" t="str">
        <f>IF('Atual-TXT'!A1668&lt;&gt;"",RIGHT(LEFT('Atual-TXT'!A1668,77),1),"")</f>
        <v/>
      </c>
      <c r="E1647" s="12" t="str">
        <f>IF('Atual-TXT'!A1668&lt;&gt;"",IF(MOD(VALUE(LEFT(A1647,1)),2)=1,IF(D1647="D",C1647,-C1647),IF(D1647="C",C1647,-C1647)),"")</f>
        <v/>
      </c>
    </row>
    <row r="1648" spans="1:5" x14ac:dyDescent="0.2">
      <c r="A1648" s="11" t="str">
        <f>IF('Atual-TXT'!A1669&lt;&gt;"",LEFT('Atual-TXT'!A1669,15),"")</f>
        <v/>
      </c>
      <c r="B1648" s="11" t="str">
        <f>IF('Atual-TXT'!A1669&lt;&gt;"",RIGHT(LEFT('Atual-TXT'!A1669,51),34),"")</f>
        <v/>
      </c>
      <c r="C1648" s="12" t="str">
        <f>IF('Atual-TXT'!A1669&lt;&gt;"",VALUE(RIGHT(LEFT('Atual-TXT'!A1669,75),23)),"")</f>
        <v/>
      </c>
      <c r="D1648" s="11" t="str">
        <f>IF('Atual-TXT'!A1669&lt;&gt;"",RIGHT(LEFT('Atual-TXT'!A1669,77),1),"")</f>
        <v/>
      </c>
      <c r="E1648" s="12" t="str">
        <f>IF('Atual-TXT'!A1669&lt;&gt;"",IF(MOD(VALUE(LEFT(A1648,1)),2)=1,IF(D1648="D",C1648,-C1648),IF(D1648="C",C1648,-C1648)),"")</f>
        <v/>
      </c>
    </row>
    <row r="1649" spans="1:5" x14ac:dyDescent="0.2">
      <c r="A1649" s="11" t="str">
        <f>IF('Atual-TXT'!A1670&lt;&gt;"",LEFT('Atual-TXT'!A1670,15),"")</f>
        <v/>
      </c>
      <c r="B1649" s="11" t="str">
        <f>IF('Atual-TXT'!A1670&lt;&gt;"",RIGHT(LEFT('Atual-TXT'!A1670,51),34),"")</f>
        <v/>
      </c>
      <c r="C1649" s="12" t="str">
        <f>IF('Atual-TXT'!A1670&lt;&gt;"",VALUE(RIGHT(LEFT('Atual-TXT'!A1670,75),23)),"")</f>
        <v/>
      </c>
      <c r="D1649" s="11" t="str">
        <f>IF('Atual-TXT'!A1670&lt;&gt;"",RIGHT(LEFT('Atual-TXT'!A1670,77),1),"")</f>
        <v/>
      </c>
      <c r="E1649" s="12" t="str">
        <f>IF('Atual-TXT'!A1670&lt;&gt;"",IF(MOD(VALUE(LEFT(A1649,1)),2)=1,IF(D1649="D",C1649,-C1649),IF(D1649="C",C1649,-C1649)),"")</f>
        <v/>
      </c>
    </row>
    <row r="1650" spans="1:5" x14ac:dyDescent="0.2">
      <c r="A1650" s="11" t="str">
        <f>IF('Atual-TXT'!A1671&lt;&gt;"",LEFT('Atual-TXT'!A1671,15),"")</f>
        <v/>
      </c>
      <c r="B1650" s="11" t="str">
        <f>IF('Atual-TXT'!A1671&lt;&gt;"",RIGHT(LEFT('Atual-TXT'!A1671,51),34),"")</f>
        <v/>
      </c>
      <c r="C1650" s="12" t="str">
        <f>IF('Atual-TXT'!A1671&lt;&gt;"",VALUE(RIGHT(LEFT('Atual-TXT'!A1671,75),23)),"")</f>
        <v/>
      </c>
      <c r="D1650" s="11" t="str">
        <f>IF('Atual-TXT'!A1671&lt;&gt;"",RIGHT(LEFT('Atual-TXT'!A1671,77),1),"")</f>
        <v/>
      </c>
      <c r="E1650" s="12" t="str">
        <f>IF('Atual-TXT'!A1671&lt;&gt;"",IF(MOD(VALUE(LEFT(A1650,1)),2)=1,IF(D1650="D",C1650,-C1650),IF(D1650="C",C1650,-C1650)),"")</f>
        <v/>
      </c>
    </row>
    <row r="1651" spans="1:5" x14ac:dyDescent="0.2">
      <c r="A1651" s="11" t="str">
        <f>IF('Atual-TXT'!A1672&lt;&gt;"",LEFT('Atual-TXT'!A1672,15),"")</f>
        <v/>
      </c>
      <c r="B1651" s="11" t="str">
        <f>IF('Atual-TXT'!A1672&lt;&gt;"",RIGHT(LEFT('Atual-TXT'!A1672,51),34),"")</f>
        <v/>
      </c>
      <c r="C1651" s="12" t="str">
        <f>IF('Atual-TXT'!A1672&lt;&gt;"",VALUE(RIGHT(LEFT('Atual-TXT'!A1672,75),23)),"")</f>
        <v/>
      </c>
      <c r="D1651" s="11" t="str">
        <f>IF('Atual-TXT'!A1672&lt;&gt;"",RIGHT(LEFT('Atual-TXT'!A1672,77),1),"")</f>
        <v/>
      </c>
      <c r="E1651" s="12" t="str">
        <f>IF('Atual-TXT'!A1672&lt;&gt;"",IF(MOD(VALUE(LEFT(A1651,1)),2)=1,IF(D1651="D",C1651,-C1651),IF(D1651="C",C1651,-C1651)),"")</f>
        <v/>
      </c>
    </row>
    <row r="1652" spans="1:5" x14ac:dyDescent="0.2">
      <c r="A1652" s="11" t="str">
        <f>IF('Atual-TXT'!A1673&lt;&gt;"",LEFT('Atual-TXT'!A1673,15),"")</f>
        <v/>
      </c>
      <c r="B1652" s="11" t="str">
        <f>IF('Atual-TXT'!A1673&lt;&gt;"",RIGHT(LEFT('Atual-TXT'!A1673,51),34),"")</f>
        <v/>
      </c>
      <c r="C1652" s="12" t="str">
        <f>IF('Atual-TXT'!A1673&lt;&gt;"",VALUE(RIGHT(LEFT('Atual-TXT'!A1673,75),23)),"")</f>
        <v/>
      </c>
      <c r="D1652" s="11" t="str">
        <f>IF('Atual-TXT'!A1673&lt;&gt;"",RIGHT(LEFT('Atual-TXT'!A1673,77),1),"")</f>
        <v/>
      </c>
      <c r="E1652" s="12" t="str">
        <f>IF('Atual-TXT'!A1673&lt;&gt;"",IF(MOD(VALUE(LEFT(A1652,1)),2)=1,IF(D1652="D",C1652,-C1652),IF(D1652="C",C1652,-C1652)),"")</f>
        <v/>
      </c>
    </row>
    <row r="1653" spans="1:5" x14ac:dyDescent="0.2">
      <c r="A1653" s="11" t="str">
        <f>IF('Atual-TXT'!A1674&lt;&gt;"",LEFT('Atual-TXT'!A1674,15),"")</f>
        <v/>
      </c>
      <c r="B1653" s="11" t="str">
        <f>IF('Atual-TXT'!A1674&lt;&gt;"",RIGHT(LEFT('Atual-TXT'!A1674,51),34),"")</f>
        <v/>
      </c>
      <c r="C1653" s="12" t="str">
        <f>IF('Atual-TXT'!A1674&lt;&gt;"",VALUE(RIGHT(LEFT('Atual-TXT'!A1674,75),23)),"")</f>
        <v/>
      </c>
      <c r="D1653" s="11" t="str">
        <f>IF('Atual-TXT'!A1674&lt;&gt;"",RIGHT(LEFT('Atual-TXT'!A1674,77),1),"")</f>
        <v/>
      </c>
      <c r="E1653" s="12" t="str">
        <f>IF('Atual-TXT'!A1674&lt;&gt;"",IF(MOD(VALUE(LEFT(A1653,1)),2)=1,IF(D1653="D",C1653,-C1653),IF(D1653="C",C1653,-C1653)),"")</f>
        <v/>
      </c>
    </row>
    <row r="1654" spans="1:5" x14ac:dyDescent="0.2">
      <c r="A1654" s="11" t="str">
        <f>IF('Atual-TXT'!A1675&lt;&gt;"",LEFT('Atual-TXT'!A1675,15),"")</f>
        <v/>
      </c>
      <c r="B1654" s="11" t="str">
        <f>IF('Atual-TXT'!A1675&lt;&gt;"",RIGHT(LEFT('Atual-TXT'!A1675,51),34),"")</f>
        <v/>
      </c>
      <c r="C1654" s="12" t="str">
        <f>IF('Atual-TXT'!A1675&lt;&gt;"",VALUE(RIGHT(LEFT('Atual-TXT'!A1675,75),23)),"")</f>
        <v/>
      </c>
      <c r="D1654" s="11" t="str">
        <f>IF('Atual-TXT'!A1675&lt;&gt;"",RIGHT(LEFT('Atual-TXT'!A1675,77),1),"")</f>
        <v/>
      </c>
      <c r="E1654" s="12" t="str">
        <f>IF('Atual-TXT'!A1675&lt;&gt;"",IF(MOD(VALUE(LEFT(A1654,1)),2)=1,IF(D1654="D",C1654,-C1654),IF(D1654="C",C1654,-C1654)),"")</f>
        <v/>
      </c>
    </row>
    <row r="1655" spans="1:5" x14ac:dyDescent="0.2">
      <c r="A1655" s="11" t="str">
        <f>IF('Atual-TXT'!A1676&lt;&gt;"",LEFT('Atual-TXT'!A1676,15),"")</f>
        <v/>
      </c>
      <c r="B1655" s="11" t="str">
        <f>IF('Atual-TXT'!A1676&lt;&gt;"",RIGHT(LEFT('Atual-TXT'!A1676,51),34),"")</f>
        <v/>
      </c>
      <c r="C1655" s="12" t="str">
        <f>IF('Atual-TXT'!A1676&lt;&gt;"",VALUE(RIGHT(LEFT('Atual-TXT'!A1676,75),23)),"")</f>
        <v/>
      </c>
      <c r="D1655" s="11" t="str">
        <f>IF('Atual-TXT'!A1676&lt;&gt;"",RIGHT(LEFT('Atual-TXT'!A1676,77),1),"")</f>
        <v/>
      </c>
      <c r="E1655" s="12" t="str">
        <f>IF('Atual-TXT'!A1676&lt;&gt;"",IF(MOD(VALUE(LEFT(A1655,1)),2)=1,IF(D1655="D",C1655,-C1655),IF(D1655="C",C1655,-C1655)),"")</f>
        <v/>
      </c>
    </row>
    <row r="1656" spans="1:5" x14ac:dyDescent="0.2">
      <c r="A1656" s="11" t="str">
        <f>IF('Atual-TXT'!A1677&lt;&gt;"",LEFT('Atual-TXT'!A1677,15),"")</f>
        <v/>
      </c>
      <c r="B1656" s="11" t="str">
        <f>IF('Atual-TXT'!A1677&lt;&gt;"",RIGHT(LEFT('Atual-TXT'!A1677,51),34),"")</f>
        <v/>
      </c>
      <c r="C1656" s="12" t="str">
        <f>IF('Atual-TXT'!A1677&lt;&gt;"",VALUE(RIGHT(LEFT('Atual-TXT'!A1677,75),23)),"")</f>
        <v/>
      </c>
      <c r="D1656" s="11" t="str">
        <f>IF('Atual-TXT'!A1677&lt;&gt;"",RIGHT(LEFT('Atual-TXT'!A1677,77),1),"")</f>
        <v/>
      </c>
      <c r="E1656" s="12" t="str">
        <f>IF('Atual-TXT'!A1677&lt;&gt;"",IF(MOD(VALUE(LEFT(A1656,1)),2)=1,IF(D1656="D",C1656,-C1656),IF(D1656="C",C1656,-C1656)),"")</f>
        <v/>
      </c>
    </row>
    <row r="1657" spans="1:5" x14ac:dyDescent="0.2">
      <c r="A1657" s="11" t="str">
        <f>IF('Atual-TXT'!A1678&lt;&gt;"",LEFT('Atual-TXT'!A1678,15),"")</f>
        <v/>
      </c>
      <c r="B1657" s="11" t="str">
        <f>IF('Atual-TXT'!A1678&lt;&gt;"",RIGHT(LEFT('Atual-TXT'!A1678,51),34),"")</f>
        <v/>
      </c>
      <c r="C1657" s="12" t="str">
        <f>IF('Atual-TXT'!A1678&lt;&gt;"",VALUE(RIGHT(LEFT('Atual-TXT'!A1678,75),23)),"")</f>
        <v/>
      </c>
      <c r="D1657" s="11" t="str">
        <f>IF('Atual-TXT'!A1678&lt;&gt;"",RIGHT(LEFT('Atual-TXT'!A1678,77),1),"")</f>
        <v/>
      </c>
      <c r="E1657" s="12" t="str">
        <f>IF('Atual-TXT'!A1678&lt;&gt;"",IF(MOD(VALUE(LEFT(A1657,1)),2)=1,IF(D1657="D",C1657,-C1657),IF(D1657="C",C1657,-C1657)),"")</f>
        <v/>
      </c>
    </row>
    <row r="1658" spans="1:5" x14ac:dyDescent="0.2">
      <c r="A1658" s="11" t="str">
        <f>IF('Atual-TXT'!A1679&lt;&gt;"",LEFT('Atual-TXT'!A1679,15),"")</f>
        <v/>
      </c>
      <c r="B1658" s="11" t="str">
        <f>IF('Atual-TXT'!A1679&lt;&gt;"",RIGHT(LEFT('Atual-TXT'!A1679,51),34),"")</f>
        <v/>
      </c>
      <c r="C1658" s="12" t="str">
        <f>IF('Atual-TXT'!A1679&lt;&gt;"",VALUE(RIGHT(LEFT('Atual-TXT'!A1679,75),23)),"")</f>
        <v/>
      </c>
      <c r="D1658" s="11" t="str">
        <f>IF('Atual-TXT'!A1679&lt;&gt;"",RIGHT(LEFT('Atual-TXT'!A1679,77),1),"")</f>
        <v/>
      </c>
      <c r="E1658" s="12" t="str">
        <f>IF('Atual-TXT'!A1679&lt;&gt;"",IF(MOD(VALUE(LEFT(A1658,1)),2)=1,IF(D1658="D",C1658,-C1658),IF(D1658="C",C1658,-C1658)),"")</f>
        <v/>
      </c>
    </row>
    <row r="1659" spans="1:5" x14ac:dyDescent="0.2">
      <c r="A1659" s="11" t="str">
        <f>IF('Atual-TXT'!A1680&lt;&gt;"",LEFT('Atual-TXT'!A1680,15),"")</f>
        <v/>
      </c>
      <c r="B1659" s="11" t="str">
        <f>IF('Atual-TXT'!A1680&lt;&gt;"",RIGHT(LEFT('Atual-TXT'!A1680,51),34),"")</f>
        <v/>
      </c>
      <c r="C1659" s="12" t="str">
        <f>IF('Atual-TXT'!A1680&lt;&gt;"",VALUE(RIGHT(LEFT('Atual-TXT'!A1680,75),23)),"")</f>
        <v/>
      </c>
      <c r="D1659" s="11" t="str">
        <f>IF('Atual-TXT'!A1680&lt;&gt;"",RIGHT(LEFT('Atual-TXT'!A1680,77),1),"")</f>
        <v/>
      </c>
      <c r="E1659" s="12" t="str">
        <f>IF('Atual-TXT'!A1680&lt;&gt;"",IF(MOD(VALUE(LEFT(A1659,1)),2)=1,IF(D1659="D",C1659,-C1659),IF(D1659="C",C1659,-C1659)),"")</f>
        <v/>
      </c>
    </row>
    <row r="1660" spans="1:5" x14ac:dyDescent="0.2">
      <c r="A1660" s="11" t="str">
        <f>IF('Atual-TXT'!A1681&lt;&gt;"",LEFT('Atual-TXT'!A1681,15),"")</f>
        <v/>
      </c>
      <c r="B1660" s="11" t="str">
        <f>IF('Atual-TXT'!A1681&lt;&gt;"",RIGHT(LEFT('Atual-TXT'!A1681,51),34),"")</f>
        <v/>
      </c>
      <c r="C1660" s="12" t="str">
        <f>IF('Atual-TXT'!A1681&lt;&gt;"",VALUE(RIGHT(LEFT('Atual-TXT'!A1681,75),23)),"")</f>
        <v/>
      </c>
      <c r="D1660" s="11" t="str">
        <f>IF('Atual-TXT'!A1681&lt;&gt;"",RIGHT(LEFT('Atual-TXT'!A1681,77),1),"")</f>
        <v/>
      </c>
      <c r="E1660" s="12" t="str">
        <f>IF('Atual-TXT'!A1681&lt;&gt;"",IF(MOD(VALUE(LEFT(A1660,1)),2)=1,IF(D1660="D",C1660,-C1660),IF(D1660="C",C1660,-C1660)),"")</f>
        <v/>
      </c>
    </row>
    <row r="1661" spans="1:5" x14ac:dyDescent="0.2">
      <c r="A1661" s="11" t="str">
        <f>IF('Atual-TXT'!A1682&lt;&gt;"",LEFT('Atual-TXT'!A1682,15),"")</f>
        <v/>
      </c>
      <c r="B1661" s="11" t="str">
        <f>IF('Atual-TXT'!A1682&lt;&gt;"",RIGHT(LEFT('Atual-TXT'!A1682,51),34),"")</f>
        <v/>
      </c>
      <c r="C1661" s="12" t="str">
        <f>IF('Atual-TXT'!A1682&lt;&gt;"",VALUE(RIGHT(LEFT('Atual-TXT'!A1682,75),23)),"")</f>
        <v/>
      </c>
      <c r="D1661" s="11" t="str">
        <f>IF('Atual-TXT'!A1682&lt;&gt;"",RIGHT(LEFT('Atual-TXT'!A1682,77),1),"")</f>
        <v/>
      </c>
      <c r="E1661" s="12" t="str">
        <f>IF('Atual-TXT'!A1682&lt;&gt;"",IF(MOD(VALUE(LEFT(A1661,1)),2)=1,IF(D1661="D",C1661,-C1661),IF(D1661="C",C1661,-C1661)),"")</f>
        <v/>
      </c>
    </row>
    <row r="1662" spans="1:5" x14ac:dyDescent="0.2">
      <c r="A1662" s="11" t="str">
        <f>IF('Atual-TXT'!A1683&lt;&gt;"",LEFT('Atual-TXT'!A1683,15),"")</f>
        <v/>
      </c>
      <c r="B1662" s="11" t="str">
        <f>IF('Atual-TXT'!A1683&lt;&gt;"",RIGHT(LEFT('Atual-TXT'!A1683,51),34),"")</f>
        <v/>
      </c>
      <c r="C1662" s="12" t="str">
        <f>IF('Atual-TXT'!A1683&lt;&gt;"",VALUE(RIGHT(LEFT('Atual-TXT'!A1683,75),23)),"")</f>
        <v/>
      </c>
      <c r="D1662" s="11" t="str">
        <f>IF('Atual-TXT'!A1683&lt;&gt;"",RIGHT(LEFT('Atual-TXT'!A1683,77),1),"")</f>
        <v/>
      </c>
      <c r="E1662" s="12" t="str">
        <f>IF('Atual-TXT'!A1683&lt;&gt;"",IF(MOD(VALUE(LEFT(A1662,1)),2)=1,IF(D1662="D",C1662,-C1662),IF(D1662="C",C1662,-C1662)),"")</f>
        <v/>
      </c>
    </row>
    <row r="1663" spans="1:5" x14ac:dyDescent="0.2">
      <c r="A1663" s="11" t="str">
        <f>IF('Atual-TXT'!A1684&lt;&gt;"",LEFT('Atual-TXT'!A1684,15),"")</f>
        <v/>
      </c>
      <c r="B1663" s="11" t="str">
        <f>IF('Atual-TXT'!A1684&lt;&gt;"",RIGHT(LEFT('Atual-TXT'!A1684,51),34),"")</f>
        <v/>
      </c>
      <c r="C1663" s="12" t="str">
        <f>IF('Atual-TXT'!A1684&lt;&gt;"",VALUE(RIGHT(LEFT('Atual-TXT'!A1684,75),23)),"")</f>
        <v/>
      </c>
      <c r="D1663" s="11" t="str">
        <f>IF('Atual-TXT'!A1684&lt;&gt;"",RIGHT(LEFT('Atual-TXT'!A1684,77),1),"")</f>
        <v/>
      </c>
      <c r="E1663" s="12" t="str">
        <f>IF('Atual-TXT'!A1684&lt;&gt;"",IF(MOD(VALUE(LEFT(A1663,1)),2)=1,IF(D1663="D",C1663,-C1663),IF(D1663="C",C1663,-C1663)),"")</f>
        <v/>
      </c>
    </row>
    <row r="1664" spans="1:5" x14ac:dyDescent="0.2">
      <c r="A1664" s="11" t="str">
        <f>IF('Atual-TXT'!A1685&lt;&gt;"",LEFT('Atual-TXT'!A1685,15),"")</f>
        <v/>
      </c>
      <c r="B1664" s="11" t="str">
        <f>IF('Atual-TXT'!A1685&lt;&gt;"",RIGHT(LEFT('Atual-TXT'!A1685,51),34),"")</f>
        <v/>
      </c>
      <c r="C1664" s="12" t="str">
        <f>IF('Atual-TXT'!A1685&lt;&gt;"",VALUE(RIGHT(LEFT('Atual-TXT'!A1685,75),23)),"")</f>
        <v/>
      </c>
      <c r="D1664" s="11" t="str">
        <f>IF('Atual-TXT'!A1685&lt;&gt;"",RIGHT(LEFT('Atual-TXT'!A1685,77),1),"")</f>
        <v/>
      </c>
      <c r="E1664" s="12" t="str">
        <f>IF('Atual-TXT'!A1685&lt;&gt;"",IF(MOD(VALUE(LEFT(A1664,1)),2)=1,IF(D1664="D",C1664,-C1664),IF(D1664="C",C1664,-C1664)),"")</f>
        <v/>
      </c>
    </row>
    <row r="1665" spans="1:5" x14ac:dyDescent="0.2">
      <c r="A1665" s="11" t="str">
        <f>IF('Atual-TXT'!A1686&lt;&gt;"",LEFT('Atual-TXT'!A1686,15),"")</f>
        <v/>
      </c>
      <c r="B1665" s="11" t="str">
        <f>IF('Atual-TXT'!A1686&lt;&gt;"",RIGHT(LEFT('Atual-TXT'!A1686,51),34),"")</f>
        <v/>
      </c>
      <c r="C1665" s="12" t="str">
        <f>IF('Atual-TXT'!A1686&lt;&gt;"",VALUE(RIGHT(LEFT('Atual-TXT'!A1686,75),23)),"")</f>
        <v/>
      </c>
      <c r="D1665" s="11" t="str">
        <f>IF('Atual-TXT'!A1686&lt;&gt;"",RIGHT(LEFT('Atual-TXT'!A1686,77),1),"")</f>
        <v/>
      </c>
      <c r="E1665" s="12" t="str">
        <f>IF('Atual-TXT'!A1686&lt;&gt;"",IF(MOD(VALUE(LEFT(A1665,1)),2)=1,IF(D1665="D",C1665,-C1665),IF(D1665="C",C1665,-C1665)),"")</f>
        <v/>
      </c>
    </row>
    <row r="1666" spans="1:5" x14ac:dyDescent="0.2">
      <c r="A1666" s="11" t="str">
        <f>IF('Atual-TXT'!A1687&lt;&gt;"",LEFT('Atual-TXT'!A1687,15),"")</f>
        <v/>
      </c>
      <c r="B1666" s="11" t="str">
        <f>IF('Atual-TXT'!A1687&lt;&gt;"",RIGHT(LEFT('Atual-TXT'!A1687,51),34),"")</f>
        <v/>
      </c>
      <c r="C1666" s="12" t="str">
        <f>IF('Atual-TXT'!A1687&lt;&gt;"",VALUE(RIGHT(LEFT('Atual-TXT'!A1687,75),23)),"")</f>
        <v/>
      </c>
      <c r="D1666" s="11" t="str">
        <f>IF('Atual-TXT'!A1687&lt;&gt;"",RIGHT(LEFT('Atual-TXT'!A1687,77),1),"")</f>
        <v/>
      </c>
      <c r="E1666" s="12" t="str">
        <f>IF('Atual-TXT'!A1687&lt;&gt;"",IF(MOD(VALUE(LEFT(A1666,1)),2)=1,IF(D1666="D",C1666,-C1666),IF(D1666="C",C1666,-C1666)),"")</f>
        <v/>
      </c>
    </row>
    <row r="1667" spans="1:5" x14ac:dyDescent="0.2">
      <c r="A1667" s="11" t="str">
        <f>IF('Atual-TXT'!A1688&lt;&gt;"",LEFT('Atual-TXT'!A1688,15),"")</f>
        <v/>
      </c>
      <c r="B1667" s="11" t="str">
        <f>IF('Atual-TXT'!A1688&lt;&gt;"",RIGHT(LEFT('Atual-TXT'!A1688,51),34),"")</f>
        <v/>
      </c>
      <c r="C1667" s="12" t="str">
        <f>IF('Atual-TXT'!A1688&lt;&gt;"",VALUE(RIGHT(LEFT('Atual-TXT'!A1688,75),23)),"")</f>
        <v/>
      </c>
      <c r="D1667" s="11" t="str">
        <f>IF('Atual-TXT'!A1688&lt;&gt;"",RIGHT(LEFT('Atual-TXT'!A1688,77),1),"")</f>
        <v/>
      </c>
      <c r="E1667" s="12" t="str">
        <f>IF('Atual-TXT'!A1688&lt;&gt;"",IF(MOD(VALUE(LEFT(A1667,1)),2)=1,IF(D1667="D",C1667,-C1667),IF(D1667="C",C1667,-C1667)),"")</f>
        <v/>
      </c>
    </row>
    <row r="1668" spans="1:5" x14ac:dyDescent="0.2">
      <c r="A1668" s="11" t="str">
        <f>IF('Atual-TXT'!A1689&lt;&gt;"",LEFT('Atual-TXT'!A1689,15),"")</f>
        <v/>
      </c>
      <c r="B1668" s="11" t="str">
        <f>IF('Atual-TXT'!A1689&lt;&gt;"",RIGHT(LEFT('Atual-TXT'!A1689,51),34),"")</f>
        <v/>
      </c>
      <c r="C1668" s="12" t="str">
        <f>IF('Atual-TXT'!A1689&lt;&gt;"",VALUE(RIGHT(LEFT('Atual-TXT'!A1689,75),23)),"")</f>
        <v/>
      </c>
      <c r="D1668" s="11" t="str">
        <f>IF('Atual-TXT'!A1689&lt;&gt;"",RIGHT(LEFT('Atual-TXT'!A1689,77),1),"")</f>
        <v/>
      </c>
      <c r="E1668" s="12" t="str">
        <f>IF('Atual-TXT'!A1689&lt;&gt;"",IF(MOD(VALUE(LEFT(A1668,1)),2)=1,IF(D1668="D",C1668,-C1668),IF(D1668="C",C1668,-C1668)),"")</f>
        <v/>
      </c>
    </row>
    <row r="1669" spans="1:5" x14ac:dyDescent="0.2">
      <c r="A1669" s="11" t="str">
        <f>IF('Atual-TXT'!A1690&lt;&gt;"",LEFT('Atual-TXT'!A1690,15),"")</f>
        <v/>
      </c>
      <c r="B1669" s="11" t="str">
        <f>IF('Atual-TXT'!A1690&lt;&gt;"",RIGHT(LEFT('Atual-TXT'!A1690,51),34),"")</f>
        <v/>
      </c>
      <c r="C1669" s="12" t="str">
        <f>IF('Atual-TXT'!A1690&lt;&gt;"",VALUE(RIGHT(LEFT('Atual-TXT'!A1690,75),23)),"")</f>
        <v/>
      </c>
      <c r="D1669" s="11" t="str">
        <f>IF('Atual-TXT'!A1690&lt;&gt;"",RIGHT(LEFT('Atual-TXT'!A1690,77),1),"")</f>
        <v/>
      </c>
      <c r="E1669" s="12" t="str">
        <f>IF('Atual-TXT'!A1690&lt;&gt;"",IF(MOD(VALUE(LEFT(A1669,1)),2)=1,IF(D1669="D",C1669,-C1669),IF(D1669="C",C1669,-C1669)),"")</f>
        <v/>
      </c>
    </row>
    <row r="1670" spans="1:5" x14ac:dyDescent="0.2">
      <c r="A1670" s="11" t="str">
        <f>IF('Atual-TXT'!A1691&lt;&gt;"",LEFT('Atual-TXT'!A1691,15),"")</f>
        <v/>
      </c>
      <c r="B1670" s="11" t="str">
        <f>IF('Atual-TXT'!A1691&lt;&gt;"",RIGHT(LEFT('Atual-TXT'!A1691,51),34),"")</f>
        <v/>
      </c>
      <c r="C1670" s="12" t="str">
        <f>IF('Atual-TXT'!A1691&lt;&gt;"",VALUE(RIGHT(LEFT('Atual-TXT'!A1691,75),23)),"")</f>
        <v/>
      </c>
      <c r="D1670" s="11" t="str">
        <f>IF('Atual-TXT'!A1691&lt;&gt;"",RIGHT(LEFT('Atual-TXT'!A1691,77),1),"")</f>
        <v/>
      </c>
      <c r="E1670" s="12" t="str">
        <f>IF('Atual-TXT'!A1691&lt;&gt;"",IF(MOD(VALUE(LEFT(A1670,1)),2)=1,IF(D1670="D",C1670,-C1670),IF(D1670="C",C1670,-C1670)),"")</f>
        <v/>
      </c>
    </row>
    <row r="1671" spans="1:5" x14ac:dyDescent="0.2">
      <c r="A1671" s="11" t="str">
        <f>IF('Atual-TXT'!A1692&lt;&gt;"",LEFT('Atual-TXT'!A1692,15),"")</f>
        <v/>
      </c>
      <c r="B1671" s="11" t="str">
        <f>IF('Atual-TXT'!A1692&lt;&gt;"",RIGHT(LEFT('Atual-TXT'!A1692,51),34),"")</f>
        <v/>
      </c>
      <c r="C1671" s="12" t="str">
        <f>IF('Atual-TXT'!A1692&lt;&gt;"",VALUE(RIGHT(LEFT('Atual-TXT'!A1692,75),23)),"")</f>
        <v/>
      </c>
      <c r="D1671" s="11" t="str">
        <f>IF('Atual-TXT'!A1692&lt;&gt;"",RIGHT(LEFT('Atual-TXT'!A1692,77),1),"")</f>
        <v/>
      </c>
      <c r="E1671" s="12" t="str">
        <f>IF('Atual-TXT'!A1692&lt;&gt;"",IF(MOD(VALUE(LEFT(A1671,1)),2)=1,IF(D1671="D",C1671,-C1671),IF(D1671="C",C1671,-C1671)),"")</f>
        <v/>
      </c>
    </row>
    <row r="1672" spans="1:5" x14ac:dyDescent="0.2">
      <c r="A1672" s="11" t="str">
        <f>IF('Atual-TXT'!A1693&lt;&gt;"",LEFT('Atual-TXT'!A1693,15),"")</f>
        <v/>
      </c>
      <c r="B1672" s="11" t="str">
        <f>IF('Atual-TXT'!A1693&lt;&gt;"",RIGHT(LEFT('Atual-TXT'!A1693,51),34),"")</f>
        <v/>
      </c>
      <c r="C1672" s="12" t="str">
        <f>IF('Atual-TXT'!A1693&lt;&gt;"",VALUE(RIGHT(LEFT('Atual-TXT'!A1693,75),23)),"")</f>
        <v/>
      </c>
      <c r="D1672" s="11" t="str">
        <f>IF('Atual-TXT'!A1693&lt;&gt;"",RIGHT(LEFT('Atual-TXT'!A1693,77),1),"")</f>
        <v/>
      </c>
      <c r="E1672" s="12" t="str">
        <f>IF('Atual-TXT'!A1693&lt;&gt;"",IF(MOD(VALUE(LEFT(A1672,1)),2)=1,IF(D1672="D",C1672,-C1672),IF(D1672="C",C1672,-C1672)),"")</f>
        <v/>
      </c>
    </row>
    <row r="1673" spans="1:5" x14ac:dyDescent="0.2">
      <c r="A1673" s="11" t="str">
        <f>IF('Atual-TXT'!A1694&lt;&gt;"",LEFT('Atual-TXT'!A1694,15),"")</f>
        <v/>
      </c>
      <c r="B1673" s="11" t="str">
        <f>IF('Atual-TXT'!A1694&lt;&gt;"",RIGHT(LEFT('Atual-TXT'!A1694,51),34),"")</f>
        <v/>
      </c>
      <c r="C1673" s="12" t="str">
        <f>IF('Atual-TXT'!A1694&lt;&gt;"",VALUE(RIGHT(LEFT('Atual-TXT'!A1694,75),23)),"")</f>
        <v/>
      </c>
      <c r="D1673" s="11" t="str">
        <f>IF('Atual-TXT'!A1694&lt;&gt;"",RIGHT(LEFT('Atual-TXT'!A1694,77),1),"")</f>
        <v/>
      </c>
      <c r="E1673" s="12" t="str">
        <f>IF('Atual-TXT'!A1694&lt;&gt;"",IF(MOD(VALUE(LEFT(A1673,1)),2)=1,IF(D1673="D",C1673,-C1673),IF(D1673="C",C1673,-C1673)),"")</f>
        <v/>
      </c>
    </row>
    <row r="1674" spans="1:5" x14ac:dyDescent="0.2">
      <c r="A1674" s="11" t="str">
        <f>IF('Atual-TXT'!A1695&lt;&gt;"",LEFT('Atual-TXT'!A1695,15),"")</f>
        <v/>
      </c>
      <c r="B1674" s="11" t="str">
        <f>IF('Atual-TXT'!A1695&lt;&gt;"",RIGHT(LEFT('Atual-TXT'!A1695,51),34),"")</f>
        <v/>
      </c>
      <c r="C1674" s="12" t="str">
        <f>IF('Atual-TXT'!A1695&lt;&gt;"",VALUE(RIGHT(LEFT('Atual-TXT'!A1695,75),23)),"")</f>
        <v/>
      </c>
      <c r="D1674" s="11" t="str">
        <f>IF('Atual-TXT'!A1695&lt;&gt;"",RIGHT(LEFT('Atual-TXT'!A1695,77),1),"")</f>
        <v/>
      </c>
      <c r="E1674" s="12" t="str">
        <f>IF('Atual-TXT'!A1695&lt;&gt;"",IF(MOD(VALUE(LEFT(A1674,1)),2)=1,IF(D1674="D",C1674,-C1674),IF(D1674="C",C1674,-C1674)),"")</f>
        <v/>
      </c>
    </row>
    <row r="1675" spans="1:5" x14ac:dyDescent="0.2">
      <c r="A1675" s="11" t="str">
        <f>IF('Atual-TXT'!A1696&lt;&gt;"",LEFT('Atual-TXT'!A1696,15),"")</f>
        <v/>
      </c>
      <c r="B1675" s="11" t="str">
        <f>IF('Atual-TXT'!A1696&lt;&gt;"",RIGHT(LEFT('Atual-TXT'!A1696,51),34),"")</f>
        <v/>
      </c>
      <c r="C1675" s="12" t="str">
        <f>IF('Atual-TXT'!A1696&lt;&gt;"",VALUE(RIGHT(LEFT('Atual-TXT'!A1696,75),23)),"")</f>
        <v/>
      </c>
      <c r="D1675" s="11" t="str">
        <f>IF('Atual-TXT'!A1696&lt;&gt;"",RIGHT(LEFT('Atual-TXT'!A1696,77),1),"")</f>
        <v/>
      </c>
      <c r="E1675" s="12" t="str">
        <f>IF('Atual-TXT'!A1696&lt;&gt;"",IF(MOD(VALUE(LEFT(A1675,1)),2)=1,IF(D1675="D",C1675,-C1675),IF(D1675="C",C1675,-C1675)),"")</f>
        <v/>
      </c>
    </row>
    <row r="1676" spans="1:5" x14ac:dyDescent="0.2">
      <c r="A1676" s="11" t="str">
        <f>IF('Atual-TXT'!A1697&lt;&gt;"",LEFT('Atual-TXT'!A1697,15),"")</f>
        <v/>
      </c>
      <c r="B1676" s="11" t="str">
        <f>IF('Atual-TXT'!A1697&lt;&gt;"",RIGHT(LEFT('Atual-TXT'!A1697,51),34),"")</f>
        <v/>
      </c>
      <c r="C1676" s="12" t="str">
        <f>IF('Atual-TXT'!A1697&lt;&gt;"",VALUE(RIGHT(LEFT('Atual-TXT'!A1697,75),23)),"")</f>
        <v/>
      </c>
      <c r="D1676" s="11" t="str">
        <f>IF('Atual-TXT'!A1697&lt;&gt;"",RIGHT(LEFT('Atual-TXT'!A1697,77),1),"")</f>
        <v/>
      </c>
      <c r="E1676" s="12" t="str">
        <f>IF('Atual-TXT'!A1697&lt;&gt;"",IF(MOD(VALUE(LEFT(A1676,1)),2)=1,IF(D1676="D",C1676,-C1676),IF(D1676="C",C1676,-C1676)),"")</f>
        <v/>
      </c>
    </row>
    <row r="1677" spans="1:5" x14ac:dyDescent="0.2">
      <c r="A1677" s="11" t="str">
        <f>IF('Atual-TXT'!A1698&lt;&gt;"",LEFT('Atual-TXT'!A1698,15),"")</f>
        <v/>
      </c>
      <c r="B1677" s="11" t="str">
        <f>IF('Atual-TXT'!A1698&lt;&gt;"",RIGHT(LEFT('Atual-TXT'!A1698,51),34),"")</f>
        <v/>
      </c>
      <c r="C1677" s="12" t="str">
        <f>IF('Atual-TXT'!A1698&lt;&gt;"",VALUE(RIGHT(LEFT('Atual-TXT'!A1698,75),23)),"")</f>
        <v/>
      </c>
      <c r="D1677" s="11" t="str">
        <f>IF('Atual-TXT'!A1698&lt;&gt;"",RIGHT(LEFT('Atual-TXT'!A1698,77),1),"")</f>
        <v/>
      </c>
      <c r="E1677" s="12" t="str">
        <f>IF('Atual-TXT'!A1698&lt;&gt;"",IF(MOD(VALUE(LEFT(A1677,1)),2)=1,IF(D1677="D",C1677,-C1677),IF(D1677="C",C1677,-C1677)),"")</f>
        <v/>
      </c>
    </row>
    <row r="1678" spans="1:5" x14ac:dyDescent="0.2">
      <c r="A1678" s="11" t="str">
        <f>IF('Atual-TXT'!A1699&lt;&gt;"",LEFT('Atual-TXT'!A1699,15),"")</f>
        <v/>
      </c>
      <c r="B1678" s="11" t="str">
        <f>IF('Atual-TXT'!A1699&lt;&gt;"",RIGHT(LEFT('Atual-TXT'!A1699,51),34),"")</f>
        <v/>
      </c>
      <c r="C1678" s="12" t="str">
        <f>IF('Atual-TXT'!A1699&lt;&gt;"",VALUE(RIGHT(LEFT('Atual-TXT'!A1699,75),23)),"")</f>
        <v/>
      </c>
      <c r="D1678" s="11" t="str">
        <f>IF('Atual-TXT'!A1699&lt;&gt;"",RIGHT(LEFT('Atual-TXT'!A1699,77),1),"")</f>
        <v/>
      </c>
      <c r="E1678" s="12" t="str">
        <f>IF('Atual-TXT'!A1699&lt;&gt;"",IF(MOD(VALUE(LEFT(A1678,1)),2)=1,IF(D1678="D",C1678,-C1678),IF(D1678="C",C1678,-C1678)),"")</f>
        <v/>
      </c>
    </row>
    <row r="1679" spans="1:5" x14ac:dyDescent="0.2">
      <c r="A1679" s="11" t="str">
        <f>IF('Atual-TXT'!A1700&lt;&gt;"",LEFT('Atual-TXT'!A1700,15),"")</f>
        <v/>
      </c>
      <c r="B1679" s="11" t="str">
        <f>IF('Atual-TXT'!A1700&lt;&gt;"",RIGHT(LEFT('Atual-TXT'!A1700,51),34),"")</f>
        <v/>
      </c>
      <c r="C1679" s="12" t="str">
        <f>IF('Atual-TXT'!A1700&lt;&gt;"",VALUE(RIGHT(LEFT('Atual-TXT'!A1700,75),23)),"")</f>
        <v/>
      </c>
      <c r="D1679" s="11" t="str">
        <f>IF('Atual-TXT'!A1700&lt;&gt;"",RIGHT(LEFT('Atual-TXT'!A1700,77),1),"")</f>
        <v/>
      </c>
      <c r="E1679" s="12" t="str">
        <f>IF('Atual-TXT'!A1700&lt;&gt;"",IF(MOD(VALUE(LEFT(A1679,1)),2)=1,IF(D1679="D",C1679,-C1679),IF(D1679="C",C1679,-C1679)),"")</f>
        <v/>
      </c>
    </row>
    <row r="1680" spans="1:5" x14ac:dyDescent="0.2">
      <c r="A1680" s="11" t="str">
        <f>IF('Atual-TXT'!A1701&lt;&gt;"",LEFT('Atual-TXT'!A1701,15),"")</f>
        <v/>
      </c>
      <c r="B1680" s="11" t="str">
        <f>IF('Atual-TXT'!A1701&lt;&gt;"",RIGHT(LEFT('Atual-TXT'!A1701,51),34),"")</f>
        <v/>
      </c>
      <c r="C1680" s="12" t="str">
        <f>IF('Atual-TXT'!A1701&lt;&gt;"",VALUE(RIGHT(LEFT('Atual-TXT'!A1701,75),23)),"")</f>
        <v/>
      </c>
      <c r="D1680" s="11" t="str">
        <f>IF('Atual-TXT'!A1701&lt;&gt;"",RIGHT(LEFT('Atual-TXT'!A1701,77),1),"")</f>
        <v/>
      </c>
      <c r="E1680" s="12" t="str">
        <f>IF('Atual-TXT'!A1701&lt;&gt;"",IF(MOD(VALUE(LEFT(A1680,1)),2)=1,IF(D1680="D",C1680,-C1680),IF(D1680="C",C1680,-C1680)),"")</f>
        <v/>
      </c>
    </row>
    <row r="1681" spans="1:5" x14ac:dyDescent="0.2">
      <c r="A1681" s="11" t="str">
        <f>IF('Atual-TXT'!A1702&lt;&gt;"",LEFT('Atual-TXT'!A1702,15),"")</f>
        <v/>
      </c>
      <c r="B1681" s="11" t="str">
        <f>IF('Atual-TXT'!A1702&lt;&gt;"",RIGHT(LEFT('Atual-TXT'!A1702,51),34),"")</f>
        <v/>
      </c>
      <c r="C1681" s="12" t="str">
        <f>IF('Atual-TXT'!A1702&lt;&gt;"",VALUE(RIGHT(LEFT('Atual-TXT'!A1702,75),23)),"")</f>
        <v/>
      </c>
      <c r="D1681" s="11" t="str">
        <f>IF('Atual-TXT'!A1702&lt;&gt;"",RIGHT(LEFT('Atual-TXT'!A1702,77),1),"")</f>
        <v/>
      </c>
      <c r="E1681" s="12" t="str">
        <f>IF('Atual-TXT'!A1702&lt;&gt;"",IF(MOD(VALUE(LEFT(A1681,1)),2)=1,IF(D1681="D",C1681,-C1681),IF(D1681="C",C1681,-C1681)),"")</f>
        <v/>
      </c>
    </row>
    <row r="1682" spans="1:5" x14ac:dyDescent="0.2">
      <c r="A1682" s="11" t="str">
        <f>IF('Atual-TXT'!A1703&lt;&gt;"",LEFT('Atual-TXT'!A1703,15),"")</f>
        <v/>
      </c>
      <c r="B1682" s="11" t="str">
        <f>IF('Atual-TXT'!A1703&lt;&gt;"",RIGHT(LEFT('Atual-TXT'!A1703,51),34),"")</f>
        <v/>
      </c>
      <c r="C1682" s="12" t="str">
        <f>IF('Atual-TXT'!A1703&lt;&gt;"",VALUE(RIGHT(LEFT('Atual-TXT'!A1703,75),23)),"")</f>
        <v/>
      </c>
      <c r="D1682" s="11" t="str">
        <f>IF('Atual-TXT'!A1703&lt;&gt;"",RIGHT(LEFT('Atual-TXT'!A1703,77),1),"")</f>
        <v/>
      </c>
      <c r="E1682" s="12" t="str">
        <f>IF('Atual-TXT'!A1703&lt;&gt;"",IF(MOD(VALUE(LEFT(A1682,1)),2)=1,IF(D1682="D",C1682,-C1682),IF(D1682="C",C1682,-C1682)),"")</f>
        <v/>
      </c>
    </row>
    <row r="1683" spans="1:5" x14ac:dyDescent="0.2">
      <c r="A1683" s="11" t="str">
        <f>IF('Atual-TXT'!A1704&lt;&gt;"",LEFT('Atual-TXT'!A1704,15),"")</f>
        <v/>
      </c>
      <c r="B1683" s="11" t="str">
        <f>IF('Atual-TXT'!A1704&lt;&gt;"",RIGHT(LEFT('Atual-TXT'!A1704,51),34),"")</f>
        <v/>
      </c>
      <c r="C1683" s="12" t="str">
        <f>IF('Atual-TXT'!A1704&lt;&gt;"",VALUE(RIGHT(LEFT('Atual-TXT'!A1704,75),23)),"")</f>
        <v/>
      </c>
      <c r="D1683" s="11" t="str">
        <f>IF('Atual-TXT'!A1704&lt;&gt;"",RIGHT(LEFT('Atual-TXT'!A1704,77),1),"")</f>
        <v/>
      </c>
      <c r="E1683" s="12" t="str">
        <f>IF('Atual-TXT'!A1704&lt;&gt;"",IF(MOD(VALUE(LEFT(A1683,1)),2)=1,IF(D1683="D",C1683,-C1683),IF(D1683="C",C1683,-C1683)),"")</f>
        <v/>
      </c>
    </row>
    <row r="1684" spans="1:5" x14ac:dyDescent="0.2">
      <c r="A1684" s="11" t="str">
        <f>IF('Atual-TXT'!A1705&lt;&gt;"",LEFT('Atual-TXT'!A1705,15),"")</f>
        <v/>
      </c>
      <c r="B1684" s="11" t="str">
        <f>IF('Atual-TXT'!A1705&lt;&gt;"",RIGHT(LEFT('Atual-TXT'!A1705,51),34),"")</f>
        <v/>
      </c>
      <c r="C1684" s="12" t="str">
        <f>IF('Atual-TXT'!A1705&lt;&gt;"",VALUE(RIGHT(LEFT('Atual-TXT'!A1705,75),23)),"")</f>
        <v/>
      </c>
      <c r="D1684" s="11" t="str">
        <f>IF('Atual-TXT'!A1705&lt;&gt;"",RIGHT(LEFT('Atual-TXT'!A1705,77),1),"")</f>
        <v/>
      </c>
      <c r="E1684" s="12" t="str">
        <f>IF('Atual-TXT'!A1705&lt;&gt;"",IF(MOD(VALUE(LEFT(A1684,1)),2)=1,IF(D1684="D",C1684,-C1684),IF(D1684="C",C1684,-C1684)),"")</f>
        <v/>
      </c>
    </row>
    <row r="1685" spans="1:5" x14ac:dyDescent="0.2">
      <c r="A1685" s="11" t="str">
        <f>IF('Atual-TXT'!A1706&lt;&gt;"",LEFT('Atual-TXT'!A1706,15),"")</f>
        <v/>
      </c>
      <c r="B1685" s="11" t="str">
        <f>IF('Atual-TXT'!A1706&lt;&gt;"",RIGHT(LEFT('Atual-TXT'!A1706,51),34),"")</f>
        <v/>
      </c>
      <c r="C1685" s="12" t="str">
        <f>IF('Atual-TXT'!A1706&lt;&gt;"",VALUE(RIGHT(LEFT('Atual-TXT'!A1706,75),23)),"")</f>
        <v/>
      </c>
      <c r="D1685" s="11" t="str">
        <f>IF('Atual-TXT'!A1706&lt;&gt;"",RIGHT(LEFT('Atual-TXT'!A1706,77),1),"")</f>
        <v/>
      </c>
      <c r="E1685" s="12" t="str">
        <f>IF('Atual-TXT'!A1706&lt;&gt;"",IF(MOD(VALUE(LEFT(A1685,1)),2)=1,IF(D1685="D",C1685,-C1685),IF(D1685="C",C1685,-C1685)),"")</f>
        <v/>
      </c>
    </row>
    <row r="1686" spans="1:5" x14ac:dyDescent="0.2">
      <c r="A1686" s="11" t="str">
        <f>IF('Atual-TXT'!A1707&lt;&gt;"",LEFT('Atual-TXT'!A1707,15),"")</f>
        <v/>
      </c>
      <c r="B1686" s="11" t="str">
        <f>IF('Atual-TXT'!A1707&lt;&gt;"",RIGHT(LEFT('Atual-TXT'!A1707,51),34),"")</f>
        <v/>
      </c>
      <c r="C1686" s="12" t="str">
        <f>IF('Atual-TXT'!A1707&lt;&gt;"",VALUE(RIGHT(LEFT('Atual-TXT'!A1707,75),23)),"")</f>
        <v/>
      </c>
      <c r="D1686" s="11" t="str">
        <f>IF('Atual-TXT'!A1707&lt;&gt;"",RIGHT(LEFT('Atual-TXT'!A1707,77),1),"")</f>
        <v/>
      </c>
      <c r="E1686" s="12" t="str">
        <f>IF('Atual-TXT'!A1707&lt;&gt;"",IF(MOD(VALUE(LEFT(A1686,1)),2)=1,IF(D1686="D",C1686,-C1686),IF(D1686="C",C1686,-C1686)),"")</f>
        <v/>
      </c>
    </row>
    <row r="1687" spans="1:5" x14ac:dyDescent="0.2">
      <c r="A1687" s="11" t="str">
        <f>IF('Atual-TXT'!A1708&lt;&gt;"",LEFT('Atual-TXT'!A1708,15),"")</f>
        <v/>
      </c>
      <c r="B1687" s="11" t="str">
        <f>IF('Atual-TXT'!A1708&lt;&gt;"",RIGHT(LEFT('Atual-TXT'!A1708,51),34),"")</f>
        <v/>
      </c>
      <c r="C1687" s="12" t="str">
        <f>IF('Atual-TXT'!A1708&lt;&gt;"",VALUE(RIGHT(LEFT('Atual-TXT'!A1708,75),23)),"")</f>
        <v/>
      </c>
      <c r="D1687" s="11" t="str">
        <f>IF('Atual-TXT'!A1708&lt;&gt;"",RIGHT(LEFT('Atual-TXT'!A1708,77),1),"")</f>
        <v/>
      </c>
      <c r="E1687" s="12" t="str">
        <f>IF('Atual-TXT'!A1708&lt;&gt;"",IF(MOD(VALUE(LEFT(A1687,1)),2)=1,IF(D1687="D",C1687,-C1687),IF(D1687="C",C1687,-C1687)),"")</f>
        <v/>
      </c>
    </row>
    <row r="1688" spans="1:5" x14ac:dyDescent="0.2">
      <c r="A1688" s="11" t="str">
        <f>IF('Atual-TXT'!A1709&lt;&gt;"",LEFT('Atual-TXT'!A1709,15),"")</f>
        <v/>
      </c>
      <c r="B1688" s="11" t="str">
        <f>IF('Atual-TXT'!A1709&lt;&gt;"",RIGHT(LEFT('Atual-TXT'!A1709,51),34),"")</f>
        <v/>
      </c>
      <c r="C1688" s="12" t="str">
        <f>IF('Atual-TXT'!A1709&lt;&gt;"",VALUE(RIGHT(LEFT('Atual-TXT'!A1709,75),23)),"")</f>
        <v/>
      </c>
      <c r="D1688" s="11" t="str">
        <f>IF('Atual-TXT'!A1709&lt;&gt;"",RIGHT(LEFT('Atual-TXT'!A1709,77),1),"")</f>
        <v/>
      </c>
      <c r="E1688" s="12" t="str">
        <f>IF('Atual-TXT'!A1709&lt;&gt;"",IF(MOD(VALUE(LEFT(A1688,1)),2)=1,IF(D1688="D",C1688,-C1688),IF(D1688="C",C1688,-C1688)),"")</f>
        <v/>
      </c>
    </row>
    <row r="1689" spans="1:5" x14ac:dyDescent="0.2">
      <c r="A1689" s="11" t="str">
        <f>IF('Atual-TXT'!A1710&lt;&gt;"",LEFT('Atual-TXT'!A1710,15),"")</f>
        <v/>
      </c>
      <c r="B1689" s="11" t="str">
        <f>IF('Atual-TXT'!A1710&lt;&gt;"",RIGHT(LEFT('Atual-TXT'!A1710,51),34),"")</f>
        <v/>
      </c>
      <c r="C1689" s="12" t="str">
        <f>IF('Atual-TXT'!A1710&lt;&gt;"",VALUE(RIGHT(LEFT('Atual-TXT'!A1710,75),23)),"")</f>
        <v/>
      </c>
      <c r="D1689" s="11" t="str">
        <f>IF('Atual-TXT'!A1710&lt;&gt;"",RIGHT(LEFT('Atual-TXT'!A1710,77),1),"")</f>
        <v/>
      </c>
      <c r="E1689" s="12" t="str">
        <f>IF('Atual-TXT'!A1710&lt;&gt;"",IF(MOD(VALUE(LEFT(A1689,1)),2)=1,IF(D1689="D",C1689,-C1689),IF(D1689="C",C1689,-C1689)),"")</f>
        <v/>
      </c>
    </row>
    <row r="1690" spans="1:5" x14ac:dyDescent="0.2">
      <c r="A1690" s="11" t="str">
        <f>IF('Atual-TXT'!A1711&lt;&gt;"",LEFT('Atual-TXT'!A1711,15),"")</f>
        <v/>
      </c>
      <c r="B1690" s="11" t="str">
        <f>IF('Atual-TXT'!A1711&lt;&gt;"",RIGHT(LEFT('Atual-TXT'!A1711,51),34),"")</f>
        <v/>
      </c>
      <c r="C1690" s="12" t="str">
        <f>IF('Atual-TXT'!A1711&lt;&gt;"",VALUE(RIGHT(LEFT('Atual-TXT'!A1711,75),23)),"")</f>
        <v/>
      </c>
      <c r="D1690" s="11" t="str">
        <f>IF('Atual-TXT'!A1711&lt;&gt;"",RIGHT(LEFT('Atual-TXT'!A1711,77),1),"")</f>
        <v/>
      </c>
      <c r="E1690" s="12" t="str">
        <f>IF('Atual-TXT'!A1711&lt;&gt;"",IF(MOD(VALUE(LEFT(A1690,1)),2)=1,IF(D1690="D",C1690,-C1690),IF(D1690="C",C1690,-C1690)),"")</f>
        <v/>
      </c>
    </row>
    <row r="1691" spans="1:5" x14ac:dyDescent="0.2">
      <c r="A1691" s="11" t="str">
        <f>IF('Atual-TXT'!A1712&lt;&gt;"",LEFT('Atual-TXT'!A1712,15),"")</f>
        <v/>
      </c>
      <c r="B1691" s="11" t="str">
        <f>IF('Atual-TXT'!A1712&lt;&gt;"",RIGHT(LEFT('Atual-TXT'!A1712,51),34),"")</f>
        <v/>
      </c>
      <c r="C1691" s="12" t="str">
        <f>IF('Atual-TXT'!A1712&lt;&gt;"",VALUE(RIGHT(LEFT('Atual-TXT'!A1712,75),23)),"")</f>
        <v/>
      </c>
      <c r="D1691" s="11" t="str">
        <f>IF('Atual-TXT'!A1712&lt;&gt;"",RIGHT(LEFT('Atual-TXT'!A1712,77),1),"")</f>
        <v/>
      </c>
      <c r="E1691" s="12" t="str">
        <f>IF('Atual-TXT'!A1712&lt;&gt;"",IF(MOD(VALUE(LEFT(A1691,1)),2)=1,IF(D1691="D",C1691,-C1691),IF(D1691="C",C1691,-C1691)),"")</f>
        <v/>
      </c>
    </row>
    <row r="1692" spans="1:5" x14ac:dyDescent="0.2">
      <c r="A1692" s="11" t="str">
        <f>IF('Atual-TXT'!A1713&lt;&gt;"",LEFT('Atual-TXT'!A1713,15),"")</f>
        <v/>
      </c>
      <c r="B1692" s="11" t="str">
        <f>IF('Atual-TXT'!A1713&lt;&gt;"",RIGHT(LEFT('Atual-TXT'!A1713,51),34),"")</f>
        <v/>
      </c>
      <c r="C1692" s="12" t="str">
        <f>IF('Atual-TXT'!A1713&lt;&gt;"",VALUE(RIGHT(LEFT('Atual-TXT'!A1713,75),23)),"")</f>
        <v/>
      </c>
      <c r="D1692" s="11" t="str">
        <f>IF('Atual-TXT'!A1713&lt;&gt;"",RIGHT(LEFT('Atual-TXT'!A1713,77),1),"")</f>
        <v/>
      </c>
      <c r="E1692" s="12" t="str">
        <f>IF('Atual-TXT'!A1713&lt;&gt;"",IF(MOD(VALUE(LEFT(A1692,1)),2)=1,IF(D1692="D",C1692,-C1692),IF(D1692="C",C1692,-C1692)),"")</f>
        <v/>
      </c>
    </row>
    <row r="1693" spans="1:5" x14ac:dyDescent="0.2">
      <c r="A1693" s="11" t="str">
        <f>IF('Atual-TXT'!A1714&lt;&gt;"",LEFT('Atual-TXT'!A1714,15),"")</f>
        <v/>
      </c>
      <c r="B1693" s="11" t="str">
        <f>IF('Atual-TXT'!A1714&lt;&gt;"",RIGHT(LEFT('Atual-TXT'!A1714,51),34),"")</f>
        <v/>
      </c>
      <c r="C1693" s="12" t="str">
        <f>IF('Atual-TXT'!A1714&lt;&gt;"",VALUE(RIGHT(LEFT('Atual-TXT'!A1714,75),23)),"")</f>
        <v/>
      </c>
      <c r="D1693" s="11" t="str">
        <f>IF('Atual-TXT'!A1714&lt;&gt;"",RIGHT(LEFT('Atual-TXT'!A1714,77),1),"")</f>
        <v/>
      </c>
      <c r="E1693" s="12" t="str">
        <f>IF('Atual-TXT'!A1714&lt;&gt;"",IF(MOD(VALUE(LEFT(A1693,1)),2)=1,IF(D1693="D",C1693,-C1693),IF(D1693="C",C1693,-C1693)),"")</f>
        <v/>
      </c>
    </row>
    <row r="1694" spans="1:5" x14ac:dyDescent="0.2">
      <c r="A1694" s="11" t="str">
        <f>IF('Atual-TXT'!A1715&lt;&gt;"",LEFT('Atual-TXT'!A1715,15),"")</f>
        <v/>
      </c>
      <c r="B1694" s="11" t="str">
        <f>IF('Atual-TXT'!A1715&lt;&gt;"",RIGHT(LEFT('Atual-TXT'!A1715,51),34),"")</f>
        <v/>
      </c>
      <c r="C1694" s="12" t="str">
        <f>IF('Atual-TXT'!A1715&lt;&gt;"",VALUE(RIGHT(LEFT('Atual-TXT'!A1715,75),23)),"")</f>
        <v/>
      </c>
      <c r="D1694" s="11" t="str">
        <f>IF('Atual-TXT'!A1715&lt;&gt;"",RIGHT(LEFT('Atual-TXT'!A1715,77),1),"")</f>
        <v/>
      </c>
      <c r="E1694" s="12" t="str">
        <f>IF('Atual-TXT'!A1715&lt;&gt;"",IF(MOD(VALUE(LEFT(A1694,1)),2)=1,IF(D1694="D",C1694,-C1694),IF(D1694="C",C1694,-C1694)),"")</f>
        <v/>
      </c>
    </row>
    <row r="1695" spans="1:5" x14ac:dyDescent="0.2">
      <c r="A1695" s="11" t="str">
        <f>IF('Atual-TXT'!A1716&lt;&gt;"",LEFT('Atual-TXT'!A1716,15),"")</f>
        <v/>
      </c>
      <c r="B1695" s="11" t="str">
        <f>IF('Atual-TXT'!A1716&lt;&gt;"",RIGHT(LEFT('Atual-TXT'!A1716,51),34),"")</f>
        <v/>
      </c>
      <c r="C1695" s="12" t="str">
        <f>IF('Atual-TXT'!A1716&lt;&gt;"",VALUE(RIGHT(LEFT('Atual-TXT'!A1716,75),23)),"")</f>
        <v/>
      </c>
      <c r="D1695" s="11" t="str">
        <f>IF('Atual-TXT'!A1716&lt;&gt;"",RIGHT(LEFT('Atual-TXT'!A1716,77),1),"")</f>
        <v/>
      </c>
      <c r="E1695" s="12" t="str">
        <f>IF('Atual-TXT'!A1716&lt;&gt;"",IF(MOD(VALUE(LEFT(A1695,1)),2)=1,IF(D1695="D",C1695,-C1695),IF(D1695="C",C1695,-C1695)),"")</f>
        <v/>
      </c>
    </row>
    <row r="1696" spans="1:5" x14ac:dyDescent="0.2">
      <c r="A1696" s="11" t="str">
        <f>IF('Atual-TXT'!A1717&lt;&gt;"",LEFT('Atual-TXT'!A1717,15),"")</f>
        <v/>
      </c>
      <c r="B1696" s="11" t="str">
        <f>IF('Atual-TXT'!A1717&lt;&gt;"",RIGHT(LEFT('Atual-TXT'!A1717,51),34),"")</f>
        <v/>
      </c>
      <c r="C1696" s="12" t="str">
        <f>IF('Atual-TXT'!A1717&lt;&gt;"",VALUE(RIGHT(LEFT('Atual-TXT'!A1717,75),23)),"")</f>
        <v/>
      </c>
      <c r="D1696" s="11" t="str">
        <f>IF('Atual-TXT'!A1717&lt;&gt;"",RIGHT(LEFT('Atual-TXT'!A1717,77),1),"")</f>
        <v/>
      </c>
      <c r="E1696" s="12" t="str">
        <f>IF('Atual-TXT'!A1717&lt;&gt;"",IF(MOD(VALUE(LEFT(A1696,1)),2)=1,IF(D1696="D",C1696,-C1696),IF(D1696="C",C1696,-C1696)),"")</f>
        <v/>
      </c>
    </row>
    <row r="1697" spans="1:5" x14ac:dyDescent="0.2">
      <c r="A1697" s="11" t="str">
        <f>IF('Atual-TXT'!A1718&lt;&gt;"",LEFT('Atual-TXT'!A1718,15),"")</f>
        <v/>
      </c>
      <c r="B1697" s="11" t="str">
        <f>IF('Atual-TXT'!A1718&lt;&gt;"",RIGHT(LEFT('Atual-TXT'!A1718,51),34),"")</f>
        <v/>
      </c>
      <c r="C1697" s="12" t="str">
        <f>IF('Atual-TXT'!A1718&lt;&gt;"",VALUE(RIGHT(LEFT('Atual-TXT'!A1718,75),23)),"")</f>
        <v/>
      </c>
      <c r="D1697" s="11" t="str">
        <f>IF('Atual-TXT'!A1718&lt;&gt;"",RIGHT(LEFT('Atual-TXT'!A1718,77),1),"")</f>
        <v/>
      </c>
      <c r="E1697" s="12" t="str">
        <f>IF('Atual-TXT'!A1718&lt;&gt;"",IF(MOD(VALUE(LEFT(A1697,1)),2)=1,IF(D1697="D",C1697,-C1697),IF(D1697="C",C1697,-C1697)),"")</f>
        <v/>
      </c>
    </row>
    <row r="1698" spans="1:5" x14ac:dyDescent="0.2">
      <c r="A1698" s="11" t="str">
        <f>IF('Atual-TXT'!A1719&lt;&gt;"",LEFT('Atual-TXT'!A1719,15),"")</f>
        <v/>
      </c>
      <c r="B1698" s="11" t="str">
        <f>IF('Atual-TXT'!A1719&lt;&gt;"",RIGHT(LEFT('Atual-TXT'!A1719,51),34),"")</f>
        <v/>
      </c>
      <c r="C1698" s="12" t="str">
        <f>IF('Atual-TXT'!A1719&lt;&gt;"",VALUE(RIGHT(LEFT('Atual-TXT'!A1719,75),23)),"")</f>
        <v/>
      </c>
      <c r="D1698" s="11" t="str">
        <f>IF('Atual-TXT'!A1719&lt;&gt;"",RIGHT(LEFT('Atual-TXT'!A1719,77),1),"")</f>
        <v/>
      </c>
      <c r="E1698" s="12" t="str">
        <f>IF('Atual-TXT'!A1719&lt;&gt;"",IF(MOD(VALUE(LEFT(A1698,1)),2)=1,IF(D1698="D",C1698,-C1698),IF(D1698="C",C1698,-C1698)),"")</f>
        <v/>
      </c>
    </row>
    <row r="1699" spans="1:5" x14ac:dyDescent="0.2">
      <c r="A1699" s="11" t="str">
        <f>IF('Atual-TXT'!A1720&lt;&gt;"",LEFT('Atual-TXT'!A1720,15),"")</f>
        <v/>
      </c>
      <c r="B1699" s="11" t="str">
        <f>IF('Atual-TXT'!A1720&lt;&gt;"",RIGHT(LEFT('Atual-TXT'!A1720,51),34),"")</f>
        <v/>
      </c>
      <c r="C1699" s="12" t="str">
        <f>IF('Atual-TXT'!A1720&lt;&gt;"",VALUE(RIGHT(LEFT('Atual-TXT'!A1720,75),23)),"")</f>
        <v/>
      </c>
      <c r="D1699" s="11" t="str">
        <f>IF('Atual-TXT'!A1720&lt;&gt;"",RIGHT(LEFT('Atual-TXT'!A1720,77),1),"")</f>
        <v/>
      </c>
      <c r="E1699" s="12" t="str">
        <f>IF('Atual-TXT'!A1720&lt;&gt;"",IF(MOD(VALUE(LEFT(A1699,1)),2)=1,IF(D1699="D",C1699,-C1699),IF(D1699="C",C1699,-C1699)),"")</f>
        <v/>
      </c>
    </row>
    <row r="1700" spans="1:5" x14ac:dyDescent="0.2">
      <c r="A1700" s="11" t="str">
        <f>IF('Atual-TXT'!A1721&lt;&gt;"",LEFT('Atual-TXT'!A1721,15),"")</f>
        <v/>
      </c>
      <c r="B1700" s="11" t="str">
        <f>IF('Atual-TXT'!A1721&lt;&gt;"",RIGHT(LEFT('Atual-TXT'!A1721,51),34),"")</f>
        <v/>
      </c>
      <c r="C1700" s="12" t="str">
        <f>IF('Atual-TXT'!A1721&lt;&gt;"",VALUE(RIGHT(LEFT('Atual-TXT'!A1721,75),23)),"")</f>
        <v/>
      </c>
      <c r="D1700" s="11" t="str">
        <f>IF('Atual-TXT'!A1721&lt;&gt;"",RIGHT(LEFT('Atual-TXT'!A1721,77),1),"")</f>
        <v/>
      </c>
      <c r="E1700" s="12" t="str">
        <f>IF('Atual-TXT'!A1721&lt;&gt;"",IF(MOD(VALUE(LEFT(A1700,1)),2)=1,IF(D1700="D",C1700,-C1700),IF(D1700="C",C1700,-C1700)),"")</f>
        <v/>
      </c>
    </row>
    <row r="1701" spans="1:5" x14ac:dyDescent="0.2">
      <c r="A1701" s="11" t="str">
        <f>IF('Atual-TXT'!A1722&lt;&gt;"",LEFT('Atual-TXT'!A1722,15),"")</f>
        <v/>
      </c>
      <c r="B1701" s="11" t="str">
        <f>IF('Atual-TXT'!A1722&lt;&gt;"",RIGHT(LEFT('Atual-TXT'!A1722,51),34),"")</f>
        <v/>
      </c>
      <c r="C1701" s="12" t="str">
        <f>IF('Atual-TXT'!A1722&lt;&gt;"",VALUE(RIGHT(LEFT('Atual-TXT'!A1722,75),23)),"")</f>
        <v/>
      </c>
      <c r="D1701" s="11" t="str">
        <f>IF('Atual-TXT'!A1722&lt;&gt;"",RIGHT(LEFT('Atual-TXT'!A1722,77),1),"")</f>
        <v/>
      </c>
      <c r="E1701" s="12" t="str">
        <f>IF('Atual-TXT'!A1722&lt;&gt;"",IF(MOD(VALUE(LEFT(A1701,1)),2)=1,IF(D1701="D",C1701,-C1701),IF(D1701="C",C1701,-C1701)),"")</f>
        <v/>
      </c>
    </row>
    <row r="1702" spans="1:5" x14ac:dyDescent="0.2">
      <c r="A1702" s="11" t="str">
        <f>IF('Atual-TXT'!A1723&lt;&gt;"",LEFT('Atual-TXT'!A1723,15),"")</f>
        <v/>
      </c>
      <c r="B1702" s="11" t="str">
        <f>IF('Atual-TXT'!A1723&lt;&gt;"",RIGHT(LEFT('Atual-TXT'!A1723,51),34),"")</f>
        <v/>
      </c>
      <c r="C1702" s="12" t="str">
        <f>IF('Atual-TXT'!A1723&lt;&gt;"",VALUE(RIGHT(LEFT('Atual-TXT'!A1723,75),23)),"")</f>
        <v/>
      </c>
      <c r="D1702" s="11" t="str">
        <f>IF('Atual-TXT'!A1723&lt;&gt;"",RIGHT(LEFT('Atual-TXT'!A1723,77),1),"")</f>
        <v/>
      </c>
      <c r="E1702" s="12" t="str">
        <f>IF('Atual-TXT'!A1723&lt;&gt;"",IF(MOD(VALUE(LEFT(A1702,1)),2)=1,IF(D1702="D",C1702,-C1702),IF(D1702="C",C1702,-C1702)),"")</f>
        <v/>
      </c>
    </row>
    <row r="1703" spans="1:5" x14ac:dyDescent="0.2">
      <c r="A1703" s="11" t="str">
        <f>IF('Atual-TXT'!A1724&lt;&gt;"",LEFT('Atual-TXT'!A1724,15),"")</f>
        <v/>
      </c>
      <c r="B1703" s="11" t="str">
        <f>IF('Atual-TXT'!A1724&lt;&gt;"",RIGHT(LEFT('Atual-TXT'!A1724,51),34),"")</f>
        <v/>
      </c>
      <c r="C1703" s="12" t="str">
        <f>IF('Atual-TXT'!A1724&lt;&gt;"",VALUE(RIGHT(LEFT('Atual-TXT'!A1724,75),23)),"")</f>
        <v/>
      </c>
      <c r="D1703" s="11" t="str">
        <f>IF('Atual-TXT'!A1724&lt;&gt;"",RIGHT(LEFT('Atual-TXT'!A1724,77),1),"")</f>
        <v/>
      </c>
      <c r="E1703" s="12" t="str">
        <f>IF('Atual-TXT'!A1724&lt;&gt;"",IF(MOD(VALUE(LEFT(A1703,1)),2)=1,IF(D1703="D",C1703,-C1703),IF(D1703="C",C1703,-C1703)),"")</f>
        <v/>
      </c>
    </row>
    <row r="1704" spans="1:5" x14ac:dyDescent="0.2">
      <c r="A1704" s="11" t="str">
        <f>IF('Atual-TXT'!A1725&lt;&gt;"",LEFT('Atual-TXT'!A1725,15),"")</f>
        <v/>
      </c>
      <c r="B1704" s="11" t="str">
        <f>IF('Atual-TXT'!A1725&lt;&gt;"",RIGHT(LEFT('Atual-TXT'!A1725,51),34),"")</f>
        <v/>
      </c>
      <c r="C1704" s="12" t="str">
        <f>IF('Atual-TXT'!A1725&lt;&gt;"",VALUE(RIGHT(LEFT('Atual-TXT'!A1725,75),23)),"")</f>
        <v/>
      </c>
      <c r="D1704" s="11" t="str">
        <f>IF('Atual-TXT'!A1725&lt;&gt;"",RIGHT(LEFT('Atual-TXT'!A1725,77),1),"")</f>
        <v/>
      </c>
      <c r="E1704" s="12" t="str">
        <f>IF('Atual-TXT'!A1725&lt;&gt;"",IF(MOD(VALUE(LEFT(A1704,1)),2)=1,IF(D1704="D",C1704,-C1704),IF(D1704="C",C1704,-C1704)),"")</f>
        <v/>
      </c>
    </row>
    <row r="1705" spans="1:5" x14ac:dyDescent="0.2">
      <c r="A1705" s="11" t="str">
        <f>IF('Atual-TXT'!A1726&lt;&gt;"",LEFT('Atual-TXT'!A1726,15),"")</f>
        <v/>
      </c>
      <c r="B1705" s="11" t="str">
        <f>IF('Atual-TXT'!A1726&lt;&gt;"",RIGHT(LEFT('Atual-TXT'!A1726,51),34),"")</f>
        <v/>
      </c>
      <c r="C1705" s="12" t="str">
        <f>IF('Atual-TXT'!A1726&lt;&gt;"",VALUE(RIGHT(LEFT('Atual-TXT'!A1726,75),23)),"")</f>
        <v/>
      </c>
      <c r="D1705" s="11" t="str">
        <f>IF('Atual-TXT'!A1726&lt;&gt;"",RIGHT(LEFT('Atual-TXT'!A1726,77),1),"")</f>
        <v/>
      </c>
      <c r="E1705" s="12" t="str">
        <f>IF('Atual-TXT'!A1726&lt;&gt;"",IF(MOD(VALUE(LEFT(A1705,1)),2)=1,IF(D1705="D",C1705,-C1705),IF(D1705="C",C1705,-C1705)),"")</f>
        <v/>
      </c>
    </row>
    <row r="1706" spans="1:5" x14ac:dyDescent="0.2">
      <c r="A1706" s="11" t="str">
        <f>IF('Atual-TXT'!A1727&lt;&gt;"",LEFT('Atual-TXT'!A1727,15),"")</f>
        <v/>
      </c>
      <c r="B1706" s="11" t="str">
        <f>IF('Atual-TXT'!A1727&lt;&gt;"",RIGHT(LEFT('Atual-TXT'!A1727,51),34),"")</f>
        <v/>
      </c>
      <c r="C1706" s="12" t="str">
        <f>IF('Atual-TXT'!A1727&lt;&gt;"",VALUE(RIGHT(LEFT('Atual-TXT'!A1727,75),23)),"")</f>
        <v/>
      </c>
      <c r="D1706" s="11" t="str">
        <f>IF('Atual-TXT'!A1727&lt;&gt;"",RIGHT(LEFT('Atual-TXT'!A1727,77),1),"")</f>
        <v/>
      </c>
      <c r="E1706" s="12" t="str">
        <f>IF('Atual-TXT'!A1727&lt;&gt;"",IF(MOD(VALUE(LEFT(A1706,1)),2)=1,IF(D1706="D",C1706,-C1706),IF(D1706="C",C1706,-C1706)),"")</f>
        <v/>
      </c>
    </row>
    <row r="1707" spans="1:5" x14ac:dyDescent="0.2">
      <c r="A1707" s="11" t="str">
        <f>IF('Atual-TXT'!A1728&lt;&gt;"",LEFT('Atual-TXT'!A1728,15),"")</f>
        <v/>
      </c>
      <c r="B1707" s="11" t="str">
        <f>IF('Atual-TXT'!A1728&lt;&gt;"",RIGHT(LEFT('Atual-TXT'!A1728,51),34),"")</f>
        <v/>
      </c>
      <c r="C1707" s="12" t="str">
        <f>IF('Atual-TXT'!A1728&lt;&gt;"",VALUE(RIGHT(LEFT('Atual-TXT'!A1728,75),23)),"")</f>
        <v/>
      </c>
      <c r="D1707" s="11" t="str">
        <f>IF('Atual-TXT'!A1728&lt;&gt;"",RIGHT(LEFT('Atual-TXT'!A1728,77),1),"")</f>
        <v/>
      </c>
      <c r="E1707" s="12" t="str">
        <f>IF('Atual-TXT'!A1728&lt;&gt;"",IF(MOD(VALUE(LEFT(A1707,1)),2)=1,IF(D1707="D",C1707,-C1707),IF(D1707="C",C1707,-C1707)),"")</f>
        <v/>
      </c>
    </row>
    <row r="1708" spans="1:5" x14ac:dyDescent="0.2">
      <c r="A1708" s="11" t="str">
        <f>IF('Atual-TXT'!A1729&lt;&gt;"",LEFT('Atual-TXT'!A1729,15),"")</f>
        <v/>
      </c>
      <c r="B1708" s="11" t="str">
        <f>IF('Atual-TXT'!A1729&lt;&gt;"",RIGHT(LEFT('Atual-TXT'!A1729,51),34),"")</f>
        <v/>
      </c>
      <c r="C1708" s="12" t="str">
        <f>IF('Atual-TXT'!A1729&lt;&gt;"",VALUE(RIGHT(LEFT('Atual-TXT'!A1729,75),23)),"")</f>
        <v/>
      </c>
      <c r="D1708" s="11" t="str">
        <f>IF('Atual-TXT'!A1729&lt;&gt;"",RIGHT(LEFT('Atual-TXT'!A1729,77),1),"")</f>
        <v/>
      </c>
      <c r="E1708" s="12" t="str">
        <f>IF('Atual-TXT'!A1729&lt;&gt;"",IF(MOD(VALUE(LEFT(A1708,1)),2)=1,IF(D1708="D",C1708,-C1708),IF(D1708="C",C1708,-C1708)),"")</f>
        <v/>
      </c>
    </row>
    <row r="1709" spans="1:5" x14ac:dyDescent="0.2">
      <c r="A1709" s="11" t="str">
        <f>IF('Atual-TXT'!A1730&lt;&gt;"",LEFT('Atual-TXT'!A1730,15),"")</f>
        <v/>
      </c>
      <c r="B1709" s="11" t="str">
        <f>IF('Atual-TXT'!A1730&lt;&gt;"",RIGHT(LEFT('Atual-TXT'!A1730,51),34),"")</f>
        <v/>
      </c>
      <c r="C1709" s="12" t="str">
        <f>IF('Atual-TXT'!A1730&lt;&gt;"",VALUE(RIGHT(LEFT('Atual-TXT'!A1730,75),23)),"")</f>
        <v/>
      </c>
      <c r="D1709" s="11" t="str">
        <f>IF('Atual-TXT'!A1730&lt;&gt;"",RIGHT(LEFT('Atual-TXT'!A1730,77),1),"")</f>
        <v/>
      </c>
      <c r="E1709" s="12" t="str">
        <f>IF('Atual-TXT'!A1730&lt;&gt;"",IF(MOD(VALUE(LEFT(A1709,1)),2)=1,IF(D1709="D",C1709,-C1709),IF(D1709="C",C1709,-C1709)),"")</f>
        <v/>
      </c>
    </row>
    <row r="1710" spans="1:5" x14ac:dyDescent="0.2">
      <c r="A1710" s="11" t="str">
        <f>IF('Atual-TXT'!A1731&lt;&gt;"",LEFT('Atual-TXT'!A1731,15),"")</f>
        <v/>
      </c>
      <c r="B1710" s="11" t="str">
        <f>IF('Atual-TXT'!A1731&lt;&gt;"",RIGHT(LEFT('Atual-TXT'!A1731,51),34),"")</f>
        <v/>
      </c>
      <c r="C1710" s="12" t="str">
        <f>IF('Atual-TXT'!A1731&lt;&gt;"",VALUE(RIGHT(LEFT('Atual-TXT'!A1731,75),23)),"")</f>
        <v/>
      </c>
      <c r="D1710" s="11" t="str">
        <f>IF('Atual-TXT'!A1731&lt;&gt;"",RIGHT(LEFT('Atual-TXT'!A1731,77),1),"")</f>
        <v/>
      </c>
      <c r="E1710" s="12" t="str">
        <f>IF('Atual-TXT'!A1731&lt;&gt;"",IF(MOD(VALUE(LEFT(A1710,1)),2)=1,IF(D1710="D",C1710,-C1710),IF(D1710="C",C1710,-C1710)),"")</f>
        <v/>
      </c>
    </row>
    <row r="1711" spans="1:5" x14ac:dyDescent="0.2">
      <c r="A1711" s="11" t="str">
        <f>IF('Atual-TXT'!A1732&lt;&gt;"",LEFT('Atual-TXT'!A1732,15),"")</f>
        <v/>
      </c>
      <c r="B1711" s="11" t="str">
        <f>IF('Atual-TXT'!A1732&lt;&gt;"",RIGHT(LEFT('Atual-TXT'!A1732,51),34),"")</f>
        <v/>
      </c>
      <c r="C1711" s="12" t="str">
        <f>IF('Atual-TXT'!A1732&lt;&gt;"",VALUE(RIGHT(LEFT('Atual-TXT'!A1732,75),23)),"")</f>
        <v/>
      </c>
      <c r="D1711" s="11" t="str">
        <f>IF('Atual-TXT'!A1732&lt;&gt;"",RIGHT(LEFT('Atual-TXT'!A1732,77),1),"")</f>
        <v/>
      </c>
      <c r="E1711" s="12" t="str">
        <f>IF('Atual-TXT'!A1732&lt;&gt;"",IF(MOD(VALUE(LEFT(A1711,1)),2)=1,IF(D1711="D",C1711,-C1711),IF(D1711="C",C1711,-C1711)),"")</f>
        <v/>
      </c>
    </row>
    <row r="1712" spans="1:5" x14ac:dyDescent="0.2">
      <c r="A1712" s="11" t="str">
        <f>IF('Atual-TXT'!A1733&lt;&gt;"",LEFT('Atual-TXT'!A1733,15),"")</f>
        <v/>
      </c>
      <c r="B1712" s="11" t="str">
        <f>IF('Atual-TXT'!A1733&lt;&gt;"",RIGHT(LEFT('Atual-TXT'!A1733,51),34),"")</f>
        <v/>
      </c>
      <c r="C1712" s="12" t="str">
        <f>IF('Atual-TXT'!A1733&lt;&gt;"",VALUE(RIGHT(LEFT('Atual-TXT'!A1733,75),23)),"")</f>
        <v/>
      </c>
      <c r="D1712" s="11" t="str">
        <f>IF('Atual-TXT'!A1733&lt;&gt;"",RIGHT(LEFT('Atual-TXT'!A1733,77),1),"")</f>
        <v/>
      </c>
      <c r="E1712" s="12" t="str">
        <f>IF('Atual-TXT'!A1733&lt;&gt;"",IF(MOD(VALUE(LEFT(A1712,1)),2)=1,IF(D1712="D",C1712,-C1712),IF(D1712="C",C1712,-C1712)),"")</f>
        <v/>
      </c>
    </row>
    <row r="1713" spans="1:5" x14ac:dyDescent="0.2">
      <c r="A1713" s="11" t="str">
        <f>IF('Atual-TXT'!A1734&lt;&gt;"",LEFT('Atual-TXT'!A1734,15),"")</f>
        <v/>
      </c>
      <c r="B1713" s="11" t="str">
        <f>IF('Atual-TXT'!A1734&lt;&gt;"",RIGHT(LEFT('Atual-TXT'!A1734,51),34),"")</f>
        <v/>
      </c>
      <c r="C1713" s="12" t="str">
        <f>IF('Atual-TXT'!A1734&lt;&gt;"",VALUE(RIGHT(LEFT('Atual-TXT'!A1734,75),23)),"")</f>
        <v/>
      </c>
      <c r="D1713" s="11" t="str">
        <f>IF('Atual-TXT'!A1734&lt;&gt;"",RIGHT(LEFT('Atual-TXT'!A1734,77),1),"")</f>
        <v/>
      </c>
      <c r="E1713" s="12" t="str">
        <f>IF('Atual-TXT'!A1734&lt;&gt;"",IF(MOD(VALUE(LEFT(A1713,1)),2)=1,IF(D1713="D",C1713,-C1713),IF(D1713="C",C1713,-C1713)),"")</f>
        <v/>
      </c>
    </row>
    <row r="1714" spans="1:5" x14ac:dyDescent="0.2">
      <c r="A1714" s="11" t="str">
        <f>IF('Atual-TXT'!A1735&lt;&gt;"",LEFT('Atual-TXT'!A1735,15),"")</f>
        <v/>
      </c>
      <c r="B1714" s="11" t="str">
        <f>IF('Atual-TXT'!A1735&lt;&gt;"",RIGHT(LEFT('Atual-TXT'!A1735,51),34),"")</f>
        <v/>
      </c>
      <c r="C1714" s="12" t="str">
        <f>IF('Atual-TXT'!A1735&lt;&gt;"",VALUE(RIGHT(LEFT('Atual-TXT'!A1735,75),23)),"")</f>
        <v/>
      </c>
      <c r="D1714" s="11" t="str">
        <f>IF('Atual-TXT'!A1735&lt;&gt;"",RIGHT(LEFT('Atual-TXT'!A1735,77),1),"")</f>
        <v/>
      </c>
      <c r="E1714" s="12" t="str">
        <f>IF('Atual-TXT'!A1735&lt;&gt;"",IF(MOD(VALUE(LEFT(A1714,1)),2)=1,IF(D1714="D",C1714,-C1714),IF(D1714="C",C1714,-C1714)),"")</f>
        <v/>
      </c>
    </row>
    <row r="1715" spans="1:5" x14ac:dyDescent="0.2">
      <c r="A1715" s="11" t="str">
        <f>IF('Atual-TXT'!A1736&lt;&gt;"",LEFT('Atual-TXT'!A1736,15),"")</f>
        <v/>
      </c>
      <c r="B1715" s="11" t="str">
        <f>IF('Atual-TXT'!A1736&lt;&gt;"",RIGHT(LEFT('Atual-TXT'!A1736,51),34),"")</f>
        <v/>
      </c>
      <c r="C1715" s="12" t="str">
        <f>IF('Atual-TXT'!A1736&lt;&gt;"",VALUE(RIGHT(LEFT('Atual-TXT'!A1736,75),23)),"")</f>
        <v/>
      </c>
      <c r="D1715" s="11" t="str">
        <f>IF('Atual-TXT'!A1736&lt;&gt;"",RIGHT(LEFT('Atual-TXT'!A1736,77),1),"")</f>
        <v/>
      </c>
      <c r="E1715" s="12" t="str">
        <f>IF('Atual-TXT'!A1736&lt;&gt;"",IF(MOD(VALUE(LEFT(A1715,1)),2)=1,IF(D1715="D",C1715,-C1715),IF(D1715="C",C1715,-C1715)),"")</f>
        <v/>
      </c>
    </row>
    <row r="1716" spans="1:5" x14ac:dyDescent="0.2">
      <c r="A1716" s="11" t="str">
        <f>IF('Atual-TXT'!A1737&lt;&gt;"",LEFT('Atual-TXT'!A1737,15),"")</f>
        <v/>
      </c>
      <c r="B1716" s="11" t="str">
        <f>IF('Atual-TXT'!A1737&lt;&gt;"",RIGHT(LEFT('Atual-TXT'!A1737,51),34),"")</f>
        <v/>
      </c>
      <c r="C1716" s="12" t="str">
        <f>IF('Atual-TXT'!A1737&lt;&gt;"",VALUE(RIGHT(LEFT('Atual-TXT'!A1737,75),23)),"")</f>
        <v/>
      </c>
      <c r="D1716" s="11" t="str">
        <f>IF('Atual-TXT'!A1737&lt;&gt;"",RIGHT(LEFT('Atual-TXT'!A1737,77),1),"")</f>
        <v/>
      </c>
      <c r="E1716" s="12" t="str">
        <f>IF('Atual-TXT'!A1737&lt;&gt;"",IF(MOD(VALUE(LEFT(A1716,1)),2)=1,IF(D1716="D",C1716,-C1716),IF(D1716="C",C1716,-C1716)),"")</f>
        <v/>
      </c>
    </row>
    <row r="1717" spans="1:5" x14ac:dyDescent="0.2">
      <c r="A1717" s="11" t="str">
        <f>IF('Atual-TXT'!A1738&lt;&gt;"",LEFT('Atual-TXT'!A1738,15),"")</f>
        <v/>
      </c>
      <c r="B1717" s="11" t="str">
        <f>IF('Atual-TXT'!A1738&lt;&gt;"",RIGHT(LEFT('Atual-TXT'!A1738,51),34),"")</f>
        <v/>
      </c>
      <c r="C1717" s="12" t="str">
        <f>IF('Atual-TXT'!A1738&lt;&gt;"",VALUE(RIGHT(LEFT('Atual-TXT'!A1738,75),23)),"")</f>
        <v/>
      </c>
      <c r="D1717" s="11" t="str">
        <f>IF('Atual-TXT'!A1738&lt;&gt;"",RIGHT(LEFT('Atual-TXT'!A1738,77),1),"")</f>
        <v/>
      </c>
      <c r="E1717" s="12" t="str">
        <f>IF('Atual-TXT'!A1738&lt;&gt;"",IF(MOD(VALUE(LEFT(A1717,1)),2)=1,IF(D1717="D",C1717,-C1717),IF(D1717="C",C1717,-C1717)),"")</f>
        <v/>
      </c>
    </row>
    <row r="1718" spans="1:5" x14ac:dyDescent="0.2">
      <c r="A1718" s="11" t="str">
        <f>IF('Atual-TXT'!A1739&lt;&gt;"",LEFT('Atual-TXT'!A1739,15),"")</f>
        <v/>
      </c>
      <c r="B1718" s="11" t="str">
        <f>IF('Atual-TXT'!A1739&lt;&gt;"",RIGHT(LEFT('Atual-TXT'!A1739,51),34),"")</f>
        <v/>
      </c>
      <c r="C1718" s="12" t="str">
        <f>IF('Atual-TXT'!A1739&lt;&gt;"",VALUE(RIGHT(LEFT('Atual-TXT'!A1739,75),23)),"")</f>
        <v/>
      </c>
      <c r="D1718" s="11" t="str">
        <f>IF('Atual-TXT'!A1739&lt;&gt;"",RIGHT(LEFT('Atual-TXT'!A1739,77),1),"")</f>
        <v/>
      </c>
      <c r="E1718" s="12" t="str">
        <f>IF('Atual-TXT'!A1739&lt;&gt;"",IF(MOD(VALUE(LEFT(A1718,1)),2)=1,IF(D1718="D",C1718,-C1718),IF(D1718="C",C1718,-C1718)),"")</f>
        <v/>
      </c>
    </row>
    <row r="1719" spans="1:5" x14ac:dyDescent="0.2">
      <c r="A1719" s="11" t="str">
        <f>IF('Atual-TXT'!A1740&lt;&gt;"",LEFT('Atual-TXT'!A1740,15),"")</f>
        <v/>
      </c>
      <c r="B1719" s="11" t="str">
        <f>IF('Atual-TXT'!A1740&lt;&gt;"",RIGHT(LEFT('Atual-TXT'!A1740,51),34),"")</f>
        <v/>
      </c>
      <c r="C1719" s="12" t="str">
        <f>IF('Atual-TXT'!A1740&lt;&gt;"",VALUE(RIGHT(LEFT('Atual-TXT'!A1740,75),23)),"")</f>
        <v/>
      </c>
      <c r="D1719" s="11" t="str">
        <f>IF('Atual-TXT'!A1740&lt;&gt;"",RIGHT(LEFT('Atual-TXT'!A1740,77),1),"")</f>
        <v/>
      </c>
      <c r="E1719" s="12" t="str">
        <f>IF('Atual-TXT'!A1740&lt;&gt;"",IF(MOD(VALUE(LEFT(A1719,1)),2)=1,IF(D1719="D",C1719,-C1719),IF(D1719="C",C1719,-C1719)),"")</f>
        <v/>
      </c>
    </row>
    <row r="1720" spans="1:5" x14ac:dyDescent="0.2">
      <c r="A1720" s="11" t="str">
        <f>IF('Atual-TXT'!A1741&lt;&gt;"",LEFT('Atual-TXT'!A1741,15),"")</f>
        <v/>
      </c>
      <c r="B1720" s="11" t="str">
        <f>IF('Atual-TXT'!A1741&lt;&gt;"",RIGHT(LEFT('Atual-TXT'!A1741,51),34),"")</f>
        <v/>
      </c>
      <c r="C1720" s="12" t="str">
        <f>IF('Atual-TXT'!A1741&lt;&gt;"",VALUE(RIGHT(LEFT('Atual-TXT'!A1741,75),23)),"")</f>
        <v/>
      </c>
      <c r="D1720" s="11" t="str">
        <f>IF('Atual-TXT'!A1741&lt;&gt;"",RIGHT(LEFT('Atual-TXT'!A1741,77),1),"")</f>
        <v/>
      </c>
      <c r="E1720" s="12" t="str">
        <f>IF('Atual-TXT'!A1741&lt;&gt;"",IF(MOD(VALUE(LEFT(A1720,1)),2)=1,IF(D1720="D",C1720,-C1720),IF(D1720="C",C1720,-C1720)),"")</f>
        <v/>
      </c>
    </row>
    <row r="1721" spans="1:5" x14ac:dyDescent="0.2">
      <c r="A1721" s="11" t="str">
        <f>IF('Atual-TXT'!A1742&lt;&gt;"",LEFT('Atual-TXT'!A1742,15),"")</f>
        <v/>
      </c>
      <c r="B1721" s="11" t="str">
        <f>IF('Atual-TXT'!A1742&lt;&gt;"",RIGHT(LEFT('Atual-TXT'!A1742,51),34),"")</f>
        <v/>
      </c>
      <c r="C1721" s="12" t="str">
        <f>IF('Atual-TXT'!A1742&lt;&gt;"",VALUE(RIGHT(LEFT('Atual-TXT'!A1742,75),23)),"")</f>
        <v/>
      </c>
      <c r="D1721" s="11" t="str">
        <f>IF('Atual-TXT'!A1742&lt;&gt;"",RIGHT(LEFT('Atual-TXT'!A1742,77),1),"")</f>
        <v/>
      </c>
      <c r="E1721" s="12" t="str">
        <f>IF('Atual-TXT'!A1742&lt;&gt;"",IF(MOD(VALUE(LEFT(A1721,1)),2)=1,IF(D1721="D",C1721,-C1721),IF(D1721="C",C1721,-C1721)),"")</f>
        <v/>
      </c>
    </row>
    <row r="1722" spans="1:5" x14ac:dyDescent="0.2">
      <c r="A1722" s="11" t="str">
        <f>IF('Atual-TXT'!A1743&lt;&gt;"",LEFT('Atual-TXT'!A1743,15),"")</f>
        <v/>
      </c>
      <c r="B1722" s="11" t="str">
        <f>IF('Atual-TXT'!A1743&lt;&gt;"",RIGHT(LEFT('Atual-TXT'!A1743,51),34),"")</f>
        <v/>
      </c>
      <c r="C1722" s="12" t="str">
        <f>IF('Atual-TXT'!A1743&lt;&gt;"",VALUE(RIGHT(LEFT('Atual-TXT'!A1743,75),23)),"")</f>
        <v/>
      </c>
      <c r="D1722" s="11" t="str">
        <f>IF('Atual-TXT'!A1743&lt;&gt;"",RIGHT(LEFT('Atual-TXT'!A1743,77),1),"")</f>
        <v/>
      </c>
      <c r="E1722" s="12" t="str">
        <f>IF('Atual-TXT'!A1743&lt;&gt;"",IF(MOD(VALUE(LEFT(A1722,1)),2)=1,IF(D1722="D",C1722,-C1722),IF(D1722="C",C1722,-C1722)),"")</f>
        <v/>
      </c>
    </row>
    <row r="1723" spans="1:5" x14ac:dyDescent="0.2">
      <c r="A1723" s="11" t="str">
        <f>IF('Atual-TXT'!A1744&lt;&gt;"",LEFT('Atual-TXT'!A1744,15),"")</f>
        <v/>
      </c>
      <c r="B1723" s="11" t="str">
        <f>IF('Atual-TXT'!A1744&lt;&gt;"",RIGHT(LEFT('Atual-TXT'!A1744,51),34),"")</f>
        <v/>
      </c>
      <c r="C1723" s="12" t="str">
        <f>IF('Atual-TXT'!A1744&lt;&gt;"",VALUE(RIGHT(LEFT('Atual-TXT'!A1744,75),23)),"")</f>
        <v/>
      </c>
      <c r="D1723" s="11" t="str">
        <f>IF('Atual-TXT'!A1744&lt;&gt;"",RIGHT(LEFT('Atual-TXT'!A1744,77),1),"")</f>
        <v/>
      </c>
      <c r="E1723" s="12" t="str">
        <f>IF('Atual-TXT'!A1744&lt;&gt;"",IF(MOD(VALUE(LEFT(A1723,1)),2)=1,IF(D1723="D",C1723,-C1723),IF(D1723="C",C1723,-C1723)),"")</f>
        <v/>
      </c>
    </row>
    <row r="1724" spans="1:5" x14ac:dyDescent="0.2">
      <c r="A1724" s="11" t="str">
        <f>IF('Atual-TXT'!A1745&lt;&gt;"",LEFT('Atual-TXT'!A1745,15),"")</f>
        <v/>
      </c>
      <c r="B1724" s="11" t="str">
        <f>IF('Atual-TXT'!A1745&lt;&gt;"",RIGHT(LEFT('Atual-TXT'!A1745,51),34),"")</f>
        <v/>
      </c>
      <c r="C1724" s="12" t="str">
        <f>IF('Atual-TXT'!A1745&lt;&gt;"",VALUE(RIGHT(LEFT('Atual-TXT'!A1745,75),23)),"")</f>
        <v/>
      </c>
      <c r="D1724" s="11" t="str">
        <f>IF('Atual-TXT'!A1745&lt;&gt;"",RIGHT(LEFT('Atual-TXT'!A1745,77),1),"")</f>
        <v/>
      </c>
      <c r="E1724" s="12" t="str">
        <f>IF('Atual-TXT'!A1745&lt;&gt;"",IF(MOD(VALUE(LEFT(A1724,1)),2)=1,IF(D1724="D",C1724,-C1724),IF(D1724="C",C1724,-C1724)),"")</f>
        <v/>
      </c>
    </row>
    <row r="1725" spans="1:5" x14ac:dyDescent="0.2">
      <c r="A1725" s="11" t="str">
        <f>IF('Atual-TXT'!A1746&lt;&gt;"",LEFT('Atual-TXT'!A1746,15),"")</f>
        <v/>
      </c>
      <c r="B1725" s="11" t="str">
        <f>IF('Atual-TXT'!A1746&lt;&gt;"",RIGHT(LEFT('Atual-TXT'!A1746,51),34),"")</f>
        <v/>
      </c>
      <c r="C1725" s="12" t="str">
        <f>IF('Atual-TXT'!A1746&lt;&gt;"",VALUE(RIGHT(LEFT('Atual-TXT'!A1746,75),23)),"")</f>
        <v/>
      </c>
      <c r="D1725" s="11" t="str">
        <f>IF('Atual-TXT'!A1746&lt;&gt;"",RIGHT(LEFT('Atual-TXT'!A1746,77),1),"")</f>
        <v/>
      </c>
      <c r="E1725" s="12" t="str">
        <f>IF('Atual-TXT'!A1746&lt;&gt;"",IF(MOD(VALUE(LEFT(A1725,1)),2)=1,IF(D1725="D",C1725,-C1725),IF(D1725="C",C1725,-C1725)),"")</f>
        <v/>
      </c>
    </row>
    <row r="1726" spans="1:5" x14ac:dyDescent="0.2">
      <c r="A1726" s="11" t="str">
        <f>IF('Atual-TXT'!A1747&lt;&gt;"",LEFT('Atual-TXT'!A1747,15),"")</f>
        <v/>
      </c>
      <c r="B1726" s="11" t="str">
        <f>IF('Atual-TXT'!A1747&lt;&gt;"",RIGHT(LEFT('Atual-TXT'!A1747,51),34),"")</f>
        <v/>
      </c>
      <c r="C1726" s="12" t="str">
        <f>IF('Atual-TXT'!A1747&lt;&gt;"",VALUE(RIGHT(LEFT('Atual-TXT'!A1747,75),23)),"")</f>
        <v/>
      </c>
      <c r="D1726" s="11" t="str">
        <f>IF('Atual-TXT'!A1747&lt;&gt;"",RIGHT(LEFT('Atual-TXT'!A1747,77),1),"")</f>
        <v/>
      </c>
      <c r="E1726" s="12" t="str">
        <f>IF('Atual-TXT'!A1747&lt;&gt;"",IF(MOD(VALUE(LEFT(A1726,1)),2)=1,IF(D1726="D",C1726,-C1726),IF(D1726="C",C1726,-C1726)),"")</f>
        <v/>
      </c>
    </row>
    <row r="1727" spans="1:5" x14ac:dyDescent="0.2">
      <c r="A1727" s="11" t="str">
        <f>IF('Atual-TXT'!A1748&lt;&gt;"",LEFT('Atual-TXT'!A1748,15),"")</f>
        <v/>
      </c>
      <c r="B1727" s="11" t="str">
        <f>IF('Atual-TXT'!A1748&lt;&gt;"",RIGHT(LEFT('Atual-TXT'!A1748,51),34),"")</f>
        <v/>
      </c>
      <c r="C1727" s="12" t="str">
        <f>IF('Atual-TXT'!A1748&lt;&gt;"",VALUE(RIGHT(LEFT('Atual-TXT'!A1748,75),23)),"")</f>
        <v/>
      </c>
      <c r="D1727" s="11" t="str">
        <f>IF('Atual-TXT'!A1748&lt;&gt;"",RIGHT(LEFT('Atual-TXT'!A1748,77),1),"")</f>
        <v/>
      </c>
      <c r="E1727" s="12" t="str">
        <f>IF('Atual-TXT'!A1748&lt;&gt;"",IF(MOD(VALUE(LEFT(A1727,1)),2)=1,IF(D1727="D",C1727,-C1727),IF(D1727="C",C1727,-C1727)),"")</f>
        <v/>
      </c>
    </row>
    <row r="1728" spans="1:5" x14ac:dyDescent="0.2">
      <c r="A1728" s="11" t="str">
        <f>IF('Atual-TXT'!A1749&lt;&gt;"",LEFT('Atual-TXT'!A1749,15),"")</f>
        <v/>
      </c>
      <c r="B1728" s="11" t="str">
        <f>IF('Atual-TXT'!A1749&lt;&gt;"",RIGHT(LEFT('Atual-TXT'!A1749,51),34),"")</f>
        <v/>
      </c>
      <c r="C1728" s="12" t="str">
        <f>IF('Atual-TXT'!A1749&lt;&gt;"",VALUE(RIGHT(LEFT('Atual-TXT'!A1749,75),23)),"")</f>
        <v/>
      </c>
      <c r="D1728" s="11" t="str">
        <f>IF('Atual-TXT'!A1749&lt;&gt;"",RIGHT(LEFT('Atual-TXT'!A1749,77),1),"")</f>
        <v/>
      </c>
      <c r="E1728" s="12" t="str">
        <f>IF('Atual-TXT'!A1749&lt;&gt;"",IF(MOD(VALUE(LEFT(A1728,1)),2)=1,IF(D1728="D",C1728,-C1728),IF(D1728="C",C1728,-C1728)),"")</f>
        <v/>
      </c>
    </row>
    <row r="1729" spans="1:5" x14ac:dyDescent="0.2">
      <c r="A1729" s="11" t="str">
        <f>IF('Atual-TXT'!A1750&lt;&gt;"",LEFT('Atual-TXT'!A1750,15),"")</f>
        <v/>
      </c>
      <c r="B1729" s="11" t="str">
        <f>IF('Atual-TXT'!A1750&lt;&gt;"",RIGHT(LEFT('Atual-TXT'!A1750,51),34),"")</f>
        <v/>
      </c>
      <c r="C1729" s="12" t="str">
        <f>IF('Atual-TXT'!A1750&lt;&gt;"",VALUE(RIGHT(LEFT('Atual-TXT'!A1750,75),23)),"")</f>
        <v/>
      </c>
      <c r="D1729" s="11" t="str">
        <f>IF('Atual-TXT'!A1750&lt;&gt;"",RIGHT(LEFT('Atual-TXT'!A1750,77),1),"")</f>
        <v/>
      </c>
      <c r="E1729" s="12" t="str">
        <f>IF('Atual-TXT'!A1750&lt;&gt;"",IF(MOD(VALUE(LEFT(A1729,1)),2)=1,IF(D1729="D",C1729,-C1729),IF(D1729="C",C1729,-C1729)),"")</f>
        <v/>
      </c>
    </row>
    <row r="1730" spans="1:5" x14ac:dyDescent="0.2">
      <c r="A1730" s="11" t="str">
        <f>IF('Atual-TXT'!A1751&lt;&gt;"",LEFT('Atual-TXT'!A1751,15),"")</f>
        <v/>
      </c>
      <c r="B1730" s="11" t="str">
        <f>IF('Atual-TXT'!A1751&lt;&gt;"",RIGHT(LEFT('Atual-TXT'!A1751,51),34),"")</f>
        <v/>
      </c>
      <c r="C1730" s="12" t="str">
        <f>IF('Atual-TXT'!A1751&lt;&gt;"",VALUE(RIGHT(LEFT('Atual-TXT'!A1751,75),23)),"")</f>
        <v/>
      </c>
      <c r="D1730" s="11" t="str">
        <f>IF('Atual-TXT'!A1751&lt;&gt;"",RIGHT(LEFT('Atual-TXT'!A1751,77),1),"")</f>
        <v/>
      </c>
      <c r="E1730" s="12" t="str">
        <f>IF('Atual-TXT'!A1751&lt;&gt;"",IF(MOD(VALUE(LEFT(A1730,1)),2)=1,IF(D1730="D",C1730,-C1730),IF(D1730="C",C1730,-C1730)),"")</f>
        <v/>
      </c>
    </row>
    <row r="1731" spans="1:5" x14ac:dyDescent="0.2">
      <c r="A1731" s="11" t="str">
        <f>IF('Atual-TXT'!A1752&lt;&gt;"",LEFT('Atual-TXT'!A1752,15),"")</f>
        <v/>
      </c>
      <c r="B1731" s="11" t="str">
        <f>IF('Atual-TXT'!A1752&lt;&gt;"",RIGHT(LEFT('Atual-TXT'!A1752,51),34),"")</f>
        <v/>
      </c>
      <c r="C1731" s="12" t="str">
        <f>IF('Atual-TXT'!A1752&lt;&gt;"",VALUE(RIGHT(LEFT('Atual-TXT'!A1752,75),23)),"")</f>
        <v/>
      </c>
      <c r="D1731" s="11" t="str">
        <f>IF('Atual-TXT'!A1752&lt;&gt;"",RIGHT(LEFT('Atual-TXT'!A1752,77),1),"")</f>
        <v/>
      </c>
      <c r="E1731" s="12" t="str">
        <f>IF('Atual-TXT'!A1752&lt;&gt;"",IF(MOD(VALUE(LEFT(A1731,1)),2)=1,IF(D1731="D",C1731,-C1731),IF(D1731="C",C1731,-C1731)),"")</f>
        <v/>
      </c>
    </row>
    <row r="1732" spans="1:5" x14ac:dyDescent="0.2">
      <c r="A1732" s="11" t="str">
        <f>IF('Atual-TXT'!A1753&lt;&gt;"",LEFT('Atual-TXT'!A1753,15),"")</f>
        <v/>
      </c>
      <c r="B1732" s="11" t="str">
        <f>IF('Atual-TXT'!A1753&lt;&gt;"",RIGHT(LEFT('Atual-TXT'!A1753,51),34),"")</f>
        <v/>
      </c>
      <c r="C1732" s="12" t="str">
        <f>IF('Atual-TXT'!A1753&lt;&gt;"",VALUE(RIGHT(LEFT('Atual-TXT'!A1753,75),23)),"")</f>
        <v/>
      </c>
      <c r="D1732" s="11" t="str">
        <f>IF('Atual-TXT'!A1753&lt;&gt;"",RIGHT(LEFT('Atual-TXT'!A1753,77),1),"")</f>
        <v/>
      </c>
      <c r="E1732" s="12" t="str">
        <f>IF('Atual-TXT'!A1753&lt;&gt;"",IF(MOD(VALUE(LEFT(A1732,1)),2)=1,IF(D1732="D",C1732,-C1732),IF(D1732="C",C1732,-C1732)),"")</f>
        <v/>
      </c>
    </row>
    <row r="1733" spans="1:5" x14ac:dyDescent="0.2">
      <c r="A1733" s="11" t="str">
        <f>IF('Atual-TXT'!A1754&lt;&gt;"",LEFT('Atual-TXT'!A1754,15),"")</f>
        <v/>
      </c>
      <c r="B1733" s="11" t="str">
        <f>IF('Atual-TXT'!A1754&lt;&gt;"",RIGHT(LEFT('Atual-TXT'!A1754,51),34),"")</f>
        <v/>
      </c>
      <c r="C1733" s="12" t="str">
        <f>IF('Atual-TXT'!A1754&lt;&gt;"",VALUE(RIGHT(LEFT('Atual-TXT'!A1754,75),23)),"")</f>
        <v/>
      </c>
      <c r="D1733" s="11" t="str">
        <f>IF('Atual-TXT'!A1754&lt;&gt;"",RIGHT(LEFT('Atual-TXT'!A1754,77),1),"")</f>
        <v/>
      </c>
      <c r="E1733" s="12" t="str">
        <f>IF('Atual-TXT'!A1754&lt;&gt;"",IF(MOD(VALUE(LEFT(A1733,1)),2)=1,IF(D1733="D",C1733,-C1733),IF(D1733="C",C1733,-C1733)),"")</f>
        <v/>
      </c>
    </row>
    <row r="1734" spans="1:5" x14ac:dyDescent="0.2">
      <c r="A1734" s="11" t="str">
        <f>IF('Atual-TXT'!A1755&lt;&gt;"",LEFT('Atual-TXT'!A1755,15),"")</f>
        <v/>
      </c>
      <c r="B1734" s="11" t="str">
        <f>IF('Atual-TXT'!A1755&lt;&gt;"",RIGHT(LEFT('Atual-TXT'!A1755,51),34),"")</f>
        <v/>
      </c>
      <c r="C1734" s="12" t="str">
        <f>IF('Atual-TXT'!A1755&lt;&gt;"",VALUE(RIGHT(LEFT('Atual-TXT'!A1755,75),23)),"")</f>
        <v/>
      </c>
      <c r="D1734" s="11" t="str">
        <f>IF('Atual-TXT'!A1755&lt;&gt;"",RIGHT(LEFT('Atual-TXT'!A1755,77),1),"")</f>
        <v/>
      </c>
      <c r="E1734" s="12" t="str">
        <f>IF('Atual-TXT'!A1755&lt;&gt;"",IF(MOD(VALUE(LEFT(A1734,1)),2)=1,IF(D1734="D",C1734,-C1734),IF(D1734="C",C1734,-C1734)),"")</f>
        <v/>
      </c>
    </row>
    <row r="1735" spans="1:5" x14ac:dyDescent="0.2">
      <c r="A1735" s="11" t="str">
        <f>IF('Atual-TXT'!A1756&lt;&gt;"",LEFT('Atual-TXT'!A1756,15),"")</f>
        <v/>
      </c>
      <c r="B1735" s="11" t="str">
        <f>IF('Atual-TXT'!A1756&lt;&gt;"",RIGHT(LEFT('Atual-TXT'!A1756,51),34),"")</f>
        <v/>
      </c>
      <c r="C1735" s="12" t="str">
        <f>IF('Atual-TXT'!A1756&lt;&gt;"",VALUE(RIGHT(LEFT('Atual-TXT'!A1756,75),23)),"")</f>
        <v/>
      </c>
      <c r="D1735" s="11" t="str">
        <f>IF('Atual-TXT'!A1756&lt;&gt;"",RIGHT(LEFT('Atual-TXT'!A1756,77),1),"")</f>
        <v/>
      </c>
      <c r="E1735" s="12" t="str">
        <f>IF('Atual-TXT'!A1756&lt;&gt;"",IF(MOD(VALUE(LEFT(A1735,1)),2)=1,IF(D1735="D",C1735,-C1735),IF(D1735="C",C1735,-C1735)),"")</f>
        <v/>
      </c>
    </row>
    <row r="1736" spans="1:5" x14ac:dyDescent="0.2">
      <c r="A1736" s="11" t="str">
        <f>IF('Atual-TXT'!A1757&lt;&gt;"",LEFT('Atual-TXT'!A1757,15),"")</f>
        <v/>
      </c>
      <c r="B1736" s="11" t="str">
        <f>IF('Atual-TXT'!A1757&lt;&gt;"",RIGHT(LEFT('Atual-TXT'!A1757,51),34),"")</f>
        <v/>
      </c>
      <c r="C1736" s="12" t="str">
        <f>IF('Atual-TXT'!A1757&lt;&gt;"",VALUE(RIGHT(LEFT('Atual-TXT'!A1757,75),23)),"")</f>
        <v/>
      </c>
      <c r="D1736" s="11" t="str">
        <f>IF('Atual-TXT'!A1757&lt;&gt;"",RIGHT(LEFT('Atual-TXT'!A1757,77),1),"")</f>
        <v/>
      </c>
      <c r="E1736" s="12" t="str">
        <f>IF('Atual-TXT'!A1757&lt;&gt;"",IF(MOD(VALUE(LEFT(A1736,1)),2)=1,IF(D1736="D",C1736,-C1736),IF(D1736="C",C1736,-C1736)),"")</f>
        <v/>
      </c>
    </row>
    <row r="1737" spans="1:5" x14ac:dyDescent="0.2">
      <c r="A1737" s="11" t="str">
        <f>IF('Atual-TXT'!A1758&lt;&gt;"",LEFT('Atual-TXT'!A1758,15),"")</f>
        <v/>
      </c>
      <c r="B1737" s="11" t="str">
        <f>IF('Atual-TXT'!A1758&lt;&gt;"",RIGHT(LEFT('Atual-TXT'!A1758,51),34),"")</f>
        <v/>
      </c>
      <c r="C1737" s="12" t="str">
        <f>IF('Atual-TXT'!A1758&lt;&gt;"",VALUE(RIGHT(LEFT('Atual-TXT'!A1758,75),23)),"")</f>
        <v/>
      </c>
      <c r="D1737" s="11" t="str">
        <f>IF('Atual-TXT'!A1758&lt;&gt;"",RIGHT(LEFT('Atual-TXT'!A1758,77),1),"")</f>
        <v/>
      </c>
      <c r="E1737" s="12" t="str">
        <f>IF('Atual-TXT'!A1758&lt;&gt;"",IF(MOD(VALUE(LEFT(A1737,1)),2)=1,IF(D1737="D",C1737,-C1737),IF(D1737="C",C1737,-C1737)),"")</f>
        <v/>
      </c>
    </row>
    <row r="1738" spans="1:5" x14ac:dyDescent="0.2">
      <c r="A1738" s="11" t="str">
        <f>IF('Atual-TXT'!A1759&lt;&gt;"",LEFT('Atual-TXT'!A1759,15),"")</f>
        <v/>
      </c>
      <c r="B1738" s="11" t="str">
        <f>IF('Atual-TXT'!A1759&lt;&gt;"",RIGHT(LEFT('Atual-TXT'!A1759,51),34),"")</f>
        <v/>
      </c>
      <c r="C1738" s="12" t="str">
        <f>IF('Atual-TXT'!A1759&lt;&gt;"",VALUE(RIGHT(LEFT('Atual-TXT'!A1759,75),23)),"")</f>
        <v/>
      </c>
      <c r="D1738" s="11" t="str">
        <f>IF('Atual-TXT'!A1759&lt;&gt;"",RIGHT(LEFT('Atual-TXT'!A1759,77),1),"")</f>
        <v/>
      </c>
      <c r="E1738" s="12" t="str">
        <f>IF('Atual-TXT'!A1759&lt;&gt;"",IF(MOD(VALUE(LEFT(A1738,1)),2)=1,IF(D1738="D",C1738,-C1738),IF(D1738="C",C1738,-C1738)),"")</f>
        <v/>
      </c>
    </row>
    <row r="1739" spans="1:5" x14ac:dyDescent="0.2">
      <c r="A1739" s="11" t="str">
        <f>IF('Atual-TXT'!A1760&lt;&gt;"",LEFT('Atual-TXT'!A1760,15),"")</f>
        <v/>
      </c>
      <c r="B1739" s="11" t="str">
        <f>IF('Atual-TXT'!A1760&lt;&gt;"",RIGHT(LEFT('Atual-TXT'!A1760,51),34),"")</f>
        <v/>
      </c>
      <c r="C1739" s="12" t="str">
        <f>IF('Atual-TXT'!A1760&lt;&gt;"",VALUE(RIGHT(LEFT('Atual-TXT'!A1760,75),23)),"")</f>
        <v/>
      </c>
      <c r="D1739" s="11" t="str">
        <f>IF('Atual-TXT'!A1760&lt;&gt;"",RIGHT(LEFT('Atual-TXT'!A1760,77),1),"")</f>
        <v/>
      </c>
      <c r="E1739" s="12" t="str">
        <f>IF('Atual-TXT'!A1760&lt;&gt;"",IF(MOD(VALUE(LEFT(A1739,1)),2)=1,IF(D1739="D",C1739,-C1739),IF(D1739="C",C1739,-C1739)),"")</f>
        <v/>
      </c>
    </row>
    <row r="1740" spans="1:5" x14ac:dyDescent="0.2">
      <c r="A1740" s="11" t="str">
        <f>IF('Atual-TXT'!A1761&lt;&gt;"",LEFT('Atual-TXT'!A1761,15),"")</f>
        <v/>
      </c>
      <c r="B1740" s="11" t="str">
        <f>IF('Atual-TXT'!A1761&lt;&gt;"",RIGHT(LEFT('Atual-TXT'!A1761,51),34),"")</f>
        <v/>
      </c>
      <c r="C1740" s="12" t="str">
        <f>IF('Atual-TXT'!A1761&lt;&gt;"",VALUE(RIGHT(LEFT('Atual-TXT'!A1761,75),23)),"")</f>
        <v/>
      </c>
      <c r="D1740" s="11" t="str">
        <f>IF('Atual-TXT'!A1761&lt;&gt;"",RIGHT(LEFT('Atual-TXT'!A1761,77),1),"")</f>
        <v/>
      </c>
      <c r="E1740" s="12" t="str">
        <f>IF('Atual-TXT'!A1761&lt;&gt;"",IF(MOD(VALUE(LEFT(A1740,1)),2)=1,IF(D1740="D",C1740,-C1740),IF(D1740="C",C1740,-C1740)),"")</f>
        <v/>
      </c>
    </row>
    <row r="1741" spans="1:5" x14ac:dyDescent="0.2">
      <c r="A1741" s="11" t="str">
        <f>IF('Atual-TXT'!A1762&lt;&gt;"",LEFT('Atual-TXT'!A1762,15),"")</f>
        <v/>
      </c>
      <c r="B1741" s="11" t="str">
        <f>IF('Atual-TXT'!A1762&lt;&gt;"",RIGHT(LEFT('Atual-TXT'!A1762,51),34),"")</f>
        <v/>
      </c>
      <c r="C1741" s="12" t="str">
        <f>IF('Atual-TXT'!A1762&lt;&gt;"",VALUE(RIGHT(LEFT('Atual-TXT'!A1762,75),23)),"")</f>
        <v/>
      </c>
      <c r="D1741" s="11" t="str">
        <f>IF('Atual-TXT'!A1762&lt;&gt;"",RIGHT(LEFT('Atual-TXT'!A1762,77),1),"")</f>
        <v/>
      </c>
      <c r="E1741" s="12" t="str">
        <f>IF('Atual-TXT'!A1762&lt;&gt;"",IF(MOD(VALUE(LEFT(A1741,1)),2)=1,IF(D1741="D",C1741,-C1741),IF(D1741="C",C1741,-C1741)),"")</f>
        <v/>
      </c>
    </row>
    <row r="1742" spans="1:5" x14ac:dyDescent="0.2">
      <c r="A1742" s="11" t="str">
        <f>IF('Atual-TXT'!A1763&lt;&gt;"",LEFT('Atual-TXT'!A1763,15),"")</f>
        <v/>
      </c>
      <c r="B1742" s="11" t="str">
        <f>IF('Atual-TXT'!A1763&lt;&gt;"",RIGHT(LEFT('Atual-TXT'!A1763,51),34),"")</f>
        <v/>
      </c>
      <c r="C1742" s="12" t="str">
        <f>IF('Atual-TXT'!A1763&lt;&gt;"",VALUE(RIGHT(LEFT('Atual-TXT'!A1763,75),23)),"")</f>
        <v/>
      </c>
      <c r="D1742" s="11" t="str">
        <f>IF('Atual-TXT'!A1763&lt;&gt;"",RIGHT(LEFT('Atual-TXT'!A1763,77),1),"")</f>
        <v/>
      </c>
      <c r="E1742" s="12" t="str">
        <f>IF('Atual-TXT'!A1763&lt;&gt;"",IF(MOD(VALUE(LEFT(A1742,1)),2)=1,IF(D1742="D",C1742,-C1742),IF(D1742="C",C1742,-C1742)),"")</f>
        <v/>
      </c>
    </row>
    <row r="1743" spans="1:5" x14ac:dyDescent="0.2">
      <c r="A1743" s="11" t="str">
        <f>IF('Atual-TXT'!A1764&lt;&gt;"",LEFT('Atual-TXT'!A1764,15),"")</f>
        <v/>
      </c>
      <c r="B1743" s="11" t="str">
        <f>IF('Atual-TXT'!A1764&lt;&gt;"",RIGHT(LEFT('Atual-TXT'!A1764,51),34),"")</f>
        <v/>
      </c>
      <c r="C1743" s="12" t="str">
        <f>IF('Atual-TXT'!A1764&lt;&gt;"",VALUE(RIGHT(LEFT('Atual-TXT'!A1764,75),23)),"")</f>
        <v/>
      </c>
      <c r="D1743" s="11" t="str">
        <f>IF('Atual-TXT'!A1764&lt;&gt;"",RIGHT(LEFT('Atual-TXT'!A1764,77),1),"")</f>
        <v/>
      </c>
      <c r="E1743" s="12" t="str">
        <f>IF('Atual-TXT'!A1764&lt;&gt;"",IF(MOD(VALUE(LEFT(A1743,1)),2)=1,IF(D1743="D",C1743,-C1743),IF(D1743="C",C1743,-C1743)),"")</f>
        <v/>
      </c>
    </row>
    <row r="1744" spans="1:5" x14ac:dyDescent="0.2">
      <c r="A1744" s="11" t="str">
        <f>IF('Atual-TXT'!A1765&lt;&gt;"",LEFT('Atual-TXT'!A1765,15),"")</f>
        <v/>
      </c>
      <c r="B1744" s="11" t="str">
        <f>IF('Atual-TXT'!A1765&lt;&gt;"",RIGHT(LEFT('Atual-TXT'!A1765,51),34),"")</f>
        <v/>
      </c>
      <c r="C1744" s="12" t="str">
        <f>IF('Atual-TXT'!A1765&lt;&gt;"",VALUE(RIGHT(LEFT('Atual-TXT'!A1765,75),23)),"")</f>
        <v/>
      </c>
      <c r="D1744" s="11" t="str">
        <f>IF('Atual-TXT'!A1765&lt;&gt;"",RIGHT(LEFT('Atual-TXT'!A1765,77),1),"")</f>
        <v/>
      </c>
      <c r="E1744" s="12" t="str">
        <f>IF('Atual-TXT'!A1765&lt;&gt;"",IF(MOD(VALUE(LEFT(A1744,1)),2)=1,IF(D1744="D",C1744,-C1744),IF(D1744="C",C1744,-C1744)),"")</f>
        <v/>
      </c>
    </row>
    <row r="1745" spans="1:5" x14ac:dyDescent="0.2">
      <c r="A1745" s="11" t="str">
        <f>IF('Atual-TXT'!A1766&lt;&gt;"",LEFT('Atual-TXT'!A1766,15),"")</f>
        <v/>
      </c>
      <c r="B1745" s="11" t="str">
        <f>IF('Atual-TXT'!A1766&lt;&gt;"",RIGHT(LEFT('Atual-TXT'!A1766,51),34),"")</f>
        <v/>
      </c>
      <c r="C1745" s="12" t="str">
        <f>IF('Atual-TXT'!A1766&lt;&gt;"",VALUE(RIGHT(LEFT('Atual-TXT'!A1766,75),23)),"")</f>
        <v/>
      </c>
      <c r="D1745" s="11" t="str">
        <f>IF('Atual-TXT'!A1766&lt;&gt;"",RIGHT(LEFT('Atual-TXT'!A1766,77),1),"")</f>
        <v/>
      </c>
      <c r="E1745" s="12" t="str">
        <f>IF('Atual-TXT'!A1766&lt;&gt;"",IF(MOD(VALUE(LEFT(A1745,1)),2)=1,IF(D1745="D",C1745,-C1745),IF(D1745="C",C1745,-C1745)),"")</f>
        <v/>
      </c>
    </row>
    <row r="1746" spans="1:5" x14ac:dyDescent="0.2">
      <c r="A1746" s="11" t="str">
        <f>IF('Atual-TXT'!A1767&lt;&gt;"",LEFT('Atual-TXT'!A1767,15),"")</f>
        <v/>
      </c>
      <c r="B1746" s="11" t="str">
        <f>IF('Atual-TXT'!A1767&lt;&gt;"",RIGHT(LEFT('Atual-TXT'!A1767,51),34),"")</f>
        <v/>
      </c>
      <c r="C1746" s="12" t="str">
        <f>IF('Atual-TXT'!A1767&lt;&gt;"",VALUE(RIGHT(LEFT('Atual-TXT'!A1767,75),23)),"")</f>
        <v/>
      </c>
      <c r="D1746" s="11" t="str">
        <f>IF('Atual-TXT'!A1767&lt;&gt;"",RIGHT(LEFT('Atual-TXT'!A1767,77),1),"")</f>
        <v/>
      </c>
      <c r="E1746" s="12" t="str">
        <f>IF('Atual-TXT'!A1767&lt;&gt;"",IF(MOD(VALUE(LEFT(A1746,1)),2)=1,IF(D1746="D",C1746,-C1746),IF(D1746="C",C1746,-C1746)),"")</f>
        <v/>
      </c>
    </row>
    <row r="1747" spans="1:5" x14ac:dyDescent="0.2">
      <c r="A1747" s="11" t="str">
        <f>IF('Atual-TXT'!A1768&lt;&gt;"",LEFT('Atual-TXT'!A1768,15),"")</f>
        <v/>
      </c>
      <c r="B1747" s="11" t="str">
        <f>IF('Atual-TXT'!A1768&lt;&gt;"",RIGHT(LEFT('Atual-TXT'!A1768,51),34),"")</f>
        <v/>
      </c>
      <c r="C1747" s="12" t="str">
        <f>IF('Atual-TXT'!A1768&lt;&gt;"",VALUE(RIGHT(LEFT('Atual-TXT'!A1768,75),23)),"")</f>
        <v/>
      </c>
      <c r="D1747" s="11" t="str">
        <f>IF('Atual-TXT'!A1768&lt;&gt;"",RIGHT(LEFT('Atual-TXT'!A1768,77),1),"")</f>
        <v/>
      </c>
      <c r="E1747" s="12" t="str">
        <f>IF('Atual-TXT'!A1768&lt;&gt;"",IF(MOD(VALUE(LEFT(A1747,1)),2)=1,IF(D1747="D",C1747,-C1747),IF(D1747="C",C1747,-C1747)),"")</f>
        <v/>
      </c>
    </row>
    <row r="1748" spans="1:5" x14ac:dyDescent="0.2">
      <c r="A1748" s="11" t="str">
        <f>IF('Atual-TXT'!A1769&lt;&gt;"",LEFT('Atual-TXT'!A1769,15),"")</f>
        <v/>
      </c>
      <c r="B1748" s="11" t="str">
        <f>IF('Atual-TXT'!A1769&lt;&gt;"",RIGHT(LEFT('Atual-TXT'!A1769,51),34),"")</f>
        <v/>
      </c>
      <c r="C1748" s="12" t="str">
        <f>IF('Atual-TXT'!A1769&lt;&gt;"",VALUE(RIGHT(LEFT('Atual-TXT'!A1769,75),23)),"")</f>
        <v/>
      </c>
      <c r="D1748" s="11" t="str">
        <f>IF('Atual-TXT'!A1769&lt;&gt;"",RIGHT(LEFT('Atual-TXT'!A1769,77),1),"")</f>
        <v/>
      </c>
      <c r="E1748" s="12" t="str">
        <f>IF('Atual-TXT'!A1769&lt;&gt;"",IF(MOD(VALUE(LEFT(A1748,1)),2)=1,IF(D1748="D",C1748,-C1748),IF(D1748="C",C1748,-C1748)),"")</f>
        <v/>
      </c>
    </row>
    <row r="1749" spans="1:5" x14ac:dyDescent="0.2">
      <c r="A1749" s="11" t="str">
        <f>IF('Atual-TXT'!A1770&lt;&gt;"",LEFT('Atual-TXT'!A1770,15),"")</f>
        <v/>
      </c>
      <c r="B1749" s="11" t="str">
        <f>IF('Atual-TXT'!A1770&lt;&gt;"",RIGHT(LEFT('Atual-TXT'!A1770,51),34),"")</f>
        <v/>
      </c>
      <c r="C1749" s="12" t="str">
        <f>IF('Atual-TXT'!A1770&lt;&gt;"",VALUE(RIGHT(LEFT('Atual-TXT'!A1770,75),23)),"")</f>
        <v/>
      </c>
      <c r="D1749" s="11" t="str">
        <f>IF('Atual-TXT'!A1770&lt;&gt;"",RIGHT(LEFT('Atual-TXT'!A1770,77),1),"")</f>
        <v/>
      </c>
      <c r="E1749" s="12" t="str">
        <f>IF('Atual-TXT'!A1770&lt;&gt;"",IF(MOD(VALUE(LEFT(A1749,1)),2)=1,IF(D1749="D",C1749,-C1749),IF(D1749="C",C1749,-C1749)),"")</f>
        <v/>
      </c>
    </row>
    <row r="1750" spans="1:5" x14ac:dyDescent="0.2">
      <c r="A1750" s="11" t="str">
        <f>IF('Atual-TXT'!A1771&lt;&gt;"",LEFT('Atual-TXT'!A1771,15),"")</f>
        <v/>
      </c>
      <c r="B1750" s="11" t="str">
        <f>IF('Atual-TXT'!A1771&lt;&gt;"",RIGHT(LEFT('Atual-TXT'!A1771,51),34),"")</f>
        <v/>
      </c>
      <c r="C1750" s="12" t="str">
        <f>IF('Atual-TXT'!A1771&lt;&gt;"",VALUE(RIGHT(LEFT('Atual-TXT'!A1771,75),23)),"")</f>
        <v/>
      </c>
      <c r="D1750" s="11" t="str">
        <f>IF('Atual-TXT'!A1771&lt;&gt;"",RIGHT(LEFT('Atual-TXT'!A1771,77),1),"")</f>
        <v/>
      </c>
      <c r="E1750" s="12" t="str">
        <f>IF('Atual-TXT'!A1771&lt;&gt;"",IF(MOD(VALUE(LEFT(A1750,1)),2)=1,IF(D1750="D",C1750,-C1750),IF(D1750="C",C1750,-C1750)),"")</f>
        <v/>
      </c>
    </row>
    <row r="1751" spans="1:5" x14ac:dyDescent="0.2">
      <c r="A1751" s="11" t="str">
        <f>IF('Atual-TXT'!A1772&lt;&gt;"",LEFT('Atual-TXT'!A1772,15),"")</f>
        <v/>
      </c>
      <c r="B1751" s="11" t="str">
        <f>IF('Atual-TXT'!A1772&lt;&gt;"",RIGHT(LEFT('Atual-TXT'!A1772,51),34),"")</f>
        <v/>
      </c>
      <c r="C1751" s="12" t="str">
        <f>IF('Atual-TXT'!A1772&lt;&gt;"",VALUE(RIGHT(LEFT('Atual-TXT'!A1772,75),23)),"")</f>
        <v/>
      </c>
      <c r="D1751" s="11" t="str">
        <f>IF('Atual-TXT'!A1772&lt;&gt;"",RIGHT(LEFT('Atual-TXT'!A1772,77),1),"")</f>
        <v/>
      </c>
      <c r="E1751" s="12" t="str">
        <f>IF('Atual-TXT'!A1772&lt;&gt;"",IF(MOD(VALUE(LEFT(A1751,1)),2)=1,IF(D1751="D",C1751,-C1751),IF(D1751="C",C1751,-C1751)),"")</f>
        <v/>
      </c>
    </row>
    <row r="1752" spans="1:5" x14ac:dyDescent="0.2">
      <c r="A1752" s="11" t="str">
        <f>IF('Atual-TXT'!A1773&lt;&gt;"",LEFT('Atual-TXT'!A1773,15),"")</f>
        <v/>
      </c>
      <c r="B1752" s="11" t="str">
        <f>IF('Atual-TXT'!A1773&lt;&gt;"",RIGHT(LEFT('Atual-TXT'!A1773,51),34),"")</f>
        <v/>
      </c>
      <c r="C1752" s="12" t="str">
        <f>IF('Atual-TXT'!A1773&lt;&gt;"",VALUE(RIGHT(LEFT('Atual-TXT'!A1773,75),23)),"")</f>
        <v/>
      </c>
      <c r="D1752" s="11" t="str">
        <f>IF('Atual-TXT'!A1773&lt;&gt;"",RIGHT(LEFT('Atual-TXT'!A1773,77),1),"")</f>
        <v/>
      </c>
      <c r="E1752" s="12" t="str">
        <f>IF('Atual-TXT'!A1773&lt;&gt;"",IF(MOD(VALUE(LEFT(A1752,1)),2)=1,IF(D1752="D",C1752,-C1752),IF(D1752="C",C1752,-C1752)),"")</f>
        <v/>
      </c>
    </row>
    <row r="1753" spans="1:5" x14ac:dyDescent="0.2">
      <c r="A1753" s="11" t="str">
        <f>IF('Atual-TXT'!A1774&lt;&gt;"",LEFT('Atual-TXT'!A1774,15),"")</f>
        <v/>
      </c>
      <c r="B1753" s="11" t="str">
        <f>IF('Atual-TXT'!A1774&lt;&gt;"",RIGHT(LEFT('Atual-TXT'!A1774,51),34),"")</f>
        <v/>
      </c>
      <c r="C1753" s="12" t="str">
        <f>IF('Atual-TXT'!A1774&lt;&gt;"",VALUE(RIGHT(LEFT('Atual-TXT'!A1774,75),23)),"")</f>
        <v/>
      </c>
      <c r="D1753" s="11" t="str">
        <f>IF('Atual-TXT'!A1774&lt;&gt;"",RIGHT(LEFT('Atual-TXT'!A1774,77),1),"")</f>
        <v/>
      </c>
      <c r="E1753" s="12" t="str">
        <f>IF('Atual-TXT'!A1774&lt;&gt;"",IF(MOD(VALUE(LEFT(A1753,1)),2)=1,IF(D1753="D",C1753,-C1753),IF(D1753="C",C1753,-C1753)),"")</f>
        <v/>
      </c>
    </row>
    <row r="1754" spans="1:5" x14ac:dyDescent="0.2">
      <c r="A1754" s="11" t="str">
        <f>IF('Atual-TXT'!A1775&lt;&gt;"",LEFT('Atual-TXT'!A1775,15),"")</f>
        <v/>
      </c>
      <c r="B1754" s="11" t="str">
        <f>IF('Atual-TXT'!A1775&lt;&gt;"",RIGHT(LEFT('Atual-TXT'!A1775,51),34),"")</f>
        <v/>
      </c>
      <c r="C1754" s="12" t="str">
        <f>IF('Atual-TXT'!A1775&lt;&gt;"",VALUE(RIGHT(LEFT('Atual-TXT'!A1775,75),23)),"")</f>
        <v/>
      </c>
      <c r="D1754" s="11" t="str">
        <f>IF('Atual-TXT'!A1775&lt;&gt;"",RIGHT(LEFT('Atual-TXT'!A1775,77),1),"")</f>
        <v/>
      </c>
      <c r="E1754" s="12" t="str">
        <f>IF('Atual-TXT'!A1775&lt;&gt;"",IF(MOD(VALUE(LEFT(A1754,1)),2)=1,IF(D1754="D",C1754,-C1754),IF(D1754="C",C1754,-C1754)),"")</f>
        <v/>
      </c>
    </row>
    <row r="1755" spans="1:5" x14ac:dyDescent="0.2">
      <c r="A1755" s="11" t="str">
        <f>IF('Atual-TXT'!A1776&lt;&gt;"",LEFT('Atual-TXT'!A1776,15),"")</f>
        <v/>
      </c>
      <c r="B1755" s="11" t="str">
        <f>IF('Atual-TXT'!A1776&lt;&gt;"",RIGHT(LEFT('Atual-TXT'!A1776,51),34),"")</f>
        <v/>
      </c>
      <c r="C1755" s="12" t="str">
        <f>IF('Atual-TXT'!A1776&lt;&gt;"",VALUE(RIGHT(LEFT('Atual-TXT'!A1776,75),23)),"")</f>
        <v/>
      </c>
      <c r="D1755" s="11" t="str">
        <f>IF('Atual-TXT'!A1776&lt;&gt;"",RIGHT(LEFT('Atual-TXT'!A1776,77),1),"")</f>
        <v/>
      </c>
      <c r="E1755" s="12" t="str">
        <f>IF('Atual-TXT'!A1776&lt;&gt;"",IF(MOD(VALUE(LEFT(A1755,1)),2)=1,IF(D1755="D",C1755,-C1755),IF(D1755="C",C1755,-C1755)),"")</f>
        <v/>
      </c>
    </row>
    <row r="1756" spans="1:5" x14ac:dyDescent="0.2">
      <c r="A1756" s="11" t="str">
        <f>IF('Atual-TXT'!A1777&lt;&gt;"",LEFT('Atual-TXT'!A1777,15),"")</f>
        <v/>
      </c>
      <c r="B1756" s="11" t="str">
        <f>IF('Atual-TXT'!A1777&lt;&gt;"",RIGHT(LEFT('Atual-TXT'!A1777,51),34),"")</f>
        <v/>
      </c>
      <c r="C1756" s="12" t="str">
        <f>IF('Atual-TXT'!A1777&lt;&gt;"",VALUE(RIGHT(LEFT('Atual-TXT'!A1777,75),23)),"")</f>
        <v/>
      </c>
      <c r="D1756" s="11" t="str">
        <f>IF('Atual-TXT'!A1777&lt;&gt;"",RIGHT(LEFT('Atual-TXT'!A1777,77),1),"")</f>
        <v/>
      </c>
      <c r="E1756" s="12" t="str">
        <f>IF('Atual-TXT'!A1777&lt;&gt;"",IF(MOD(VALUE(LEFT(A1756,1)),2)=1,IF(D1756="D",C1756,-C1756),IF(D1756="C",C1756,-C1756)),"")</f>
        <v/>
      </c>
    </row>
    <row r="1757" spans="1:5" x14ac:dyDescent="0.2">
      <c r="A1757" s="11" t="str">
        <f>IF('Atual-TXT'!A1778&lt;&gt;"",LEFT('Atual-TXT'!A1778,15),"")</f>
        <v/>
      </c>
      <c r="B1757" s="11" t="str">
        <f>IF('Atual-TXT'!A1778&lt;&gt;"",RIGHT(LEFT('Atual-TXT'!A1778,51),34),"")</f>
        <v/>
      </c>
      <c r="C1757" s="12" t="str">
        <f>IF('Atual-TXT'!A1778&lt;&gt;"",VALUE(RIGHT(LEFT('Atual-TXT'!A1778,75),23)),"")</f>
        <v/>
      </c>
      <c r="D1757" s="11" t="str">
        <f>IF('Atual-TXT'!A1778&lt;&gt;"",RIGHT(LEFT('Atual-TXT'!A1778,77),1),"")</f>
        <v/>
      </c>
      <c r="E1757" s="12" t="str">
        <f>IF('Atual-TXT'!A1778&lt;&gt;"",IF(MOD(VALUE(LEFT(A1757,1)),2)=1,IF(D1757="D",C1757,-C1757),IF(D1757="C",C1757,-C1757)),"")</f>
        <v/>
      </c>
    </row>
    <row r="1758" spans="1:5" x14ac:dyDescent="0.2">
      <c r="A1758" s="11" t="str">
        <f>IF('Atual-TXT'!A1779&lt;&gt;"",LEFT('Atual-TXT'!A1779,15),"")</f>
        <v/>
      </c>
      <c r="B1758" s="11" t="str">
        <f>IF('Atual-TXT'!A1779&lt;&gt;"",RIGHT(LEFT('Atual-TXT'!A1779,51),34),"")</f>
        <v/>
      </c>
      <c r="C1758" s="12" t="str">
        <f>IF('Atual-TXT'!A1779&lt;&gt;"",VALUE(RIGHT(LEFT('Atual-TXT'!A1779,75),23)),"")</f>
        <v/>
      </c>
      <c r="D1758" s="11" t="str">
        <f>IF('Atual-TXT'!A1779&lt;&gt;"",RIGHT(LEFT('Atual-TXT'!A1779,77),1),"")</f>
        <v/>
      </c>
      <c r="E1758" s="12" t="str">
        <f>IF('Atual-TXT'!A1779&lt;&gt;"",IF(MOD(VALUE(LEFT(A1758,1)),2)=1,IF(D1758="D",C1758,-C1758),IF(D1758="C",C1758,-C1758)),"")</f>
        <v/>
      </c>
    </row>
    <row r="1759" spans="1:5" x14ac:dyDescent="0.2">
      <c r="A1759" s="11" t="str">
        <f>IF('Atual-TXT'!A1780&lt;&gt;"",LEFT('Atual-TXT'!A1780,15),"")</f>
        <v/>
      </c>
      <c r="B1759" s="11" t="str">
        <f>IF('Atual-TXT'!A1780&lt;&gt;"",RIGHT(LEFT('Atual-TXT'!A1780,51),34),"")</f>
        <v/>
      </c>
      <c r="C1759" s="12" t="str">
        <f>IF('Atual-TXT'!A1780&lt;&gt;"",VALUE(RIGHT(LEFT('Atual-TXT'!A1780,75),23)),"")</f>
        <v/>
      </c>
      <c r="D1759" s="11" t="str">
        <f>IF('Atual-TXT'!A1780&lt;&gt;"",RIGHT(LEFT('Atual-TXT'!A1780,77),1),"")</f>
        <v/>
      </c>
      <c r="E1759" s="12" t="str">
        <f>IF('Atual-TXT'!A1780&lt;&gt;"",IF(MOD(VALUE(LEFT(A1759,1)),2)=1,IF(D1759="D",C1759,-C1759),IF(D1759="C",C1759,-C1759)),"")</f>
        <v/>
      </c>
    </row>
    <row r="1760" spans="1:5" x14ac:dyDescent="0.2">
      <c r="A1760" s="11" t="str">
        <f>IF('Atual-TXT'!A1781&lt;&gt;"",LEFT('Atual-TXT'!A1781,15),"")</f>
        <v/>
      </c>
      <c r="B1760" s="11" t="str">
        <f>IF('Atual-TXT'!A1781&lt;&gt;"",RIGHT(LEFT('Atual-TXT'!A1781,51),34),"")</f>
        <v/>
      </c>
      <c r="C1760" s="12" t="str">
        <f>IF('Atual-TXT'!A1781&lt;&gt;"",VALUE(RIGHT(LEFT('Atual-TXT'!A1781,75),23)),"")</f>
        <v/>
      </c>
      <c r="D1760" s="11" t="str">
        <f>IF('Atual-TXT'!A1781&lt;&gt;"",RIGHT(LEFT('Atual-TXT'!A1781,77),1),"")</f>
        <v/>
      </c>
      <c r="E1760" s="12" t="str">
        <f>IF('Atual-TXT'!A1781&lt;&gt;"",IF(MOD(VALUE(LEFT(A1760,1)),2)=1,IF(D1760="D",C1760,-C1760),IF(D1760="C",C1760,-C1760)),"")</f>
        <v/>
      </c>
    </row>
    <row r="1761" spans="1:5" x14ac:dyDescent="0.2">
      <c r="A1761" s="11" t="str">
        <f>IF('Atual-TXT'!A1782&lt;&gt;"",LEFT('Atual-TXT'!A1782,15),"")</f>
        <v/>
      </c>
      <c r="B1761" s="11" t="str">
        <f>IF('Atual-TXT'!A1782&lt;&gt;"",RIGHT(LEFT('Atual-TXT'!A1782,51),34),"")</f>
        <v/>
      </c>
      <c r="C1761" s="12" t="str">
        <f>IF('Atual-TXT'!A1782&lt;&gt;"",VALUE(RIGHT(LEFT('Atual-TXT'!A1782,75),23)),"")</f>
        <v/>
      </c>
      <c r="D1761" s="11" t="str">
        <f>IF('Atual-TXT'!A1782&lt;&gt;"",RIGHT(LEFT('Atual-TXT'!A1782,77),1),"")</f>
        <v/>
      </c>
      <c r="E1761" s="12" t="str">
        <f>IF('Atual-TXT'!A1782&lt;&gt;"",IF(MOD(VALUE(LEFT(A1761,1)),2)=1,IF(D1761="D",C1761,-C1761),IF(D1761="C",C1761,-C1761)),"")</f>
        <v/>
      </c>
    </row>
    <row r="1762" spans="1:5" x14ac:dyDescent="0.2">
      <c r="A1762" s="11" t="str">
        <f>IF('Atual-TXT'!A1783&lt;&gt;"",LEFT('Atual-TXT'!A1783,15),"")</f>
        <v/>
      </c>
      <c r="B1762" s="11" t="str">
        <f>IF('Atual-TXT'!A1783&lt;&gt;"",RIGHT(LEFT('Atual-TXT'!A1783,51),34),"")</f>
        <v/>
      </c>
      <c r="C1762" s="12" t="str">
        <f>IF('Atual-TXT'!A1783&lt;&gt;"",VALUE(RIGHT(LEFT('Atual-TXT'!A1783,75),23)),"")</f>
        <v/>
      </c>
      <c r="D1762" s="11" t="str">
        <f>IF('Atual-TXT'!A1783&lt;&gt;"",RIGHT(LEFT('Atual-TXT'!A1783,77),1),"")</f>
        <v/>
      </c>
      <c r="E1762" s="12" t="str">
        <f>IF('Atual-TXT'!A1783&lt;&gt;"",IF(MOD(VALUE(LEFT(A1762,1)),2)=1,IF(D1762="D",C1762,-C1762),IF(D1762="C",C1762,-C1762)),"")</f>
        <v/>
      </c>
    </row>
    <row r="1763" spans="1:5" x14ac:dyDescent="0.2">
      <c r="A1763" s="11" t="str">
        <f>IF('Atual-TXT'!A1784&lt;&gt;"",LEFT('Atual-TXT'!A1784,15),"")</f>
        <v/>
      </c>
      <c r="B1763" s="11" t="str">
        <f>IF('Atual-TXT'!A1784&lt;&gt;"",RIGHT(LEFT('Atual-TXT'!A1784,51),34),"")</f>
        <v/>
      </c>
      <c r="C1763" s="12" t="str">
        <f>IF('Atual-TXT'!A1784&lt;&gt;"",VALUE(RIGHT(LEFT('Atual-TXT'!A1784,75),23)),"")</f>
        <v/>
      </c>
      <c r="D1763" s="11" t="str">
        <f>IF('Atual-TXT'!A1784&lt;&gt;"",RIGHT(LEFT('Atual-TXT'!A1784,77),1),"")</f>
        <v/>
      </c>
      <c r="E1763" s="12" t="str">
        <f>IF('Atual-TXT'!A1784&lt;&gt;"",IF(MOD(VALUE(LEFT(A1763,1)),2)=1,IF(D1763="D",C1763,-C1763),IF(D1763="C",C1763,-C1763)),"")</f>
        <v/>
      </c>
    </row>
    <row r="1764" spans="1:5" x14ac:dyDescent="0.2">
      <c r="A1764" s="11" t="str">
        <f>IF('Atual-TXT'!A1785&lt;&gt;"",LEFT('Atual-TXT'!A1785,15),"")</f>
        <v/>
      </c>
      <c r="B1764" s="11" t="str">
        <f>IF('Atual-TXT'!A1785&lt;&gt;"",RIGHT(LEFT('Atual-TXT'!A1785,51),34),"")</f>
        <v/>
      </c>
      <c r="C1764" s="12" t="str">
        <f>IF('Atual-TXT'!A1785&lt;&gt;"",VALUE(RIGHT(LEFT('Atual-TXT'!A1785,75),23)),"")</f>
        <v/>
      </c>
      <c r="D1764" s="11" t="str">
        <f>IF('Atual-TXT'!A1785&lt;&gt;"",RIGHT(LEFT('Atual-TXT'!A1785,77),1),"")</f>
        <v/>
      </c>
      <c r="E1764" s="12" t="str">
        <f>IF('Atual-TXT'!A1785&lt;&gt;"",IF(MOD(VALUE(LEFT(A1764,1)),2)=1,IF(D1764="D",C1764,-C1764),IF(D1764="C",C1764,-C1764)),"")</f>
        <v/>
      </c>
    </row>
    <row r="1765" spans="1:5" x14ac:dyDescent="0.2">
      <c r="A1765" s="11" t="str">
        <f>IF('Atual-TXT'!A1786&lt;&gt;"",LEFT('Atual-TXT'!A1786,15),"")</f>
        <v/>
      </c>
      <c r="B1765" s="11" t="str">
        <f>IF('Atual-TXT'!A1786&lt;&gt;"",RIGHT(LEFT('Atual-TXT'!A1786,51),34),"")</f>
        <v/>
      </c>
      <c r="C1765" s="12" t="str">
        <f>IF('Atual-TXT'!A1786&lt;&gt;"",VALUE(RIGHT(LEFT('Atual-TXT'!A1786,75),23)),"")</f>
        <v/>
      </c>
      <c r="D1765" s="11" t="str">
        <f>IF('Atual-TXT'!A1786&lt;&gt;"",RIGHT(LEFT('Atual-TXT'!A1786,77),1),"")</f>
        <v/>
      </c>
      <c r="E1765" s="12" t="str">
        <f>IF('Atual-TXT'!A1786&lt;&gt;"",IF(MOD(VALUE(LEFT(A1765,1)),2)=1,IF(D1765="D",C1765,-C1765),IF(D1765="C",C1765,-C1765)),"")</f>
        <v/>
      </c>
    </row>
    <row r="1766" spans="1:5" x14ac:dyDescent="0.2">
      <c r="A1766" s="11" t="str">
        <f>IF('Atual-TXT'!A1787&lt;&gt;"",LEFT('Atual-TXT'!A1787,15),"")</f>
        <v/>
      </c>
      <c r="B1766" s="11" t="str">
        <f>IF('Atual-TXT'!A1787&lt;&gt;"",RIGHT(LEFT('Atual-TXT'!A1787,51),34),"")</f>
        <v/>
      </c>
      <c r="C1766" s="12" t="str">
        <f>IF('Atual-TXT'!A1787&lt;&gt;"",VALUE(RIGHT(LEFT('Atual-TXT'!A1787,75),23)),"")</f>
        <v/>
      </c>
      <c r="D1766" s="11" t="str">
        <f>IF('Atual-TXT'!A1787&lt;&gt;"",RIGHT(LEFT('Atual-TXT'!A1787,77),1),"")</f>
        <v/>
      </c>
      <c r="E1766" s="12" t="str">
        <f>IF('Atual-TXT'!A1787&lt;&gt;"",IF(MOD(VALUE(LEFT(A1766,1)),2)=1,IF(D1766="D",C1766,-C1766),IF(D1766="C",C1766,-C1766)),"")</f>
        <v/>
      </c>
    </row>
    <row r="1767" spans="1:5" x14ac:dyDescent="0.2">
      <c r="A1767" s="11" t="str">
        <f>IF('Atual-TXT'!A1788&lt;&gt;"",LEFT('Atual-TXT'!A1788,15),"")</f>
        <v/>
      </c>
      <c r="B1767" s="11" t="str">
        <f>IF('Atual-TXT'!A1788&lt;&gt;"",RIGHT(LEFT('Atual-TXT'!A1788,51),34),"")</f>
        <v/>
      </c>
      <c r="C1767" s="12" t="str">
        <f>IF('Atual-TXT'!A1788&lt;&gt;"",VALUE(RIGHT(LEFT('Atual-TXT'!A1788,75),23)),"")</f>
        <v/>
      </c>
      <c r="D1767" s="11" t="str">
        <f>IF('Atual-TXT'!A1788&lt;&gt;"",RIGHT(LEFT('Atual-TXT'!A1788,77),1),"")</f>
        <v/>
      </c>
      <c r="E1767" s="12" t="str">
        <f>IF('Atual-TXT'!A1788&lt;&gt;"",IF(MOD(VALUE(LEFT(A1767,1)),2)=1,IF(D1767="D",C1767,-C1767),IF(D1767="C",C1767,-C1767)),"")</f>
        <v/>
      </c>
    </row>
    <row r="1768" spans="1:5" x14ac:dyDescent="0.2">
      <c r="A1768" s="11" t="str">
        <f>IF('Atual-TXT'!A1789&lt;&gt;"",LEFT('Atual-TXT'!A1789,15),"")</f>
        <v/>
      </c>
      <c r="B1768" s="11" t="str">
        <f>IF('Atual-TXT'!A1789&lt;&gt;"",RIGHT(LEFT('Atual-TXT'!A1789,51),34),"")</f>
        <v/>
      </c>
      <c r="C1768" s="12" t="str">
        <f>IF('Atual-TXT'!A1789&lt;&gt;"",VALUE(RIGHT(LEFT('Atual-TXT'!A1789,75),23)),"")</f>
        <v/>
      </c>
      <c r="D1768" s="11" t="str">
        <f>IF('Atual-TXT'!A1789&lt;&gt;"",RIGHT(LEFT('Atual-TXT'!A1789,77),1),"")</f>
        <v/>
      </c>
      <c r="E1768" s="12" t="str">
        <f>IF('Atual-TXT'!A1789&lt;&gt;"",IF(MOD(VALUE(LEFT(A1768,1)),2)=1,IF(D1768="D",C1768,-C1768),IF(D1768="C",C1768,-C1768)),"")</f>
        <v/>
      </c>
    </row>
    <row r="1769" spans="1:5" x14ac:dyDescent="0.2">
      <c r="A1769" s="11" t="str">
        <f>IF('Atual-TXT'!A1790&lt;&gt;"",LEFT('Atual-TXT'!A1790,15),"")</f>
        <v/>
      </c>
      <c r="B1769" s="11" t="str">
        <f>IF('Atual-TXT'!A1790&lt;&gt;"",RIGHT(LEFT('Atual-TXT'!A1790,51),34),"")</f>
        <v/>
      </c>
      <c r="C1769" s="12" t="str">
        <f>IF('Atual-TXT'!A1790&lt;&gt;"",VALUE(RIGHT(LEFT('Atual-TXT'!A1790,75),23)),"")</f>
        <v/>
      </c>
      <c r="D1769" s="11" t="str">
        <f>IF('Atual-TXT'!A1790&lt;&gt;"",RIGHT(LEFT('Atual-TXT'!A1790,77),1),"")</f>
        <v/>
      </c>
      <c r="E1769" s="12" t="str">
        <f>IF('Atual-TXT'!A1790&lt;&gt;"",IF(MOD(VALUE(LEFT(A1769,1)),2)=1,IF(D1769="D",C1769,-C1769),IF(D1769="C",C1769,-C1769)),"")</f>
        <v/>
      </c>
    </row>
    <row r="1770" spans="1:5" x14ac:dyDescent="0.2">
      <c r="A1770" s="11" t="str">
        <f>IF('Atual-TXT'!A1791&lt;&gt;"",LEFT('Atual-TXT'!A1791,15),"")</f>
        <v/>
      </c>
      <c r="B1770" s="11" t="str">
        <f>IF('Atual-TXT'!A1791&lt;&gt;"",RIGHT(LEFT('Atual-TXT'!A1791,51),34),"")</f>
        <v/>
      </c>
      <c r="C1770" s="12" t="str">
        <f>IF('Atual-TXT'!A1791&lt;&gt;"",VALUE(RIGHT(LEFT('Atual-TXT'!A1791,75),23)),"")</f>
        <v/>
      </c>
      <c r="D1770" s="11" t="str">
        <f>IF('Atual-TXT'!A1791&lt;&gt;"",RIGHT(LEFT('Atual-TXT'!A1791,77),1),"")</f>
        <v/>
      </c>
      <c r="E1770" s="12" t="str">
        <f>IF('Atual-TXT'!A1791&lt;&gt;"",IF(MOD(VALUE(LEFT(A1770,1)),2)=1,IF(D1770="D",C1770,-C1770),IF(D1770="C",C1770,-C1770)),"")</f>
        <v/>
      </c>
    </row>
    <row r="1771" spans="1:5" x14ac:dyDescent="0.2">
      <c r="A1771" s="11" t="str">
        <f>IF('Atual-TXT'!A1792&lt;&gt;"",LEFT('Atual-TXT'!A1792,15),"")</f>
        <v/>
      </c>
      <c r="B1771" s="11" t="str">
        <f>IF('Atual-TXT'!A1792&lt;&gt;"",RIGHT(LEFT('Atual-TXT'!A1792,51),34),"")</f>
        <v/>
      </c>
      <c r="C1771" s="12" t="str">
        <f>IF('Atual-TXT'!A1792&lt;&gt;"",VALUE(RIGHT(LEFT('Atual-TXT'!A1792,75),23)),"")</f>
        <v/>
      </c>
      <c r="D1771" s="11" t="str">
        <f>IF('Atual-TXT'!A1792&lt;&gt;"",RIGHT(LEFT('Atual-TXT'!A1792,77),1),"")</f>
        <v/>
      </c>
      <c r="E1771" s="12" t="str">
        <f>IF('Atual-TXT'!A1792&lt;&gt;"",IF(MOD(VALUE(LEFT(A1771,1)),2)=1,IF(D1771="D",C1771,-C1771),IF(D1771="C",C1771,-C1771)),"")</f>
        <v/>
      </c>
    </row>
    <row r="1772" spans="1:5" x14ac:dyDescent="0.2">
      <c r="A1772" s="11" t="str">
        <f>IF('Atual-TXT'!A1793&lt;&gt;"",LEFT('Atual-TXT'!A1793,15),"")</f>
        <v/>
      </c>
      <c r="B1772" s="11" t="str">
        <f>IF('Atual-TXT'!A1793&lt;&gt;"",RIGHT(LEFT('Atual-TXT'!A1793,51),34),"")</f>
        <v/>
      </c>
      <c r="C1772" s="12" t="str">
        <f>IF('Atual-TXT'!A1793&lt;&gt;"",VALUE(RIGHT(LEFT('Atual-TXT'!A1793,75),23)),"")</f>
        <v/>
      </c>
      <c r="D1772" s="11" t="str">
        <f>IF('Atual-TXT'!A1793&lt;&gt;"",RIGHT(LEFT('Atual-TXT'!A1793,77),1),"")</f>
        <v/>
      </c>
      <c r="E1772" s="12" t="str">
        <f>IF('Atual-TXT'!A1793&lt;&gt;"",IF(MOD(VALUE(LEFT(A1772,1)),2)=1,IF(D1772="D",C1772,-C1772),IF(D1772="C",C1772,-C1772)),"")</f>
        <v/>
      </c>
    </row>
    <row r="1773" spans="1:5" x14ac:dyDescent="0.2">
      <c r="A1773" s="11" t="str">
        <f>IF('Atual-TXT'!A1794&lt;&gt;"",LEFT('Atual-TXT'!A1794,15),"")</f>
        <v/>
      </c>
      <c r="B1773" s="11" t="str">
        <f>IF('Atual-TXT'!A1794&lt;&gt;"",RIGHT(LEFT('Atual-TXT'!A1794,51),34),"")</f>
        <v/>
      </c>
      <c r="C1773" s="12" t="str">
        <f>IF('Atual-TXT'!A1794&lt;&gt;"",VALUE(RIGHT(LEFT('Atual-TXT'!A1794,75),23)),"")</f>
        <v/>
      </c>
      <c r="D1773" s="11" t="str">
        <f>IF('Atual-TXT'!A1794&lt;&gt;"",RIGHT(LEFT('Atual-TXT'!A1794,77),1),"")</f>
        <v/>
      </c>
      <c r="E1773" s="12" t="str">
        <f>IF('Atual-TXT'!A1794&lt;&gt;"",IF(MOD(VALUE(LEFT(A1773,1)),2)=1,IF(D1773="D",C1773,-C1773),IF(D1773="C",C1773,-C1773)),"")</f>
        <v/>
      </c>
    </row>
    <row r="1774" spans="1:5" x14ac:dyDescent="0.2">
      <c r="A1774" s="11" t="str">
        <f>IF('Atual-TXT'!A1795&lt;&gt;"",LEFT('Atual-TXT'!A1795,15),"")</f>
        <v/>
      </c>
      <c r="B1774" s="11" t="str">
        <f>IF('Atual-TXT'!A1795&lt;&gt;"",RIGHT(LEFT('Atual-TXT'!A1795,51),34),"")</f>
        <v/>
      </c>
      <c r="C1774" s="12" t="str">
        <f>IF('Atual-TXT'!A1795&lt;&gt;"",VALUE(RIGHT(LEFT('Atual-TXT'!A1795,75),23)),"")</f>
        <v/>
      </c>
      <c r="D1774" s="11" t="str">
        <f>IF('Atual-TXT'!A1795&lt;&gt;"",RIGHT(LEFT('Atual-TXT'!A1795,77),1),"")</f>
        <v/>
      </c>
      <c r="E1774" s="12" t="str">
        <f>IF('Atual-TXT'!A1795&lt;&gt;"",IF(MOD(VALUE(LEFT(A1774,1)),2)=1,IF(D1774="D",C1774,-C1774),IF(D1774="C",C1774,-C1774)),"")</f>
        <v/>
      </c>
    </row>
    <row r="1775" spans="1:5" x14ac:dyDescent="0.2">
      <c r="A1775" s="11" t="str">
        <f>IF('Atual-TXT'!A1796&lt;&gt;"",LEFT('Atual-TXT'!A1796,15),"")</f>
        <v/>
      </c>
      <c r="B1775" s="11" t="str">
        <f>IF('Atual-TXT'!A1796&lt;&gt;"",RIGHT(LEFT('Atual-TXT'!A1796,51),34),"")</f>
        <v/>
      </c>
      <c r="C1775" s="12" t="str">
        <f>IF('Atual-TXT'!A1796&lt;&gt;"",VALUE(RIGHT(LEFT('Atual-TXT'!A1796,75),23)),"")</f>
        <v/>
      </c>
      <c r="D1775" s="11" t="str">
        <f>IF('Atual-TXT'!A1796&lt;&gt;"",RIGHT(LEFT('Atual-TXT'!A1796,77),1),"")</f>
        <v/>
      </c>
      <c r="E1775" s="12" t="str">
        <f>IF('Atual-TXT'!A1796&lt;&gt;"",IF(MOD(VALUE(LEFT(A1775,1)),2)=1,IF(D1775="D",C1775,-C1775),IF(D1775="C",C1775,-C1775)),"")</f>
        <v/>
      </c>
    </row>
    <row r="1776" spans="1:5" x14ac:dyDescent="0.2">
      <c r="A1776" s="11" t="str">
        <f>IF('Atual-TXT'!A1797&lt;&gt;"",LEFT('Atual-TXT'!A1797,15),"")</f>
        <v/>
      </c>
      <c r="B1776" s="11" t="str">
        <f>IF('Atual-TXT'!A1797&lt;&gt;"",RIGHT(LEFT('Atual-TXT'!A1797,51),34),"")</f>
        <v/>
      </c>
      <c r="C1776" s="12" t="str">
        <f>IF('Atual-TXT'!A1797&lt;&gt;"",VALUE(RIGHT(LEFT('Atual-TXT'!A1797,75),23)),"")</f>
        <v/>
      </c>
      <c r="D1776" s="11" t="str">
        <f>IF('Atual-TXT'!A1797&lt;&gt;"",RIGHT(LEFT('Atual-TXT'!A1797,77),1),"")</f>
        <v/>
      </c>
      <c r="E1776" s="12" t="str">
        <f>IF('Atual-TXT'!A1797&lt;&gt;"",IF(MOD(VALUE(LEFT(A1776,1)),2)=1,IF(D1776="D",C1776,-C1776),IF(D1776="C",C1776,-C1776)),"")</f>
        <v/>
      </c>
    </row>
    <row r="1777" spans="1:5" x14ac:dyDescent="0.2">
      <c r="A1777" s="11" t="str">
        <f>IF('Atual-TXT'!A1798&lt;&gt;"",LEFT('Atual-TXT'!A1798,15),"")</f>
        <v/>
      </c>
      <c r="B1777" s="11" t="str">
        <f>IF('Atual-TXT'!A1798&lt;&gt;"",RIGHT(LEFT('Atual-TXT'!A1798,51),34),"")</f>
        <v/>
      </c>
      <c r="C1777" s="12" t="str">
        <f>IF('Atual-TXT'!A1798&lt;&gt;"",VALUE(RIGHT(LEFT('Atual-TXT'!A1798,75),23)),"")</f>
        <v/>
      </c>
      <c r="D1777" s="11" t="str">
        <f>IF('Atual-TXT'!A1798&lt;&gt;"",RIGHT(LEFT('Atual-TXT'!A1798,77),1),"")</f>
        <v/>
      </c>
      <c r="E1777" s="12" t="str">
        <f>IF('Atual-TXT'!A1798&lt;&gt;"",IF(MOD(VALUE(LEFT(A1777,1)),2)=1,IF(D1777="D",C1777,-C1777),IF(D1777="C",C1777,-C1777)),"")</f>
        <v/>
      </c>
    </row>
    <row r="1778" spans="1:5" x14ac:dyDescent="0.2">
      <c r="A1778" s="11" t="str">
        <f>IF('Atual-TXT'!A1799&lt;&gt;"",LEFT('Atual-TXT'!A1799,15),"")</f>
        <v/>
      </c>
      <c r="B1778" s="11" t="str">
        <f>IF('Atual-TXT'!A1799&lt;&gt;"",RIGHT(LEFT('Atual-TXT'!A1799,51),34),"")</f>
        <v/>
      </c>
      <c r="C1778" s="12" t="str">
        <f>IF('Atual-TXT'!A1799&lt;&gt;"",VALUE(RIGHT(LEFT('Atual-TXT'!A1799,75),23)),"")</f>
        <v/>
      </c>
      <c r="D1778" s="11" t="str">
        <f>IF('Atual-TXT'!A1799&lt;&gt;"",RIGHT(LEFT('Atual-TXT'!A1799,77),1),"")</f>
        <v/>
      </c>
      <c r="E1778" s="12" t="str">
        <f>IF('Atual-TXT'!A1799&lt;&gt;"",IF(MOD(VALUE(LEFT(A1778,1)),2)=1,IF(D1778="D",C1778,-C1778),IF(D1778="C",C1778,-C1778)),"")</f>
        <v/>
      </c>
    </row>
    <row r="1779" spans="1:5" x14ac:dyDescent="0.2">
      <c r="A1779" s="11" t="str">
        <f>IF('Atual-TXT'!A1800&lt;&gt;"",LEFT('Atual-TXT'!A1800,15),"")</f>
        <v/>
      </c>
      <c r="B1779" s="11" t="str">
        <f>IF('Atual-TXT'!A1800&lt;&gt;"",RIGHT(LEFT('Atual-TXT'!A1800,51),34),"")</f>
        <v/>
      </c>
      <c r="C1779" s="12" t="str">
        <f>IF('Atual-TXT'!A1800&lt;&gt;"",VALUE(RIGHT(LEFT('Atual-TXT'!A1800,75),23)),"")</f>
        <v/>
      </c>
      <c r="D1779" s="11" t="str">
        <f>IF('Atual-TXT'!A1800&lt;&gt;"",RIGHT(LEFT('Atual-TXT'!A1800,77),1),"")</f>
        <v/>
      </c>
      <c r="E1779" s="12" t="str">
        <f>IF('Atual-TXT'!A1800&lt;&gt;"",IF(MOD(VALUE(LEFT(A1779,1)),2)=1,IF(D1779="D",C1779,-C1779),IF(D1779="C",C1779,-C1779)),"")</f>
        <v/>
      </c>
    </row>
    <row r="1780" spans="1:5" x14ac:dyDescent="0.2">
      <c r="A1780" s="11" t="str">
        <f>IF('Atual-TXT'!A1801&lt;&gt;"",LEFT('Atual-TXT'!A1801,15),"")</f>
        <v/>
      </c>
      <c r="B1780" s="11" t="str">
        <f>IF('Atual-TXT'!A1801&lt;&gt;"",RIGHT(LEFT('Atual-TXT'!A1801,51),34),"")</f>
        <v/>
      </c>
      <c r="C1780" s="12" t="str">
        <f>IF('Atual-TXT'!A1801&lt;&gt;"",VALUE(RIGHT(LEFT('Atual-TXT'!A1801,75),23)),"")</f>
        <v/>
      </c>
      <c r="D1780" s="11" t="str">
        <f>IF('Atual-TXT'!A1801&lt;&gt;"",RIGHT(LEFT('Atual-TXT'!A1801,77),1),"")</f>
        <v/>
      </c>
      <c r="E1780" s="12" t="str">
        <f>IF('Atual-TXT'!A1801&lt;&gt;"",IF(MOD(VALUE(LEFT(A1780,1)),2)=1,IF(D1780="D",C1780,-C1780),IF(D1780="C",C1780,-C1780)),"")</f>
        <v/>
      </c>
    </row>
    <row r="1781" spans="1:5" x14ac:dyDescent="0.2">
      <c r="A1781" s="11" t="str">
        <f>IF('Atual-TXT'!A1802&lt;&gt;"",LEFT('Atual-TXT'!A1802,15),"")</f>
        <v/>
      </c>
      <c r="B1781" s="11" t="str">
        <f>IF('Atual-TXT'!A1802&lt;&gt;"",RIGHT(LEFT('Atual-TXT'!A1802,51),34),"")</f>
        <v/>
      </c>
      <c r="C1781" s="12" t="str">
        <f>IF('Atual-TXT'!A1802&lt;&gt;"",VALUE(RIGHT(LEFT('Atual-TXT'!A1802,75),23)),"")</f>
        <v/>
      </c>
      <c r="D1781" s="11" t="str">
        <f>IF('Atual-TXT'!A1802&lt;&gt;"",RIGHT(LEFT('Atual-TXT'!A1802,77),1),"")</f>
        <v/>
      </c>
      <c r="E1781" s="12" t="str">
        <f>IF('Atual-TXT'!A1802&lt;&gt;"",IF(MOD(VALUE(LEFT(A1781,1)),2)=1,IF(D1781="D",C1781,-C1781),IF(D1781="C",C1781,-C1781)),"")</f>
        <v/>
      </c>
    </row>
    <row r="1782" spans="1:5" x14ac:dyDescent="0.2">
      <c r="A1782" s="11" t="str">
        <f>IF('Atual-TXT'!A1803&lt;&gt;"",LEFT('Atual-TXT'!A1803,15),"")</f>
        <v/>
      </c>
      <c r="B1782" s="11" t="str">
        <f>IF('Atual-TXT'!A1803&lt;&gt;"",RIGHT(LEFT('Atual-TXT'!A1803,51),34),"")</f>
        <v/>
      </c>
      <c r="C1782" s="12" t="str">
        <f>IF('Atual-TXT'!A1803&lt;&gt;"",VALUE(RIGHT(LEFT('Atual-TXT'!A1803,75),23)),"")</f>
        <v/>
      </c>
      <c r="D1782" s="11" t="str">
        <f>IF('Atual-TXT'!A1803&lt;&gt;"",RIGHT(LEFT('Atual-TXT'!A1803,77),1),"")</f>
        <v/>
      </c>
      <c r="E1782" s="12" t="str">
        <f>IF('Atual-TXT'!A1803&lt;&gt;"",IF(MOD(VALUE(LEFT(A1782,1)),2)=1,IF(D1782="D",C1782,-C1782),IF(D1782="C",C1782,-C1782)),"")</f>
        <v/>
      </c>
    </row>
    <row r="1783" spans="1:5" x14ac:dyDescent="0.2">
      <c r="A1783" s="11" t="str">
        <f>IF('Atual-TXT'!A1804&lt;&gt;"",LEFT('Atual-TXT'!A1804,15),"")</f>
        <v/>
      </c>
      <c r="B1783" s="11" t="str">
        <f>IF('Atual-TXT'!A1804&lt;&gt;"",RIGHT(LEFT('Atual-TXT'!A1804,51),34),"")</f>
        <v/>
      </c>
      <c r="C1783" s="12" t="str">
        <f>IF('Atual-TXT'!A1804&lt;&gt;"",VALUE(RIGHT(LEFT('Atual-TXT'!A1804,75),23)),"")</f>
        <v/>
      </c>
      <c r="D1783" s="11" t="str">
        <f>IF('Atual-TXT'!A1804&lt;&gt;"",RIGHT(LEFT('Atual-TXT'!A1804,77),1),"")</f>
        <v/>
      </c>
      <c r="E1783" s="12" t="str">
        <f>IF('Atual-TXT'!A1804&lt;&gt;"",IF(MOD(VALUE(LEFT(A1783,1)),2)=1,IF(D1783="D",C1783,-C1783),IF(D1783="C",C1783,-C1783)),"")</f>
        <v/>
      </c>
    </row>
    <row r="1784" spans="1:5" x14ac:dyDescent="0.2">
      <c r="A1784" s="11" t="str">
        <f>IF('Atual-TXT'!A1805&lt;&gt;"",LEFT('Atual-TXT'!A1805,15),"")</f>
        <v/>
      </c>
      <c r="B1784" s="11" t="str">
        <f>IF('Atual-TXT'!A1805&lt;&gt;"",RIGHT(LEFT('Atual-TXT'!A1805,51),34),"")</f>
        <v/>
      </c>
      <c r="C1784" s="12" t="str">
        <f>IF('Atual-TXT'!A1805&lt;&gt;"",VALUE(RIGHT(LEFT('Atual-TXT'!A1805,75),23)),"")</f>
        <v/>
      </c>
      <c r="D1784" s="11" t="str">
        <f>IF('Atual-TXT'!A1805&lt;&gt;"",RIGHT(LEFT('Atual-TXT'!A1805,77),1),"")</f>
        <v/>
      </c>
      <c r="E1784" s="12" t="str">
        <f>IF('Atual-TXT'!A1805&lt;&gt;"",IF(MOD(VALUE(LEFT(A1784,1)),2)=1,IF(D1784="D",C1784,-C1784),IF(D1784="C",C1784,-C1784)),"")</f>
        <v/>
      </c>
    </row>
    <row r="1785" spans="1:5" x14ac:dyDescent="0.2">
      <c r="A1785" s="11" t="str">
        <f>IF('Atual-TXT'!A1806&lt;&gt;"",LEFT('Atual-TXT'!A1806,15),"")</f>
        <v/>
      </c>
      <c r="B1785" s="11" t="str">
        <f>IF('Atual-TXT'!A1806&lt;&gt;"",RIGHT(LEFT('Atual-TXT'!A1806,51),34),"")</f>
        <v/>
      </c>
      <c r="C1785" s="12" t="str">
        <f>IF('Atual-TXT'!A1806&lt;&gt;"",VALUE(RIGHT(LEFT('Atual-TXT'!A1806,75),23)),"")</f>
        <v/>
      </c>
      <c r="D1785" s="11" t="str">
        <f>IF('Atual-TXT'!A1806&lt;&gt;"",RIGHT(LEFT('Atual-TXT'!A1806,77),1),"")</f>
        <v/>
      </c>
      <c r="E1785" s="12" t="str">
        <f>IF('Atual-TXT'!A1806&lt;&gt;"",IF(MOD(VALUE(LEFT(A1785,1)),2)=1,IF(D1785="D",C1785,-C1785),IF(D1785="C",C1785,-C1785)),"")</f>
        <v/>
      </c>
    </row>
    <row r="1786" spans="1:5" x14ac:dyDescent="0.2">
      <c r="A1786" s="11" t="str">
        <f>IF('Atual-TXT'!A1807&lt;&gt;"",LEFT('Atual-TXT'!A1807,15),"")</f>
        <v/>
      </c>
      <c r="B1786" s="11" t="str">
        <f>IF('Atual-TXT'!A1807&lt;&gt;"",RIGHT(LEFT('Atual-TXT'!A1807,51),34),"")</f>
        <v/>
      </c>
      <c r="C1786" s="12" t="str">
        <f>IF('Atual-TXT'!A1807&lt;&gt;"",VALUE(RIGHT(LEFT('Atual-TXT'!A1807,75),23)),"")</f>
        <v/>
      </c>
      <c r="D1786" s="11" t="str">
        <f>IF('Atual-TXT'!A1807&lt;&gt;"",RIGHT(LEFT('Atual-TXT'!A1807,77),1),"")</f>
        <v/>
      </c>
      <c r="E1786" s="12" t="str">
        <f>IF('Atual-TXT'!A1807&lt;&gt;"",IF(MOD(VALUE(LEFT(A1786,1)),2)=1,IF(D1786="D",C1786,-C1786),IF(D1786="C",C1786,-C1786)),"")</f>
        <v/>
      </c>
    </row>
    <row r="1787" spans="1:5" x14ac:dyDescent="0.2">
      <c r="A1787" s="11" t="str">
        <f>IF('Atual-TXT'!A1808&lt;&gt;"",LEFT('Atual-TXT'!A1808,15),"")</f>
        <v/>
      </c>
      <c r="B1787" s="11" t="str">
        <f>IF('Atual-TXT'!A1808&lt;&gt;"",RIGHT(LEFT('Atual-TXT'!A1808,51),34),"")</f>
        <v/>
      </c>
      <c r="C1787" s="12" t="str">
        <f>IF('Atual-TXT'!A1808&lt;&gt;"",VALUE(RIGHT(LEFT('Atual-TXT'!A1808,75),23)),"")</f>
        <v/>
      </c>
      <c r="D1787" s="11" t="str">
        <f>IF('Atual-TXT'!A1808&lt;&gt;"",RIGHT(LEFT('Atual-TXT'!A1808,77),1),"")</f>
        <v/>
      </c>
      <c r="E1787" s="12" t="str">
        <f>IF('Atual-TXT'!A1808&lt;&gt;"",IF(MOD(VALUE(LEFT(A1787,1)),2)=1,IF(D1787="D",C1787,-C1787),IF(D1787="C",C1787,-C1787)),"")</f>
        <v/>
      </c>
    </row>
    <row r="1788" spans="1:5" x14ac:dyDescent="0.2">
      <c r="A1788" s="11" t="str">
        <f>IF('Atual-TXT'!A1809&lt;&gt;"",LEFT('Atual-TXT'!A1809,15),"")</f>
        <v/>
      </c>
      <c r="B1788" s="11" t="str">
        <f>IF('Atual-TXT'!A1809&lt;&gt;"",RIGHT(LEFT('Atual-TXT'!A1809,51),34),"")</f>
        <v/>
      </c>
      <c r="C1788" s="12" t="str">
        <f>IF('Atual-TXT'!A1809&lt;&gt;"",VALUE(RIGHT(LEFT('Atual-TXT'!A1809,75),23)),"")</f>
        <v/>
      </c>
      <c r="D1788" s="11" t="str">
        <f>IF('Atual-TXT'!A1809&lt;&gt;"",RIGHT(LEFT('Atual-TXT'!A1809,77),1),"")</f>
        <v/>
      </c>
      <c r="E1788" s="12" t="str">
        <f>IF('Atual-TXT'!A1809&lt;&gt;"",IF(MOD(VALUE(LEFT(A1788,1)),2)=1,IF(D1788="D",C1788,-C1788),IF(D1788="C",C1788,-C1788)),"")</f>
        <v/>
      </c>
    </row>
    <row r="1789" spans="1:5" x14ac:dyDescent="0.2">
      <c r="A1789" s="11" t="str">
        <f>IF('Atual-TXT'!A1810&lt;&gt;"",LEFT('Atual-TXT'!A1810,15),"")</f>
        <v/>
      </c>
      <c r="B1789" s="11" t="str">
        <f>IF('Atual-TXT'!A1810&lt;&gt;"",RIGHT(LEFT('Atual-TXT'!A1810,51),34),"")</f>
        <v/>
      </c>
      <c r="C1789" s="12" t="str">
        <f>IF('Atual-TXT'!A1810&lt;&gt;"",VALUE(RIGHT(LEFT('Atual-TXT'!A1810,75),23)),"")</f>
        <v/>
      </c>
      <c r="D1789" s="11" t="str">
        <f>IF('Atual-TXT'!A1810&lt;&gt;"",RIGHT(LEFT('Atual-TXT'!A1810,77),1),"")</f>
        <v/>
      </c>
      <c r="E1789" s="12" t="str">
        <f>IF('Atual-TXT'!A1810&lt;&gt;"",IF(MOD(VALUE(LEFT(A1789,1)),2)=1,IF(D1789="D",C1789,-C1789),IF(D1789="C",C1789,-C1789)),"")</f>
        <v/>
      </c>
    </row>
    <row r="1790" spans="1:5" x14ac:dyDescent="0.2">
      <c r="A1790" s="11" t="str">
        <f>IF('Atual-TXT'!A1811&lt;&gt;"",LEFT('Atual-TXT'!A1811,15),"")</f>
        <v/>
      </c>
      <c r="B1790" s="11" t="str">
        <f>IF('Atual-TXT'!A1811&lt;&gt;"",RIGHT(LEFT('Atual-TXT'!A1811,51),34),"")</f>
        <v/>
      </c>
      <c r="C1790" s="12" t="str">
        <f>IF('Atual-TXT'!A1811&lt;&gt;"",VALUE(RIGHT(LEFT('Atual-TXT'!A1811,75),23)),"")</f>
        <v/>
      </c>
      <c r="D1790" s="11" t="str">
        <f>IF('Atual-TXT'!A1811&lt;&gt;"",RIGHT(LEFT('Atual-TXT'!A1811,77),1),"")</f>
        <v/>
      </c>
      <c r="E1790" s="12" t="str">
        <f>IF('Atual-TXT'!A1811&lt;&gt;"",IF(MOD(VALUE(LEFT(A1790,1)),2)=1,IF(D1790="D",C1790,-C1790),IF(D1790="C",C1790,-C1790)),"")</f>
        <v/>
      </c>
    </row>
    <row r="1791" spans="1:5" x14ac:dyDescent="0.2">
      <c r="A1791" s="11" t="str">
        <f>IF('Atual-TXT'!A1812&lt;&gt;"",LEFT('Atual-TXT'!A1812,15),"")</f>
        <v/>
      </c>
      <c r="B1791" s="11" t="str">
        <f>IF('Atual-TXT'!A1812&lt;&gt;"",RIGHT(LEFT('Atual-TXT'!A1812,51),34),"")</f>
        <v/>
      </c>
      <c r="C1791" s="12" t="str">
        <f>IF('Atual-TXT'!A1812&lt;&gt;"",VALUE(RIGHT(LEFT('Atual-TXT'!A1812,75),23)),"")</f>
        <v/>
      </c>
      <c r="D1791" s="11" t="str">
        <f>IF('Atual-TXT'!A1812&lt;&gt;"",RIGHT(LEFT('Atual-TXT'!A1812,77),1),"")</f>
        <v/>
      </c>
      <c r="E1791" s="12" t="str">
        <f>IF('Atual-TXT'!A1812&lt;&gt;"",IF(MOD(VALUE(LEFT(A1791,1)),2)=1,IF(D1791="D",C1791,-C1791),IF(D1791="C",C1791,-C1791)),"")</f>
        <v/>
      </c>
    </row>
    <row r="1792" spans="1:5" x14ac:dyDescent="0.2">
      <c r="A1792" s="11" t="str">
        <f>IF('Atual-TXT'!A1813&lt;&gt;"",LEFT('Atual-TXT'!A1813,15),"")</f>
        <v/>
      </c>
      <c r="B1792" s="11" t="str">
        <f>IF('Atual-TXT'!A1813&lt;&gt;"",RIGHT(LEFT('Atual-TXT'!A1813,51),34),"")</f>
        <v/>
      </c>
      <c r="C1792" s="12" t="str">
        <f>IF('Atual-TXT'!A1813&lt;&gt;"",VALUE(RIGHT(LEFT('Atual-TXT'!A1813,75),23)),"")</f>
        <v/>
      </c>
      <c r="D1792" s="11" t="str">
        <f>IF('Atual-TXT'!A1813&lt;&gt;"",RIGHT(LEFT('Atual-TXT'!A1813,77),1),"")</f>
        <v/>
      </c>
      <c r="E1792" s="12" t="str">
        <f>IF('Atual-TXT'!A1813&lt;&gt;"",IF(MOD(VALUE(LEFT(A1792,1)),2)=1,IF(D1792="D",C1792,-C1792),IF(D1792="C",C1792,-C1792)),"")</f>
        <v/>
      </c>
    </row>
    <row r="1793" spans="1:5" x14ac:dyDescent="0.2">
      <c r="A1793" s="11" t="str">
        <f>IF('Atual-TXT'!A1814&lt;&gt;"",LEFT('Atual-TXT'!A1814,15),"")</f>
        <v/>
      </c>
      <c r="B1793" s="11" t="str">
        <f>IF('Atual-TXT'!A1814&lt;&gt;"",RIGHT(LEFT('Atual-TXT'!A1814,51),34),"")</f>
        <v/>
      </c>
      <c r="C1793" s="12" t="str">
        <f>IF('Atual-TXT'!A1814&lt;&gt;"",VALUE(RIGHT(LEFT('Atual-TXT'!A1814,75),23)),"")</f>
        <v/>
      </c>
      <c r="D1793" s="11" t="str">
        <f>IF('Atual-TXT'!A1814&lt;&gt;"",RIGHT(LEFT('Atual-TXT'!A1814,77),1),"")</f>
        <v/>
      </c>
      <c r="E1793" s="12" t="str">
        <f>IF('Atual-TXT'!A1814&lt;&gt;"",IF(MOD(VALUE(LEFT(A1793,1)),2)=1,IF(D1793="D",C1793,-C1793),IF(D1793="C",C1793,-C1793)),"")</f>
        <v/>
      </c>
    </row>
    <row r="1794" spans="1:5" x14ac:dyDescent="0.2">
      <c r="A1794" s="11" t="str">
        <f>IF('Atual-TXT'!A1815&lt;&gt;"",LEFT('Atual-TXT'!A1815,15),"")</f>
        <v/>
      </c>
      <c r="B1794" s="11" t="str">
        <f>IF('Atual-TXT'!A1815&lt;&gt;"",RIGHT(LEFT('Atual-TXT'!A1815,51),34),"")</f>
        <v/>
      </c>
      <c r="C1794" s="12" t="str">
        <f>IF('Atual-TXT'!A1815&lt;&gt;"",VALUE(RIGHT(LEFT('Atual-TXT'!A1815,75),23)),"")</f>
        <v/>
      </c>
      <c r="D1794" s="11" t="str">
        <f>IF('Atual-TXT'!A1815&lt;&gt;"",RIGHT(LEFT('Atual-TXT'!A1815,77),1),"")</f>
        <v/>
      </c>
      <c r="E1794" s="12" t="str">
        <f>IF('Atual-TXT'!A1815&lt;&gt;"",IF(MOD(VALUE(LEFT(A1794,1)),2)=1,IF(D1794="D",C1794,-C1794),IF(D1794="C",C1794,-C1794)),"")</f>
        <v/>
      </c>
    </row>
    <row r="1795" spans="1:5" x14ac:dyDescent="0.2">
      <c r="A1795" s="11" t="str">
        <f>IF('Atual-TXT'!A1816&lt;&gt;"",LEFT('Atual-TXT'!A1816,15),"")</f>
        <v/>
      </c>
      <c r="B1795" s="11" t="str">
        <f>IF('Atual-TXT'!A1816&lt;&gt;"",RIGHT(LEFT('Atual-TXT'!A1816,51),34),"")</f>
        <v/>
      </c>
      <c r="C1795" s="12" t="str">
        <f>IF('Atual-TXT'!A1816&lt;&gt;"",VALUE(RIGHT(LEFT('Atual-TXT'!A1816,75),23)),"")</f>
        <v/>
      </c>
      <c r="D1795" s="11" t="str">
        <f>IF('Atual-TXT'!A1816&lt;&gt;"",RIGHT(LEFT('Atual-TXT'!A1816,77),1),"")</f>
        <v/>
      </c>
      <c r="E1795" s="12" t="str">
        <f>IF('Atual-TXT'!A1816&lt;&gt;"",IF(MOD(VALUE(LEFT(A1795,1)),2)=1,IF(D1795="D",C1795,-C1795),IF(D1795="C",C1795,-C1795)),"")</f>
        <v/>
      </c>
    </row>
    <row r="1796" spans="1:5" x14ac:dyDescent="0.2">
      <c r="A1796" s="11" t="str">
        <f>IF('Atual-TXT'!A1817&lt;&gt;"",LEFT('Atual-TXT'!A1817,15),"")</f>
        <v/>
      </c>
      <c r="B1796" s="11" t="str">
        <f>IF('Atual-TXT'!A1817&lt;&gt;"",RIGHT(LEFT('Atual-TXT'!A1817,51),34),"")</f>
        <v/>
      </c>
      <c r="C1796" s="12" t="str">
        <f>IF('Atual-TXT'!A1817&lt;&gt;"",VALUE(RIGHT(LEFT('Atual-TXT'!A1817,75),23)),"")</f>
        <v/>
      </c>
      <c r="D1796" s="11" t="str">
        <f>IF('Atual-TXT'!A1817&lt;&gt;"",RIGHT(LEFT('Atual-TXT'!A1817,77),1),"")</f>
        <v/>
      </c>
      <c r="E1796" s="12" t="str">
        <f>IF('Atual-TXT'!A1817&lt;&gt;"",IF(MOD(VALUE(LEFT(A1796,1)),2)=1,IF(D1796="D",C1796,-C1796),IF(D1796="C",C1796,-C1796)),"")</f>
        <v/>
      </c>
    </row>
    <row r="1797" spans="1:5" x14ac:dyDescent="0.2">
      <c r="A1797" s="11" t="str">
        <f>IF('Atual-TXT'!A1818&lt;&gt;"",LEFT('Atual-TXT'!A1818,15),"")</f>
        <v/>
      </c>
      <c r="B1797" s="11" t="str">
        <f>IF('Atual-TXT'!A1818&lt;&gt;"",RIGHT(LEFT('Atual-TXT'!A1818,51),34),"")</f>
        <v/>
      </c>
      <c r="C1797" s="12" t="str">
        <f>IF('Atual-TXT'!A1818&lt;&gt;"",VALUE(RIGHT(LEFT('Atual-TXT'!A1818,75),23)),"")</f>
        <v/>
      </c>
      <c r="D1797" s="11" t="str">
        <f>IF('Atual-TXT'!A1818&lt;&gt;"",RIGHT(LEFT('Atual-TXT'!A1818,77),1),"")</f>
        <v/>
      </c>
      <c r="E1797" s="12" t="str">
        <f>IF('Atual-TXT'!A1818&lt;&gt;"",IF(MOD(VALUE(LEFT(A1797,1)),2)=1,IF(D1797="D",C1797,-C1797),IF(D1797="C",C1797,-C1797)),"")</f>
        <v/>
      </c>
    </row>
    <row r="1798" spans="1:5" x14ac:dyDescent="0.2">
      <c r="A1798" s="11" t="str">
        <f>IF('Atual-TXT'!A1819&lt;&gt;"",LEFT('Atual-TXT'!A1819,15),"")</f>
        <v/>
      </c>
      <c r="B1798" s="11" t="str">
        <f>IF('Atual-TXT'!A1819&lt;&gt;"",RIGHT(LEFT('Atual-TXT'!A1819,51),34),"")</f>
        <v/>
      </c>
      <c r="C1798" s="12" t="str">
        <f>IF('Atual-TXT'!A1819&lt;&gt;"",VALUE(RIGHT(LEFT('Atual-TXT'!A1819,75),23)),"")</f>
        <v/>
      </c>
      <c r="D1798" s="11" t="str">
        <f>IF('Atual-TXT'!A1819&lt;&gt;"",RIGHT(LEFT('Atual-TXT'!A1819,77),1),"")</f>
        <v/>
      </c>
      <c r="E1798" s="12" t="str">
        <f>IF('Atual-TXT'!A1819&lt;&gt;"",IF(MOD(VALUE(LEFT(A1798,1)),2)=1,IF(D1798="D",C1798,-C1798),IF(D1798="C",C1798,-C1798)),"")</f>
        <v/>
      </c>
    </row>
    <row r="1799" spans="1:5" x14ac:dyDescent="0.2">
      <c r="A1799" s="11" t="str">
        <f>IF('Atual-TXT'!A1820&lt;&gt;"",LEFT('Atual-TXT'!A1820,15),"")</f>
        <v/>
      </c>
      <c r="B1799" s="11" t="str">
        <f>IF('Atual-TXT'!A1820&lt;&gt;"",RIGHT(LEFT('Atual-TXT'!A1820,51),34),"")</f>
        <v/>
      </c>
      <c r="C1799" s="12" t="str">
        <f>IF('Atual-TXT'!A1820&lt;&gt;"",VALUE(RIGHT(LEFT('Atual-TXT'!A1820,75),23)),"")</f>
        <v/>
      </c>
      <c r="D1799" s="11" t="str">
        <f>IF('Atual-TXT'!A1820&lt;&gt;"",RIGHT(LEFT('Atual-TXT'!A1820,77),1),"")</f>
        <v/>
      </c>
      <c r="E1799" s="12" t="str">
        <f>IF('Atual-TXT'!A1820&lt;&gt;"",IF(MOD(VALUE(LEFT(A1799,1)),2)=1,IF(D1799="D",C1799,-C1799),IF(D1799="C",C1799,-C1799)),"")</f>
        <v/>
      </c>
    </row>
    <row r="1800" spans="1:5" x14ac:dyDescent="0.2">
      <c r="A1800" s="11" t="str">
        <f>IF('Atual-TXT'!A1821&lt;&gt;"",LEFT('Atual-TXT'!A1821,15),"")</f>
        <v/>
      </c>
      <c r="B1800" s="11" t="str">
        <f>IF('Atual-TXT'!A1821&lt;&gt;"",RIGHT(LEFT('Atual-TXT'!A1821,51),34),"")</f>
        <v/>
      </c>
      <c r="C1800" s="12" t="str">
        <f>IF('Atual-TXT'!A1821&lt;&gt;"",VALUE(RIGHT(LEFT('Atual-TXT'!A1821,75),23)),"")</f>
        <v/>
      </c>
      <c r="D1800" s="11" t="str">
        <f>IF('Atual-TXT'!A1821&lt;&gt;"",RIGHT(LEFT('Atual-TXT'!A1821,77),1),"")</f>
        <v/>
      </c>
      <c r="E1800" s="12" t="str">
        <f>IF('Atual-TXT'!A1821&lt;&gt;"",IF(MOD(VALUE(LEFT(A1800,1)),2)=1,IF(D1800="D",C1800,-C1800),IF(D1800="C",C1800,-C1800)),"")</f>
        <v/>
      </c>
    </row>
    <row r="1801" spans="1:5" x14ac:dyDescent="0.2">
      <c r="A1801" s="11" t="str">
        <f>IF('Atual-TXT'!A1822&lt;&gt;"",LEFT('Atual-TXT'!A1822,15),"")</f>
        <v/>
      </c>
      <c r="B1801" s="11" t="str">
        <f>IF('Atual-TXT'!A1822&lt;&gt;"",RIGHT(LEFT('Atual-TXT'!A1822,51),34),"")</f>
        <v/>
      </c>
      <c r="C1801" s="12" t="str">
        <f>IF('Atual-TXT'!A1822&lt;&gt;"",VALUE(RIGHT(LEFT('Atual-TXT'!A1822,75),23)),"")</f>
        <v/>
      </c>
      <c r="D1801" s="11" t="str">
        <f>IF('Atual-TXT'!A1822&lt;&gt;"",RIGHT(LEFT('Atual-TXT'!A1822,77),1),"")</f>
        <v/>
      </c>
      <c r="E1801" s="12" t="str">
        <f>IF('Atual-TXT'!A1822&lt;&gt;"",IF(MOD(VALUE(LEFT(A1801,1)),2)=1,IF(D1801="D",C1801,-C1801),IF(D1801="C",C1801,-C1801)),"")</f>
        <v/>
      </c>
    </row>
    <row r="1802" spans="1:5" x14ac:dyDescent="0.2">
      <c r="A1802" s="11" t="str">
        <f>IF('Atual-TXT'!A1823&lt;&gt;"",LEFT('Atual-TXT'!A1823,15),"")</f>
        <v/>
      </c>
      <c r="B1802" s="11" t="str">
        <f>IF('Atual-TXT'!A1823&lt;&gt;"",RIGHT(LEFT('Atual-TXT'!A1823,51),34),"")</f>
        <v/>
      </c>
      <c r="C1802" s="12" t="str">
        <f>IF('Atual-TXT'!A1823&lt;&gt;"",VALUE(RIGHT(LEFT('Atual-TXT'!A1823,75),23)),"")</f>
        <v/>
      </c>
      <c r="D1802" s="11" t="str">
        <f>IF('Atual-TXT'!A1823&lt;&gt;"",RIGHT(LEFT('Atual-TXT'!A1823,77),1),"")</f>
        <v/>
      </c>
      <c r="E1802" s="12" t="str">
        <f>IF('Atual-TXT'!A1823&lt;&gt;"",IF(MOD(VALUE(LEFT(A1802,1)),2)=1,IF(D1802="D",C1802,-C1802),IF(D1802="C",C1802,-C1802)),"")</f>
        <v/>
      </c>
    </row>
    <row r="1803" spans="1:5" x14ac:dyDescent="0.2">
      <c r="A1803" s="11" t="str">
        <f>IF('Atual-TXT'!A1824&lt;&gt;"",LEFT('Atual-TXT'!A1824,15),"")</f>
        <v/>
      </c>
      <c r="B1803" s="11" t="str">
        <f>IF('Atual-TXT'!A1824&lt;&gt;"",RIGHT(LEFT('Atual-TXT'!A1824,51),34),"")</f>
        <v/>
      </c>
      <c r="C1803" s="12" t="str">
        <f>IF('Atual-TXT'!A1824&lt;&gt;"",VALUE(RIGHT(LEFT('Atual-TXT'!A1824,75),23)),"")</f>
        <v/>
      </c>
      <c r="D1803" s="11" t="str">
        <f>IF('Atual-TXT'!A1824&lt;&gt;"",RIGHT(LEFT('Atual-TXT'!A1824,77),1),"")</f>
        <v/>
      </c>
      <c r="E1803" s="12" t="str">
        <f>IF('Atual-TXT'!A1824&lt;&gt;"",IF(MOD(VALUE(LEFT(A1803,1)),2)=1,IF(D1803="D",C1803,-C1803),IF(D1803="C",C1803,-C1803)),"")</f>
        <v/>
      </c>
    </row>
    <row r="1804" spans="1:5" x14ac:dyDescent="0.2">
      <c r="A1804" s="11" t="str">
        <f>IF('Atual-TXT'!A1825&lt;&gt;"",LEFT('Atual-TXT'!A1825,15),"")</f>
        <v/>
      </c>
      <c r="B1804" s="11" t="str">
        <f>IF('Atual-TXT'!A1825&lt;&gt;"",RIGHT(LEFT('Atual-TXT'!A1825,51),34),"")</f>
        <v/>
      </c>
      <c r="C1804" s="12" t="str">
        <f>IF('Atual-TXT'!A1825&lt;&gt;"",VALUE(RIGHT(LEFT('Atual-TXT'!A1825,75),23)),"")</f>
        <v/>
      </c>
      <c r="D1804" s="11" t="str">
        <f>IF('Atual-TXT'!A1825&lt;&gt;"",RIGHT(LEFT('Atual-TXT'!A1825,77),1),"")</f>
        <v/>
      </c>
      <c r="E1804" s="12" t="str">
        <f>IF('Atual-TXT'!A1825&lt;&gt;"",IF(MOD(VALUE(LEFT(A1804,1)),2)=1,IF(D1804="D",C1804,-C1804),IF(D1804="C",C1804,-C1804)),"")</f>
        <v/>
      </c>
    </row>
    <row r="1805" spans="1:5" x14ac:dyDescent="0.2">
      <c r="A1805" s="11" t="str">
        <f>IF('Atual-TXT'!A1826&lt;&gt;"",LEFT('Atual-TXT'!A1826,15),"")</f>
        <v/>
      </c>
      <c r="B1805" s="11" t="str">
        <f>IF('Atual-TXT'!A1826&lt;&gt;"",RIGHT(LEFT('Atual-TXT'!A1826,51),34),"")</f>
        <v/>
      </c>
      <c r="C1805" s="12" t="str">
        <f>IF('Atual-TXT'!A1826&lt;&gt;"",VALUE(RIGHT(LEFT('Atual-TXT'!A1826,75),23)),"")</f>
        <v/>
      </c>
      <c r="D1805" s="11" t="str">
        <f>IF('Atual-TXT'!A1826&lt;&gt;"",RIGHT(LEFT('Atual-TXT'!A1826,77),1),"")</f>
        <v/>
      </c>
      <c r="E1805" s="12" t="str">
        <f>IF('Atual-TXT'!A1826&lt;&gt;"",IF(MOD(VALUE(LEFT(A1805,1)),2)=1,IF(D1805="D",C1805,-C1805),IF(D1805="C",C1805,-C1805)),"")</f>
        <v/>
      </c>
    </row>
    <row r="1806" spans="1:5" x14ac:dyDescent="0.2">
      <c r="A1806" s="11" t="str">
        <f>IF('Atual-TXT'!A1827&lt;&gt;"",LEFT('Atual-TXT'!A1827,15),"")</f>
        <v/>
      </c>
      <c r="B1806" s="11" t="str">
        <f>IF('Atual-TXT'!A1827&lt;&gt;"",RIGHT(LEFT('Atual-TXT'!A1827,51),34),"")</f>
        <v/>
      </c>
      <c r="C1806" s="12" t="str">
        <f>IF('Atual-TXT'!A1827&lt;&gt;"",VALUE(RIGHT(LEFT('Atual-TXT'!A1827,75),23)),"")</f>
        <v/>
      </c>
      <c r="D1806" s="11" t="str">
        <f>IF('Atual-TXT'!A1827&lt;&gt;"",RIGHT(LEFT('Atual-TXT'!A1827,77),1),"")</f>
        <v/>
      </c>
      <c r="E1806" s="12" t="str">
        <f>IF('Atual-TXT'!A1827&lt;&gt;"",IF(MOD(VALUE(LEFT(A1806,1)),2)=1,IF(D1806="D",C1806,-C1806),IF(D1806="C",C1806,-C1806)),"")</f>
        <v/>
      </c>
    </row>
    <row r="1807" spans="1:5" x14ac:dyDescent="0.2">
      <c r="A1807" s="11" t="str">
        <f>IF('Atual-TXT'!A1828&lt;&gt;"",LEFT('Atual-TXT'!A1828,15),"")</f>
        <v/>
      </c>
      <c r="B1807" s="11" t="str">
        <f>IF('Atual-TXT'!A1828&lt;&gt;"",RIGHT(LEFT('Atual-TXT'!A1828,51),34),"")</f>
        <v/>
      </c>
      <c r="C1807" s="12" t="str">
        <f>IF('Atual-TXT'!A1828&lt;&gt;"",VALUE(RIGHT(LEFT('Atual-TXT'!A1828,75),23)),"")</f>
        <v/>
      </c>
      <c r="D1807" s="11" t="str">
        <f>IF('Atual-TXT'!A1828&lt;&gt;"",RIGHT(LEFT('Atual-TXT'!A1828,77),1),"")</f>
        <v/>
      </c>
      <c r="E1807" s="12" t="str">
        <f>IF('Atual-TXT'!A1828&lt;&gt;"",IF(MOD(VALUE(LEFT(A1807,1)),2)=1,IF(D1807="D",C1807,-C1807),IF(D1807="C",C1807,-C1807)),"")</f>
        <v/>
      </c>
    </row>
    <row r="1808" spans="1:5" x14ac:dyDescent="0.2">
      <c r="A1808" s="11" t="str">
        <f>IF('Atual-TXT'!A1829&lt;&gt;"",LEFT('Atual-TXT'!A1829,15),"")</f>
        <v/>
      </c>
      <c r="B1808" s="11" t="str">
        <f>IF('Atual-TXT'!A1829&lt;&gt;"",RIGHT(LEFT('Atual-TXT'!A1829,51),34),"")</f>
        <v/>
      </c>
      <c r="C1808" s="12" t="str">
        <f>IF('Atual-TXT'!A1829&lt;&gt;"",VALUE(RIGHT(LEFT('Atual-TXT'!A1829,75),23)),"")</f>
        <v/>
      </c>
      <c r="D1808" s="11" t="str">
        <f>IF('Atual-TXT'!A1829&lt;&gt;"",RIGHT(LEFT('Atual-TXT'!A1829,77),1),"")</f>
        <v/>
      </c>
      <c r="E1808" s="12" t="str">
        <f>IF('Atual-TXT'!A1829&lt;&gt;"",IF(MOD(VALUE(LEFT(A1808,1)),2)=1,IF(D1808="D",C1808,-C1808),IF(D1808="C",C1808,-C1808)),"")</f>
        <v/>
      </c>
    </row>
    <row r="1809" spans="1:5" x14ac:dyDescent="0.2">
      <c r="A1809" s="11" t="str">
        <f>IF('Atual-TXT'!A1830&lt;&gt;"",LEFT('Atual-TXT'!A1830,15),"")</f>
        <v/>
      </c>
      <c r="B1809" s="11" t="str">
        <f>IF('Atual-TXT'!A1830&lt;&gt;"",RIGHT(LEFT('Atual-TXT'!A1830,51),34),"")</f>
        <v/>
      </c>
      <c r="C1809" s="12" t="str">
        <f>IF('Atual-TXT'!A1830&lt;&gt;"",VALUE(RIGHT(LEFT('Atual-TXT'!A1830,75),23)),"")</f>
        <v/>
      </c>
      <c r="D1809" s="11" t="str">
        <f>IF('Atual-TXT'!A1830&lt;&gt;"",RIGHT(LEFT('Atual-TXT'!A1830,77),1),"")</f>
        <v/>
      </c>
      <c r="E1809" s="12" t="str">
        <f>IF('Atual-TXT'!A1830&lt;&gt;"",IF(MOD(VALUE(LEFT(A1809,1)),2)=1,IF(D1809="D",C1809,-C1809),IF(D1809="C",C1809,-C1809)),"")</f>
        <v/>
      </c>
    </row>
    <row r="1810" spans="1:5" x14ac:dyDescent="0.2">
      <c r="A1810" s="11" t="str">
        <f>IF('Atual-TXT'!A1831&lt;&gt;"",LEFT('Atual-TXT'!A1831,15),"")</f>
        <v/>
      </c>
      <c r="B1810" s="11" t="str">
        <f>IF('Atual-TXT'!A1831&lt;&gt;"",RIGHT(LEFT('Atual-TXT'!A1831,51),34),"")</f>
        <v/>
      </c>
      <c r="C1810" s="12" t="str">
        <f>IF('Atual-TXT'!A1831&lt;&gt;"",VALUE(RIGHT(LEFT('Atual-TXT'!A1831,75),23)),"")</f>
        <v/>
      </c>
      <c r="D1810" s="11" t="str">
        <f>IF('Atual-TXT'!A1831&lt;&gt;"",RIGHT(LEFT('Atual-TXT'!A1831,77),1),"")</f>
        <v/>
      </c>
      <c r="E1810" s="12" t="str">
        <f>IF('Atual-TXT'!A1831&lt;&gt;"",IF(MOD(VALUE(LEFT(A1810,1)),2)=1,IF(D1810="D",C1810,-C1810),IF(D1810="C",C1810,-C1810)),"")</f>
        <v/>
      </c>
    </row>
    <row r="1811" spans="1:5" x14ac:dyDescent="0.2">
      <c r="A1811" s="11" t="str">
        <f>IF('Atual-TXT'!A1832&lt;&gt;"",LEFT('Atual-TXT'!A1832,15),"")</f>
        <v/>
      </c>
      <c r="B1811" s="11" t="str">
        <f>IF('Atual-TXT'!A1832&lt;&gt;"",RIGHT(LEFT('Atual-TXT'!A1832,51),34),"")</f>
        <v/>
      </c>
      <c r="C1811" s="12" t="str">
        <f>IF('Atual-TXT'!A1832&lt;&gt;"",VALUE(RIGHT(LEFT('Atual-TXT'!A1832,75),23)),"")</f>
        <v/>
      </c>
      <c r="D1811" s="11" t="str">
        <f>IF('Atual-TXT'!A1832&lt;&gt;"",RIGHT(LEFT('Atual-TXT'!A1832,77),1),"")</f>
        <v/>
      </c>
      <c r="E1811" s="12" t="str">
        <f>IF('Atual-TXT'!A1832&lt;&gt;"",IF(MOD(VALUE(LEFT(A1811,1)),2)=1,IF(D1811="D",C1811,-C1811),IF(D1811="C",C1811,-C1811)),"")</f>
        <v/>
      </c>
    </row>
    <row r="1812" spans="1:5" x14ac:dyDescent="0.2">
      <c r="A1812" s="11" t="str">
        <f>IF('Atual-TXT'!A1833&lt;&gt;"",LEFT('Atual-TXT'!A1833,15),"")</f>
        <v/>
      </c>
      <c r="B1812" s="11" t="str">
        <f>IF('Atual-TXT'!A1833&lt;&gt;"",RIGHT(LEFT('Atual-TXT'!A1833,51),34),"")</f>
        <v/>
      </c>
      <c r="C1812" s="12" t="str">
        <f>IF('Atual-TXT'!A1833&lt;&gt;"",VALUE(RIGHT(LEFT('Atual-TXT'!A1833,75),23)),"")</f>
        <v/>
      </c>
      <c r="D1812" s="11" t="str">
        <f>IF('Atual-TXT'!A1833&lt;&gt;"",RIGHT(LEFT('Atual-TXT'!A1833,77),1),"")</f>
        <v/>
      </c>
      <c r="E1812" s="12" t="str">
        <f>IF('Atual-TXT'!A1833&lt;&gt;"",IF(MOD(VALUE(LEFT(A1812,1)),2)=1,IF(D1812="D",C1812,-C1812),IF(D1812="C",C1812,-C1812)),"")</f>
        <v/>
      </c>
    </row>
    <row r="1813" spans="1:5" x14ac:dyDescent="0.2">
      <c r="A1813" s="11" t="str">
        <f>IF('Atual-TXT'!A1834&lt;&gt;"",LEFT('Atual-TXT'!A1834,15),"")</f>
        <v/>
      </c>
      <c r="B1813" s="11" t="str">
        <f>IF('Atual-TXT'!A1834&lt;&gt;"",RIGHT(LEFT('Atual-TXT'!A1834,51),34),"")</f>
        <v/>
      </c>
      <c r="C1813" s="12" t="str">
        <f>IF('Atual-TXT'!A1834&lt;&gt;"",VALUE(RIGHT(LEFT('Atual-TXT'!A1834,75),23)),"")</f>
        <v/>
      </c>
      <c r="D1813" s="11" t="str">
        <f>IF('Atual-TXT'!A1834&lt;&gt;"",RIGHT(LEFT('Atual-TXT'!A1834,77),1),"")</f>
        <v/>
      </c>
      <c r="E1813" s="12" t="str">
        <f>IF('Atual-TXT'!A1834&lt;&gt;"",IF(MOD(VALUE(LEFT(A1813,1)),2)=1,IF(D1813="D",C1813,-C1813),IF(D1813="C",C1813,-C1813)),"")</f>
        <v/>
      </c>
    </row>
    <row r="1814" spans="1:5" x14ac:dyDescent="0.2">
      <c r="A1814" s="11" t="str">
        <f>IF('Atual-TXT'!A1835&lt;&gt;"",LEFT('Atual-TXT'!A1835,15),"")</f>
        <v/>
      </c>
      <c r="B1814" s="11" t="str">
        <f>IF('Atual-TXT'!A1835&lt;&gt;"",RIGHT(LEFT('Atual-TXT'!A1835,51),34),"")</f>
        <v/>
      </c>
      <c r="C1814" s="12" t="str">
        <f>IF('Atual-TXT'!A1835&lt;&gt;"",VALUE(RIGHT(LEFT('Atual-TXT'!A1835,75),23)),"")</f>
        <v/>
      </c>
      <c r="D1814" s="11" t="str">
        <f>IF('Atual-TXT'!A1835&lt;&gt;"",RIGHT(LEFT('Atual-TXT'!A1835,77),1),"")</f>
        <v/>
      </c>
      <c r="E1814" s="12" t="str">
        <f>IF('Atual-TXT'!A1835&lt;&gt;"",IF(MOD(VALUE(LEFT(A1814,1)),2)=1,IF(D1814="D",C1814,-C1814),IF(D1814="C",C1814,-C1814)),"")</f>
        <v/>
      </c>
    </row>
    <row r="1815" spans="1:5" x14ac:dyDescent="0.2">
      <c r="A1815" s="11" t="str">
        <f>IF('Atual-TXT'!A1836&lt;&gt;"",LEFT('Atual-TXT'!A1836,15),"")</f>
        <v/>
      </c>
      <c r="B1815" s="11" t="str">
        <f>IF('Atual-TXT'!A1836&lt;&gt;"",RIGHT(LEFT('Atual-TXT'!A1836,51),34),"")</f>
        <v/>
      </c>
      <c r="C1815" s="12" t="str">
        <f>IF('Atual-TXT'!A1836&lt;&gt;"",VALUE(RIGHT(LEFT('Atual-TXT'!A1836,75),23)),"")</f>
        <v/>
      </c>
      <c r="D1815" s="11" t="str">
        <f>IF('Atual-TXT'!A1836&lt;&gt;"",RIGHT(LEFT('Atual-TXT'!A1836,77),1),"")</f>
        <v/>
      </c>
      <c r="E1815" s="12" t="str">
        <f>IF('Atual-TXT'!A1836&lt;&gt;"",IF(MOD(VALUE(LEFT(A1815,1)),2)=1,IF(D1815="D",C1815,-C1815),IF(D1815="C",C1815,-C1815)),"")</f>
        <v/>
      </c>
    </row>
    <row r="1816" spans="1:5" x14ac:dyDescent="0.2">
      <c r="A1816" s="11" t="str">
        <f>IF('Atual-TXT'!A1837&lt;&gt;"",LEFT('Atual-TXT'!A1837,15),"")</f>
        <v/>
      </c>
      <c r="B1816" s="11" t="str">
        <f>IF('Atual-TXT'!A1837&lt;&gt;"",RIGHT(LEFT('Atual-TXT'!A1837,51),34),"")</f>
        <v/>
      </c>
      <c r="C1816" s="12" t="str">
        <f>IF('Atual-TXT'!A1837&lt;&gt;"",VALUE(RIGHT(LEFT('Atual-TXT'!A1837,75),23)),"")</f>
        <v/>
      </c>
      <c r="D1816" s="11" t="str">
        <f>IF('Atual-TXT'!A1837&lt;&gt;"",RIGHT(LEFT('Atual-TXT'!A1837,77),1),"")</f>
        <v/>
      </c>
      <c r="E1816" s="12" t="str">
        <f>IF('Atual-TXT'!A1837&lt;&gt;"",IF(MOD(VALUE(LEFT(A1816,1)),2)=1,IF(D1816="D",C1816,-C1816),IF(D1816="C",C1816,-C1816)),"")</f>
        <v/>
      </c>
    </row>
    <row r="1817" spans="1:5" x14ac:dyDescent="0.2">
      <c r="A1817" s="11" t="str">
        <f>IF('Atual-TXT'!A1838&lt;&gt;"",LEFT('Atual-TXT'!A1838,15),"")</f>
        <v/>
      </c>
      <c r="B1817" s="11" t="str">
        <f>IF('Atual-TXT'!A1838&lt;&gt;"",RIGHT(LEFT('Atual-TXT'!A1838,51),34),"")</f>
        <v/>
      </c>
      <c r="C1817" s="12" t="str">
        <f>IF('Atual-TXT'!A1838&lt;&gt;"",VALUE(RIGHT(LEFT('Atual-TXT'!A1838,75),23)),"")</f>
        <v/>
      </c>
      <c r="D1817" s="11" t="str">
        <f>IF('Atual-TXT'!A1838&lt;&gt;"",RIGHT(LEFT('Atual-TXT'!A1838,77),1),"")</f>
        <v/>
      </c>
      <c r="E1817" s="12" t="str">
        <f>IF('Atual-TXT'!A1838&lt;&gt;"",IF(MOD(VALUE(LEFT(A1817,1)),2)=1,IF(D1817="D",C1817,-C1817),IF(D1817="C",C1817,-C1817)),"")</f>
        <v/>
      </c>
    </row>
    <row r="1818" spans="1:5" x14ac:dyDescent="0.2">
      <c r="A1818" s="11" t="str">
        <f>IF('Atual-TXT'!A1839&lt;&gt;"",LEFT('Atual-TXT'!A1839,15),"")</f>
        <v/>
      </c>
      <c r="B1818" s="11" t="str">
        <f>IF('Atual-TXT'!A1839&lt;&gt;"",RIGHT(LEFT('Atual-TXT'!A1839,51),34),"")</f>
        <v/>
      </c>
      <c r="C1818" s="12" t="str">
        <f>IF('Atual-TXT'!A1839&lt;&gt;"",VALUE(RIGHT(LEFT('Atual-TXT'!A1839,75),23)),"")</f>
        <v/>
      </c>
      <c r="D1818" s="11" t="str">
        <f>IF('Atual-TXT'!A1839&lt;&gt;"",RIGHT(LEFT('Atual-TXT'!A1839,77),1),"")</f>
        <v/>
      </c>
      <c r="E1818" s="12" t="str">
        <f>IF('Atual-TXT'!A1839&lt;&gt;"",IF(MOD(VALUE(LEFT(A1818,1)),2)=1,IF(D1818="D",C1818,-C1818),IF(D1818="C",C1818,-C1818)),"")</f>
        <v/>
      </c>
    </row>
    <row r="1819" spans="1:5" x14ac:dyDescent="0.2">
      <c r="A1819" s="11" t="str">
        <f>IF('Atual-TXT'!A1840&lt;&gt;"",LEFT('Atual-TXT'!A1840,15),"")</f>
        <v/>
      </c>
      <c r="B1819" s="11" t="str">
        <f>IF('Atual-TXT'!A1840&lt;&gt;"",RIGHT(LEFT('Atual-TXT'!A1840,51),34),"")</f>
        <v/>
      </c>
      <c r="C1819" s="12" t="str">
        <f>IF('Atual-TXT'!A1840&lt;&gt;"",VALUE(RIGHT(LEFT('Atual-TXT'!A1840,75),23)),"")</f>
        <v/>
      </c>
      <c r="D1819" s="11" t="str">
        <f>IF('Atual-TXT'!A1840&lt;&gt;"",RIGHT(LEFT('Atual-TXT'!A1840,77),1),"")</f>
        <v/>
      </c>
      <c r="E1819" s="12" t="str">
        <f>IF('Atual-TXT'!A1840&lt;&gt;"",IF(MOD(VALUE(LEFT(A1819,1)),2)=1,IF(D1819="D",C1819,-C1819),IF(D1819="C",C1819,-C1819)),"")</f>
        <v/>
      </c>
    </row>
    <row r="1820" spans="1:5" x14ac:dyDescent="0.2">
      <c r="A1820" s="11" t="str">
        <f>IF('Atual-TXT'!A1841&lt;&gt;"",LEFT('Atual-TXT'!A1841,15),"")</f>
        <v/>
      </c>
      <c r="B1820" s="11" t="str">
        <f>IF('Atual-TXT'!A1841&lt;&gt;"",RIGHT(LEFT('Atual-TXT'!A1841,51),34),"")</f>
        <v/>
      </c>
      <c r="C1820" s="12" t="str">
        <f>IF('Atual-TXT'!A1841&lt;&gt;"",VALUE(RIGHT(LEFT('Atual-TXT'!A1841,75),23)),"")</f>
        <v/>
      </c>
      <c r="D1820" s="11" t="str">
        <f>IF('Atual-TXT'!A1841&lt;&gt;"",RIGHT(LEFT('Atual-TXT'!A1841,77),1),"")</f>
        <v/>
      </c>
      <c r="E1820" s="12" t="str">
        <f>IF('Atual-TXT'!A1841&lt;&gt;"",IF(MOD(VALUE(LEFT(A1820,1)),2)=1,IF(D1820="D",C1820,-C1820),IF(D1820="C",C1820,-C1820)),"")</f>
        <v/>
      </c>
    </row>
    <row r="1821" spans="1:5" x14ac:dyDescent="0.2">
      <c r="A1821" s="11" t="str">
        <f>IF('Atual-TXT'!A1842&lt;&gt;"",LEFT('Atual-TXT'!A1842,15),"")</f>
        <v/>
      </c>
      <c r="B1821" s="11" t="str">
        <f>IF('Atual-TXT'!A1842&lt;&gt;"",RIGHT(LEFT('Atual-TXT'!A1842,51),34),"")</f>
        <v/>
      </c>
      <c r="C1821" s="12" t="str">
        <f>IF('Atual-TXT'!A1842&lt;&gt;"",VALUE(RIGHT(LEFT('Atual-TXT'!A1842,75),23)),"")</f>
        <v/>
      </c>
      <c r="D1821" s="11" t="str">
        <f>IF('Atual-TXT'!A1842&lt;&gt;"",RIGHT(LEFT('Atual-TXT'!A1842,77),1),"")</f>
        <v/>
      </c>
      <c r="E1821" s="12" t="str">
        <f>IF('Atual-TXT'!A1842&lt;&gt;"",IF(MOD(VALUE(LEFT(A1821,1)),2)=1,IF(D1821="D",C1821,-C1821),IF(D1821="C",C1821,-C1821)),"")</f>
        <v/>
      </c>
    </row>
    <row r="1822" spans="1:5" x14ac:dyDescent="0.2">
      <c r="A1822" s="11" t="str">
        <f>IF('Atual-TXT'!A1843&lt;&gt;"",LEFT('Atual-TXT'!A1843,15),"")</f>
        <v/>
      </c>
      <c r="B1822" s="11" t="str">
        <f>IF('Atual-TXT'!A1843&lt;&gt;"",RIGHT(LEFT('Atual-TXT'!A1843,51),34),"")</f>
        <v/>
      </c>
      <c r="C1822" s="12" t="str">
        <f>IF('Atual-TXT'!A1843&lt;&gt;"",VALUE(RIGHT(LEFT('Atual-TXT'!A1843,75),23)),"")</f>
        <v/>
      </c>
      <c r="D1822" s="11" t="str">
        <f>IF('Atual-TXT'!A1843&lt;&gt;"",RIGHT(LEFT('Atual-TXT'!A1843,77),1),"")</f>
        <v/>
      </c>
      <c r="E1822" s="12" t="str">
        <f>IF('Atual-TXT'!A1843&lt;&gt;"",IF(MOD(VALUE(LEFT(A1822,1)),2)=1,IF(D1822="D",C1822,-C1822),IF(D1822="C",C1822,-C1822)),"")</f>
        <v/>
      </c>
    </row>
    <row r="1823" spans="1:5" x14ac:dyDescent="0.2">
      <c r="A1823" s="11" t="str">
        <f>IF('Atual-TXT'!A1844&lt;&gt;"",LEFT('Atual-TXT'!A1844,15),"")</f>
        <v/>
      </c>
      <c r="B1823" s="11" t="str">
        <f>IF('Atual-TXT'!A1844&lt;&gt;"",RIGHT(LEFT('Atual-TXT'!A1844,51),34),"")</f>
        <v/>
      </c>
      <c r="C1823" s="12" t="str">
        <f>IF('Atual-TXT'!A1844&lt;&gt;"",VALUE(RIGHT(LEFT('Atual-TXT'!A1844,75),23)),"")</f>
        <v/>
      </c>
      <c r="D1823" s="11" t="str">
        <f>IF('Atual-TXT'!A1844&lt;&gt;"",RIGHT(LEFT('Atual-TXT'!A1844,77),1),"")</f>
        <v/>
      </c>
      <c r="E1823" s="12" t="str">
        <f>IF('Atual-TXT'!A1844&lt;&gt;"",IF(MOD(VALUE(LEFT(A1823,1)),2)=1,IF(D1823="D",C1823,-C1823),IF(D1823="C",C1823,-C1823)),"")</f>
        <v/>
      </c>
    </row>
    <row r="1824" spans="1:5" x14ac:dyDescent="0.2">
      <c r="A1824" s="11" t="str">
        <f>IF('Atual-TXT'!A1845&lt;&gt;"",LEFT('Atual-TXT'!A1845,15),"")</f>
        <v/>
      </c>
      <c r="B1824" s="11" t="str">
        <f>IF('Atual-TXT'!A1845&lt;&gt;"",RIGHT(LEFT('Atual-TXT'!A1845,51),34),"")</f>
        <v/>
      </c>
      <c r="C1824" s="12" t="str">
        <f>IF('Atual-TXT'!A1845&lt;&gt;"",VALUE(RIGHT(LEFT('Atual-TXT'!A1845,75),23)),"")</f>
        <v/>
      </c>
      <c r="D1824" s="11" t="str">
        <f>IF('Atual-TXT'!A1845&lt;&gt;"",RIGHT(LEFT('Atual-TXT'!A1845,77),1),"")</f>
        <v/>
      </c>
      <c r="E1824" s="12" t="str">
        <f>IF('Atual-TXT'!A1845&lt;&gt;"",IF(MOD(VALUE(LEFT(A1824,1)),2)=1,IF(D1824="D",C1824,-C1824),IF(D1824="C",C1824,-C1824)),"")</f>
        <v/>
      </c>
    </row>
    <row r="1825" spans="1:5" x14ac:dyDescent="0.2">
      <c r="A1825" s="11" t="str">
        <f>IF('Atual-TXT'!A1846&lt;&gt;"",LEFT('Atual-TXT'!A1846,15),"")</f>
        <v/>
      </c>
      <c r="B1825" s="11" t="str">
        <f>IF('Atual-TXT'!A1846&lt;&gt;"",RIGHT(LEFT('Atual-TXT'!A1846,51),34),"")</f>
        <v/>
      </c>
      <c r="C1825" s="12" t="str">
        <f>IF('Atual-TXT'!A1846&lt;&gt;"",VALUE(RIGHT(LEFT('Atual-TXT'!A1846,75),23)),"")</f>
        <v/>
      </c>
      <c r="D1825" s="11" t="str">
        <f>IF('Atual-TXT'!A1846&lt;&gt;"",RIGHT(LEFT('Atual-TXT'!A1846,77),1),"")</f>
        <v/>
      </c>
      <c r="E1825" s="12" t="str">
        <f>IF('Atual-TXT'!A1846&lt;&gt;"",IF(MOD(VALUE(LEFT(A1825,1)),2)=1,IF(D1825="D",C1825,-C1825),IF(D1825="C",C1825,-C1825)),"")</f>
        <v/>
      </c>
    </row>
    <row r="1826" spans="1:5" x14ac:dyDescent="0.2">
      <c r="A1826" s="11" t="str">
        <f>IF('Atual-TXT'!A1847&lt;&gt;"",LEFT('Atual-TXT'!A1847,15),"")</f>
        <v/>
      </c>
      <c r="B1826" s="11" t="str">
        <f>IF('Atual-TXT'!A1847&lt;&gt;"",RIGHT(LEFT('Atual-TXT'!A1847,51),34),"")</f>
        <v/>
      </c>
      <c r="C1826" s="12" t="str">
        <f>IF('Atual-TXT'!A1847&lt;&gt;"",VALUE(RIGHT(LEFT('Atual-TXT'!A1847,75),23)),"")</f>
        <v/>
      </c>
      <c r="D1826" s="11" t="str">
        <f>IF('Atual-TXT'!A1847&lt;&gt;"",RIGHT(LEFT('Atual-TXT'!A1847,77),1),"")</f>
        <v/>
      </c>
      <c r="E1826" s="12" t="str">
        <f>IF('Atual-TXT'!A1847&lt;&gt;"",IF(MOD(VALUE(LEFT(A1826,1)),2)=1,IF(D1826="D",C1826,-C1826),IF(D1826="C",C1826,-C1826)),"")</f>
        <v/>
      </c>
    </row>
    <row r="1827" spans="1:5" x14ac:dyDescent="0.2">
      <c r="A1827" s="11" t="str">
        <f>IF('Atual-TXT'!A1848&lt;&gt;"",LEFT('Atual-TXT'!A1848,15),"")</f>
        <v/>
      </c>
      <c r="B1827" s="11" t="str">
        <f>IF('Atual-TXT'!A1848&lt;&gt;"",RIGHT(LEFT('Atual-TXT'!A1848,51),34),"")</f>
        <v/>
      </c>
      <c r="C1827" s="12" t="str">
        <f>IF('Atual-TXT'!A1848&lt;&gt;"",VALUE(RIGHT(LEFT('Atual-TXT'!A1848,75),23)),"")</f>
        <v/>
      </c>
      <c r="D1827" s="11" t="str">
        <f>IF('Atual-TXT'!A1848&lt;&gt;"",RIGHT(LEFT('Atual-TXT'!A1848,77),1),"")</f>
        <v/>
      </c>
      <c r="E1827" s="12" t="str">
        <f>IF('Atual-TXT'!A1848&lt;&gt;"",IF(MOD(VALUE(LEFT(A1827,1)),2)=1,IF(D1827="D",C1827,-C1827),IF(D1827="C",C1827,-C1827)),"")</f>
        <v/>
      </c>
    </row>
    <row r="1828" spans="1:5" x14ac:dyDescent="0.2">
      <c r="A1828" s="11" t="str">
        <f>IF('Atual-TXT'!A1849&lt;&gt;"",LEFT('Atual-TXT'!A1849,15),"")</f>
        <v/>
      </c>
      <c r="B1828" s="11" t="str">
        <f>IF('Atual-TXT'!A1849&lt;&gt;"",RIGHT(LEFT('Atual-TXT'!A1849,51),34),"")</f>
        <v/>
      </c>
      <c r="C1828" s="12" t="str">
        <f>IF('Atual-TXT'!A1849&lt;&gt;"",VALUE(RIGHT(LEFT('Atual-TXT'!A1849,75),23)),"")</f>
        <v/>
      </c>
      <c r="D1828" s="11" t="str">
        <f>IF('Atual-TXT'!A1849&lt;&gt;"",RIGHT(LEFT('Atual-TXT'!A1849,77),1),"")</f>
        <v/>
      </c>
      <c r="E1828" s="12" t="str">
        <f>IF('Atual-TXT'!A1849&lt;&gt;"",IF(MOD(VALUE(LEFT(A1828,1)),2)=1,IF(D1828="D",C1828,-C1828),IF(D1828="C",C1828,-C1828)),"")</f>
        <v/>
      </c>
    </row>
    <row r="1829" spans="1:5" x14ac:dyDescent="0.2">
      <c r="A1829" s="11" t="str">
        <f>IF('Atual-TXT'!A1850&lt;&gt;"",LEFT('Atual-TXT'!A1850,15),"")</f>
        <v/>
      </c>
      <c r="B1829" s="11" t="str">
        <f>IF('Atual-TXT'!A1850&lt;&gt;"",RIGHT(LEFT('Atual-TXT'!A1850,51),34),"")</f>
        <v/>
      </c>
      <c r="C1829" s="12" t="str">
        <f>IF('Atual-TXT'!A1850&lt;&gt;"",VALUE(RIGHT(LEFT('Atual-TXT'!A1850,75),23)),"")</f>
        <v/>
      </c>
      <c r="D1829" s="11" t="str">
        <f>IF('Atual-TXT'!A1850&lt;&gt;"",RIGHT(LEFT('Atual-TXT'!A1850,77),1),"")</f>
        <v/>
      </c>
      <c r="E1829" s="12" t="str">
        <f>IF('Atual-TXT'!A1850&lt;&gt;"",IF(MOD(VALUE(LEFT(A1829,1)),2)=1,IF(D1829="D",C1829,-C1829),IF(D1829="C",C1829,-C1829)),"")</f>
        <v/>
      </c>
    </row>
    <row r="1830" spans="1:5" x14ac:dyDescent="0.2">
      <c r="A1830" s="11" t="str">
        <f>IF('Atual-TXT'!A1851&lt;&gt;"",LEFT('Atual-TXT'!A1851,15),"")</f>
        <v/>
      </c>
      <c r="B1830" s="11" t="str">
        <f>IF('Atual-TXT'!A1851&lt;&gt;"",RIGHT(LEFT('Atual-TXT'!A1851,51),34),"")</f>
        <v/>
      </c>
      <c r="C1830" s="12" t="str">
        <f>IF('Atual-TXT'!A1851&lt;&gt;"",VALUE(RIGHT(LEFT('Atual-TXT'!A1851,75),23)),"")</f>
        <v/>
      </c>
      <c r="D1830" s="11" t="str">
        <f>IF('Atual-TXT'!A1851&lt;&gt;"",RIGHT(LEFT('Atual-TXT'!A1851,77),1),"")</f>
        <v/>
      </c>
      <c r="E1830" s="12" t="str">
        <f>IF('Atual-TXT'!A1851&lt;&gt;"",IF(MOD(VALUE(LEFT(A1830,1)),2)=1,IF(D1830="D",C1830,-C1830),IF(D1830="C",C1830,-C1830)),"")</f>
        <v/>
      </c>
    </row>
    <row r="1831" spans="1:5" x14ac:dyDescent="0.2">
      <c r="A1831" s="11" t="str">
        <f>IF('Atual-TXT'!A1852&lt;&gt;"",LEFT('Atual-TXT'!A1852,15),"")</f>
        <v/>
      </c>
      <c r="B1831" s="11" t="str">
        <f>IF('Atual-TXT'!A1852&lt;&gt;"",RIGHT(LEFT('Atual-TXT'!A1852,51),34),"")</f>
        <v/>
      </c>
      <c r="C1831" s="12" t="str">
        <f>IF('Atual-TXT'!A1852&lt;&gt;"",VALUE(RIGHT(LEFT('Atual-TXT'!A1852,75),23)),"")</f>
        <v/>
      </c>
      <c r="D1831" s="11" t="str">
        <f>IF('Atual-TXT'!A1852&lt;&gt;"",RIGHT(LEFT('Atual-TXT'!A1852,77),1),"")</f>
        <v/>
      </c>
      <c r="E1831" s="12" t="str">
        <f>IF('Atual-TXT'!A1852&lt;&gt;"",IF(MOD(VALUE(LEFT(A1831,1)),2)=1,IF(D1831="D",C1831,-C1831),IF(D1831="C",C1831,-C1831)),"")</f>
        <v/>
      </c>
    </row>
    <row r="1832" spans="1:5" x14ac:dyDescent="0.2">
      <c r="A1832" s="11" t="str">
        <f>IF('Atual-TXT'!A1853&lt;&gt;"",LEFT('Atual-TXT'!A1853,15),"")</f>
        <v/>
      </c>
      <c r="B1832" s="11" t="str">
        <f>IF('Atual-TXT'!A1853&lt;&gt;"",RIGHT(LEFT('Atual-TXT'!A1853,51),34),"")</f>
        <v/>
      </c>
      <c r="C1832" s="12" t="str">
        <f>IF('Atual-TXT'!A1853&lt;&gt;"",VALUE(RIGHT(LEFT('Atual-TXT'!A1853,75),23)),"")</f>
        <v/>
      </c>
      <c r="D1832" s="11" t="str">
        <f>IF('Atual-TXT'!A1853&lt;&gt;"",RIGHT(LEFT('Atual-TXT'!A1853,77),1),"")</f>
        <v/>
      </c>
      <c r="E1832" s="12" t="str">
        <f>IF('Atual-TXT'!A1853&lt;&gt;"",IF(MOD(VALUE(LEFT(A1832,1)),2)=1,IF(D1832="D",C1832,-C1832),IF(D1832="C",C1832,-C1832)),"")</f>
        <v/>
      </c>
    </row>
    <row r="1833" spans="1:5" x14ac:dyDescent="0.2">
      <c r="A1833" s="11" t="str">
        <f>IF('Atual-TXT'!A1854&lt;&gt;"",LEFT('Atual-TXT'!A1854,15),"")</f>
        <v/>
      </c>
      <c r="B1833" s="11" t="str">
        <f>IF('Atual-TXT'!A1854&lt;&gt;"",RIGHT(LEFT('Atual-TXT'!A1854,51),34),"")</f>
        <v/>
      </c>
      <c r="C1833" s="12" t="str">
        <f>IF('Atual-TXT'!A1854&lt;&gt;"",VALUE(RIGHT(LEFT('Atual-TXT'!A1854,75),23)),"")</f>
        <v/>
      </c>
      <c r="D1833" s="11" t="str">
        <f>IF('Atual-TXT'!A1854&lt;&gt;"",RIGHT(LEFT('Atual-TXT'!A1854,77),1),"")</f>
        <v/>
      </c>
      <c r="E1833" s="12" t="str">
        <f>IF('Atual-TXT'!A1854&lt;&gt;"",IF(MOD(VALUE(LEFT(A1833,1)),2)=1,IF(D1833="D",C1833,-C1833),IF(D1833="C",C1833,-C1833)),"")</f>
        <v/>
      </c>
    </row>
    <row r="1834" spans="1:5" x14ac:dyDescent="0.2">
      <c r="A1834" s="11" t="str">
        <f>IF('Atual-TXT'!A1855&lt;&gt;"",LEFT('Atual-TXT'!A1855,15),"")</f>
        <v/>
      </c>
      <c r="B1834" s="11" t="str">
        <f>IF('Atual-TXT'!A1855&lt;&gt;"",RIGHT(LEFT('Atual-TXT'!A1855,51),34),"")</f>
        <v/>
      </c>
      <c r="C1834" s="12" t="str">
        <f>IF('Atual-TXT'!A1855&lt;&gt;"",VALUE(RIGHT(LEFT('Atual-TXT'!A1855,75),23)),"")</f>
        <v/>
      </c>
      <c r="D1834" s="11" t="str">
        <f>IF('Atual-TXT'!A1855&lt;&gt;"",RIGHT(LEFT('Atual-TXT'!A1855,77),1),"")</f>
        <v/>
      </c>
      <c r="E1834" s="12" t="str">
        <f>IF('Atual-TXT'!A1855&lt;&gt;"",IF(MOD(VALUE(LEFT(A1834,1)),2)=1,IF(D1834="D",C1834,-C1834),IF(D1834="C",C1834,-C1834)),"")</f>
        <v/>
      </c>
    </row>
    <row r="1835" spans="1:5" x14ac:dyDescent="0.2">
      <c r="A1835" s="11" t="str">
        <f>IF('Atual-TXT'!A1856&lt;&gt;"",LEFT('Atual-TXT'!A1856,15),"")</f>
        <v/>
      </c>
      <c r="B1835" s="11" t="str">
        <f>IF('Atual-TXT'!A1856&lt;&gt;"",RIGHT(LEFT('Atual-TXT'!A1856,51),34),"")</f>
        <v/>
      </c>
      <c r="C1835" s="12" t="str">
        <f>IF('Atual-TXT'!A1856&lt;&gt;"",VALUE(RIGHT(LEFT('Atual-TXT'!A1856,75),23)),"")</f>
        <v/>
      </c>
      <c r="D1835" s="11" t="str">
        <f>IF('Atual-TXT'!A1856&lt;&gt;"",RIGHT(LEFT('Atual-TXT'!A1856,77),1),"")</f>
        <v/>
      </c>
      <c r="E1835" s="12" t="str">
        <f>IF('Atual-TXT'!A1856&lt;&gt;"",IF(MOD(VALUE(LEFT(A1835,1)),2)=1,IF(D1835="D",C1835,-C1835),IF(D1835="C",C1835,-C1835)),"")</f>
        <v/>
      </c>
    </row>
    <row r="1836" spans="1:5" x14ac:dyDescent="0.2">
      <c r="A1836" s="11" t="str">
        <f>IF('Atual-TXT'!A1857&lt;&gt;"",LEFT('Atual-TXT'!A1857,15),"")</f>
        <v/>
      </c>
      <c r="B1836" s="11" t="str">
        <f>IF('Atual-TXT'!A1857&lt;&gt;"",RIGHT(LEFT('Atual-TXT'!A1857,51),34),"")</f>
        <v/>
      </c>
      <c r="C1836" s="12" t="str">
        <f>IF('Atual-TXT'!A1857&lt;&gt;"",VALUE(RIGHT(LEFT('Atual-TXT'!A1857,75),23)),"")</f>
        <v/>
      </c>
      <c r="D1836" s="11" t="str">
        <f>IF('Atual-TXT'!A1857&lt;&gt;"",RIGHT(LEFT('Atual-TXT'!A1857,77),1),"")</f>
        <v/>
      </c>
      <c r="E1836" s="12" t="str">
        <f>IF('Atual-TXT'!A1857&lt;&gt;"",IF(MOD(VALUE(LEFT(A1836,1)),2)=1,IF(D1836="D",C1836,-C1836),IF(D1836="C",C1836,-C1836)),"")</f>
        <v/>
      </c>
    </row>
    <row r="1837" spans="1:5" x14ac:dyDescent="0.2">
      <c r="A1837" s="11" t="str">
        <f>IF('Atual-TXT'!A1858&lt;&gt;"",LEFT('Atual-TXT'!A1858,15),"")</f>
        <v/>
      </c>
      <c r="B1837" s="11" t="str">
        <f>IF('Atual-TXT'!A1858&lt;&gt;"",RIGHT(LEFT('Atual-TXT'!A1858,51),34),"")</f>
        <v/>
      </c>
      <c r="C1837" s="12" t="str">
        <f>IF('Atual-TXT'!A1858&lt;&gt;"",VALUE(RIGHT(LEFT('Atual-TXT'!A1858,75),23)),"")</f>
        <v/>
      </c>
      <c r="D1837" s="11" t="str">
        <f>IF('Atual-TXT'!A1858&lt;&gt;"",RIGHT(LEFT('Atual-TXT'!A1858,77),1),"")</f>
        <v/>
      </c>
      <c r="E1837" s="12" t="str">
        <f>IF('Atual-TXT'!A1858&lt;&gt;"",IF(MOD(VALUE(LEFT(A1837,1)),2)=1,IF(D1837="D",C1837,-C1837),IF(D1837="C",C1837,-C1837)),"")</f>
        <v/>
      </c>
    </row>
    <row r="1838" spans="1:5" x14ac:dyDescent="0.2">
      <c r="A1838" s="11" t="str">
        <f>IF('Atual-TXT'!A1859&lt;&gt;"",LEFT('Atual-TXT'!A1859,15),"")</f>
        <v/>
      </c>
      <c r="B1838" s="11" t="str">
        <f>IF('Atual-TXT'!A1859&lt;&gt;"",RIGHT(LEFT('Atual-TXT'!A1859,51),34),"")</f>
        <v/>
      </c>
      <c r="C1838" s="12" t="str">
        <f>IF('Atual-TXT'!A1859&lt;&gt;"",VALUE(RIGHT(LEFT('Atual-TXT'!A1859,75),23)),"")</f>
        <v/>
      </c>
      <c r="D1838" s="11" t="str">
        <f>IF('Atual-TXT'!A1859&lt;&gt;"",RIGHT(LEFT('Atual-TXT'!A1859,77),1),"")</f>
        <v/>
      </c>
      <c r="E1838" s="12" t="str">
        <f>IF('Atual-TXT'!A1859&lt;&gt;"",IF(MOD(VALUE(LEFT(A1838,1)),2)=1,IF(D1838="D",C1838,-C1838),IF(D1838="C",C1838,-C1838)),"")</f>
        <v/>
      </c>
    </row>
    <row r="1839" spans="1:5" x14ac:dyDescent="0.2">
      <c r="A1839" s="11" t="str">
        <f>IF('Atual-TXT'!A1860&lt;&gt;"",LEFT('Atual-TXT'!A1860,15),"")</f>
        <v/>
      </c>
      <c r="B1839" s="11" t="str">
        <f>IF('Atual-TXT'!A1860&lt;&gt;"",RIGHT(LEFT('Atual-TXT'!A1860,51),34),"")</f>
        <v/>
      </c>
      <c r="C1839" s="12" t="str">
        <f>IF('Atual-TXT'!A1860&lt;&gt;"",VALUE(RIGHT(LEFT('Atual-TXT'!A1860,75),23)),"")</f>
        <v/>
      </c>
      <c r="D1839" s="11" t="str">
        <f>IF('Atual-TXT'!A1860&lt;&gt;"",RIGHT(LEFT('Atual-TXT'!A1860,77),1),"")</f>
        <v/>
      </c>
      <c r="E1839" s="12" t="str">
        <f>IF('Atual-TXT'!A1860&lt;&gt;"",IF(MOD(VALUE(LEFT(A1839,1)),2)=1,IF(D1839="D",C1839,-C1839),IF(D1839="C",C1839,-C1839)),"")</f>
        <v/>
      </c>
    </row>
    <row r="1840" spans="1:5" x14ac:dyDescent="0.2">
      <c r="A1840" s="11" t="str">
        <f>IF('Atual-TXT'!A1861&lt;&gt;"",LEFT('Atual-TXT'!A1861,15),"")</f>
        <v/>
      </c>
      <c r="B1840" s="11" t="str">
        <f>IF('Atual-TXT'!A1861&lt;&gt;"",RIGHT(LEFT('Atual-TXT'!A1861,51),34),"")</f>
        <v/>
      </c>
      <c r="C1840" s="12" t="str">
        <f>IF('Atual-TXT'!A1861&lt;&gt;"",VALUE(RIGHT(LEFT('Atual-TXT'!A1861,75),23)),"")</f>
        <v/>
      </c>
      <c r="D1840" s="11" t="str">
        <f>IF('Atual-TXT'!A1861&lt;&gt;"",RIGHT(LEFT('Atual-TXT'!A1861,77),1),"")</f>
        <v/>
      </c>
      <c r="E1840" s="12" t="str">
        <f>IF('Atual-TXT'!A1861&lt;&gt;"",IF(MOD(VALUE(LEFT(A1840,1)),2)=1,IF(D1840="D",C1840,-C1840),IF(D1840="C",C1840,-C1840)),"")</f>
        <v/>
      </c>
    </row>
    <row r="1841" spans="1:5" x14ac:dyDescent="0.2">
      <c r="A1841" s="11" t="str">
        <f>IF('Atual-TXT'!A1862&lt;&gt;"",LEFT('Atual-TXT'!A1862,15),"")</f>
        <v/>
      </c>
      <c r="B1841" s="11" t="str">
        <f>IF('Atual-TXT'!A1862&lt;&gt;"",RIGHT(LEFT('Atual-TXT'!A1862,51),34),"")</f>
        <v/>
      </c>
      <c r="C1841" s="12" t="str">
        <f>IF('Atual-TXT'!A1862&lt;&gt;"",VALUE(RIGHT(LEFT('Atual-TXT'!A1862,75),23)),"")</f>
        <v/>
      </c>
      <c r="D1841" s="11" t="str">
        <f>IF('Atual-TXT'!A1862&lt;&gt;"",RIGHT(LEFT('Atual-TXT'!A1862,77),1),"")</f>
        <v/>
      </c>
      <c r="E1841" s="12" t="str">
        <f>IF('Atual-TXT'!A1862&lt;&gt;"",IF(MOD(VALUE(LEFT(A1841,1)),2)=1,IF(D1841="D",C1841,-C1841),IF(D1841="C",C1841,-C1841)),"")</f>
        <v/>
      </c>
    </row>
    <row r="1842" spans="1:5" x14ac:dyDescent="0.2">
      <c r="A1842" s="11" t="str">
        <f>IF('Atual-TXT'!A1863&lt;&gt;"",LEFT('Atual-TXT'!A1863,15),"")</f>
        <v/>
      </c>
      <c r="B1842" s="11" t="str">
        <f>IF('Atual-TXT'!A1863&lt;&gt;"",RIGHT(LEFT('Atual-TXT'!A1863,51),34),"")</f>
        <v/>
      </c>
      <c r="C1842" s="12" t="str">
        <f>IF('Atual-TXT'!A1863&lt;&gt;"",VALUE(RIGHT(LEFT('Atual-TXT'!A1863,75),23)),"")</f>
        <v/>
      </c>
      <c r="D1842" s="11" t="str">
        <f>IF('Atual-TXT'!A1863&lt;&gt;"",RIGHT(LEFT('Atual-TXT'!A1863,77),1),"")</f>
        <v/>
      </c>
      <c r="E1842" s="12" t="str">
        <f>IF('Atual-TXT'!A1863&lt;&gt;"",IF(MOD(VALUE(LEFT(A1842,1)),2)=1,IF(D1842="D",C1842,-C1842),IF(D1842="C",C1842,-C1842)),"")</f>
        <v/>
      </c>
    </row>
    <row r="1843" spans="1:5" x14ac:dyDescent="0.2">
      <c r="A1843" s="11" t="str">
        <f>IF('Atual-TXT'!A1864&lt;&gt;"",LEFT('Atual-TXT'!A1864,15),"")</f>
        <v/>
      </c>
      <c r="B1843" s="11" t="str">
        <f>IF('Atual-TXT'!A1864&lt;&gt;"",RIGHT(LEFT('Atual-TXT'!A1864,51),34),"")</f>
        <v/>
      </c>
      <c r="C1843" s="12" t="str">
        <f>IF('Atual-TXT'!A1864&lt;&gt;"",VALUE(RIGHT(LEFT('Atual-TXT'!A1864,75),23)),"")</f>
        <v/>
      </c>
      <c r="D1843" s="11" t="str">
        <f>IF('Atual-TXT'!A1864&lt;&gt;"",RIGHT(LEFT('Atual-TXT'!A1864,77),1),"")</f>
        <v/>
      </c>
      <c r="E1843" s="12" t="str">
        <f>IF('Atual-TXT'!A1864&lt;&gt;"",IF(MOD(VALUE(LEFT(A1843,1)),2)=1,IF(D1843="D",C1843,-C1843),IF(D1843="C",C1843,-C1843)),"")</f>
        <v/>
      </c>
    </row>
    <row r="1844" spans="1:5" x14ac:dyDescent="0.2">
      <c r="A1844" s="11" t="str">
        <f>IF('Atual-TXT'!A1865&lt;&gt;"",LEFT('Atual-TXT'!A1865,15),"")</f>
        <v/>
      </c>
      <c r="B1844" s="11" t="str">
        <f>IF('Atual-TXT'!A1865&lt;&gt;"",RIGHT(LEFT('Atual-TXT'!A1865,51),34),"")</f>
        <v/>
      </c>
      <c r="C1844" s="12" t="str">
        <f>IF('Atual-TXT'!A1865&lt;&gt;"",VALUE(RIGHT(LEFT('Atual-TXT'!A1865,75),23)),"")</f>
        <v/>
      </c>
      <c r="D1844" s="11" t="str">
        <f>IF('Atual-TXT'!A1865&lt;&gt;"",RIGHT(LEFT('Atual-TXT'!A1865,77),1),"")</f>
        <v/>
      </c>
      <c r="E1844" s="12" t="str">
        <f>IF('Atual-TXT'!A1865&lt;&gt;"",IF(MOD(VALUE(LEFT(A1844,1)),2)=1,IF(D1844="D",C1844,-C1844),IF(D1844="C",C1844,-C1844)),"")</f>
        <v/>
      </c>
    </row>
    <row r="1845" spans="1:5" x14ac:dyDescent="0.2">
      <c r="A1845" s="11" t="str">
        <f>IF('Atual-TXT'!A1866&lt;&gt;"",LEFT('Atual-TXT'!A1866,15),"")</f>
        <v/>
      </c>
      <c r="B1845" s="11" t="str">
        <f>IF('Atual-TXT'!A1866&lt;&gt;"",RIGHT(LEFT('Atual-TXT'!A1866,51),34),"")</f>
        <v/>
      </c>
      <c r="C1845" s="12" t="str">
        <f>IF('Atual-TXT'!A1866&lt;&gt;"",VALUE(RIGHT(LEFT('Atual-TXT'!A1866,75),23)),"")</f>
        <v/>
      </c>
      <c r="D1845" s="11" t="str">
        <f>IF('Atual-TXT'!A1866&lt;&gt;"",RIGHT(LEFT('Atual-TXT'!A1866,77),1),"")</f>
        <v/>
      </c>
      <c r="E1845" s="12" t="str">
        <f>IF('Atual-TXT'!A1866&lt;&gt;"",IF(MOD(VALUE(LEFT(A1845,1)),2)=1,IF(D1845="D",C1845,-C1845),IF(D1845="C",C1845,-C1845)),"")</f>
        <v/>
      </c>
    </row>
    <row r="1846" spans="1:5" x14ac:dyDescent="0.2">
      <c r="A1846" s="11" t="str">
        <f>IF('Atual-TXT'!A1867&lt;&gt;"",LEFT('Atual-TXT'!A1867,15),"")</f>
        <v/>
      </c>
      <c r="B1846" s="11" t="str">
        <f>IF('Atual-TXT'!A1867&lt;&gt;"",RIGHT(LEFT('Atual-TXT'!A1867,51),34),"")</f>
        <v/>
      </c>
      <c r="C1846" s="12" t="str">
        <f>IF('Atual-TXT'!A1867&lt;&gt;"",VALUE(RIGHT(LEFT('Atual-TXT'!A1867,75),23)),"")</f>
        <v/>
      </c>
      <c r="D1846" s="11" t="str">
        <f>IF('Atual-TXT'!A1867&lt;&gt;"",RIGHT(LEFT('Atual-TXT'!A1867,77),1),"")</f>
        <v/>
      </c>
      <c r="E1846" s="12" t="str">
        <f>IF('Atual-TXT'!A1867&lt;&gt;"",IF(MOD(VALUE(LEFT(A1846,1)),2)=1,IF(D1846="D",C1846,-C1846),IF(D1846="C",C1846,-C1846)),"")</f>
        <v/>
      </c>
    </row>
    <row r="1847" spans="1:5" x14ac:dyDescent="0.2">
      <c r="A1847" s="11" t="str">
        <f>IF('Atual-TXT'!A1868&lt;&gt;"",LEFT('Atual-TXT'!A1868,15),"")</f>
        <v/>
      </c>
      <c r="B1847" s="11" t="str">
        <f>IF('Atual-TXT'!A1868&lt;&gt;"",RIGHT(LEFT('Atual-TXT'!A1868,51),34),"")</f>
        <v/>
      </c>
      <c r="C1847" s="12" t="str">
        <f>IF('Atual-TXT'!A1868&lt;&gt;"",VALUE(RIGHT(LEFT('Atual-TXT'!A1868,75),23)),"")</f>
        <v/>
      </c>
      <c r="D1847" s="11" t="str">
        <f>IF('Atual-TXT'!A1868&lt;&gt;"",RIGHT(LEFT('Atual-TXT'!A1868,77),1),"")</f>
        <v/>
      </c>
      <c r="E1847" s="12" t="str">
        <f>IF('Atual-TXT'!A1868&lt;&gt;"",IF(MOD(VALUE(LEFT(A1847,1)),2)=1,IF(D1847="D",C1847,-C1847),IF(D1847="C",C1847,-C1847)),"")</f>
        <v/>
      </c>
    </row>
    <row r="1848" spans="1:5" x14ac:dyDescent="0.2">
      <c r="A1848" s="11" t="str">
        <f>IF('Atual-TXT'!A1869&lt;&gt;"",LEFT('Atual-TXT'!A1869,15),"")</f>
        <v/>
      </c>
      <c r="B1848" s="11" t="str">
        <f>IF('Atual-TXT'!A1869&lt;&gt;"",RIGHT(LEFT('Atual-TXT'!A1869,51),34),"")</f>
        <v/>
      </c>
      <c r="C1848" s="12" t="str">
        <f>IF('Atual-TXT'!A1869&lt;&gt;"",VALUE(RIGHT(LEFT('Atual-TXT'!A1869,75),23)),"")</f>
        <v/>
      </c>
      <c r="D1848" s="11" t="str">
        <f>IF('Atual-TXT'!A1869&lt;&gt;"",RIGHT(LEFT('Atual-TXT'!A1869,77),1),"")</f>
        <v/>
      </c>
      <c r="E1848" s="12" t="str">
        <f>IF('Atual-TXT'!A1869&lt;&gt;"",IF(MOD(VALUE(LEFT(A1848,1)),2)=1,IF(D1848="D",C1848,-C1848),IF(D1848="C",C1848,-C1848)),"")</f>
        <v/>
      </c>
    </row>
    <row r="1849" spans="1:5" x14ac:dyDescent="0.2">
      <c r="A1849" s="11" t="str">
        <f>IF('Atual-TXT'!A1870&lt;&gt;"",LEFT('Atual-TXT'!A1870,15),"")</f>
        <v/>
      </c>
      <c r="B1849" s="11" t="str">
        <f>IF('Atual-TXT'!A1870&lt;&gt;"",RIGHT(LEFT('Atual-TXT'!A1870,51),34),"")</f>
        <v/>
      </c>
      <c r="C1849" s="12" t="str">
        <f>IF('Atual-TXT'!A1870&lt;&gt;"",VALUE(RIGHT(LEFT('Atual-TXT'!A1870,75),23)),"")</f>
        <v/>
      </c>
      <c r="D1849" s="11" t="str">
        <f>IF('Atual-TXT'!A1870&lt;&gt;"",RIGHT(LEFT('Atual-TXT'!A1870,77),1),"")</f>
        <v/>
      </c>
      <c r="E1849" s="12" t="str">
        <f>IF('Atual-TXT'!A1870&lt;&gt;"",IF(MOD(VALUE(LEFT(A1849,1)),2)=1,IF(D1849="D",C1849,-C1849),IF(D1849="C",C1849,-C1849)),"")</f>
        <v/>
      </c>
    </row>
    <row r="1850" spans="1:5" x14ac:dyDescent="0.2">
      <c r="A1850" s="11" t="str">
        <f>IF('Atual-TXT'!A1871&lt;&gt;"",LEFT('Atual-TXT'!A1871,15),"")</f>
        <v/>
      </c>
      <c r="B1850" s="11" t="str">
        <f>IF('Atual-TXT'!A1871&lt;&gt;"",RIGHT(LEFT('Atual-TXT'!A1871,51),34),"")</f>
        <v/>
      </c>
      <c r="C1850" s="12" t="str">
        <f>IF('Atual-TXT'!A1871&lt;&gt;"",VALUE(RIGHT(LEFT('Atual-TXT'!A1871,75),23)),"")</f>
        <v/>
      </c>
      <c r="D1850" s="11" t="str">
        <f>IF('Atual-TXT'!A1871&lt;&gt;"",RIGHT(LEFT('Atual-TXT'!A1871,77),1),"")</f>
        <v/>
      </c>
      <c r="E1850" s="12" t="str">
        <f>IF('Atual-TXT'!A1871&lt;&gt;"",IF(MOD(VALUE(LEFT(A1850,1)),2)=1,IF(D1850="D",C1850,-C1850),IF(D1850="C",C1850,-C1850)),"")</f>
        <v/>
      </c>
    </row>
    <row r="1851" spans="1:5" x14ac:dyDescent="0.2">
      <c r="A1851" s="11" t="str">
        <f>IF('Atual-TXT'!A1872&lt;&gt;"",LEFT('Atual-TXT'!A1872,15),"")</f>
        <v/>
      </c>
      <c r="B1851" s="11" t="str">
        <f>IF('Atual-TXT'!A1872&lt;&gt;"",RIGHT(LEFT('Atual-TXT'!A1872,51),34),"")</f>
        <v/>
      </c>
      <c r="C1851" s="12" t="str">
        <f>IF('Atual-TXT'!A1872&lt;&gt;"",VALUE(RIGHT(LEFT('Atual-TXT'!A1872,75),23)),"")</f>
        <v/>
      </c>
      <c r="D1851" s="11" t="str">
        <f>IF('Atual-TXT'!A1872&lt;&gt;"",RIGHT(LEFT('Atual-TXT'!A1872,77),1),"")</f>
        <v/>
      </c>
      <c r="E1851" s="12" t="str">
        <f>IF('Atual-TXT'!A1872&lt;&gt;"",IF(MOD(VALUE(LEFT(A1851,1)),2)=1,IF(D1851="D",C1851,-C1851),IF(D1851="C",C1851,-C1851)),"")</f>
        <v/>
      </c>
    </row>
    <row r="1852" spans="1:5" x14ac:dyDescent="0.2">
      <c r="A1852" s="11" t="str">
        <f>IF('Atual-TXT'!A1873&lt;&gt;"",LEFT('Atual-TXT'!A1873,15),"")</f>
        <v/>
      </c>
      <c r="B1852" s="11" t="str">
        <f>IF('Atual-TXT'!A1873&lt;&gt;"",RIGHT(LEFT('Atual-TXT'!A1873,51),34),"")</f>
        <v/>
      </c>
      <c r="C1852" s="12" t="str">
        <f>IF('Atual-TXT'!A1873&lt;&gt;"",VALUE(RIGHT(LEFT('Atual-TXT'!A1873,75),23)),"")</f>
        <v/>
      </c>
      <c r="D1852" s="11" t="str">
        <f>IF('Atual-TXT'!A1873&lt;&gt;"",RIGHT(LEFT('Atual-TXT'!A1873,77),1),"")</f>
        <v/>
      </c>
      <c r="E1852" s="12" t="str">
        <f>IF('Atual-TXT'!A1873&lt;&gt;"",IF(MOD(VALUE(LEFT(A1852,1)),2)=1,IF(D1852="D",C1852,-C1852),IF(D1852="C",C1852,-C1852)),"")</f>
        <v/>
      </c>
    </row>
    <row r="1853" spans="1:5" x14ac:dyDescent="0.2">
      <c r="A1853" s="11" t="str">
        <f>IF('Atual-TXT'!A1874&lt;&gt;"",LEFT('Atual-TXT'!A1874,15),"")</f>
        <v/>
      </c>
      <c r="B1853" s="11" t="str">
        <f>IF('Atual-TXT'!A1874&lt;&gt;"",RIGHT(LEFT('Atual-TXT'!A1874,51),34),"")</f>
        <v/>
      </c>
      <c r="C1853" s="12" t="str">
        <f>IF('Atual-TXT'!A1874&lt;&gt;"",VALUE(RIGHT(LEFT('Atual-TXT'!A1874,75),23)),"")</f>
        <v/>
      </c>
      <c r="D1853" s="11" t="str">
        <f>IF('Atual-TXT'!A1874&lt;&gt;"",RIGHT(LEFT('Atual-TXT'!A1874,77),1),"")</f>
        <v/>
      </c>
      <c r="E1853" s="12" t="str">
        <f>IF('Atual-TXT'!A1874&lt;&gt;"",IF(MOD(VALUE(LEFT(A1853,1)),2)=1,IF(D1853="D",C1853,-C1853),IF(D1853="C",C1853,-C1853)),"")</f>
        <v/>
      </c>
    </row>
    <row r="1854" spans="1:5" x14ac:dyDescent="0.2">
      <c r="A1854" s="11" t="str">
        <f>IF('Atual-TXT'!A1875&lt;&gt;"",LEFT('Atual-TXT'!A1875,15),"")</f>
        <v/>
      </c>
      <c r="B1854" s="11" t="str">
        <f>IF('Atual-TXT'!A1875&lt;&gt;"",RIGHT(LEFT('Atual-TXT'!A1875,51),34),"")</f>
        <v/>
      </c>
      <c r="C1854" s="12" t="str">
        <f>IF('Atual-TXT'!A1875&lt;&gt;"",VALUE(RIGHT(LEFT('Atual-TXT'!A1875,75),23)),"")</f>
        <v/>
      </c>
      <c r="D1854" s="11" t="str">
        <f>IF('Atual-TXT'!A1875&lt;&gt;"",RIGHT(LEFT('Atual-TXT'!A1875,77),1),"")</f>
        <v/>
      </c>
      <c r="E1854" s="12" t="str">
        <f>IF('Atual-TXT'!A1875&lt;&gt;"",IF(MOD(VALUE(LEFT(A1854,1)),2)=1,IF(D1854="D",C1854,-C1854),IF(D1854="C",C1854,-C1854)),"")</f>
        <v/>
      </c>
    </row>
    <row r="1855" spans="1:5" x14ac:dyDescent="0.2">
      <c r="A1855" s="11" t="str">
        <f>IF('Atual-TXT'!A1876&lt;&gt;"",LEFT('Atual-TXT'!A1876,15),"")</f>
        <v/>
      </c>
      <c r="B1855" s="11" t="str">
        <f>IF('Atual-TXT'!A1876&lt;&gt;"",RIGHT(LEFT('Atual-TXT'!A1876,51),34),"")</f>
        <v/>
      </c>
      <c r="C1855" s="12" t="str">
        <f>IF('Atual-TXT'!A1876&lt;&gt;"",VALUE(RIGHT(LEFT('Atual-TXT'!A1876,75),23)),"")</f>
        <v/>
      </c>
      <c r="D1855" s="11" t="str">
        <f>IF('Atual-TXT'!A1876&lt;&gt;"",RIGHT(LEFT('Atual-TXT'!A1876,77),1),"")</f>
        <v/>
      </c>
      <c r="E1855" s="12" t="str">
        <f>IF('Atual-TXT'!A1876&lt;&gt;"",IF(MOD(VALUE(LEFT(A1855,1)),2)=1,IF(D1855="D",C1855,-C1855),IF(D1855="C",C1855,-C1855)),"")</f>
        <v/>
      </c>
    </row>
    <row r="1856" spans="1:5" x14ac:dyDescent="0.2">
      <c r="A1856" s="11" t="str">
        <f>IF('Atual-TXT'!A1877&lt;&gt;"",LEFT('Atual-TXT'!A1877,15),"")</f>
        <v/>
      </c>
      <c r="B1856" s="11" t="str">
        <f>IF('Atual-TXT'!A1877&lt;&gt;"",RIGHT(LEFT('Atual-TXT'!A1877,51),34),"")</f>
        <v/>
      </c>
      <c r="C1856" s="12" t="str">
        <f>IF('Atual-TXT'!A1877&lt;&gt;"",VALUE(RIGHT(LEFT('Atual-TXT'!A1877,75),23)),"")</f>
        <v/>
      </c>
      <c r="D1856" s="11" t="str">
        <f>IF('Atual-TXT'!A1877&lt;&gt;"",RIGHT(LEFT('Atual-TXT'!A1877,77),1),"")</f>
        <v/>
      </c>
      <c r="E1856" s="12" t="str">
        <f>IF('Atual-TXT'!A1877&lt;&gt;"",IF(MOD(VALUE(LEFT(A1856,1)),2)=1,IF(D1856="D",C1856,-C1856),IF(D1856="C",C1856,-C1856)),"")</f>
        <v/>
      </c>
    </row>
    <row r="1857" spans="1:5" x14ac:dyDescent="0.2">
      <c r="A1857" s="11" t="str">
        <f>IF('Atual-TXT'!A1878&lt;&gt;"",LEFT('Atual-TXT'!A1878,15),"")</f>
        <v/>
      </c>
      <c r="B1857" s="11" t="str">
        <f>IF('Atual-TXT'!A1878&lt;&gt;"",RIGHT(LEFT('Atual-TXT'!A1878,51),34),"")</f>
        <v/>
      </c>
      <c r="C1857" s="12" t="str">
        <f>IF('Atual-TXT'!A1878&lt;&gt;"",VALUE(RIGHT(LEFT('Atual-TXT'!A1878,75),23)),"")</f>
        <v/>
      </c>
      <c r="D1857" s="11" t="str">
        <f>IF('Atual-TXT'!A1878&lt;&gt;"",RIGHT(LEFT('Atual-TXT'!A1878,77),1),"")</f>
        <v/>
      </c>
      <c r="E1857" s="12" t="str">
        <f>IF('Atual-TXT'!A1878&lt;&gt;"",IF(MOD(VALUE(LEFT(A1857,1)),2)=1,IF(D1857="D",C1857,-C1857),IF(D1857="C",C1857,-C1857)),"")</f>
        <v/>
      </c>
    </row>
    <row r="1858" spans="1:5" x14ac:dyDescent="0.2">
      <c r="A1858" s="11" t="str">
        <f>IF('Atual-TXT'!A1879&lt;&gt;"",LEFT('Atual-TXT'!A1879,15),"")</f>
        <v/>
      </c>
      <c r="B1858" s="11" t="str">
        <f>IF('Atual-TXT'!A1879&lt;&gt;"",RIGHT(LEFT('Atual-TXT'!A1879,51),34),"")</f>
        <v/>
      </c>
      <c r="C1858" s="12" t="str">
        <f>IF('Atual-TXT'!A1879&lt;&gt;"",VALUE(RIGHT(LEFT('Atual-TXT'!A1879,75),23)),"")</f>
        <v/>
      </c>
      <c r="D1858" s="11" t="str">
        <f>IF('Atual-TXT'!A1879&lt;&gt;"",RIGHT(LEFT('Atual-TXT'!A1879,77),1),"")</f>
        <v/>
      </c>
      <c r="E1858" s="12" t="str">
        <f>IF('Atual-TXT'!A1879&lt;&gt;"",IF(MOD(VALUE(LEFT(A1858,1)),2)=1,IF(D1858="D",C1858,-C1858),IF(D1858="C",C1858,-C1858)),"")</f>
        <v/>
      </c>
    </row>
    <row r="1859" spans="1:5" x14ac:dyDescent="0.2">
      <c r="A1859" s="11" t="str">
        <f>IF('Atual-TXT'!A1880&lt;&gt;"",LEFT('Atual-TXT'!A1880,15),"")</f>
        <v/>
      </c>
      <c r="B1859" s="11" t="str">
        <f>IF('Atual-TXT'!A1880&lt;&gt;"",RIGHT(LEFT('Atual-TXT'!A1880,51),34),"")</f>
        <v/>
      </c>
      <c r="C1859" s="12" t="str">
        <f>IF('Atual-TXT'!A1880&lt;&gt;"",VALUE(RIGHT(LEFT('Atual-TXT'!A1880,75),23)),"")</f>
        <v/>
      </c>
      <c r="D1859" s="11" t="str">
        <f>IF('Atual-TXT'!A1880&lt;&gt;"",RIGHT(LEFT('Atual-TXT'!A1880,77),1),"")</f>
        <v/>
      </c>
      <c r="E1859" s="12" t="str">
        <f>IF('Atual-TXT'!A1880&lt;&gt;"",IF(MOD(VALUE(LEFT(A1859,1)),2)=1,IF(D1859="D",C1859,-C1859),IF(D1859="C",C1859,-C1859)),"")</f>
        <v/>
      </c>
    </row>
    <row r="1860" spans="1:5" x14ac:dyDescent="0.2">
      <c r="A1860" s="11" t="str">
        <f>IF('Atual-TXT'!A1881&lt;&gt;"",LEFT('Atual-TXT'!A1881,15),"")</f>
        <v/>
      </c>
      <c r="B1860" s="11" t="str">
        <f>IF('Atual-TXT'!A1881&lt;&gt;"",RIGHT(LEFT('Atual-TXT'!A1881,51),34),"")</f>
        <v/>
      </c>
      <c r="C1860" s="12" t="str">
        <f>IF('Atual-TXT'!A1881&lt;&gt;"",VALUE(RIGHT(LEFT('Atual-TXT'!A1881,75),23)),"")</f>
        <v/>
      </c>
      <c r="D1860" s="11" t="str">
        <f>IF('Atual-TXT'!A1881&lt;&gt;"",RIGHT(LEFT('Atual-TXT'!A1881,77),1),"")</f>
        <v/>
      </c>
      <c r="E1860" s="12" t="str">
        <f>IF('Atual-TXT'!A1881&lt;&gt;"",IF(MOD(VALUE(LEFT(A1860,1)),2)=1,IF(D1860="D",C1860,-C1860),IF(D1860="C",C1860,-C1860)),"")</f>
        <v/>
      </c>
    </row>
    <row r="1861" spans="1:5" x14ac:dyDescent="0.2">
      <c r="A1861" s="11" t="str">
        <f>IF('Atual-TXT'!A1882&lt;&gt;"",LEFT('Atual-TXT'!A1882,15),"")</f>
        <v/>
      </c>
      <c r="B1861" s="11" t="str">
        <f>IF('Atual-TXT'!A1882&lt;&gt;"",RIGHT(LEFT('Atual-TXT'!A1882,51),34),"")</f>
        <v/>
      </c>
      <c r="C1861" s="12" t="str">
        <f>IF('Atual-TXT'!A1882&lt;&gt;"",VALUE(RIGHT(LEFT('Atual-TXT'!A1882,75),23)),"")</f>
        <v/>
      </c>
      <c r="D1861" s="11" t="str">
        <f>IF('Atual-TXT'!A1882&lt;&gt;"",RIGHT(LEFT('Atual-TXT'!A1882,77),1),"")</f>
        <v/>
      </c>
      <c r="E1861" s="12" t="str">
        <f>IF('Atual-TXT'!A1882&lt;&gt;"",IF(MOD(VALUE(LEFT(A1861,1)),2)=1,IF(D1861="D",C1861,-C1861),IF(D1861="C",C1861,-C1861)),"")</f>
        <v/>
      </c>
    </row>
    <row r="1862" spans="1:5" x14ac:dyDescent="0.2">
      <c r="A1862" s="11" t="str">
        <f>IF('Atual-TXT'!A1883&lt;&gt;"",LEFT('Atual-TXT'!A1883,15),"")</f>
        <v/>
      </c>
      <c r="B1862" s="11" t="str">
        <f>IF('Atual-TXT'!A1883&lt;&gt;"",RIGHT(LEFT('Atual-TXT'!A1883,51),34),"")</f>
        <v/>
      </c>
      <c r="C1862" s="12" t="str">
        <f>IF('Atual-TXT'!A1883&lt;&gt;"",VALUE(RIGHT(LEFT('Atual-TXT'!A1883,75),23)),"")</f>
        <v/>
      </c>
      <c r="D1862" s="11" t="str">
        <f>IF('Atual-TXT'!A1883&lt;&gt;"",RIGHT(LEFT('Atual-TXT'!A1883,77),1),"")</f>
        <v/>
      </c>
      <c r="E1862" s="12" t="str">
        <f>IF('Atual-TXT'!A1883&lt;&gt;"",IF(MOD(VALUE(LEFT(A1862,1)),2)=1,IF(D1862="D",C1862,-C1862),IF(D1862="C",C1862,-C1862)),"")</f>
        <v/>
      </c>
    </row>
    <row r="1863" spans="1:5" x14ac:dyDescent="0.2">
      <c r="A1863" s="11" t="str">
        <f>IF('Atual-TXT'!A1884&lt;&gt;"",LEFT('Atual-TXT'!A1884,15),"")</f>
        <v/>
      </c>
      <c r="B1863" s="11" t="str">
        <f>IF('Atual-TXT'!A1884&lt;&gt;"",RIGHT(LEFT('Atual-TXT'!A1884,51),34),"")</f>
        <v/>
      </c>
      <c r="C1863" s="12" t="str">
        <f>IF('Atual-TXT'!A1884&lt;&gt;"",VALUE(RIGHT(LEFT('Atual-TXT'!A1884,75),23)),"")</f>
        <v/>
      </c>
      <c r="D1863" s="11" t="str">
        <f>IF('Atual-TXT'!A1884&lt;&gt;"",RIGHT(LEFT('Atual-TXT'!A1884,77),1),"")</f>
        <v/>
      </c>
      <c r="E1863" s="12" t="str">
        <f>IF('Atual-TXT'!A1884&lt;&gt;"",IF(MOD(VALUE(LEFT(A1863,1)),2)=1,IF(D1863="D",C1863,-C1863),IF(D1863="C",C1863,-C1863)),"")</f>
        <v/>
      </c>
    </row>
    <row r="1864" spans="1:5" x14ac:dyDescent="0.2">
      <c r="A1864" s="11" t="str">
        <f>IF('Atual-TXT'!A1885&lt;&gt;"",LEFT('Atual-TXT'!A1885,15),"")</f>
        <v/>
      </c>
      <c r="B1864" s="11" t="str">
        <f>IF('Atual-TXT'!A1885&lt;&gt;"",RIGHT(LEFT('Atual-TXT'!A1885,51),34),"")</f>
        <v/>
      </c>
      <c r="C1864" s="12" t="str">
        <f>IF('Atual-TXT'!A1885&lt;&gt;"",VALUE(RIGHT(LEFT('Atual-TXT'!A1885,75),23)),"")</f>
        <v/>
      </c>
      <c r="D1864" s="11" t="str">
        <f>IF('Atual-TXT'!A1885&lt;&gt;"",RIGHT(LEFT('Atual-TXT'!A1885,77),1),"")</f>
        <v/>
      </c>
      <c r="E1864" s="12" t="str">
        <f>IF('Atual-TXT'!A1885&lt;&gt;"",IF(MOD(VALUE(LEFT(A1864,1)),2)=1,IF(D1864="D",C1864,-C1864),IF(D1864="C",C1864,-C1864)),"")</f>
        <v/>
      </c>
    </row>
    <row r="1865" spans="1:5" x14ac:dyDescent="0.2">
      <c r="A1865" s="11" t="str">
        <f>IF('Atual-TXT'!A1886&lt;&gt;"",LEFT('Atual-TXT'!A1886,15),"")</f>
        <v/>
      </c>
      <c r="B1865" s="11" t="str">
        <f>IF('Atual-TXT'!A1886&lt;&gt;"",RIGHT(LEFT('Atual-TXT'!A1886,51),34),"")</f>
        <v/>
      </c>
      <c r="C1865" s="12" t="str">
        <f>IF('Atual-TXT'!A1886&lt;&gt;"",VALUE(RIGHT(LEFT('Atual-TXT'!A1886,75),23)),"")</f>
        <v/>
      </c>
      <c r="D1865" s="11" t="str">
        <f>IF('Atual-TXT'!A1886&lt;&gt;"",RIGHT(LEFT('Atual-TXT'!A1886,77),1),"")</f>
        <v/>
      </c>
      <c r="E1865" s="12" t="str">
        <f>IF('Atual-TXT'!A1886&lt;&gt;"",IF(MOD(VALUE(LEFT(A1865,1)),2)=1,IF(D1865="D",C1865,-C1865),IF(D1865="C",C1865,-C1865)),"")</f>
        <v/>
      </c>
    </row>
    <row r="1866" spans="1:5" x14ac:dyDescent="0.2">
      <c r="A1866" s="11" t="str">
        <f>IF('Atual-TXT'!A1887&lt;&gt;"",LEFT('Atual-TXT'!A1887,15),"")</f>
        <v/>
      </c>
      <c r="B1866" s="11" t="str">
        <f>IF('Atual-TXT'!A1887&lt;&gt;"",RIGHT(LEFT('Atual-TXT'!A1887,51),34),"")</f>
        <v/>
      </c>
      <c r="C1866" s="12" t="str">
        <f>IF('Atual-TXT'!A1887&lt;&gt;"",VALUE(RIGHT(LEFT('Atual-TXT'!A1887,75),23)),"")</f>
        <v/>
      </c>
      <c r="D1866" s="11" t="str">
        <f>IF('Atual-TXT'!A1887&lt;&gt;"",RIGHT(LEFT('Atual-TXT'!A1887,77),1),"")</f>
        <v/>
      </c>
      <c r="E1866" s="12" t="str">
        <f>IF('Atual-TXT'!A1887&lt;&gt;"",IF(MOD(VALUE(LEFT(A1866,1)),2)=1,IF(D1866="D",C1866,-C1866),IF(D1866="C",C1866,-C1866)),"")</f>
        <v/>
      </c>
    </row>
    <row r="1867" spans="1:5" x14ac:dyDescent="0.2">
      <c r="A1867" s="11" t="str">
        <f>IF('Atual-TXT'!A1888&lt;&gt;"",LEFT('Atual-TXT'!A1888,15),"")</f>
        <v/>
      </c>
      <c r="B1867" s="11" t="str">
        <f>IF('Atual-TXT'!A1888&lt;&gt;"",RIGHT(LEFT('Atual-TXT'!A1888,51),34),"")</f>
        <v/>
      </c>
      <c r="C1867" s="12" t="str">
        <f>IF('Atual-TXT'!A1888&lt;&gt;"",VALUE(RIGHT(LEFT('Atual-TXT'!A1888,75),23)),"")</f>
        <v/>
      </c>
      <c r="D1867" s="11" t="str">
        <f>IF('Atual-TXT'!A1888&lt;&gt;"",RIGHT(LEFT('Atual-TXT'!A1888,77),1),"")</f>
        <v/>
      </c>
      <c r="E1867" s="12" t="str">
        <f>IF('Atual-TXT'!A1888&lt;&gt;"",IF(MOD(VALUE(LEFT(A1867,1)),2)=1,IF(D1867="D",C1867,-C1867),IF(D1867="C",C1867,-C1867)),"")</f>
        <v/>
      </c>
    </row>
    <row r="1868" spans="1:5" x14ac:dyDescent="0.2">
      <c r="A1868" s="11" t="str">
        <f>IF('Atual-TXT'!A1889&lt;&gt;"",LEFT('Atual-TXT'!A1889,15),"")</f>
        <v/>
      </c>
      <c r="B1868" s="11" t="str">
        <f>IF('Atual-TXT'!A1889&lt;&gt;"",RIGHT(LEFT('Atual-TXT'!A1889,51),34),"")</f>
        <v/>
      </c>
      <c r="C1868" s="12" t="str">
        <f>IF('Atual-TXT'!A1889&lt;&gt;"",VALUE(RIGHT(LEFT('Atual-TXT'!A1889,75),23)),"")</f>
        <v/>
      </c>
      <c r="D1868" s="11" t="str">
        <f>IF('Atual-TXT'!A1889&lt;&gt;"",RIGHT(LEFT('Atual-TXT'!A1889,77),1),"")</f>
        <v/>
      </c>
      <c r="E1868" s="12" t="str">
        <f>IF('Atual-TXT'!A1889&lt;&gt;"",IF(MOD(VALUE(LEFT(A1868,1)),2)=1,IF(D1868="D",C1868,-C1868),IF(D1868="C",C1868,-C1868)),"")</f>
        <v/>
      </c>
    </row>
    <row r="1869" spans="1:5" x14ac:dyDescent="0.2">
      <c r="A1869" s="11" t="str">
        <f>IF('Atual-TXT'!A1890&lt;&gt;"",LEFT('Atual-TXT'!A1890,15),"")</f>
        <v/>
      </c>
      <c r="B1869" s="11" t="str">
        <f>IF('Atual-TXT'!A1890&lt;&gt;"",RIGHT(LEFT('Atual-TXT'!A1890,51),34),"")</f>
        <v/>
      </c>
      <c r="C1869" s="12" t="str">
        <f>IF('Atual-TXT'!A1890&lt;&gt;"",VALUE(RIGHT(LEFT('Atual-TXT'!A1890,75),23)),"")</f>
        <v/>
      </c>
      <c r="D1869" s="11" t="str">
        <f>IF('Atual-TXT'!A1890&lt;&gt;"",RIGHT(LEFT('Atual-TXT'!A1890,77),1),"")</f>
        <v/>
      </c>
      <c r="E1869" s="12" t="str">
        <f>IF('Atual-TXT'!A1890&lt;&gt;"",IF(MOD(VALUE(LEFT(A1869,1)),2)=1,IF(D1869="D",C1869,-C1869),IF(D1869="C",C1869,-C1869)),"")</f>
        <v/>
      </c>
    </row>
    <row r="1870" spans="1:5" x14ac:dyDescent="0.2">
      <c r="A1870" s="11" t="str">
        <f>IF('Atual-TXT'!A1891&lt;&gt;"",LEFT('Atual-TXT'!A1891,15),"")</f>
        <v/>
      </c>
      <c r="B1870" s="11" t="str">
        <f>IF('Atual-TXT'!A1891&lt;&gt;"",RIGHT(LEFT('Atual-TXT'!A1891,51),34),"")</f>
        <v/>
      </c>
      <c r="C1870" s="12" t="str">
        <f>IF('Atual-TXT'!A1891&lt;&gt;"",VALUE(RIGHT(LEFT('Atual-TXT'!A1891,75),23)),"")</f>
        <v/>
      </c>
      <c r="D1870" s="11" t="str">
        <f>IF('Atual-TXT'!A1891&lt;&gt;"",RIGHT(LEFT('Atual-TXT'!A1891,77),1),"")</f>
        <v/>
      </c>
      <c r="E1870" s="12" t="str">
        <f>IF('Atual-TXT'!A1891&lt;&gt;"",IF(MOD(VALUE(LEFT(A1870,1)),2)=1,IF(D1870="D",C1870,-C1870),IF(D1870="C",C1870,-C1870)),"")</f>
        <v/>
      </c>
    </row>
    <row r="1871" spans="1:5" x14ac:dyDescent="0.2">
      <c r="A1871" s="11" t="str">
        <f>IF('Atual-TXT'!A1892&lt;&gt;"",LEFT('Atual-TXT'!A1892,15),"")</f>
        <v/>
      </c>
      <c r="B1871" s="11" t="str">
        <f>IF('Atual-TXT'!A1892&lt;&gt;"",RIGHT(LEFT('Atual-TXT'!A1892,51),34),"")</f>
        <v/>
      </c>
      <c r="C1871" s="12" t="str">
        <f>IF('Atual-TXT'!A1892&lt;&gt;"",VALUE(RIGHT(LEFT('Atual-TXT'!A1892,75),23)),"")</f>
        <v/>
      </c>
      <c r="D1871" s="11" t="str">
        <f>IF('Atual-TXT'!A1892&lt;&gt;"",RIGHT(LEFT('Atual-TXT'!A1892,77),1),"")</f>
        <v/>
      </c>
      <c r="E1871" s="12" t="str">
        <f>IF('Atual-TXT'!A1892&lt;&gt;"",IF(MOD(VALUE(LEFT(A1871,1)),2)=1,IF(D1871="D",C1871,-C1871),IF(D1871="C",C1871,-C1871)),"")</f>
        <v/>
      </c>
    </row>
    <row r="1872" spans="1:5" x14ac:dyDescent="0.2">
      <c r="A1872" s="11" t="str">
        <f>IF('Atual-TXT'!A1893&lt;&gt;"",LEFT('Atual-TXT'!A1893,15),"")</f>
        <v/>
      </c>
      <c r="B1872" s="11" t="str">
        <f>IF('Atual-TXT'!A1893&lt;&gt;"",RIGHT(LEFT('Atual-TXT'!A1893,51),34),"")</f>
        <v/>
      </c>
      <c r="C1872" s="12" t="str">
        <f>IF('Atual-TXT'!A1893&lt;&gt;"",VALUE(RIGHT(LEFT('Atual-TXT'!A1893,75),23)),"")</f>
        <v/>
      </c>
      <c r="D1872" s="11" t="str">
        <f>IF('Atual-TXT'!A1893&lt;&gt;"",RIGHT(LEFT('Atual-TXT'!A1893,77),1),"")</f>
        <v/>
      </c>
      <c r="E1872" s="12" t="str">
        <f>IF('Atual-TXT'!A1893&lt;&gt;"",IF(MOD(VALUE(LEFT(A1872,1)),2)=1,IF(D1872="D",C1872,-C1872),IF(D1872="C",C1872,-C1872)),"")</f>
        <v/>
      </c>
    </row>
    <row r="1873" spans="1:5" x14ac:dyDescent="0.2">
      <c r="A1873" s="11" t="str">
        <f>IF('Atual-TXT'!A1894&lt;&gt;"",LEFT('Atual-TXT'!A1894,15),"")</f>
        <v/>
      </c>
      <c r="B1873" s="11" t="str">
        <f>IF('Atual-TXT'!A1894&lt;&gt;"",RIGHT(LEFT('Atual-TXT'!A1894,51),34),"")</f>
        <v/>
      </c>
      <c r="C1873" s="12" t="str">
        <f>IF('Atual-TXT'!A1894&lt;&gt;"",VALUE(RIGHT(LEFT('Atual-TXT'!A1894,75),23)),"")</f>
        <v/>
      </c>
      <c r="D1873" s="11" t="str">
        <f>IF('Atual-TXT'!A1894&lt;&gt;"",RIGHT(LEFT('Atual-TXT'!A1894,77),1),"")</f>
        <v/>
      </c>
      <c r="E1873" s="12" t="str">
        <f>IF('Atual-TXT'!A1894&lt;&gt;"",IF(MOD(VALUE(LEFT(A1873,1)),2)=1,IF(D1873="D",C1873,-C1873),IF(D1873="C",C1873,-C1873)),"")</f>
        <v/>
      </c>
    </row>
    <row r="1874" spans="1:5" x14ac:dyDescent="0.2">
      <c r="A1874" s="11" t="str">
        <f>IF('Atual-TXT'!A1895&lt;&gt;"",LEFT('Atual-TXT'!A1895,15),"")</f>
        <v/>
      </c>
      <c r="B1874" s="11" t="str">
        <f>IF('Atual-TXT'!A1895&lt;&gt;"",RIGHT(LEFT('Atual-TXT'!A1895,51),34),"")</f>
        <v/>
      </c>
      <c r="C1874" s="12" t="str">
        <f>IF('Atual-TXT'!A1895&lt;&gt;"",VALUE(RIGHT(LEFT('Atual-TXT'!A1895,75),23)),"")</f>
        <v/>
      </c>
      <c r="D1874" s="11" t="str">
        <f>IF('Atual-TXT'!A1895&lt;&gt;"",RIGHT(LEFT('Atual-TXT'!A1895,77),1),"")</f>
        <v/>
      </c>
      <c r="E1874" s="12" t="str">
        <f>IF('Atual-TXT'!A1895&lt;&gt;"",IF(MOD(VALUE(LEFT(A1874,1)),2)=1,IF(D1874="D",C1874,-C1874),IF(D1874="C",C1874,-C1874)),"")</f>
        <v/>
      </c>
    </row>
    <row r="1875" spans="1:5" x14ac:dyDescent="0.2">
      <c r="A1875" s="11" t="str">
        <f>IF('Atual-TXT'!A1896&lt;&gt;"",LEFT('Atual-TXT'!A1896,15),"")</f>
        <v/>
      </c>
      <c r="B1875" s="11" t="str">
        <f>IF('Atual-TXT'!A1896&lt;&gt;"",RIGHT(LEFT('Atual-TXT'!A1896,51),34),"")</f>
        <v/>
      </c>
      <c r="C1875" s="12" t="str">
        <f>IF('Atual-TXT'!A1896&lt;&gt;"",VALUE(RIGHT(LEFT('Atual-TXT'!A1896,75),23)),"")</f>
        <v/>
      </c>
      <c r="D1875" s="11" t="str">
        <f>IF('Atual-TXT'!A1896&lt;&gt;"",RIGHT(LEFT('Atual-TXT'!A1896,77),1),"")</f>
        <v/>
      </c>
      <c r="E1875" s="12" t="str">
        <f>IF('Atual-TXT'!A1896&lt;&gt;"",IF(MOD(VALUE(LEFT(A1875,1)),2)=1,IF(D1875="D",C1875,-C1875),IF(D1875="C",C1875,-C1875)),"")</f>
        <v/>
      </c>
    </row>
    <row r="1876" spans="1:5" x14ac:dyDescent="0.2">
      <c r="A1876" s="11" t="str">
        <f>IF('Atual-TXT'!A1897&lt;&gt;"",LEFT('Atual-TXT'!A1897,15),"")</f>
        <v/>
      </c>
      <c r="B1876" s="11" t="str">
        <f>IF('Atual-TXT'!A1897&lt;&gt;"",RIGHT(LEFT('Atual-TXT'!A1897,51),34),"")</f>
        <v/>
      </c>
      <c r="C1876" s="12" t="str">
        <f>IF('Atual-TXT'!A1897&lt;&gt;"",VALUE(RIGHT(LEFT('Atual-TXT'!A1897,75),23)),"")</f>
        <v/>
      </c>
      <c r="D1876" s="11" t="str">
        <f>IF('Atual-TXT'!A1897&lt;&gt;"",RIGHT(LEFT('Atual-TXT'!A1897,77),1),"")</f>
        <v/>
      </c>
      <c r="E1876" s="12" t="str">
        <f>IF('Atual-TXT'!A1897&lt;&gt;"",IF(MOD(VALUE(LEFT(A1876,1)),2)=1,IF(D1876="D",C1876,-C1876),IF(D1876="C",C1876,-C1876)),"")</f>
        <v/>
      </c>
    </row>
    <row r="1877" spans="1:5" x14ac:dyDescent="0.2">
      <c r="A1877" s="11" t="str">
        <f>IF('Atual-TXT'!A1898&lt;&gt;"",LEFT('Atual-TXT'!A1898,15),"")</f>
        <v/>
      </c>
      <c r="B1877" s="11" t="str">
        <f>IF('Atual-TXT'!A1898&lt;&gt;"",RIGHT(LEFT('Atual-TXT'!A1898,51),34),"")</f>
        <v/>
      </c>
      <c r="C1877" s="12" t="str">
        <f>IF('Atual-TXT'!A1898&lt;&gt;"",VALUE(RIGHT(LEFT('Atual-TXT'!A1898,75),23)),"")</f>
        <v/>
      </c>
      <c r="D1877" s="11" t="str">
        <f>IF('Atual-TXT'!A1898&lt;&gt;"",RIGHT(LEFT('Atual-TXT'!A1898,77),1),"")</f>
        <v/>
      </c>
      <c r="E1877" s="12" t="str">
        <f>IF('Atual-TXT'!A1898&lt;&gt;"",IF(MOD(VALUE(LEFT(A1877,1)),2)=1,IF(D1877="D",C1877,-C1877),IF(D1877="C",C1877,-C1877)),"")</f>
        <v/>
      </c>
    </row>
    <row r="1878" spans="1:5" x14ac:dyDescent="0.2">
      <c r="A1878" s="11" t="str">
        <f>IF('Atual-TXT'!A1899&lt;&gt;"",LEFT('Atual-TXT'!A1899,15),"")</f>
        <v/>
      </c>
      <c r="B1878" s="11" t="str">
        <f>IF('Atual-TXT'!A1899&lt;&gt;"",RIGHT(LEFT('Atual-TXT'!A1899,51),34),"")</f>
        <v/>
      </c>
      <c r="C1878" s="12" t="str">
        <f>IF('Atual-TXT'!A1899&lt;&gt;"",VALUE(RIGHT(LEFT('Atual-TXT'!A1899,75),23)),"")</f>
        <v/>
      </c>
      <c r="D1878" s="11" t="str">
        <f>IF('Atual-TXT'!A1899&lt;&gt;"",RIGHT(LEFT('Atual-TXT'!A1899,77),1),"")</f>
        <v/>
      </c>
      <c r="E1878" s="12" t="str">
        <f>IF('Atual-TXT'!A1899&lt;&gt;"",IF(MOD(VALUE(LEFT(A1878,1)),2)=1,IF(D1878="D",C1878,-C1878),IF(D1878="C",C1878,-C1878)),"")</f>
        <v/>
      </c>
    </row>
    <row r="1879" spans="1:5" x14ac:dyDescent="0.2">
      <c r="A1879" s="11" t="str">
        <f>IF('Atual-TXT'!A1900&lt;&gt;"",LEFT('Atual-TXT'!A1900,15),"")</f>
        <v/>
      </c>
      <c r="B1879" s="11" t="str">
        <f>IF('Atual-TXT'!A1900&lt;&gt;"",RIGHT(LEFT('Atual-TXT'!A1900,51),34),"")</f>
        <v/>
      </c>
      <c r="C1879" s="12" t="str">
        <f>IF('Atual-TXT'!A1900&lt;&gt;"",VALUE(RIGHT(LEFT('Atual-TXT'!A1900,75),23)),"")</f>
        <v/>
      </c>
      <c r="D1879" s="11" t="str">
        <f>IF('Atual-TXT'!A1900&lt;&gt;"",RIGHT(LEFT('Atual-TXT'!A1900,77),1),"")</f>
        <v/>
      </c>
      <c r="E1879" s="12" t="str">
        <f>IF('Atual-TXT'!A1900&lt;&gt;"",IF(MOD(VALUE(LEFT(A1879,1)),2)=1,IF(D1879="D",C1879,-C1879),IF(D1879="C",C1879,-C1879)),"")</f>
        <v/>
      </c>
    </row>
    <row r="1880" spans="1:5" x14ac:dyDescent="0.2">
      <c r="A1880" s="11" t="str">
        <f>IF('Atual-TXT'!A1901&lt;&gt;"",LEFT('Atual-TXT'!A1901,15),"")</f>
        <v/>
      </c>
      <c r="B1880" s="11" t="str">
        <f>IF('Atual-TXT'!A1901&lt;&gt;"",RIGHT(LEFT('Atual-TXT'!A1901,51),34),"")</f>
        <v/>
      </c>
      <c r="C1880" s="12" t="str">
        <f>IF('Atual-TXT'!A1901&lt;&gt;"",VALUE(RIGHT(LEFT('Atual-TXT'!A1901,75),23)),"")</f>
        <v/>
      </c>
      <c r="D1880" s="11" t="str">
        <f>IF('Atual-TXT'!A1901&lt;&gt;"",RIGHT(LEFT('Atual-TXT'!A1901,77),1),"")</f>
        <v/>
      </c>
      <c r="E1880" s="12" t="str">
        <f>IF('Atual-TXT'!A1901&lt;&gt;"",IF(MOD(VALUE(LEFT(A1880,1)),2)=1,IF(D1880="D",C1880,-C1880),IF(D1880="C",C1880,-C1880)),"")</f>
        <v/>
      </c>
    </row>
    <row r="1881" spans="1:5" x14ac:dyDescent="0.2">
      <c r="A1881" s="11" t="str">
        <f>IF('Atual-TXT'!A1902&lt;&gt;"",LEFT('Atual-TXT'!A1902,15),"")</f>
        <v/>
      </c>
      <c r="B1881" s="11" t="str">
        <f>IF('Atual-TXT'!A1902&lt;&gt;"",RIGHT(LEFT('Atual-TXT'!A1902,51),34),"")</f>
        <v/>
      </c>
      <c r="C1881" s="12" t="str">
        <f>IF('Atual-TXT'!A1902&lt;&gt;"",VALUE(RIGHT(LEFT('Atual-TXT'!A1902,75),23)),"")</f>
        <v/>
      </c>
      <c r="D1881" s="11" t="str">
        <f>IF('Atual-TXT'!A1902&lt;&gt;"",RIGHT(LEFT('Atual-TXT'!A1902,77),1),"")</f>
        <v/>
      </c>
      <c r="E1881" s="12" t="str">
        <f>IF('Atual-TXT'!A1902&lt;&gt;"",IF(MOD(VALUE(LEFT(A1881,1)),2)=1,IF(D1881="D",C1881,-C1881),IF(D1881="C",C1881,-C1881)),"")</f>
        <v/>
      </c>
    </row>
    <row r="1882" spans="1:5" x14ac:dyDescent="0.2">
      <c r="A1882" s="11" t="str">
        <f>IF('Atual-TXT'!A1903&lt;&gt;"",LEFT('Atual-TXT'!A1903,15),"")</f>
        <v/>
      </c>
      <c r="B1882" s="11" t="str">
        <f>IF('Atual-TXT'!A1903&lt;&gt;"",RIGHT(LEFT('Atual-TXT'!A1903,51),34),"")</f>
        <v/>
      </c>
      <c r="C1882" s="12" t="str">
        <f>IF('Atual-TXT'!A1903&lt;&gt;"",VALUE(RIGHT(LEFT('Atual-TXT'!A1903,75),23)),"")</f>
        <v/>
      </c>
      <c r="D1882" s="11" t="str">
        <f>IF('Atual-TXT'!A1903&lt;&gt;"",RIGHT(LEFT('Atual-TXT'!A1903,77),1),"")</f>
        <v/>
      </c>
      <c r="E1882" s="12" t="str">
        <f>IF('Atual-TXT'!A1903&lt;&gt;"",IF(MOD(VALUE(LEFT(A1882,1)),2)=1,IF(D1882="D",C1882,-C1882),IF(D1882="C",C1882,-C1882)),"")</f>
        <v/>
      </c>
    </row>
    <row r="1883" spans="1:5" x14ac:dyDescent="0.2">
      <c r="A1883" s="11" t="str">
        <f>IF('Atual-TXT'!A1904&lt;&gt;"",LEFT('Atual-TXT'!A1904,15),"")</f>
        <v/>
      </c>
      <c r="B1883" s="11" t="str">
        <f>IF('Atual-TXT'!A1904&lt;&gt;"",RIGHT(LEFT('Atual-TXT'!A1904,51),34),"")</f>
        <v/>
      </c>
      <c r="C1883" s="12" t="str">
        <f>IF('Atual-TXT'!A1904&lt;&gt;"",VALUE(RIGHT(LEFT('Atual-TXT'!A1904,75),23)),"")</f>
        <v/>
      </c>
      <c r="D1883" s="11" t="str">
        <f>IF('Atual-TXT'!A1904&lt;&gt;"",RIGHT(LEFT('Atual-TXT'!A1904,77),1),"")</f>
        <v/>
      </c>
      <c r="E1883" s="12" t="str">
        <f>IF('Atual-TXT'!A1904&lt;&gt;"",IF(MOD(VALUE(LEFT(A1883,1)),2)=1,IF(D1883="D",C1883,-C1883),IF(D1883="C",C1883,-C1883)),"")</f>
        <v/>
      </c>
    </row>
    <row r="1884" spans="1:5" x14ac:dyDescent="0.2">
      <c r="A1884" s="11" t="str">
        <f>IF('Atual-TXT'!A1905&lt;&gt;"",LEFT('Atual-TXT'!A1905,15),"")</f>
        <v/>
      </c>
      <c r="B1884" s="11" t="str">
        <f>IF('Atual-TXT'!A1905&lt;&gt;"",RIGHT(LEFT('Atual-TXT'!A1905,51),34),"")</f>
        <v/>
      </c>
      <c r="C1884" s="12" t="str">
        <f>IF('Atual-TXT'!A1905&lt;&gt;"",VALUE(RIGHT(LEFT('Atual-TXT'!A1905,75),23)),"")</f>
        <v/>
      </c>
      <c r="D1884" s="11" t="str">
        <f>IF('Atual-TXT'!A1905&lt;&gt;"",RIGHT(LEFT('Atual-TXT'!A1905,77),1),"")</f>
        <v/>
      </c>
      <c r="E1884" s="12" t="str">
        <f>IF('Atual-TXT'!A1905&lt;&gt;"",IF(MOD(VALUE(LEFT(A1884,1)),2)=1,IF(D1884="D",C1884,-C1884),IF(D1884="C",C1884,-C1884)),"")</f>
        <v/>
      </c>
    </row>
    <row r="1885" spans="1:5" x14ac:dyDescent="0.2">
      <c r="A1885" s="11" t="str">
        <f>IF('Atual-TXT'!A1906&lt;&gt;"",LEFT('Atual-TXT'!A1906,15),"")</f>
        <v/>
      </c>
      <c r="B1885" s="11" t="str">
        <f>IF('Atual-TXT'!A1906&lt;&gt;"",RIGHT(LEFT('Atual-TXT'!A1906,51),34),"")</f>
        <v/>
      </c>
      <c r="C1885" s="12" t="str">
        <f>IF('Atual-TXT'!A1906&lt;&gt;"",VALUE(RIGHT(LEFT('Atual-TXT'!A1906,75),23)),"")</f>
        <v/>
      </c>
      <c r="D1885" s="11" t="str">
        <f>IF('Atual-TXT'!A1906&lt;&gt;"",RIGHT(LEFT('Atual-TXT'!A1906,77),1),"")</f>
        <v/>
      </c>
      <c r="E1885" s="12" t="str">
        <f>IF('Atual-TXT'!A1906&lt;&gt;"",IF(MOD(VALUE(LEFT(A1885,1)),2)=1,IF(D1885="D",C1885,-C1885),IF(D1885="C",C1885,-C1885)),"")</f>
        <v/>
      </c>
    </row>
    <row r="1886" spans="1:5" x14ac:dyDescent="0.2">
      <c r="A1886" s="11" t="str">
        <f>IF('Atual-TXT'!A1907&lt;&gt;"",LEFT('Atual-TXT'!A1907,15),"")</f>
        <v/>
      </c>
      <c r="B1886" s="11" t="str">
        <f>IF('Atual-TXT'!A1907&lt;&gt;"",RIGHT(LEFT('Atual-TXT'!A1907,51),34),"")</f>
        <v/>
      </c>
      <c r="C1886" s="12" t="str">
        <f>IF('Atual-TXT'!A1907&lt;&gt;"",VALUE(RIGHT(LEFT('Atual-TXT'!A1907,75),23)),"")</f>
        <v/>
      </c>
      <c r="D1886" s="11" t="str">
        <f>IF('Atual-TXT'!A1907&lt;&gt;"",RIGHT(LEFT('Atual-TXT'!A1907,77),1),"")</f>
        <v/>
      </c>
      <c r="E1886" s="12" t="str">
        <f>IF('Atual-TXT'!A1907&lt;&gt;"",IF(MOD(VALUE(LEFT(A1886,1)),2)=1,IF(D1886="D",C1886,-C1886),IF(D1886="C",C1886,-C1886)),"")</f>
        <v/>
      </c>
    </row>
    <row r="1887" spans="1:5" x14ac:dyDescent="0.2">
      <c r="A1887" s="11" t="str">
        <f>IF('Atual-TXT'!A1908&lt;&gt;"",LEFT('Atual-TXT'!A1908,15),"")</f>
        <v/>
      </c>
      <c r="B1887" s="11" t="str">
        <f>IF('Atual-TXT'!A1908&lt;&gt;"",RIGHT(LEFT('Atual-TXT'!A1908,51),34),"")</f>
        <v/>
      </c>
      <c r="C1887" s="12" t="str">
        <f>IF('Atual-TXT'!A1908&lt;&gt;"",VALUE(RIGHT(LEFT('Atual-TXT'!A1908,75),23)),"")</f>
        <v/>
      </c>
      <c r="D1887" s="11" t="str">
        <f>IF('Atual-TXT'!A1908&lt;&gt;"",RIGHT(LEFT('Atual-TXT'!A1908,77),1),"")</f>
        <v/>
      </c>
      <c r="E1887" s="12" t="str">
        <f>IF('Atual-TXT'!A1908&lt;&gt;"",IF(MOD(VALUE(LEFT(A1887,1)),2)=1,IF(D1887="D",C1887,-C1887),IF(D1887="C",C1887,-C1887)),"")</f>
        <v/>
      </c>
    </row>
    <row r="1888" spans="1:5" x14ac:dyDescent="0.2">
      <c r="A1888" s="11" t="str">
        <f>IF('Atual-TXT'!A1909&lt;&gt;"",LEFT('Atual-TXT'!A1909,15),"")</f>
        <v/>
      </c>
      <c r="B1888" s="11" t="str">
        <f>IF('Atual-TXT'!A1909&lt;&gt;"",RIGHT(LEFT('Atual-TXT'!A1909,51),34),"")</f>
        <v/>
      </c>
      <c r="C1888" s="12" t="str">
        <f>IF('Atual-TXT'!A1909&lt;&gt;"",VALUE(RIGHT(LEFT('Atual-TXT'!A1909,75),23)),"")</f>
        <v/>
      </c>
      <c r="D1888" s="11" t="str">
        <f>IF('Atual-TXT'!A1909&lt;&gt;"",RIGHT(LEFT('Atual-TXT'!A1909,77),1),"")</f>
        <v/>
      </c>
      <c r="E1888" s="12" t="str">
        <f>IF('Atual-TXT'!A1909&lt;&gt;"",IF(MOD(VALUE(LEFT(A1888,1)),2)=1,IF(D1888="D",C1888,-C1888),IF(D1888="C",C1888,-C1888)),"")</f>
        <v/>
      </c>
    </row>
    <row r="1889" spans="1:5" x14ac:dyDescent="0.2">
      <c r="A1889" s="11" t="str">
        <f>IF('Atual-TXT'!A1910&lt;&gt;"",LEFT('Atual-TXT'!A1910,15),"")</f>
        <v/>
      </c>
      <c r="B1889" s="11" t="str">
        <f>IF('Atual-TXT'!A1910&lt;&gt;"",RIGHT(LEFT('Atual-TXT'!A1910,51),34),"")</f>
        <v/>
      </c>
      <c r="C1889" s="12" t="str">
        <f>IF('Atual-TXT'!A1910&lt;&gt;"",VALUE(RIGHT(LEFT('Atual-TXT'!A1910,75),23)),"")</f>
        <v/>
      </c>
      <c r="D1889" s="11" t="str">
        <f>IF('Atual-TXT'!A1910&lt;&gt;"",RIGHT(LEFT('Atual-TXT'!A1910,77),1),"")</f>
        <v/>
      </c>
      <c r="E1889" s="12" t="str">
        <f>IF('Atual-TXT'!A1910&lt;&gt;"",IF(MOD(VALUE(LEFT(A1889,1)),2)=1,IF(D1889="D",C1889,-C1889),IF(D1889="C",C1889,-C1889)),"")</f>
        <v/>
      </c>
    </row>
    <row r="1890" spans="1:5" x14ac:dyDescent="0.2">
      <c r="A1890" s="11" t="str">
        <f>IF('Atual-TXT'!A1911&lt;&gt;"",LEFT('Atual-TXT'!A1911,15),"")</f>
        <v/>
      </c>
      <c r="B1890" s="11" t="str">
        <f>IF('Atual-TXT'!A1911&lt;&gt;"",RIGHT(LEFT('Atual-TXT'!A1911,51),34),"")</f>
        <v/>
      </c>
      <c r="C1890" s="12" t="str">
        <f>IF('Atual-TXT'!A1911&lt;&gt;"",VALUE(RIGHT(LEFT('Atual-TXT'!A1911,75),23)),"")</f>
        <v/>
      </c>
      <c r="D1890" s="11" t="str">
        <f>IF('Atual-TXT'!A1911&lt;&gt;"",RIGHT(LEFT('Atual-TXT'!A1911,77),1),"")</f>
        <v/>
      </c>
      <c r="E1890" s="12" t="str">
        <f>IF('Atual-TXT'!A1911&lt;&gt;"",IF(MOD(VALUE(LEFT(A1890,1)),2)=1,IF(D1890="D",C1890,-C1890),IF(D1890="C",C1890,-C1890)),"")</f>
        <v/>
      </c>
    </row>
    <row r="1891" spans="1:5" x14ac:dyDescent="0.2">
      <c r="A1891" s="11" t="str">
        <f>IF('Atual-TXT'!A1912&lt;&gt;"",LEFT('Atual-TXT'!A1912,15),"")</f>
        <v/>
      </c>
      <c r="B1891" s="11" t="str">
        <f>IF('Atual-TXT'!A1912&lt;&gt;"",RIGHT(LEFT('Atual-TXT'!A1912,51),34),"")</f>
        <v/>
      </c>
      <c r="C1891" s="12" t="str">
        <f>IF('Atual-TXT'!A1912&lt;&gt;"",VALUE(RIGHT(LEFT('Atual-TXT'!A1912,75),23)),"")</f>
        <v/>
      </c>
      <c r="D1891" s="11" t="str">
        <f>IF('Atual-TXT'!A1912&lt;&gt;"",RIGHT(LEFT('Atual-TXT'!A1912,77),1),"")</f>
        <v/>
      </c>
      <c r="E1891" s="12" t="str">
        <f>IF('Atual-TXT'!A1912&lt;&gt;"",IF(MOD(VALUE(LEFT(A1891,1)),2)=1,IF(D1891="D",C1891,-C1891),IF(D1891="C",C1891,-C1891)),"")</f>
        <v/>
      </c>
    </row>
    <row r="1892" spans="1:5" x14ac:dyDescent="0.2">
      <c r="A1892" s="11" t="str">
        <f>IF('Atual-TXT'!A1913&lt;&gt;"",LEFT('Atual-TXT'!A1913,15),"")</f>
        <v/>
      </c>
      <c r="B1892" s="11" t="str">
        <f>IF('Atual-TXT'!A1913&lt;&gt;"",RIGHT(LEFT('Atual-TXT'!A1913,51),34),"")</f>
        <v/>
      </c>
      <c r="C1892" s="12" t="str">
        <f>IF('Atual-TXT'!A1913&lt;&gt;"",VALUE(RIGHT(LEFT('Atual-TXT'!A1913,75),23)),"")</f>
        <v/>
      </c>
      <c r="D1892" s="11" t="str">
        <f>IF('Atual-TXT'!A1913&lt;&gt;"",RIGHT(LEFT('Atual-TXT'!A1913,77),1),"")</f>
        <v/>
      </c>
      <c r="E1892" s="12" t="str">
        <f>IF('Atual-TXT'!A1913&lt;&gt;"",IF(MOD(VALUE(LEFT(A1892,1)),2)=1,IF(D1892="D",C1892,-C1892),IF(D1892="C",C1892,-C1892)),"")</f>
        <v/>
      </c>
    </row>
    <row r="1893" spans="1:5" x14ac:dyDescent="0.2">
      <c r="A1893" s="11" t="str">
        <f>IF('Atual-TXT'!A1914&lt;&gt;"",LEFT('Atual-TXT'!A1914,15),"")</f>
        <v/>
      </c>
      <c r="B1893" s="11" t="str">
        <f>IF('Atual-TXT'!A1914&lt;&gt;"",RIGHT(LEFT('Atual-TXT'!A1914,51),34),"")</f>
        <v/>
      </c>
      <c r="C1893" s="12" t="str">
        <f>IF('Atual-TXT'!A1914&lt;&gt;"",VALUE(RIGHT(LEFT('Atual-TXT'!A1914,75),23)),"")</f>
        <v/>
      </c>
      <c r="D1893" s="11" t="str">
        <f>IF('Atual-TXT'!A1914&lt;&gt;"",RIGHT(LEFT('Atual-TXT'!A1914,77),1),"")</f>
        <v/>
      </c>
      <c r="E1893" s="12" t="str">
        <f>IF('Atual-TXT'!A1914&lt;&gt;"",IF(MOD(VALUE(LEFT(A1893,1)),2)=1,IF(D1893="D",C1893,-C1893),IF(D1893="C",C1893,-C1893)),"")</f>
        <v/>
      </c>
    </row>
    <row r="1894" spans="1:5" x14ac:dyDescent="0.2">
      <c r="A1894" s="11" t="str">
        <f>IF('Atual-TXT'!A1915&lt;&gt;"",LEFT('Atual-TXT'!A1915,15),"")</f>
        <v/>
      </c>
      <c r="B1894" s="11" t="str">
        <f>IF('Atual-TXT'!A1915&lt;&gt;"",RIGHT(LEFT('Atual-TXT'!A1915,51),34),"")</f>
        <v/>
      </c>
      <c r="C1894" s="12" t="str">
        <f>IF('Atual-TXT'!A1915&lt;&gt;"",VALUE(RIGHT(LEFT('Atual-TXT'!A1915,75),23)),"")</f>
        <v/>
      </c>
      <c r="D1894" s="11" t="str">
        <f>IF('Atual-TXT'!A1915&lt;&gt;"",RIGHT(LEFT('Atual-TXT'!A1915,77),1),"")</f>
        <v/>
      </c>
      <c r="E1894" s="12" t="str">
        <f>IF('Atual-TXT'!A1915&lt;&gt;"",IF(MOD(VALUE(LEFT(A1894,1)),2)=1,IF(D1894="D",C1894,-C1894),IF(D1894="C",C1894,-C1894)),"")</f>
        <v/>
      </c>
    </row>
    <row r="1895" spans="1:5" x14ac:dyDescent="0.2">
      <c r="A1895" s="11" t="str">
        <f>IF('Atual-TXT'!A1916&lt;&gt;"",LEFT('Atual-TXT'!A1916,15),"")</f>
        <v/>
      </c>
      <c r="B1895" s="11" t="str">
        <f>IF('Atual-TXT'!A1916&lt;&gt;"",RIGHT(LEFT('Atual-TXT'!A1916,51),34),"")</f>
        <v/>
      </c>
      <c r="C1895" s="12" t="str">
        <f>IF('Atual-TXT'!A1916&lt;&gt;"",VALUE(RIGHT(LEFT('Atual-TXT'!A1916,75),23)),"")</f>
        <v/>
      </c>
      <c r="D1895" s="11" t="str">
        <f>IF('Atual-TXT'!A1916&lt;&gt;"",RIGHT(LEFT('Atual-TXT'!A1916,77),1),"")</f>
        <v/>
      </c>
      <c r="E1895" s="12" t="str">
        <f>IF('Atual-TXT'!A1916&lt;&gt;"",IF(MOD(VALUE(LEFT(A1895,1)),2)=1,IF(D1895="D",C1895,-C1895),IF(D1895="C",C1895,-C1895)),"")</f>
        <v/>
      </c>
    </row>
    <row r="1896" spans="1:5" x14ac:dyDescent="0.2">
      <c r="A1896" s="11" t="str">
        <f>IF('Atual-TXT'!A1917&lt;&gt;"",LEFT('Atual-TXT'!A1917,15),"")</f>
        <v/>
      </c>
      <c r="B1896" s="11" t="str">
        <f>IF('Atual-TXT'!A1917&lt;&gt;"",RIGHT(LEFT('Atual-TXT'!A1917,51),34),"")</f>
        <v/>
      </c>
      <c r="C1896" s="12" t="str">
        <f>IF('Atual-TXT'!A1917&lt;&gt;"",VALUE(RIGHT(LEFT('Atual-TXT'!A1917,75),23)),"")</f>
        <v/>
      </c>
      <c r="D1896" s="11" t="str">
        <f>IF('Atual-TXT'!A1917&lt;&gt;"",RIGHT(LEFT('Atual-TXT'!A1917,77),1),"")</f>
        <v/>
      </c>
      <c r="E1896" s="12" t="str">
        <f>IF('Atual-TXT'!A1917&lt;&gt;"",IF(MOD(VALUE(LEFT(A1896,1)),2)=1,IF(D1896="D",C1896,-C1896),IF(D1896="C",C1896,-C1896)),"")</f>
        <v/>
      </c>
    </row>
    <row r="1897" spans="1:5" x14ac:dyDescent="0.2">
      <c r="A1897" s="11" t="str">
        <f>IF('Atual-TXT'!A1918&lt;&gt;"",LEFT('Atual-TXT'!A1918,15),"")</f>
        <v/>
      </c>
      <c r="B1897" s="11" t="str">
        <f>IF('Atual-TXT'!A1918&lt;&gt;"",RIGHT(LEFT('Atual-TXT'!A1918,51),34),"")</f>
        <v/>
      </c>
      <c r="C1897" s="12" t="str">
        <f>IF('Atual-TXT'!A1918&lt;&gt;"",VALUE(RIGHT(LEFT('Atual-TXT'!A1918,75),23)),"")</f>
        <v/>
      </c>
      <c r="D1897" s="11" t="str">
        <f>IF('Atual-TXT'!A1918&lt;&gt;"",RIGHT(LEFT('Atual-TXT'!A1918,77),1),"")</f>
        <v/>
      </c>
      <c r="E1897" s="12" t="str">
        <f>IF('Atual-TXT'!A1918&lt;&gt;"",IF(MOD(VALUE(LEFT(A1897,1)),2)=1,IF(D1897="D",C1897,-C1897),IF(D1897="C",C1897,-C1897)),"")</f>
        <v/>
      </c>
    </row>
    <row r="1898" spans="1:5" x14ac:dyDescent="0.2">
      <c r="A1898" s="11" t="str">
        <f>IF('Atual-TXT'!A1919&lt;&gt;"",LEFT('Atual-TXT'!A1919,15),"")</f>
        <v/>
      </c>
      <c r="B1898" s="11" t="str">
        <f>IF('Atual-TXT'!A1919&lt;&gt;"",RIGHT(LEFT('Atual-TXT'!A1919,51),34),"")</f>
        <v/>
      </c>
      <c r="C1898" s="12" t="str">
        <f>IF('Atual-TXT'!A1919&lt;&gt;"",VALUE(RIGHT(LEFT('Atual-TXT'!A1919,75),23)),"")</f>
        <v/>
      </c>
      <c r="D1898" s="11" t="str">
        <f>IF('Atual-TXT'!A1919&lt;&gt;"",RIGHT(LEFT('Atual-TXT'!A1919,77),1),"")</f>
        <v/>
      </c>
      <c r="E1898" s="12" t="str">
        <f>IF('Atual-TXT'!A1919&lt;&gt;"",IF(MOD(VALUE(LEFT(A1898,1)),2)=1,IF(D1898="D",C1898,-C1898),IF(D1898="C",C1898,-C1898)),"")</f>
        <v/>
      </c>
    </row>
    <row r="1899" spans="1:5" x14ac:dyDescent="0.2">
      <c r="A1899" s="11" t="str">
        <f>IF('Atual-TXT'!A1920&lt;&gt;"",LEFT('Atual-TXT'!A1920,15),"")</f>
        <v/>
      </c>
      <c r="B1899" s="11" t="str">
        <f>IF('Atual-TXT'!A1920&lt;&gt;"",RIGHT(LEFT('Atual-TXT'!A1920,51),34),"")</f>
        <v/>
      </c>
      <c r="C1899" s="12" t="str">
        <f>IF('Atual-TXT'!A1920&lt;&gt;"",VALUE(RIGHT(LEFT('Atual-TXT'!A1920,75),23)),"")</f>
        <v/>
      </c>
      <c r="D1899" s="11" t="str">
        <f>IF('Atual-TXT'!A1920&lt;&gt;"",RIGHT(LEFT('Atual-TXT'!A1920,77),1),"")</f>
        <v/>
      </c>
      <c r="E1899" s="12" t="str">
        <f>IF('Atual-TXT'!A1920&lt;&gt;"",IF(MOD(VALUE(LEFT(A1899,1)),2)=1,IF(D1899="D",C1899,-C1899),IF(D1899="C",C1899,-C1899)),"")</f>
        <v/>
      </c>
    </row>
    <row r="1900" spans="1:5" x14ac:dyDescent="0.2">
      <c r="A1900" s="11" t="str">
        <f>IF('Atual-TXT'!A1921&lt;&gt;"",LEFT('Atual-TXT'!A1921,15),"")</f>
        <v/>
      </c>
      <c r="B1900" s="11" t="str">
        <f>IF('Atual-TXT'!A1921&lt;&gt;"",RIGHT(LEFT('Atual-TXT'!A1921,51),34),"")</f>
        <v/>
      </c>
      <c r="C1900" s="12" t="str">
        <f>IF('Atual-TXT'!A1921&lt;&gt;"",VALUE(RIGHT(LEFT('Atual-TXT'!A1921,75),23)),"")</f>
        <v/>
      </c>
      <c r="D1900" s="11" t="str">
        <f>IF('Atual-TXT'!A1921&lt;&gt;"",RIGHT(LEFT('Atual-TXT'!A1921,77),1),"")</f>
        <v/>
      </c>
      <c r="E1900" s="12" t="str">
        <f>IF('Atual-TXT'!A1921&lt;&gt;"",IF(MOD(VALUE(LEFT(A1900,1)),2)=1,IF(D1900="D",C1900,-C1900),IF(D1900="C",C1900,-C1900)),"")</f>
        <v/>
      </c>
    </row>
    <row r="1901" spans="1:5" x14ac:dyDescent="0.2">
      <c r="A1901" s="11" t="str">
        <f>IF('Atual-TXT'!A1922&lt;&gt;"",LEFT('Atual-TXT'!A1922,15),"")</f>
        <v/>
      </c>
      <c r="B1901" s="11" t="str">
        <f>IF('Atual-TXT'!A1922&lt;&gt;"",RIGHT(LEFT('Atual-TXT'!A1922,51),34),"")</f>
        <v/>
      </c>
      <c r="C1901" s="12" t="str">
        <f>IF('Atual-TXT'!A1922&lt;&gt;"",VALUE(RIGHT(LEFT('Atual-TXT'!A1922,75),23)),"")</f>
        <v/>
      </c>
      <c r="D1901" s="11" t="str">
        <f>IF('Atual-TXT'!A1922&lt;&gt;"",RIGHT(LEFT('Atual-TXT'!A1922,77),1),"")</f>
        <v/>
      </c>
      <c r="E1901" s="12" t="str">
        <f>IF('Atual-TXT'!A1922&lt;&gt;"",IF(MOD(VALUE(LEFT(A1901,1)),2)=1,IF(D1901="D",C1901,-C1901),IF(D1901="C",C1901,-C1901)),"")</f>
        <v/>
      </c>
    </row>
    <row r="1902" spans="1:5" x14ac:dyDescent="0.2">
      <c r="A1902" s="11" t="str">
        <f>IF('Atual-TXT'!A1923&lt;&gt;"",LEFT('Atual-TXT'!A1923,15),"")</f>
        <v/>
      </c>
      <c r="B1902" s="11" t="str">
        <f>IF('Atual-TXT'!A1923&lt;&gt;"",RIGHT(LEFT('Atual-TXT'!A1923,51),34),"")</f>
        <v/>
      </c>
      <c r="C1902" s="12" t="str">
        <f>IF('Atual-TXT'!A1923&lt;&gt;"",VALUE(RIGHT(LEFT('Atual-TXT'!A1923,75),23)),"")</f>
        <v/>
      </c>
      <c r="D1902" s="11" t="str">
        <f>IF('Atual-TXT'!A1923&lt;&gt;"",RIGHT(LEFT('Atual-TXT'!A1923,77),1),"")</f>
        <v/>
      </c>
      <c r="E1902" s="12" t="str">
        <f>IF('Atual-TXT'!A1923&lt;&gt;"",IF(MOD(VALUE(LEFT(A1902,1)),2)=1,IF(D1902="D",C1902,-C1902),IF(D1902="C",C1902,-C1902)),"")</f>
        <v/>
      </c>
    </row>
    <row r="1903" spans="1:5" x14ac:dyDescent="0.2">
      <c r="A1903" s="11" t="str">
        <f>IF('Atual-TXT'!A1924&lt;&gt;"",LEFT('Atual-TXT'!A1924,15),"")</f>
        <v/>
      </c>
      <c r="B1903" s="11" t="str">
        <f>IF('Atual-TXT'!A1924&lt;&gt;"",RIGHT(LEFT('Atual-TXT'!A1924,51),34),"")</f>
        <v/>
      </c>
      <c r="C1903" s="12" t="str">
        <f>IF('Atual-TXT'!A1924&lt;&gt;"",VALUE(RIGHT(LEFT('Atual-TXT'!A1924,75),23)),"")</f>
        <v/>
      </c>
      <c r="D1903" s="11" t="str">
        <f>IF('Atual-TXT'!A1924&lt;&gt;"",RIGHT(LEFT('Atual-TXT'!A1924,77),1),"")</f>
        <v/>
      </c>
      <c r="E1903" s="12" t="str">
        <f>IF('Atual-TXT'!A1924&lt;&gt;"",IF(MOD(VALUE(LEFT(A1903,1)),2)=1,IF(D1903="D",C1903,-C1903),IF(D1903="C",C1903,-C1903)),"")</f>
        <v/>
      </c>
    </row>
    <row r="1904" spans="1:5" x14ac:dyDescent="0.2">
      <c r="A1904" s="11" t="str">
        <f>IF('Atual-TXT'!A1925&lt;&gt;"",LEFT('Atual-TXT'!A1925,15),"")</f>
        <v/>
      </c>
      <c r="B1904" s="11" t="str">
        <f>IF('Atual-TXT'!A1925&lt;&gt;"",RIGHT(LEFT('Atual-TXT'!A1925,51),34),"")</f>
        <v/>
      </c>
      <c r="C1904" s="12" t="str">
        <f>IF('Atual-TXT'!A1925&lt;&gt;"",VALUE(RIGHT(LEFT('Atual-TXT'!A1925,75),23)),"")</f>
        <v/>
      </c>
      <c r="D1904" s="11" t="str">
        <f>IF('Atual-TXT'!A1925&lt;&gt;"",RIGHT(LEFT('Atual-TXT'!A1925,77),1),"")</f>
        <v/>
      </c>
      <c r="E1904" s="12" t="str">
        <f>IF('Atual-TXT'!A1925&lt;&gt;"",IF(MOD(VALUE(LEFT(A1904,1)),2)=1,IF(D1904="D",C1904,-C1904),IF(D1904="C",C1904,-C1904)),"")</f>
        <v/>
      </c>
    </row>
    <row r="1905" spans="1:5" x14ac:dyDescent="0.2">
      <c r="A1905" s="11" t="str">
        <f>IF('Atual-TXT'!A1926&lt;&gt;"",LEFT('Atual-TXT'!A1926,15),"")</f>
        <v/>
      </c>
      <c r="B1905" s="11" t="str">
        <f>IF('Atual-TXT'!A1926&lt;&gt;"",RIGHT(LEFT('Atual-TXT'!A1926,51),34),"")</f>
        <v/>
      </c>
      <c r="C1905" s="12" t="str">
        <f>IF('Atual-TXT'!A1926&lt;&gt;"",VALUE(RIGHT(LEFT('Atual-TXT'!A1926,75),23)),"")</f>
        <v/>
      </c>
      <c r="D1905" s="11" t="str">
        <f>IF('Atual-TXT'!A1926&lt;&gt;"",RIGHT(LEFT('Atual-TXT'!A1926,77),1),"")</f>
        <v/>
      </c>
      <c r="E1905" s="12" t="str">
        <f>IF('Atual-TXT'!A1926&lt;&gt;"",IF(MOD(VALUE(LEFT(A1905,1)),2)=1,IF(D1905="D",C1905,-C1905),IF(D1905="C",C1905,-C1905)),"")</f>
        <v/>
      </c>
    </row>
    <row r="1906" spans="1:5" x14ac:dyDescent="0.2">
      <c r="A1906" s="11" t="str">
        <f>IF('Atual-TXT'!A1927&lt;&gt;"",LEFT('Atual-TXT'!A1927,15),"")</f>
        <v/>
      </c>
      <c r="B1906" s="11" t="str">
        <f>IF('Atual-TXT'!A1927&lt;&gt;"",RIGHT(LEFT('Atual-TXT'!A1927,51),34),"")</f>
        <v/>
      </c>
      <c r="C1906" s="12" t="str">
        <f>IF('Atual-TXT'!A1927&lt;&gt;"",VALUE(RIGHT(LEFT('Atual-TXT'!A1927,75),23)),"")</f>
        <v/>
      </c>
      <c r="D1906" s="11" t="str">
        <f>IF('Atual-TXT'!A1927&lt;&gt;"",RIGHT(LEFT('Atual-TXT'!A1927,77),1),"")</f>
        <v/>
      </c>
      <c r="E1906" s="12" t="str">
        <f>IF('Atual-TXT'!A1927&lt;&gt;"",IF(MOD(VALUE(LEFT(A1906,1)),2)=1,IF(D1906="D",C1906,-C1906),IF(D1906="C",C1906,-C1906)),"")</f>
        <v/>
      </c>
    </row>
    <row r="1907" spans="1:5" x14ac:dyDescent="0.2">
      <c r="A1907" s="11" t="str">
        <f>IF('Atual-TXT'!A1928&lt;&gt;"",LEFT('Atual-TXT'!A1928,15),"")</f>
        <v/>
      </c>
      <c r="B1907" s="11" t="str">
        <f>IF('Atual-TXT'!A1928&lt;&gt;"",RIGHT(LEFT('Atual-TXT'!A1928,51),34),"")</f>
        <v/>
      </c>
      <c r="C1907" s="12" t="str">
        <f>IF('Atual-TXT'!A1928&lt;&gt;"",VALUE(RIGHT(LEFT('Atual-TXT'!A1928,75),23)),"")</f>
        <v/>
      </c>
      <c r="D1907" s="11" t="str">
        <f>IF('Atual-TXT'!A1928&lt;&gt;"",RIGHT(LEFT('Atual-TXT'!A1928,77),1),"")</f>
        <v/>
      </c>
      <c r="E1907" s="12" t="str">
        <f>IF('Atual-TXT'!A1928&lt;&gt;"",IF(MOD(VALUE(LEFT(A1907,1)),2)=1,IF(D1907="D",C1907,-C1907),IF(D1907="C",C1907,-C1907)),"")</f>
        <v/>
      </c>
    </row>
    <row r="1908" spans="1:5" x14ac:dyDescent="0.2">
      <c r="A1908" s="11" t="str">
        <f>IF('Atual-TXT'!A1929&lt;&gt;"",LEFT('Atual-TXT'!A1929,15),"")</f>
        <v/>
      </c>
      <c r="B1908" s="11" t="str">
        <f>IF('Atual-TXT'!A1929&lt;&gt;"",RIGHT(LEFT('Atual-TXT'!A1929,51),34),"")</f>
        <v/>
      </c>
      <c r="C1908" s="12" t="str">
        <f>IF('Atual-TXT'!A1929&lt;&gt;"",VALUE(RIGHT(LEFT('Atual-TXT'!A1929,75),23)),"")</f>
        <v/>
      </c>
      <c r="D1908" s="11" t="str">
        <f>IF('Atual-TXT'!A1929&lt;&gt;"",RIGHT(LEFT('Atual-TXT'!A1929,77),1),"")</f>
        <v/>
      </c>
      <c r="E1908" s="12" t="str">
        <f>IF('Atual-TXT'!A1929&lt;&gt;"",IF(MOD(VALUE(LEFT(A1908,1)),2)=1,IF(D1908="D",C1908,-C1908),IF(D1908="C",C1908,-C1908)),"")</f>
        <v/>
      </c>
    </row>
    <row r="1909" spans="1:5" x14ac:dyDescent="0.2">
      <c r="A1909" s="11" t="str">
        <f>IF('Atual-TXT'!A1930&lt;&gt;"",LEFT('Atual-TXT'!A1930,15),"")</f>
        <v/>
      </c>
      <c r="B1909" s="11" t="str">
        <f>IF('Atual-TXT'!A1930&lt;&gt;"",RIGHT(LEFT('Atual-TXT'!A1930,51),34),"")</f>
        <v/>
      </c>
      <c r="C1909" s="12" t="str">
        <f>IF('Atual-TXT'!A1930&lt;&gt;"",VALUE(RIGHT(LEFT('Atual-TXT'!A1930,75),23)),"")</f>
        <v/>
      </c>
      <c r="D1909" s="11" t="str">
        <f>IF('Atual-TXT'!A1930&lt;&gt;"",RIGHT(LEFT('Atual-TXT'!A1930,77),1),"")</f>
        <v/>
      </c>
      <c r="E1909" s="12" t="str">
        <f>IF('Atual-TXT'!A1930&lt;&gt;"",IF(MOD(VALUE(LEFT(A1909,1)),2)=1,IF(D1909="D",C1909,-C1909),IF(D1909="C",C1909,-C1909)),"")</f>
        <v/>
      </c>
    </row>
    <row r="1910" spans="1:5" x14ac:dyDescent="0.2">
      <c r="A1910" s="11" t="str">
        <f>IF('Atual-TXT'!A1931&lt;&gt;"",LEFT('Atual-TXT'!A1931,15),"")</f>
        <v/>
      </c>
      <c r="B1910" s="11" t="str">
        <f>IF('Atual-TXT'!A1931&lt;&gt;"",RIGHT(LEFT('Atual-TXT'!A1931,51),34),"")</f>
        <v/>
      </c>
      <c r="C1910" s="12" t="str">
        <f>IF('Atual-TXT'!A1931&lt;&gt;"",VALUE(RIGHT(LEFT('Atual-TXT'!A1931,75),23)),"")</f>
        <v/>
      </c>
      <c r="D1910" s="11" t="str">
        <f>IF('Atual-TXT'!A1931&lt;&gt;"",RIGHT(LEFT('Atual-TXT'!A1931,77),1),"")</f>
        <v/>
      </c>
      <c r="E1910" s="12" t="str">
        <f>IF('Atual-TXT'!A1931&lt;&gt;"",IF(MOD(VALUE(LEFT(A1910,1)),2)=1,IF(D1910="D",C1910,-C1910),IF(D1910="C",C1910,-C1910)),"")</f>
        <v/>
      </c>
    </row>
    <row r="1911" spans="1:5" x14ac:dyDescent="0.2">
      <c r="A1911" s="11" t="str">
        <f>IF('Atual-TXT'!A1932&lt;&gt;"",LEFT('Atual-TXT'!A1932,15),"")</f>
        <v/>
      </c>
      <c r="B1911" s="11" t="str">
        <f>IF('Atual-TXT'!A1932&lt;&gt;"",RIGHT(LEFT('Atual-TXT'!A1932,51),34),"")</f>
        <v/>
      </c>
      <c r="C1911" s="12" t="str">
        <f>IF('Atual-TXT'!A1932&lt;&gt;"",VALUE(RIGHT(LEFT('Atual-TXT'!A1932,75),23)),"")</f>
        <v/>
      </c>
      <c r="D1911" s="11" t="str">
        <f>IF('Atual-TXT'!A1932&lt;&gt;"",RIGHT(LEFT('Atual-TXT'!A1932,77),1),"")</f>
        <v/>
      </c>
      <c r="E1911" s="12" t="str">
        <f>IF('Atual-TXT'!A1932&lt;&gt;"",IF(MOD(VALUE(LEFT(A1911,1)),2)=1,IF(D1911="D",C1911,-C1911),IF(D1911="C",C1911,-C1911)),"")</f>
        <v/>
      </c>
    </row>
    <row r="1912" spans="1:5" x14ac:dyDescent="0.2">
      <c r="A1912" s="11" t="str">
        <f>IF('Atual-TXT'!A1933&lt;&gt;"",LEFT('Atual-TXT'!A1933,15),"")</f>
        <v/>
      </c>
      <c r="B1912" s="11" t="str">
        <f>IF('Atual-TXT'!A1933&lt;&gt;"",RIGHT(LEFT('Atual-TXT'!A1933,51),34),"")</f>
        <v/>
      </c>
      <c r="C1912" s="12" t="str">
        <f>IF('Atual-TXT'!A1933&lt;&gt;"",VALUE(RIGHT(LEFT('Atual-TXT'!A1933,75),23)),"")</f>
        <v/>
      </c>
      <c r="D1912" s="11" t="str">
        <f>IF('Atual-TXT'!A1933&lt;&gt;"",RIGHT(LEFT('Atual-TXT'!A1933,77),1),"")</f>
        <v/>
      </c>
      <c r="E1912" s="12" t="str">
        <f>IF('Atual-TXT'!A1933&lt;&gt;"",IF(MOD(VALUE(LEFT(A1912,1)),2)=1,IF(D1912="D",C1912,-C1912),IF(D1912="C",C1912,-C1912)),"")</f>
        <v/>
      </c>
    </row>
    <row r="1913" spans="1:5" x14ac:dyDescent="0.2">
      <c r="A1913" s="11" t="str">
        <f>IF('Atual-TXT'!A1934&lt;&gt;"",LEFT('Atual-TXT'!A1934,15),"")</f>
        <v/>
      </c>
      <c r="B1913" s="11" t="str">
        <f>IF('Atual-TXT'!A1934&lt;&gt;"",RIGHT(LEFT('Atual-TXT'!A1934,51),34),"")</f>
        <v/>
      </c>
      <c r="C1913" s="12" t="str">
        <f>IF('Atual-TXT'!A1934&lt;&gt;"",VALUE(RIGHT(LEFT('Atual-TXT'!A1934,75),23)),"")</f>
        <v/>
      </c>
      <c r="D1913" s="11" t="str">
        <f>IF('Atual-TXT'!A1934&lt;&gt;"",RIGHT(LEFT('Atual-TXT'!A1934,77),1),"")</f>
        <v/>
      </c>
      <c r="E1913" s="12" t="str">
        <f>IF('Atual-TXT'!A1934&lt;&gt;"",IF(MOD(VALUE(LEFT(A1913,1)),2)=1,IF(D1913="D",C1913,-C1913),IF(D1913="C",C1913,-C1913)),"")</f>
        <v/>
      </c>
    </row>
    <row r="1914" spans="1:5" x14ac:dyDescent="0.2">
      <c r="A1914" s="11" t="str">
        <f>IF('Atual-TXT'!A1935&lt;&gt;"",LEFT('Atual-TXT'!A1935,15),"")</f>
        <v/>
      </c>
      <c r="B1914" s="11" t="str">
        <f>IF('Atual-TXT'!A1935&lt;&gt;"",RIGHT(LEFT('Atual-TXT'!A1935,51),34),"")</f>
        <v/>
      </c>
      <c r="C1914" s="12" t="str">
        <f>IF('Atual-TXT'!A1935&lt;&gt;"",VALUE(RIGHT(LEFT('Atual-TXT'!A1935,75),23)),"")</f>
        <v/>
      </c>
      <c r="D1914" s="11" t="str">
        <f>IF('Atual-TXT'!A1935&lt;&gt;"",RIGHT(LEFT('Atual-TXT'!A1935,77),1),"")</f>
        <v/>
      </c>
      <c r="E1914" s="12" t="str">
        <f>IF('Atual-TXT'!A1935&lt;&gt;"",IF(MOD(VALUE(LEFT(A1914,1)),2)=1,IF(D1914="D",C1914,-C1914),IF(D1914="C",C1914,-C1914)),"")</f>
        <v/>
      </c>
    </row>
    <row r="1915" spans="1:5" x14ac:dyDescent="0.2">
      <c r="A1915" s="11" t="str">
        <f>IF('Atual-TXT'!A1936&lt;&gt;"",LEFT('Atual-TXT'!A1936,15),"")</f>
        <v/>
      </c>
      <c r="B1915" s="11" t="str">
        <f>IF('Atual-TXT'!A1936&lt;&gt;"",RIGHT(LEFT('Atual-TXT'!A1936,51),34),"")</f>
        <v/>
      </c>
      <c r="C1915" s="12" t="str">
        <f>IF('Atual-TXT'!A1936&lt;&gt;"",VALUE(RIGHT(LEFT('Atual-TXT'!A1936,75),23)),"")</f>
        <v/>
      </c>
      <c r="D1915" s="11" t="str">
        <f>IF('Atual-TXT'!A1936&lt;&gt;"",RIGHT(LEFT('Atual-TXT'!A1936,77),1),"")</f>
        <v/>
      </c>
      <c r="E1915" s="12" t="str">
        <f>IF('Atual-TXT'!A1936&lt;&gt;"",IF(MOD(VALUE(LEFT(A1915,1)),2)=1,IF(D1915="D",C1915,-C1915),IF(D1915="C",C1915,-C1915)),"")</f>
        <v/>
      </c>
    </row>
    <row r="1916" spans="1:5" x14ac:dyDescent="0.2">
      <c r="A1916" s="11" t="str">
        <f>IF('Atual-TXT'!A1937&lt;&gt;"",LEFT('Atual-TXT'!A1937,15),"")</f>
        <v/>
      </c>
      <c r="B1916" s="11" t="str">
        <f>IF('Atual-TXT'!A1937&lt;&gt;"",RIGHT(LEFT('Atual-TXT'!A1937,51),34),"")</f>
        <v/>
      </c>
      <c r="C1916" s="12" t="str">
        <f>IF('Atual-TXT'!A1937&lt;&gt;"",VALUE(RIGHT(LEFT('Atual-TXT'!A1937,75),23)),"")</f>
        <v/>
      </c>
      <c r="D1916" s="11" t="str">
        <f>IF('Atual-TXT'!A1937&lt;&gt;"",RIGHT(LEFT('Atual-TXT'!A1937,77),1),"")</f>
        <v/>
      </c>
      <c r="E1916" s="12" t="str">
        <f>IF('Atual-TXT'!A1937&lt;&gt;"",IF(MOD(VALUE(LEFT(A1916,1)),2)=1,IF(D1916="D",C1916,-C1916),IF(D1916="C",C1916,-C1916)),"")</f>
        <v/>
      </c>
    </row>
    <row r="1917" spans="1:5" x14ac:dyDescent="0.2">
      <c r="A1917" s="11" t="str">
        <f>IF('Atual-TXT'!A1938&lt;&gt;"",LEFT('Atual-TXT'!A1938,15),"")</f>
        <v/>
      </c>
      <c r="B1917" s="11" t="str">
        <f>IF('Atual-TXT'!A1938&lt;&gt;"",RIGHT(LEFT('Atual-TXT'!A1938,51),34),"")</f>
        <v/>
      </c>
      <c r="C1917" s="12" t="str">
        <f>IF('Atual-TXT'!A1938&lt;&gt;"",VALUE(RIGHT(LEFT('Atual-TXT'!A1938,75),23)),"")</f>
        <v/>
      </c>
      <c r="D1917" s="11" t="str">
        <f>IF('Atual-TXT'!A1938&lt;&gt;"",RIGHT(LEFT('Atual-TXT'!A1938,77),1),"")</f>
        <v/>
      </c>
      <c r="E1917" s="12" t="str">
        <f>IF('Atual-TXT'!A1938&lt;&gt;"",IF(MOD(VALUE(LEFT(A1917,1)),2)=1,IF(D1917="D",C1917,-C1917),IF(D1917="C",C1917,-C1917)),"")</f>
        <v/>
      </c>
    </row>
    <row r="1918" spans="1:5" x14ac:dyDescent="0.2">
      <c r="A1918" s="11" t="str">
        <f>IF('Atual-TXT'!A1939&lt;&gt;"",LEFT('Atual-TXT'!A1939,15),"")</f>
        <v/>
      </c>
      <c r="B1918" s="11" t="str">
        <f>IF('Atual-TXT'!A1939&lt;&gt;"",RIGHT(LEFT('Atual-TXT'!A1939,51),34),"")</f>
        <v/>
      </c>
      <c r="C1918" s="12" t="str">
        <f>IF('Atual-TXT'!A1939&lt;&gt;"",VALUE(RIGHT(LEFT('Atual-TXT'!A1939,75),23)),"")</f>
        <v/>
      </c>
      <c r="D1918" s="11" t="str">
        <f>IF('Atual-TXT'!A1939&lt;&gt;"",RIGHT(LEFT('Atual-TXT'!A1939,77),1),"")</f>
        <v/>
      </c>
      <c r="E1918" s="12" t="str">
        <f>IF('Atual-TXT'!A1939&lt;&gt;"",IF(MOD(VALUE(LEFT(A1918,1)),2)=1,IF(D1918="D",C1918,-C1918),IF(D1918="C",C1918,-C1918)),"")</f>
        <v/>
      </c>
    </row>
    <row r="1919" spans="1:5" x14ac:dyDescent="0.2">
      <c r="A1919" s="11" t="str">
        <f>IF('Atual-TXT'!A1940&lt;&gt;"",LEFT('Atual-TXT'!A1940,15),"")</f>
        <v/>
      </c>
      <c r="B1919" s="11" t="str">
        <f>IF('Atual-TXT'!A1940&lt;&gt;"",RIGHT(LEFT('Atual-TXT'!A1940,51),34),"")</f>
        <v/>
      </c>
      <c r="C1919" s="12" t="str">
        <f>IF('Atual-TXT'!A1940&lt;&gt;"",VALUE(RIGHT(LEFT('Atual-TXT'!A1940,75),23)),"")</f>
        <v/>
      </c>
      <c r="D1919" s="11" t="str">
        <f>IF('Atual-TXT'!A1940&lt;&gt;"",RIGHT(LEFT('Atual-TXT'!A1940,77),1),"")</f>
        <v/>
      </c>
      <c r="E1919" s="12" t="str">
        <f>IF('Atual-TXT'!A1940&lt;&gt;"",IF(MOD(VALUE(LEFT(A1919,1)),2)=1,IF(D1919="D",C1919,-C1919),IF(D1919="C",C1919,-C1919)),"")</f>
        <v/>
      </c>
    </row>
    <row r="1920" spans="1:5" x14ac:dyDescent="0.2">
      <c r="A1920" s="11" t="str">
        <f>IF('Atual-TXT'!A1941&lt;&gt;"",LEFT('Atual-TXT'!A1941,15),"")</f>
        <v/>
      </c>
      <c r="B1920" s="11" t="str">
        <f>IF('Atual-TXT'!A1941&lt;&gt;"",RIGHT(LEFT('Atual-TXT'!A1941,51),34),"")</f>
        <v/>
      </c>
      <c r="C1920" s="12" t="str">
        <f>IF('Atual-TXT'!A1941&lt;&gt;"",VALUE(RIGHT(LEFT('Atual-TXT'!A1941,75),23)),"")</f>
        <v/>
      </c>
      <c r="D1920" s="11" t="str">
        <f>IF('Atual-TXT'!A1941&lt;&gt;"",RIGHT(LEFT('Atual-TXT'!A1941,77),1),"")</f>
        <v/>
      </c>
      <c r="E1920" s="12" t="str">
        <f>IF('Atual-TXT'!A1941&lt;&gt;"",IF(MOD(VALUE(LEFT(A1920,1)),2)=1,IF(D1920="D",C1920,-C1920),IF(D1920="C",C1920,-C1920)),"")</f>
        <v/>
      </c>
    </row>
    <row r="1921" spans="1:5" x14ac:dyDescent="0.2">
      <c r="A1921" s="11" t="str">
        <f>IF('Atual-TXT'!A1942&lt;&gt;"",LEFT('Atual-TXT'!A1942,15),"")</f>
        <v/>
      </c>
      <c r="B1921" s="11" t="str">
        <f>IF('Atual-TXT'!A1942&lt;&gt;"",RIGHT(LEFT('Atual-TXT'!A1942,51),34),"")</f>
        <v/>
      </c>
      <c r="C1921" s="12" t="str">
        <f>IF('Atual-TXT'!A1942&lt;&gt;"",VALUE(RIGHT(LEFT('Atual-TXT'!A1942,75),23)),"")</f>
        <v/>
      </c>
      <c r="D1921" s="11" t="str">
        <f>IF('Atual-TXT'!A1942&lt;&gt;"",RIGHT(LEFT('Atual-TXT'!A1942,77),1),"")</f>
        <v/>
      </c>
      <c r="E1921" s="12" t="str">
        <f>IF('Atual-TXT'!A1942&lt;&gt;"",IF(MOD(VALUE(LEFT(A1921,1)),2)=1,IF(D1921="D",C1921,-C1921),IF(D1921="C",C1921,-C1921)),"")</f>
        <v/>
      </c>
    </row>
    <row r="1922" spans="1:5" x14ac:dyDescent="0.2">
      <c r="A1922" s="11" t="str">
        <f>IF('Atual-TXT'!A1943&lt;&gt;"",LEFT('Atual-TXT'!A1943,15),"")</f>
        <v/>
      </c>
      <c r="B1922" s="11" t="str">
        <f>IF('Atual-TXT'!A1943&lt;&gt;"",RIGHT(LEFT('Atual-TXT'!A1943,51),34),"")</f>
        <v/>
      </c>
      <c r="C1922" s="12" t="str">
        <f>IF('Atual-TXT'!A1943&lt;&gt;"",VALUE(RIGHT(LEFT('Atual-TXT'!A1943,75),23)),"")</f>
        <v/>
      </c>
      <c r="D1922" s="11" t="str">
        <f>IF('Atual-TXT'!A1943&lt;&gt;"",RIGHT(LEFT('Atual-TXT'!A1943,77),1),"")</f>
        <v/>
      </c>
      <c r="E1922" s="12" t="str">
        <f>IF('Atual-TXT'!A1943&lt;&gt;"",IF(MOD(VALUE(LEFT(A1922,1)),2)=1,IF(D1922="D",C1922,-C1922),IF(D1922="C",C1922,-C1922)),"")</f>
        <v/>
      </c>
    </row>
    <row r="1923" spans="1:5" x14ac:dyDescent="0.2">
      <c r="A1923" s="11" t="str">
        <f>IF('Atual-TXT'!A1944&lt;&gt;"",LEFT('Atual-TXT'!A1944,15),"")</f>
        <v/>
      </c>
      <c r="B1923" s="11" t="str">
        <f>IF('Atual-TXT'!A1944&lt;&gt;"",RIGHT(LEFT('Atual-TXT'!A1944,51),34),"")</f>
        <v/>
      </c>
      <c r="C1923" s="12" t="str">
        <f>IF('Atual-TXT'!A1944&lt;&gt;"",VALUE(RIGHT(LEFT('Atual-TXT'!A1944,75),23)),"")</f>
        <v/>
      </c>
      <c r="D1923" s="11" t="str">
        <f>IF('Atual-TXT'!A1944&lt;&gt;"",RIGHT(LEFT('Atual-TXT'!A1944,77),1),"")</f>
        <v/>
      </c>
      <c r="E1923" s="12" t="str">
        <f>IF('Atual-TXT'!A1944&lt;&gt;"",IF(MOD(VALUE(LEFT(A1923,1)),2)=1,IF(D1923="D",C1923,-C1923),IF(D1923="C",C1923,-C1923)),"")</f>
        <v/>
      </c>
    </row>
    <row r="1924" spans="1:5" x14ac:dyDescent="0.2">
      <c r="A1924" s="11" t="str">
        <f>IF('Atual-TXT'!A1945&lt;&gt;"",LEFT('Atual-TXT'!A1945,15),"")</f>
        <v/>
      </c>
      <c r="B1924" s="11" t="str">
        <f>IF('Atual-TXT'!A1945&lt;&gt;"",RIGHT(LEFT('Atual-TXT'!A1945,51),34),"")</f>
        <v/>
      </c>
      <c r="C1924" s="12" t="str">
        <f>IF('Atual-TXT'!A1945&lt;&gt;"",VALUE(RIGHT(LEFT('Atual-TXT'!A1945,75),23)),"")</f>
        <v/>
      </c>
      <c r="D1924" s="11" t="str">
        <f>IF('Atual-TXT'!A1945&lt;&gt;"",RIGHT(LEFT('Atual-TXT'!A1945,77),1),"")</f>
        <v/>
      </c>
      <c r="E1924" s="12" t="str">
        <f>IF('Atual-TXT'!A1945&lt;&gt;"",IF(MOD(VALUE(LEFT(A1924,1)),2)=1,IF(D1924="D",C1924,-C1924),IF(D1924="C",C1924,-C1924)),"")</f>
        <v/>
      </c>
    </row>
    <row r="1925" spans="1:5" x14ac:dyDescent="0.2">
      <c r="A1925" s="11" t="str">
        <f>IF('Atual-TXT'!A1946&lt;&gt;"",LEFT('Atual-TXT'!A1946,15),"")</f>
        <v/>
      </c>
      <c r="B1925" s="11" t="str">
        <f>IF('Atual-TXT'!A1946&lt;&gt;"",RIGHT(LEFT('Atual-TXT'!A1946,51),34),"")</f>
        <v/>
      </c>
      <c r="C1925" s="12" t="str">
        <f>IF('Atual-TXT'!A1946&lt;&gt;"",VALUE(RIGHT(LEFT('Atual-TXT'!A1946,75),23)),"")</f>
        <v/>
      </c>
      <c r="D1925" s="11" t="str">
        <f>IF('Atual-TXT'!A1946&lt;&gt;"",RIGHT(LEFT('Atual-TXT'!A1946,77),1),"")</f>
        <v/>
      </c>
      <c r="E1925" s="12" t="str">
        <f>IF('Atual-TXT'!A1946&lt;&gt;"",IF(MOD(VALUE(LEFT(A1925,1)),2)=1,IF(D1925="D",C1925,-C1925),IF(D1925="C",C1925,-C1925)),"")</f>
        <v/>
      </c>
    </row>
    <row r="1926" spans="1:5" x14ac:dyDescent="0.2">
      <c r="A1926" s="11" t="str">
        <f>IF('Atual-TXT'!A1947&lt;&gt;"",LEFT('Atual-TXT'!A1947,15),"")</f>
        <v/>
      </c>
      <c r="B1926" s="11" t="str">
        <f>IF('Atual-TXT'!A1947&lt;&gt;"",RIGHT(LEFT('Atual-TXT'!A1947,51),34),"")</f>
        <v/>
      </c>
      <c r="C1926" s="12" t="str">
        <f>IF('Atual-TXT'!A1947&lt;&gt;"",VALUE(RIGHT(LEFT('Atual-TXT'!A1947,75),23)),"")</f>
        <v/>
      </c>
      <c r="D1926" s="11" t="str">
        <f>IF('Atual-TXT'!A1947&lt;&gt;"",RIGHT(LEFT('Atual-TXT'!A1947,77),1),"")</f>
        <v/>
      </c>
      <c r="E1926" s="12" t="str">
        <f>IF('Atual-TXT'!A1947&lt;&gt;"",IF(MOD(VALUE(LEFT(A1926,1)),2)=1,IF(D1926="D",C1926,-C1926),IF(D1926="C",C1926,-C1926)),"")</f>
        <v/>
      </c>
    </row>
    <row r="1927" spans="1:5" x14ac:dyDescent="0.2">
      <c r="A1927" s="11" t="str">
        <f>IF('Atual-TXT'!A1948&lt;&gt;"",LEFT('Atual-TXT'!A1948,15),"")</f>
        <v/>
      </c>
      <c r="B1927" s="11" t="str">
        <f>IF('Atual-TXT'!A1948&lt;&gt;"",RIGHT(LEFT('Atual-TXT'!A1948,51),34),"")</f>
        <v/>
      </c>
      <c r="C1927" s="12" t="str">
        <f>IF('Atual-TXT'!A1948&lt;&gt;"",VALUE(RIGHT(LEFT('Atual-TXT'!A1948,75),23)),"")</f>
        <v/>
      </c>
      <c r="D1927" s="11" t="str">
        <f>IF('Atual-TXT'!A1948&lt;&gt;"",RIGHT(LEFT('Atual-TXT'!A1948,77),1),"")</f>
        <v/>
      </c>
      <c r="E1927" s="12" t="str">
        <f>IF('Atual-TXT'!A1948&lt;&gt;"",IF(MOD(VALUE(LEFT(A1927,1)),2)=1,IF(D1927="D",C1927,-C1927),IF(D1927="C",C1927,-C1927)),"")</f>
        <v/>
      </c>
    </row>
    <row r="1928" spans="1:5" x14ac:dyDescent="0.2">
      <c r="A1928" s="11" t="str">
        <f>IF('Atual-TXT'!A1949&lt;&gt;"",LEFT('Atual-TXT'!A1949,15),"")</f>
        <v/>
      </c>
      <c r="B1928" s="11" t="str">
        <f>IF('Atual-TXT'!A1949&lt;&gt;"",RIGHT(LEFT('Atual-TXT'!A1949,51),34),"")</f>
        <v/>
      </c>
      <c r="C1928" s="12" t="str">
        <f>IF('Atual-TXT'!A1949&lt;&gt;"",VALUE(RIGHT(LEFT('Atual-TXT'!A1949,75),23)),"")</f>
        <v/>
      </c>
      <c r="D1928" s="11" t="str">
        <f>IF('Atual-TXT'!A1949&lt;&gt;"",RIGHT(LEFT('Atual-TXT'!A1949,77),1),"")</f>
        <v/>
      </c>
      <c r="E1928" s="12" t="str">
        <f>IF('Atual-TXT'!A1949&lt;&gt;"",IF(MOD(VALUE(LEFT(A1928,1)),2)=1,IF(D1928="D",C1928,-C1928),IF(D1928="C",C1928,-C1928)),"")</f>
        <v/>
      </c>
    </row>
    <row r="1929" spans="1:5" x14ac:dyDescent="0.2">
      <c r="A1929" s="11" t="str">
        <f>IF('Atual-TXT'!A1950&lt;&gt;"",LEFT('Atual-TXT'!A1950,15),"")</f>
        <v/>
      </c>
      <c r="B1929" s="11" t="str">
        <f>IF('Atual-TXT'!A1950&lt;&gt;"",RIGHT(LEFT('Atual-TXT'!A1950,51),34),"")</f>
        <v/>
      </c>
      <c r="C1929" s="12" t="str">
        <f>IF('Atual-TXT'!A1950&lt;&gt;"",VALUE(RIGHT(LEFT('Atual-TXT'!A1950,75),23)),"")</f>
        <v/>
      </c>
      <c r="D1929" s="11" t="str">
        <f>IF('Atual-TXT'!A1950&lt;&gt;"",RIGHT(LEFT('Atual-TXT'!A1950,77),1),"")</f>
        <v/>
      </c>
      <c r="E1929" s="12" t="str">
        <f>IF('Atual-TXT'!A1950&lt;&gt;"",IF(MOD(VALUE(LEFT(A1929,1)),2)=1,IF(D1929="D",C1929,-C1929),IF(D1929="C",C1929,-C1929)),"")</f>
        <v/>
      </c>
    </row>
    <row r="1930" spans="1:5" x14ac:dyDescent="0.2">
      <c r="A1930" s="11" t="str">
        <f>IF('Atual-TXT'!A1951&lt;&gt;"",LEFT('Atual-TXT'!A1951,15),"")</f>
        <v/>
      </c>
      <c r="B1930" s="11" t="str">
        <f>IF('Atual-TXT'!A1951&lt;&gt;"",RIGHT(LEFT('Atual-TXT'!A1951,51),34),"")</f>
        <v/>
      </c>
      <c r="C1930" s="12" t="str">
        <f>IF('Atual-TXT'!A1951&lt;&gt;"",VALUE(RIGHT(LEFT('Atual-TXT'!A1951,75),23)),"")</f>
        <v/>
      </c>
      <c r="D1930" s="11" t="str">
        <f>IF('Atual-TXT'!A1951&lt;&gt;"",RIGHT(LEFT('Atual-TXT'!A1951,77),1),"")</f>
        <v/>
      </c>
      <c r="E1930" s="12" t="str">
        <f>IF('Atual-TXT'!A1951&lt;&gt;"",IF(MOD(VALUE(LEFT(A1930,1)),2)=1,IF(D1930="D",C1930,-C1930),IF(D1930="C",C1930,-C1930)),"")</f>
        <v/>
      </c>
    </row>
    <row r="1931" spans="1:5" x14ac:dyDescent="0.2">
      <c r="A1931" s="11" t="str">
        <f>IF('Atual-TXT'!A1952&lt;&gt;"",LEFT('Atual-TXT'!A1952,15),"")</f>
        <v/>
      </c>
      <c r="B1931" s="11" t="str">
        <f>IF('Atual-TXT'!A1952&lt;&gt;"",RIGHT(LEFT('Atual-TXT'!A1952,51),34),"")</f>
        <v/>
      </c>
      <c r="C1931" s="12" t="str">
        <f>IF('Atual-TXT'!A1952&lt;&gt;"",VALUE(RIGHT(LEFT('Atual-TXT'!A1952,75),23)),"")</f>
        <v/>
      </c>
      <c r="D1931" s="11" t="str">
        <f>IF('Atual-TXT'!A1952&lt;&gt;"",RIGHT(LEFT('Atual-TXT'!A1952,77),1),"")</f>
        <v/>
      </c>
      <c r="E1931" s="12" t="str">
        <f>IF('Atual-TXT'!A1952&lt;&gt;"",IF(MOD(VALUE(LEFT(A1931,1)),2)=1,IF(D1931="D",C1931,-C1931),IF(D1931="C",C1931,-C1931)),"")</f>
        <v/>
      </c>
    </row>
    <row r="1932" spans="1:5" x14ac:dyDescent="0.2">
      <c r="A1932" s="11" t="str">
        <f>IF('Atual-TXT'!A1953&lt;&gt;"",LEFT('Atual-TXT'!A1953,15),"")</f>
        <v/>
      </c>
      <c r="B1932" s="11" t="str">
        <f>IF('Atual-TXT'!A1953&lt;&gt;"",RIGHT(LEFT('Atual-TXT'!A1953,51),34),"")</f>
        <v/>
      </c>
      <c r="C1932" s="12" t="str">
        <f>IF('Atual-TXT'!A1953&lt;&gt;"",VALUE(RIGHT(LEFT('Atual-TXT'!A1953,75),23)),"")</f>
        <v/>
      </c>
      <c r="D1932" s="11" t="str">
        <f>IF('Atual-TXT'!A1953&lt;&gt;"",RIGHT(LEFT('Atual-TXT'!A1953,77),1),"")</f>
        <v/>
      </c>
      <c r="E1932" s="12" t="str">
        <f>IF('Atual-TXT'!A1953&lt;&gt;"",IF(MOD(VALUE(LEFT(A1932,1)),2)=1,IF(D1932="D",C1932,-C1932),IF(D1932="C",C1932,-C1932)),"")</f>
        <v/>
      </c>
    </row>
    <row r="1933" spans="1:5" x14ac:dyDescent="0.2">
      <c r="A1933" s="11" t="str">
        <f>IF('Atual-TXT'!A1954&lt;&gt;"",LEFT('Atual-TXT'!A1954,15),"")</f>
        <v/>
      </c>
      <c r="B1933" s="11" t="str">
        <f>IF('Atual-TXT'!A1954&lt;&gt;"",RIGHT(LEFT('Atual-TXT'!A1954,51),34),"")</f>
        <v/>
      </c>
      <c r="C1933" s="12" t="str">
        <f>IF('Atual-TXT'!A1954&lt;&gt;"",VALUE(RIGHT(LEFT('Atual-TXT'!A1954,75),23)),"")</f>
        <v/>
      </c>
      <c r="D1933" s="11" t="str">
        <f>IF('Atual-TXT'!A1954&lt;&gt;"",RIGHT(LEFT('Atual-TXT'!A1954,77),1),"")</f>
        <v/>
      </c>
      <c r="E1933" s="12" t="str">
        <f>IF('Atual-TXT'!A1954&lt;&gt;"",IF(MOD(VALUE(LEFT(A1933,1)),2)=1,IF(D1933="D",C1933,-C1933),IF(D1933="C",C1933,-C1933)),"")</f>
        <v/>
      </c>
    </row>
    <row r="1934" spans="1:5" x14ac:dyDescent="0.2">
      <c r="A1934" s="11" t="str">
        <f>IF('Atual-TXT'!A1955&lt;&gt;"",LEFT('Atual-TXT'!A1955,15),"")</f>
        <v/>
      </c>
      <c r="B1934" s="11" t="str">
        <f>IF('Atual-TXT'!A1955&lt;&gt;"",RIGHT(LEFT('Atual-TXT'!A1955,51),34),"")</f>
        <v/>
      </c>
      <c r="C1934" s="12" t="str">
        <f>IF('Atual-TXT'!A1955&lt;&gt;"",VALUE(RIGHT(LEFT('Atual-TXT'!A1955,75),23)),"")</f>
        <v/>
      </c>
      <c r="D1934" s="11" t="str">
        <f>IF('Atual-TXT'!A1955&lt;&gt;"",RIGHT(LEFT('Atual-TXT'!A1955,77),1),"")</f>
        <v/>
      </c>
      <c r="E1934" s="12" t="str">
        <f>IF('Atual-TXT'!A1955&lt;&gt;"",IF(MOD(VALUE(LEFT(A1934,1)),2)=1,IF(D1934="D",C1934,-C1934),IF(D1934="C",C1934,-C1934)),"")</f>
        <v/>
      </c>
    </row>
    <row r="1935" spans="1:5" x14ac:dyDescent="0.2">
      <c r="A1935" s="11" t="str">
        <f>IF('Atual-TXT'!A1956&lt;&gt;"",LEFT('Atual-TXT'!A1956,15),"")</f>
        <v/>
      </c>
      <c r="B1935" s="11" t="str">
        <f>IF('Atual-TXT'!A1956&lt;&gt;"",RIGHT(LEFT('Atual-TXT'!A1956,51),34),"")</f>
        <v/>
      </c>
      <c r="C1935" s="12" t="str">
        <f>IF('Atual-TXT'!A1956&lt;&gt;"",VALUE(RIGHT(LEFT('Atual-TXT'!A1956,75),23)),"")</f>
        <v/>
      </c>
      <c r="D1935" s="11" t="str">
        <f>IF('Atual-TXT'!A1956&lt;&gt;"",RIGHT(LEFT('Atual-TXT'!A1956,77),1),"")</f>
        <v/>
      </c>
      <c r="E1935" s="12" t="str">
        <f>IF('Atual-TXT'!A1956&lt;&gt;"",IF(MOD(VALUE(LEFT(A1935,1)),2)=1,IF(D1935="D",C1935,-C1935),IF(D1935="C",C1935,-C1935)),"")</f>
        <v/>
      </c>
    </row>
    <row r="1936" spans="1:5" x14ac:dyDescent="0.2">
      <c r="A1936" s="11" t="str">
        <f>IF('Atual-TXT'!A1957&lt;&gt;"",LEFT('Atual-TXT'!A1957,15),"")</f>
        <v/>
      </c>
      <c r="B1936" s="11" t="str">
        <f>IF('Atual-TXT'!A1957&lt;&gt;"",RIGHT(LEFT('Atual-TXT'!A1957,51),34),"")</f>
        <v/>
      </c>
      <c r="C1936" s="12" t="str">
        <f>IF('Atual-TXT'!A1957&lt;&gt;"",VALUE(RIGHT(LEFT('Atual-TXT'!A1957,75),23)),"")</f>
        <v/>
      </c>
      <c r="D1936" s="11" t="str">
        <f>IF('Atual-TXT'!A1957&lt;&gt;"",RIGHT(LEFT('Atual-TXT'!A1957,77),1),"")</f>
        <v/>
      </c>
      <c r="E1936" s="12" t="str">
        <f>IF('Atual-TXT'!A1957&lt;&gt;"",IF(MOD(VALUE(LEFT(A1936,1)),2)=1,IF(D1936="D",C1936,-C1936),IF(D1936="C",C1936,-C1936)),"")</f>
        <v/>
      </c>
    </row>
    <row r="1937" spans="1:5" x14ac:dyDescent="0.2">
      <c r="A1937" s="11" t="str">
        <f>IF('Atual-TXT'!A1958&lt;&gt;"",LEFT('Atual-TXT'!A1958,15),"")</f>
        <v/>
      </c>
      <c r="B1937" s="11" t="str">
        <f>IF('Atual-TXT'!A1958&lt;&gt;"",RIGHT(LEFT('Atual-TXT'!A1958,51),34),"")</f>
        <v/>
      </c>
      <c r="C1937" s="12" t="str">
        <f>IF('Atual-TXT'!A1958&lt;&gt;"",VALUE(RIGHT(LEFT('Atual-TXT'!A1958,75),23)),"")</f>
        <v/>
      </c>
      <c r="D1937" s="11" t="str">
        <f>IF('Atual-TXT'!A1958&lt;&gt;"",RIGHT(LEFT('Atual-TXT'!A1958,77),1),"")</f>
        <v/>
      </c>
      <c r="E1937" s="12" t="str">
        <f>IF('Atual-TXT'!A1958&lt;&gt;"",IF(MOD(VALUE(LEFT(A1937,1)),2)=1,IF(D1937="D",C1937,-C1937),IF(D1937="C",C1937,-C1937)),"")</f>
        <v/>
      </c>
    </row>
    <row r="1938" spans="1:5" x14ac:dyDescent="0.2">
      <c r="A1938" s="11" t="str">
        <f>IF('Atual-TXT'!A1959&lt;&gt;"",LEFT('Atual-TXT'!A1959,15),"")</f>
        <v/>
      </c>
      <c r="B1938" s="11" t="str">
        <f>IF('Atual-TXT'!A1959&lt;&gt;"",RIGHT(LEFT('Atual-TXT'!A1959,51),34),"")</f>
        <v/>
      </c>
      <c r="C1938" s="12" t="str">
        <f>IF('Atual-TXT'!A1959&lt;&gt;"",VALUE(RIGHT(LEFT('Atual-TXT'!A1959,75),23)),"")</f>
        <v/>
      </c>
      <c r="D1938" s="11" t="str">
        <f>IF('Atual-TXT'!A1959&lt;&gt;"",RIGHT(LEFT('Atual-TXT'!A1959,77),1),"")</f>
        <v/>
      </c>
      <c r="E1938" s="12" t="str">
        <f>IF('Atual-TXT'!A1959&lt;&gt;"",IF(MOD(VALUE(LEFT(A1938,1)),2)=1,IF(D1938="D",C1938,-C1938),IF(D1938="C",C1938,-C1938)),"")</f>
        <v/>
      </c>
    </row>
    <row r="1939" spans="1:5" x14ac:dyDescent="0.2">
      <c r="A1939" s="11" t="str">
        <f>IF('Atual-TXT'!A1960&lt;&gt;"",LEFT('Atual-TXT'!A1960,15),"")</f>
        <v/>
      </c>
      <c r="B1939" s="11" t="str">
        <f>IF('Atual-TXT'!A1960&lt;&gt;"",RIGHT(LEFT('Atual-TXT'!A1960,51),34),"")</f>
        <v/>
      </c>
      <c r="C1939" s="12" t="str">
        <f>IF('Atual-TXT'!A1960&lt;&gt;"",VALUE(RIGHT(LEFT('Atual-TXT'!A1960,75),23)),"")</f>
        <v/>
      </c>
      <c r="D1939" s="11" t="str">
        <f>IF('Atual-TXT'!A1960&lt;&gt;"",RIGHT(LEFT('Atual-TXT'!A1960,77),1),"")</f>
        <v/>
      </c>
      <c r="E1939" s="12" t="str">
        <f>IF('Atual-TXT'!A1960&lt;&gt;"",IF(MOD(VALUE(LEFT(A1939,1)),2)=1,IF(D1939="D",C1939,-C1939),IF(D1939="C",C1939,-C1939)),"")</f>
        <v/>
      </c>
    </row>
    <row r="1940" spans="1:5" x14ac:dyDescent="0.2">
      <c r="A1940" s="11" t="str">
        <f>IF('Atual-TXT'!A1961&lt;&gt;"",LEFT('Atual-TXT'!A1961,15),"")</f>
        <v/>
      </c>
      <c r="B1940" s="11" t="str">
        <f>IF('Atual-TXT'!A1961&lt;&gt;"",RIGHT(LEFT('Atual-TXT'!A1961,51),34),"")</f>
        <v/>
      </c>
      <c r="C1940" s="12" t="str">
        <f>IF('Atual-TXT'!A1961&lt;&gt;"",VALUE(RIGHT(LEFT('Atual-TXT'!A1961,75),23)),"")</f>
        <v/>
      </c>
      <c r="D1940" s="11" t="str">
        <f>IF('Atual-TXT'!A1961&lt;&gt;"",RIGHT(LEFT('Atual-TXT'!A1961,77),1),"")</f>
        <v/>
      </c>
      <c r="E1940" s="12" t="str">
        <f>IF('Atual-TXT'!A1961&lt;&gt;"",IF(MOD(VALUE(LEFT(A1940,1)),2)=1,IF(D1940="D",C1940,-C1940),IF(D1940="C",C1940,-C1940)),"")</f>
        <v/>
      </c>
    </row>
    <row r="1941" spans="1:5" x14ac:dyDescent="0.2">
      <c r="A1941" s="11" t="str">
        <f>IF('Atual-TXT'!A1962&lt;&gt;"",LEFT('Atual-TXT'!A1962,15),"")</f>
        <v/>
      </c>
      <c r="B1941" s="11" t="str">
        <f>IF('Atual-TXT'!A1962&lt;&gt;"",RIGHT(LEFT('Atual-TXT'!A1962,51),34),"")</f>
        <v/>
      </c>
      <c r="C1941" s="12" t="str">
        <f>IF('Atual-TXT'!A1962&lt;&gt;"",VALUE(RIGHT(LEFT('Atual-TXT'!A1962,75),23)),"")</f>
        <v/>
      </c>
      <c r="D1941" s="11" t="str">
        <f>IF('Atual-TXT'!A1962&lt;&gt;"",RIGHT(LEFT('Atual-TXT'!A1962,77),1),"")</f>
        <v/>
      </c>
      <c r="E1941" s="12" t="str">
        <f>IF('Atual-TXT'!A1962&lt;&gt;"",IF(MOD(VALUE(LEFT(A1941,1)),2)=1,IF(D1941="D",C1941,-C1941),IF(D1941="C",C1941,-C1941)),"")</f>
        <v/>
      </c>
    </row>
    <row r="1942" spans="1:5" x14ac:dyDescent="0.2">
      <c r="A1942" s="11" t="str">
        <f>IF('Atual-TXT'!A1963&lt;&gt;"",LEFT('Atual-TXT'!A1963,15),"")</f>
        <v/>
      </c>
      <c r="B1942" s="11" t="str">
        <f>IF('Atual-TXT'!A1963&lt;&gt;"",RIGHT(LEFT('Atual-TXT'!A1963,51),34),"")</f>
        <v/>
      </c>
      <c r="C1942" s="12" t="str">
        <f>IF('Atual-TXT'!A1963&lt;&gt;"",VALUE(RIGHT(LEFT('Atual-TXT'!A1963,75),23)),"")</f>
        <v/>
      </c>
      <c r="D1942" s="11" t="str">
        <f>IF('Atual-TXT'!A1963&lt;&gt;"",RIGHT(LEFT('Atual-TXT'!A1963,77),1),"")</f>
        <v/>
      </c>
      <c r="E1942" s="12" t="str">
        <f>IF('Atual-TXT'!A1963&lt;&gt;"",IF(MOD(VALUE(LEFT(A1942,1)),2)=1,IF(D1942="D",C1942,-C1942),IF(D1942="C",C1942,-C1942)),"")</f>
        <v/>
      </c>
    </row>
    <row r="1943" spans="1:5" x14ac:dyDescent="0.2">
      <c r="A1943" s="11" t="str">
        <f>IF('Atual-TXT'!A1964&lt;&gt;"",LEFT('Atual-TXT'!A1964,15),"")</f>
        <v/>
      </c>
      <c r="B1943" s="11" t="str">
        <f>IF('Atual-TXT'!A1964&lt;&gt;"",RIGHT(LEFT('Atual-TXT'!A1964,51),34),"")</f>
        <v/>
      </c>
      <c r="C1943" s="12" t="str">
        <f>IF('Atual-TXT'!A1964&lt;&gt;"",VALUE(RIGHT(LEFT('Atual-TXT'!A1964,75),23)),"")</f>
        <v/>
      </c>
      <c r="D1943" s="11" t="str">
        <f>IF('Atual-TXT'!A1964&lt;&gt;"",RIGHT(LEFT('Atual-TXT'!A1964,77),1),"")</f>
        <v/>
      </c>
      <c r="E1943" s="12" t="str">
        <f>IF('Atual-TXT'!A1964&lt;&gt;"",IF(MOD(VALUE(LEFT(A1943,1)),2)=1,IF(D1943="D",C1943,-C1943),IF(D1943="C",C1943,-C1943)),"")</f>
        <v/>
      </c>
    </row>
    <row r="1944" spans="1:5" x14ac:dyDescent="0.2">
      <c r="A1944" s="11" t="str">
        <f>IF('Atual-TXT'!A1965&lt;&gt;"",LEFT('Atual-TXT'!A1965,15),"")</f>
        <v/>
      </c>
      <c r="B1944" s="11" t="str">
        <f>IF('Atual-TXT'!A1965&lt;&gt;"",RIGHT(LEFT('Atual-TXT'!A1965,51),34),"")</f>
        <v/>
      </c>
      <c r="C1944" s="12" t="str">
        <f>IF('Atual-TXT'!A1965&lt;&gt;"",VALUE(RIGHT(LEFT('Atual-TXT'!A1965,75),23)),"")</f>
        <v/>
      </c>
      <c r="D1944" s="11" t="str">
        <f>IF('Atual-TXT'!A1965&lt;&gt;"",RIGHT(LEFT('Atual-TXT'!A1965,77),1),"")</f>
        <v/>
      </c>
      <c r="E1944" s="12" t="str">
        <f>IF('Atual-TXT'!A1965&lt;&gt;"",IF(MOD(VALUE(LEFT(A1944,1)),2)=1,IF(D1944="D",C1944,-C1944),IF(D1944="C",C1944,-C1944)),"")</f>
        <v/>
      </c>
    </row>
    <row r="1945" spans="1:5" x14ac:dyDescent="0.2">
      <c r="A1945" s="11" t="str">
        <f>IF('Atual-TXT'!A1966&lt;&gt;"",LEFT('Atual-TXT'!A1966,15),"")</f>
        <v/>
      </c>
      <c r="B1945" s="11" t="str">
        <f>IF('Atual-TXT'!A1966&lt;&gt;"",RIGHT(LEFT('Atual-TXT'!A1966,51),34),"")</f>
        <v/>
      </c>
      <c r="C1945" s="12" t="str">
        <f>IF('Atual-TXT'!A1966&lt;&gt;"",VALUE(RIGHT(LEFT('Atual-TXT'!A1966,75),23)),"")</f>
        <v/>
      </c>
      <c r="D1945" s="11" t="str">
        <f>IF('Atual-TXT'!A1966&lt;&gt;"",RIGHT(LEFT('Atual-TXT'!A1966,77),1),"")</f>
        <v/>
      </c>
      <c r="E1945" s="12" t="str">
        <f>IF('Atual-TXT'!A1966&lt;&gt;"",IF(MOD(VALUE(LEFT(A1945,1)),2)=1,IF(D1945="D",C1945,-C1945),IF(D1945="C",C1945,-C1945)),"")</f>
        <v/>
      </c>
    </row>
    <row r="1946" spans="1:5" x14ac:dyDescent="0.2">
      <c r="A1946" s="11" t="str">
        <f>IF('Atual-TXT'!A1967&lt;&gt;"",LEFT('Atual-TXT'!A1967,15),"")</f>
        <v/>
      </c>
      <c r="B1946" s="11" t="str">
        <f>IF('Atual-TXT'!A1967&lt;&gt;"",RIGHT(LEFT('Atual-TXT'!A1967,51),34),"")</f>
        <v/>
      </c>
      <c r="C1946" s="12" t="str">
        <f>IF('Atual-TXT'!A1967&lt;&gt;"",VALUE(RIGHT(LEFT('Atual-TXT'!A1967,75),23)),"")</f>
        <v/>
      </c>
      <c r="D1946" s="11" t="str">
        <f>IF('Atual-TXT'!A1967&lt;&gt;"",RIGHT(LEFT('Atual-TXT'!A1967,77),1),"")</f>
        <v/>
      </c>
      <c r="E1946" s="12" t="str">
        <f>IF('Atual-TXT'!A1967&lt;&gt;"",IF(MOD(VALUE(LEFT(A1946,1)),2)=1,IF(D1946="D",C1946,-C1946),IF(D1946="C",C1946,-C1946)),"")</f>
        <v/>
      </c>
    </row>
    <row r="1947" spans="1:5" x14ac:dyDescent="0.2">
      <c r="A1947" s="11" t="str">
        <f>IF('Atual-TXT'!A1968&lt;&gt;"",LEFT('Atual-TXT'!A1968,15),"")</f>
        <v/>
      </c>
      <c r="B1947" s="11" t="str">
        <f>IF('Atual-TXT'!A1968&lt;&gt;"",RIGHT(LEFT('Atual-TXT'!A1968,51),34),"")</f>
        <v/>
      </c>
      <c r="C1947" s="12" t="str">
        <f>IF('Atual-TXT'!A1968&lt;&gt;"",VALUE(RIGHT(LEFT('Atual-TXT'!A1968,75),23)),"")</f>
        <v/>
      </c>
      <c r="D1947" s="11" t="str">
        <f>IF('Atual-TXT'!A1968&lt;&gt;"",RIGHT(LEFT('Atual-TXT'!A1968,77),1),"")</f>
        <v/>
      </c>
      <c r="E1947" s="12" t="str">
        <f>IF('Atual-TXT'!A1968&lt;&gt;"",IF(MOD(VALUE(LEFT(A1947,1)),2)=1,IF(D1947="D",C1947,-C1947),IF(D1947="C",C1947,-C1947)),"")</f>
        <v/>
      </c>
    </row>
    <row r="1948" spans="1:5" x14ac:dyDescent="0.2">
      <c r="A1948" s="11" t="str">
        <f>IF('Atual-TXT'!A1969&lt;&gt;"",LEFT('Atual-TXT'!A1969,15),"")</f>
        <v/>
      </c>
      <c r="B1948" s="11" t="str">
        <f>IF('Atual-TXT'!A1969&lt;&gt;"",RIGHT(LEFT('Atual-TXT'!A1969,51),34),"")</f>
        <v/>
      </c>
      <c r="C1948" s="12" t="str">
        <f>IF('Atual-TXT'!A1969&lt;&gt;"",VALUE(RIGHT(LEFT('Atual-TXT'!A1969,75),23)),"")</f>
        <v/>
      </c>
      <c r="D1948" s="11" t="str">
        <f>IF('Atual-TXT'!A1969&lt;&gt;"",RIGHT(LEFT('Atual-TXT'!A1969,77),1),"")</f>
        <v/>
      </c>
      <c r="E1948" s="12" t="str">
        <f>IF('Atual-TXT'!A1969&lt;&gt;"",IF(MOD(VALUE(LEFT(A1948,1)),2)=1,IF(D1948="D",C1948,-C1948),IF(D1948="C",C1948,-C1948)),"")</f>
        <v/>
      </c>
    </row>
    <row r="1949" spans="1:5" x14ac:dyDescent="0.2">
      <c r="A1949" s="11" t="str">
        <f>IF('Atual-TXT'!A1970&lt;&gt;"",LEFT('Atual-TXT'!A1970,15),"")</f>
        <v/>
      </c>
      <c r="B1949" s="11" t="str">
        <f>IF('Atual-TXT'!A1970&lt;&gt;"",RIGHT(LEFT('Atual-TXT'!A1970,51),34),"")</f>
        <v/>
      </c>
      <c r="C1949" s="12" t="str">
        <f>IF('Atual-TXT'!A1970&lt;&gt;"",VALUE(RIGHT(LEFT('Atual-TXT'!A1970,75),23)),"")</f>
        <v/>
      </c>
      <c r="D1949" s="11" t="str">
        <f>IF('Atual-TXT'!A1970&lt;&gt;"",RIGHT(LEFT('Atual-TXT'!A1970,77),1),"")</f>
        <v/>
      </c>
      <c r="E1949" s="12" t="str">
        <f>IF('Atual-TXT'!A1970&lt;&gt;"",IF(MOD(VALUE(LEFT(A1949,1)),2)=1,IF(D1949="D",C1949,-C1949),IF(D1949="C",C1949,-C1949)),"")</f>
        <v/>
      </c>
    </row>
    <row r="1950" spans="1:5" x14ac:dyDescent="0.2">
      <c r="A1950" s="11" t="str">
        <f>IF('Atual-TXT'!A1971&lt;&gt;"",LEFT('Atual-TXT'!A1971,15),"")</f>
        <v/>
      </c>
      <c r="B1950" s="11" t="str">
        <f>IF('Atual-TXT'!A1971&lt;&gt;"",RIGHT(LEFT('Atual-TXT'!A1971,51),34),"")</f>
        <v/>
      </c>
      <c r="C1950" s="12" t="str">
        <f>IF('Atual-TXT'!A1971&lt;&gt;"",VALUE(RIGHT(LEFT('Atual-TXT'!A1971,75),23)),"")</f>
        <v/>
      </c>
      <c r="D1950" s="11" t="str">
        <f>IF('Atual-TXT'!A1971&lt;&gt;"",RIGHT(LEFT('Atual-TXT'!A1971,77),1),"")</f>
        <v/>
      </c>
      <c r="E1950" s="12" t="str">
        <f>IF('Atual-TXT'!A1971&lt;&gt;"",IF(MOD(VALUE(LEFT(A1950,1)),2)=1,IF(D1950="D",C1950,-C1950),IF(D1950="C",C1950,-C1950)),"")</f>
        <v/>
      </c>
    </row>
    <row r="1951" spans="1:5" x14ac:dyDescent="0.2">
      <c r="A1951" s="11" t="str">
        <f>IF('Atual-TXT'!A1972&lt;&gt;"",LEFT('Atual-TXT'!A1972,15),"")</f>
        <v/>
      </c>
      <c r="B1951" s="11" t="str">
        <f>IF('Atual-TXT'!A1972&lt;&gt;"",RIGHT(LEFT('Atual-TXT'!A1972,51),34),"")</f>
        <v/>
      </c>
      <c r="C1951" s="12" t="str">
        <f>IF('Atual-TXT'!A1972&lt;&gt;"",VALUE(RIGHT(LEFT('Atual-TXT'!A1972,75),23)),"")</f>
        <v/>
      </c>
      <c r="D1951" s="11" t="str">
        <f>IF('Atual-TXT'!A1972&lt;&gt;"",RIGHT(LEFT('Atual-TXT'!A1972,77),1),"")</f>
        <v/>
      </c>
      <c r="E1951" s="12" t="str">
        <f>IF('Atual-TXT'!A1972&lt;&gt;"",IF(MOD(VALUE(LEFT(A1951,1)),2)=1,IF(D1951="D",C1951,-C1951),IF(D1951="C",C1951,-C1951)),"")</f>
        <v/>
      </c>
    </row>
    <row r="1952" spans="1:5" x14ac:dyDescent="0.2">
      <c r="A1952" s="11" t="str">
        <f>IF('Atual-TXT'!A1973&lt;&gt;"",LEFT('Atual-TXT'!A1973,15),"")</f>
        <v/>
      </c>
      <c r="B1952" s="11" t="str">
        <f>IF('Atual-TXT'!A1973&lt;&gt;"",RIGHT(LEFT('Atual-TXT'!A1973,51),34),"")</f>
        <v/>
      </c>
      <c r="C1952" s="12" t="str">
        <f>IF('Atual-TXT'!A1973&lt;&gt;"",VALUE(RIGHT(LEFT('Atual-TXT'!A1973,75),23)),"")</f>
        <v/>
      </c>
      <c r="D1952" s="11" t="str">
        <f>IF('Atual-TXT'!A1973&lt;&gt;"",RIGHT(LEFT('Atual-TXT'!A1973,77),1),"")</f>
        <v/>
      </c>
      <c r="E1952" s="12" t="str">
        <f>IF('Atual-TXT'!A1973&lt;&gt;"",IF(MOD(VALUE(LEFT(A1952,1)),2)=1,IF(D1952="D",C1952,-C1952),IF(D1952="C",C1952,-C1952)),"")</f>
        <v/>
      </c>
    </row>
    <row r="1953" spans="1:5" x14ac:dyDescent="0.2">
      <c r="A1953" s="11" t="str">
        <f>IF('Atual-TXT'!A1974&lt;&gt;"",LEFT('Atual-TXT'!A1974,15),"")</f>
        <v/>
      </c>
      <c r="B1953" s="11" t="str">
        <f>IF('Atual-TXT'!A1974&lt;&gt;"",RIGHT(LEFT('Atual-TXT'!A1974,51),34),"")</f>
        <v/>
      </c>
      <c r="C1953" s="12" t="str">
        <f>IF('Atual-TXT'!A1974&lt;&gt;"",VALUE(RIGHT(LEFT('Atual-TXT'!A1974,75),23)),"")</f>
        <v/>
      </c>
      <c r="D1953" s="11" t="str">
        <f>IF('Atual-TXT'!A1974&lt;&gt;"",RIGHT(LEFT('Atual-TXT'!A1974,77),1),"")</f>
        <v/>
      </c>
      <c r="E1953" s="12" t="str">
        <f>IF('Atual-TXT'!A1974&lt;&gt;"",IF(MOD(VALUE(LEFT(A1953,1)),2)=1,IF(D1953="D",C1953,-C1953),IF(D1953="C",C1953,-C1953)),"")</f>
        <v/>
      </c>
    </row>
    <row r="1954" spans="1:5" x14ac:dyDescent="0.2">
      <c r="A1954" s="11" t="str">
        <f>IF('Atual-TXT'!A1975&lt;&gt;"",LEFT('Atual-TXT'!A1975,15),"")</f>
        <v/>
      </c>
      <c r="B1954" s="11" t="str">
        <f>IF('Atual-TXT'!A1975&lt;&gt;"",RIGHT(LEFT('Atual-TXT'!A1975,51),34),"")</f>
        <v/>
      </c>
      <c r="C1954" s="12" t="str">
        <f>IF('Atual-TXT'!A1975&lt;&gt;"",VALUE(RIGHT(LEFT('Atual-TXT'!A1975,75),23)),"")</f>
        <v/>
      </c>
      <c r="D1954" s="11" t="str">
        <f>IF('Atual-TXT'!A1975&lt;&gt;"",RIGHT(LEFT('Atual-TXT'!A1975,77),1),"")</f>
        <v/>
      </c>
      <c r="E1954" s="12" t="str">
        <f>IF('Atual-TXT'!A1975&lt;&gt;"",IF(MOD(VALUE(LEFT(A1954,1)),2)=1,IF(D1954="D",C1954,-C1954),IF(D1954="C",C1954,-C1954)),"")</f>
        <v/>
      </c>
    </row>
    <row r="1955" spans="1:5" x14ac:dyDescent="0.2">
      <c r="A1955" s="11" t="str">
        <f>IF('Atual-TXT'!A1976&lt;&gt;"",LEFT('Atual-TXT'!A1976,15),"")</f>
        <v/>
      </c>
      <c r="B1955" s="11" t="str">
        <f>IF('Atual-TXT'!A1976&lt;&gt;"",RIGHT(LEFT('Atual-TXT'!A1976,51),34),"")</f>
        <v/>
      </c>
      <c r="C1955" s="12" t="str">
        <f>IF('Atual-TXT'!A1976&lt;&gt;"",VALUE(RIGHT(LEFT('Atual-TXT'!A1976,75),23)),"")</f>
        <v/>
      </c>
      <c r="D1955" s="11" t="str">
        <f>IF('Atual-TXT'!A1976&lt;&gt;"",RIGHT(LEFT('Atual-TXT'!A1976,77),1),"")</f>
        <v/>
      </c>
      <c r="E1955" s="12" t="str">
        <f>IF('Atual-TXT'!A1976&lt;&gt;"",IF(MOD(VALUE(LEFT(A1955,1)),2)=1,IF(D1955="D",C1955,-C1955),IF(D1955="C",C1955,-C1955)),"")</f>
        <v/>
      </c>
    </row>
    <row r="1956" spans="1:5" x14ac:dyDescent="0.2">
      <c r="A1956" s="11" t="str">
        <f>IF('Atual-TXT'!A1977&lt;&gt;"",LEFT('Atual-TXT'!A1977,15),"")</f>
        <v/>
      </c>
      <c r="B1956" s="11" t="str">
        <f>IF('Atual-TXT'!A1977&lt;&gt;"",RIGHT(LEFT('Atual-TXT'!A1977,51),34),"")</f>
        <v/>
      </c>
      <c r="C1956" s="12" t="str">
        <f>IF('Atual-TXT'!A1977&lt;&gt;"",VALUE(RIGHT(LEFT('Atual-TXT'!A1977,75),23)),"")</f>
        <v/>
      </c>
      <c r="D1956" s="11" t="str">
        <f>IF('Atual-TXT'!A1977&lt;&gt;"",RIGHT(LEFT('Atual-TXT'!A1977,77),1),"")</f>
        <v/>
      </c>
      <c r="E1956" s="12" t="str">
        <f>IF('Atual-TXT'!A1977&lt;&gt;"",IF(MOD(VALUE(LEFT(A1956,1)),2)=1,IF(D1956="D",C1956,-C1956),IF(D1956="C",C1956,-C1956)),"")</f>
        <v/>
      </c>
    </row>
    <row r="1957" spans="1:5" x14ac:dyDescent="0.2">
      <c r="A1957" s="11" t="str">
        <f>IF('Atual-TXT'!A1978&lt;&gt;"",LEFT('Atual-TXT'!A1978,15),"")</f>
        <v/>
      </c>
      <c r="B1957" s="11" t="str">
        <f>IF('Atual-TXT'!A1978&lt;&gt;"",RIGHT(LEFT('Atual-TXT'!A1978,51),34),"")</f>
        <v/>
      </c>
      <c r="C1957" s="12" t="str">
        <f>IF('Atual-TXT'!A1978&lt;&gt;"",VALUE(RIGHT(LEFT('Atual-TXT'!A1978,75),23)),"")</f>
        <v/>
      </c>
      <c r="D1957" s="11" t="str">
        <f>IF('Atual-TXT'!A1978&lt;&gt;"",RIGHT(LEFT('Atual-TXT'!A1978,77),1),"")</f>
        <v/>
      </c>
      <c r="E1957" s="12" t="str">
        <f>IF('Atual-TXT'!A1978&lt;&gt;"",IF(MOD(VALUE(LEFT(A1957,1)),2)=1,IF(D1957="D",C1957,-C1957),IF(D1957="C",C1957,-C1957)),"")</f>
        <v/>
      </c>
    </row>
    <row r="1958" spans="1:5" x14ac:dyDescent="0.2">
      <c r="A1958" s="11" t="str">
        <f>IF('Atual-TXT'!A1979&lt;&gt;"",LEFT('Atual-TXT'!A1979,15),"")</f>
        <v/>
      </c>
      <c r="B1958" s="11" t="str">
        <f>IF('Atual-TXT'!A1979&lt;&gt;"",RIGHT(LEFT('Atual-TXT'!A1979,51),34),"")</f>
        <v/>
      </c>
      <c r="C1958" s="12" t="str">
        <f>IF('Atual-TXT'!A1979&lt;&gt;"",VALUE(RIGHT(LEFT('Atual-TXT'!A1979,75),23)),"")</f>
        <v/>
      </c>
      <c r="D1958" s="11" t="str">
        <f>IF('Atual-TXT'!A1979&lt;&gt;"",RIGHT(LEFT('Atual-TXT'!A1979,77),1),"")</f>
        <v/>
      </c>
      <c r="E1958" s="12" t="str">
        <f>IF('Atual-TXT'!A1979&lt;&gt;"",IF(MOD(VALUE(LEFT(A1958,1)),2)=1,IF(D1958="D",C1958,-C1958),IF(D1958="C",C1958,-C1958)),"")</f>
        <v/>
      </c>
    </row>
    <row r="1959" spans="1:5" x14ac:dyDescent="0.2">
      <c r="A1959" s="11" t="str">
        <f>IF('Atual-TXT'!A1980&lt;&gt;"",LEFT('Atual-TXT'!A1980,15),"")</f>
        <v/>
      </c>
      <c r="B1959" s="11" t="str">
        <f>IF('Atual-TXT'!A1980&lt;&gt;"",RIGHT(LEFT('Atual-TXT'!A1980,51),34),"")</f>
        <v/>
      </c>
      <c r="C1959" s="12" t="str">
        <f>IF('Atual-TXT'!A1980&lt;&gt;"",VALUE(RIGHT(LEFT('Atual-TXT'!A1980,75),23)),"")</f>
        <v/>
      </c>
      <c r="D1959" s="11" t="str">
        <f>IF('Atual-TXT'!A1980&lt;&gt;"",RIGHT(LEFT('Atual-TXT'!A1980,77),1),"")</f>
        <v/>
      </c>
      <c r="E1959" s="12" t="str">
        <f>IF('Atual-TXT'!A1980&lt;&gt;"",IF(MOD(VALUE(LEFT(A1959,1)),2)=1,IF(D1959="D",C1959,-C1959),IF(D1959="C",C1959,-C1959)),"")</f>
        <v/>
      </c>
    </row>
    <row r="1960" spans="1:5" x14ac:dyDescent="0.2">
      <c r="A1960" s="11" t="str">
        <f>IF('Atual-TXT'!A1981&lt;&gt;"",LEFT('Atual-TXT'!A1981,15),"")</f>
        <v/>
      </c>
      <c r="B1960" s="11" t="str">
        <f>IF('Atual-TXT'!A1981&lt;&gt;"",RIGHT(LEFT('Atual-TXT'!A1981,51),34),"")</f>
        <v/>
      </c>
      <c r="C1960" s="12" t="str">
        <f>IF('Atual-TXT'!A1981&lt;&gt;"",VALUE(RIGHT(LEFT('Atual-TXT'!A1981,75),23)),"")</f>
        <v/>
      </c>
      <c r="D1960" s="11" t="str">
        <f>IF('Atual-TXT'!A1981&lt;&gt;"",RIGHT(LEFT('Atual-TXT'!A1981,77),1),"")</f>
        <v/>
      </c>
      <c r="E1960" s="12" t="str">
        <f>IF('Atual-TXT'!A1981&lt;&gt;"",IF(MOD(VALUE(LEFT(A1960,1)),2)=1,IF(D1960="D",C1960,-C1960),IF(D1960="C",C1960,-C1960)),"")</f>
        <v/>
      </c>
    </row>
    <row r="1961" spans="1:5" x14ac:dyDescent="0.2">
      <c r="A1961" s="11" t="str">
        <f>IF('Atual-TXT'!A1982&lt;&gt;"",LEFT('Atual-TXT'!A1982,15),"")</f>
        <v/>
      </c>
      <c r="B1961" s="11" t="str">
        <f>IF('Atual-TXT'!A1982&lt;&gt;"",RIGHT(LEFT('Atual-TXT'!A1982,51),34),"")</f>
        <v/>
      </c>
      <c r="C1961" s="12" t="str">
        <f>IF('Atual-TXT'!A1982&lt;&gt;"",VALUE(RIGHT(LEFT('Atual-TXT'!A1982,75),23)),"")</f>
        <v/>
      </c>
      <c r="D1961" s="11" t="str">
        <f>IF('Atual-TXT'!A1982&lt;&gt;"",RIGHT(LEFT('Atual-TXT'!A1982,77),1),"")</f>
        <v/>
      </c>
      <c r="E1961" s="12" t="str">
        <f>IF('Atual-TXT'!A1982&lt;&gt;"",IF(MOD(VALUE(LEFT(A1961,1)),2)=1,IF(D1961="D",C1961,-C1961),IF(D1961="C",C1961,-C1961)),"")</f>
        <v/>
      </c>
    </row>
    <row r="1962" spans="1:5" x14ac:dyDescent="0.2">
      <c r="A1962" s="11" t="str">
        <f>IF('Atual-TXT'!A1983&lt;&gt;"",LEFT('Atual-TXT'!A1983,15),"")</f>
        <v/>
      </c>
      <c r="B1962" s="11" t="str">
        <f>IF('Atual-TXT'!A1983&lt;&gt;"",RIGHT(LEFT('Atual-TXT'!A1983,51),34),"")</f>
        <v/>
      </c>
      <c r="C1962" s="12" t="str">
        <f>IF('Atual-TXT'!A1983&lt;&gt;"",VALUE(RIGHT(LEFT('Atual-TXT'!A1983,75),23)),"")</f>
        <v/>
      </c>
      <c r="D1962" s="11" t="str">
        <f>IF('Atual-TXT'!A1983&lt;&gt;"",RIGHT(LEFT('Atual-TXT'!A1983,77),1),"")</f>
        <v/>
      </c>
      <c r="E1962" s="12" t="str">
        <f>IF('Atual-TXT'!A1983&lt;&gt;"",IF(MOD(VALUE(LEFT(A1962,1)),2)=1,IF(D1962="D",C1962,-C1962),IF(D1962="C",C1962,-C1962)),"")</f>
        <v/>
      </c>
    </row>
    <row r="1963" spans="1:5" x14ac:dyDescent="0.2">
      <c r="A1963" s="11" t="str">
        <f>IF('Atual-TXT'!A1984&lt;&gt;"",LEFT('Atual-TXT'!A1984,15),"")</f>
        <v/>
      </c>
      <c r="B1963" s="11" t="str">
        <f>IF('Atual-TXT'!A1984&lt;&gt;"",RIGHT(LEFT('Atual-TXT'!A1984,51),34),"")</f>
        <v/>
      </c>
      <c r="C1963" s="12" t="str">
        <f>IF('Atual-TXT'!A1984&lt;&gt;"",VALUE(RIGHT(LEFT('Atual-TXT'!A1984,75),23)),"")</f>
        <v/>
      </c>
      <c r="D1963" s="11" t="str">
        <f>IF('Atual-TXT'!A1984&lt;&gt;"",RIGHT(LEFT('Atual-TXT'!A1984,77),1),"")</f>
        <v/>
      </c>
      <c r="E1963" s="12" t="str">
        <f>IF('Atual-TXT'!A1984&lt;&gt;"",IF(MOD(VALUE(LEFT(A1963,1)),2)=1,IF(D1963="D",C1963,-C1963),IF(D1963="C",C1963,-C1963)),"")</f>
        <v/>
      </c>
    </row>
    <row r="1964" spans="1:5" x14ac:dyDescent="0.2">
      <c r="A1964" s="11" t="str">
        <f>IF('Atual-TXT'!A1985&lt;&gt;"",LEFT('Atual-TXT'!A1985,15),"")</f>
        <v/>
      </c>
      <c r="B1964" s="11" t="str">
        <f>IF('Atual-TXT'!A1985&lt;&gt;"",RIGHT(LEFT('Atual-TXT'!A1985,51),34),"")</f>
        <v/>
      </c>
      <c r="C1964" s="12" t="str">
        <f>IF('Atual-TXT'!A1985&lt;&gt;"",VALUE(RIGHT(LEFT('Atual-TXT'!A1985,75),23)),"")</f>
        <v/>
      </c>
      <c r="D1964" s="11" t="str">
        <f>IF('Atual-TXT'!A1985&lt;&gt;"",RIGHT(LEFT('Atual-TXT'!A1985,77),1),"")</f>
        <v/>
      </c>
      <c r="E1964" s="12" t="str">
        <f>IF('Atual-TXT'!A1985&lt;&gt;"",IF(MOD(VALUE(LEFT(A1964,1)),2)=1,IF(D1964="D",C1964,-C1964),IF(D1964="C",C1964,-C1964)),"")</f>
        <v/>
      </c>
    </row>
    <row r="1965" spans="1:5" x14ac:dyDescent="0.2">
      <c r="A1965" s="11" t="str">
        <f>IF('Atual-TXT'!A1986&lt;&gt;"",LEFT('Atual-TXT'!A1986,15),"")</f>
        <v/>
      </c>
      <c r="B1965" s="11" t="str">
        <f>IF('Atual-TXT'!A1986&lt;&gt;"",RIGHT(LEFT('Atual-TXT'!A1986,51),34),"")</f>
        <v/>
      </c>
      <c r="C1965" s="12" t="str">
        <f>IF('Atual-TXT'!A1986&lt;&gt;"",VALUE(RIGHT(LEFT('Atual-TXT'!A1986,75),23)),"")</f>
        <v/>
      </c>
      <c r="D1965" s="11" t="str">
        <f>IF('Atual-TXT'!A1986&lt;&gt;"",RIGHT(LEFT('Atual-TXT'!A1986,77),1),"")</f>
        <v/>
      </c>
      <c r="E1965" s="12" t="str">
        <f>IF('Atual-TXT'!A1986&lt;&gt;"",IF(MOD(VALUE(LEFT(A1965,1)),2)=1,IF(D1965="D",C1965,-C1965),IF(D1965="C",C1965,-C1965)),"")</f>
        <v/>
      </c>
    </row>
    <row r="1966" spans="1:5" x14ac:dyDescent="0.2">
      <c r="A1966" s="11" t="str">
        <f>IF('Atual-TXT'!A1987&lt;&gt;"",LEFT('Atual-TXT'!A1987,15),"")</f>
        <v/>
      </c>
      <c r="B1966" s="11" t="str">
        <f>IF('Atual-TXT'!A1987&lt;&gt;"",RIGHT(LEFT('Atual-TXT'!A1987,51),34),"")</f>
        <v/>
      </c>
      <c r="C1966" s="12" t="str">
        <f>IF('Atual-TXT'!A1987&lt;&gt;"",VALUE(RIGHT(LEFT('Atual-TXT'!A1987,75),23)),"")</f>
        <v/>
      </c>
      <c r="D1966" s="11" t="str">
        <f>IF('Atual-TXT'!A1987&lt;&gt;"",RIGHT(LEFT('Atual-TXT'!A1987,77),1),"")</f>
        <v/>
      </c>
      <c r="E1966" s="12" t="str">
        <f>IF('Atual-TXT'!A1987&lt;&gt;"",IF(MOD(VALUE(LEFT(A1966,1)),2)=1,IF(D1966="D",C1966,-C1966),IF(D1966="C",C1966,-C1966)),"")</f>
        <v/>
      </c>
    </row>
    <row r="1967" spans="1:5" x14ac:dyDescent="0.2">
      <c r="A1967" s="11" t="str">
        <f>IF('Atual-TXT'!A1988&lt;&gt;"",LEFT('Atual-TXT'!A1988,15),"")</f>
        <v/>
      </c>
      <c r="B1967" s="11" t="str">
        <f>IF('Atual-TXT'!A1988&lt;&gt;"",RIGHT(LEFT('Atual-TXT'!A1988,51),34),"")</f>
        <v/>
      </c>
      <c r="C1967" s="12" t="str">
        <f>IF('Atual-TXT'!A1988&lt;&gt;"",VALUE(RIGHT(LEFT('Atual-TXT'!A1988,75),23)),"")</f>
        <v/>
      </c>
      <c r="D1967" s="11" t="str">
        <f>IF('Atual-TXT'!A1988&lt;&gt;"",RIGHT(LEFT('Atual-TXT'!A1988,77),1),"")</f>
        <v/>
      </c>
      <c r="E1967" s="12" t="str">
        <f>IF('Atual-TXT'!A1988&lt;&gt;"",IF(MOD(VALUE(LEFT(A1967,1)),2)=1,IF(D1967="D",C1967,-C1967),IF(D1967="C",C1967,-C1967)),"")</f>
        <v/>
      </c>
    </row>
    <row r="1968" spans="1:5" x14ac:dyDescent="0.2">
      <c r="A1968" s="11" t="str">
        <f>IF('Atual-TXT'!A1989&lt;&gt;"",LEFT('Atual-TXT'!A1989,15),"")</f>
        <v/>
      </c>
      <c r="B1968" s="11" t="str">
        <f>IF('Atual-TXT'!A1989&lt;&gt;"",RIGHT(LEFT('Atual-TXT'!A1989,51),34),"")</f>
        <v/>
      </c>
      <c r="C1968" s="12" t="str">
        <f>IF('Atual-TXT'!A1989&lt;&gt;"",VALUE(RIGHT(LEFT('Atual-TXT'!A1989,75),23)),"")</f>
        <v/>
      </c>
      <c r="D1968" s="11" t="str">
        <f>IF('Atual-TXT'!A1989&lt;&gt;"",RIGHT(LEFT('Atual-TXT'!A1989,77),1),"")</f>
        <v/>
      </c>
      <c r="E1968" s="12" t="str">
        <f>IF('Atual-TXT'!A1989&lt;&gt;"",IF(MOD(VALUE(LEFT(A1968,1)),2)=1,IF(D1968="D",C1968,-C1968),IF(D1968="C",C1968,-C1968)),"")</f>
        <v/>
      </c>
    </row>
    <row r="1969" spans="1:5" x14ac:dyDescent="0.2">
      <c r="A1969" s="11" t="str">
        <f>IF('Atual-TXT'!A1990&lt;&gt;"",LEFT('Atual-TXT'!A1990,15),"")</f>
        <v/>
      </c>
      <c r="B1969" s="11" t="str">
        <f>IF('Atual-TXT'!A1990&lt;&gt;"",RIGHT(LEFT('Atual-TXT'!A1990,51),34),"")</f>
        <v/>
      </c>
      <c r="C1969" s="12" t="str">
        <f>IF('Atual-TXT'!A1990&lt;&gt;"",VALUE(RIGHT(LEFT('Atual-TXT'!A1990,75),23)),"")</f>
        <v/>
      </c>
      <c r="D1969" s="11" t="str">
        <f>IF('Atual-TXT'!A1990&lt;&gt;"",RIGHT(LEFT('Atual-TXT'!A1990,77),1),"")</f>
        <v/>
      </c>
      <c r="E1969" s="12" t="str">
        <f>IF('Atual-TXT'!A1990&lt;&gt;"",IF(MOD(VALUE(LEFT(A1969,1)),2)=1,IF(D1969="D",C1969,-C1969),IF(D1969="C",C1969,-C1969)),"")</f>
        <v/>
      </c>
    </row>
    <row r="1970" spans="1:5" x14ac:dyDescent="0.2">
      <c r="A1970" s="11" t="str">
        <f>IF('Atual-TXT'!A1991&lt;&gt;"",LEFT('Atual-TXT'!A1991,15),"")</f>
        <v/>
      </c>
      <c r="B1970" s="11" t="str">
        <f>IF('Atual-TXT'!A1991&lt;&gt;"",RIGHT(LEFT('Atual-TXT'!A1991,51),34),"")</f>
        <v/>
      </c>
      <c r="C1970" s="12" t="str">
        <f>IF('Atual-TXT'!A1991&lt;&gt;"",VALUE(RIGHT(LEFT('Atual-TXT'!A1991,75),23)),"")</f>
        <v/>
      </c>
      <c r="D1970" s="11" t="str">
        <f>IF('Atual-TXT'!A1991&lt;&gt;"",RIGHT(LEFT('Atual-TXT'!A1991,77),1),"")</f>
        <v/>
      </c>
      <c r="E1970" s="12" t="str">
        <f>IF('Atual-TXT'!A1991&lt;&gt;"",IF(MOD(VALUE(LEFT(A1970,1)),2)=1,IF(D1970="D",C1970,-C1970),IF(D1970="C",C1970,-C1970)),"")</f>
        <v/>
      </c>
    </row>
    <row r="1971" spans="1:5" x14ac:dyDescent="0.2">
      <c r="A1971" s="11" t="str">
        <f>IF('Atual-TXT'!A1992&lt;&gt;"",LEFT('Atual-TXT'!A1992,15),"")</f>
        <v/>
      </c>
      <c r="B1971" s="11" t="str">
        <f>IF('Atual-TXT'!A1992&lt;&gt;"",RIGHT(LEFT('Atual-TXT'!A1992,51),34),"")</f>
        <v/>
      </c>
      <c r="C1971" s="12" t="str">
        <f>IF('Atual-TXT'!A1992&lt;&gt;"",VALUE(RIGHT(LEFT('Atual-TXT'!A1992,75),23)),"")</f>
        <v/>
      </c>
      <c r="D1971" s="11" t="str">
        <f>IF('Atual-TXT'!A1992&lt;&gt;"",RIGHT(LEFT('Atual-TXT'!A1992,77),1),"")</f>
        <v/>
      </c>
      <c r="E1971" s="12" t="str">
        <f>IF('Atual-TXT'!A1992&lt;&gt;"",IF(MOD(VALUE(LEFT(A1971,1)),2)=1,IF(D1971="D",C1971,-C1971),IF(D1971="C",C1971,-C1971)),"")</f>
        <v/>
      </c>
    </row>
    <row r="1972" spans="1:5" x14ac:dyDescent="0.2">
      <c r="A1972" s="11" t="str">
        <f>IF('Atual-TXT'!A1993&lt;&gt;"",LEFT('Atual-TXT'!A1993,15),"")</f>
        <v/>
      </c>
      <c r="B1972" s="11" t="str">
        <f>IF('Atual-TXT'!A1993&lt;&gt;"",RIGHT(LEFT('Atual-TXT'!A1993,51),34),"")</f>
        <v/>
      </c>
      <c r="C1972" s="12" t="str">
        <f>IF('Atual-TXT'!A1993&lt;&gt;"",VALUE(RIGHT(LEFT('Atual-TXT'!A1993,75),23)),"")</f>
        <v/>
      </c>
      <c r="D1972" s="11" t="str">
        <f>IF('Atual-TXT'!A1993&lt;&gt;"",RIGHT(LEFT('Atual-TXT'!A1993,77),1),"")</f>
        <v/>
      </c>
      <c r="E1972" s="12" t="str">
        <f>IF('Atual-TXT'!A1993&lt;&gt;"",IF(MOD(VALUE(LEFT(A1972,1)),2)=1,IF(D1972="D",C1972,-C1972),IF(D1972="C",C1972,-C1972)),"")</f>
        <v/>
      </c>
    </row>
    <row r="1973" spans="1:5" x14ac:dyDescent="0.2">
      <c r="A1973" s="11" t="str">
        <f>IF('Atual-TXT'!A1994&lt;&gt;"",LEFT('Atual-TXT'!A1994,15),"")</f>
        <v/>
      </c>
      <c r="B1973" s="11" t="str">
        <f>IF('Atual-TXT'!A1994&lt;&gt;"",RIGHT(LEFT('Atual-TXT'!A1994,51),34),"")</f>
        <v/>
      </c>
      <c r="C1973" s="12" t="str">
        <f>IF('Atual-TXT'!A1994&lt;&gt;"",VALUE(RIGHT(LEFT('Atual-TXT'!A1994,75),23)),"")</f>
        <v/>
      </c>
      <c r="D1973" s="11" t="str">
        <f>IF('Atual-TXT'!A1994&lt;&gt;"",RIGHT(LEFT('Atual-TXT'!A1994,77),1),"")</f>
        <v/>
      </c>
      <c r="E1973" s="12" t="str">
        <f>IF('Atual-TXT'!A1994&lt;&gt;"",IF(MOD(VALUE(LEFT(A1973,1)),2)=1,IF(D1973="D",C1973,-C1973),IF(D1973="C",C1973,-C1973)),"")</f>
        <v/>
      </c>
    </row>
    <row r="1974" spans="1:5" x14ac:dyDescent="0.2">
      <c r="A1974" s="11" t="str">
        <f>IF('Atual-TXT'!A1995&lt;&gt;"",LEFT('Atual-TXT'!A1995,15),"")</f>
        <v/>
      </c>
      <c r="B1974" s="11" t="str">
        <f>IF('Atual-TXT'!A1995&lt;&gt;"",RIGHT(LEFT('Atual-TXT'!A1995,51),34),"")</f>
        <v/>
      </c>
      <c r="C1974" s="12" t="str">
        <f>IF('Atual-TXT'!A1995&lt;&gt;"",VALUE(RIGHT(LEFT('Atual-TXT'!A1995,75),23)),"")</f>
        <v/>
      </c>
      <c r="D1974" s="11" t="str">
        <f>IF('Atual-TXT'!A1995&lt;&gt;"",RIGHT(LEFT('Atual-TXT'!A1995,77),1),"")</f>
        <v/>
      </c>
      <c r="E1974" s="12" t="str">
        <f>IF('Atual-TXT'!A1995&lt;&gt;"",IF(MOD(VALUE(LEFT(A1974,1)),2)=1,IF(D1974="D",C1974,-C1974),IF(D1974="C",C1974,-C1974)),"")</f>
        <v/>
      </c>
    </row>
    <row r="1975" spans="1:5" x14ac:dyDescent="0.2">
      <c r="A1975" s="11" t="str">
        <f>IF('Atual-TXT'!A1996&lt;&gt;"",LEFT('Atual-TXT'!A1996,15),"")</f>
        <v/>
      </c>
      <c r="B1975" s="11" t="str">
        <f>IF('Atual-TXT'!A1996&lt;&gt;"",RIGHT(LEFT('Atual-TXT'!A1996,51),34),"")</f>
        <v/>
      </c>
      <c r="C1975" s="12" t="str">
        <f>IF('Atual-TXT'!A1996&lt;&gt;"",VALUE(RIGHT(LEFT('Atual-TXT'!A1996,75),23)),"")</f>
        <v/>
      </c>
      <c r="D1975" s="11" t="str">
        <f>IF('Atual-TXT'!A1996&lt;&gt;"",RIGHT(LEFT('Atual-TXT'!A1996,77),1),"")</f>
        <v/>
      </c>
      <c r="E1975" s="12" t="str">
        <f>IF('Atual-TXT'!A1996&lt;&gt;"",IF(MOD(VALUE(LEFT(A1975,1)),2)=1,IF(D1975="D",C1975,-C1975),IF(D1975="C",C1975,-C1975)),"")</f>
        <v/>
      </c>
    </row>
    <row r="1976" spans="1:5" x14ac:dyDescent="0.2">
      <c r="A1976" s="11" t="str">
        <f>IF('Atual-TXT'!A1997&lt;&gt;"",LEFT('Atual-TXT'!A1997,15),"")</f>
        <v/>
      </c>
      <c r="B1976" s="11" t="str">
        <f>IF('Atual-TXT'!A1997&lt;&gt;"",RIGHT(LEFT('Atual-TXT'!A1997,51),34),"")</f>
        <v/>
      </c>
      <c r="C1976" s="12" t="str">
        <f>IF('Atual-TXT'!A1997&lt;&gt;"",VALUE(RIGHT(LEFT('Atual-TXT'!A1997,75),23)),"")</f>
        <v/>
      </c>
      <c r="D1976" s="11" t="str">
        <f>IF('Atual-TXT'!A1997&lt;&gt;"",RIGHT(LEFT('Atual-TXT'!A1997,77),1),"")</f>
        <v/>
      </c>
      <c r="E1976" s="12" t="str">
        <f>IF('Atual-TXT'!A1997&lt;&gt;"",IF(MOD(VALUE(LEFT(A1976,1)),2)=1,IF(D1976="D",C1976,-C1976),IF(D1976="C",C1976,-C1976)),"")</f>
        <v/>
      </c>
    </row>
    <row r="1977" spans="1:5" x14ac:dyDescent="0.2">
      <c r="A1977" s="11" t="str">
        <f>IF('Atual-TXT'!A1998&lt;&gt;"",LEFT('Atual-TXT'!A1998,15),"")</f>
        <v/>
      </c>
      <c r="B1977" s="11" t="str">
        <f>IF('Atual-TXT'!A1998&lt;&gt;"",RIGHT(LEFT('Atual-TXT'!A1998,51),34),"")</f>
        <v/>
      </c>
      <c r="C1977" s="12" t="str">
        <f>IF('Atual-TXT'!A1998&lt;&gt;"",VALUE(RIGHT(LEFT('Atual-TXT'!A1998,75),23)),"")</f>
        <v/>
      </c>
      <c r="D1977" s="11" t="str">
        <f>IF('Atual-TXT'!A1998&lt;&gt;"",RIGHT(LEFT('Atual-TXT'!A1998,77),1),"")</f>
        <v/>
      </c>
      <c r="E1977" s="12" t="str">
        <f>IF('Atual-TXT'!A1998&lt;&gt;"",IF(MOD(VALUE(LEFT(A1977,1)),2)=1,IF(D1977="D",C1977,-C1977),IF(D1977="C",C1977,-C1977)),"")</f>
        <v/>
      </c>
    </row>
    <row r="1978" spans="1:5" x14ac:dyDescent="0.2">
      <c r="A1978" s="11" t="str">
        <f>IF('Atual-TXT'!A1999&lt;&gt;"",LEFT('Atual-TXT'!A1999,15),"")</f>
        <v/>
      </c>
      <c r="B1978" s="11" t="str">
        <f>IF('Atual-TXT'!A1999&lt;&gt;"",RIGHT(LEFT('Atual-TXT'!A1999,51),34),"")</f>
        <v/>
      </c>
      <c r="C1978" s="12" t="str">
        <f>IF('Atual-TXT'!A1999&lt;&gt;"",VALUE(RIGHT(LEFT('Atual-TXT'!A1999,75),23)),"")</f>
        <v/>
      </c>
      <c r="D1978" s="11" t="str">
        <f>IF('Atual-TXT'!A1999&lt;&gt;"",RIGHT(LEFT('Atual-TXT'!A1999,77),1),"")</f>
        <v/>
      </c>
      <c r="E1978" s="12" t="str">
        <f>IF('Atual-TXT'!A1999&lt;&gt;"",IF(MOD(VALUE(LEFT(A1978,1)),2)=1,IF(D1978="D",C1978,-C1978),IF(D1978="C",C1978,-C1978)),"")</f>
        <v/>
      </c>
    </row>
    <row r="1979" spans="1:5" x14ac:dyDescent="0.2">
      <c r="A1979" s="11" t="str">
        <f>IF('Atual-TXT'!A2000&lt;&gt;"",LEFT('Atual-TXT'!A2000,15),"")</f>
        <v/>
      </c>
      <c r="B1979" s="11" t="str">
        <f>IF('Atual-TXT'!A2000&lt;&gt;"",RIGHT(LEFT('Atual-TXT'!A2000,51),34),"")</f>
        <v/>
      </c>
      <c r="C1979" s="12" t="str">
        <f>IF('Atual-TXT'!A2000&lt;&gt;"",VALUE(RIGHT(LEFT('Atual-TXT'!A2000,75),23)),"")</f>
        <v/>
      </c>
      <c r="D1979" s="11" t="str">
        <f>IF('Atual-TXT'!A2000&lt;&gt;"",RIGHT(LEFT('Atual-TXT'!A2000,77),1),"")</f>
        <v/>
      </c>
      <c r="E1979" s="12" t="str">
        <f>IF('Atual-TXT'!A2000&lt;&gt;"",IF(MOD(VALUE(LEFT(A1979,1)),2)=1,IF(D1979="D",C1979,-C1979),IF(D1979="C",C1979,-C1979)),"")</f>
        <v/>
      </c>
    </row>
    <row r="1980" spans="1:5" x14ac:dyDescent="0.2">
      <c r="A1980" s="11" t="str">
        <f>IF('Atual-TXT'!A2001&lt;&gt;"",LEFT('Atual-TXT'!A2001,15),"")</f>
        <v/>
      </c>
      <c r="B1980" s="11" t="str">
        <f>IF('Atual-TXT'!A2001&lt;&gt;"",RIGHT(LEFT('Atual-TXT'!A2001,51),34),"")</f>
        <v/>
      </c>
      <c r="C1980" s="12" t="str">
        <f>IF('Atual-TXT'!A2001&lt;&gt;"",VALUE(RIGHT(LEFT('Atual-TXT'!A2001,75),23)),"")</f>
        <v/>
      </c>
      <c r="D1980" s="11" t="str">
        <f>IF('Atual-TXT'!A2001&lt;&gt;"",RIGHT(LEFT('Atual-TXT'!A2001,77),1),"")</f>
        <v/>
      </c>
      <c r="E1980" s="12" t="str">
        <f>IF('Atual-TXT'!A2001&lt;&gt;"",IF(MOD(VALUE(LEFT(A1980,1)),2)=1,IF(D1980="D",C1980,-C1980),IF(D1980="C",C1980,-C1980)),"")</f>
        <v/>
      </c>
    </row>
    <row r="1981" spans="1:5" x14ac:dyDescent="0.2">
      <c r="A1981" s="11" t="str">
        <f>IF('Atual-TXT'!A2002&lt;&gt;"",LEFT('Atual-TXT'!A2002,15),"")</f>
        <v/>
      </c>
      <c r="B1981" s="11" t="str">
        <f>IF('Atual-TXT'!A2002&lt;&gt;"",RIGHT(LEFT('Atual-TXT'!A2002,51),34),"")</f>
        <v/>
      </c>
      <c r="C1981" s="12" t="str">
        <f>IF('Atual-TXT'!A2002&lt;&gt;"",VALUE(RIGHT(LEFT('Atual-TXT'!A2002,75),23)),"")</f>
        <v/>
      </c>
      <c r="D1981" s="11" t="str">
        <f>IF('Atual-TXT'!A2002&lt;&gt;"",RIGHT(LEFT('Atual-TXT'!A2002,77),1),"")</f>
        <v/>
      </c>
      <c r="E1981" s="12" t="str">
        <f>IF('Atual-TXT'!A2002&lt;&gt;"",IF(MOD(VALUE(LEFT(A1981,1)),2)=1,IF(D1981="D",C1981,-C1981),IF(D1981="C",C1981,-C1981)),"")</f>
        <v/>
      </c>
    </row>
    <row r="1982" spans="1:5" x14ac:dyDescent="0.2">
      <c r="A1982" s="11" t="str">
        <f>IF('Atual-TXT'!A2003&lt;&gt;"",LEFT('Atual-TXT'!A2003,15),"")</f>
        <v/>
      </c>
      <c r="B1982" s="11" t="str">
        <f>IF('Atual-TXT'!A2003&lt;&gt;"",RIGHT(LEFT('Atual-TXT'!A2003,51),34),"")</f>
        <v/>
      </c>
      <c r="C1982" s="12" t="str">
        <f>IF('Atual-TXT'!A2003&lt;&gt;"",VALUE(RIGHT(LEFT('Atual-TXT'!A2003,75),23)),"")</f>
        <v/>
      </c>
      <c r="D1982" s="11" t="str">
        <f>IF('Atual-TXT'!A2003&lt;&gt;"",RIGHT(LEFT('Atual-TXT'!A2003,77),1),"")</f>
        <v/>
      </c>
      <c r="E1982" s="12" t="str">
        <f>IF('Atual-TXT'!A2003&lt;&gt;"",IF(MOD(VALUE(LEFT(A1982,1)),2)=1,IF(D1982="D",C1982,-C1982),IF(D1982="C",C1982,-C1982)),"")</f>
        <v/>
      </c>
    </row>
    <row r="1983" spans="1:5" x14ac:dyDescent="0.2">
      <c r="A1983" s="11" t="str">
        <f>IF('Atual-TXT'!A2004&lt;&gt;"",LEFT('Atual-TXT'!A2004,15),"")</f>
        <v/>
      </c>
      <c r="B1983" s="11" t="str">
        <f>IF('Atual-TXT'!A2004&lt;&gt;"",RIGHT(LEFT('Atual-TXT'!A2004,51),34),"")</f>
        <v/>
      </c>
      <c r="C1983" s="12" t="str">
        <f>IF('Atual-TXT'!A2004&lt;&gt;"",VALUE(RIGHT(LEFT('Atual-TXT'!A2004,75),23)),"")</f>
        <v/>
      </c>
      <c r="D1983" s="11" t="str">
        <f>IF('Atual-TXT'!A2004&lt;&gt;"",RIGHT(LEFT('Atual-TXT'!A2004,77),1),"")</f>
        <v/>
      </c>
      <c r="E1983" s="12" t="str">
        <f>IF('Atual-TXT'!A2004&lt;&gt;"",IF(MOD(VALUE(LEFT(A1983,1)),2)=1,IF(D1983="D",C1983,-C1983),IF(D1983="C",C1983,-C1983)),"")</f>
        <v/>
      </c>
    </row>
    <row r="1984" spans="1:5" x14ac:dyDescent="0.2">
      <c r="A1984" s="11" t="str">
        <f>IF('Atual-TXT'!A2005&lt;&gt;"",LEFT('Atual-TXT'!A2005,15),"")</f>
        <v/>
      </c>
      <c r="B1984" s="11" t="str">
        <f>IF('Atual-TXT'!A2005&lt;&gt;"",RIGHT(LEFT('Atual-TXT'!A2005,51),34),"")</f>
        <v/>
      </c>
      <c r="C1984" s="12" t="str">
        <f>IF('Atual-TXT'!A2005&lt;&gt;"",VALUE(RIGHT(LEFT('Atual-TXT'!A2005,75),23)),"")</f>
        <v/>
      </c>
      <c r="D1984" s="11" t="str">
        <f>IF('Atual-TXT'!A2005&lt;&gt;"",RIGHT(LEFT('Atual-TXT'!A2005,77),1),"")</f>
        <v/>
      </c>
      <c r="E1984" s="12" t="str">
        <f>IF('Atual-TXT'!A2005&lt;&gt;"",IF(MOD(VALUE(LEFT(A1984,1)),2)=1,IF(D1984="D",C1984,-C1984),IF(D1984="C",C1984,-C1984)),"")</f>
        <v/>
      </c>
    </row>
    <row r="1985" spans="1:5" x14ac:dyDescent="0.2">
      <c r="A1985" s="11" t="str">
        <f>IF('Atual-TXT'!A2006&lt;&gt;"",LEFT('Atual-TXT'!A2006,15),"")</f>
        <v/>
      </c>
      <c r="B1985" s="11" t="str">
        <f>IF('Atual-TXT'!A2006&lt;&gt;"",RIGHT(LEFT('Atual-TXT'!A2006,51),34),"")</f>
        <v/>
      </c>
      <c r="C1985" s="12" t="str">
        <f>IF('Atual-TXT'!A2006&lt;&gt;"",VALUE(RIGHT(LEFT('Atual-TXT'!A2006,75),23)),"")</f>
        <v/>
      </c>
      <c r="D1985" s="11" t="str">
        <f>IF('Atual-TXT'!A2006&lt;&gt;"",RIGHT(LEFT('Atual-TXT'!A2006,77),1),"")</f>
        <v/>
      </c>
      <c r="E1985" s="12" t="str">
        <f>IF('Atual-TXT'!A2006&lt;&gt;"",IF(MOD(VALUE(LEFT(A1985,1)),2)=1,IF(D1985="D",C1985,-C1985),IF(D1985="C",C1985,-C1985)),"")</f>
        <v/>
      </c>
    </row>
    <row r="1986" spans="1:5" x14ac:dyDescent="0.2">
      <c r="A1986" s="11" t="str">
        <f>IF('Atual-TXT'!A2007&lt;&gt;"",LEFT('Atual-TXT'!A2007,15),"")</f>
        <v/>
      </c>
      <c r="B1986" s="11" t="str">
        <f>IF('Atual-TXT'!A2007&lt;&gt;"",RIGHT(LEFT('Atual-TXT'!A2007,51),34),"")</f>
        <v/>
      </c>
      <c r="C1986" s="12" t="str">
        <f>IF('Atual-TXT'!A2007&lt;&gt;"",VALUE(RIGHT(LEFT('Atual-TXT'!A2007,75),23)),"")</f>
        <v/>
      </c>
      <c r="D1986" s="11" t="str">
        <f>IF('Atual-TXT'!A2007&lt;&gt;"",RIGHT(LEFT('Atual-TXT'!A2007,77),1),"")</f>
        <v/>
      </c>
      <c r="E1986" s="12" t="str">
        <f>IF('Atual-TXT'!A2007&lt;&gt;"",IF(MOD(VALUE(LEFT(A1986,1)),2)=1,IF(D1986="D",C1986,-C1986),IF(D1986="C",C1986,-C1986)),"")</f>
        <v/>
      </c>
    </row>
    <row r="1987" spans="1:5" x14ac:dyDescent="0.2">
      <c r="A1987" s="11" t="str">
        <f>IF('Atual-TXT'!A2008&lt;&gt;"",LEFT('Atual-TXT'!A2008,15),"")</f>
        <v/>
      </c>
      <c r="B1987" s="11" t="str">
        <f>IF('Atual-TXT'!A2008&lt;&gt;"",RIGHT(LEFT('Atual-TXT'!A2008,51),34),"")</f>
        <v/>
      </c>
      <c r="C1987" s="12" t="str">
        <f>IF('Atual-TXT'!A2008&lt;&gt;"",VALUE(RIGHT(LEFT('Atual-TXT'!A2008,75),23)),"")</f>
        <v/>
      </c>
      <c r="D1987" s="11" t="str">
        <f>IF('Atual-TXT'!A2008&lt;&gt;"",RIGHT(LEFT('Atual-TXT'!A2008,77),1),"")</f>
        <v/>
      </c>
      <c r="E1987" s="12" t="str">
        <f>IF('Atual-TXT'!A2008&lt;&gt;"",IF(MOD(VALUE(LEFT(A1987,1)),2)=1,IF(D1987="D",C1987,-C1987),IF(D1987="C",C1987,-C1987)),"")</f>
        <v/>
      </c>
    </row>
    <row r="1988" spans="1:5" x14ac:dyDescent="0.2">
      <c r="A1988" s="11" t="str">
        <f>IF('Atual-TXT'!A2009&lt;&gt;"",LEFT('Atual-TXT'!A2009,15),"")</f>
        <v/>
      </c>
      <c r="B1988" s="11" t="str">
        <f>IF('Atual-TXT'!A2009&lt;&gt;"",RIGHT(LEFT('Atual-TXT'!A2009,51),34),"")</f>
        <v/>
      </c>
      <c r="C1988" s="12" t="str">
        <f>IF('Atual-TXT'!A2009&lt;&gt;"",VALUE(RIGHT(LEFT('Atual-TXT'!A2009,75),23)),"")</f>
        <v/>
      </c>
      <c r="D1988" s="11" t="str">
        <f>IF('Atual-TXT'!A2009&lt;&gt;"",RIGHT(LEFT('Atual-TXT'!A2009,77),1),"")</f>
        <v/>
      </c>
      <c r="E1988" s="12" t="str">
        <f>IF('Atual-TXT'!A2009&lt;&gt;"",IF(MOD(VALUE(LEFT(A1988,1)),2)=1,IF(D1988="D",C1988,-C1988),IF(D1988="C",C1988,-C1988)),"")</f>
        <v/>
      </c>
    </row>
    <row r="1989" spans="1:5" x14ac:dyDescent="0.2">
      <c r="A1989" s="11" t="str">
        <f>IF('Atual-TXT'!A2010&lt;&gt;"",LEFT('Atual-TXT'!A2010,15),"")</f>
        <v/>
      </c>
      <c r="B1989" s="11" t="str">
        <f>IF('Atual-TXT'!A2010&lt;&gt;"",RIGHT(LEFT('Atual-TXT'!A2010,51),34),"")</f>
        <v/>
      </c>
      <c r="C1989" s="12" t="str">
        <f>IF('Atual-TXT'!A2010&lt;&gt;"",VALUE(RIGHT(LEFT('Atual-TXT'!A2010,75),23)),"")</f>
        <v/>
      </c>
      <c r="D1989" s="11" t="str">
        <f>IF('Atual-TXT'!A2010&lt;&gt;"",RIGHT(LEFT('Atual-TXT'!A2010,77),1),"")</f>
        <v/>
      </c>
      <c r="E1989" s="12" t="str">
        <f>IF('Atual-TXT'!A2010&lt;&gt;"",IF(MOD(VALUE(LEFT(A1989,1)),2)=1,IF(D1989="D",C1989,-C1989),IF(D1989="C",C1989,-C1989)),"")</f>
        <v/>
      </c>
    </row>
    <row r="1990" spans="1:5" x14ac:dyDescent="0.2">
      <c r="A1990" s="11" t="str">
        <f>IF('Atual-TXT'!A2011&lt;&gt;"",LEFT('Atual-TXT'!A2011,15),"")</f>
        <v/>
      </c>
      <c r="B1990" s="11" t="str">
        <f>IF('Atual-TXT'!A2011&lt;&gt;"",RIGHT(LEFT('Atual-TXT'!A2011,51),34),"")</f>
        <v/>
      </c>
      <c r="C1990" s="12" t="str">
        <f>IF('Atual-TXT'!A2011&lt;&gt;"",VALUE(RIGHT(LEFT('Atual-TXT'!A2011,75),23)),"")</f>
        <v/>
      </c>
      <c r="D1990" s="11" t="str">
        <f>IF('Atual-TXT'!A2011&lt;&gt;"",RIGHT(LEFT('Atual-TXT'!A2011,77),1),"")</f>
        <v/>
      </c>
      <c r="E1990" s="12" t="str">
        <f>IF('Atual-TXT'!A2011&lt;&gt;"",IF(MOD(VALUE(LEFT(A1990,1)),2)=1,IF(D1990="D",C1990,-C1990),IF(D1990="C",C1990,-C1990)),"")</f>
        <v/>
      </c>
    </row>
    <row r="1991" spans="1:5" x14ac:dyDescent="0.2">
      <c r="A1991" s="11" t="str">
        <f>IF('Atual-TXT'!A2012&lt;&gt;"",LEFT('Atual-TXT'!A2012,15),"")</f>
        <v/>
      </c>
      <c r="B1991" s="11" t="str">
        <f>IF('Atual-TXT'!A2012&lt;&gt;"",RIGHT(LEFT('Atual-TXT'!A2012,51),34),"")</f>
        <v/>
      </c>
      <c r="C1991" s="12" t="str">
        <f>IF('Atual-TXT'!A2012&lt;&gt;"",VALUE(RIGHT(LEFT('Atual-TXT'!A2012,75),23)),"")</f>
        <v/>
      </c>
      <c r="D1991" s="11" t="str">
        <f>IF('Atual-TXT'!A2012&lt;&gt;"",RIGHT(LEFT('Atual-TXT'!A2012,77),1),"")</f>
        <v/>
      </c>
      <c r="E1991" s="12" t="str">
        <f>IF('Atual-TXT'!A2012&lt;&gt;"",IF(MOD(VALUE(LEFT(A1991,1)),2)=1,IF(D1991="D",C1991,-C1991),IF(D1991="C",C1991,-C1991)),"")</f>
        <v/>
      </c>
    </row>
    <row r="1992" spans="1:5" x14ac:dyDescent="0.2">
      <c r="A1992" s="11" t="str">
        <f>IF('Atual-TXT'!A2013&lt;&gt;"",LEFT('Atual-TXT'!A2013,15),"")</f>
        <v/>
      </c>
      <c r="B1992" s="11" t="str">
        <f>IF('Atual-TXT'!A2013&lt;&gt;"",RIGHT(LEFT('Atual-TXT'!A2013,51),34),"")</f>
        <v/>
      </c>
      <c r="C1992" s="12" t="str">
        <f>IF('Atual-TXT'!A2013&lt;&gt;"",VALUE(RIGHT(LEFT('Atual-TXT'!A2013,75),23)),"")</f>
        <v/>
      </c>
      <c r="D1992" s="11" t="str">
        <f>IF('Atual-TXT'!A2013&lt;&gt;"",RIGHT(LEFT('Atual-TXT'!A2013,77),1),"")</f>
        <v/>
      </c>
      <c r="E1992" s="12" t="str">
        <f>IF('Atual-TXT'!A2013&lt;&gt;"",IF(MOD(VALUE(LEFT(A1992,1)),2)=1,IF(D1992="D",C1992,-C1992),IF(D1992="C",C1992,-C1992)),"")</f>
        <v/>
      </c>
    </row>
    <row r="1993" spans="1:5" x14ac:dyDescent="0.2">
      <c r="A1993" s="11" t="str">
        <f>IF('Atual-TXT'!A2014&lt;&gt;"",LEFT('Atual-TXT'!A2014,15),"")</f>
        <v/>
      </c>
      <c r="B1993" s="11" t="str">
        <f>IF('Atual-TXT'!A2014&lt;&gt;"",RIGHT(LEFT('Atual-TXT'!A2014,51),34),"")</f>
        <v/>
      </c>
      <c r="C1993" s="12" t="str">
        <f>IF('Atual-TXT'!A2014&lt;&gt;"",VALUE(RIGHT(LEFT('Atual-TXT'!A2014,75),23)),"")</f>
        <v/>
      </c>
      <c r="D1993" s="11" t="str">
        <f>IF('Atual-TXT'!A2014&lt;&gt;"",RIGHT(LEFT('Atual-TXT'!A2014,77),1),"")</f>
        <v/>
      </c>
      <c r="E1993" s="12" t="str">
        <f>IF('Atual-TXT'!A2014&lt;&gt;"",IF(MOD(VALUE(LEFT(A1993,1)),2)=1,IF(D1993="D",C1993,-C1993),IF(D1993="C",C1993,-C1993)),"")</f>
        <v/>
      </c>
    </row>
    <row r="1994" spans="1:5" x14ac:dyDescent="0.2">
      <c r="A1994" s="11" t="str">
        <f>IF('Atual-TXT'!A2015&lt;&gt;"",LEFT('Atual-TXT'!A2015,15),"")</f>
        <v/>
      </c>
      <c r="B1994" s="11" t="str">
        <f>IF('Atual-TXT'!A2015&lt;&gt;"",RIGHT(LEFT('Atual-TXT'!A2015,51),34),"")</f>
        <v/>
      </c>
      <c r="C1994" s="12" t="str">
        <f>IF('Atual-TXT'!A2015&lt;&gt;"",VALUE(RIGHT(LEFT('Atual-TXT'!A2015,75),23)),"")</f>
        <v/>
      </c>
      <c r="D1994" s="11" t="str">
        <f>IF('Atual-TXT'!A2015&lt;&gt;"",RIGHT(LEFT('Atual-TXT'!A2015,77),1),"")</f>
        <v/>
      </c>
      <c r="E1994" s="12" t="str">
        <f>IF('Atual-TXT'!A2015&lt;&gt;"",IF(MOD(VALUE(LEFT(A1994,1)),2)=1,IF(D1994="D",C1994,-C1994),IF(D1994="C",C1994,-C1994)),"")</f>
        <v/>
      </c>
    </row>
    <row r="1995" spans="1:5" x14ac:dyDescent="0.2">
      <c r="A1995" s="11" t="str">
        <f>IF('Atual-TXT'!A2016&lt;&gt;"",LEFT('Atual-TXT'!A2016,15),"")</f>
        <v/>
      </c>
      <c r="B1995" s="11" t="str">
        <f>IF('Atual-TXT'!A2016&lt;&gt;"",RIGHT(LEFT('Atual-TXT'!A2016,51),34),"")</f>
        <v/>
      </c>
      <c r="C1995" s="12" t="str">
        <f>IF('Atual-TXT'!A2016&lt;&gt;"",VALUE(RIGHT(LEFT('Atual-TXT'!A2016,75),23)),"")</f>
        <v/>
      </c>
      <c r="D1995" s="11" t="str">
        <f>IF('Atual-TXT'!A2016&lt;&gt;"",RIGHT(LEFT('Atual-TXT'!A2016,77),1),"")</f>
        <v/>
      </c>
      <c r="E1995" s="12" t="str">
        <f>IF('Atual-TXT'!A2016&lt;&gt;"",IF(MOD(VALUE(LEFT(A1995,1)),2)=1,IF(D1995="D",C1995,-C1995),IF(D1995="C",C1995,-C1995)),"")</f>
        <v/>
      </c>
    </row>
    <row r="1996" spans="1:5" x14ac:dyDescent="0.2">
      <c r="A1996" s="11" t="str">
        <f>IF('Atual-TXT'!A2017&lt;&gt;"",LEFT('Atual-TXT'!A2017,15),"")</f>
        <v/>
      </c>
      <c r="B1996" s="11" t="str">
        <f>IF('Atual-TXT'!A2017&lt;&gt;"",RIGHT(LEFT('Atual-TXT'!A2017,51),34),"")</f>
        <v/>
      </c>
      <c r="C1996" s="12" t="str">
        <f>IF('Atual-TXT'!A2017&lt;&gt;"",VALUE(RIGHT(LEFT('Atual-TXT'!A2017,75),23)),"")</f>
        <v/>
      </c>
      <c r="D1996" s="11" t="str">
        <f>IF('Atual-TXT'!A2017&lt;&gt;"",RIGHT(LEFT('Atual-TXT'!A2017,77),1),"")</f>
        <v/>
      </c>
      <c r="E1996" s="12" t="str">
        <f>IF('Atual-TXT'!A2017&lt;&gt;"",IF(MOD(VALUE(LEFT(A1996,1)),2)=1,IF(D1996="D",C1996,-C1996),IF(D1996="C",C1996,-C1996)),"")</f>
        <v/>
      </c>
    </row>
    <row r="1997" spans="1:5" x14ac:dyDescent="0.2">
      <c r="A1997" s="11" t="str">
        <f>IF('Atual-TXT'!A2018&lt;&gt;"",LEFT('Atual-TXT'!A2018,15),"")</f>
        <v/>
      </c>
      <c r="B1997" s="11" t="str">
        <f>IF('Atual-TXT'!A2018&lt;&gt;"",RIGHT(LEFT('Atual-TXT'!A2018,51),34),"")</f>
        <v/>
      </c>
      <c r="C1997" s="12" t="str">
        <f>IF('Atual-TXT'!A2018&lt;&gt;"",VALUE(RIGHT(LEFT('Atual-TXT'!A2018,75),23)),"")</f>
        <v/>
      </c>
      <c r="D1997" s="11" t="str">
        <f>IF('Atual-TXT'!A2018&lt;&gt;"",RIGHT(LEFT('Atual-TXT'!A2018,77),1),"")</f>
        <v/>
      </c>
      <c r="E1997" s="12" t="str">
        <f>IF('Atual-TXT'!A2018&lt;&gt;"",IF(MOD(VALUE(LEFT(A1997,1)),2)=1,IF(D1997="D",C1997,-C1997),IF(D1997="C",C1997,-C1997)),"")</f>
        <v/>
      </c>
    </row>
    <row r="1998" spans="1:5" x14ac:dyDescent="0.2">
      <c r="A1998" s="11" t="str">
        <f>IF('Atual-TXT'!A2019&lt;&gt;"",LEFT('Atual-TXT'!A2019,15),"")</f>
        <v/>
      </c>
      <c r="B1998" s="11" t="str">
        <f>IF('Atual-TXT'!A2019&lt;&gt;"",RIGHT(LEFT('Atual-TXT'!A2019,51),34),"")</f>
        <v/>
      </c>
      <c r="C1998" s="12" t="str">
        <f>IF('Atual-TXT'!A2019&lt;&gt;"",VALUE(RIGHT(LEFT('Atual-TXT'!A2019,75),23)),"")</f>
        <v/>
      </c>
      <c r="D1998" s="11" t="str">
        <f>IF('Atual-TXT'!A2019&lt;&gt;"",RIGHT(LEFT('Atual-TXT'!A2019,77),1),"")</f>
        <v/>
      </c>
      <c r="E1998" s="12" t="str">
        <f>IF('Atual-TXT'!A2019&lt;&gt;"",IF(MOD(VALUE(LEFT(A1998,1)),2)=1,IF(D1998="D",C1998,-C1998),IF(D1998="C",C1998,-C1998)),"")</f>
        <v/>
      </c>
    </row>
    <row r="1999" spans="1:5" x14ac:dyDescent="0.2">
      <c r="A1999" s="11" t="str">
        <f>IF('Atual-TXT'!A2020&lt;&gt;"",LEFT('Atual-TXT'!A2020,15),"")</f>
        <v/>
      </c>
      <c r="B1999" s="11" t="str">
        <f>IF('Atual-TXT'!A2020&lt;&gt;"",RIGHT(LEFT('Atual-TXT'!A2020,51),34),"")</f>
        <v/>
      </c>
      <c r="C1999" s="12" t="str">
        <f>IF('Atual-TXT'!A2020&lt;&gt;"",VALUE(RIGHT(LEFT('Atual-TXT'!A2020,75),23)),"")</f>
        <v/>
      </c>
      <c r="D1999" s="11" t="str">
        <f>IF('Atual-TXT'!A2020&lt;&gt;"",RIGHT(LEFT('Atual-TXT'!A2020,77),1),"")</f>
        <v/>
      </c>
      <c r="E1999" s="12" t="str">
        <f>IF('Atual-TXT'!A2020&lt;&gt;"",IF(MOD(VALUE(LEFT(A1999,1)),2)=1,IF(D1999="D",C1999,-C1999),IF(D1999="C",C1999,-C1999)),"")</f>
        <v/>
      </c>
    </row>
    <row r="2000" spans="1:5" x14ac:dyDescent="0.2">
      <c r="A2000" s="11" t="str">
        <f>IF('Atual-TXT'!A2021&lt;&gt;"",LEFT('Atual-TXT'!A2021,15),"")</f>
        <v/>
      </c>
      <c r="B2000" s="11" t="str">
        <f>IF('Atual-TXT'!A2021&lt;&gt;"",RIGHT(LEFT('Atual-TXT'!A2021,51),34),"")</f>
        <v/>
      </c>
      <c r="C2000" s="12" t="str">
        <f>IF('Atual-TXT'!A2021&lt;&gt;"",VALUE(RIGHT(LEFT('Atual-TXT'!A2021,75),23)),"")</f>
        <v/>
      </c>
      <c r="D2000" s="11" t="str">
        <f>IF('Atual-TXT'!A2021&lt;&gt;"",RIGHT(LEFT('Atual-TXT'!A2021,77),1),"")</f>
        <v/>
      </c>
      <c r="E2000" s="12" t="str">
        <f>IF('Atual-TXT'!A2021&lt;&gt;"",IF(MOD(VALUE(LEFT(A2000,1)),2)=1,IF(D2000="D",C2000,-C2000),IF(D2000="C",C2000,-C2000)),"")</f>
        <v/>
      </c>
    </row>
    <row r="2001" spans="1:5" x14ac:dyDescent="0.2">
      <c r="A2001" s="11" t="str">
        <f>IF('Atual-TXT'!A2022&lt;&gt;"",LEFT('Atual-TXT'!A2022,15),"")</f>
        <v/>
      </c>
      <c r="B2001" s="11" t="str">
        <f>IF('Atual-TXT'!A2022&lt;&gt;"",RIGHT(LEFT('Atual-TXT'!A2022,51),34),"")</f>
        <v/>
      </c>
      <c r="C2001" s="12" t="str">
        <f>IF('Atual-TXT'!A2022&lt;&gt;"",VALUE(RIGHT(LEFT('Atual-TXT'!A2022,75),23)),"")</f>
        <v/>
      </c>
      <c r="D2001" s="11" t="str">
        <f>IF('Atual-TXT'!A2022&lt;&gt;"",RIGHT(LEFT('Atual-TXT'!A2022,77),1),"")</f>
        <v/>
      </c>
      <c r="E2001" s="12" t="str">
        <f>IF('Atual-TXT'!A2022&lt;&gt;"",IF(MOD(VALUE(LEFT(A2001,1)),2)=1,IF(D2001="D",C2001,-C2001),IF(D2001="C",C2001,-C2001)),"")</f>
        <v/>
      </c>
    </row>
    <row r="2002" spans="1:5" x14ac:dyDescent="0.2">
      <c r="A2002" s="11" t="str">
        <f>IF('Atual-TXT'!A2023&lt;&gt;"",LEFT('Atual-TXT'!A2023,15),"")</f>
        <v/>
      </c>
      <c r="B2002" s="11" t="str">
        <f>IF('Atual-TXT'!A2023&lt;&gt;"",RIGHT(LEFT('Atual-TXT'!A2023,51),34),"")</f>
        <v/>
      </c>
      <c r="C2002" s="12" t="str">
        <f>IF('Atual-TXT'!A2023&lt;&gt;"",VALUE(RIGHT(LEFT('Atual-TXT'!A2023,75),23)),"")</f>
        <v/>
      </c>
      <c r="D2002" s="11" t="str">
        <f>IF('Atual-TXT'!A2023&lt;&gt;"",RIGHT(LEFT('Atual-TXT'!A2023,77),1),"")</f>
        <v/>
      </c>
      <c r="E2002" s="12" t="str">
        <f>IF('Atual-TXT'!A2023&lt;&gt;"",IF(MOD(VALUE(LEFT(A2002,1)),2)=1,IF(D2002="D",C2002,-C2002),IF(D2002="C",C2002,-C2002)),"")</f>
        <v/>
      </c>
    </row>
    <row r="2003" spans="1:5" x14ac:dyDescent="0.2">
      <c r="A2003" s="11" t="str">
        <f>IF('Atual-TXT'!A2024&lt;&gt;"",LEFT('Atual-TXT'!A2024,15),"")</f>
        <v/>
      </c>
      <c r="B2003" s="11" t="str">
        <f>IF('Atual-TXT'!A2024&lt;&gt;"",RIGHT(LEFT('Atual-TXT'!A2024,51),34),"")</f>
        <v/>
      </c>
      <c r="C2003" s="12" t="str">
        <f>IF('Atual-TXT'!A2024&lt;&gt;"",VALUE(RIGHT(LEFT('Atual-TXT'!A2024,75),23)),"")</f>
        <v/>
      </c>
      <c r="D2003" s="11" t="str">
        <f>IF('Atual-TXT'!A2024&lt;&gt;"",RIGHT(LEFT('Atual-TXT'!A2024,77),1),"")</f>
        <v/>
      </c>
      <c r="E2003" s="12" t="str">
        <f>IF('Atual-TXT'!A2024&lt;&gt;"",IF(MOD(VALUE(LEFT(A2003,1)),2)=1,IF(D2003="D",C2003,-C2003),IF(D2003="C",C2003,-C2003)),"")</f>
        <v/>
      </c>
    </row>
    <row r="2004" spans="1:5" x14ac:dyDescent="0.2">
      <c r="A2004" s="11" t="str">
        <f>IF('Atual-TXT'!A2025&lt;&gt;"",LEFT('Atual-TXT'!A2025,15),"")</f>
        <v/>
      </c>
      <c r="B2004" s="11" t="str">
        <f>IF('Atual-TXT'!A2025&lt;&gt;"",RIGHT(LEFT('Atual-TXT'!A2025,51),34),"")</f>
        <v/>
      </c>
      <c r="C2004" s="12" t="str">
        <f>IF('Atual-TXT'!A2025&lt;&gt;"",VALUE(RIGHT(LEFT('Atual-TXT'!A2025,75),23)),"")</f>
        <v/>
      </c>
      <c r="D2004" s="11" t="str">
        <f>IF('Atual-TXT'!A2025&lt;&gt;"",RIGHT(LEFT('Atual-TXT'!A2025,77),1),"")</f>
        <v/>
      </c>
      <c r="E2004" s="12" t="str">
        <f>IF('Atual-TXT'!A2025&lt;&gt;"",IF(MOD(VALUE(LEFT(A2004,1)),2)=1,IF(D2004="D",C2004,-C2004),IF(D2004="C",C2004,-C2004)),"")</f>
        <v/>
      </c>
    </row>
    <row r="2005" spans="1:5" x14ac:dyDescent="0.2">
      <c r="A2005" s="11" t="str">
        <f>IF('Atual-TXT'!A2026&lt;&gt;"",LEFT('Atual-TXT'!A2026,15),"")</f>
        <v/>
      </c>
      <c r="B2005" s="11" t="str">
        <f>IF('Atual-TXT'!A2026&lt;&gt;"",RIGHT(LEFT('Atual-TXT'!A2026,51),34),"")</f>
        <v/>
      </c>
      <c r="C2005" s="12" t="str">
        <f>IF('Atual-TXT'!A2026&lt;&gt;"",VALUE(RIGHT(LEFT('Atual-TXT'!A2026,75),23)),"")</f>
        <v/>
      </c>
      <c r="D2005" s="11" t="str">
        <f>IF('Atual-TXT'!A2026&lt;&gt;"",RIGHT(LEFT('Atual-TXT'!A2026,77),1),"")</f>
        <v/>
      </c>
      <c r="E2005" s="12" t="str">
        <f>IF('Atual-TXT'!A2026&lt;&gt;"",IF(MOD(VALUE(LEFT(A2005,1)),2)=1,IF(D2005="D",C2005,-C2005),IF(D2005="C",C2005,-C2005)),"")</f>
        <v/>
      </c>
    </row>
    <row r="2006" spans="1:5" x14ac:dyDescent="0.2">
      <c r="A2006" s="11" t="str">
        <f>IF('Atual-TXT'!A2027&lt;&gt;"",LEFT('Atual-TXT'!A2027,15),"")</f>
        <v/>
      </c>
      <c r="B2006" s="11" t="str">
        <f>IF('Atual-TXT'!A2027&lt;&gt;"",RIGHT(LEFT('Atual-TXT'!A2027,51),34),"")</f>
        <v/>
      </c>
      <c r="C2006" s="12" t="str">
        <f>IF('Atual-TXT'!A2027&lt;&gt;"",VALUE(RIGHT(LEFT('Atual-TXT'!A2027,75),23)),"")</f>
        <v/>
      </c>
      <c r="D2006" s="11" t="str">
        <f>IF('Atual-TXT'!A2027&lt;&gt;"",RIGHT(LEFT('Atual-TXT'!A2027,77),1),"")</f>
        <v/>
      </c>
      <c r="E2006" s="12" t="str">
        <f>IF('Atual-TXT'!A2027&lt;&gt;"",IF(MOD(VALUE(LEFT(A2006,1)),2)=1,IF(D2006="D",C2006,-C2006),IF(D2006="C",C2006,-C2006)),"")</f>
        <v/>
      </c>
    </row>
    <row r="2007" spans="1:5" x14ac:dyDescent="0.2">
      <c r="A2007" s="11" t="str">
        <f>IF('Atual-TXT'!A2028&lt;&gt;"",LEFT('Atual-TXT'!A2028,15),"")</f>
        <v/>
      </c>
      <c r="B2007" s="11" t="str">
        <f>IF('Atual-TXT'!A2028&lt;&gt;"",RIGHT(LEFT('Atual-TXT'!A2028,51),34),"")</f>
        <v/>
      </c>
      <c r="C2007" s="12" t="str">
        <f>IF('Atual-TXT'!A2028&lt;&gt;"",VALUE(RIGHT(LEFT('Atual-TXT'!A2028,75),23)),"")</f>
        <v/>
      </c>
      <c r="D2007" s="11" t="str">
        <f>IF('Atual-TXT'!A2028&lt;&gt;"",RIGHT(LEFT('Atual-TXT'!A2028,77),1),"")</f>
        <v/>
      </c>
      <c r="E2007" s="12" t="str">
        <f>IF('Atual-TXT'!A2028&lt;&gt;"",IF(MOD(VALUE(LEFT(A2007,1)),2)=1,IF(D2007="D",C2007,-C2007),IF(D2007="C",C2007,-C2007)),"")</f>
        <v/>
      </c>
    </row>
    <row r="2008" spans="1:5" x14ac:dyDescent="0.2">
      <c r="A2008" s="11" t="str">
        <f>IF('Atual-TXT'!A2029&lt;&gt;"",LEFT('Atual-TXT'!A2029,15),"")</f>
        <v/>
      </c>
      <c r="B2008" s="11" t="str">
        <f>IF('Atual-TXT'!A2029&lt;&gt;"",RIGHT(LEFT('Atual-TXT'!A2029,51),34),"")</f>
        <v/>
      </c>
      <c r="C2008" s="12" t="str">
        <f>IF('Atual-TXT'!A2029&lt;&gt;"",VALUE(RIGHT(LEFT('Atual-TXT'!A2029,75),23)),"")</f>
        <v/>
      </c>
      <c r="D2008" s="11" t="str">
        <f>IF('Atual-TXT'!A2029&lt;&gt;"",RIGHT(LEFT('Atual-TXT'!A2029,77),1),"")</f>
        <v/>
      </c>
      <c r="E2008" s="12" t="str">
        <f>IF('Atual-TXT'!A2029&lt;&gt;"",IF(MOD(VALUE(LEFT(A2008,1)),2)=1,IF(D2008="D",C2008,-C2008),IF(D2008="C",C2008,-C2008)),"")</f>
        <v/>
      </c>
    </row>
    <row r="2009" spans="1:5" x14ac:dyDescent="0.2">
      <c r="A2009" s="11" t="str">
        <f>IF('Atual-TXT'!A2030&lt;&gt;"",LEFT('Atual-TXT'!A2030,15),"")</f>
        <v/>
      </c>
      <c r="B2009" s="11" t="str">
        <f>IF('Atual-TXT'!A2030&lt;&gt;"",RIGHT(LEFT('Atual-TXT'!A2030,51),34),"")</f>
        <v/>
      </c>
      <c r="C2009" s="12" t="str">
        <f>IF('Atual-TXT'!A2030&lt;&gt;"",VALUE(RIGHT(LEFT('Atual-TXT'!A2030,75),23)),"")</f>
        <v/>
      </c>
      <c r="D2009" s="11" t="str">
        <f>IF('Atual-TXT'!A2030&lt;&gt;"",RIGHT(LEFT('Atual-TXT'!A2030,77),1),"")</f>
        <v/>
      </c>
      <c r="E2009" s="12" t="str">
        <f>IF('Atual-TXT'!A2030&lt;&gt;"",IF(MOD(VALUE(LEFT(A2009,1)),2)=1,IF(D2009="D",C2009,-C2009),IF(D2009="C",C2009,-C2009)),"")</f>
        <v/>
      </c>
    </row>
    <row r="2010" spans="1:5" x14ac:dyDescent="0.2">
      <c r="A2010" s="11" t="str">
        <f>IF('Atual-TXT'!A2031&lt;&gt;"",LEFT('Atual-TXT'!A2031,15),"")</f>
        <v/>
      </c>
      <c r="B2010" s="11" t="str">
        <f>IF('Atual-TXT'!A2031&lt;&gt;"",RIGHT(LEFT('Atual-TXT'!A2031,51),34),"")</f>
        <v/>
      </c>
      <c r="C2010" s="12" t="str">
        <f>IF('Atual-TXT'!A2031&lt;&gt;"",VALUE(RIGHT(LEFT('Atual-TXT'!A2031,75),23)),"")</f>
        <v/>
      </c>
      <c r="D2010" s="11" t="str">
        <f>IF('Atual-TXT'!A2031&lt;&gt;"",RIGHT(LEFT('Atual-TXT'!A2031,77),1),"")</f>
        <v/>
      </c>
      <c r="E2010" s="12" t="str">
        <f>IF('Atual-TXT'!A2031&lt;&gt;"",IF(MOD(VALUE(LEFT(A2010,1)),2)=1,IF(D2010="D",C2010,-C2010),IF(D2010="C",C2010,-C2010)),"")</f>
        <v/>
      </c>
    </row>
    <row r="2011" spans="1:5" x14ac:dyDescent="0.2">
      <c r="A2011" s="11" t="str">
        <f>IF('Atual-TXT'!A2032&lt;&gt;"",LEFT('Atual-TXT'!A2032,15),"")</f>
        <v/>
      </c>
      <c r="B2011" s="11" t="str">
        <f>IF('Atual-TXT'!A2032&lt;&gt;"",RIGHT(LEFT('Atual-TXT'!A2032,51),34),"")</f>
        <v/>
      </c>
      <c r="C2011" s="12" t="str">
        <f>IF('Atual-TXT'!A2032&lt;&gt;"",VALUE(RIGHT(LEFT('Atual-TXT'!A2032,75),23)),"")</f>
        <v/>
      </c>
      <c r="D2011" s="11" t="str">
        <f>IF('Atual-TXT'!A2032&lt;&gt;"",RIGHT(LEFT('Atual-TXT'!A2032,77),1),"")</f>
        <v/>
      </c>
      <c r="E2011" s="12" t="str">
        <f>IF('Atual-TXT'!A2032&lt;&gt;"",IF(MOD(VALUE(LEFT(A2011,1)),2)=1,IF(D2011="D",C2011,-C2011),IF(D2011="C",C2011,-C2011)),"")</f>
        <v/>
      </c>
    </row>
    <row r="2012" spans="1:5" x14ac:dyDescent="0.2">
      <c r="A2012" s="11" t="str">
        <f>IF('Atual-TXT'!A2033&lt;&gt;"",LEFT('Atual-TXT'!A2033,15),"")</f>
        <v/>
      </c>
      <c r="B2012" s="11" t="str">
        <f>IF('Atual-TXT'!A2033&lt;&gt;"",RIGHT(LEFT('Atual-TXT'!A2033,51),34),"")</f>
        <v/>
      </c>
      <c r="C2012" s="12" t="str">
        <f>IF('Atual-TXT'!A2033&lt;&gt;"",VALUE(RIGHT(LEFT('Atual-TXT'!A2033,75),23)),"")</f>
        <v/>
      </c>
      <c r="D2012" s="11" t="str">
        <f>IF('Atual-TXT'!A2033&lt;&gt;"",RIGHT(LEFT('Atual-TXT'!A2033,77),1),"")</f>
        <v/>
      </c>
      <c r="E2012" s="12" t="str">
        <f>IF('Atual-TXT'!A2033&lt;&gt;"",IF(MOD(VALUE(LEFT(A2012,1)),2)=1,IF(D2012="D",C2012,-C2012),IF(D2012="C",C2012,-C2012)),"")</f>
        <v/>
      </c>
    </row>
    <row r="2013" spans="1:5" x14ac:dyDescent="0.2">
      <c r="A2013" s="11" t="str">
        <f>IF('Atual-TXT'!A2034&lt;&gt;"",LEFT('Atual-TXT'!A2034,15),"")</f>
        <v/>
      </c>
      <c r="B2013" s="11" t="str">
        <f>IF('Atual-TXT'!A2034&lt;&gt;"",RIGHT(LEFT('Atual-TXT'!A2034,51),34),"")</f>
        <v/>
      </c>
      <c r="C2013" s="12" t="str">
        <f>IF('Atual-TXT'!A2034&lt;&gt;"",VALUE(RIGHT(LEFT('Atual-TXT'!A2034,75),23)),"")</f>
        <v/>
      </c>
      <c r="D2013" s="11" t="str">
        <f>IF('Atual-TXT'!A2034&lt;&gt;"",RIGHT(LEFT('Atual-TXT'!A2034,77),1),"")</f>
        <v/>
      </c>
      <c r="E2013" s="12" t="str">
        <f>IF('Atual-TXT'!A2034&lt;&gt;"",IF(MOD(VALUE(LEFT(A2013,1)),2)=1,IF(D2013="D",C2013,-C2013),IF(D2013="C",C2013,-C2013)),"")</f>
        <v/>
      </c>
    </row>
    <row r="2014" spans="1:5" x14ac:dyDescent="0.2">
      <c r="A2014" s="11" t="str">
        <f>IF('Atual-TXT'!A2035&lt;&gt;"",LEFT('Atual-TXT'!A2035,15),"")</f>
        <v/>
      </c>
      <c r="B2014" s="11" t="str">
        <f>IF('Atual-TXT'!A2035&lt;&gt;"",RIGHT(LEFT('Atual-TXT'!A2035,51),34),"")</f>
        <v/>
      </c>
      <c r="C2014" s="12" t="str">
        <f>IF('Atual-TXT'!A2035&lt;&gt;"",VALUE(RIGHT(LEFT('Atual-TXT'!A2035,75),23)),"")</f>
        <v/>
      </c>
      <c r="D2014" s="11" t="str">
        <f>IF('Atual-TXT'!A2035&lt;&gt;"",RIGHT(LEFT('Atual-TXT'!A2035,77),1),"")</f>
        <v/>
      </c>
      <c r="E2014" s="12" t="str">
        <f>IF('Atual-TXT'!A2035&lt;&gt;"",IF(MOD(VALUE(LEFT(A2014,1)),2)=1,IF(D2014="D",C2014,-C2014),IF(D2014="C",C2014,-C2014)),"")</f>
        <v/>
      </c>
    </row>
    <row r="2015" spans="1:5" x14ac:dyDescent="0.2">
      <c r="A2015" s="11" t="str">
        <f>IF('Atual-TXT'!A2036&lt;&gt;"",LEFT('Atual-TXT'!A2036,15),"")</f>
        <v/>
      </c>
      <c r="B2015" s="11" t="str">
        <f>IF('Atual-TXT'!A2036&lt;&gt;"",RIGHT(LEFT('Atual-TXT'!A2036,51),34),"")</f>
        <v/>
      </c>
      <c r="C2015" s="12" t="str">
        <f>IF('Atual-TXT'!A2036&lt;&gt;"",VALUE(RIGHT(LEFT('Atual-TXT'!A2036,75),23)),"")</f>
        <v/>
      </c>
      <c r="D2015" s="11" t="str">
        <f>IF('Atual-TXT'!A2036&lt;&gt;"",RIGHT(LEFT('Atual-TXT'!A2036,77),1),"")</f>
        <v/>
      </c>
      <c r="E2015" s="12" t="str">
        <f>IF('Atual-TXT'!A2036&lt;&gt;"",IF(MOD(VALUE(LEFT(A2015,1)),2)=1,IF(D2015="D",C2015,-C2015),IF(D2015="C",C2015,-C2015)),"")</f>
        <v/>
      </c>
    </row>
    <row r="2016" spans="1:5" x14ac:dyDescent="0.2">
      <c r="A2016" s="11" t="str">
        <f>IF('Atual-TXT'!A2037&lt;&gt;"",LEFT('Atual-TXT'!A2037,15),"")</f>
        <v/>
      </c>
      <c r="B2016" s="11" t="str">
        <f>IF('Atual-TXT'!A2037&lt;&gt;"",RIGHT(LEFT('Atual-TXT'!A2037,51),34),"")</f>
        <v/>
      </c>
      <c r="C2016" s="12" t="str">
        <f>IF('Atual-TXT'!A2037&lt;&gt;"",VALUE(RIGHT(LEFT('Atual-TXT'!A2037,75),23)),"")</f>
        <v/>
      </c>
      <c r="D2016" s="11" t="str">
        <f>IF('Atual-TXT'!A2037&lt;&gt;"",RIGHT(LEFT('Atual-TXT'!A2037,77),1),"")</f>
        <v/>
      </c>
      <c r="E2016" s="12" t="str">
        <f>IF('Atual-TXT'!A2037&lt;&gt;"",IF(MOD(VALUE(LEFT(A2016,1)),2)=1,IF(D2016="D",C2016,-C2016),IF(D2016="C",C2016,-C2016)),"")</f>
        <v/>
      </c>
    </row>
    <row r="2017" spans="1:5" x14ac:dyDescent="0.2">
      <c r="A2017" s="11" t="str">
        <f>IF('Atual-TXT'!A2038&lt;&gt;"",LEFT('Atual-TXT'!A2038,15),"")</f>
        <v/>
      </c>
      <c r="B2017" s="11" t="str">
        <f>IF('Atual-TXT'!A2038&lt;&gt;"",RIGHT(LEFT('Atual-TXT'!A2038,51),34),"")</f>
        <v/>
      </c>
      <c r="C2017" s="12" t="str">
        <f>IF('Atual-TXT'!A2038&lt;&gt;"",VALUE(RIGHT(LEFT('Atual-TXT'!A2038,75),23)),"")</f>
        <v/>
      </c>
      <c r="D2017" s="11" t="str">
        <f>IF('Atual-TXT'!A2038&lt;&gt;"",RIGHT(LEFT('Atual-TXT'!A2038,77),1),"")</f>
        <v/>
      </c>
      <c r="E2017" s="12" t="str">
        <f>IF('Atual-TXT'!A2038&lt;&gt;"",IF(MOD(VALUE(LEFT(A2017,1)),2)=1,IF(D2017="D",C2017,-C2017),IF(D2017="C",C2017,-C2017)),"")</f>
        <v/>
      </c>
    </row>
    <row r="2018" spans="1:5" x14ac:dyDescent="0.2">
      <c r="A2018" s="11" t="str">
        <f>IF('Atual-TXT'!A2039&lt;&gt;"",LEFT('Atual-TXT'!A2039,15),"")</f>
        <v/>
      </c>
      <c r="B2018" s="11" t="str">
        <f>IF('Atual-TXT'!A2039&lt;&gt;"",RIGHT(LEFT('Atual-TXT'!A2039,51),34),"")</f>
        <v/>
      </c>
      <c r="C2018" s="12" t="str">
        <f>IF('Atual-TXT'!A2039&lt;&gt;"",VALUE(RIGHT(LEFT('Atual-TXT'!A2039,75),23)),"")</f>
        <v/>
      </c>
      <c r="D2018" s="11" t="str">
        <f>IF('Atual-TXT'!A2039&lt;&gt;"",RIGHT(LEFT('Atual-TXT'!A2039,77),1),"")</f>
        <v/>
      </c>
      <c r="E2018" s="12" t="str">
        <f>IF('Atual-TXT'!A2039&lt;&gt;"",IF(MOD(VALUE(LEFT(A2018,1)),2)=1,IF(D2018="D",C2018,-C2018),IF(D2018="C",C2018,-C2018)),"")</f>
        <v/>
      </c>
    </row>
    <row r="2019" spans="1:5" x14ac:dyDescent="0.2">
      <c r="A2019" s="11" t="str">
        <f>IF('Atual-TXT'!A2040&lt;&gt;"",LEFT('Atual-TXT'!A2040,15),"")</f>
        <v/>
      </c>
      <c r="B2019" s="11" t="str">
        <f>IF('Atual-TXT'!A2040&lt;&gt;"",RIGHT(LEFT('Atual-TXT'!A2040,51),34),"")</f>
        <v/>
      </c>
      <c r="C2019" s="12" t="str">
        <f>IF('Atual-TXT'!A2040&lt;&gt;"",VALUE(RIGHT(LEFT('Atual-TXT'!A2040,75),23)),"")</f>
        <v/>
      </c>
      <c r="D2019" s="11" t="str">
        <f>IF('Atual-TXT'!A2040&lt;&gt;"",RIGHT(LEFT('Atual-TXT'!A2040,77),1),"")</f>
        <v/>
      </c>
      <c r="E2019" s="12" t="str">
        <f>IF('Atual-TXT'!A2040&lt;&gt;"",IF(MOD(VALUE(LEFT(A2019,1)),2)=1,IF(D2019="D",C2019,-C2019),IF(D2019="C",C2019,-C2019)),"")</f>
        <v/>
      </c>
    </row>
    <row r="2020" spans="1:5" x14ac:dyDescent="0.2">
      <c r="A2020" s="11" t="str">
        <f>IF('Atual-TXT'!A2041&lt;&gt;"",LEFT('Atual-TXT'!A2041,15),"")</f>
        <v/>
      </c>
      <c r="B2020" s="11" t="str">
        <f>IF('Atual-TXT'!A2041&lt;&gt;"",RIGHT(LEFT('Atual-TXT'!A2041,51),34),"")</f>
        <v/>
      </c>
      <c r="C2020" s="12" t="str">
        <f>IF('Atual-TXT'!A2041&lt;&gt;"",VALUE(RIGHT(LEFT('Atual-TXT'!A2041,75),23)),"")</f>
        <v/>
      </c>
      <c r="D2020" s="11" t="str">
        <f>IF('Atual-TXT'!A2041&lt;&gt;"",RIGHT(LEFT('Atual-TXT'!A2041,77),1),"")</f>
        <v/>
      </c>
      <c r="E2020" s="12" t="str">
        <f>IF('Atual-TXT'!A2041&lt;&gt;"",IF(MOD(VALUE(LEFT(A2020,1)),2)=1,IF(D2020="D",C2020,-C2020),IF(D2020="C",C2020,-C2020)),"")</f>
        <v/>
      </c>
    </row>
    <row r="2021" spans="1:5" x14ac:dyDescent="0.2">
      <c r="A2021" s="11" t="str">
        <f>IF('Atual-TXT'!A2042&lt;&gt;"",LEFT('Atual-TXT'!A2042,15),"")</f>
        <v/>
      </c>
      <c r="B2021" s="11" t="str">
        <f>IF('Atual-TXT'!A2042&lt;&gt;"",RIGHT(LEFT('Atual-TXT'!A2042,51),34),"")</f>
        <v/>
      </c>
      <c r="C2021" s="12" t="str">
        <f>IF('Atual-TXT'!A2042&lt;&gt;"",VALUE(RIGHT(LEFT('Atual-TXT'!A2042,75),23)),"")</f>
        <v/>
      </c>
      <c r="D2021" s="11" t="str">
        <f>IF('Atual-TXT'!A2042&lt;&gt;"",RIGHT(LEFT('Atual-TXT'!A2042,77),1),"")</f>
        <v/>
      </c>
      <c r="E2021" s="12" t="str">
        <f>IF('Atual-TXT'!A2042&lt;&gt;"",IF(MOD(VALUE(LEFT(A2021,1)),2)=1,IF(D2021="D",C2021,-C2021),IF(D2021="C",C2021,-C2021)),"")</f>
        <v/>
      </c>
    </row>
    <row r="2022" spans="1:5" x14ac:dyDescent="0.2">
      <c r="A2022" s="11" t="str">
        <f>IF('Atual-TXT'!A2043&lt;&gt;"",LEFT('Atual-TXT'!A2043,15),"")</f>
        <v/>
      </c>
      <c r="B2022" s="11" t="str">
        <f>IF('Atual-TXT'!A2043&lt;&gt;"",RIGHT(LEFT('Atual-TXT'!A2043,51),34),"")</f>
        <v/>
      </c>
      <c r="C2022" s="12" t="str">
        <f>IF('Atual-TXT'!A2043&lt;&gt;"",VALUE(RIGHT(LEFT('Atual-TXT'!A2043,75),23)),"")</f>
        <v/>
      </c>
      <c r="D2022" s="11" t="str">
        <f>IF('Atual-TXT'!A2043&lt;&gt;"",RIGHT(LEFT('Atual-TXT'!A2043,77),1),"")</f>
        <v/>
      </c>
      <c r="E2022" s="12" t="str">
        <f>IF('Atual-TXT'!A2043&lt;&gt;"",IF(MOD(VALUE(LEFT(A2022,1)),2)=1,IF(D2022="D",C2022,-C2022),IF(D2022="C",C2022,-C2022)),"")</f>
        <v/>
      </c>
    </row>
    <row r="2023" spans="1:5" x14ac:dyDescent="0.2">
      <c r="A2023" s="11" t="str">
        <f>IF('Atual-TXT'!A2044&lt;&gt;"",LEFT('Atual-TXT'!A2044,15),"")</f>
        <v/>
      </c>
      <c r="B2023" s="11" t="str">
        <f>IF('Atual-TXT'!A2044&lt;&gt;"",RIGHT(LEFT('Atual-TXT'!A2044,51),34),"")</f>
        <v/>
      </c>
      <c r="C2023" s="12" t="str">
        <f>IF('Atual-TXT'!A2044&lt;&gt;"",VALUE(RIGHT(LEFT('Atual-TXT'!A2044,75),23)),"")</f>
        <v/>
      </c>
      <c r="D2023" s="11" t="str">
        <f>IF('Atual-TXT'!A2044&lt;&gt;"",RIGHT(LEFT('Atual-TXT'!A2044,77),1),"")</f>
        <v/>
      </c>
      <c r="E2023" s="12" t="str">
        <f>IF('Atual-TXT'!A2044&lt;&gt;"",IF(MOD(VALUE(LEFT(A2023,1)),2)=1,IF(D2023="D",C2023,-C2023),IF(D2023="C",C2023,-C2023)),"")</f>
        <v/>
      </c>
    </row>
    <row r="2024" spans="1:5" x14ac:dyDescent="0.2">
      <c r="A2024" s="11" t="str">
        <f>IF('Atual-TXT'!A2045&lt;&gt;"",LEFT('Atual-TXT'!A2045,15),"")</f>
        <v/>
      </c>
      <c r="B2024" s="11" t="str">
        <f>IF('Atual-TXT'!A2045&lt;&gt;"",RIGHT(LEFT('Atual-TXT'!A2045,51),34),"")</f>
        <v/>
      </c>
      <c r="C2024" s="12" t="str">
        <f>IF('Atual-TXT'!A2045&lt;&gt;"",VALUE(RIGHT(LEFT('Atual-TXT'!A2045,75),23)),"")</f>
        <v/>
      </c>
      <c r="D2024" s="11" t="str">
        <f>IF('Atual-TXT'!A2045&lt;&gt;"",RIGHT(LEFT('Atual-TXT'!A2045,77),1),"")</f>
        <v/>
      </c>
      <c r="E2024" s="12" t="str">
        <f>IF('Atual-TXT'!A2045&lt;&gt;"",IF(MOD(VALUE(LEFT(A2024,1)),2)=1,IF(D2024="D",C2024,-C2024),IF(D2024="C",C2024,-C2024)),"")</f>
        <v/>
      </c>
    </row>
    <row r="2025" spans="1:5" x14ac:dyDescent="0.2">
      <c r="A2025" s="11" t="str">
        <f>IF('Atual-TXT'!A2046&lt;&gt;"",LEFT('Atual-TXT'!A2046,15),"")</f>
        <v/>
      </c>
      <c r="B2025" s="11" t="str">
        <f>IF('Atual-TXT'!A2046&lt;&gt;"",RIGHT(LEFT('Atual-TXT'!A2046,51),34),"")</f>
        <v/>
      </c>
      <c r="C2025" s="12" t="str">
        <f>IF('Atual-TXT'!A2046&lt;&gt;"",VALUE(RIGHT(LEFT('Atual-TXT'!A2046,75),23)),"")</f>
        <v/>
      </c>
      <c r="D2025" s="11" t="str">
        <f>IF('Atual-TXT'!A2046&lt;&gt;"",RIGHT(LEFT('Atual-TXT'!A2046,77),1),"")</f>
        <v/>
      </c>
      <c r="E2025" s="12" t="str">
        <f>IF('Atual-TXT'!A2046&lt;&gt;"",IF(MOD(VALUE(LEFT(A2025,1)),2)=1,IF(D2025="D",C2025,-C2025),IF(D2025="C",C2025,-C2025)),"")</f>
        <v/>
      </c>
    </row>
    <row r="2026" spans="1:5" x14ac:dyDescent="0.2">
      <c r="A2026" s="11" t="str">
        <f>IF('Atual-TXT'!A2047&lt;&gt;"",LEFT('Atual-TXT'!A2047,15),"")</f>
        <v/>
      </c>
      <c r="B2026" s="11" t="str">
        <f>IF('Atual-TXT'!A2047&lt;&gt;"",RIGHT(LEFT('Atual-TXT'!A2047,51),34),"")</f>
        <v/>
      </c>
      <c r="C2026" s="12" t="str">
        <f>IF('Atual-TXT'!A2047&lt;&gt;"",VALUE(RIGHT(LEFT('Atual-TXT'!A2047,75),23)),"")</f>
        <v/>
      </c>
      <c r="D2026" s="11" t="str">
        <f>IF('Atual-TXT'!A2047&lt;&gt;"",RIGHT(LEFT('Atual-TXT'!A2047,77),1),"")</f>
        <v/>
      </c>
      <c r="E2026" s="12" t="str">
        <f>IF('Atual-TXT'!A2047&lt;&gt;"",IF(MOD(VALUE(LEFT(A2026,1)),2)=1,IF(D2026="D",C2026,-C2026),IF(D2026="C",C2026,-C2026)),"")</f>
        <v/>
      </c>
    </row>
    <row r="2027" spans="1:5" x14ac:dyDescent="0.2">
      <c r="A2027" s="11" t="str">
        <f>IF('Atual-TXT'!A2048&lt;&gt;"",LEFT('Atual-TXT'!A2048,15),"")</f>
        <v/>
      </c>
      <c r="B2027" s="11" t="str">
        <f>IF('Atual-TXT'!A2048&lt;&gt;"",RIGHT(LEFT('Atual-TXT'!A2048,51),34),"")</f>
        <v/>
      </c>
      <c r="C2027" s="12" t="str">
        <f>IF('Atual-TXT'!A2048&lt;&gt;"",VALUE(RIGHT(LEFT('Atual-TXT'!A2048,75),23)),"")</f>
        <v/>
      </c>
      <c r="D2027" s="11" t="str">
        <f>IF('Atual-TXT'!A2048&lt;&gt;"",RIGHT(LEFT('Atual-TXT'!A2048,77),1),"")</f>
        <v/>
      </c>
      <c r="E2027" s="12" t="str">
        <f>IF('Atual-TXT'!A2048&lt;&gt;"",IF(MOD(VALUE(LEFT(A2027,1)),2)=1,IF(D2027="D",C2027,-C2027),IF(D2027="C",C2027,-C2027)),"")</f>
        <v/>
      </c>
    </row>
    <row r="2028" spans="1:5" x14ac:dyDescent="0.2">
      <c r="A2028" s="11" t="str">
        <f>IF('Atual-TXT'!A2049&lt;&gt;"",LEFT('Atual-TXT'!A2049,15),"")</f>
        <v/>
      </c>
      <c r="B2028" s="11" t="str">
        <f>IF('Atual-TXT'!A2049&lt;&gt;"",RIGHT(LEFT('Atual-TXT'!A2049,51),34),"")</f>
        <v/>
      </c>
      <c r="C2028" s="12" t="str">
        <f>IF('Atual-TXT'!A2049&lt;&gt;"",VALUE(RIGHT(LEFT('Atual-TXT'!A2049,75),23)),"")</f>
        <v/>
      </c>
      <c r="D2028" s="11" t="str">
        <f>IF('Atual-TXT'!A2049&lt;&gt;"",RIGHT(LEFT('Atual-TXT'!A2049,77),1),"")</f>
        <v/>
      </c>
      <c r="E2028" s="12" t="str">
        <f>IF('Atual-TXT'!A2049&lt;&gt;"",IF(MOD(VALUE(LEFT(A2028,1)),2)=1,IF(D2028="D",C2028,-C2028),IF(D2028="C",C2028,-C2028)),"")</f>
        <v/>
      </c>
    </row>
    <row r="2029" spans="1:5" x14ac:dyDescent="0.2">
      <c r="A2029" s="11" t="str">
        <f>IF('Atual-TXT'!A2050&lt;&gt;"",LEFT('Atual-TXT'!A2050,15),"")</f>
        <v/>
      </c>
      <c r="B2029" s="11" t="str">
        <f>IF('Atual-TXT'!A2050&lt;&gt;"",RIGHT(LEFT('Atual-TXT'!A2050,51),34),"")</f>
        <v/>
      </c>
      <c r="C2029" s="12" t="str">
        <f>IF('Atual-TXT'!A2050&lt;&gt;"",VALUE(RIGHT(LEFT('Atual-TXT'!A2050,75),23)),"")</f>
        <v/>
      </c>
      <c r="D2029" s="11" t="str">
        <f>IF('Atual-TXT'!A2050&lt;&gt;"",RIGHT(LEFT('Atual-TXT'!A2050,77),1),"")</f>
        <v/>
      </c>
      <c r="E2029" s="12" t="str">
        <f>IF('Atual-TXT'!A2050&lt;&gt;"",IF(MOD(VALUE(LEFT(A2029,1)),2)=1,IF(D2029="D",C2029,-C2029),IF(D2029="C",C2029,-C2029)),"")</f>
        <v/>
      </c>
    </row>
    <row r="2030" spans="1:5" x14ac:dyDescent="0.2">
      <c r="A2030" s="11" t="str">
        <f>IF('Atual-TXT'!A2051&lt;&gt;"",LEFT('Atual-TXT'!A2051,15),"")</f>
        <v/>
      </c>
      <c r="B2030" s="11" t="str">
        <f>IF('Atual-TXT'!A2051&lt;&gt;"",RIGHT(LEFT('Atual-TXT'!A2051,51),34),"")</f>
        <v/>
      </c>
      <c r="C2030" s="12" t="str">
        <f>IF('Atual-TXT'!A2051&lt;&gt;"",VALUE(RIGHT(LEFT('Atual-TXT'!A2051,75),23)),"")</f>
        <v/>
      </c>
      <c r="D2030" s="11" t="str">
        <f>IF('Atual-TXT'!A2051&lt;&gt;"",RIGHT(LEFT('Atual-TXT'!A2051,77),1),"")</f>
        <v/>
      </c>
      <c r="E2030" s="12" t="str">
        <f>IF('Atual-TXT'!A2051&lt;&gt;"",IF(MOD(VALUE(LEFT(A2030,1)),2)=1,IF(D2030="D",C2030,-C2030),IF(D2030="C",C2030,-C2030)),"")</f>
        <v/>
      </c>
    </row>
    <row r="2031" spans="1:5" x14ac:dyDescent="0.2">
      <c r="A2031" s="11" t="str">
        <f>IF('Atual-TXT'!A2052&lt;&gt;"",LEFT('Atual-TXT'!A2052,15),"")</f>
        <v/>
      </c>
      <c r="B2031" s="11" t="str">
        <f>IF('Atual-TXT'!A2052&lt;&gt;"",RIGHT(LEFT('Atual-TXT'!A2052,51),34),"")</f>
        <v/>
      </c>
      <c r="C2031" s="12" t="str">
        <f>IF('Atual-TXT'!A2052&lt;&gt;"",VALUE(RIGHT(LEFT('Atual-TXT'!A2052,75),23)),"")</f>
        <v/>
      </c>
      <c r="D2031" s="11" t="str">
        <f>IF('Atual-TXT'!A2052&lt;&gt;"",RIGHT(LEFT('Atual-TXT'!A2052,77),1),"")</f>
        <v/>
      </c>
      <c r="E2031" s="12" t="str">
        <f>IF('Atual-TXT'!A2052&lt;&gt;"",IF(MOD(VALUE(LEFT(A2031,1)),2)=1,IF(D2031="D",C2031,-C2031),IF(D2031="C",C2031,-C2031)),"")</f>
        <v/>
      </c>
    </row>
    <row r="2032" spans="1:5" x14ac:dyDescent="0.2">
      <c r="A2032" s="11" t="str">
        <f>IF('Atual-TXT'!A2053&lt;&gt;"",LEFT('Atual-TXT'!A2053,15),"")</f>
        <v/>
      </c>
      <c r="B2032" s="11" t="str">
        <f>IF('Atual-TXT'!A2053&lt;&gt;"",RIGHT(LEFT('Atual-TXT'!A2053,51),34),"")</f>
        <v/>
      </c>
      <c r="C2032" s="12" t="str">
        <f>IF('Atual-TXT'!A2053&lt;&gt;"",VALUE(RIGHT(LEFT('Atual-TXT'!A2053,75),23)),"")</f>
        <v/>
      </c>
      <c r="D2032" s="11" t="str">
        <f>IF('Atual-TXT'!A2053&lt;&gt;"",RIGHT(LEFT('Atual-TXT'!A2053,77),1),"")</f>
        <v/>
      </c>
      <c r="E2032" s="12" t="str">
        <f>IF('Atual-TXT'!A2053&lt;&gt;"",IF(MOD(VALUE(LEFT(A2032,1)),2)=1,IF(D2032="D",C2032,-C2032),IF(D2032="C",C2032,-C2032)),"")</f>
        <v/>
      </c>
    </row>
    <row r="2033" spans="1:5" x14ac:dyDescent="0.2">
      <c r="A2033" s="11" t="str">
        <f>IF('Atual-TXT'!A2054&lt;&gt;"",LEFT('Atual-TXT'!A2054,15),"")</f>
        <v/>
      </c>
      <c r="B2033" s="11" t="str">
        <f>IF('Atual-TXT'!A2054&lt;&gt;"",RIGHT(LEFT('Atual-TXT'!A2054,51),34),"")</f>
        <v/>
      </c>
      <c r="C2033" s="12" t="str">
        <f>IF('Atual-TXT'!A2054&lt;&gt;"",VALUE(RIGHT(LEFT('Atual-TXT'!A2054,75),23)),"")</f>
        <v/>
      </c>
      <c r="D2033" s="11" t="str">
        <f>IF('Atual-TXT'!A2054&lt;&gt;"",RIGHT(LEFT('Atual-TXT'!A2054,77),1),"")</f>
        <v/>
      </c>
      <c r="E2033" s="12" t="str">
        <f>IF('Atual-TXT'!A2054&lt;&gt;"",IF(MOD(VALUE(LEFT(A2033,1)),2)=1,IF(D2033="D",C2033,-C2033),IF(D2033="C",C2033,-C2033)),"")</f>
        <v/>
      </c>
    </row>
    <row r="2034" spans="1:5" x14ac:dyDescent="0.2">
      <c r="A2034" s="11" t="str">
        <f>IF('Atual-TXT'!A2055&lt;&gt;"",LEFT('Atual-TXT'!A2055,15),"")</f>
        <v/>
      </c>
      <c r="B2034" s="11" t="str">
        <f>IF('Atual-TXT'!A2055&lt;&gt;"",RIGHT(LEFT('Atual-TXT'!A2055,51),34),"")</f>
        <v/>
      </c>
      <c r="C2034" s="12" t="str">
        <f>IF('Atual-TXT'!A2055&lt;&gt;"",VALUE(RIGHT(LEFT('Atual-TXT'!A2055,75),23)),"")</f>
        <v/>
      </c>
      <c r="D2034" s="11" t="str">
        <f>IF('Atual-TXT'!A2055&lt;&gt;"",RIGHT(LEFT('Atual-TXT'!A2055,77),1),"")</f>
        <v/>
      </c>
      <c r="E2034" s="12" t="str">
        <f>IF('Atual-TXT'!A2055&lt;&gt;"",IF(MOD(VALUE(LEFT(A2034,1)),2)=1,IF(D2034="D",C2034,-C2034),IF(D2034="C",C2034,-C2034)),"")</f>
        <v/>
      </c>
    </row>
    <row r="2035" spans="1:5" x14ac:dyDescent="0.2">
      <c r="A2035" s="11" t="str">
        <f>IF('Atual-TXT'!A2056&lt;&gt;"",LEFT('Atual-TXT'!A2056,15),"")</f>
        <v/>
      </c>
      <c r="B2035" s="11" t="str">
        <f>IF('Atual-TXT'!A2056&lt;&gt;"",RIGHT(LEFT('Atual-TXT'!A2056,51),34),"")</f>
        <v/>
      </c>
      <c r="C2035" s="12" t="str">
        <f>IF('Atual-TXT'!A2056&lt;&gt;"",VALUE(RIGHT(LEFT('Atual-TXT'!A2056,75),23)),"")</f>
        <v/>
      </c>
      <c r="D2035" s="11" t="str">
        <f>IF('Atual-TXT'!A2056&lt;&gt;"",RIGHT(LEFT('Atual-TXT'!A2056,77),1),"")</f>
        <v/>
      </c>
      <c r="E2035" s="12" t="str">
        <f>IF('Atual-TXT'!A2056&lt;&gt;"",IF(MOD(VALUE(LEFT(A2035,1)),2)=1,IF(D2035="D",C2035,-C2035),IF(D2035="C",C2035,-C2035)),"")</f>
        <v/>
      </c>
    </row>
    <row r="2036" spans="1:5" x14ac:dyDescent="0.2">
      <c r="A2036" s="11" t="str">
        <f>IF('Atual-TXT'!A2057&lt;&gt;"",LEFT('Atual-TXT'!A2057,15),"")</f>
        <v/>
      </c>
      <c r="B2036" s="11" t="str">
        <f>IF('Atual-TXT'!A2057&lt;&gt;"",RIGHT(LEFT('Atual-TXT'!A2057,51),34),"")</f>
        <v/>
      </c>
      <c r="C2036" s="12" t="str">
        <f>IF('Atual-TXT'!A2057&lt;&gt;"",VALUE(RIGHT(LEFT('Atual-TXT'!A2057,75),23)),"")</f>
        <v/>
      </c>
      <c r="D2036" s="11" t="str">
        <f>IF('Atual-TXT'!A2057&lt;&gt;"",RIGHT(LEFT('Atual-TXT'!A2057,77),1),"")</f>
        <v/>
      </c>
      <c r="E2036" s="12" t="str">
        <f>IF('Atual-TXT'!A2057&lt;&gt;"",IF(MOD(VALUE(LEFT(A2036,1)),2)=1,IF(D2036="D",C2036,-C2036),IF(D2036="C",C2036,-C2036)),"")</f>
        <v/>
      </c>
    </row>
    <row r="2037" spans="1:5" x14ac:dyDescent="0.2">
      <c r="A2037" s="11" t="str">
        <f>IF('Atual-TXT'!A2058&lt;&gt;"",LEFT('Atual-TXT'!A2058,15),"")</f>
        <v/>
      </c>
      <c r="B2037" s="11" t="str">
        <f>IF('Atual-TXT'!A2058&lt;&gt;"",RIGHT(LEFT('Atual-TXT'!A2058,51),34),"")</f>
        <v/>
      </c>
      <c r="C2037" s="12" t="str">
        <f>IF('Atual-TXT'!A2058&lt;&gt;"",VALUE(RIGHT(LEFT('Atual-TXT'!A2058,75),23)),"")</f>
        <v/>
      </c>
      <c r="D2037" s="11" t="str">
        <f>IF('Atual-TXT'!A2058&lt;&gt;"",RIGHT(LEFT('Atual-TXT'!A2058,77),1),"")</f>
        <v/>
      </c>
      <c r="E2037" s="12" t="str">
        <f>IF('Atual-TXT'!A2058&lt;&gt;"",IF(MOD(VALUE(LEFT(A2037,1)),2)=1,IF(D2037="D",C2037,-C2037),IF(D2037="C",C2037,-C2037)),"")</f>
        <v/>
      </c>
    </row>
    <row r="2038" spans="1:5" x14ac:dyDescent="0.2">
      <c r="A2038" s="11" t="str">
        <f>IF('Atual-TXT'!A2059&lt;&gt;"",LEFT('Atual-TXT'!A2059,15),"")</f>
        <v/>
      </c>
      <c r="B2038" s="11" t="str">
        <f>IF('Atual-TXT'!A2059&lt;&gt;"",RIGHT(LEFT('Atual-TXT'!A2059,51),34),"")</f>
        <v/>
      </c>
      <c r="C2038" s="12" t="str">
        <f>IF('Atual-TXT'!A2059&lt;&gt;"",VALUE(RIGHT(LEFT('Atual-TXT'!A2059,75),23)),"")</f>
        <v/>
      </c>
      <c r="D2038" s="11" t="str">
        <f>IF('Atual-TXT'!A2059&lt;&gt;"",RIGHT(LEFT('Atual-TXT'!A2059,77),1),"")</f>
        <v/>
      </c>
      <c r="E2038" s="12" t="str">
        <f>IF('Atual-TXT'!A2059&lt;&gt;"",IF(MOD(VALUE(LEFT(A2038,1)),2)=1,IF(D2038="D",C2038,-C2038),IF(D2038="C",C2038,-C2038)),"")</f>
        <v/>
      </c>
    </row>
    <row r="2039" spans="1:5" x14ac:dyDescent="0.2">
      <c r="A2039" s="11" t="str">
        <f>IF('Atual-TXT'!A2060&lt;&gt;"",LEFT('Atual-TXT'!A2060,15),"")</f>
        <v/>
      </c>
      <c r="B2039" s="11" t="str">
        <f>IF('Atual-TXT'!A2060&lt;&gt;"",RIGHT(LEFT('Atual-TXT'!A2060,51),34),"")</f>
        <v/>
      </c>
      <c r="C2039" s="12" t="str">
        <f>IF('Atual-TXT'!A2060&lt;&gt;"",VALUE(RIGHT(LEFT('Atual-TXT'!A2060,75),23)),"")</f>
        <v/>
      </c>
      <c r="D2039" s="11" t="str">
        <f>IF('Atual-TXT'!A2060&lt;&gt;"",RIGHT(LEFT('Atual-TXT'!A2060,77),1),"")</f>
        <v/>
      </c>
      <c r="E2039" s="12" t="str">
        <f>IF('Atual-TXT'!A2060&lt;&gt;"",IF(MOD(VALUE(LEFT(A2039,1)),2)=1,IF(D2039="D",C2039,-C2039),IF(D2039="C",C2039,-C2039)),"")</f>
        <v/>
      </c>
    </row>
    <row r="2040" spans="1:5" x14ac:dyDescent="0.2">
      <c r="A2040" s="11" t="str">
        <f>IF('Atual-TXT'!A2061&lt;&gt;"",LEFT('Atual-TXT'!A2061,15),"")</f>
        <v/>
      </c>
      <c r="B2040" s="11" t="str">
        <f>IF('Atual-TXT'!A2061&lt;&gt;"",RIGHT(LEFT('Atual-TXT'!A2061,51),34),"")</f>
        <v/>
      </c>
      <c r="C2040" s="12" t="str">
        <f>IF('Atual-TXT'!A2061&lt;&gt;"",VALUE(RIGHT(LEFT('Atual-TXT'!A2061,75),23)),"")</f>
        <v/>
      </c>
      <c r="D2040" s="11" t="str">
        <f>IF('Atual-TXT'!A2061&lt;&gt;"",RIGHT(LEFT('Atual-TXT'!A2061,77),1),"")</f>
        <v/>
      </c>
      <c r="E2040" s="12" t="str">
        <f>IF('Atual-TXT'!A2061&lt;&gt;"",IF(MOD(VALUE(LEFT(A2040,1)),2)=1,IF(D2040="D",C2040,-C2040),IF(D2040="C",C2040,-C2040)),"")</f>
        <v/>
      </c>
    </row>
    <row r="2041" spans="1:5" x14ac:dyDescent="0.2">
      <c r="A2041" s="11" t="str">
        <f>IF('Atual-TXT'!A2062&lt;&gt;"",LEFT('Atual-TXT'!A2062,15),"")</f>
        <v/>
      </c>
      <c r="B2041" s="11" t="str">
        <f>IF('Atual-TXT'!A2062&lt;&gt;"",RIGHT(LEFT('Atual-TXT'!A2062,51),34),"")</f>
        <v/>
      </c>
      <c r="C2041" s="12" t="str">
        <f>IF('Atual-TXT'!A2062&lt;&gt;"",VALUE(RIGHT(LEFT('Atual-TXT'!A2062,75),23)),"")</f>
        <v/>
      </c>
      <c r="D2041" s="11" t="str">
        <f>IF('Atual-TXT'!A2062&lt;&gt;"",RIGHT(LEFT('Atual-TXT'!A2062,77),1),"")</f>
        <v/>
      </c>
      <c r="E2041" s="12" t="str">
        <f>IF('Atual-TXT'!A2062&lt;&gt;"",IF(MOD(VALUE(LEFT(A2041,1)),2)=1,IF(D2041="D",C2041,-C2041),IF(D2041="C",C2041,-C2041)),"")</f>
        <v/>
      </c>
    </row>
    <row r="2042" spans="1:5" x14ac:dyDescent="0.2">
      <c r="A2042" s="11" t="str">
        <f>IF('Atual-TXT'!A2063&lt;&gt;"",LEFT('Atual-TXT'!A2063,15),"")</f>
        <v/>
      </c>
      <c r="B2042" s="11" t="str">
        <f>IF('Atual-TXT'!A2063&lt;&gt;"",RIGHT(LEFT('Atual-TXT'!A2063,51),34),"")</f>
        <v/>
      </c>
      <c r="C2042" s="12" t="str">
        <f>IF('Atual-TXT'!A2063&lt;&gt;"",VALUE(RIGHT(LEFT('Atual-TXT'!A2063,75),23)),"")</f>
        <v/>
      </c>
      <c r="D2042" s="11" t="str">
        <f>IF('Atual-TXT'!A2063&lt;&gt;"",RIGHT(LEFT('Atual-TXT'!A2063,77),1),"")</f>
        <v/>
      </c>
      <c r="E2042" s="12" t="str">
        <f>IF('Atual-TXT'!A2063&lt;&gt;"",IF(MOD(VALUE(LEFT(A2042,1)),2)=1,IF(D2042="D",C2042,-C2042),IF(D2042="C",C2042,-C2042)),"")</f>
        <v/>
      </c>
    </row>
    <row r="2043" spans="1:5" x14ac:dyDescent="0.2">
      <c r="A2043" s="11" t="str">
        <f>IF('Atual-TXT'!A2064&lt;&gt;"",LEFT('Atual-TXT'!A2064,15),"")</f>
        <v/>
      </c>
      <c r="B2043" s="11" t="str">
        <f>IF('Atual-TXT'!A2064&lt;&gt;"",RIGHT(LEFT('Atual-TXT'!A2064,51),34),"")</f>
        <v/>
      </c>
      <c r="C2043" s="12" t="str">
        <f>IF('Atual-TXT'!A2064&lt;&gt;"",VALUE(RIGHT(LEFT('Atual-TXT'!A2064,75),23)),"")</f>
        <v/>
      </c>
      <c r="D2043" s="11" t="str">
        <f>IF('Atual-TXT'!A2064&lt;&gt;"",RIGHT(LEFT('Atual-TXT'!A2064,77),1),"")</f>
        <v/>
      </c>
      <c r="E2043" s="12" t="str">
        <f>IF('Atual-TXT'!A2064&lt;&gt;"",IF(MOD(VALUE(LEFT(A2043,1)),2)=1,IF(D2043="D",C2043,-C2043),IF(D2043="C",C2043,-C2043)),"")</f>
        <v/>
      </c>
    </row>
    <row r="2044" spans="1:5" x14ac:dyDescent="0.2">
      <c r="A2044" s="11" t="str">
        <f>IF('Atual-TXT'!A2065&lt;&gt;"",LEFT('Atual-TXT'!A2065,15),"")</f>
        <v/>
      </c>
      <c r="B2044" s="11" t="str">
        <f>IF('Atual-TXT'!A2065&lt;&gt;"",RIGHT(LEFT('Atual-TXT'!A2065,51),34),"")</f>
        <v/>
      </c>
      <c r="C2044" s="12" t="str">
        <f>IF('Atual-TXT'!A2065&lt;&gt;"",VALUE(RIGHT(LEFT('Atual-TXT'!A2065,75),23)),"")</f>
        <v/>
      </c>
      <c r="D2044" s="11" t="str">
        <f>IF('Atual-TXT'!A2065&lt;&gt;"",RIGHT(LEFT('Atual-TXT'!A2065,77),1),"")</f>
        <v/>
      </c>
      <c r="E2044" s="12" t="str">
        <f>IF('Atual-TXT'!A2065&lt;&gt;"",IF(MOD(VALUE(LEFT(A2044,1)),2)=1,IF(D2044="D",C2044,-C2044),IF(D2044="C",C2044,-C2044)),"")</f>
        <v/>
      </c>
    </row>
    <row r="2045" spans="1:5" x14ac:dyDescent="0.2">
      <c r="A2045" s="11" t="str">
        <f>IF('Atual-TXT'!A2066&lt;&gt;"",LEFT('Atual-TXT'!A2066,15),"")</f>
        <v/>
      </c>
      <c r="B2045" s="11" t="str">
        <f>IF('Atual-TXT'!A2066&lt;&gt;"",RIGHT(LEFT('Atual-TXT'!A2066,51),34),"")</f>
        <v/>
      </c>
      <c r="C2045" s="12" t="str">
        <f>IF('Atual-TXT'!A2066&lt;&gt;"",VALUE(RIGHT(LEFT('Atual-TXT'!A2066,75),23)),"")</f>
        <v/>
      </c>
      <c r="D2045" s="11" t="str">
        <f>IF('Atual-TXT'!A2066&lt;&gt;"",RIGHT(LEFT('Atual-TXT'!A2066,77),1),"")</f>
        <v/>
      </c>
      <c r="E2045" s="12" t="str">
        <f>IF('Atual-TXT'!A2066&lt;&gt;"",IF(MOD(VALUE(LEFT(A2045,1)),2)=1,IF(D2045="D",C2045,-C2045),IF(D2045="C",C2045,-C2045)),"")</f>
        <v/>
      </c>
    </row>
    <row r="2046" spans="1:5" x14ac:dyDescent="0.2">
      <c r="A2046" s="11" t="str">
        <f>IF('Atual-TXT'!A2067&lt;&gt;"",LEFT('Atual-TXT'!A2067,15),"")</f>
        <v/>
      </c>
      <c r="B2046" s="11" t="str">
        <f>IF('Atual-TXT'!A2067&lt;&gt;"",RIGHT(LEFT('Atual-TXT'!A2067,51),34),"")</f>
        <v/>
      </c>
      <c r="C2046" s="12" t="str">
        <f>IF('Atual-TXT'!A2067&lt;&gt;"",VALUE(RIGHT(LEFT('Atual-TXT'!A2067,75),23)),"")</f>
        <v/>
      </c>
      <c r="D2046" s="11" t="str">
        <f>IF('Atual-TXT'!A2067&lt;&gt;"",RIGHT(LEFT('Atual-TXT'!A2067,77),1),"")</f>
        <v/>
      </c>
      <c r="E2046" s="12" t="str">
        <f>IF('Atual-TXT'!A2067&lt;&gt;"",IF(MOD(VALUE(LEFT(A2046,1)),2)=1,IF(D2046="D",C2046,-C2046),IF(D2046="C",C2046,-C2046)),"")</f>
        <v/>
      </c>
    </row>
    <row r="2047" spans="1:5" x14ac:dyDescent="0.2">
      <c r="A2047" s="11" t="str">
        <f>IF('Atual-TXT'!A2068&lt;&gt;"",LEFT('Atual-TXT'!A2068,15),"")</f>
        <v/>
      </c>
      <c r="B2047" s="11" t="str">
        <f>IF('Atual-TXT'!A2068&lt;&gt;"",RIGHT(LEFT('Atual-TXT'!A2068,51),34),"")</f>
        <v/>
      </c>
      <c r="C2047" s="12" t="str">
        <f>IF('Atual-TXT'!A2068&lt;&gt;"",VALUE(RIGHT(LEFT('Atual-TXT'!A2068,75),23)),"")</f>
        <v/>
      </c>
      <c r="D2047" s="11" t="str">
        <f>IF('Atual-TXT'!A2068&lt;&gt;"",RIGHT(LEFT('Atual-TXT'!A2068,77),1),"")</f>
        <v/>
      </c>
      <c r="E2047" s="12" t="str">
        <f>IF('Atual-TXT'!A2068&lt;&gt;"",IF(MOD(VALUE(LEFT(A2047,1)),2)=1,IF(D2047="D",C2047,-C2047),IF(D2047="C",C2047,-C2047)),"")</f>
        <v/>
      </c>
    </row>
    <row r="2048" spans="1:5" x14ac:dyDescent="0.2">
      <c r="A2048" s="11" t="str">
        <f>IF('Atual-TXT'!A2069&lt;&gt;"",LEFT('Atual-TXT'!A2069,15),"")</f>
        <v/>
      </c>
      <c r="B2048" s="11" t="str">
        <f>IF('Atual-TXT'!A2069&lt;&gt;"",RIGHT(LEFT('Atual-TXT'!A2069,51),34),"")</f>
        <v/>
      </c>
      <c r="C2048" s="12" t="str">
        <f>IF('Atual-TXT'!A2069&lt;&gt;"",VALUE(RIGHT(LEFT('Atual-TXT'!A2069,75),23)),"")</f>
        <v/>
      </c>
      <c r="D2048" s="11" t="str">
        <f>IF('Atual-TXT'!A2069&lt;&gt;"",RIGHT(LEFT('Atual-TXT'!A2069,77),1),"")</f>
        <v/>
      </c>
      <c r="E2048" s="12" t="str">
        <f>IF('Atual-TXT'!A2069&lt;&gt;"",IF(MOD(VALUE(LEFT(A2048,1)),2)=1,IF(D2048="D",C2048,-C2048),IF(D2048="C",C2048,-C2048)),"")</f>
        <v/>
      </c>
    </row>
    <row r="2049" spans="1:5" x14ac:dyDescent="0.2">
      <c r="A2049" s="11" t="str">
        <f>IF('Atual-TXT'!A2070&lt;&gt;"",LEFT('Atual-TXT'!A2070,15),"")</f>
        <v/>
      </c>
      <c r="B2049" s="11" t="str">
        <f>IF('Atual-TXT'!A2070&lt;&gt;"",RIGHT(LEFT('Atual-TXT'!A2070,51),34),"")</f>
        <v/>
      </c>
      <c r="C2049" s="12" t="str">
        <f>IF('Atual-TXT'!A2070&lt;&gt;"",VALUE(RIGHT(LEFT('Atual-TXT'!A2070,75),23)),"")</f>
        <v/>
      </c>
      <c r="D2049" s="11" t="str">
        <f>IF('Atual-TXT'!A2070&lt;&gt;"",RIGHT(LEFT('Atual-TXT'!A2070,77),1),"")</f>
        <v/>
      </c>
      <c r="E2049" s="12" t="str">
        <f>IF('Atual-TXT'!A2070&lt;&gt;"",IF(MOD(VALUE(LEFT(A2049,1)),2)=1,IF(D2049="D",C2049,-C2049),IF(D2049="C",C2049,-C2049)),"")</f>
        <v/>
      </c>
    </row>
    <row r="2050" spans="1:5" x14ac:dyDescent="0.2">
      <c r="A2050" s="11" t="str">
        <f>IF('Atual-TXT'!A2071&lt;&gt;"",LEFT('Atual-TXT'!A2071,15),"")</f>
        <v/>
      </c>
      <c r="B2050" s="11" t="str">
        <f>IF('Atual-TXT'!A2071&lt;&gt;"",RIGHT(LEFT('Atual-TXT'!A2071,51),34),"")</f>
        <v/>
      </c>
      <c r="C2050" s="12" t="str">
        <f>IF('Atual-TXT'!A2071&lt;&gt;"",VALUE(RIGHT(LEFT('Atual-TXT'!A2071,75),23)),"")</f>
        <v/>
      </c>
      <c r="D2050" s="11" t="str">
        <f>IF('Atual-TXT'!A2071&lt;&gt;"",RIGHT(LEFT('Atual-TXT'!A2071,77),1),"")</f>
        <v/>
      </c>
      <c r="E2050" s="12" t="str">
        <f>IF('Atual-TXT'!A2071&lt;&gt;"",IF(MOD(VALUE(LEFT(A2050,1)),2)=1,IF(D2050="D",C2050,-C2050),IF(D2050="C",C2050,-C2050)),"")</f>
        <v/>
      </c>
    </row>
    <row r="2051" spans="1:5" x14ac:dyDescent="0.2">
      <c r="A2051" s="11" t="str">
        <f>IF('Atual-TXT'!A2072&lt;&gt;"",LEFT('Atual-TXT'!A2072,15),"")</f>
        <v/>
      </c>
      <c r="B2051" s="11" t="str">
        <f>IF('Atual-TXT'!A2072&lt;&gt;"",RIGHT(LEFT('Atual-TXT'!A2072,51),34),"")</f>
        <v/>
      </c>
      <c r="C2051" s="12" t="str">
        <f>IF('Atual-TXT'!A2072&lt;&gt;"",VALUE(RIGHT(LEFT('Atual-TXT'!A2072,75),23)),"")</f>
        <v/>
      </c>
      <c r="D2051" s="11" t="str">
        <f>IF('Atual-TXT'!A2072&lt;&gt;"",RIGHT(LEFT('Atual-TXT'!A2072,77),1),"")</f>
        <v/>
      </c>
      <c r="E2051" s="12" t="str">
        <f>IF('Atual-TXT'!A2072&lt;&gt;"",IF(MOD(VALUE(LEFT(A2051,1)),2)=1,IF(D2051="D",C2051,-C2051),IF(D2051="C",C2051,-C2051)),"")</f>
        <v/>
      </c>
    </row>
    <row r="2052" spans="1:5" x14ac:dyDescent="0.2">
      <c r="A2052" s="11" t="str">
        <f>IF('Atual-TXT'!A2073&lt;&gt;"",LEFT('Atual-TXT'!A2073,15),"")</f>
        <v/>
      </c>
      <c r="B2052" s="11" t="str">
        <f>IF('Atual-TXT'!A2073&lt;&gt;"",RIGHT(LEFT('Atual-TXT'!A2073,51),34),"")</f>
        <v/>
      </c>
      <c r="C2052" s="12" t="str">
        <f>IF('Atual-TXT'!A2073&lt;&gt;"",VALUE(RIGHT(LEFT('Atual-TXT'!A2073,75),23)),"")</f>
        <v/>
      </c>
      <c r="D2052" s="11" t="str">
        <f>IF('Atual-TXT'!A2073&lt;&gt;"",RIGHT(LEFT('Atual-TXT'!A2073,77),1),"")</f>
        <v/>
      </c>
      <c r="E2052" s="12" t="str">
        <f>IF('Atual-TXT'!A2073&lt;&gt;"",IF(MOD(VALUE(LEFT(A2052,1)),2)=1,IF(D2052="D",C2052,-C2052),IF(D2052="C",C2052,-C2052)),"")</f>
        <v/>
      </c>
    </row>
    <row r="2053" spans="1:5" x14ac:dyDescent="0.2">
      <c r="A2053" s="11" t="str">
        <f>IF('Atual-TXT'!A2074&lt;&gt;"",LEFT('Atual-TXT'!A2074,15),"")</f>
        <v/>
      </c>
      <c r="B2053" s="11" t="str">
        <f>IF('Atual-TXT'!A2074&lt;&gt;"",RIGHT(LEFT('Atual-TXT'!A2074,51),34),"")</f>
        <v/>
      </c>
      <c r="C2053" s="12" t="str">
        <f>IF('Atual-TXT'!A2074&lt;&gt;"",VALUE(RIGHT(LEFT('Atual-TXT'!A2074,75),23)),"")</f>
        <v/>
      </c>
      <c r="D2053" s="11" t="str">
        <f>IF('Atual-TXT'!A2074&lt;&gt;"",RIGHT(LEFT('Atual-TXT'!A2074,77),1),"")</f>
        <v/>
      </c>
      <c r="E2053" s="12" t="str">
        <f>IF('Atual-TXT'!A2074&lt;&gt;"",IF(MOD(VALUE(LEFT(A2053,1)),2)=1,IF(D2053="D",C2053,-C2053),IF(D2053="C",C2053,-C2053)),"")</f>
        <v/>
      </c>
    </row>
    <row r="2054" spans="1:5" x14ac:dyDescent="0.2">
      <c r="A2054" s="11" t="str">
        <f>IF('Atual-TXT'!A2075&lt;&gt;"",LEFT('Atual-TXT'!A2075,15),"")</f>
        <v/>
      </c>
      <c r="B2054" s="11" t="str">
        <f>IF('Atual-TXT'!A2075&lt;&gt;"",RIGHT(LEFT('Atual-TXT'!A2075,51),34),"")</f>
        <v/>
      </c>
      <c r="C2054" s="12" t="str">
        <f>IF('Atual-TXT'!A2075&lt;&gt;"",VALUE(RIGHT(LEFT('Atual-TXT'!A2075,75),23)),"")</f>
        <v/>
      </c>
      <c r="D2054" s="11" t="str">
        <f>IF('Atual-TXT'!A2075&lt;&gt;"",RIGHT(LEFT('Atual-TXT'!A2075,77),1),"")</f>
        <v/>
      </c>
      <c r="E2054" s="12" t="str">
        <f>IF('Atual-TXT'!A2075&lt;&gt;"",IF(MOD(VALUE(LEFT(A2054,1)),2)=1,IF(D2054="D",C2054,-C2054),IF(D2054="C",C2054,-C2054)),"")</f>
        <v/>
      </c>
    </row>
    <row r="2055" spans="1:5" x14ac:dyDescent="0.2">
      <c r="A2055" s="11" t="str">
        <f>IF('Atual-TXT'!A2076&lt;&gt;"",LEFT('Atual-TXT'!A2076,15),"")</f>
        <v/>
      </c>
      <c r="B2055" s="11" t="str">
        <f>IF('Atual-TXT'!A2076&lt;&gt;"",RIGHT(LEFT('Atual-TXT'!A2076,51),34),"")</f>
        <v/>
      </c>
      <c r="C2055" s="12" t="str">
        <f>IF('Atual-TXT'!A2076&lt;&gt;"",VALUE(RIGHT(LEFT('Atual-TXT'!A2076,75),23)),"")</f>
        <v/>
      </c>
      <c r="D2055" s="11" t="str">
        <f>IF('Atual-TXT'!A2076&lt;&gt;"",RIGHT(LEFT('Atual-TXT'!A2076,77),1),"")</f>
        <v/>
      </c>
      <c r="E2055" s="12" t="str">
        <f>IF('Atual-TXT'!A2076&lt;&gt;"",IF(MOD(VALUE(LEFT(A2055,1)),2)=1,IF(D2055="D",C2055,-C2055),IF(D2055="C",C2055,-C2055)),"")</f>
        <v/>
      </c>
    </row>
    <row r="2056" spans="1:5" x14ac:dyDescent="0.2">
      <c r="A2056" s="11" t="str">
        <f>IF('Atual-TXT'!A2077&lt;&gt;"",LEFT('Atual-TXT'!A2077,15),"")</f>
        <v/>
      </c>
      <c r="B2056" s="11" t="str">
        <f>IF('Atual-TXT'!A2077&lt;&gt;"",RIGHT(LEFT('Atual-TXT'!A2077,51),34),"")</f>
        <v/>
      </c>
      <c r="C2056" s="12" t="str">
        <f>IF('Atual-TXT'!A2077&lt;&gt;"",VALUE(RIGHT(LEFT('Atual-TXT'!A2077,75),23)),"")</f>
        <v/>
      </c>
      <c r="D2056" s="11" t="str">
        <f>IF('Atual-TXT'!A2077&lt;&gt;"",RIGHT(LEFT('Atual-TXT'!A2077,77),1),"")</f>
        <v/>
      </c>
      <c r="E2056" s="12" t="str">
        <f>IF('Atual-TXT'!A2077&lt;&gt;"",IF(MOD(VALUE(LEFT(A2056,1)),2)=1,IF(D2056="D",C2056,-C2056),IF(D2056="C",C2056,-C2056)),"")</f>
        <v/>
      </c>
    </row>
    <row r="2057" spans="1:5" x14ac:dyDescent="0.2">
      <c r="A2057" s="11" t="str">
        <f>IF('Atual-TXT'!A2078&lt;&gt;"",LEFT('Atual-TXT'!A2078,15),"")</f>
        <v/>
      </c>
      <c r="B2057" s="11" t="str">
        <f>IF('Atual-TXT'!A2078&lt;&gt;"",RIGHT(LEFT('Atual-TXT'!A2078,51),34),"")</f>
        <v/>
      </c>
      <c r="C2057" s="12" t="str">
        <f>IF('Atual-TXT'!A2078&lt;&gt;"",VALUE(RIGHT(LEFT('Atual-TXT'!A2078,75),23)),"")</f>
        <v/>
      </c>
      <c r="D2057" s="11" t="str">
        <f>IF('Atual-TXT'!A2078&lt;&gt;"",RIGHT(LEFT('Atual-TXT'!A2078,77),1),"")</f>
        <v/>
      </c>
      <c r="E2057" s="12" t="str">
        <f>IF('Atual-TXT'!A2078&lt;&gt;"",IF(MOD(VALUE(LEFT(A2057,1)),2)=1,IF(D2057="D",C2057,-C2057),IF(D2057="C",C2057,-C2057)),"")</f>
        <v/>
      </c>
    </row>
    <row r="2058" spans="1:5" x14ac:dyDescent="0.2">
      <c r="A2058" s="11" t="str">
        <f>IF('Atual-TXT'!A2079&lt;&gt;"",LEFT('Atual-TXT'!A2079,15),"")</f>
        <v/>
      </c>
      <c r="B2058" s="11" t="str">
        <f>IF('Atual-TXT'!A2079&lt;&gt;"",RIGHT(LEFT('Atual-TXT'!A2079,51),34),"")</f>
        <v/>
      </c>
      <c r="C2058" s="12" t="str">
        <f>IF('Atual-TXT'!A2079&lt;&gt;"",VALUE(RIGHT(LEFT('Atual-TXT'!A2079,75),23)),"")</f>
        <v/>
      </c>
      <c r="D2058" s="11" t="str">
        <f>IF('Atual-TXT'!A2079&lt;&gt;"",RIGHT(LEFT('Atual-TXT'!A2079,77),1),"")</f>
        <v/>
      </c>
      <c r="E2058" s="12" t="str">
        <f>IF('Atual-TXT'!A2079&lt;&gt;"",IF(MOD(VALUE(LEFT(A2058,1)),2)=1,IF(D2058="D",C2058,-C2058),IF(D2058="C",C2058,-C2058)),"")</f>
        <v/>
      </c>
    </row>
    <row r="2059" spans="1:5" x14ac:dyDescent="0.2">
      <c r="A2059" s="11" t="str">
        <f>IF('Atual-TXT'!A2080&lt;&gt;"",LEFT('Atual-TXT'!A2080,15),"")</f>
        <v/>
      </c>
      <c r="B2059" s="11" t="str">
        <f>IF('Atual-TXT'!A2080&lt;&gt;"",RIGHT(LEFT('Atual-TXT'!A2080,51),34),"")</f>
        <v/>
      </c>
      <c r="C2059" s="12" t="str">
        <f>IF('Atual-TXT'!A2080&lt;&gt;"",VALUE(RIGHT(LEFT('Atual-TXT'!A2080,75),23)),"")</f>
        <v/>
      </c>
      <c r="D2059" s="11" t="str">
        <f>IF('Atual-TXT'!A2080&lt;&gt;"",RIGHT(LEFT('Atual-TXT'!A2080,77),1),"")</f>
        <v/>
      </c>
      <c r="E2059" s="12" t="str">
        <f>IF('Atual-TXT'!A2080&lt;&gt;"",IF(MOD(VALUE(LEFT(A2059,1)),2)=1,IF(D2059="D",C2059,-C2059),IF(D2059="C",C2059,-C2059)),"")</f>
        <v/>
      </c>
    </row>
    <row r="2060" spans="1:5" x14ac:dyDescent="0.2">
      <c r="A2060" s="11" t="str">
        <f>IF('Atual-TXT'!A2081&lt;&gt;"",LEFT('Atual-TXT'!A2081,15),"")</f>
        <v/>
      </c>
      <c r="B2060" s="11" t="str">
        <f>IF('Atual-TXT'!A2081&lt;&gt;"",RIGHT(LEFT('Atual-TXT'!A2081,51),34),"")</f>
        <v/>
      </c>
      <c r="C2060" s="12" t="str">
        <f>IF('Atual-TXT'!A2081&lt;&gt;"",VALUE(RIGHT(LEFT('Atual-TXT'!A2081,75),23)),"")</f>
        <v/>
      </c>
      <c r="D2060" s="11" t="str">
        <f>IF('Atual-TXT'!A2081&lt;&gt;"",RIGHT(LEFT('Atual-TXT'!A2081,77),1),"")</f>
        <v/>
      </c>
      <c r="E2060" s="12" t="str">
        <f>IF('Atual-TXT'!A2081&lt;&gt;"",IF(MOD(VALUE(LEFT(A2060,1)),2)=1,IF(D2060="D",C2060,-C2060),IF(D2060="C",C2060,-C2060)),"")</f>
        <v/>
      </c>
    </row>
    <row r="2061" spans="1:5" x14ac:dyDescent="0.2">
      <c r="A2061" s="11" t="str">
        <f>IF('Atual-TXT'!A2082&lt;&gt;"",LEFT('Atual-TXT'!A2082,15),"")</f>
        <v/>
      </c>
      <c r="B2061" s="11" t="str">
        <f>IF('Atual-TXT'!A2082&lt;&gt;"",RIGHT(LEFT('Atual-TXT'!A2082,51),34),"")</f>
        <v/>
      </c>
      <c r="C2061" s="12" t="str">
        <f>IF('Atual-TXT'!A2082&lt;&gt;"",VALUE(RIGHT(LEFT('Atual-TXT'!A2082,75),23)),"")</f>
        <v/>
      </c>
      <c r="D2061" s="11" t="str">
        <f>IF('Atual-TXT'!A2082&lt;&gt;"",RIGHT(LEFT('Atual-TXT'!A2082,77),1),"")</f>
        <v/>
      </c>
      <c r="E2061" s="12" t="str">
        <f>IF('Atual-TXT'!A2082&lt;&gt;"",IF(MOD(VALUE(LEFT(A2061,1)),2)=1,IF(D2061="D",C2061,-C2061),IF(D2061="C",C2061,-C2061)),"")</f>
        <v/>
      </c>
    </row>
    <row r="2062" spans="1:5" x14ac:dyDescent="0.2">
      <c r="A2062" s="11" t="str">
        <f>IF('Atual-TXT'!A2083&lt;&gt;"",LEFT('Atual-TXT'!A2083,15),"")</f>
        <v/>
      </c>
      <c r="B2062" s="11" t="str">
        <f>IF('Atual-TXT'!A2083&lt;&gt;"",RIGHT(LEFT('Atual-TXT'!A2083,51),34),"")</f>
        <v/>
      </c>
      <c r="C2062" s="12" t="str">
        <f>IF('Atual-TXT'!A2083&lt;&gt;"",VALUE(RIGHT(LEFT('Atual-TXT'!A2083,75),23)),"")</f>
        <v/>
      </c>
      <c r="D2062" s="11" t="str">
        <f>IF('Atual-TXT'!A2083&lt;&gt;"",RIGHT(LEFT('Atual-TXT'!A2083,77),1),"")</f>
        <v/>
      </c>
      <c r="E2062" s="12" t="str">
        <f>IF('Atual-TXT'!A2083&lt;&gt;"",IF(MOD(VALUE(LEFT(A2062,1)),2)=1,IF(D2062="D",C2062,-C2062),IF(D2062="C",C2062,-C2062)),"")</f>
        <v/>
      </c>
    </row>
    <row r="2063" spans="1:5" x14ac:dyDescent="0.2">
      <c r="A2063" s="11" t="str">
        <f>IF('Atual-TXT'!A2084&lt;&gt;"",LEFT('Atual-TXT'!A2084,15),"")</f>
        <v/>
      </c>
      <c r="B2063" s="11" t="str">
        <f>IF('Atual-TXT'!A2084&lt;&gt;"",RIGHT(LEFT('Atual-TXT'!A2084,51),34),"")</f>
        <v/>
      </c>
      <c r="C2063" s="12" t="str">
        <f>IF('Atual-TXT'!A2084&lt;&gt;"",VALUE(RIGHT(LEFT('Atual-TXT'!A2084,75),23)),"")</f>
        <v/>
      </c>
      <c r="D2063" s="11" t="str">
        <f>IF('Atual-TXT'!A2084&lt;&gt;"",RIGHT(LEFT('Atual-TXT'!A2084,77),1),"")</f>
        <v/>
      </c>
      <c r="E2063" s="12" t="str">
        <f>IF('Atual-TXT'!A2084&lt;&gt;"",IF(MOD(VALUE(LEFT(A2063,1)),2)=1,IF(D2063="D",C2063,-C2063),IF(D2063="C",C2063,-C2063)),"")</f>
        <v/>
      </c>
    </row>
    <row r="2064" spans="1:5" x14ac:dyDescent="0.2">
      <c r="A2064" s="11" t="str">
        <f>IF('Atual-TXT'!A2085&lt;&gt;"",LEFT('Atual-TXT'!A2085,15),"")</f>
        <v/>
      </c>
      <c r="B2064" s="11" t="str">
        <f>IF('Atual-TXT'!A2085&lt;&gt;"",RIGHT(LEFT('Atual-TXT'!A2085,51),34),"")</f>
        <v/>
      </c>
      <c r="C2064" s="12" t="str">
        <f>IF('Atual-TXT'!A2085&lt;&gt;"",VALUE(RIGHT(LEFT('Atual-TXT'!A2085,75),23)),"")</f>
        <v/>
      </c>
      <c r="D2064" s="11" t="str">
        <f>IF('Atual-TXT'!A2085&lt;&gt;"",RIGHT(LEFT('Atual-TXT'!A2085,77),1),"")</f>
        <v/>
      </c>
      <c r="E2064" s="12" t="str">
        <f>IF('Atual-TXT'!A2085&lt;&gt;"",IF(MOD(VALUE(LEFT(A2064,1)),2)=1,IF(D2064="D",C2064,-C2064),IF(D2064="C",C2064,-C2064)),"")</f>
        <v/>
      </c>
    </row>
    <row r="2065" spans="1:5" x14ac:dyDescent="0.2">
      <c r="A2065" s="11" t="str">
        <f>IF('Atual-TXT'!A2086&lt;&gt;"",LEFT('Atual-TXT'!A2086,15),"")</f>
        <v/>
      </c>
      <c r="B2065" s="11" t="str">
        <f>IF('Atual-TXT'!A2086&lt;&gt;"",RIGHT(LEFT('Atual-TXT'!A2086,51),34),"")</f>
        <v/>
      </c>
      <c r="C2065" s="12" t="str">
        <f>IF('Atual-TXT'!A2086&lt;&gt;"",VALUE(RIGHT(LEFT('Atual-TXT'!A2086,75),23)),"")</f>
        <v/>
      </c>
      <c r="D2065" s="11" t="str">
        <f>IF('Atual-TXT'!A2086&lt;&gt;"",RIGHT(LEFT('Atual-TXT'!A2086,77),1),"")</f>
        <v/>
      </c>
      <c r="E2065" s="12" t="str">
        <f>IF('Atual-TXT'!A2086&lt;&gt;"",IF(MOD(VALUE(LEFT(A2065,1)),2)=1,IF(D2065="D",C2065,-C2065),IF(D2065="C",C2065,-C2065)),"")</f>
        <v/>
      </c>
    </row>
    <row r="2066" spans="1:5" x14ac:dyDescent="0.2">
      <c r="A2066" s="11" t="str">
        <f>IF('Atual-TXT'!A2087&lt;&gt;"",LEFT('Atual-TXT'!A2087,15),"")</f>
        <v/>
      </c>
      <c r="B2066" s="11" t="str">
        <f>IF('Atual-TXT'!A2087&lt;&gt;"",RIGHT(LEFT('Atual-TXT'!A2087,51),34),"")</f>
        <v/>
      </c>
      <c r="C2066" s="12" t="str">
        <f>IF('Atual-TXT'!A2087&lt;&gt;"",VALUE(RIGHT(LEFT('Atual-TXT'!A2087,75),23)),"")</f>
        <v/>
      </c>
      <c r="D2066" s="11" t="str">
        <f>IF('Atual-TXT'!A2087&lt;&gt;"",RIGHT(LEFT('Atual-TXT'!A2087,77),1),"")</f>
        <v/>
      </c>
      <c r="E2066" s="12" t="str">
        <f>IF('Atual-TXT'!A2087&lt;&gt;"",IF(MOD(VALUE(LEFT(A2066,1)),2)=1,IF(D2066="D",C2066,-C2066),IF(D2066="C",C2066,-C2066)),"")</f>
        <v/>
      </c>
    </row>
    <row r="2067" spans="1:5" x14ac:dyDescent="0.2">
      <c r="A2067" s="11" t="str">
        <f>IF('Atual-TXT'!A2088&lt;&gt;"",LEFT('Atual-TXT'!A2088,15),"")</f>
        <v/>
      </c>
      <c r="B2067" s="11" t="str">
        <f>IF('Atual-TXT'!A2088&lt;&gt;"",RIGHT(LEFT('Atual-TXT'!A2088,51),34),"")</f>
        <v/>
      </c>
      <c r="C2067" s="12" t="str">
        <f>IF('Atual-TXT'!A2088&lt;&gt;"",VALUE(RIGHT(LEFT('Atual-TXT'!A2088,75),23)),"")</f>
        <v/>
      </c>
      <c r="D2067" s="11" t="str">
        <f>IF('Atual-TXT'!A2088&lt;&gt;"",RIGHT(LEFT('Atual-TXT'!A2088,77),1),"")</f>
        <v/>
      </c>
      <c r="E2067" s="12" t="str">
        <f>IF('Atual-TXT'!A2088&lt;&gt;"",IF(MOD(VALUE(LEFT(A2067,1)),2)=1,IF(D2067="D",C2067,-C2067),IF(D2067="C",C2067,-C2067)),"")</f>
        <v/>
      </c>
    </row>
    <row r="2068" spans="1:5" x14ac:dyDescent="0.2">
      <c r="A2068" s="11" t="str">
        <f>IF('Atual-TXT'!A2089&lt;&gt;"",LEFT('Atual-TXT'!A2089,15),"")</f>
        <v/>
      </c>
      <c r="B2068" s="11" t="str">
        <f>IF('Atual-TXT'!A2089&lt;&gt;"",RIGHT(LEFT('Atual-TXT'!A2089,51),34),"")</f>
        <v/>
      </c>
      <c r="C2068" s="12" t="str">
        <f>IF('Atual-TXT'!A2089&lt;&gt;"",VALUE(RIGHT(LEFT('Atual-TXT'!A2089,75),23)),"")</f>
        <v/>
      </c>
      <c r="D2068" s="11" t="str">
        <f>IF('Atual-TXT'!A2089&lt;&gt;"",RIGHT(LEFT('Atual-TXT'!A2089,77),1),"")</f>
        <v/>
      </c>
      <c r="E2068" s="12" t="str">
        <f>IF('Atual-TXT'!A2089&lt;&gt;"",IF(MOD(VALUE(LEFT(A2068,1)),2)=1,IF(D2068="D",C2068,-C2068),IF(D2068="C",C2068,-C2068)),"")</f>
        <v/>
      </c>
    </row>
    <row r="2069" spans="1:5" x14ac:dyDescent="0.2">
      <c r="A2069" s="11" t="str">
        <f>IF('Atual-TXT'!A2090&lt;&gt;"",LEFT('Atual-TXT'!A2090,15),"")</f>
        <v/>
      </c>
      <c r="B2069" s="11" t="str">
        <f>IF('Atual-TXT'!A2090&lt;&gt;"",RIGHT(LEFT('Atual-TXT'!A2090,51),34),"")</f>
        <v/>
      </c>
      <c r="C2069" s="12" t="str">
        <f>IF('Atual-TXT'!A2090&lt;&gt;"",VALUE(RIGHT(LEFT('Atual-TXT'!A2090,75),23)),"")</f>
        <v/>
      </c>
      <c r="D2069" s="11" t="str">
        <f>IF('Atual-TXT'!A2090&lt;&gt;"",RIGHT(LEFT('Atual-TXT'!A2090,77),1),"")</f>
        <v/>
      </c>
      <c r="E2069" s="12" t="str">
        <f>IF('Atual-TXT'!A2090&lt;&gt;"",IF(MOD(VALUE(LEFT(A2069,1)),2)=1,IF(D2069="D",C2069,-C2069),IF(D2069="C",C2069,-C2069)),"")</f>
        <v/>
      </c>
    </row>
    <row r="2070" spans="1:5" x14ac:dyDescent="0.2">
      <c r="A2070" s="11" t="str">
        <f>IF('Atual-TXT'!A2091&lt;&gt;"",LEFT('Atual-TXT'!A2091,15),"")</f>
        <v/>
      </c>
      <c r="B2070" s="11" t="str">
        <f>IF('Atual-TXT'!A2091&lt;&gt;"",RIGHT(LEFT('Atual-TXT'!A2091,51),34),"")</f>
        <v/>
      </c>
      <c r="C2070" s="12" t="str">
        <f>IF('Atual-TXT'!A2091&lt;&gt;"",VALUE(RIGHT(LEFT('Atual-TXT'!A2091,75),23)),"")</f>
        <v/>
      </c>
      <c r="D2070" s="11" t="str">
        <f>IF('Atual-TXT'!A2091&lt;&gt;"",RIGHT(LEFT('Atual-TXT'!A2091,77),1),"")</f>
        <v/>
      </c>
      <c r="E2070" s="12" t="str">
        <f>IF('Atual-TXT'!A2091&lt;&gt;"",IF(MOD(VALUE(LEFT(A2070,1)),2)=1,IF(D2070="D",C2070,-C2070),IF(D2070="C",C2070,-C2070)),"")</f>
        <v/>
      </c>
    </row>
    <row r="2071" spans="1:5" x14ac:dyDescent="0.2">
      <c r="A2071" s="11" t="str">
        <f>IF('Atual-TXT'!A2092&lt;&gt;"",LEFT('Atual-TXT'!A2092,15),"")</f>
        <v/>
      </c>
      <c r="B2071" s="11" t="str">
        <f>IF('Atual-TXT'!A2092&lt;&gt;"",RIGHT(LEFT('Atual-TXT'!A2092,51),34),"")</f>
        <v/>
      </c>
      <c r="C2071" s="12" t="str">
        <f>IF('Atual-TXT'!A2092&lt;&gt;"",VALUE(RIGHT(LEFT('Atual-TXT'!A2092,75),23)),"")</f>
        <v/>
      </c>
      <c r="D2071" s="11" t="str">
        <f>IF('Atual-TXT'!A2092&lt;&gt;"",RIGHT(LEFT('Atual-TXT'!A2092,77),1),"")</f>
        <v/>
      </c>
      <c r="E2071" s="12" t="str">
        <f>IF('Atual-TXT'!A2092&lt;&gt;"",IF(MOD(VALUE(LEFT(A2071,1)),2)=1,IF(D2071="D",C2071,-C2071),IF(D2071="C",C2071,-C2071)),"")</f>
        <v/>
      </c>
    </row>
    <row r="2072" spans="1:5" x14ac:dyDescent="0.2">
      <c r="A2072" s="11" t="str">
        <f>IF('Atual-TXT'!A2093&lt;&gt;"",LEFT('Atual-TXT'!A2093,15),"")</f>
        <v/>
      </c>
      <c r="B2072" s="11" t="str">
        <f>IF('Atual-TXT'!A2093&lt;&gt;"",RIGHT(LEFT('Atual-TXT'!A2093,51),34),"")</f>
        <v/>
      </c>
      <c r="C2072" s="12" t="str">
        <f>IF('Atual-TXT'!A2093&lt;&gt;"",VALUE(RIGHT(LEFT('Atual-TXT'!A2093,75),23)),"")</f>
        <v/>
      </c>
      <c r="D2072" s="11" t="str">
        <f>IF('Atual-TXT'!A2093&lt;&gt;"",RIGHT(LEFT('Atual-TXT'!A2093,77),1),"")</f>
        <v/>
      </c>
      <c r="E2072" s="12" t="str">
        <f>IF('Atual-TXT'!A2093&lt;&gt;"",IF(MOD(VALUE(LEFT(A2072,1)),2)=1,IF(D2072="D",C2072,-C2072),IF(D2072="C",C2072,-C2072)),"")</f>
        <v/>
      </c>
    </row>
    <row r="2073" spans="1:5" x14ac:dyDescent="0.2">
      <c r="A2073" s="11" t="str">
        <f>IF('Atual-TXT'!A2094&lt;&gt;"",LEFT('Atual-TXT'!A2094,15),"")</f>
        <v/>
      </c>
      <c r="B2073" s="11" t="str">
        <f>IF('Atual-TXT'!A2094&lt;&gt;"",RIGHT(LEFT('Atual-TXT'!A2094,51),34),"")</f>
        <v/>
      </c>
      <c r="C2073" s="12" t="str">
        <f>IF('Atual-TXT'!A2094&lt;&gt;"",VALUE(RIGHT(LEFT('Atual-TXT'!A2094,75),23)),"")</f>
        <v/>
      </c>
      <c r="D2073" s="11" t="str">
        <f>IF('Atual-TXT'!A2094&lt;&gt;"",RIGHT(LEFT('Atual-TXT'!A2094,77),1),"")</f>
        <v/>
      </c>
      <c r="E2073" s="12" t="str">
        <f>IF('Atual-TXT'!A2094&lt;&gt;"",IF(MOD(VALUE(LEFT(A2073,1)),2)=1,IF(D2073="D",C2073,-C2073),IF(D2073="C",C2073,-C2073)),"")</f>
        <v/>
      </c>
    </row>
    <row r="2074" spans="1:5" x14ac:dyDescent="0.2">
      <c r="A2074" s="11" t="str">
        <f>IF('Atual-TXT'!A2095&lt;&gt;"",LEFT('Atual-TXT'!A2095,15),"")</f>
        <v/>
      </c>
      <c r="B2074" s="11" t="str">
        <f>IF('Atual-TXT'!A2095&lt;&gt;"",RIGHT(LEFT('Atual-TXT'!A2095,51),34),"")</f>
        <v/>
      </c>
      <c r="C2074" s="12" t="str">
        <f>IF('Atual-TXT'!A2095&lt;&gt;"",VALUE(RIGHT(LEFT('Atual-TXT'!A2095,75),23)),"")</f>
        <v/>
      </c>
      <c r="D2074" s="11" t="str">
        <f>IF('Atual-TXT'!A2095&lt;&gt;"",RIGHT(LEFT('Atual-TXT'!A2095,77),1),"")</f>
        <v/>
      </c>
      <c r="E2074" s="12" t="str">
        <f>IF('Atual-TXT'!A2095&lt;&gt;"",IF(MOD(VALUE(LEFT(A2074,1)),2)=1,IF(D2074="D",C2074,-C2074),IF(D2074="C",C2074,-C2074)),"")</f>
        <v/>
      </c>
    </row>
    <row r="2075" spans="1:5" x14ac:dyDescent="0.2">
      <c r="A2075" s="11" t="str">
        <f>IF('Atual-TXT'!A2096&lt;&gt;"",LEFT('Atual-TXT'!A2096,15),"")</f>
        <v/>
      </c>
      <c r="B2075" s="11" t="str">
        <f>IF('Atual-TXT'!A2096&lt;&gt;"",RIGHT(LEFT('Atual-TXT'!A2096,51),34),"")</f>
        <v/>
      </c>
      <c r="C2075" s="12" t="str">
        <f>IF('Atual-TXT'!A2096&lt;&gt;"",VALUE(RIGHT(LEFT('Atual-TXT'!A2096,75),23)),"")</f>
        <v/>
      </c>
      <c r="D2075" s="11" t="str">
        <f>IF('Atual-TXT'!A2096&lt;&gt;"",RIGHT(LEFT('Atual-TXT'!A2096,77),1),"")</f>
        <v/>
      </c>
      <c r="E2075" s="12" t="str">
        <f>IF('Atual-TXT'!A2096&lt;&gt;"",IF(MOD(VALUE(LEFT(A2075,1)),2)=1,IF(D2075="D",C2075,-C2075),IF(D2075="C",C2075,-C2075)),"")</f>
        <v/>
      </c>
    </row>
    <row r="2076" spans="1:5" x14ac:dyDescent="0.2">
      <c r="A2076" s="11" t="str">
        <f>IF('Atual-TXT'!A2097&lt;&gt;"",LEFT('Atual-TXT'!A2097,15),"")</f>
        <v/>
      </c>
      <c r="B2076" s="11" t="str">
        <f>IF('Atual-TXT'!A2097&lt;&gt;"",RIGHT(LEFT('Atual-TXT'!A2097,51),34),"")</f>
        <v/>
      </c>
      <c r="C2076" s="12" t="str">
        <f>IF('Atual-TXT'!A2097&lt;&gt;"",VALUE(RIGHT(LEFT('Atual-TXT'!A2097,75),23)),"")</f>
        <v/>
      </c>
      <c r="D2076" s="11" t="str">
        <f>IF('Atual-TXT'!A2097&lt;&gt;"",RIGHT(LEFT('Atual-TXT'!A2097,77),1),"")</f>
        <v/>
      </c>
      <c r="E2076" s="12" t="str">
        <f>IF('Atual-TXT'!A2097&lt;&gt;"",IF(MOD(VALUE(LEFT(A2076,1)),2)=1,IF(D2076="D",C2076,-C2076),IF(D2076="C",C2076,-C2076)),"")</f>
        <v/>
      </c>
    </row>
    <row r="2077" spans="1:5" x14ac:dyDescent="0.2">
      <c r="A2077" s="11" t="str">
        <f>IF('Atual-TXT'!A2098&lt;&gt;"",LEFT('Atual-TXT'!A2098,15),"")</f>
        <v/>
      </c>
      <c r="B2077" s="11" t="str">
        <f>IF('Atual-TXT'!A2098&lt;&gt;"",RIGHT(LEFT('Atual-TXT'!A2098,51),34),"")</f>
        <v/>
      </c>
      <c r="C2077" s="12" t="str">
        <f>IF('Atual-TXT'!A2098&lt;&gt;"",VALUE(RIGHT(LEFT('Atual-TXT'!A2098,75),23)),"")</f>
        <v/>
      </c>
      <c r="D2077" s="11" t="str">
        <f>IF('Atual-TXT'!A2098&lt;&gt;"",RIGHT(LEFT('Atual-TXT'!A2098,77),1),"")</f>
        <v/>
      </c>
      <c r="E2077" s="12" t="str">
        <f>IF('Atual-TXT'!A2098&lt;&gt;"",IF(MOD(VALUE(LEFT(A2077,1)),2)=1,IF(D2077="D",C2077,-C2077),IF(D2077="C",C2077,-C2077)),"")</f>
        <v/>
      </c>
    </row>
    <row r="2078" spans="1:5" x14ac:dyDescent="0.2">
      <c r="A2078" s="11" t="str">
        <f>IF('Atual-TXT'!A2099&lt;&gt;"",LEFT('Atual-TXT'!A2099,15),"")</f>
        <v/>
      </c>
      <c r="B2078" s="11" t="str">
        <f>IF('Atual-TXT'!A2099&lt;&gt;"",RIGHT(LEFT('Atual-TXT'!A2099,51),34),"")</f>
        <v/>
      </c>
      <c r="C2078" s="12" t="str">
        <f>IF('Atual-TXT'!A2099&lt;&gt;"",VALUE(RIGHT(LEFT('Atual-TXT'!A2099,75),23)),"")</f>
        <v/>
      </c>
      <c r="D2078" s="11" t="str">
        <f>IF('Atual-TXT'!A2099&lt;&gt;"",RIGHT(LEFT('Atual-TXT'!A2099,77),1),"")</f>
        <v/>
      </c>
      <c r="E2078" s="12" t="str">
        <f>IF('Atual-TXT'!A2099&lt;&gt;"",IF(MOD(VALUE(LEFT(A2078,1)),2)=1,IF(D2078="D",C2078,-C2078),IF(D2078="C",C2078,-C2078)),"")</f>
        <v/>
      </c>
    </row>
    <row r="2079" spans="1:5" x14ac:dyDescent="0.2">
      <c r="A2079" s="11" t="str">
        <f>IF('Atual-TXT'!A2100&lt;&gt;"",LEFT('Atual-TXT'!A2100,15),"")</f>
        <v/>
      </c>
      <c r="B2079" s="11" t="str">
        <f>IF('Atual-TXT'!A2100&lt;&gt;"",RIGHT(LEFT('Atual-TXT'!A2100,51),34),"")</f>
        <v/>
      </c>
      <c r="C2079" s="12" t="str">
        <f>IF('Atual-TXT'!A2100&lt;&gt;"",VALUE(RIGHT(LEFT('Atual-TXT'!A2100,75),23)),"")</f>
        <v/>
      </c>
      <c r="D2079" s="11" t="str">
        <f>IF('Atual-TXT'!A2100&lt;&gt;"",RIGHT(LEFT('Atual-TXT'!A2100,77),1),"")</f>
        <v/>
      </c>
      <c r="E2079" s="12" t="str">
        <f>IF('Atual-TXT'!A2100&lt;&gt;"",IF(MOD(VALUE(LEFT(A2079,1)),2)=1,IF(D2079="D",C2079,-C2079),IF(D2079="C",C2079,-C2079)),"")</f>
        <v/>
      </c>
    </row>
    <row r="2080" spans="1:5" x14ac:dyDescent="0.2">
      <c r="A2080" s="11" t="str">
        <f>IF('Atual-TXT'!A2101&lt;&gt;"",LEFT('Atual-TXT'!A2101,15),"")</f>
        <v/>
      </c>
      <c r="B2080" s="11" t="str">
        <f>IF('Atual-TXT'!A2101&lt;&gt;"",RIGHT(LEFT('Atual-TXT'!A2101,51),34),"")</f>
        <v/>
      </c>
      <c r="C2080" s="12" t="str">
        <f>IF('Atual-TXT'!A2101&lt;&gt;"",VALUE(RIGHT(LEFT('Atual-TXT'!A2101,75),23)),"")</f>
        <v/>
      </c>
      <c r="D2080" s="11" t="str">
        <f>IF('Atual-TXT'!A2101&lt;&gt;"",RIGHT(LEFT('Atual-TXT'!A2101,77),1),"")</f>
        <v/>
      </c>
      <c r="E2080" s="12" t="str">
        <f>IF('Atual-TXT'!A2101&lt;&gt;"",IF(MOD(VALUE(LEFT(A2080,1)),2)=1,IF(D2080="D",C2080,-C2080),IF(D2080="C",C2080,-C2080)),"")</f>
        <v/>
      </c>
    </row>
    <row r="2081" spans="1:5" x14ac:dyDescent="0.2">
      <c r="A2081" s="11" t="str">
        <f>IF('Atual-TXT'!A2102&lt;&gt;"",LEFT('Atual-TXT'!A2102,15),"")</f>
        <v/>
      </c>
      <c r="B2081" s="11" t="str">
        <f>IF('Atual-TXT'!A2102&lt;&gt;"",RIGHT(LEFT('Atual-TXT'!A2102,51),34),"")</f>
        <v/>
      </c>
      <c r="C2081" s="12" t="str">
        <f>IF('Atual-TXT'!A2102&lt;&gt;"",VALUE(RIGHT(LEFT('Atual-TXT'!A2102,75),23)),"")</f>
        <v/>
      </c>
      <c r="D2081" s="11" t="str">
        <f>IF('Atual-TXT'!A2102&lt;&gt;"",RIGHT(LEFT('Atual-TXT'!A2102,77),1),"")</f>
        <v/>
      </c>
      <c r="E2081" s="12" t="str">
        <f>IF('Atual-TXT'!A2102&lt;&gt;"",IF(MOD(VALUE(LEFT(A2081,1)),2)=1,IF(D2081="D",C2081,-C2081),IF(D2081="C",C2081,-C2081)),"")</f>
        <v/>
      </c>
    </row>
    <row r="2082" spans="1:5" x14ac:dyDescent="0.2">
      <c r="A2082" s="11" t="str">
        <f>IF('Atual-TXT'!A2103&lt;&gt;"",LEFT('Atual-TXT'!A2103,15),"")</f>
        <v/>
      </c>
      <c r="B2082" s="11" t="str">
        <f>IF('Atual-TXT'!A2103&lt;&gt;"",RIGHT(LEFT('Atual-TXT'!A2103,51),34),"")</f>
        <v/>
      </c>
      <c r="C2082" s="12" t="str">
        <f>IF('Atual-TXT'!A2103&lt;&gt;"",VALUE(RIGHT(LEFT('Atual-TXT'!A2103,75),23)),"")</f>
        <v/>
      </c>
      <c r="D2082" s="11" t="str">
        <f>IF('Atual-TXT'!A2103&lt;&gt;"",RIGHT(LEFT('Atual-TXT'!A2103,77),1),"")</f>
        <v/>
      </c>
      <c r="E2082" s="12" t="str">
        <f>IF('Atual-TXT'!A2103&lt;&gt;"",IF(MOD(VALUE(LEFT(A2082,1)),2)=1,IF(D2082="D",C2082,-C2082),IF(D2082="C",C2082,-C2082)),"")</f>
        <v/>
      </c>
    </row>
    <row r="2083" spans="1:5" x14ac:dyDescent="0.2">
      <c r="A2083" s="11" t="str">
        <f>IF('Atual-TXT'!A2104&lt;&gt;"",LEFT('Atual-TXT'!A2104,15),"")</f>
        <v/>
      </c>
      <c r="B2083" s="11" t="str">
        <f>IF('Atual-TXT'!A2104&lt;&gt;"",RIGHT(LEFT('Atual-TXT'!A2104,51),34),"")</f>
        <v/>
      </c>
      <c r="C2083" s="12" t="str">
        <f>IF('Atual-TXT'!A2104&lt;&gt;"",VALUE(RIGHT(LEFT('Atual-TXT'!A2104,75),23)),"")</f>
        <v/>
      </c>
      <c r="D2083" s="11" t="str">
        <f>IF('Atual-TXT'!A2104&lt;&gt;"",RIGHT(LEFT('Atual-TXT'!A2104,77),1),"")</f>
        <v/>
      </c>
      <c r="E2083" s="12" t="str">
        <f>IF('Atual-TXT'!A2104&lt;&gt;"",IF(MOD(VALUE(LEFT(A2083,1)),2)=1,IF(D2083="D",C2083,-C2083),IF(D2083="C",C2083,-C2083)),"")</f>
        <v/>
      </c>
    </row>
    <row r="2084" spans="1:5" x14ac:dyDescent="0.2">
      <c r="A2084" s="11" t="str">
        <f>IF('Atual-TXT'!A2105&lt;&gt;"",LEFT('Atual-TXT'!A2105,15),"")</f>
        <v/>
      </c>
      <c r="B2084" s="11" t="str">
        <f>IF('Atual-TXT'!A2105&lt;&gt;"",RIGHT(LEFT('Atual-TXT'!A2105,51),34),"")</f>
        <v/>
      </c>
      <c r="C2084" s="12" t="str">
        <f>IF('Atual-TXT'!A2105&lt;&gt;"",VALUE(RIGHT(LEFT('Atual-TXT'!A2105,75),23)),"")</f>
        <v/>
      </c>
      <c r="D2084" s="11" t="str">
        <f>IF('Atual-TXT'!A2105&lt;&gt;"",RIGHT(LEFT('Atual-TXT'!A2105,77),1),"")</f>
        <v/>
      </c>
      <c r="E2084" s="12" t="str">
        <f>IF('Atual-TXT'!A2105&lt;&gt;"",IF(MOD(VALUE(LEFT(A2084,1)),2)=1,IF(D2084="D",C2084,-C2084),IF(D2084="C",C2084,-C2084)),"")</f>
        <v/>
      </c>
    </row>
    <row r="2085" spans="1:5" x14ac:dyDescent="0.2">
      <c r="A2085" s="11" t="str">
        <f>IF('Atual-TXT'!A2106&lt;&gt;"",LEFT('Atual-TXT'!A2106,15),"")</f>
        <v/>
      </c>
      <c r="B2085" s="11" t="str">
        <f>IF('Atual-TXT'!A2106&lt;&gt;"",RIGHT(LEFT('Atual-TXT'!A2106,51),34),"")</f>
        <v/>
      </c>
      <c r="C2085" s="12" t="str">
        <f>IF('Atual-TXT'!A2106&lt;&gt;"",VALUE(RIGHT(LEFT('Atual-TXT'!A2106,75),23)),"")</f>
        <v/>
      </c>
      <c r="D2085" s="11" t="str">
        <f>IF('Atual-TXT'!A2106&lt;&gt;"",RIGHT(LEFT('Atual-TXT'!A2106,77),1),"")</f>
        <v/>
      </c>
      <c r="E2085" s="12" t="str">
        <f>IF('Atual-TXT'!A2106&lt;&gt;"",IF(MOD(VALUE(LEFT(A2085,1)),2)=1,IF(D2085="D",C2085,-C2085),IF(D2085="C",C2085,-C2085)),"")</f>
        <v/>
      </c>
    </row>
    <row r="2086" spans="1:5" x14ac:dyDescent="0.2">
      <c r="A2086" s="11" t="str">
        <f>IF('Atual-TXT'!A2107&lt;&gt;"",LEFT('Atual-TXT'!A2107,15),"")</f>
        <v/>
      </c>
      <c r="B2086" s="11" t="str">
        <f>IF('Atual-TXT'!A2107&lt;&gt;"",RIGHT(LEFT('Atual-TXT'!A2107,51),34),"")</f>
        <v/>
      </c>
      <c r="C2086" s="12" t="str">
        <f>IF('Atual-TXT'!A2107&lt;&gt;"",VALUE(RIGHT(LEFT('Atual-TXT'!A2107,75),23)),"")</f>
        <v/>
      </c>
      <c r="D2086" s="11" t="str">
        <f>IF('Atual-TXT'!A2107&lt;&gt;"",RIGHT(LEFT('Atual-TXT'!A2107,77),1),"")</f>
        <v/>
      </c>
      <c r="E2086" s="12" t="str">
        <f>IF('Atual-TXT'!A2107&lt;&gt;"",IF(MOD(VALUE(LEFT(A2086,1)),2)=1,IF(D2086="D",C2086,-C2086),IF(D2086="C",C2086,-C2086)),"")</f>
        <v/>
      </c>
    </row>
    <row r="2087" spans="1:5" x14ac:dyDescent="0.2">
      <c r="A2087" s="11" t="str">
        <f>IF('Atual-TXT'!A2108&lt;&gt;"",LEFT('Atual-TXT'!A2108,15),"")</f>
        <v/>
      </c>
      <c r="B2087" s="11" t="str">
        <f>IF('Atual-TXT'!A2108&lt;&gt;"",RIGHT(LEFT('Atual-TXT'!A2108,51),34),"")</f>
        <v/>
      </c>
      <c r="C2087" s="12" t="str">
        <f>IF('Atual-TXT'!A2108&lt;&gt;"",VALUE(RIGHT(LEFT('Atual-TXT'!A2108,75),23)),"")</f>
        <v/>
      </c>
      <c r="D2087" s="11" t="str">
        <f>IF('Atual-TXT'!A2108&lt;&gt;"",RIGHT(LEFT('Atual-TXT'!A2108,77),1),"")</f>
        <v/>
      </c>
      <c r="E2087" s="12" t="str">
        <f>IF('Atual-TXT'!A2108&lt;&gt;"",IF(MOD(VALUE(LEFT(A2087,1)),2)=1,IF(D2087="D",C2087,-C2087),IF(D2087="C",C2087,-C2087)),"")</f>
        <v/>
      </c>
    </row>
    <row r="2088" spans="1:5" x14ac:dyDescent="0.2">
      <c r="A2088" s="11" t="str">
        <f>IF('Atual-TXT'!A2109&lt;&gt;"",LEFT('Atual-TXT'!A2109,15),"")</f>
        <v/>
      </c>
      <c r="B2088" s="11" t="str">
        <f>IF('Atual-TXT'!A2109&lt;&gt;"",RIGHT(LEFT('Atual-TXT'!A2109,51),34),"")</f>
        <v/>
      </c>
      <c r="C2088" s="12" t="str">
        <f>IF('Atual-TXT'!A2109&lt;&gt;"",VALUE(RIGHT(LEFT('Atual-TXT'!A2109,75),23)),"")</f>
        <v/>
      </c>
      <c r="D2088" s="11" t="str">
        <f>IF('Atual-TXT'!A2109&lt;&gt;"",RIGHT(LEFT('Atual-TXT'!A2109,77),1),"")</f>
        <v/>
      </c>
      <c r="E2088" s="12" t="str">
        <f>IF('Atual-TXT'!A2109&lt;&gt;"",IF(MOD(VALUE(LEFT(A2088,1)),2)=1,IF(D2088="D",C2088,-C2088),IF(D2088="C",C2088,-C2088)),"")</f>
        <v/>
      </c>
    </row>
    <row r="2089" spans="1:5" x14ac:dyDescent="0.2">
      <c r="A2089" s="11" t="str">
        <f>IF('Atual-TXT'!A2110&lt;&gt;"",LEFT('Atual-TXT'!A2110,15),"")</f>
        <v/>
      </c>
      <c r="B2089" s="11" t="str">
        <f>IF('Atual-TXT'!A2110&lt;&gt;"",RIGHT(LEFT('Atual-TXT'!A2110,51),34),"")</f>
        <v/>
      </c>
      <c r="C2089" s="12" t="str">
        <f>IF('Atual-TXT'!A2110&lt;&gt;"",VALUE(RIGHT(LEFT('Atual-TXT'!A2110,75),23)),"")</f>
        <v/>
      </c>
      <c r="D2089" s="11" t="str">
        <f>IF('Atual-TXT'!A2110&lt;&gt;"",RIGHT(LEFT('Atual-TXT'!A2110,77),1),"")</f>
        <v/>
      </c>
      <c r="E2089" s="12" t="str">
        <f>IF('Atual-TXT'!A2110&lt;&gt;"",IF(MOD(VALUE(LEFT(A2089,1)),2)=1,IF(D2089="D",C2089,-C2089),IF(D2089="C",C2089,-C2089)),"")</f>
        <v/>
      </c>
    </row>
    <row r="2090" spans="1:5" x14ac:dyDescent="0.2">
      <c r="A2090" s="11" t="str">
        <f>IF('Atual-TXT'!A2111&lt;&gt;"",LEFT('Atual-TXT'!A2111,15),"")</f>
        <v/>
      </c>
      <c r="B2090" s="11" t="str">
        <f>IF('Atual-TXT'!A2111&lt;&gt;"",RIGHT(LEFT('Atual-TXT'!A2111,51),34),"")</f>
        <v/>
      </c>
      <c r="C2090" s="12" t="str">
        <f>IF('Atual-TXT'!A2111&lt;&gt;"",VALUE(RIGHT(LEFT('Atual-TXT'!A2111,75),23)),"")</f>
        <v/>
      </c>
      <c r="D2090" s="11" t="str">
        <f>IF('Atual-TXT'!A2111&lt;&gt;"",RIGHT(LEFT('Atual-TXT'!A2111,77),1),"")</f>
        <v/>
      </c>
      <c r="E2090" s="12" t="str">
        <f>IF('Atual-TXT'!A2111&lt;&gt;"",IF(MOD(VALUE(LEFT(A2090,1)),2)=1,IF(D2090="D",C2090,-C2090),IF(D2090="C",C2090,-C2090)),"")</f>
        <v/>
      </c>
    </row>
    <row r="2091" spans="1:5" x14ac:dyDescent="0.2">
      <c r="A2091" s="11" t="str">
        <f>IF('Atual-TXT'!A2112&lt;&gt;"",LEFT('Atual-TXT'!A2112,15),"")</f>
        <v/>
      </c>
      <c r="B2091" s="11" t="str">
        <f>IF('Atual-TXT'!A2112&lt;&gt;"",RIGHT(LEFT('Atual-TXT'!A2112,51),34),"")</f>
        <v/>
      </c>
      <c r="C2091" s="12" t="str">
        <f>IF('Atual-TXT'!A2112&lt;&gt;"",VALUE(RIGHT(LEFT('Atual-TXT'!A2112,75),23)),"")</f>
        <v/>
      </c>
      <c r="D2091" s="11" t="str">
        <f>IF('Atual-TXT'!A2112&lt;&gt;"",RIGHT(LEFT('Atual-TXT'!A2112,77),1),"")</f>
        <v/>
      </c>
      <c r="E2091" s="12" t="str">
        <f>IF('Atual-TXT'!A2112&lt;&gt;"",IF(MOD(VALUE(LEFT(A2091,1)),2)=1,IF(D2091="D",C2091,-C2091),IF(D2091="C",C2091,-C2091)),"")</f>
        <v/>
      </c>
    </row>
    <row r="2092" spans="1:5" x14ac:dyDescent="0.2">
      <c r="A2092" s="11" t="str">
        <f>IF('Atual-TXT'!A2113&lt;&gt;"",LEFT('Atual-TXT'!A2113,15),"")</f>
        <v/>
      </c>
      <c r="B2092" s="11" t="str">
        <f>IF('Atual-TXT'!A2113&lt;&gt;"",RIGHT(LEFT('Atual-TXT'!A2113,51),34),"")</f>
        <v/>
      </c>
      <c r="C2092" s="12" t="str">
        <f>IF('Atual-TXT'!A2113&lt;&gt;"",VALUE(RIGHT(LEFT('Atual-TXT'!A2113,75),23)),"")</f>
        <v/>
      </c>
      <c r="D2092" s="11" t="str">
        <f>IF('Atual-TXT'!A2113&lt;&gt;"",RIGHT(LEFT('Atual-TXT'!A2113,77),1),"")</f>
        <v/>
      </c>
      <c r="E2092" s="12" t="str">
        <f>IF('Atual-TXT'!A2113&lt;&gt;"",IF(MOD(VALUE(LEFT(A2092,1)),2)=1,IF(D2092="D",C2092,-C2092),IF(D2092="C",C2092,-C2092)),"")</f>
        <v/>
      </c>
    </row>
    <row r="2093" spans="1:5" x14ac:dyDescent="0.2">
      <c r="A2093" s="11" t="str">
        <f>IF('Atual-TXT'!A2114&lt;&gt;"",LEFT('Atual-TXT'!A2114,15),"")</f>
        <v/>
      </c>
      <c r="B2093" s="11" t="str">
        <f>IF('Atual-TXT'!A2114&lt;&gt;"",RIGHT(LEFT('Atual-TXT'!A2114,51),34),"")</f>
        <v/>
      </c>
      <c r="C2093" s="12" t="str">
        <f>IF('Atual-TXT'!A2114&lt;&gt;"",VALUE(RIGHT(LEFT('Atual-TXT'!A2114,75),23)),"")</f>
        <v/>
      </c>
      <c r="D2093" s="11" t="str">
        <f>IF('Atual-TXT'!A2114&lt;&gt;"",RIGHT(LEFT('Atual-TXT'!A2114,77),1),"")</f>
        <v/>
      </c>
      <c r="E2093" s="12" t="str">
        <f>IF('Atual-TXT'!A2114&lt;&gt;"",IF(MOD(VALUE(LEFT(A2093,1)),2)=1,IF(D2093="D",C2093,-C2093),IF(D2093="C",C2093,-C2093)),"")</f>
        <v/>
      </c>
    </row>
    <row r="2094" spans="1:5" x14ac:dyDescent="0.2">
      <c r="A2094" s="11" t="str">
        <f>IF('Atual-TXT'!A2115&lt;&gt;"",LEFT('Atual-TXT'!A2115,15),"")</f>
        <v/>
      </c>
      <c r="B2094" s="11" t="str">
        <f>IF('Atual-TXT'!A2115&lt;&gt;"",RIGHT(LEFT('Atual-TXT'!A2115,51),34),"")</f>
        <v/>
      </c>
      <c r="C2094" s="12" t="str">
        <f>IF('Atual-TXT'!A2115&lt;&gt;"",VALUE(RIGHT(LEFT('Atual-TXT'!A2115,75),23)),"")</f>
        <v/>
      </c>
      <c r="D2094" s="11" t="str">
        <f>IF('Atual-TXT'!A2115&lt;&gt;"",RIGHT(LEFT('Atual-TXT'!A2115,77),1),"")</f>
        <v/>
      </c>
      <c r="E2094" s="12" t="str">
        <f>IF('Atual-TXT'!A2115&lt;&gt;"",IF(MOD(VALUE(LEFT(A2094,1)),2)=1,IF(D2094="D",C2094,-C2094),IF(D2094="C",C2094,-C2094)),"")</f>
        <v/>
      </c>
    </row>
    <row r="2095" spans="1:5" x14ac:dyDescent="0.2">
      <c r="A2095" s="11" t="str">
        <f>IF('Atual-TXT'!A2116&lt;&gt;"",LEFT('Atual-TXT'!A2116,15),"")</f>
        <v/>
      </c>
      <c r="B2095" s="11" t="str">
        <f>IF('Atual-TXT'!A2116&lt;&gt;"",RIGHT(LEFT('Atual-TXT'!A2116,51),34),"")</f>
        <v/>
      </c>
      <c r="C2095" s="12" t="str">
        <f>IF('Atual-TXT'!A2116&lt;&gt;"",VALUE(RIGHT(LEFT('Atual-TXT'!A2116,75),23)),"")</f>
        <v/>
      </c>
      <c r="D2095" s="11" t="str">
        <f>IF('Atual-TXT'!A2116&lt;&gt;"",RIGHT(LEFT('Atual-TXT'!A2116,77),1),"")</f>
        <v/>
      </c>
      <c r="E2095" s="12" t="str">
        <f>IF('Atual-TXT'!A2116&lt;&gt;"",IF(MOD(VALUE(LEFT(A2095,1)),2)=1,IF(D2095="D",C2095,-C2095),IF(D2095="C",C2095,-C2095)),"")</f>
        <v/>
      </c>
    </row>
    <row r="2096" spans="1:5" x14ac:dyDescent="0.2">
      <c r="A2096" s="11" t="str">
        <f>IF('Atual-TXT'!A2117&lt;&gt;"",LEFT('Atual-TXT'!A2117,15),"")</f>
        <v/>
      </c>
      <c r="B2096" s="11" t="str">
        <f>IF('Atual-TXT'!A2117&lt;&gt;"",RIGHT(LEFT('Atual-TXT'!A2117,51),34),"")</f>
        <v/>
      </c>
      <c r="C2096" s="12" t="str">
        <f>IF('Atual-TXT'!A2117&lt;&gt;"",VALUE(RIGHT(LEFT('Atual-TXT'!A2117,75),23)),"")</f>
        <v/>
      </c>
      <c r="D2096" s="11" t="str">
        <f>IF('Atual-TXT'!A2117&lt;&gt;"",RIGHT(LEFT('Atual-TXT'!A2117,77),1),"")</f>
        <v/>
      </c>
      <c r="E2096" s="12" t="str">
        <f>IF('Atual-TXT'!A2117&lt;&gt;"",IF(MOD(VALUE(LEFT(A2096,1)),2)=1,IF(D2096="D",C2096,-C2096),IF(D2096="C",C2096,-C2096)),"")</f>
        <v/>
      </c>
    </row>
    <row r="2097" spans="1:5" x14ac:dyDescent="0.2">
      <c r="A2097" s="11" t="str">
        <f>IF('Atual-TXT'!A2118&lt;&gt;"",LEFT('Atual-TXT'!A2118,15),"")</f>
        <v/>
      </c>
      <c r="B2097" s="11" t="str">
        <f>IF('Atual-TXT'!A2118&lt;&gt;"",RIGHT(LEFT('Atual-TXT'!A2118,51),34),"")</f>
        <v/>
      </c>
      <c r="C2097" s="12" t="str">
        <f>IF('Atual-TXT'!A2118&lt;&gt;"",VALUE(RIGHT(LEFT('Atual-TXT'!A2118,75),23)),"")</f>
        <v/>
      </c>
      <c r="D2097" s="11" t="str">
        <f>IF('Atual-TXT'!A2118&lt;&gt;"",RIGHT(LEFT('Atual-TXT'!A2118,77),1),"")</f>
        <v/>
      </c>
      <c r="E2097" s="12" t="str">
        <f>IF('Atual-TXT'!A2118&lt;&gt;"",IF(MOD(VALUE(LEFT(A2097,1)),2)=1,IF(D2097="D",C2097,-C2097),IF(D2097="C",C2097,-C2097)),"")</f>
        <v/>
      </c>
    </row>
    <row r="2098" spans="1:5" x14ac:dyDescent="0.2">
      <c r="A2098" s="11" t="str">
        <f>IF('Atual-TXT'!A2119&lt;&gt;"",LEFT('Atual-TXT'!A2119,15),"")</f>
        <v/>
      </c>
      <c r="B2098" s="11" t="str">
        <f>IF('Atual-TXT'!A2119&lt;&gt;"",RIGHT(LEFT('Atual-TXT'!A2119,51),34),"")</f>
        <v/>
      </c>
      <c r="C2098" s="12" t="str">
        <f>IF('Atual-TXT'!A2119&lt;&gt;"",VALUE(RIGHT(LEFT('Atual-TXT'!A2119,75),23)),"")</f>
        <v/>
      </c>
      <c r="D2098" s="11" t="str">
        <f>IF('Atual-TXT'!A2119&lt;&gt;"",RIGHT(LEFT('Atual-TXT'!A2119,77),1),"")</f>
        <v/>
      </c>
      <c r="E2098" s="12" t="str">
        <f>IF('Atual-TXT'!A2119&lt;&gt;"",IF(MOD(VALUE(LEFT(A2098,1)),2)=1,IF(D2098="D",C2098,-C2098),IF(D2098="C",C2098,-C2098)),"")</f>
        <v/>
      </c>
    </row>
    <row r="2099" spans="1:5" x14ac:dyDescent="0.2">
      <c r="A2099" s="11" t="str">
        <f>IF('Atual-TXT'!A2120&lt;&gt;"",LEFT('Atual-TXT'!A2120,15),"")</f>
        <v/>
      </c>
      <c r="B2099" s="11" t="str">
        <f>IF('Atual-TXT'!A2120&lt;&gt;"",RIGHT(LEFT('Atual-TXT'!A2120,51),34),"")</f>
        <v/>
      </c>
      <c r="C2099" s="12" t="str">
        <f>IF('Atual-TXT'!A2120&lt;&gt;"",VALUE(RIGHT(LEFT('Atual-TXT'!A2120,75),23)),"")</f>
        <v/>
      </c>
      <c r="D2099" s="11" t="str">
        <f>IF('Atual-TXT'!A2120&lt;&gt;"",RIGHT(LEFT('Atual-TXT'!A2120,77),1),"")</f>
        <v/>
      </c>
      <c r="E2099" s="12" t="str">
        <f>IF('Atual-TXT'!A2120&lt;&gt;"",IF(MOD(VALUE(LEFT(A2099,1)),2)=1,IF(D2099="D",C2099,-C2099),IF(D2099="C",C2099,-C2099)),"")</f>
        <v/>
      </c>
    </row>
    <row r="2100" spans="1:5" x14ac:dyDescent="0.2">
      <c r="A2100" s="11" t="str">
        <f>IF('Atual-TXT'!A2121&lt;&gt;"",LEFT('Atual-TXT'!A2121,15),"")</f>
        <v/>
      </c>
      <c r="B2100" s="11" t="str">
        <f>IF('Atual-TXT'!A2121&lt;&gt;"",RIGHT(LEFT('Atual-TXT'!A2121,51),34),"")</f>
        <v/>
      </c>
      <c r="C2100" s="12" t="str">
        <f>IF('Atual-TXT'!A2121&lt;&gt;"",VALUE(RIGHT(LEFT('Atual-TXT'!A2121,75),23)),"")</f>
        <v/>
      </c>
      <c r="D2100" s="11" t="str">
        <f>IF('Atual-TXT'!A2121&lt;&gt;"",RIGHT(LEFT('Atual-TXT'!A2121,77),1),"")</f>
        <v/>
      </c>
      <c r="E2100" s="12" t="str">
        <f>IF('Atual-TXT'!A2121&lt;&gt;"",IF(MOD(VALUE(LEFT(A2100,1)),2)=1,IF(D2100="D",C2100,-C2100),IF(D2100="C",C2100,-C2100)),"")</f>
        <v/>
      </c>
    </row>
    <row r="2101" spans="1:5" x14ac:dyDescent="0.2">
      <c r="A2101" s="11" t="str">
        <f>IF('Atual-TXT'!A2122&lt;&gt;"",LEFT('Atual-TXT'!A2122,15),"")</f>
        <v/>
      </c>
      <c r="B2101" s="11" t="str">
        <f>IF('Atual-TXT'!A2122&lt;&gt;"",RIGHT(LEFT('Atual-TXT'!A2122,51),34),"")</f>
        <v/>
      </c>
      <c r="C2101" s="12" t="str">
        <f>IF('Atual-TXT'!A2122&lt;&gt;"",VALUE(RIGHT(LEFT('Atual-TXT'!A2122,75),23)),"")</f>
        <v/>
      </c>
      <c r="D2101" s="11" t="str">
        <f>IF('Atual-TXT'!A2122&lt;&gt;"",RIGHT(LEFT('Atual-TXT'!A2122,77),1),"")</f>
        <v/>
      </c>
      <c r="E2101" s="12" t="str">
        <f>IF('Atual-TXT'!A2122&lt;&gt;"",IF(MOD(VALUE(LEFT(A2101,1)),2)=1,IF(D2101="D",C2101,-C2101),IF(D2101="C",C2101,-C2101)),"")</f>
        <v/>
      </c>
    </row>
    <row r="2102" spans="1:5" x14ac:dyDescent="0.2">
      <c r="A2102" s="11" t="str">
        <f>IF('Atual-TXT'!A2123&lt;&gt;"",LEFT('Atual-TXT'!A2123,15),"")</f>
        <v/>
      </c>
      <c r="B2102" s="11" t="str">
        <f>IF('Atual-TXT'!A2123&lt;&gt;"",RIGHT(LEFT('Atual-TXT'!A2123,51),34),"")</f>
        <v/>
      </c>
      <c r="C2102" s="12" t="str">
        <f>IF('Atual-TXT'!A2123&lt;&gt;"",VALUE(RIGHT(LEFT('Atual-TXT'!A2123,75),23)),"")</f>
        <v/>
      </c>
      <c r="D2102" s="11" t="str">
        <f>IF('Atual-TXT'!A2123&lt;&gt;"",RIGHT(LEFT('Atual-TXT'!A2123,77),1),"")</f>
        <v/>
      </c>
      <c r="E2102" s="12" t="str">
        <f>IF('Atual-TXT'!A2123&lt;&gt;"",IF(MOD(VALUE(LEFT(A2102,1)),2)=1,IF(D2102="D",C2102,-C2102),IF(D2102="C",C2102,-C2102)),"")</f>
        <v/>
      </c>
    </row>
    <row r="2103" spans="1:5" x14ac:dyDescent="0.2">
      <c r="A2103" s="11" t="str">
        <f>IF('Atual-TXT'!A2124&lt;&gt;"",LEFT('Atual-TXT'!A2124,15),"")</f>
        <v/>
      </c>
      <c r="B2103" s="11" t="str">
        <f>IF('Atual-TXT'!A2124&lt;&gt;"",RIGHT(LEFT('Atual-TXT'!A2124,51),34),"")</f>
        <v/>
      </c>
      <c r="C2103" s="12" t="str">
        <f>IF('Atual-TXT'!A2124&lt;&gt;"",VALUE(RIGHT(LEFT('Atual-TXT'!A2124,75),23)),"")</f>
        <v/>
      </c>
      <c r="D2103" s="11" t="str">
        <f>IF('Atual-TXT'!A2124&lt;&gt;"",RIGHT(LEFT('Atual-TXT'!A2124,77),1),"")</f>
        <v/>
      </c>
      <c r="E2103" s="12" t="str">
        <f>IF('Atual-TXT'!A2124&lt;&gt;"",IF(MOD(VALUE(LEFT(A2103,1)),2)=1,IF(D2103="D",C2103,-C2103),IF(D2103="C",C2103,-C2103)),"")</f>
        <v/>
      </c>
    </row>
    <row r="2104" spans="1:5" x14ac:dyDescent="0.2">
      <c r="A2104" s="11" t="str">
        <f>IF('Atual-TXT'!A2125&lt;&gt;"",LEFT('Atual-TXT'!A2125,15),"")</f>
        <v/>
      </c>
      <c r="B2104" s="11" t="str">
        <f>IF('Atual-TXT'!A2125&lt;&gt;"",RIGHT(LEFT('Atual-TXT'!A2125,51),34),"")</f>
        <v/>
      </c>
      <c r="C2104" s="12" t="str">
        <f>IF('Atual-TXT'!A2125&lt;&gt;"",VALUE(RIGHT(LEFT('Atual-TXT'!A2125,75),23)),"")</f>
        <v/>
      </c>
      <c r="D2104" s="11" t="str">
        <f>IF('Atual-TXT'!A2125&lt;&gt;"",RIGHT(LEFT('Atual-TXT'!A2125,77),1),"")</f>
        <v/>
      </c>
      <c r="E2104" s="12" t="str">
        <f>IF('Atual-TXT'!A2125&lt;&gt;"",IF(MOD(VALUE(LEFT(A2104,1)),2)=1,IF(D2104="D",C2104,-C2104),IF(D2104="C",C2104,-C2104)),"")</f>
        <v/>
      </c>
    </row>
    <row r="2105" spans="1:5" x14ac:dyDescent="0.2">
      <c r="A2105" s="11" t="str">
        <f>IF('Atual-TXT'!A2126&lt;&gt;"",LEFT('Atual-TXT'!A2126,15),"")</f>
        <v/>
      </c>
      <c r="B2105" s="11" t="str">
        <f>IF('Atual-TXT'!A2126&lt;&gt;"",RIGHT(LEFT('Atual-TXT'!A2126,51),34),"")</f>
        <v/>
      </c>
      <c r="C2105" s="12" t="str">
        <f>IF('Atual-TXT'!A2126&lt;&gt;"",VALUE(RIGHT(LEFT('Atual-TXT'!A2126,75),23)),"")</f>
        <v/>
      </c>
      <c r="D2105" s="11" t="str">
        <f>IF('Atual-TXT'!A2126&lt;&gt;"",RIGHT(LEFT('Atual-TXT'!A2126,77),1),"")</f>
        <v/>
      </c>
      <c r="E2105" s="12" t="str">
        <f>IF('Atual-TXT'!A2126&lt;&gt;"",IF(MOD(VALUE(LEFT(A2105,1)),2)=1,IF(D2105="D",C2105,-C2105),IF(D2105="C",C2105,-C2105)),"")</f>
        <v/>
      </c>
    </row>
    <row r="2106" spans="1:5" x14ac:dyDescent="0.2">
      <c r="A2106" s="11" t="str">
        <f>IF('Atual-TXT'!A2127&lt;&gt;"",LEFT('Atual-TXT'!A2127,15),"")</f>
        <v/>
      </c>
      <c r="B2106" s="11" t="str">
        <f>IF('Atual-TXT'!A2127&lt;&gt;"",RIGHT(LEFT('Atual-TXT'!A2127,51),34),"")</f>
        <v/>
      </c>
      <c r="C2106" s="12" t="str">
        <f>IF('Atual-TXT'!A2127&lt;&gt;"",VALUE(RIGHT(LEFT('Atual-TXT'!A2127,75),23)),"")</f>
        <v/>
      </c>
      <c r="D2106" s="11" t="str">
        <f>IF('Atual-TXT'!A2127&lt;&gt;"",RIGHT(LEFT('Atual-TXT'!A2127,77),1),"")</f>
        <v/>
      </c>
      <c r="E2106" s="12" t="str">
        <f>IF('Atual-TXT'!A2127&lt;&gt;"",IF(MOD(VALUE(LEFT(A2106,1)),2)=1,IF(D2106="D",C2106,-C2106),IF(D2106="C",C2106,-C2106)),"")</f>
        <v/>
      </c>
    </row>
    <row r="2107" spans="1:5" x14ac:dyDescent="0.2">
      <c r="A2107" s="11" t="str">
        <f>IF('Atual-TXT'!A2128&lt;&gt;"",LEFT('Atual-TXT'!A2128,15),"")</f>
        <v/>
      </c>
      <c r="B2107" s="11" t="str">
        <f>IF('Atual-TXT'!A2128&lt;&gt;"",RIGHT(LEFT('Atual-TXT'!A2128,51),34),"")</f>
        <v/>
      </c>
      <c r="C2107" s="12" t="str">
        <f>IF('Atual-TXT'!A2128&lt;&gt;"",VALUE(RIGHT(LEFT('Atual-TXT'!A2128,75),23)),"")</f>
        <v/>
      </c>
      <c r="D2107" s="11" t="str">
        <f>IF('Atual-TXT'!A2128&lt;&gt;"",RIGHT(LEFT('Atual-TXT'!A2128,77),1),"")</f>
        <v/>
      </c>
      <c r="E2107" s="12" t="str">
        <f>IF('Atual-TXT'!A2128&lt;&gt;"",IF(MOD(VALUE(LEFT(A2107,1)),2)=1,IF(D2107="D",C2107,-C2107),IF(D2107="C",C2107,-C2107)),"")</f>
        <v/>
      </c>
    </row>
    <row r="2108" spans="1:5" x14ac:dyDescent="0.2">
      <c r="A2108" s="11" t="str">
        <f>IF('Atual-TXT'!A2129&lt;&gt;"",LEFT('Atual-TXT'!A2129,15),"")</f>
        <v/>
      </c>
      <c r="B2108" s="11" t="str">
        <f>IF('Atual-TXT'!A2129&lt;&gt;"",RIGHT(LEFT('Atual-TXT'!A2129,51),34),"")</f>
        <v/>
      </c>
      <c r="C2108" s="12" t="str">
        <f>IF('Atual-TXT'!A2129&lt;&gt;"",VALUE(RIGHT(LEFT('Atual-TXT'!A2129,75),23)),"")</f>
        <v/>
      </c>
      <c r="D2108" s="11" t="str">
        <f>IF('Atual-TXT'!A2129&lt;&gt;"",RIGHT(LEFT('Atual-TXT'!A2129,77),1),"")</f>
        <v/>
      </c>
      <c r="E2108" s="12" t="str">
        <f>IF('Atual-TXT'!A2129&lt;&gt;"",IF(MOD(VALUE(LEFT(A2108,1)),2)=1,IF(D2108="D",C2108,-C2108),IF(D2108="C",C2108,-C2108)),"")</f>
        <v/>
      </c>
    </row>
    <row r="2109" spans="1:5" x14ac:dyDescent="0.2">
      <c r="A2109" s="11" t="str">
        <f>IF('Atual-TXT'!A2130&lt;&gt;"",LEFT('Atual-TXT'!A2130,15),"")</f>
        <v/>
      </c>
      <c r="B2109" s="11" t="str">
        <f>IF('Atual-TXT'!A2130&lt;&gt;"",RIGHT(LEFT('Atual-TXT'!A2130,51),34),"")</f>
        <v/>
      </c>
      <c r="C2109" s="12" t="str">
        <f>IF('Atual-TXT'!A2130&lt;&gt;"",VALUE(RIGHT(LEFT('Atual-TXT'!A2130,75),23)),"")</f>
        <v/>
      </c>
      <c r="D2109" s="11" t="str">
        <f>IF('Atual-TXT'!A2130&lt;&gt;"",RIGHT(LEFT('Atual-TXT'!A2130,77),1),"")</f>
        <v/>
      </c>
      <c r="E2109" s="12" t="str">
        <f>IF('Atual-TXT'!A2130&lt;&gt;"",IF(MOD(VALUE(LEFT(A2109,1)),2)=1,IF(D2109="D",C2109,-C2109),IF(D2109="C",C2109,-C2109)),"")</f>
        <v/>
      </c>
    </row>
    <row r="2110" spans="1:5" x14ac:dyDescent="0.2">
      <c r="A2110" s="11" t="str">
        <f>IF('Atual-TXT'!A2131&lt;&gt;"",LEFT('Atual-TXT'!A2131,15),"")</f>
        <v/>
      </c>
      <c r="B2110" s="11" t="str">
        <f>IF('Atual-TXT'!A2131&lt;&gt;"",RIGHT(LEFT('Atual-TXT'!A2131,51),34),"")</f>
        <v/>
      </c>
      <c r="C2110" s="12" t="str">
        <f>IF('Atual-TXT'!A2131&lt;&gt;"",VALUE(RIGHT(LEFT('Atual-TXT'!A2131,75),23)),"")</f>
        <v/>
      </c>
      <c r="D2110" s="11" t="str">
        <f>IF('Atual-TXT'!A2131&lt;&gt;"",RIGHT(LEFT('Atual-TXT'!A2131,77),1),"")</f>
        <v/>
      </c>
      <c r="E2110" s="12" t="str">
        <f>IF('Atual-TXT'!A2131&lt;&gt;"",IF(MOD(VALUE(LEFT(A2110,1)),2)=1,IF(D2110="D",C2110,-C2110),IF(D2110="C",C2110,-C2110)),"")</f>
        <v/>
      </c>
    </row>
    <row r="2111" spans="1:5" x14ac:dyDescent="0.2">
      <c r="A2111" s="11" t="str">
        <f>IF('Atual-TXT'!A2132&lt;&gt;"",LEFT('Atual-TXT'!A2132,15),"")</f>
        <v/>
      </c>
      <c r="B2111" s="11" t="str">
        <f>IF('Atual-TXT'!A2132&lt;&gt;"",RIGHT(LEFT('Atual-TXT'!A2132,51),34),"")</f>
        <v/>
      </c>
      <c r="C2111" s="12" t="str">
        <f>IF('Atual-TXT'!A2132&lt;&gt;"",VALUE(RIGHT(LEFT('Atual-TXT'!A2132,75),23)),"")</f>
        <v/>
      </c>
      <c r="D2111" s="11" t="str">
        <f>IF('Atual-TXT'!A2132&lt;&gt;"",RIGHT(LEFT('Atual-TXT'!A2132,77),1),"")</f>
        <v/>
      </c>
      <c r="E2111" s="12" t="str">
        <f>IF('Atual-TXT'!A2132&lt;&gt;"",IF(MOD(VALUE(LEFT(A2111,1)),2)=1,IF(D2111="D",C2111,-C2111),IF(D2111="C",C2111,-C2111)),"")</f>
        <v/>
      </c>
    </row>
    <row r="2112" spans="1:5" x14ac:dyDescent="0.2">
      <c r="A2112" s="11" t="str">
        <f>IF('Atual-TXT'!A2133&lt;&gt;"",LEFT('Atual-TXT'!A2133,15),"")</f>
        <v/>
      </c>
      <c r="B2112" s="11" t="str">
        <f>IF('Atual-TXT'!A2133&lt;&gt;"",RIGHT(LEFT('Atual-TXT'!A2133,51),34),"")</f>
        <v/>
      </c>
      <c r="C2112" s="12" t="str">
        <f>IF('Atual-TXT'!A2133&lt;&gt;"",VALUE(RIGHT(LEFT('Atual-TXT'!A2133,75),23)),"")</f>
        <v/>
      </c>
      <c r="D2112" s="11" t="str">
        <f>IF('Atual-TXT'!A2133&lt;&gt;"",RIGHT(LEFT('Atual-TXT'!A2133,77),1),"")</f>
        <v/>
      </c>
      <c r="E2112" s="12" t="str">
        <f>IF('Atual-TXT'!A2133&lt;&gt;"",IF(MOD(VALUE(LEFT(A2112,1)),2)=1,IF(D2112="D",C2112,-C2112),IF(D2112="C",C2112,-C2112)),"")</f>
        <v/>
      </c>
    </row>
    <row r="2113" spans="1:5" x14ac:dyDescent="0.2">
      <c r="A2113" s="11" t="str">
        <f>IF('Atual-TXT'!A2134&lt;&gt;"",LEFT('Atual-TXT'!A2134,15),"")</f>
        <v/>
      </c>
      <c r="B2113" s="11" t="str">
        <f>IF('Atual-TXT'!A2134&lt;&gt;"",RIGHT(LEFT('Atual-TXT'!A2134,51),34),"")</f>
        <v/>
      </c>
      <c r="C2113" s="12" t="str">
        <f>IF('Atual-TXT'!A2134&lt;&gt;"",VALUE(RIGHT(LEFT('Atual-TXT'!A2134,75),23)),"")</f>
        <v/>
      </c>
      <c r="D2113" s="11" t="str">
        <f>IF('Atual-TXT'!A2134&lt;&gt;"",RIGHT(LEFT('Atual-TXT'!A2134,77),1),"")</f>
        <v/>
      </c>
      <c r="E2113" s="12" t="str">
        <f>IF('Atual-TXT'!A2134&lt;&gt;"",IF(MOD(VALUE(LEFT(A2113,1)),2)=1,IF(D2113="D",C2113,-C2113),IF(D2113="C",C2113,-C2113)),"")</f>
        <v/>
      </c>
    </row>
    <row r="2114" spans="1:5" x14ac:dyDescent="0.2">
      <c r="A2114" s="11" t="str">
        <f>IF('Atual-TXT'!A2135&lt;&gt;"",LEFT('Atual-TXT'!A2135,15),"")</f>
        <v/>
      </c>
      <c r="B2114" s="11" t="str">
        <f>IF('Atual-TXT'!A2135&lt;&gt;"",RIGHT(LEFT('Atual-TXT'!A2135,51),34),"")</f>
        <v/>
      </c>
      <c r="C2114" s="12" t="str">
        <f>IF('Atual-TXT'!A2135&lt;&gt;"",VALUE(RIGHT(LEFT('Atual-TXT'!A2135,75),23)),"")</f>
        <v/>
      </c>
      <c r="D2114" s="11" t="str">
        <f>IF('Atual-TXT'!A2135&lt;&gt;"",RIGHT(LEFT('Atual-TXT'!A2135,77),1),"")</f>
        <v/>
      </c>
      <c r="E2114" s="12" t="str">
        <f>IF('Atual-TXT'!A2135&lt;&gt;"",IF(MOD(VALUE(LEFT(A2114,1)),2)=1,IF(D2114="D",C2114,-C2114),IF(D2114="C",C2114,-C2114)),"")</f>
        <v/>
      </c>
    </row>
    <row r="2115" spans="1:5" x14ac:dyDescent="0.2">
      <c r="A2115" s="11" t="str">
        <f>IF('Atual-TXT'!A2136&lt;&gt;"",LEFT('Atual-TXT'!A2136,15),"")</f>
        <v/>
      </c>
      <c r="B2115" s="11" t="str">
        <f>IF('Atual-TXT'!A2136&lt;&gt;"",RIGHT(LEFT('Atual-TXT'!A2136,51),34),"")</f>
        <v/>
      </c>
      <c r="C2115" s="12" t="str">
        <f>IF('Atual-TXT'!A2136&lt;&gt;"",VALUE(RIGHT(LEFT('Atual-TXT'!A2136,75),23)),"")</f>
        <v/>
      </c>
      <c r="D2115" s="11" t="str">
        <f>IF('Atual-TXT'!A2136&lt;&gt;"",RIGHT(LEFT('Atual-TXT'!A2136,77),1),"")</f>
        <v/>
      </c>
      <c r="E2115" s="12" t="str">
        <f>IF('Atual-TXT'!A2136&lt;&gt;"",IF(MOD(VALUE(LEFT(A2115,1)),2)=1,IF(D2115="D",C2115,-C2115),IF(D2115="C",C2115,-C2115)),"")</f>
        <v/>
      </c>
    </row>
    <row r="2116" spans="1:5" x14ac:dyDescent="0.2">
      <c r="A2116" s="11" t="str">
        <f>IF('Atual-TXT'!A2137&lt;&gt;"",LEFT('Atual-TXT'!A2137,15),"")</f>
        <v/>
      </c>
      <c r="B2116" s="11" t="str">
        <f>IF('Atual-TXT'!A2137&lt;&gt;"",RIGHT(LEFT('Atual-TXT'!A2137,51),34),"")</f>
        <v/>
      </c>
      <c r="C2116" s="12" t="str">
        <f>IF('Atual-TXT'!A2137&lt;&gt;"",VALUE(RIGHT(LEFT('Atual-TXT'!A2137,75),23)),"")</f>
        <v/>
      </c>
      <c r="D2116" s="11" t="str">
        <f>IF('Atual-TXT'!A2137&lt;&gt;"",RIGHT(LEFT('Atual-TXT'!A2137,77),1),"")</f>
        <v/>
      </c>
      <c r="E2116" s="12" t="str">
        <f>IF('Atual-TXT'!A2137&lt;&gt;"",IF(MOD(VALUE(LEFT(A2116,1)),2)=1,IF(D2116="D",C2116,-C2116),IF(D2116="C",C2116,-C2116)),"")</f>
        <v/>
      </c>
    </row>
    <row r="2117" spans="1:5" x14ac:dyDescent="0.2">
      <c r="A2117" s="11" t="str">
        <f>IF('Atual-TXT'!A2138&lt;&gt;"",LEFT('Atual-TXT'!A2138,15),"")</f>
        <v/>
      </c>
      <c r="B2117" s="11" t="str">
        <f>IF('Atual-TXT'!A2138&lt;&gt;"",RIGHT(LEFT('Atual-TXT'!A2138,51),34),"")</f>
        <v/>
      </c>
      <c r="C2117" s="12" t="str">
        <f>IF('Atual-TXT'!A2138&lt;&gt;"",VALUE(RIGHT(LEFT('Atual-TXT'!A2138,75),23)),"")</f>
        <v/>
      </c>
      <c r="D2117" s="11" t="str">
        <f>IF('Atual-TXT'!A2138&lt;&gt;"",RIGHT(LEFT('Atual-TXT'!A2138,77),1),"")</f>
        <v/>
      </c>
      <c r="E2117" s="12" t="str">
        <f>IF('Atual-TXT'!A2138&lt;&gt;"",IF(MOD(VALUE(LEFT(A2117,1)),2)=1,IF(D2117="D",C2117,-C2117),IF(D2117="C",C2117,-C2117)),"")</f>
        <v/>
      </c>
    </row>
    <row r="2118" spans="1:5" x14ac:dyDescent="0.2">
      <c r="A2118" s="11" t="str">
        <f>IF('Atual-TXT'!A2139&lt;&gt;"",LEFT('Atual-TXT'!A2139,15),"")</f>
        <v/>
      </c>
      <c r="B2118" s="11" t="str">
        <f>IF('Atual-TXT'!A2139&lt;&gt;"",RIGHT(LEFT('Atual-TXT'!A2139,51),34),"")</f>
        <v/>
      </c>
      <c r="C2118" s="12" t="str">
        <f>IF('Atual-TXT'!A2139&lt;&gt;"",VALUE(RIGHT(LEFT('Atual-TXT'!A2139,75),23)),"")</f>
        <v/>
      </c>
      <c r="D2118" s="11" t="str">
        <f>IF('Atual-TXT'!A2139&lt;&gt;"",RIGHT(LEFT('Atual-TXT'!A2139,77),1),"")</f>
        <v/>
      </c>
      <c r="E2118" s="12" t="str">
        <f>IF('Atual-TXT'!A2139&lt;&gt;"",IF(MOD(VALUE(LEFT(A2118,1)),2)=1,IF(D2118="D",C2118,-C2118),IF(D2118="C",C2118,-C2118)),"")</f>
        <v/>
      </c>
    </row>
    <row r="2119" spans="1:5" x14ac:dyDescent="0.2">
      <c r="A2119" s="11" t="str">
        <f>IF('Atual-TXT'!A2140&lt;&gt;"",LEFT('Atual-TXT'!A2140,15),"")</f>
        <v/>
      </c>
      <c r="B2119" s="11" t="str">
        <f>IF('Atual-TXT'!A2140&lt;&gt;"",RIGHT(LEFT('Atual-TXT'!A2140,51),34),"")</f>
        <v/>
      </c>
      <c r="C2119" s="12" t="str">
        <f>IF('Atual-TXT'!A2140&lt;&gt;"",VALUE(RIGHT(LEFT('Atual-TXT'!A2140,75),23)),"")</f>
        <v/>
      </c>
      <c r="D2119" s="11" t="str">
        <f>IF('Atual-TXT'!A2140&lt;&gt;"",RIGHT(LEFT('Atual-TXT'!A2140,77),1),"")</f>
        <v/>
      </c>
      <c r="E2119" s="12" t="str">
        <f>IF('Atual-TXT'!A2140&lt;&gt;"",IF(MOD(VALUE(LEFT(A2119,1)),2)=1,IF(D2119="D",C2119,-C2119),IF(D2119="C",C2119,-C2119)),"")</f>
        <v/>
      </c>
    </row>
    <row r="2120" spans="1:5" x14ac:dyDescent="0.2">
      <c r="A2120" s="11" t="str">
        <f>IF('Atual-TXT'!A2141&lt;&gt;"",LEFT('Atual-TXT'!A2141,15),"")</f>
        <v/>
      </c>
      <c r="B2120" s="11" t="str">
        <f>IF('Atual-TXT'!A2141&lt;&gt;"",RIGHT(LEFT('Atual-TXT'!A2141,51),34),"")</f>
        <v/>
      </c>
      <c r="C2120" s="12" t="str">
        <f>IF('Atual-TXT'!A2141&lt;&gt;"",VALUE(RIGHT(LEFT('Atual-TXT'!A2141,75),23)),"")</f>
        <v/>
      </c>
      <c r="D2120" s="11" t="str">
        <f>IF('Atual-TXT'!A2141&lt;&gt;"",RIGHT(LEFT('Atual-TXT'!A2141,77),1),"")</f>
        <v/>
      </c>
      <c r="E2120" s="12" t="str">
        <f>IF('Atual-TXT'!A2141&lt;&gt;"",IF(MOD(VALUE(LEFT(A2120,1)),2)=1,IF(D2120="D",C2120,-C2120),IF(D2120="C",C2120,-C2120)),"")</f>
        <v/>
      </c>
    </row>
    <row r="2121" spans="1:5" x14ac:dyDescent="0.2">
      <c r="A2121" s="11" t="str">
        <f>IF('Atual-TXT'!A2142&lt;&gt;"",LEFT('Atual-TXT'!A2142,15),"")</f>
        <v/>
      </c>
      <c r="B2121" s="11" t="str">
        <f>IF('Atual-TXT'!A2142&lt;&gt;"",RIGHT(LEFT('Atual-TXT'!A2142,51),34),"")</f>
        <v/>
      </c>
      <c r="C2121" s="12" t="str">
        <f>IF('Atual-TXT'!A2142&lt;&gt;"",VALUE(RIGHT(LEFT('Atual-TXT'!A2142,75),23)),"")</f>
        <v/>
      </c>
      <c r="D2121" s="11" t="str">
        <f>IF('Atual-TXT'!A2142&lt;&gt;"",RIGHT(LEFT('Atual-TXT'!A2142,77),1),"")</f>
        <v/>
      </c>
      <c r="E2121" s="12" t="str">
        <f>IF('Atual-TXT'!A2142&lt;&gt;"",IF(MOD(VALUE(LEFT(A2121,1)),2)=1,IF(D2121="D",C2121,-C2121),IF(D2121="C",C2121,-C2121)),"")</f>
        <v/>
      </c>
    </row>
    <row r="2122" spans="1:5" x14ac:dyDescent="0.2">
      <c r="A2122" s="11" t="str">
        <f>IF('Atual-TXT'!A2143&lt;&gt;"",LEFT('Atual-TXT'!A2143,15),"")</f>
        <v/>
      </c>
      <c r="B2122" s="11" t="str">
        <f>IF('Atual-TXT'!A2143&lt;&gt;"",RIGHT(LEFT('Atual-TXT'!A2143,51),34),"")</f>
        <v/>
      </c>
      <c r="C2122" s="12" t="str">
        <f>IF('Atual-TXT'!A2143&lt;&gt;"",VALUE(RIGHT(LEFT('Atual-TXT'!A2143,75),23)),"")</f>
        <v/>
      </c>
      <c r="D2122" s="11" t="str">
        <f>IF('Atual-TXT'!A2143&lt;&gt;"",RIGHT(LEFT('Atual-TXT'!A2143,77),1),"")</f>
        <v/>
      </c>
      <c r="E2122" s="12" t="str">
        <f>IF('Atual-TXT'!A2143&lt;&gt;"",IF(MOD(VALUE(LEFT(A2122,1)),2)=1,IF(D2122="D",C2122,-C2122),IF(D2122="C",C2122,-C2122)),"")</f>
        <v/>
      </c>
    </row>
    <row r="2123" spans="1:5" x14ac:dyDescent="0.2">
      <c r="A2123" s="11" t="str">
        <f>IF('Atual-TXT'!A2144&lt;&gt;"",LEFT('Atual-TXT'!A2144,15),"")</f>
        <v/>
      </c>
      <c r="B2123" s="11" t="str">
        <f>IF('Atual-TXT'!A2144&lt;&gt;"",RIGHT(LEFT('Atual-TXT'!A2144,51),34),"")</f>
        <v/>
      </c>
      <c r="C2123" s="12" t="str">
        <f>IF('Atual-TXT'!A2144&lt;&gt;"",VALUE(RIGHT(LEFT('Atual-TXT'!A2144,75),23)),"")</f>
        <v/>
      </c>
      <c r="D2123" s="11" t="str">
        <f>IF('Atual-TXT'!A2144&lt;&gt;"",RIGHT(LEFT('Atual-TXT'!A2144,77),1),"")</f>
        <v/>
      </c>
      <c r="E2123" s="12" t="str">
        <f>IF('Atual-TXT'!A2144&lt;&gt;"",IF(MOD(VALUE(LEFT(A2123,1)),2)=1,IF(D2123="D",C2123,-C2123),IF(D2123="C",C2123,-C2123)),"")</f>
        <v/>
      </c>
    </row>
    <row r="2124" spans="1:5" x14ac:dyDescent="0.2">
      <c r="A2124" s="11" t="str">
        <f>IF('Atual-TXT'!A2145&lt;&gt;"",LEFT('Atual-TXT'!A2145,15),"")</f>
        <v/>
      </c>
      <c r="B2124" s="11" t="str">
        <f>IF('Atual-TXT'!A2145&lt;&gt;"",RIGHT(LEFT('Atual-TXT'!A2145,51),34),"")</f>
        <v/>
      </c>
      <c r="C2124" s="12" t="str">
        <f>IF('Atual-TXT'!A2145&lt;&gt;"",VALUE(RIGHT(LEFT('Atual-TXT'!A2145,75),23)),"")</f>
        <v/>
      </c>
      <c r="D2124" s="11" t="str">
        <f>IF('Atual-TXT'!A2145&lt;&gt;"",RIGHT(LEFT('Atual-TXT'!A2145,77),1),"")</f>
        <v/>
      </c>
      <c r="E2124" s="12" t="str">
        <f>IF('Atual-TXT'!A2145&lt;&gt;"",IF(MOD(VALUE(LEFT(A2124,1)),2)=1,IF(D2124="D",C2124,-C2124),IF(D2124="C",C2124,-C2124)),"")</f>
        <v/>
      </c>
    </row>
    <row r="2125" spans="1:5" x14ac:dyDescent="0.2">
      <c r="A2125" s="11" t="str">
        <f>IF('Atual-TXT'!A2146&lt;&gt;"",LEFT('Atual-TXT'!A2146,15),"")</f>
        <v/>
      </c>
      <c r="B2125" s="11" t="str">
        <f>IF('Atual-TXT'!A2146&lt;&gt;"",RIGHT(LEFT('Atual-TXT'!A2146,51),34),"")</f>
        <v/>
      </c>
      <c r="C2125" s="12" t="str">
        <f>IF('Atual-TXT'!A2146&lt;&gt;"",VALUE(RIGHT(LEFT('Atual-TXT'!A2146,75),23)),"")</f>
        <v/>
      </c>
      <c r="D2125" s="11" t="str">
        <f>IF('Atual-TXT'!A2146&lt;&gt;"",RIGHT(LEFT('Atual-TXT'!A2146,77),1),"")</f>
        <v/>
      </c>
      <c r="E2125" s="12" t="str">
        <f>IF('Atual-TXT'!A2146&lt;&gt;"",IF(MOD(VALUE(LEFT(A2125,1)),2)=1,IF(D2125="D",C2125,-C2125),IF(D2125="C",C2125,-C2125)),"")</f>
        <v/>
      </c>
    </row>
    <row r="2126" spans="1:5" x14ac:dyDescent="0.2">
      <c r="A2126" s="11" t="str">
        <f>IF('Atual-TXT'!A2147&lt;&gt;"",LEFT('Atual-TXT'!A2147,15),"")</f>
        <v/>
      </c>
      <c r="B2126" s="11" t="str">
        <f>IF('Atual-TXT'!A2147&lt;&gt;"",RIGHT(LEFT('Atual-TXT'!A2147,51),34),"")</f>
        <v/>
      </c>
      <c r="C2126" s="12" t="str">
        <f>IF('Atual-TXT'!A2147&lt;&gt;"",VALUE(RIGHT(LEFT('Atual-TXT'!A2147,75),23)),"")</f>
        <v/>
      </c>
      <c r="D2126" s="11" t="str">
        <f>IF('Atual-TXT'!A2147&lt;&gt;"",RIGHT(LEFT('Atual-TXT'!A2147,77),1),"")</f>
        <v/>
      </c>
      <c r="E2126" s="12" t="str">
        <f>IF('Atual-TXT'!A2147&lt;&gt;"",IF(MOD(VALUE(LEFT(A2126,1)),2)=1,IF(D2126="D",C2126,-C2126),IF(D2126="C",C2126,-C2126)),"")</f>
        <v/>
      </c>
    </row>
    <row r="2127" spans="1:5" x14ac:dyDescent="0.2">
      <c r="A2127" s="11" t="str">
        <f>IF('Atual-TXT'!A2148&lt;&gt;"",LEFT('Atual-TXT'!A2148,15),"")</f>
        <v/>
      </c>
      <c r="B2127" s="11" t="str">
        <f>IF('Atual-TXT'!A2148&lt;&gt;"",RIGHT(LEFT('Atual-TXT'!A2148,51),34),"")</f>
        <v/>
      </c>
      <c r="C2127" s="12" t="str">
        <f>IF('Atual-TXT'!A2148&lt;&gt;"",VALUE(RIGHT(LEFT('Atual-TXT'!A2148,75),23)),"")</f>
        <v/>
      </c>
      <c r="D2127" s="11" t="str">
        <f>IF('Atual-TXT'!A2148&lt;&gt;"",RIGHT(LEFT('Atual-TXT'!A2148,77),1),"")</f>
        <v/>
      </c>
      <c r="E2127" s="12" t="str">
        <f>IF('Atual-TXT'!A2148&lt;&gt;"",IF(MOD(VALUE(LEFT(A2127,1)),2)=1,IF(D2127="D",C2127,-C2127),IF(D2127="C",C2127,-C2127)),"")</f>
        <v/>
      </c>
    </row>
    <row r="2128" spans="1:5" x14ac:dyDescent="0.2">
      <c r="A2128" s="11" t="str">
        <f>IF('Atual-TXT'!A2149&lt;&gt;"",LEFT('Atual-TXT'!A2149,15),"")</f>
        <v/>
      </c>
      <c r="B2128" s="11" t="str">
        <f>IF('Atual-TXT'!A2149&lt;&gt;"",RIGHT(LEFT('Atual-TXT'!A2149,51),34),"")</f>
        <v/>
      </c>
      <c r="C2128" s="12" t="str">
        <f>IF('Atual-TXT'!A2149&lt;&gt;"",VALUE(RIGHT(LEFT('Atual-TXT'!A2149,75),23)),"")</f>
        <v/>
      </c>
      <c r="D2128" s="11" t="str">
        <f>IF('Atual-TXT'!A2149&lt;&gt;"",RIGHT(LEFT('Atual-TXT'!A2149,77),1),"")</f>
        <v/>
      </c>
      <c r="E2128" s="12" t="str">
        <f>IF('Atual-TXT'!A2149&lt;&gt;"",IF(MOD(VALUE(LEFT(A2128,1)),2)=1,IF(D2128="D",C2128,-C2128),IF(D2128="C",C2128,-C2128)),"")</f>
        <v/>
      </c>
    </row>
    <row r="2129" spans="1:5" x14ac:dyDescent="0.2">
      <c r="A2129" s="11" t="str">
        <f>IF('Atual-TXT'!A2150&lt;&gt;"",LEFT('Atual-TXT'!A2150,15),"")</f>
        <v/>
      </c>
      <c r="B2129" s="11" t="str">
        <f>IF('Atual-TXT'!A2150&lt;&gt;"",RIGHT(LEFT('Atual-TXT'!A2150,51),34),"")</f>
        <v/>
      </c>
      <c r="C2129" s="12" t="str">
        <f>IF('Atual-TXT'!A2150&lt;&gt;"",VALUE(RIGHT(LEFT('Atual-TXT'!A2150,75),23)),"")</f>
        <v/>
      </c>
      <c r="D2129" s="11" t="str">
        <f>IF('Atual-TXT'!A2150&lt;&gt;"",RIGHT(LEFT('Atual-TXT'!A2150,77),1),"")</f>
        <v/>
      </c>
      <c r="E2129" s="12" t="str">
        <f>IF('Atual-TXT'!A2150&lt;&gt;"",IF(MOD(VALUE(LEFT(A2129,1)),2)=1,IF(D2129="D",C2129,-C2129),IF(D2129="C",C2129,-C2129)),"")</f>
        <v/>
      </c>
    </row>
    <row r="2130" spans="1:5" x14ac:dyDescent="0.2">
      <c r="A2130" s="11" t="str">
        <f>IF('Atual-TXT'!A2151&lt;&gt;"",LEFT('Atual-TXT'!A2151,15),"")</f>
        <v/>
      </c>
      <c r="B2130" s="11" t="str">
        <f>IF('Atual-TXT'!A2151&lt;&gt;"",RIGHT(LEFT('Atual-TXT'!A2151,51),34),"")</f>
        <v/>
      </c>
      <c r="C2130" s="12" t="str">
        <f>IF('Atual-TXT'!A2151&lt;&gt;"",VALUE(RIGHT(LEFT('Atual-TXT'!A2151,75),23)),"")</f>
        <v/>
      </c>
      <c r="D2130" s="11" t="str">
        <f>IF('Atual-TXT'!A2151&lt;&gt;"",RIGHT(LEFT('Atual-TXT'!A2151,77),1),"")</f>
        <v/>
      </c>
      <c r="E2130" s="12" t="str">
        <f>IF('Atual-TXT'!A2151&lt;&gt;"",IF(MOD(VALUE(LEFT(A2130,1)),2)=1,IF(D2130="D",C2130,-C2130),IF(D2130="C",C2130,-C2130)),"")</f>
        <v/>
      </c>
    </row>
    <row r="2131" spans="1:5" x14ac:dyDescent="0.2">
      <c r="A2131" s="11" t="str">
        <f>IF('Atual-TXT'!A2152&lt;&gt;"",LEFT('Atual-TXT'!A2152,15),"")</f>
        <v/>
      </c>
      <c r="B2131" s="11" t="str">
        <f>IF('Atual-TXT'!A2152&lt;&gt;"",RIGHT(LEFT('Atual-TXT'!A2152,51),34),"")</f>
        <v/>
      </c>
      <c r="C2131" s="12" t="str">
        <f>IF('Atual-TXT'!A2152&lt;&gt;"",VALUE(RIGHT(LEFT('Atual-TXT'!A2152,75),23)),"")</f>
        <v/>
      </c>
      <c r="D2131" s="11" t="str">
        <f>IF('Atual-TXT'!A2152&lt;&gt;"",RIGHT(LEFT('Atual-TXT'!A2152,77),1),"")</f>
        <v/>
      </c>
      <c r="E2131" s="12" t="str">
        <f>IF('Atual-TXT'!A2152&lt;&gt;"",IF(MOD(VALUE(LEFT(A2131,1)),2)=1,IF(D2131="D",C2131,-C2131),IF(D2131="C",C2131,-C2131)),"")</f>
        <v/>
      </c>
    </row>
    <row r="2132" spans="1:5" x14ac:dyDescent="0.2">
      <c r="A2132" s="11" t="str">
        <f>IF('Atual-TXT'!A2153&lt;&gt;"",LEFT('Atual-TXT'!A2153,15),"")</f>
        <v/>
      </c>
      <c r="B2132" s="11" t="str">
        <f>IF('Atual-TXT'!A2153&lt;&gt;"",RIGHT(LEFT('Atual-TXT'!A2153,51),34),"")</f>
        <v/>
      </c>
      <c r="C2132" s="12" t="str">
        <f>IF('Atual-TXT'!A2153&lt;&gt;"",VALUE(RIGHT(LEFT('Atual-TXT'!A2153,75),23)),"")</f>
        <v/>
      </c>
      <c r="D2132" s="11" t="str">
        <f>IF('Atual-TXT'!A2153&lt;&gt;"",RIGHT(LEFT('Atual-TXT'!A2153,77),1),"")</f>
        <v/>
      </c>
      <c r="E2132" s="12" t="str">
        <f>IF('Atual-TXT'!A2153&lt;&gt;"",IF(MOD(VALUE(LEFT(A2132,1)),2)=1,IF(D2132="D",C2132,-C2132),IF(D2132="C",C2132,-C2132)),"")</f>
        <v/>
      </c>
    </row>
    <row r="2133" spans="1:5" x14ac:dyDescent="0.2">
      <c r="A2133" s="11" t="str">
        <f>IF('Atual-TXT'!A2154&lt;&gt;"",LEFT('Atual-TXT'!A2154,15),"")</f>
        <v/>
      </c>
      <c r="B2133" s="11" t="str">
        <f>IF('Atual-TXT'!A2154&lt;&gt;"",RIGHT(LEFT('Atual-TXT'!A2154,51),34),"")</f>
        <v/>
      </c>
      <c r="C2133" s="12" t="str">
        <f>IF('Atual-TXT'!A2154&lt;&gt;"",VALUE(RIGHT(LEFT('Atual-TXT'!A2154,75),23)),"")</f>
        <v/>
      </c>
      <c r="D2133" s="11" t="str">
        <f>IF('Atual-TXT'!A2154&lt;&gt;"",RIGHT(LEFT('Atual-TXT'!A2154,77),1),"")</f>
        <v/>
      </c>
      <c r="E2133" s="12" t="str">
        <f>IF('Atual-TXT'!A2154&lt;&gt;"",IF(MOD(VALUE(LEFT(A2133,1)),2)=1,IF(D2133="D",C2133,-C2133),IF(D2133="C",C2133,-C2133)),"")</f>
        <v/>
      </c>
    </row>
    <row r="2134" spans="1:5" x14ac:dyDescent="0.2">
      <c r="A2134" s="11" t="str">
        <f>IF('Atual-TXT'!A2155&lt;&gt;"",LEFT('Atual-TXT'!A2155,15),"")</f>
        <v/>
      </c>
      <c r="B2134" s="11" t="str">
        <f>IF('Atual-TXT'!A2155&lt;&gt;"",RIGHT(LEFT('Atual-TXT'!A2155,51),34),"")</f>
        <v/>
      </c>
      <c r="C2134" s="12" t="str">
        <f>IF('Atual-TXT'!A2155&lt;&gt;"",VALUE(RIGHT(LEFT('Atual-TXT'!A2155,75),23)),"")</f>
        <v/>
      </c>
      <c r="D2134" s="11" t="str">
        <f>IF('Atual-TXT'!A2155&lt;&gt;"",RIGHT(LEFT('Atual-TXT'!A2155,77),1),"")</f>
        <v/>
      </c>
      <c r="E2134" s="12" t="str">
        <f>IF('Atual-TXT'!A2155&lt;&gt;"",IF(MOD(VALUE(LEFT(A2134,1)),2)=1,IF(D2134="D",C2134,-C2134),IF(D2134="C",C2134,-C2134)),"")</f>
        <v/>
      </c>
    </row>
    <row r="2135" spans="1:5" x14ac:dyDescent="0.2">
      <c r="A2135" s="11" t="str">
        <f>IF('Atual-TXT'!A2156&lt;&gt;"",LEFT('Atual-TXT'!A2156,15),"")</f>
        <v/>
      </c>
      <c r="B2135" s="11" t="str">
        <f>IF('Atual-TXT'!A2156&lt;&gt;"",RIGHT(LEFT('Atual-TXT'!A2156,51),34),"")</f>
        <v/>
      </c>
      <c r="C2135" s="12" t="str">
        <f>IF('Atual-TXT'!A2156&lt;&gt;"",VALUE(RIGHT(LEFT('Atual-TXT'!A2156,75),23)),"")</f>
        <v/>
      </c>
      <c r="D2135" s="11" t="str">
        <f>IF('Atual-TXT'!A2156&lt;&gt;"",RIGHT(LEFT('Atual-TXT'!A2156,77),1),"")</f>
        <v/>
      </c>
      <c r="E2135" s="12" t="str">
        <f>IF('Atual-TXT'!A2156&lt;&gt;"",IF(MOD(VALUE(LEFT(A2135,1)),2)=1,IF(D2135="D",C2135,-C2135),IF(D2135="C",C2135,-C2135)),"")</f>
        <v/>
      </c>
    </row>
    <row r="2136" spans="1:5" x14ac:dyDescent="0.2">
      <c r="A2136" s="11" t="str">
        <f>IF('Atual-TXT'!A2157&lt;&gt;"",LEFT('Atual-TXT'!A2157,15),"")</f>
        <v/>
      </c>
      <c r="B2136" s="11" t="str">
        <f>IF('Atual-TXT'!A2157&lt;&gt;"",RIGHT(LEFT('Atual-TXT'!A2157,51),34),"")</f>
        <v/>
      </c>
      <c r="C2136" s="12" t="str">
        <f>IF('Atual-TXT'!A2157&lt;&gt;"",VALUE(RIGHT(LEFT('Atual-TXT'!A2157,75),23)),"")</f>
        <v/>
      </c>
      <c r="D2136" s="11" t="str">
        <f>IF('Atual-TXT'!A2157&lt;&gt;"",RIGHT(LEFT('Atual-TXT'!A2157,77),1),"")</f>
        <v/>
      </c>
      <c r="E2136" s="12" t="str">
        <f>IF('Atual-TXT'!A2157&lt;&gt;"",IF(MOD(VALUE(LEFT(A2136,1)),2)=1,IF(D2136="D",C2136,-C2136),IF(D2136="C",C2136,-C2136)),"")</f>
        <v/>
      </c>
    </row>
    <row r="2137" spans="1:5" x14ac:dyDescent="0.2">
      <c r="A2137" s="11" t="str">
        <f>IF('Atual-TXT'!A2158&lt;&gt;"",LEFT('Atual-TXT'!A2158,15),"")</f>
        <v/>
      </c>
      <c r="B2137" s="11" t="str">
        <f>IF('Atual-TXT'!A2158&lt;&gt;"",RIGHT(LEFT('Atual-TXT'!A2158,51),34),"")</f>
        <v/>
      </c>
      <c r="C2137" s="12" t="str">
        <f>IF('Atual-TXT'!A2158&lt;&gt;"",VALUE(RIGHT(LEFT('Atual-TXT'!A2158,75),23)),"")</f>
        <v/>
      </c>
      <c r="D2137" s="11" t="str">
        <f>IF('Atual-TXT'!A2158&lt;&gt;"",RIGHT(LEFT('Atual-TXT'!A2158,77),1),"")</f>
        <v/>
      </c>
      <c r="E2137" s="12" t="str">
        <f>IF('Atual-TXT'!A2158&lt;&gt;"",IF(MOD(VALUE(LEFT(A2137,1)),2)=1,IF(D2137="D",C2137,-C2137),IF(D2137="C",C2137,-C2137)),"")</f>
        <v/>
      </c>
    </row>
    <row r="2138" spans="1:5" x14ac:dyDescent="0.2">
      <c r="A2138" s="11" t="str">
        <f>IF('Atual-TXT'!A2159&lt;&gt;"",LEFT('Atual-TXT'!A2159,15),"")</f>
        <v/>
      </c>
      <c r="B2138" s="11" t="str">
        <f>IF('Atual-TXT'!A2159&lt;&gt;"",RIGHT(LEFT('Atual-TXT'!A2159,51),34),"")</f>
        <v/>
      </c>
      <c r="C2138" s="12" t="str">
        <f>IF('Atual-TXT'!A2159&lt;&gt;"",VALUE(RIGHT(LEFT('Atual-TXT'!A2159,75),23)),"")</f>
        <v/>
      </c>
      <c r="D2138" s="11" t="str">
        <f>IF('Atual-TXT'!A2159&lt;&gt;"",RIGHT(LEFT('Atual-TXT'!A2159,77),1),"")</f>
        <v/>
      </c>
      <c r="E2138" s="12" t="str">
        <f>IF('Atual-TXT'!A2159&lt;&gt;"",IF(MOD(VALUE(LEFT(A2138,1)),2)=1,IF(D2138="D",C2138,-C2138),IF(D2138="C",C2138,-C2138)),"")</f>
        <v/>
      </c>
    </row>
    <row r="2139" spans="1:5" x14ac:dyDescent="0.2">
      <c r="A2139" s="11" t="str">
        <f>IF('Atual-TXT'!A2160&lt;&gt;"",LEFT('Atual-TXT'!A2160,15),"")</f>
        <v/>
      </c>
      <c r="B2139" s="11" t="str">
        <f>IF('Atual-TXT'!A2160&lt;&gt;"",RIGHT(LEFT('Atual-TXT'!A2160,51),34),"")</f>
        <v/>
      </c>
      <c r="C2139" s="12" t="str">
        <f>IF('Atual-TXT'!A2160&lt;&gt;"",VALUE(RIGHT(LEFT('Atual-TXT'!A2160,75),23)),"")</f>
        <v/>
      </c>
      <c r="D2139" s="11" t="str">
        <f>IF('Atual-TXT'!A2160&lt;&gt;"",RIGHT(LEFT('Atual-TXT'!A2160,77),1),"")</f>
        <v/>
      </c>
      <c r="E2139" s="12" t="str">
        <f>IF('Atual-TXT'!A2160&lt;&gt;"",IF(MOD(VALUE(LEFT(A2139,1)),2)=1,IF(D2139="D",C2139,-C2139),IF(D2139="C",C2139,-C2139)),"")</f>
        <v/>
      </c>
    </row>
    <row r="2140" spans="1:5" x14ac:dyDescent="0.2">
      <c r="A2140" s="11" t="str">
        <f>IF('Atual-TXT'!A2161&lt;&gt;"",LEFT('Atual-TXT'!A2161,15),"")</f>
        <v/>
      </c>
      <c r="B2140" s="11" t="str">
        <f>IF('Atual-TXT'!A2161&lt;&gt;"",RIGHT(LEFT('Atual-TXT'!A2161,51),34),"")</f>
        <v/>
      </c>
      <c r="C2140" s="12" t="str">
        <f>IF('Atual-TXT'!A2161&lt;&gt;"",VALUE(RIGHT(LEFT('Atual-TXT'!A2161,75),23)),"")</f>
        <v/>
      </c>
      <c r="D2140" s="11" t="str">
        <f>IF('Atual-TXT'!A2161&lt;&gt;"",RIGHT(LEFT('Atual-TXT'!A2161,77),1),"")</f>
        <v/>
      </c>
      <c r="E2140" s="12" t="str">
        <f>IF('Atual-TXT'!A2161&lt;&gt;"",IF(MOD(VALUE(LEFT(A2140,1)),2)=1,IF(D2140="D",C2140,-C2140),IF(D2140="C",C2140,-C2140)),"")</f>
        <v/>
      </c>
    </row>
    <row r="2141" spans="1:5" x14ac:dyDescent="0.2">
      <c r="A2141" s="11" t="str">
        <f>IF('Atual-TXT'!A2162&lt;&gt;"",LEFT('Atual-TXT'!A2162,15),"")</f>
        <v/>
      </c>
      <c r="B2141" s="11" t="str">
        <f>IF('Atual-TXT'!A2162&lt;&gt;"",RIGHT(LEFT('Atual-TXT'!A2162,51),34),"")</f>
        <v/>
      </c>
      <c r="C2141" s="12" t="str">
        <f>IF('Atual-TXT'!A2162&lt;&gt;"",VALUE(RIGHT(LEFT('Atual-TXT'!A2162,75),23)),"")</f>
        <v/>
      </c>
      <c r="D2141" s="11" t="str">
        <f>IF('Atual-TXT'!A2162&lt;&gt;"",RIGHT(LEFT('Atual-TXT'!A2162,77),1),"")</f>
        <v/>
      </c>
      <c r="E2141" s="12" t="str">
        <f>IF('Atual-TXT'!A2162&lt;&gt;"",IF(MOD(VALUE(LEFT(A2141,1)),2)=1,IF(D2141="D",C2141,-C2141),IF(D2141="C",C2141,-C2141)),"")</f>
        <v/>
      </c>
    </row>
    <row r="2142" spans="1:5" x14ac:dyDescent="0.2">
      <c r="A2142" s="11" t="str">
        <f>IF('Atual-TXT'!A2163&lt;&gt;"",LEFT('Atual-TXT'!A2163,15),"")</f>
        <v/>
      </c>
      <c r="B2142" s="11" t="str">
        <f>IF('Atual-TXT'!A2163&lt;&gt;"",RIGHT(LEFT('Atual-TXT'!A2163,51),34),"")</f>
        <v/>
      </c>
      <c r="C2142" s="12" t="str">
        <f>IF('Atual-TXT'!A2163&lt;&gt;"",VALUE(RIGHT(LEFT('Atual-TXT'!A2163,75),23)),"")</f>
        <v/>
      </c>
      <c r="D2142" s="11" t="str">
        <f>IF('Atual-TXT'!A2163&lt;&gt;"",RIGHT(LEFT('Atual-TXT'!A2163,77),1),"")</f>
        <v/>
      </c>
      <c r="E2142" s="12" t="str">
        <f>IF('Atual-TXT'!A2163&lt;&gt;"",IF(MOD(VALUE(LEFT(A2142,1)),2)=1,IF(D2142="D",C2142,-C2142),IF(D2142="C",C2142,-C2142)),"")</f>
        <v/>
      </c>
    </row>
    <row r="2143" spans="1:5" x14ac:dyDescent="0.2">
      <c r="A2143" s="11" t="str">
        <f>IF('Atual-TXT'!A2164&lt;&gt;"",LEFT('Atual-TXT'!A2164,15),"")</f>
        <v/>
      </c>
      <c r="B2143" s="11" t="str">
        <f>IF('Atual-TXT'!A2164&lt;&gt;"",RIGHT(LEFT('Atual-TXT'!A2164,51),34),"")</f>
        <v/>
      </c>
      <c r="C2143" s="12" t="str">
        <f>IF('Atual-TXT'!A2164&lt;&gt;"",VALUE(RIGHT(LEFT('Atual-TXT'!A2164,75),23)),"")</f>
        <v/>
      </c>
      <c r="D2143" s="11" t="str">
        <f>IF('Atual-TXT'!A2164&lt;&gt;"",RIGHT(LEFT('Atual-TXT'!A2164,77),1),"")</f>
        <v/>
      </c>
      <c r="E2143" s="12" t="str">
        <f>IF('Atual-TXT'!A2164&lt;&gt;"",IF(MOD(VALUE(LEFT(A2143,1)),2)=1,IF(D2143="D",C2143,-C2143),IF(D2143="C",C2143,-C2143)),"")</f>
        <v/>
      </c>
    </row>
    <row r="2144" spans="1:5" x14ac:dyDescent="0.2">
      <c r="A2144" s="11" t="str">
        <f>IF('Atual-TXT'!A2165&lt;&gt;"",LEFT('Atual-TXT'!A2165,15),"")</f>
        <v/>
      </c>
      <c r="B2144" s="11" t="str">
        <f>IF('Atual-TXT'!A2165&lt;&gt;"",RIGHT(LEFT('Atual-TXT'!A2165,51),34),"")</f>
        <v/>
      </c>
      <c r="C2144" s="12" t="str">
        <f>IF('Atual-TXT'!A2165&lt;&gt;"",VALUE(RIGHT(LEFT('Atual-TXT'!A2165,75),23)),"")</f>
        <v/>
      </c>
      <c r="D2144" s="11" t="str">
        <f>IF('Atual-TXT'!A2165&lt;&gt;"",RIGHT(LEFT('Atual-TXT'!A2165,77),1),"")</f>
        <v/>
      </c>
      <c r="E2144" s="12" t="str">
        <f>IF('Atual-TXT'!A2165&lt;&gt;"",IF(MOD(VALUE(LEFT(A2144,1)),2)=1,IF(D2144="D",C2144,-C2144),IF(D2144="C",C2144,-C2144)),"")</f>
        <v/>
      </c>
    </row>
    <row r="2145" spans="1:5" x14ac:dyDescent="0.2">
      <c r="A2145" s="11" t="str">
        <f>IF('Atual-TXT'!A2166&lt;&gt;"",LEFT('Atual-TXT'!A2166,15),"")</f>
        <v/>
      </c>
      <c r="B2145" s="11" t="str">
        <f>IF('Atual-TXT'!A2166&lt;&gt;"",RIGHT(LEFT('Atual-TXT'!A2166,51),34),"")</f>
        <v/>
      </c>
      <c r="C2145" s="12" t="str">
        <f>IF('Atual-TXT'!A2166&lt;&gt;"",VALUE(RIGHT(LEFT('Atual-TXT'!A2166,75),23)),"")</f>
        <v/>
      </c>
      <c r="D2145" s="11" t="str">
        <f>IF('Atual-TXT'!A2166&lt;&gt;"",RIGHT(LEFT('Atual-TXT'!A2166,77),1),"")</f>
        <v/>
      </c>
      <c r="E2145" s="12" t="str">
        <f>IF('Atual-TXT'!A2166&lt;&gt;"",IF(MOD(VALUE(LEFT(A2145,1)),2)=1,IF(D2145="D",C2145,-C2145),IF(D2145="C",C2145,-C2145)),"")</f>
        <v/>
      </c>
    </row>
    <row r="2146" spans="1:5" x14ac:dyDescent="0.2">
      <c r="A2146" s="11" t="str">
        <f>IF('Atual-TXT'!A2167&lt;&gt;"",LEFT('Atual-TXT'!A2167,15),"")</f>
        <v/>
      </c>
      <c r="B2146" s="11" t="str">
        <f>IF('Atual-TXT'!A2167&lt;&gt;"",RIGHT(LEFT('Atual-TXT'!A2167,51),34),"")</f>
        <v/>
      </c>
      <c r="C2146" s="12" t="str">
        <f>IF('Atual-TXT'!A2167&lt;&gt;"",VALUE(RIGHT(LEFT('Atual-TXT'!A2167,75),23)),"")</f>
        <v/>
      </c>
      <c r="D2146" s="11" t="str">
        <f>IF('Atual-TXT'!A2167&lt;&gt;"",RIGHT(LEFT('Atual-TXT'!A2167,77),1),"")</f>
        <v/>
      </c>
      <c r="E2146" s="12" t="str">
        <f>IF('Atual-TXT'!A2167&lt;&gt;"",IF(MOD(VALUE(LEFT(A2146,1)),2)=1,IF(D2146="D",C2146,-C2146),IF(D2146="C",C2146,-C2146)),"")</f>
        <v/>
      </c>
    </row>
    <row r="2147" spans="1:5" x14ac:dyDescent="0.2">
      <c r="A2147" s="11" t="str">
        <f>IF('Atual-TXT'!A2168&lt;&gt;"",LEFT('Atual-TXT'!A2168,15),"")</f>
        <v/>
      </c>
      <c r="B2147" s="11" t="str">
        <f>IF('Atual-TXT'!A2168&lt;&gt;"",RIGHT(LEFT('Atual-TXT'!A2168,51),34),"")</f>
        <v/>
      </c>
      <c r="C2147" s="12" t="str">
        <f>IF('Atual-TXT'!A2168&lt;&gt;"",VALUE(RIGHT(LEFT('Atual-TXT'!A2168,75),23)),"")</f>
        <v/>
      </c>
      <c r="D2147" s="11" t="str">
        <f>IF('Atual-TXT'!A2168&lt;&gt;"",RIGHT(LEFT('Atual-TXT'!A2168,77),1),"")</f>
        <v/>
      </c>
      <c r="E2147" s="12" t="str">
        <f>IF('Atual-TXT'!A2168&lt;&gt;"",IF(MOD(VALUE(LEFT(A2147,1)),2)=1,IF(D2147="D",C2147,-C2147),IF(D2147="C",C2147,-C2147)),"")</f>
        <v/>
      </c>
    </row>
    <row r="2148" spans="1:5" x14ac:dyDescent="0.2">
      <c r="A2148" s="11" t="str">
        <f>IF('Atual-TXT'!A2169&lt;&gt;"",LEFT('Atual-TXT'!A2169,15),"")</f>
        <v/>
      </c>
      <c r="B2148" s="11" t="str">
        <f>IF('Atual-TXT'!A2169&lt;&gt;"",RIGHT(LEFT('Atual-TXT'!A2169,51),34),"")</f>
        <v/>
      </c>
      <c r="C2148" s="12" t="str">
        <f>IF('Atual-TXT'!A2169&lt;&gt;"",VALUE(RIGHT(LEFT('Atual-TXT'!A2169,75),23)),"")</f>
        <v/>
      </c>
      <c r="D2148" s="11" t="str">
        <f>IF('Atual-TXT'!A2169&lt;&gt;"",RIGHT(LEFT('Atual-TXT'!A2169,77),1),"")</f>
        <v/>
      </c>
      <c r="E2148" s="12" t="str">
        <f>IF('Atual-TXT'!A2169&lt;&gt;"",IF(MOD(VALUE(LEFT(A2148,1)),2)=1,IF(D2148="D",C2148,-C2148),IF(D2148="C",C2148,-C2148)),"")</f>
        <v/>
      </c>
    </row>
    <row r="2149" spans="1:5" x14ac:dyDescent="0.2">
      <c r="A2149" s="11" t="str">
        <f>IF('Atual-TXT'!A2170&lt;&gt;"",LEFT('Atual-TXT'!A2170,15),"")</f>
        <v/>
      </c>
      <c r="B2149" s="11" t="str">
        <f>IF('Atual-TXT'!A2170&lt;&gt;"",RIGHT(LEFT('Atual-TXT'!A2170,51),34),"")</f>
        <v/>
      </c>
      <c r="C2149" s="12" t="str">
        <f>IF('Atual-TXT'!A2170&lt;&gt;"",VALUE(RIGHT(LEFT('Atual-TXT'!A2170,75),23)),"")</f>
        <v/>
      </c>
      <c r="D2149" s="11" t="str">
        <f>IF('Atual-TXT'!A2170&lt;&gt;"",RIGHT(LEFT('Atual-TXT'!A2170,77),1),"")</f>
        <v/>
      </c>
      <c r="E2149" s="12" t="str">
        <f>IF('Atual-TXT'!A2170&lt;&gt;"",IF(MOD(VALUE(LEFT(A2149,1)),2)=1,IF(D2149="D",C2149,-C2149),IF(D2149="C",C2149,-C2149)),"")</f>
        <v/>
      </c>
    </row>
    <row r="2150" spans="1:5" x14ac:dyDescent="0.2">
      <c r="A2150" s="11" t="str">
        <f>IF('Atual-TXT'!A2171&lt;&gt;"",LEFT('Atual-TXT'!A2171,15),"")</f>
        <v/>
      </c>
      <c r="B2150" s="11" t="str">
        <f>IF('Atual-TXT'!A2171&lt;&gt;"",RIGHT(LEFT('Atual-TXT'!A2171,51),34),"")</f>
        <v/>
      </c>
      <c r="C2150" s="12" t="str">
        <f>IF('Atual-TXT'!A2171&lt;&gt;"",VALUE(RIGHT(LEFT('Atual-TXT'!A2171,75),23)),"")</f>
        <v/>
      </c>
      <c r="D2150" s="11" t="str">
        <f>IF('Atual-TXT'!A2171&lt;&gt;"",RIGHT(LEFT('Atual-TXT'!A2171,77),1),"")</f>
        <v/>
      </c>
      <c r="E2150" s="12" t="str">
        <f>IF('Atual-TXT'!A2171&lt;&gt;"",IF(MOD(VALUE(LEFT(A2150,1)),2)=1,IF(D2150="D",C2150,-C2150),IF(D2150="C",C2150,-C2150)),"")</f>
        <v/>
      </c>
    </row>
    <row r="2151" spans="1:5" x14ac:dyDescent="0.2">
      <c r="A2151" s="11" t="str">
        <f>IF('Atual-TXT'!A2172&lt;&gt;"",LEFT('Atual-TXT'!A2172,15),"")</f>
        <v/>
      </c>
      <c r="B2151" s="11" t="str">
        <f>IF('Atual-TXT'!A2172&lt;&gt;"",RIGHT(LEFT('Atual-TXT'!A2172,51),34),"")</f>
        <v/>
      </c>
      <c r="C2151" s="12" t="str">
        <f>IF('Atual-TXT'!A2172&lt;&gt;"",VALUE(RIGHT(LEFT('Atual-TXT'!A2172,75),23)),"")</f>
        <v/>
      </c>
      <c r="D2151" s="11" t="str">
        <f>IF('Atual-TXT'!A2172&lt;&gt;"",RIGHT(LEFT('Atual-TXT'!A2172,77),1),"")</f>
        <v/>
      </c>
      <c r="E2151" s="12" t="str">
        <f>IF('Atual-TXT'!A2172&lt;&gt;"",IF(MOD(VALUE(LEFT(A2151,1)),2)=1,IF(D2151="D",C2151,-C2151),IF(D2151="C",C2151,-C2151)),"")</f>
        <v/>
      </c>
    </row>
    <row r="2152" spans="1:5" x14ac:dyDescent="0.2">
      <c r="A2152" s="11" t="str">
        <f>IF('Atual-TXT'!A2173&lt;&gt;"",LEFT('Atual-TXT'!A2173,15),"")</f>
        <v/>
      </c>
      <c r="B2152" s="11" t="str">
        <f>IF('Atual-TXT'!A2173&lt;&gt;"",RIGHT(LEFT('Atual-TXT'!A2173,51),34),"")</f>
        <v/>
      </c>
      <c r="C2152" s="12" t="str">
        <f>IF('Atual-TXT'!A2173&lt;&gt;"",VALUE(RIGHT(LEFT('Atual-TXT'!A2173,75),23)),"")</f>
        <v/>
      </c>
      <c r="D2152" s="11" t="str">
        <f>IF('Atual-TXT'!A2173&lt;&gt;"",RIGHT(LEFT('Atual-TXT'!A2173,77),1),"")</f>
        <v/>
      </c>
      <c r="E2152" s="12" t="str">
        <f>IF('Atual-TXT'!A2173&lt;&gt;"",IF(MOD(VALUE(LEFT(A2152,1)),2)=1,IF(D2152="D",C2152,-C2152),IF(D2152="C",C2152,-C2152)),"")</f>
        <v/>
      </c>
    </row>
    <row r="2153" spans="1:5" x14ac:dyDescent="0.2">
      <c r="A2153" s="11" t="str">
        <f>IF('Atual-TXT'!A2174&lt;&gt;"",LEFT('Atual-TXT'!A2174,15),"")</f>
        <v/>
      </c>
      <c r="B2153" s="11" t="str">
        <f>IF('Atual-TXT'!A2174&lt;&gt;"",RIGHT(LEFT('Atual-TXT'!A2174,51),34),"")</f>
        <v/>
      </c>
      <c r="C2153" s="12" t="str">
        <f>IF('Atual-TXT'!A2174&lt;&gt;"",VALUE(RIGHT(LEFT('Atual-TXT'!A2174,75),23)),"")</f>
        <v/>
      </c>
      <c r="D2153" s="11" t="str">
        <f>IF('Atual-TXT'!A2174&lt;&gt;"",RIGHT(LEFT('Atual-TXT'!A2174,77),1),"")</f>
        <v/>
      </c>
      <c r="E2153" s="12" t="str">
        <f>IF('Atual-TXT'!A2174&lt;&gt;"",IF(MOD(VALUE(LEFT(A2153,1)),2)=1,IF(D2153="D",C2153,-C2153),IF(D2153="C",C2153,-C2153)),"")</f>
        <v/>
      </c>
    </row>
    <row r="2154" spans="1:5" x14ac:dyDescent="0.2">
      <c r="A2154" s="11" t="str">
        <f>IF('Atual-TXT'!A2175&lt;&gt;"",LEFT('Atual-TXT'!A2175,15),"")</f>
        <v/>
      </c>
      <c r="B2154" s="11" t="str">
        <f>IF('Atual-TXT'!A2175&lt;&gt;"",RIGHT(LEFT('Atual-TXT'!A2175,51),34),"")</f>
        <v/>
      </c>
      <c r="C2154" s="12" t="str">
        <f>IF('Atual-TXT'!A2175&lt;&gt;"",VALUE(RIGHT(LEFT('Atual-TXT'!A2175,75),23)),"")</f>
        <v/>
      </c>
      <c r="D2154" s="11" t="str">
        <f>IF('Atual-TXT'!A2175&lt;&gt;"",RIGHT(LEFT('Atual-TXT'!A2175,77),1),"")</f>
        <v/>
      </c>
      <c r="E2154" s="12" t="str">
        <f>IF('Atual-TXT'!A2175&lt;&gt;"",IF(MOD(VALUE(LEFT(A2154,1)),2)=1,IF(D2154="D",C2154,-C2154),IF(D2154="C",C2154,-C2154)),"")</f>
        <v/>
      </c>
    </row>
    <row r="2155" spans="1:5" x14ac:dyDescent="0.2">
      <c r="A2155" s="11" t="str">
        <f>IF('Atual-TXT'!A2176&lt;&gt;"",LEFT('Atual-TXT'!A2176,15),"")</f>
        <v/>
      </c>
      <c r="B2155" s="11" t="str">
        <f>IF('Atual-TXT'!A2176&lt;&gt;"",RIGHT(LEFT('Atual-TXT'!A2176,51),34),"")</f>
        <v/>
      </c>
      <c r="C2155" s="12" t="str">
        <f>IF('Atual-TXT'!A2176&lt;&gt;"",VALUE(RIGHT(LEFT('Atual-TXT'!A2176,75),23)),"")</f>
        <v/>
      </c>
      <c r="D2155" s="11" t="str">
        <f>IF('Atual-TXT'!A2176&lt;&gt;"",RIGHT(LEFT('Atual-TXT'!A2176,77),1),"")</f>
        <v/>
      </c>
      <c r="E2155" s="12" t="str">
        <f>IF('Atual-TXT'!A2176&lt;&gt;"",IF(MOD(VALUE(LEFT(A2155,1)),2)=1,IF(D2155="D",C2155,-C2155),IF(D2155="C",C2155,-C2155)),"")</f>
        <v/>
      </c>
    </row>
    <row r="2156" spans="1:5" x14ac:dyDescent="0.2">
      <c r="A2156" s="11" t="str">
        <f>IF('Atual-TXT'!A2177&lt;&gt;"",LEFT('Atual-TXT'!A2177,15),"")</f>
        <v/>
      </c>
      <c r="B2156" s="11" t="str">
        <f>IF('Atual-TXT'!A2177&lt;&gt;"",RIGHT(LEFT('Atual-TXT'!A2177,51),34),"")</f>
        <v/>
      </c>
      <c r="C2156" s="12" t="str">
        <f>IF('Atual-TXT'!A2177&lt;&gt;"",VALUE(RIGHT(LEFT('Atual-TXT'!A2177,75),23)),"")</f>
        <v/>
      </c>
      <c r="D2156" s="11" t="str">
        <f>IF('Atual-TXT'!A2177&lt;&gt;"",RIGHT(LEFT('Atual-TXT'!A2177,77),1),"")</f>
        <v/>
      </c>
      <c r="E2156" s="12" t="str">
        <f>IF('Atual-TXT'!A2177&lt;&gt;"",IF(MOD(VALUE(LEFT(A2156,1)),2)=1,IF(D2156="D",C2156,-C2156),IF(D2156="C",C2156,-C2156)),"")</f>
        <v/>
      </c>
    </row>
    <row r="2157" spans="1:5" x14ac:dyDescent="0.2">
      <c r="A2157" s="11" t="str">
        <f>IF('Atual-TXT'!A2178&lt;&gt;"",LEFT('Atual-TXT'!A2178,15),"")</f>
        <v/>
      </c>
      <c r="B2157" s="11" t="str">
        <f>IF('Atual-TXT'!A2178&lt;&gt;"",RIGHT(LEFT('Atual-TXT'!A2178,51),34),"")</f>
        <v/>
      </c>
      <c r="C2157" s="12" t="str">
        <f>IF('Atual-TXT'!A2178&lt;&gt;"",VALUE(RIGHT(LEFT('Atual-TXT'!A2178,75),23)),"")</f>
        <v/>
      </c>
      <c r="D2157" s="11" t="str">
        <f>IF('Atual-TXT'!A2178&lt;&gt;"",RIGHT(LEFT('Atual-TXT'!A2178,77),1),"")</f>
        <v/>
      </c>
      <c r="E2157" s="12" t="str">
        <f>IF('Atual-TXT'!A2178&lt;&gt;"",IF(MOD(VALUE(LEFT(A2157,1)),2)=1,IF(D2157="D",C2157,-C2157),IF(D2157="C",C2157,-C2157)),"")</f>
        <v/>
      </c>
    </row>
    <row r="2158" spans="1:5" x14ac:dyDescent="0.2">
      <c r="A2158" s="11" t="str">
        <f>IF('Atual-TXT'!A2179&lt;&gt;"",LEFT('Atual-TXT'!A2179,15),"")</f>
        <v/>
      </c>
      <c r="B2158" s="11" t="str">
        <f>IF('Atual-TXT'!A2179&lt;&gt;"",RIGHT(LEFT('Atual-TXT'!A2179,51),34),"")</f>
        <v/>
      </c>
      <c r="C2158" s="12" t="str">
        <f>IF('Atual-TXT'!A2179&lt;&gt;"",VALUE(RIGHT(LEFT('Atual-TXT'!A2179,75),23)),"")</f>
        <v/>
      </c>
      <c r="D2158" s="11" t="str">
        <f>IF('Atual-TXT'!A2179&lt;&gt;"",RIGHT(LEFT('Atual-TXT'!A2179,77),1),"")</f>
        <v/>
      </c>
      <c r="E2158" s="12" t="str">
        <f>IF('Atual-TXT'!A2179&lt;&gt;"",IF(MOD(VALUE(LEFT(A2158,1)),2)=1,IF(D2158="D",C2158,-C2158),IF(D2158="C",C2158,-C2158)),"")</f>
        <v/>
      </c>
    </row>
    <row r="2159" spans="1:5" x14ac:dyDescent="0.2">
      <c r="A2159" s="11" t="str">
        <f>IF('Atual-TXT'!A2180&lt;&gt;"",LEFT('Atual-TXT'!A2180,15),"")</f>
        <v/>
      </c>
      <c r="B2159" s="11" t="str">
        <f>IF('Atual-TXT'!A2180&lt;&gt;"",RIGHT(LEFT('Atual-TXT'!A2180,51),34),"")</f>
        <v/>
      </c>
      <c r="C2159" s="12" t="str">
        <f>IF('Atual-TXT'!A2180&lt;&gt;"",VALUE(RIGHT(LEFT('Atual-TXT'!A2180,75),23)),"")</f>
        <v/>
      </c>
      <c r="D2159" s="11" t="str">
        <f>IF('Atual-TXT'!A2180&lt;&gt;"",RIGHT(LEFT('Atual-TXT'!A2180,77),1),"")</f>
        <v/>
      </c>
      <c r="E2159" s="12" t="str">
        <f>IF('Atual-TXT'!A2180&lt;&gt;"",IF(MOD(VALUE(LEFT(A2159,1)),2)=1,IF(D2159="D",C2159,-C2159),IF(D2159="C",C2159,-C2159)),"")</f>
        <v/>
      </c>
    </row>
    <row r="2160" spans="1:5" x14ac:dyDescent="0.2">
      <c r="A2160" s="11" t="str">
        <f>IF('Atual-TXT'!A2181&lt;&gt;"",LEFT('Atual-TXT'!A2181,15),"")</f>
        <v/>
      </c>
      <c r="B2160" s="11" t="str">
        <f>IF('Atual-TXT'!A2181&lt;&gt;"",RIGHT(LEFT('Atual-TXT'!A2181,51),34),"")</f>
        <v/>
      </c>
      <c r="C2160" s="12" t="str">
        <f>IF('Atual-TXT'!A2181&lt;&gt;"",VALUE(RIGHT(LEFT('Atual-TXT'!A2181,75),23)),"")</f>
        <v/>
      </c>
      <c r="D2160" s="11" t="str">
        <f>IF('Atual-TXT'!A2181&lt;&gt;"",RIGHT(LEFT('Atual-TXT'!A2181,77),1),"")</f>
        <v/>
      </c>
      <c r="E2160" s="12" t="str">
        <f>IF('Atual-TXT'!A2181&lt;&gt;"",IF(MOD(VALUE(LEFT(A2160,1)),2)=1,IF(D2160="D",C2160,-C2160),IF(D2160="C",C2160,-C2160)),"")</f>
        <v/>
      </c>
    </row>
    <row r="2161" spans="1:5" x14ac:dyDescent="0.2">
      <c r="A2161" s="11" t="str">
        <f>IF('Atual-TXT'!A2182&lt;&gt;"",LEFT('Atual-TXT'!A2182,15),"")</f>
        <v/>
      </c>
      <c r="B2161" s="11" t="str">
        <f>IF('Atual-TXT'!A2182&lt;&gt;"",RIGHT(LEFT('Atual-TXT'!A2182,51),34),"")</f>
        <v/>
      </c>
      <c r="C2161" s="12" t="str">
        <f>IF('Atual-TXT'!A2182&lt;&gt;"",VALUE(RIGHT(LEFT('Atual-TXT'!A2182,75),23)),"")</f>
        <v/>
      </c>
      <c r="D2161" s="11" t="str">
        <f>IF('Atual-TXT'!A2182&lt;&gt;"",RIGHT(LEFT('Atual-TXT'!A2182,77),1),"")</f>
        <v/>
      </c>
      <c r="E2161" s="12" t="str">
        <f>IF('Atual-TXT'!A2182&lt;&gt;"",IF(MOD(VALUE(LEFT(A2161,1)),2)=1,IF(D2161="D",C2161,-C2161),IF(D2161="C",C2161,-C2161)),"")</f>
        <v/>
      </c>
    </row>
    <row r="2162" spans="1:5" x14ac:dyDescent="0.2">
      <c r="A2162" s="11" t="str">
        <f>IF('Atual-TXT'!A2183&lt;&gt;"",LEFT('Atual-TXT'!A2183,15),"")</f>
        <v/>
      </c>
      <c r="B2162" s="11" t="str">
        <f>IF('Atual-TXT'!A2183&lt;&gt;"",RIGHT(LEFT('Atual-TXT'!A2183,51),34),"")</f>
        <v/>
      </c>
      <c r="C2162" s="12" t="str">
        <f>IF('Atual-TXT'!A2183&lt;&gt;"",VALUE(RIGHT(LEFT('Atual-TXT'!A2183,75),23)),"")</f>
        <v/>
      </c>
      <c r="D2162" s="11" t="str">
        <f>IF('Atual-TXT'!A2183&lt;&gt;"",RIGHT(LEFT('Atual-TXT'!A2183,77),1),"")</f>
        <v/>
      </c>
      <c r="E2162" s="12" t="str">
        <f>IF('Atual-TXT'!A2183&lt;&gt;"",IF(MOD(VALUE(LEFT(A2162,1)),2)=1,IF(D2162="D",C2162,-C2162),IF(D2162="C",C2162,-C2162)),"")</f>
        <v/>
      </c>
    </row>
    <row r="2163" spans="1:5" x14ac:dyDescent="0.2">
      <c r="A2163" s="11" t="str">
        <f>IF('Atual-TXT'!A2184&lt;&gt;"",LEFT('Atual-TXT'!A2184,15),"")</f>
        <v/>
      </c>
      <c r="B2163" s="11" t="str">
        <f>IF('Atual-TXT'!A2184&lt;&gt;"",RIGHT(LEFT('Atual-TXT'!A2184,51),34),"")</f>
        <v/>
      </c>
      <c r="C2163" s="12" t="str">
        <f>IF('Atual-TXT'!A2184&lt;&gt;"",VALUE(RIGHT(LEFT('Atual-TXT'!A2184,75),23)),"")</f>
        <v/>
      </c>
      <c r="D2163" s="11" t="str">
        <f>IF('Atual-TXT'!A2184&lt;&gt;"",RIGHT(LEFT('Atual-TXT'!A2184,77),1),"")</f>
        <v/>
      </c>
      <c r="E2163" s="12" t="str">
        <f>IF('Atual-TXT'!A2184&lt;&gt;"",IF(MOD(VALUE(LEFT(A2163,1)),2)=1,IF(D2163="D",C2163,-C2163),IF(D2163="C",C2163,-C2163)),"")</f>
        <v/>
      </c>
    </row>
    <row r="2164" spans="1:5" x14ac:dyDescent="0.2">
      <c r="A2164" s="11" t="str">
        <f>IF('Atual-TXT'!A2185&lt;&gt;"",LEFT('Atual-TXT'!A2185,15),"")</f>
        <v/>
      </c>
      <c r="B2164" s="11" t="str">
        <f>IF('Atual-TXT'!A2185&lt;&gt;"",RIGHT(LEFT('Atual-TXT'!A2185,51),34),"")</f>
        <v/>
      </c>
      <c r="C2164" s="12" t="str">
        <f>IF('Atual-TXT'!A2185&lt;&gt;"",VALUE(RIGHT(LEFT('Atual-TXT'!A2185,75),23)),"")</f>
        <v/>
      </c>
      <c r="D2164" s="11" t="str">
        <f>IF('Atual-TXT'!A2185&lt;&gt;"",RIGHT(LEFT('Atual-TXT'!A2185,77),1),"")</f>
        <v/>
      </c>
      <c r="E2164" s="12" t="str">
        <f>IF('Atual-TXT'!A2185&lt;&gt;"",IF(MOD(VALUE(LEFT(A2164,1)),2)=1,IF(D2164="D",C2164,-C2164),IF(D2164="C",C2164,-C2164)),"")</f>
        <v/>
      </c>
    </row>
    <row r="2165" spans="1:5" x14ac:dyDescent="0.2">
      <c r="A2165" s="11" t="str">
        <f>IF('Atual-TXT'!A2186&lt;&gt;"",LEFT('Atual-TXT'!A2186,15),"")</f>
        <v/>
      </c>
      <c r="B2165" s="11" t="str">
        <f>IF('Atual-TXT'!A2186&lt;&gt;"",RIGHT(LEFT('Atual-TXT'!A2186,51),34),"")</f>
        <v/>
      </c>
      <c r="C2165" s="12" t="str">
        <f>IF('Atual-TXT'!A2186&lt;&gt;"",VALUE(RIGHT(LEFT('Atual-TXT'!A2186,75),23)),"")</f>
        <v/>
      </c>
      <c r="D2165" s="11" t="str">
        <f>IF('Atual-TXT'!A2186&lt;&gt;"",RIGHT(LEFT('Atual-TXT'!A2186,77),1),"")</f>
        <v/>
      </c>
      <c r="E2165" s="12" t="str">
        <f>IF('Atual-TXT'!A2186&lt;&gt;"",IF(MOD(VALUE(LEFT(A2165,1)),2)=1,IF(D2165="D",C2165,-C2165),IF(D2165="C",C2165,-C2165)),"")</f>
        <v/>
      </c>
    </row>
    <row r="2166" spans="1:5" x14ac:dyDescent="0.2">
      <c r="A2166" s="11" t="str">
        <f>IF('Atual-TXT'!A2187&lt;&gt;"",LEFT('Atual-TXT'!A2187,15),"")</f>
        <v/>
      </c>
      <c r="B2166" s="11" t="str">
        <f>IF('Atual-TXT'!A2187&lt;&gt;"",RIGHT(LEFT('Atual-TXT'!A2187,51),34),"")</f>
        <v/>
      </c>
      <c r="C2166" s="12" t="str">
        <f>IF('Atual-TXT'!A2187&lt;&gt;"",VALUE(RIGHT(LEFT('Atual-TXT'!A2187,75),23)),"")</f>
        <v/>
      </c>
      <c r="D2166" s="11" t="str">
        <f>IF('Atual-TXT'!A2187&lt;&gt;"",RIGHT(LEFT('Atual-TXT'!A2187,77),1),"")</f>
        <v/>
      </c>
      <c r="E2166" s="12" t="str">
        <f>IF('Atual-TXT'!A2187&lt;&gt;"",IF(MOD(VALUE(LEFT(A2166,1)),2)=1,IF(D2166="D",C2166,-C2166),IF(D2166="C",C2166,-C2166)),"")</f>
        <v/>
      </c>
    </row>
    <row r="2167" spans="1:5" x14ac:dyDescent="0.2">
      <c r="A2167" s="11" t="str">
        <f>IF('Atual-TXT'!A2188&lt;&gt;"",LEFT('Atual-TXT'!A2188,15),"")</f>
        <v/>
      </c>
      <c r="B2167" s="11" t="str">
        <f>IF('Atual-TXT'!A2188&lt;&gt;"",RIGHT(LEFT('Atual-TXT'!A2188,51),34),"")</f>
        <v/>
      </c>
      <c r="C2167" s="12" t="str">
        <f>IF('Atual-TXT'!A2188&lt;&gt;"",VALUE(RIGHT(LEFT('Atual-TXT'!A2188,75),23)),"")</f>
        <v/>
      </c>
      <c r="D2167" s="11" t="str">
        <f>IF('Atual-TXT'!A2188&lt;&gt;"",RIGHT(LEFT('Atual-TXT'!A2188,77),1),"")</f>
        <v/>
      </c>
      <c r="E2167" s="12" t="str">
        <f>IF('Atual-TXT'!A2188&lt;&gt;"",IF(MOD(VALUE(LEFT(A2167,1)),2)=1,IF(D2167="D",C2167,-C2167),IF(D2167="C",C2167,-C2167)),"")</f>
        <v/>
      </c>
    </row>
    <row r="2168" spans="1:5" x14ac:dyDescent="0.2">
      <c r="A2168" s="11" t="str">
        <f>IF('Atual-TXT'!A2189&lt;&gt;"",LEFT('Atual-TXT'!A2189,15),"")</f>
        <v/>
      </c>
      <c r="B2168" s="11" t="str">
        <f>IF('Atual-TXT'!A2189&lt;&gt;"",RIGHT(LEFT('Atual-TXT'!A2189,51),34),"")</f>
        <v/>
      </c>
      <c r="C2168" s="12" t="str">
        <f>IF('Atual-TXT'!A2189&lt;&gt;"",VALUE(RIGHT(LEFT('Atual-TXT'!A2189,75),23)),"")</f>
        <v/>
      </c>
      <c r="D2168" s="11" t="str">
        <f>IF('Atual-TXT'!A2189&lt;&gt;"",RIGHT(LEFT('Atual-TXT'!A2189,77),1),"")</f>
        <v/>
      </c>
      <c r="E2168" s="12" t="str">
        <f>IF('Atual-TXT'!A2189&lt;&gt;"",IF(MOD(VALUE(LEFT(A2168,1)),2)=1,IF(D2168="D",C2168,-C2168),IF(D2168="C",C2168,-C2168)),"")</f>
        <v/>
      </c>
    </row>
    <row r="2169" spans="1:5" x14ac:dyDescent="0.2">
      <c r="A2169" s="11" t="str">
        <f>IF('Atual-TXT'!A2190&lt;&gt;"",LEFT('Atual-TXT'!A2190,15),"")</f>
        <v/>
      </c>
      <c r="B2169" s="11" t="str">
        <f>IF('Atual-TXT'!A2190&lt;&gt;"",RIGHT(LEFT('Atual-TXT'!A2190,51),34),"")</f>
        <v/>
      </c>
      <c r="C2169" s="12" t="str">
        <f>IF('Atual-TXT'!A2190&lt;&gt;"",VALUE(RIGHT(LEFT('Atual-TXT'!A2190,75),23)),"")</f>
        <v/>
      </c>
      <c r="D2169" s="11" t="str">
        <f>IF('Atual-TXT'!A2190&lt;&gt;"",RIGHT(LEFT('Atual-TXT'!A2190,77),1),"")</f>
        <v/>
      </c>
      <c r="E2169" s="12" t="str">
        <f>IF('Atual-TXT'!A2190&lt;&gt;"",IF(MOD(VALUE(LEFT(A2169,1)),2)=1,IF(D2169="D",C2169,-C2169),IF(D2169="C",C2169,-C2169)),"")</f>
        <v/>
      </c>
    </row>
    <row r="2170" spans="1:5" x14ac:dyDescent="0.2">
      <c r="A2170" s="11" t="str">
        <f>IF('Atual-TXT'!A2191&lt;&gt;"",LEFT('Atual-TXT'!A2191,15),"")</f>
        <v/>
      </c>
      <c r="B2170" s="11" t="str">
        <f>IF('Atual-TXT'!A2191&lt;&gt;"",RIGHT(LEFT('Atual-TXT'!A2191,51),34),"")</f>
        <v/>
      </c>
      <c r="C2170" s="12" t="str">
        <f>IF('Atual-TXT'!A2191&lt;&gt;"",VALUE(RIGHT(LEFT('Atual-TXT'!A2191,75),23)),"")</f>
        <v/>
      </c>
      <c r="D2170" s="11" t="str">
        <f>IF('Atual-TXT'!A2191&lt;&gt;"",RIGHT(LEFT('Atual-TXT'!A2191,77),1),"")</f>
        <v/>
      </c>
      <c r="E2170" s="12" t="str">
        <f>IF('Atual-TXT'!A2191&lt;&gt;"",IF(MOD(VALUE(LEFT(A2170,1)),2)=1,IF(D2170="D",C2170,-C2170),IF(D2170="C",C2170,-C2170)),"")</f>
        <v/>
      </c>
    </row>
    <row r="2171" spans="1:5" x14ac:dyDescent="0.2">
      <c r="A2171" s="11" t="str">
        <f>IF('Atual-TXT'!A2192&lt;&gt;"",LEFT('Atual-TXT'!A2192,15),"")</f>
        <v/>
      </c>
      <c r="B2171" s="11" t="str">
        <f>IF('Atual-TXT'!A2192&lt;&gt;"",RIGHT(LEFT('Atual-TXT'!A2192,51),34),"")</f>
        <v/>
      </c>
      <c r="C2171" s="12" t="str">
        <f>IF('Atual-TXT'!A2192&lt;&gt;"",VALUE(RIGHT(LEFT('Atual-TXT'!A2192,75),23)),"")</f>
        <v/>
      </c>
      <c r="D2171" s="11" t="str">
        <f>IF('Atual-TXT'!A2192&lt;&gt;"",RIGHT(LEFT('Atual-TXT'!A2192,77),1),"")</f>
        <v/>
      </c>
      <c r="E2171" s="12" t="str">
        <f>IF('Atual-TXT'!A2192&lt;&gt;"",IF(MOD(VALUE(LEFT(A2171,1)),2)=1,IF(D2171="D",C2171,-C2171),IF(D2171="C",C2171,-C2171)),"")</f>
        <v/>
      </c>
    </row>
    <row r="2172" spans="1:5" x14ac:dyDescent="0.2">
      <c r="A2172" s="11" t="str">
        <f>IF('Atual-TXT'!A2193&lt;&gt;"",LEFT('Atual-TXT'!A2193,15),"")</f>
        <v/>
      </c>
      <c r="B2172" s="11" t="str">
        <f>IF('Atual-TXT'!A2193&lt;&gt;"",RIGHT(LEFT('Atual-TXT'!A2193,51),34),"")</f>
        <v/>
      </c>
      <c r="C2172" s="12" t="str">
        <f>IF('Atual-TXT'!A2193&lt;&gt;"",VALUE(RIGHT(LEFT('Atual-TXT'!A2193,75),23)),"")</f>
        <v/>
      </c>
      <c r="D2172" s="11" t="str">
        <f>IF('Atual-TXT'!A2193&lt;&gt;"",RIGHT(LEFT('Atual-TXT'!A2193,77),1),"")</f>
        <v/>
      </c>
      <c r="E2172" s="12" t="str">
        <f>IF('Atual-TXT'!A2193&lt;&gt;"",IF(MOD(VALUE(LEFT(A2172,1)),2)=1,IF(D2172="D",C2172,-C2172),IF(D2172="C",C2172,-C2172)),"")</f>
        <v/>
      </c>
    </row>
    <row r="2173" spans="1:5" x14ac:dyDescent="0.2">
      <c r="A2173" s="11" t="str">
        <f>IF('Atual-TXT'!A2194&lt;&gt;"",LEFT('Atual-TXT'!A2194,15),"")</f>
        <v/>
      </c>
      <c r="B2173" s="11" t="str">
        <f>IF('Atual-TXT'!A2194&lt;&gt;"",RIGHT(LEFT('Atual-TXT'!A2194,51),34),"")</f>
        <v/>
      </c>
      <c r="C2173" s="12" t="str">
        <f>IF('Atual-TXT'!A2194&lt;&gt;"",VALUE(RIGHT(LEFT('Atual-TXT'!A2194,75),23)),"")</f>
        <v/>
      </c>
      <c r="D2173" s="11" t="str">
        <f>IF('Atual-TXT'!A2194&lt;&gt;"",RIGHT(LEFT('Atual-TXT'!A2194,77),1),"")</f>
        <v/>
      </c>
      <c r="E2173" s="12" t="str">
        <f>IF('Atual-TXT'!A2194&lt;&gt;"",IF(MOD(VALUE(LEFT(A2173,1)),2)=1,IF(D2173="D",C2173,-C2173),IF(D2173="C",C2173,-C2173)),"")</f>
        <v/>
      </c>
    </row>
    <row r="2174" spans="1:5" x14ac:dyDescent="0.2">
      <c r="A2174" s="11" t="str">
        <f>IF('Atual-TXT'!A2195&lt;&gt;"",LEFT('Atual-TXT'!A2195,15),"")</f>
        <v/>
      </c>
      <c r="B2174" s="11" t="str">
        <f>IF('Atual-TXT'!A2195&lt;&gt;"",RIGHT(LEFT('Atual-TXT'!A2195,51),34),"")</f>
        <v/>
      </c>
      <c r="C2174" s="12" t="str">
        <f>IF('Atual-TXT'!A2195&lt;&gt;"",VALUE(RIGHT(LEFT('Atual-TXT'!A2195,75),23)),"")</f>
        <v/>
      </c>
      <c r="D2174" s="11" t="str">
        <f>IF('Atual-TXT'!A2195&lt;&gt;"",RIGHT(LEFT('Atual-TXT'!A2195,77),1),"")</f>
        <v/>
      </c>
      <c r="E2174" s="12" t="str">
        <f>IF('Atual-TXT'!A2195&lt;&gt;"",IF(MOD(VALUE(LEFT(A2174,1)),2)=1,IF(D2174="D",C2174,-C2174),IF(D2174="C",C2174,-C2174)),"")</f>
        <v/>
      </c>
    </row>
    <row r="2175" spans="1:5" x14ac:dyDescent="0.2">
      <c r="A2175" s="11" t="str">
        <f>IF('Atual-TXT'!A2196&lt;&gt;"",LEFT('Atual-TXT'!A2196,15),"")</f>
        <v/>
      </c>
      <c r="B2175" s="11" t="str">
        <f>IF('Atual-TXT'!A2196&lt;&gt;"",RIGHT(LEFT('Atual-TXT'!A2196,51),34),"")</f>
        <v/>
      </c>
      <c r="C2175" s="12" t="str">
        <f>IF('Atual-TXT'!A2196&lt;&gt;"",VALUE(RIGHT(LEFT('Atual-TXT'!A2196,75),23)),"")</f>
        <v/>
      </c>
      <c r="D2175" s="11" t="str">
        <f>IF('Atual-TXT'!A2196&lt;&gt;"",RIGHT(LEFT('Atual-TXT'!A2196,77),1),"")</f>
        <v/>
      </c>
      <c r="E2175" s="12" t="str">
        <f>IF('Atual-TXT'!A2196&lt;&gt;"",IF(MOD(VALUE(LEFT(A2175,1)),2)=1,IF(D2175="D",C2175,-C2175),IF(D2175="C",C2175,-C2175)),"")</f>
        <v/>
      </c>
    </row>
    <row r="2176" spans="1:5" x14ac:dyDescent="0.2">
      <c r="A2176" s="11" t="str">
        <f>IF('Atual-TXT'!A2197&lt;&gt;"",LEFT('Atual-TXT'!A2197,15),"")</f>
        <v/>
      </c>
      <c r="B2176" s="11" t="str">
        <f>IF('Atual-TXT'!A2197&lt;&gt;"",RIGHT(LEFT('Atual-TXT'!A2197,51),34),"")</f>
        <v/>
      </c>
      <c r="C2176" s="12" t="str">
        <f>IF('Atual-TXT'!A2197&lt;&gt;"",VALUE(RIGHT(LEFT('Atual-TXT'!A2197,75),23)),"")</f>
        <v/>
      </c>
      <c r="D2176" s="11" t="str">
        <f>IF('Atual-TXT'!A2197&lt;&gt;"",RIGHT(LEFT('Atual-TXT'!A2197,77),1),"")</f>
        <v/>
      </c>
      <c r="E2176" s="12" t="str">
        <f>IF('Atual-TXT'!A2197&lt;&gt;"",IF(MOD(VALUE(LEFT(A2176,1)),2)=1,IF(D2176="D",C2176,-C2176),IF(D2176="C",C2176,-C2176)),"")</f>
        <v/>
      </c>
    </row>
    <row r="2177" spans="1:5" x14ac:dyDescent="0.2">
      <c r="A2177" s="11" t="str">
        <f>IF('Atual-TXT'!A2198&lt;&gt;"",LEFT('Atual-TXT'!A2198,15),"")</f>
        <v/>
      </c>
      <c r="B2177" s="11" t="str">
        <f>IF('Atual-TXT'!A2198&lt;&gt;"",RIGHT(LEFT('Atual-TXT'!A2198,51),34),"")</f>
        <v/>
      </c>
      <c r="C2177" s="12" t="str">
        <f>IF('Atual-TXT'!A2198&lt;&gt;"",VALUE(RIGHT(LEFT('Atual-TXT'!A2198,75),23)),"")</f>
        <v/>
      </c>
      <c r="D2177" s="11" t="str">
        <f>IF('Atual-TXT'!A2198&lt;&gt;"",RIGHT(LEFT('Atual-TXT'!A2198,77),1),"")</f>
        <v/>
      </c>
      <c r="E2177" s="12" t="str">
        <f>IF('Atual-TXT'!A2198&lt;&gt;"",IF(MOD(VALUE(LEFT(A2177,1)),2)=1,IF(D2177="D",C2177,-C2177),IF(D2177="C",C2177,-C2177)),"")</f>
        <v/>
      </c>
    </row>
    <row r="2178" spans="1:5" x14ac:dyDescent="0.2">
      <c r="A2178" s="11" t="str">
        <f>IF('Atual-TXT'!A2199&lt;&gt;"",LEFT('Atual-TXT'!A2199,15),"")</f>
        <v/>
      </c>
      <c r="B2178" s="11" t="str">
        <f>IF('Atual-TXT'!A2199&lt;&gt;"",RIGHT(LEFT('Atual-TXT'!A2199,51),34),"")</f>
        <v/>
      </c>
      <c r="C2178" s="12" t="str">
        <f>IF('Atual-TXT'!A2199&lt;&gt;"",VALUE(RIGHT(LEFT('Atual-TXT'!A2199,75),23)),"")</f>
        <v/>
      </c>
      <c r="D2178" s="11" t="str">
        <f>IF('Atual-TXT'!A2199&lt;&gt;"",RIGHT(LEFT('Atual-TXT'!A2199,77),1),"")</f>
        <v/>
      </c>
      <c r="E2178" s="12" t="str">
        <f>IF('Atual-TXT'!A2199&lt;&gt;"",IF(MOD(VALUE(LEFT(A2178,1)),2)=1,IF(D2178="D",C2178,-C2178),IF(D2178="C",C2178,-C2178)),"")</f>
        <v/>
      </c>
    </row>
    <row r="2179" spans="1:5" x14ac:dyDescent="0.2">
      <c r="A2179" s="11" t="str">
        <f>IF('Atual-TXT'!A2200&lt;&gt;"",LEFT('Atual-TXT'!A2200,15),"")</f>
        <v/>
      </c>
      <c r="B2179" s="11" t="str">
        <f>IF('Atual-TXT'!A2200&lt;&gt;"",RIGHT(LEFT('Atual-TXT'!A2200,51),34),"")</f>
        <v/>
      </c>
      <c r="C2179" s="12" t="str">
        <f>IF('Atual-TXT'!A2200&lt;&gt;"",VALUE(RIGHT(LEFT('Atual-TXT'!A2200,75),23)),"")</f>
        <v/>
      </c>
      <c r="D2179" s="11" t="str">
        <f>IF('Atual-TXT'!A2200&lt;&gt;"",RIGHT(LEFT('Atual-TXT'!A2200,77),1),"")</f>
        <v/>
      </c>
      <c r="E2179" s="12" t="str">
        <f>IF('Atual-TXT'!A2200&lt;&gt;"",IF(MOD(VALUE(LEFT(A2179,1)),2)=1,IF(D2179="D",C2179,-C2179),IF(D2179="C",C2179,-C2179)),"")</f>
        <v/>
      </c>
    </row>
    <row r="2180" spans="1:5" x14ac:dyDescent="0.2">
      <c r="A2180" s="11" t="str">
        <f>IF('Atual-TXT'!A2201&lt;&gt;"",LEFT('Atual-TXT'!A2201,15),"")</f>
        <v/>
      </c>
      <c r="B2180" s="11" t="str">
        <f>IF('Atual-TXT'!A2201&lt;&gt;"",RIGHT(LEFT('Atual-TXT'!A2201,51),34),"")</f>
        <v/>
      </c>
      <c r="C2180" s="12" t="str">
        <f>IF('Atual-TXT'!A2201&lt;&gt;"",VALUE(RIGHT(LEFT('Atual-TXT'!A2201,75),23)),"")</f>
        <v/>
      </c>
      <c r="D2180" s="11" t="str">
        <f>IF('Atual-TXT'!A2201&lt;&gt;"",RIGHT(LEFT('Atual-TXT'!A2201,77),1),"")</f>
        <v/>
      </c>
      <c r="E2180" s="12" t="str">
        <f>IF('Atual-TXT'!A2201&lt;&gt;"",IF(MOD(VALUE(LEFT(A2180,1)),2)=1,IF(D2180="D",C2180,-C2180),IF(D2180="C",C2180,-C2180)),"")</f>
        <v/>
      </c>
    </row>
    <row r="2181" spans="1:5" x14ac:dyDescent="0.2">
      <c r="A2181" s="11" t="str">
        <f>IF('Atual-TXT'!A2202&lt;&gt;"",LEFT('Atual-TXT'!A2202,15),"")</f>
        <v/>
      </c>
      <c r="B2181" s="11" t="str">
        <f>IF('Atual-TXT'!A2202&lt;&gt;"",RIGHT(LEFT('Atual-TXT'!A2202,51),34),"")</f>
        <v/>
      </c>
      <c r="C2181" s="12" t="str">
        <f>IF('Atual-TXT'!A2202&lt;&gt;"",VALUE(RIGHT(LEFT('Atual-TXT'!A2202,75),23)),"")</f>
        <v/>
      </c>
      <c r="D2181" s="11" t="str">
        <f>IF('Atual-TXT'!A2202&lt;&gt;"",RIGHT(LEFT('Atual-TXT'!A2202,77),1),"")</f>
        <v/>
      </c>
      <c r="E2181" s="12" t="str">
        <f>IF('Atual-TXT'!A2202&lt;&gt;"",IF(MOD(VALUE(LEFT(A2181,1)),2)=1,IF(D2181="D",C2181,-C2181),IF(D2181="C",C2181,-C2181)),"")</f>
        <v/>
      </c>
    </row>
    <row r="2182" spans="1:5" x14ac:dyDescent="0.2">
      <c r="A2182" s="11" t="str">
        <f>IF('Atual-TXT'!A2203&lt;&gt;"",LEFT('Atual-TXT'!A2203,15),"")</f>
        <v/>
      </c>
      <c r="B2182" s="11" t="str">
        <f>IF('Atual-TXT'!A2203&lt;&gt;"",RIGHT(LEFT('Atual-TXT'!A2203,51),34),"")</f>
        <v/>
      </c>
      <c r="C2182" s="12" t="str">
        <f>IF('Atual-TXT'!A2203&lt;&gt;"",VALUE(RIGHT(LEFT('Atual-TXT'!A2203,75),23)),"")</f>
        <v/>
      </c>
      <c r="D2182" s="11" t="str">
        <f>IF('Atual-TXT'!A2203&lt;&gt;"",RIGHT(LEFT('Atual-TXT'!A2203,77),1),"")</f>
        <v/>
      </c>
      <c r="E2182" s="12" t="str">
        <f>IF('Atual-TXT'!A2203&lt;&gt;"",IF(MOD(VALUE(LEFT(A2182,1)),2)=1,IF(D2182="D",C2182,-C2182),IF(D2182="C",C2182,-C2182)),"")</f>
        <v/>
      </c>
    </row>
    <row r="2183" spans="1:5" x14ac:dyDescent="0.2">
      <c r="A2183" s="11" t="str">
        <f>IF('Atual-TXT'!A2204&lt;&gt;"",LEFT('Atual-TXT'!A2204,15),"")</f>
        <v/>
      </c>
      <c r="B2183" s="11" t="str">
        <f>IF('Atual-TXT'!A2204&lt;&gt;"",RIGHT(LEFT('Atual-TXT'!A2204,51),34),"")</f>
        <v/>
      </c>
      <c r="C2183" s="12" t="str">
        <f>IF('Atual-TXT'!A2204&lt;&gt;"",VALUE(RIGHT(LEFT('Atual-TXT'!A2204,75),23)),"")</f>
        <v/>
      </c>
      <c r="D2183" s="11" t="str">
        <f>IF('Atual-TXT'!A2204&lt;&gt;"",RIGHT(LEFT('Atual-TXT'!A2204,77),1),"")</f>
        <v/>
      </c>
      <c r="E2183" s="12" t="str">
        <f>IF('Atual-TXT'!A2204&lt;&gt;"",IF(MOD(VALUE(LEFT(A2183,1)),2)=1,IF(D2183="D",C2183,-C2183),IF(D2183="C",C2183,-C2183)),"")</f>
        <v/>
      </c>
    </row>
    <row r="2184" spans="1:5" x14ac:dyDescent="0.2">
      <c r="A2184" s="11" t="str">
        <f>IF('Atual-TXT'!A2205&lt;&gt;"",LEFT('Atual-TXT'!A2205,15),"")</f>
        <v/>
      </c>
      <c r="B2184" s="11" t="str">
        <f>IF('Atual-TXT'!A2205&lt;&gt;"",RIGHT(LEFT('Atual-TXT'!A2205,51),34),"")</f>
        <v/>
      </c>
      <c r="C2184" s="12" t="str">
        <f>IF('Atual-TXT'!A2205&lt;&gt;"",VALUE(RIGHT(LEFT('Atual-TXT'!A2205,75),23)),"")</f>
        <v/>
      </c>
      <c r="D2184" s="11" t="str">
        <f>IF('Atual-TXT'!A2205&lt;&gt;"",RIGHT(LEFT('Atual-TXT'!A2205,77),1),"")</f>
        <v/>
      </c>
      <c r="E2184" s="12" t="str">
        <f>IF('Atual-TXT'!A2205&lt;&gt;"",IF(MOD(VALUE(LEFT(A2184,1)),2)=1,IF(D2184="D",C2184,-C2184),IF(D2184="C",C2184,-C2184)),"")</f>
        <v/>
      </c>
    </row>
    <row r="2185" spans="1:5" x14ac:dyDescent="0.2">
      <c r="A2185" s="11" t="str">
        <f>IF('Atual-TXT'!A2206&lt;&gt;"",LEFT('Atual-TXT'!A2206,15),"")</f>
        <v/>
      </c>
      <c r="B2185" s="11" t="str">
        <f>IF('Atual-TXT'!A2206&lt;&gt;"",RIGHT(LEFT('Atual-TXT'!A2206,51),34),"")</f>
        <v/>
      </c>
      <c r="C2185" s="12" t="str">
        <f>IF('Atual-TXT'!A2206&lt;&gt;"",VALUE(RIGHT(LEFT('Atual-TXT'!A2206,75),23)),"")</f>
        <v/>
      </c>
      <c r="D2185" s="11" t="str">
        <f>IF('Atual-TXT'!A2206&lt;&gt;"",RIGHT(LEFT('Atual-TXT'!A2206,77),1),"")</f>
        <v/>
      </c>
      <c r="E2185" s="12" t="str">
        <f>IF('Atual-TXT'!A2206&lt;&gt;"",IF(MOD(VALUE(LEFT(A2185,1)),2)=1,IF(D2185="D",C2185,-C2185),IF(D2185="C",C2185,-C2185)),"")</f>
        <v/>
      </c>
    </row>
    <row r="2186" spans="1:5" x14ac:dyDescent="0.2">
      <c r="A2186" s="11" t="str">
        <f>IF('Atual-TXT'!A2207&lt;&gt;"",LEFT('Atual-TXT'!A2207,15),"")</f>
        <v/>
      </c>
      <c r="B2186" s="11" t="str">
        <f>IF('Atual-TXT'!A2207&lt;&gt;"",RIGHT(LEFT('Atual-TXT'!A2207,51),34),"")</f>
        <v/>
      </c>
      <c r="C2186" s="12" t="str">
        <f>IF('Atual-TXT'!A2207&lt;&gt;"",VALUE(RIGHT(LEFT('Atual-TXT'!A2207,75),23)),"")</f>
        <v/>
      </c>
      <c r="D2186" s="11" t="str">
        <f>IF('Atual-TXT'!A2207&lt;&gt;"",RIGHT(LEFT('Atual-TXT'!A2207,77),1),"")</f>
        <v/>
      </c>
      <c r="E2186" s="12" t="str">
        <f>IF('Atual-TXT'!A2207&lt;&gt;"",IF(MOD(VALUE(LEFT(A2186,1)),2)=1,IF(D2186="D",C2186,-C2186),IF(D2186="C",C2186,-C2186)),"")</f>
        <v/>
      </c>
    </row>
    <row r="2187" spans="1:5" x14ac:dyDescent="0.2">
      <c r="A2187" s="11" t="str">
        <f>IF('Atual-TXT'!A2208&lt;&gt;"",LEFT('Atual-TXT'!A2208,15),"")</f>
        <v/>
      </c>
      <c r="B2187" s="11" t="str">
        <f>IF('Atual-TXT'!A2208&lt;&gt;"",RIGHT(LEFT('Atual-TXT'!A2208,51),34),"")</f>
        <v/>
      </c>
      <c r="C2187" s="12" t="str">
        <f>IF('Atual-TXT'!A2208&lt;&gt;"",VALUE(RIGHT(LEFT('Atual-TXT'!A2208,75),23)),"")</f>
        <v/>
      </c>
      <c r="D2187" s="11" t="str">
        <f>IF('Atual-TXT'!A2208&lt;&gt;"",RIGHT(LEFT('Atual-TXT'!A2208,77),1),"")</f>
        <v/>
      </c>
      <c r="E2187" s="12" t="str">
        <f>IF('Atual-TXT'!A2208&lt;&gt;"",IF(MOD(VALUE(LEFT(A2187,1)),2)=1,IF(D2187="D",C2187,-C2187),IF(D2187="C",C2187,-C2187)),"")</f>
        <v/>
      </c>
    </row>
    <row r="2188" spans="1:5" x14ac:dyDescent="0.2">
      <c r="A2188" s="11" t="str">
        <f>IF('Atual-TXT'!A2209&lt;&gt;"",LEFT('Atual-TXT'!A2209,15),"")</f>
        <v/>
      </c>
      <c r="B2188" s="11" t="str">
        <f>IF('Atual-TXT'!A2209&lt;&gt;"",RIGHT(LEFT('Atual-TXT'!A2209,51),34),"")</f>
        <v/>
      </c>
      <c r="C2188" s="12" t="str">
        <f>IF('Atual-TXT'!A2209&lt;&gt;"",VALUE(RIGHT(LEFT('Atual-TXT'!A2209,75),23)),"")</f>
        <v/>
      </c>
      <c r="D2188" s="11" t="str">
        <f>IF('Atual-TXT'!A2209&lt;&gt;"",RIGHT(LEFT('Atual-TXT'!A2209,77),1),"")</f>
        <v/>
      </c>
      <c r="E2188" s="12" t="str">
        <f>IF('Atual-TXT'!A2209&lt;&gt;"",IF(MOD(VALUE(LEFT(A2188,1)),2)=1,IF(D2188="D",C2188,-C2188),IF(D2188="C",C2188,-C2188)),"")</f>
        <v/>
      </c>
    </row>
    <row r="2189" spans="1:5" x14ac:dyDescent="0.2">
      <c r="A2189" s="11" t="str">
        <f>IF('Atual-TXT'!A2210&lt;&gt;"",LEFT('Atual-TXT'!A2210,15),"")</f>
        <v/>
      </c>
      <c r="B2189" s="11" t="str">
        <f>IF('Atual-TXT'!A2210&lt;&gt;"",RIGHT(LEFT('Atual-TXT'!A2210,51),34),"")</f>
        <v/>
      </c>
      <c r="C2189" s="12" t="str">
        <f>IF('Atual-TXT'!A2210&lt;&gt;"",VALUE(RIGHT(LEFT('Atual-TXT'!A2210,75),23)),"")</f>
        <v/>
      </c>
      <c r="D2189" s="11" t="str">
        <f>IF('Atual-TXT'!A2210&lt;&gt;"",RIGHT(LEFT('Atual-TXT'!A2210,77),1),"")</f>
        <v/>
      </c>
      <c r="E2189" s="12" t="str">
        <f>IF('Atual-TXT'!A2210&lt;&gt;"",IF(MOD(VALUE(LEFT(A2189,1)),2)=1,IF(D2189="D",C2189,-C2189),IF(D2189="C",C2189,-C2189)),"")</f>
        <v/>
      </c>
    </row>
    <row r="2190" spans="1:5" x14ac:dyDescent="0.2">
      <c r="A2190" s="11" t="str">
        <f>IF('Atual-TXT'!A2211&lt;&gt;"",LEFT('Atual-TXT'!A2211,15),"")</f>
        <v/>
      </c>
      <c r="B2190" s="11" t="str">
        <f>IF('Atual-TXT'!A2211&lt;&gt;"",RIGHT(LEFT('Atual-TXT'!A2211,51),34),"")</f>
        <v/>
      </c>
      <c r="C2190" s="12" t="str">
        <f>IF('Atual-TXT'!A2211&lt;&gt;"",VALUE(RIGHT(LEFT('Atual-TXT'!A2211,75),23)),"")</f>
        <v/>
      </c>
      <c r="D2190" s="11" t="str">
        <f>IF('Atual-TXT'!A2211&lt;&gt;"",RIGHT(LEFT('Atual-TXT'!A2211,77),1),"")</f>
        <v/>
      </c>
      <c r="E2190" s="12" t="str">
        <f>IF('Atual-TXT'!A2211&lt;&gt;"",IF(MOD(VALUE(LEFT(A2190,1)),2)=1,IF(D2190="D",C2190,-C2190),IF(D2190="C",C2190,-C2190)),"")</f>
        <v/>
      </c>
    </row>
    <row r="2191" spans="1:5" x14ac:dyDescent="0.2">
      <c r="A2191" s="11" t="str">
        <f>IF('Atual-TXT'!A2212&lt;&gt;"",LEFT('Atual-TXT'!A2212,15),"")</f>
        <v/>
      </c>
      <c r="B2191" s="11" t="str">
        <f>IF('Atual-TXT'!A2212&lt;&gt;"",RIGHT(LEFT('Atual-TXT'!A2212,51),34),"")</f>
        <v/>
      </c>
      <c r="C2191" s="12" t="str">
        <f>IF('Atual-TXT'!A2212&lt;&gt;"",VALUE(RIGHT(LEFT('Atual-TXT'!A2212,75),23)),"")</f>
        <v/>
      </c>
      <c r="D2191" s="11" t="str">
        <f>IF('Atual-TXT'!A2212&lt;&gt;"",RIGHT(LEFT('Atual-TXT'!A2212,77),1),"")</f>
        <v/>
      </c>
      <c r="E2191" s="12" t="str">
        <f>IF('Atual-TXT'!A2212&lt;&gt;"",IF(MOD(VALUE(LEFT(A2191,1)),2)=1,IF(D2191="D",C2191,-C2191),IF(D2191="C",C2191,-C2191)),"")</f>
        <v/>
      </c>
    </row>
    <row r="2192" spans="1:5" x14ac:dyDescent="0.2">
      <c r="A2192" s="11" t="str">
        <f>IF('Atual-TXT'!A2213&lt;&gt;"",LEFT('Atual-TXT'!A2213,15),"")</f>
        <v/>
      </c>
      <c r="B2192" s="11" t="str">
        <f>IF('Atual-TXT'!A2213&lt;&gt;"",RIGHT(LEFT('Atual-TXT'!A2213,51),34),"")</f>
        <v/>
      </c>
      <c r="C2192" s="12" t="str">
        <f>IF('Atual-TXT'!A2213&lt;&gt;"",VALUE(RIGHT(LEFT('Atual-TXT'!A2213,75),23)),"")</f>
        <v/>
      </c>
      <c r="D2192" s="11" t="str">
        <f>IF('Atual-TXT'!A2213&lt;&gt;"",RIGHT(LEFT('Atual-TXT'!A2213,77),1),"")</f>
        <v/>
      </c>
      <c r="E2192" s="12" t="str">
        <f>IF('Atual-TXT'!A2213&lt;&gt;"",IF(MOD(VALUE(LEFT(A2192,1)),2)=1,IF(D2192="D",C2192,-C2192),IF(D2192="C",C2192,-C2192)),"")</f>
        <v/>
      </c>
    </row>
    <row r="2193" spans="1:5" x14ac:dyDescent="0.2">
      <c r="A2193" s="11" t="str">
        <f>IF('Atual-TXT'!A2214&lt;&gt;"",LEFT('Atual-TXT'!A2214,15),"")</f>
        <v/>
      </c>
      <c r="B2193" s="11" t="str">
        <f>IF('Atual-TXT'!A2214&lt;&gt;"",RIGHT(LEFT('Atual-TXT'!A2214,51),34),"")</f>
        <v/>
      </c>
      <c r="C2193" s="12" t="str">
        <f>IF('Atual-TXT'!A2214&lt;&gt;"",VALUE(RIGHT(LEFT('Atual-TXT'!A2214,75),23)),"")</f>
        <v/>
      </c>
      <c r="D2193" s="11" t="str">
        <f>IF('Atual-TXT'!A2214&lt;&gt;"",RIGHT(LEFT('Atual-TXT'!A2214,77),1),"")</f>
        <v/>
      </c>
      <c r="E2193" s="12" t="str">
        <f>IF('Atual-TXT'!A2214&lt;&gt;"",IF(MOD(VALUE(LEFT(A2193,1)),2)=1,IF(D2193="D",C2193,-C2193),IF(D2193="C",C2193,-C2193)),"")</f>
        <v/>
      </c>
    </row>
    <row r="2194" spans="1:5" x14ac:dyDescent="0.2">
      <c r="A2194" s="11" t="str">
        <f>IF('Atual-TXT'!A2215&lt;&gt;"",LEFT('Atual-TXT'!A2215,15),"")</f>
        <v/>
      </c>
      <c r="B2194" s="11" t="str">
        <f>IF('Atual-TXT'!A2215&lt;&gt;"",RIGHT(LEFT('Atual-TXT'!A2215,51),34),"")</f>
        <v/>
      </c>
      <c r="C2194" s="12" t="str">
        <f>IF('Atual-TXT'!A2215&lt;&gt;"",VALUE(RIGHT(LEFT('Atual-TXT'!A2215,75),23)),"")</f>
        <v/>
      </c>
      <c r="D2194" s="11" t="str">
        <f>IF('Atual-TXT'!A2215&lt;&gt;"",RIGHT(LEFT('Atual-TXT'!A2215,77),1),"")</f>
        <v/>
      </c>
      <c r="E2194" s="12" t="str">
        <f>IF('Atual-TXT'!A2215&lt;&gt;"",IF(MOD(VALUE(LEFT(A2194,1)),2)=1,IF(D2194="D",C2194,-C2194),IF(D2194="C",C2194,-C2194)),"")</f>
        <v/>
      </c>
    </row>
    <row r="2195" spans="1:5" x14ac:dyDescent="0.2">
      <c r="A2195" s="11" t="str">
        <f>IF('Atual-TXT'!A2216&lt;&gt;"",LEFT('Atual-TXT'!A2216,15),"")</f>
        <v/>
      </c>
      <c r="B2195" s="11" t="str">
        <f>IF('Atual-TXT'!A2216&lt;&gt;"",RIGHT(LEFT('Atual-TXT'!A2216,51),34),"")</f>
        <v/>
      </c>
      <c r="C2195" s="12" t="str">
        <f>IF('Atual-TXT'!A2216&lt;&gt;"",VALUE(RIGHT(LEFT('Atual-TXT'!A2216,75),23)),"")</f>
        <v/>
      </c>
      <c r="D2195" s="11" t="str">
        <f>IF('Atual-TXT'!A2216&lt;&gt;"",RIGHT(LEFT('Atual-TXT'!A2216,77),1),"")</f>
        <v/>
      </c>
      <c r="E2195" s="12" t="str">
        <f>IF('Atual-TXT'!A2216&lt;&gt;"",IF(MOD(VALUE(LEFT(A2195,1)),2)=1,IF(D2195="D",C2195,-C2195),IF(D2195="C",C2195,-C2195)),"")</f>
        <v/>
      </c>
    </row>
    <row r="2196" spans="1:5" x14ac:dyDescent="0.2">
      <c r="A2196" s="11" t="str">
        <f>IF('Atual-TXT'!A2217&lt;&gt;"",LEFT('Atual-TXT'!A2217,15),"")</f>
        <v/>
      </c>
      <c r="B2196" s="11" t="str">
        <f>IF('Atual-TXT'!A2217&lt;&gt;"",RIGHT(LEFT('Atual-TXT'!A2217,51),34),"")</f>
        <v/>
      </c>
      <c r="C2196" s="12" t="str">
        <f>IF('Atual-TXT'!A2217&lt;&gt;"",VALUE(RIGHT(LEFT('Atual-TXT'!A2217,75),23)),"")</f>
        <v/>
      </c>
      <c r="D2196" s="11" t="str">
        <f>IF('Atual-TXT'!A2217&lt;&gt;"",RIGHT(LEFT('Atual-TXT'!A2217,77),1),"")</f>
        <v/>
      </c>
      <c r="E2196" s="12" t="str">
        <f>IF('Atual-TXT'!A2217&lt;&gt;"",IF(MOD(VALUE(LEFT(A2196,1)),2)=1,IF(D2196="D",C2196,-C2196),IF(D2196="C",C2196,-C2196)),"")</f>
        <v/>
      </c>
    </row>
    <row r="2197" spans="1:5" x14ac:dyDescent="0.2">
      <c r="A2197" s="11" t="str">
        <f>IF('Atual-TXT'!A2218&lt;&gt;"",LEFT('Atual-TXT'!A2218,15),"")</f>
        <v/>
      </c>
      <c r="B2197" s="11" t="str">
        <f>IF('Atual-TXT'!A2218&lt;&gt;"",RIGHT(LEFT('Atual-TXT'!A2218,51),34),"")</f>
        <v/>
      </c>
      <c r="C2197" s="12" t="str">
        <f>IF('Atual-TXT'!A2218&lt;&gt;"",VALUE(RIGHT(LEFT('Atual-TXT'!A2218,75),23)),"")</f>
        <v/>
      </c>
      <c r="D2197" s="11" t="str">
        <f>IF('Atual-TXT'!A2218&lt;&gt;"",RIGHT(LEFT('Atual-TXT'!A2218,77),1),"")</f>
        <v/>
      </c>
      <c r="E2197" s="12" t="str">
        <f>IF('Atual-TXT'!A2218&lt;&gt;"",IF(MOD(VALUE(LEFT(A2197,1)),2)=1,IF(D2197="D",C2197,-C2197),IF(D2197="C",C2197,-C2197)),"")</f>
        <v/>
      </c>
    </row>
    <row r="2198" spans="1:5" x14ac:dyDescent="0.2">
      <c r="A2198" s="11" t="str">
        <f>IF('Atual-TXT'!A2219&lt;&gt;"",LEFT('Atual-TXT'!A2219,15),"")</f>
        <v/>
      </c>
      <c r="B2198" s="11" t="str">
        <f>IF('Atual-TXT'!A2219&lt;&gt;"",RIGHT(LEFT('Atual-TXT'!A2219,51),34),"")</f>
        <v/>
      </c>
      <c r="C2198" s="12" t="str">
        <f>IF('Atual-TXT'!A2219&lt;&gt;"",VALUE(RIGHT(LEFT('Atual-TXT'!A2219,75),23)),"")</f>
        <v/>
      </c>
      <c r="D2198" s="11" t="str">
        <f>IF('Atual-TXT'!A2219&lt;&gt;"",RIGHT(LEFT('Atual-TXT'!A2219,77),1),"")</f>
        <v/>
      </c>
      <c r="E2198" s="12" t="str">
        <f>IF('Atual-TXT'!A2219&lt;&gt;"",IF(MOD(VALUE(LEFT(A2198,1)),2)=1,IF(D2198="D",C2198,-C2198),IF(D2198="C",C2198,-C2198)),"")</f>
        <v/>
      </c>
    </row>
    <row r="2199" spans="1:5" x14ac:dyDescent="0.2">
      <c r="A2199" s="11" t="str">
        <f>IF('Atual-TXT'!A2220&lt;&gt;"",LEFT('Atual-TXT'!A2220,15),"")</f>
        <v/>
      </c>
      <c r="B2199" s="11" t="str">
        <f>IF('Atual-TXT'!A2220&lt;&gt;"",RIGHT(LEFT('Atual-TXT'!A2220,51),34),"")</f>
        <v/>
      </c>
      <c r="C2199" s="12" t="str">
        <f>IF('Atual-TXT'!A2220&lt;&gt;"",VALUE(RIGHT(LEFT('Atual-TXT'!A2220,75),23)),"")</f>
        <v/>
      </c>
      <c r="D2199" s="11" t="str">
        <f>IF('Atual-TXT'!A2220&lt;&gt;"",RIGHT(LEFT('Atual-TXT'!A2220,77),1),"")</f>
        <v/>
      </c>
      <c r="E2199" s="12" t="str">
        <f>IF('Atual-TXT'!A2220&lt;&gt;"",IF(MOD(VALUE(LEFT(A2199,1)),2)=1,IF(D2199="D",C2199,-C2199),IF(D2199="C",C2199,-C2199)),"")</f>
        <v/>
      </c>
    </row>
    <row r="2200" spans="1:5" x14ac:dyDescent="0.2">
      <c r="A2200" s="11" t="str">
        <f>IF('Atual-TXT'!A2221&lt;&gt;"",LEFT('Atual-TXT'!A2221,15),"")</f>
        <v/>
      </c>
      <c r="B2200" s="11" t="str">
        <f>IF('Atual-TXT'!A2221&lt;&gt;"",RIGHT(LEFT('Atual-TXT'!A2221,51),34),"")</f>
        <v/>
      </c>
      <c r="C2200" s="12" t="str">
        <f>IF('Atual-TXT'!A2221&lt;&gt;"",VALUE(RIGHT(LEFT('Atual-TXT'!A2221,75),23)),"")</f>
        <v/>
      </c>
      <c r="D2200" s="11" t="str">
        <f>IF('Atual-TXT'!A2221&lt;&gt;"",RIGHT(LEFT('Atual-TXT'!A2221,77),1),"")</f>
        <v/>
      </c>
      <c r="E2200" s="12" t="str">
        <f>IF('Atual-TXT'!A2221&lt;&gt;"",IF(MOD(VALUE(LEFT(A2200,1)),2)=1,IF(D2200="D",C2200,-C2200),IF(D2200="C",C2200,-C2200)),"")</f>
        <v/>
      </c>
    </row>
    <row r="2201" spans="1:5" x14ac:dyDescent="0.2">
      <c r="A2201" s="11" t="str">
        <f>IF('Atual-TXT'!A2222&lt;&gt;"",LEFT('Atual-TXT'!A2222,15),"")</f>
        <v/>
      </c>
      <c r="B2201" s="11" t="str">
        <f>IF('Atual-TXT'!A2222&lt;&gt;"",RIGHT(LEFT('Atual-TXT'!A2222,51),34),"")</f>
        <v/>
      </c>
      <c r="C2201" s="12" t="str">
        <f>IF('Atual-TXT'!A2222&lt;&gt;"",VALUE(RIGHT(LEFT('Atual-TXT'!A2222,75),23)),"")</f>
        <v/>
      </c>
      <c r="D2201" s="11" t="str">
        <f>IF('Atual-TXT'!A2222&lt;&gt;"",RIGHT(LEFT('Atual-TXT'!A2222,77),1),"")</f>
        <v/>
      </c>
      <c r="E2201" s="12" t="str">
        <f>IF('Atual-TXT'!A2222&lt;&gt;"",IF(MOD(VALUE(LEFT(A2201,1)),2)=1,IF(D2201="D",C2201,-C2201),IF(D2201="C",C2201,-C2201)),"")</f>
        <v/>
      </c>
    </row>
    <row r="2202" spans="1:5" x14ac:dyDescent="0.2">
      <c r="A2202" s="11" t="str">
        <f>IF('Atual-TXT'!A2223&lt;&gt;"",LEFT('Atual-TXT'!A2223,15),"")</f>
        <v/>
      </c>
      <c r="B2202" s="11" t="str">
        <f>IF('Atual-TXT'!A2223&lt;&gt;"",RIGHT(LEFT('Atual-TXT'!A2223,51),34),"")</f>
        <v/>
      </c>
      <c r="C2202" s="12" t="str">
        <f>IF('Atual-TXT'!A2223&lt;&gt;"",VALUE(RIGHT(LEFT('Atual-TXT'!A2223,75),23)),"")</f>
        <v/>
      </c>
      <c r="D2202" s="11" t="str">
        <f>IF('Atual-TXT'!A2223&lt;&gt;"",RIGHT(LEFT('Atual-TXT'!A2223,77),1),"")</f>
        <v/>
      </c>
      <c r="E2202" s="12" t="str">
        <f>IF('Atual-TXT'!A2223&lt;&gt;"",IF(MOD(VALUE(LEFT(A2202,1)),2)=1,IF(D2202="D",C2202,-C2202),IF(D2202="C",C2202,-C2202)),"")</f>
        <v/>
      </c>
    </row>
    <row r="2203" spans="1:5" x14ac:dyDescent="0.2">
      <c r="A2203" s="11" t="str">
        <f>IF('Atual-TXT'!A2224&lt;&gt;"",LEFT('Atual-TXT'!A2224,15),"")</f>
        <v/>
      </c>
      <c r="B2203" s="11" t="str">
        <f>IF('Atual-TXT'!A2224&lt;&gt;"",RIGHT(LEFT('Atual-TXT'!A2224,51),34),"")</f>
        <v/>
      </c>
      <c r="C2203" s="12" t="str">
        <f>IF('Atual-TXT'!A2224&lt;&gt;"",VALUE(RIGHT(LEFT('Atual-TXT'!A2224,75),23)),"")</f>
        <v/>
      </c>
      <c r="D2203" s="11" t="str">
        <f>IF('Atual-TXT'!A2224&lt;&gt;"",RIGHT(LEFT('Atual-TXT'!A2224,77),1),"")</f>
        <v/>
      </c>
      <c r="E2203" s="12" t="str">
        <f>IF('Atual-TXT'!A2224&lt;&gt;"",IF(MOD(VALUE(LEFT(A2203,1)),2)=1,IF(D2203="D",C2203,-C2203),IF(D2203="C",C2203,-C2203)),"")</f>
        <v/>
      </c>
    </row>
    <row r="2204" spans="1:5" x14ac:dyDescent="0.2">
      <c r="A2204" s="11" t="str">
        <f>IF('Atual-TXT'!A2225&lt;&gt;"",LEFT('Atual-TXT'!A2225,15),"")</f>
        <v/>
      </c>
      <c r="B2204" s="11" t="str">
        <f>IF('Atual-TXT'!A2225&lt;&gt;"",RIGHT(LEFT('Atual-TXT'!A2225,51),34),"")</f>
        <v/>
      </c>
      <c r="C2204" s="12" t="str">
        <f>IF('Atual-TXT'!A2225&lt;&gt;"",VALUE(RIGHT(LEFT('Atual-TXT'!A2225,75),23)),"")</f>
        <v/>
      </c>
      <c r="D2204" s="11" t="str">
        <f>IF('Atual-TXT'!A2225&lt;&gt;"",RIGHT(LEFT('Atual-TXT'!A2225,77),1),"")</f>
        <v/>
      </c>
      <c r="E2204" s="12" t="str">
        <f>IF('Atual-TXT'!A2225&lt;&gt;"",IF(MOD(VALUE(LEFT(A2204,1)),2)=1,IF(D2204="D",C2204,-C2204),IF(D2204="C",C2204,-C2204)),"")</f>
        <v/>
      </c>
    </row>
    <row r="2205" spans="1:5" x14ac:dyDescent="0.2">
      <c r="A2205" s="11" t="str">
        <f>IF('Atual-TXT'!A2226&lt;&gt;"",LEFT('Atual-TXT'!A2226,15),"")</f>
        <v/>
      </c>
      <c r="B2205" s="11" t="str">
        <f>IF('Atual-TXT'!A2226&lt;&gt;"",RIGHT(LEFT('Atual-TXT'!A2226,51),34),"")</f>
        <v/>
      </c>
      <c r="C2205" s="12" t="str">
        <f>IF('Atual-TXT'!A2226&lt;&gt;"",VALUE(RIGHT(LEFT('Atual-TXT'!A2226,75),23)),"")</f>
        <v/>
      </c>
      <c r="D2205" s="11" t="str">
        <f>IF('Atual-TXT'!A2226&lt;&gt;"",RIGHT(LEFT('Atual-TXT'!A2226,77),1),"")</f>
        <v/>
      </c>
      <c r="E2205" s="12" t="str">
        <f>IF('Atual-TXT'!A2226&lt;&gt;"",IF(MOD(VALUE(LEFT(A2205,1)),2)=1,IF(D2205="D",C2205,-C2205),IF(D2205="C",C2205,-C2205)),"")</f>
        <v/>
      </c>
    </row>
    <row r="2206" spans="1:5" x14ac:dyDescent="0.2">
      <c r="A2206" s="11" t="str">
        <f>IF('Atual-TXT'!A2227&lt;&gt;"",LEFT('Atual-TXT'!A2227,15),"")</f>
        <v/>
      </c>
      <c r="B2206" s="11" t="str">
        <f>IF('Atual-TXT'!A2227&lt;&gt;"",RIGHT(LEFT('Atual-TXT'!A2227,51),34),"")</f>
        <v/>
      </c>
      <c r="C2206" s="12" t="str">
        <f>IF('Atual-TXT'!A2227&lt;&gt;"",VALUE(RIGHT(LEFT('Atual-TXT'!A2227,75),23)),"")</f>
        <v/>
      </c>
      <c r="D2206" s="11" t="str">
        <f>IF('Atual-TXT'!A2227&lt;&gt;"",RIGHT(LEFT('Atual-TXT'!A2227,77),1),"")</f>
        <v/>
      </c>
      <c r="E2206" s="12" t="str">
        <f>IF('Atual-TXT'!A2227&lt;&gt;"",IF(MOD(VALUE(LEFT(A2206,1)),2)=1,IF(D2206="D",C2206,-C2206),IF(D2206="C",C2206,-C2206)),"")</f>
        <v/>
      </c>
    </row>
    <row r="2207" spans="1:5" x14ac:dyDescent="0.2">
      <c r="A2207" s="11" t="str">
        <f>IF('Atual-TXT'!A2228&lt;&gt;"",LEFT('Atual-TXT'!A2228,15),"")</f>
        <v/>
      </c>
      <c r="B2207" s="11" t="str">
        <f>IF('Atual-TXT'!A2228&lt;&gt;"",RIGHT(LEFT('Atual-TXT'!A2228,51),34),"")</f>
        <v/>
      </c>
      <c r="C2207" s="12" t="str">
        <f>IF('Atual-TXT'!A2228&lt;&gt;"",VALUE(RIGHT(LEFT('Atual-TXT'!A2228,75),23)),"")</f>
        <v/>
      </c>
      <c r="D2207" s="11" t="str">
        <f>IF('Atual-TXT'!A2228&lt;&gt;"",RIGHT(LEFT('Atual-TXT'!A2228,77),1),"")</f>
        <v/>
      </c>
      <c r="E2207" s="12" t="str">
        <f>IF('Atual-TXT'!A2228&lt;&gt;"",IF(MOD(VALUE(LEFT(A2207,1)),2)=1,IF(D2207="D",C2207,-C2207),IF(D2207="C",C2207,-C2207)),"")</f>
        <v/>
      </c>
    </row>
    <row r="2208" spans="1:5" x14ac:dyDescent="0.2">
      <c r="A2208" s="11" t="str">
        <f>IF('Atual-TXT'!A2229&lt;&gt;"",LEFT('Atual-TXT'!A2229,15),"")</f>
        <v/>
      </c>
      <c r="B2208" s="11" t="str">
        <f>IF('Atual-TXT'!A2229&lt;&gt;"",RIGHT(LEFT('Atual-TXT'!A2229,51),34),"")</f>
        <v/>
      </c>
      <c r="C2208" s="12" t="str">
        <f>IF('Atual-TXT'!A2229&lt;&gt;"",VALUE(RIGHT(LEFT('Atual-TXT'!A2229,75),23)),"")</f>
        <v/>
      </c>
      <c r="D2208" s="11" t="str">
        <f>IF('Atual-TXT'!A2229&lt;&gt;"",RIGHT(LEFT('Atual-TXT'!A2229,77),1),"")</f>
        <v/>
      </c>
      <c r="E2208" s="12" t="str">
        <f>IF('Atual-TXT'!A2229&lt;&gt;"",IF(MOD(VALUE(LEFT(A2208,1)),2)=1,IF(D2208="D",C2208,-C2208),IF(D2208="C",C2208,-C2208)),"")</f>
        <v/>
      </c>
    </row>
    <row r="2209" spans="1:5" x14ac:dyDescent="0.2">
      <c r="A2209" s="11" t="str">
        <f>IF('Atual-TXT'!A2230&lt;&gt;"",LEFT('Atual-TXT'!A2230,15),"")</f>
        <v/>
      </c>
      <c r="B2209" s="11" t="str">
        <f>IF('Atual-TXT'!A2230&lt;&gt;"",RIGHT(LEFT('Atual-TXT'!A2230,51),34),"")</f>
        <v/>
      </c>
      <c r="C2209" s="12" t="str">
        <f>IF('Atual-TXT'!A2230&lt;&gt;"",VALUE(RIGHT(LEFT('Atual-TXT'!A2230,75),23)),"")</f>
        <v/>
      </c>
      <c r="D2209" s="11" t="str">
        <f>IF('Atual-TXT'!A2230&lt;&gt;"",RIGHT(LEFT('Atual-TXT'!A2230,77),1),"")</f>
        <v/>
      </c>
      <c r="E2209" s="12" t="str">
        <f>IF('Atual-TXT'!A2230&lt;&gt;"",IF(MOD(VALUE(LEFT(A2209,1)),2)=1,IF(D2209="D",C2209,-C2209),IF(D2209="C",C2209,-C2209)),"")</f>
        <v/>
      </c>
    </row>
    <row r="2210" spans="1:5" x14ac:dyDescent="0.2">
      <c r="A2210" s="11" t="str">
        <f>IF('Atual-TXT'!A2231&lt;&gt;"",LEFT('Atual-TXT'!A2231,15),"")</f>
        <v/>
      </c>
      <c r="B2210" s="11" t="str">
        <f>IF('Atual-TXT'!A2231&lt;&gt;"",RIGHT(LEFT('Atual-TXT'!A2231,51),34),"")</f>
        <v/>
      </c>
      <c r="C2210" s="12" t="str">
        <f>IF('Atual-TXT'!A2231&lt;&gt;"",VALUE(RIGHT(LEFT('Atual-TXT'!A2231,75),23)),"")</f>
        <v/>
      </c>
      <c r="D2210" s="11" t="str">
        <f>IF('Atual-TXT'!A2231&lt;&gt;"",RIGHT(LEFT('Atual-TXT'!A2231,77),1),"")</f>
        <v/>
      </c>
      <c r="E2210" s="12" t="str">
        <f>IF('Atual-TXT'!A2231&lt;&gt;"",IF(MOD(VALUE(LEFT(A2210,1)),2)=1,IF(D2210="D",C2210,-C2210),IF(D2210="C",C2210,-C2210)),"")</f>
        <v/>
      </c>
    </row>
    <row r="2211" spans="1:5" x14ac:dyDescent="0.2">
      <c r="A2211" s="11" t="str">
        <f>IF('Atual-TXT'!A2232&lt;&gt;"",LEFT('Atual-TXT'!A2232,15),"")</f>
        <v/>
      </c>
      <c r="B2211" s="11" t="str">
        <f>IF('Atual-TXT'!A2232&lt;&gt;"",RIGHT(LEFT('Atual-TXT'!A2232,51),34),"")</f>
        <v/>
      </c>
      <c r="C2211" s="12" t="str">
        <f>IF('Atual-TXT'!A2232&lt;&gt;"",VALUE(RIGHT(LEFT('Atual-TXT'!A2232,75),23)),"")</f>
        <v/>
      </c>
      <c r="D2211" s="11" t="str">
        <f>IF('Atual-TXT'!A2232&lt;&gt;"",RIGHT(LEFT('Atual-TXT'!A2232,77),1),"")</f>
        <v/>
      </c>
      <c r="E2211" s="12" t="str">
        <f>IF('Atual-TXT'!A2232&lt;&gt;"",IF(MOD(VALUE(LEFT(A2211,1)),2)=1,IF(D2211="D",C2211,-C2211),IF(D2211="C",C2211,-C2211)),"")</f>
        <v/>
      </c>
    </row>
    <row r="2212" spans="1:5" x14ac:dyDescent="0.2">
      <c r="A2212" s="11" t="str">
        <f>IF('Atual-TXT'!A2233&lt;&gt;"",LEFT('Atual-TXT'!A2233,15),"")</f>
        <v/>
      </c>
      <c r="B2212" s="11" t="str">
        <f>IF('Atual-TXT'!A2233&lt;&gt;"",RIGHT(LEFT('Atual-TXT'!A2233,51),34),"")</f>
        <v/>
      </c>
      <c r="C2212" s="12" t="str">
        <f>IF('Atual-TXT'!A2233&lt;&gt;"",VALUE(RIGHT(LEFT('Atual-TXT'!A2233,75),23)),"")</f>
        <v/>
      </c>
      <c r="D2212" s="11" t="str">
        <f>IF('Atual-TXT'!A2233&lt;&gt;"",RIGHT(LEFT('Atual-TXT'!A2233,77),1),"")</f>
        <v/>
      </c>
      <c r="E2212" s="12" t="str">
        <f>IF('Atual-TXT'!A2233&lt;&gt;"",IF(MOD(VALUE(LEFT(A2212,1)),2)=1,IF(D2212="D",C2212,-C2212),IF(D2212="C",C2212,-C2212)),"")</f>
        <v/>
      </c>
    </row>
    <row r="2213" spans="1:5" x14ac:dyDescent="0.2">
      <c r="A2213" s="11" t="str">
        <f>IF('Atual-TXT'!A2234&lt;&gt;"",LEFT('Atual-TXT'!A2234,15),"")</f>
        <v/>
      </c>
      <c r="B2213" s="11" t="str">
        <f>IF('Atual-TXT'!A2234&lt;&gt;"",RIGHT(LEFT('Atual-TXT'!A2234,51),34),"")</f>
        <v/>
      </c>
      <c r="C2213" s="12" t="str">
        <f>IF('Atual-TXT'!A2234&lt;&gt;"",VALUE(RIGHT(LEFT('Atual-TXT'!A2234,75),23)),"")</f>
        <v/>
      </c>
      <c r="D2213" s="11" t="str">
        <f>IF('Atual-TXT'!A2234&lt;&gt;"",RIGHT(LEFT('Atual-TXT'!A2234,77),1),"")</f>
        <v/>
      </c>
      <c r="E2213" s="12" t="str">
        <f>IF('Atual-TXT'!A2234&lt;&gt;"",IF(MOD(VALUE(LEFT(A2213,1)),2)=1,IF(D2213="D",C2213,-C2213),IF(D2213="C",C2213,-C2213)),"")</f>
        <v/>
      </c>
    </row>
    <row r="2214" spans="1:5" x14ac:dyDescent="0.2">
      <c r="A2214" s="11" t="str">
        <f>IF('Atual-TXT'!A2235&lt;&gt;"",LEFT('Atual-TXT'!A2235,15),"")</f>
        <v/>
      </c>
      <c r="B2214" s="11" t="str">
        <f>IF('Atual-TXT'!A2235&lt;&gt;"",RIGHT(LEFT('Atual-TXT'!A2235,51),34),"")</f>
        <v/>
      </c>
      <c r="C2214" s="12" t="str">
        <f>IF('Atual-TXT'!A2235&lt;&gt;"",VALUE(RIGHT(LEFT('Atual-TXT'!A2235,75),23)),"")</f>
        <v/>
      </c>
      <c r="D2214" s="11" t="str">
        <f>IF('Atual-TXT'!A2235&lt;&gt;"",RIGHT(LEFT('Atual-TXT'!A2235,77),1),"")</f>
        <v/>
      </c>
      <c r="E2214" s="12" t="str">
        <f>IF('Atual-TXT'!A2235&lt;&gt;"",IF(MOD(VALUE(LEFT(A2214,1)),2)=1,IF(D2214="D",C2214,-C2214),IF(D2214="C",C2214,-C2214)),"")</f>
        <v/>
      </c>
    </row>
    <row r="2215" spans="1:5" x14ac:dyDescent="0.2">
      <c r="A2215" s="11" t="str">
        <f>IF('Atual-TXT'!A2236&lt;&gt;"",LEFT('Atual-TXT'!A2236,15),"")</f>
        <v/>
      </c>
      <c r="B2215" s="11" t="str">
        <f>IF('Atual-TXT'!A2236&lt;&gt;"",RIGHT(LEFT('Atual-TXT'!A2236,51),34),"")</f>
        <v/>
      </c>
      <c r="C2215" s="12" t="str">
        <f>IF('Atual-TXT'!A2236&lt;&gt;"",VALUE(RIGHT(LEFT('Atual-TXT'!A2236,75),23)),"")</f>
        <v/>
      </c>
      <c r="D2215" s="11" t="str">
        <f>IF('Atual-TXT'!A2236&lt;&gt;"",RIGHT(LEFT('Atual-TXT'!A2236,77),1),"")</f>
        <v/>
      </c>
      <c r="E2215" s="12" t="str">
        <f>IF('Atual-TXT'!A2236&lt;&gt;"",IF(MOD(VALUE(LEFT(A2215,1)),2)=1,IF(D2215="D",C2215,-C2215),IF(D2215="C",C2215,-C2215)),"")</f>
        <v/>
      </c>
    </row>
    <row r="2216" spans="1:5" x14ac:dyDescent="0.2">
      <c r="A2216" s="11" t="str">
        <f>IF('Atual-TXT'!A2237&lt;&gt;"",LEFT('Atual-TXT'!A2237,15),"")</f>
        <v/>
      </c>
      <c r="B2216" s="11" t="str">
        <f>IF('Atual-TXT'!A2237&lt;&gt;"",RIGHT(LEFT('Atual-TXT'!A2237,51),34),"")</f>
        <v/>
      </c>
      <c r="C2216" s="12" t="str">
        <f>IF('Atual-TXT'!A2237&lt;&gt;"",VALUE(RIGHT(LEFT('Atual-TXT'!A2237,75),23)),"")</f>
        <v/>
      </c>
      <c r="D2216" s="11" t="str">
        <f>IF('Atual-TXT'!A2237&lt;&gt;"",RIGHT(LEFT('Atual-TXT'!A2237,77),1),"")</f>
        <v/>
      </c>
      <c r="E2216" s="12" t="str">
        <f>IF('Atual-TXT'!A2237&lt;&gt;"",IF(MOD(VALUE(LEFT(A2216,1)),2)=1,IF(D2216="D",C2216,-C2216),IF(D2216="C",C2216,-C2216)),"")</f>
        <v/>
      </c>
    </row>
    <row r="2217" spans="1:5" x14ac:dyDescent="0.2">
      <c r="A2217" s="11" t="str">
        <f>IF('Atual-TXT'!A2238&lt;&gt;"",LEFT('Atual-TXT'!A2238,15),"")</f>
        <v/>
      </c>
      <c r="B2217" s="11" t="str">
        <f>IF('Atual-TXT'!A2238&lt;&gt;"",RIGHT(LEFT('Atual-TXT'!A2238,51),34),"")</f>
        <v/>
      </c>
      <c r="C2217" s="12" t="str">
        <f>IF('Atual-TXT'!A2238&lt;&gt;"",VALUE(RIGHT(LEFT('Atual-TXT'!A2238,75),23)),"")</f>
        <v/>
      </c>
      <c r="D2217" s="11" t="str">
        <f>IF('Atual-TXT'!A2238&lt;&gt;"",RIGHT(LEFT('Atual-TXT'!A2238,77),1),"")</f>
        <v/>
      </c>
      <c r="E2217" s="12" t="str">
        <f>IF('Atual-TXT'!A2238&lt;&gt;"",IF(MOD(VALUE(LEFT(A2217,1)),2)=1,IF(D2217="D",C2217,-C2217),IF(D2217="C",C2217,-C2217)),"")</f>
        <v/>
      </c>
    </row>
    <row r="2218" spans="1:5" x14ac:dyDescent="0.2">
      <c r="A2218" s="11" t="str">
        <f>IF('Atual-TXT'!A2239&lt;&gt;"",LEFT('Atual-TXT'!A2239,15),"")</f>
        <v/>
      </c>
      <c r="B2218" s="11" t="str">
        <f>IF('Atual-TXT'!A2239&lt;&gt;"",RIGHT(LEFT('Atual-TXT'!A2239,51),34),"")</f>
        <v/>
      </c>
      <c r="C2218" s="12" t="str">
        <f>IF('Atual-TXT'!A2239&lt;&gt;"",VALUE(RIGHT(LEFT('Atual-TXT'!A2239,75),23)),"")</f>
        <v/>
      </c>
      <c r="D2218" s="11" t="str">
        <f>IF('Atual-TXT'!A2239&lt;&gt;"",RIGHT(LEFT('Atual-TXT'!A2239,77),1),"")</f>
        <v/>
      </c>
      <c r="E2218" s="12" t="str">
        <f>IF('Atual-TXT'!A2239&lt;&gt;"",IF(MOD(VALUE(LEFT(A2218,1)),2)=1,IF(D2218="D",C2218,-C2218),IF(D2218="C",C2218,-C2218)),"")</f>
        <v/>
      </c>
    </row>
    <row r="2219" spans="1:5" x14ac:dyDescent="0.2">
      <c r="A2219" s="11" t="str">
        <f>IF('Atual-TXT'!A2240&lt;&gt;"",LEFT('Atual-TXT'!A2240,15),"")</f>
        <v/>
      </c>
      <c r="B2219" s="11" t="str">
        <f>IF('Atual-TXT'!A2240&lt;&gt;"",RIGHT(LEFT('Atual-TXT'!A2240,51),34),"")</f>
        <v/>
      </c>
      <c r="C2219" s="12" t="str">
        <f>IF('Atual-TXT'!A2240&lt;&gt;"",VALUE(RIGHT(LEFT('Atual-TXT'!A2240,75),23)),"")</f>
        <v/>
      </c>
      <c r="D2219" s="11" t="str">
        <f>IF('Atual-TXT'!A2240&lt;&gt;"",RIGHT(LEFT('Atual-TXT'!A2240,77),1),"")</f>
        <v/>
      </c>
      <c r="E2219" s="12" t="str">
        <f>IF('Atual-TXT'!A2240&lt;&gt;"",IF(MOD(VALUE(LEFT(A2219,1)),2)=1,IF(D2219="D",C2219,-C2219),IF(D2219="C",C2219,-C2219)),"")</f>
        <v/>
      </c>
    </row>
    <row r="2220" spans="1:5" x14ac:dyDescent="0.2">
      <c r="A2220" s="11" t="str">
        <f>IF('Atual-TXT'!A2241&lt;&gt;"",LEFT('Atual-TXT'!A2241,15),"")</f>
        <v/>
      </c>
      <c r="B2220" s="11" t="str">
        <f>IF('Atual-TXT'!A2241&lt;&gt;"",RIGHT(LEFT('Atual-TXT'!A2241,51),34),"")</f>
        <v/>
      </c>
      <c r="C2220" s="12" t="str">
        <f>IF('Atual-TXT'!A2241&lt;&gt;"",VALUE(RIGHT(LEFT('Atual-TXT'!A2241,75),23)),"")</f>
        <v/>
      </c>
      <c r="D2220" s="11" t="str">
        <f>IF('Atual-TXT'!A2241&lt;&gt;"",RIGHT(LEFT('Atual-TXT'!A2241,77),1),"")</f>
        <v/>
      </c>
      <c r="E2220" s="12" t="str">
        <f>IF('Atual-TXT'!A2241&lt;&gt;"",IF(MOD(VALUE(LEFT(A2220,1)),2)=1,IF(D2220="D",C2220,-C2220),IF(D2220="C",C2220,-C2220)),"")</f>
        <v/>
      </c>
    </row>
    <row r="2221" spans="1:5" x14ac:dyDescent="0.2">
      <c r="A2221" s="11" t="str">
        <f>IF('Atual-TXT'!A2242&lt;&gt;"",LEFT('Atual-TXT'!A2242,15),"")</f>
        <v/>
      </c>
      <c r="B2221" s="11" t="str">
        <f>IF('Atual-TXT'!A2242&lt;&gt;"",RIGHT(LEFT('Atual-TXT'!A2242,51),34),"")</f>
        <v/>
      </c>
      <c r="C2221" s="12" t="str">
        <f>IF('Atual-TXT'!A2242&lt;&gt;"",VALUE(RIGHT(LEFT('Atual-TXT'!A2242,75),23)),"")</f>
        <v/>
      </c>
      <c r="D2221" s="11" t="str">
        <f>IF('Atual-TXT'!A2242&lt;&gt;"",RIGHT(LEFT('Atual-TXT'!A2242,77),1),"")</f>
        <v/>
      </c>
      <c r="E2221" s="12" t="str">
        <f>IF('Atual-TXT'!A2242&lt;&gt;"",IF(MOD(VALUE(LEFT(A2221,1)),2)=1,IF(D2221="D",C2221,-C2221),IF(D2221="C",C2221,-C2221)),"")</f>
        <v/>
      </c>
    </row>
    <row r="2222" spans="1:5" x14ac:dyDescent="0.2">
      <c r="A2222" s="11" t="str">
        <f>IF('Atual-TXT'!A2243&lt;&gt;"",LEFT('Atual-TXT'!A2243,15),"")</f>
        <v/>
      </c>
      <c r="B2222" s="11" t="str">
        <f>IF('Atual-TXT'!A2243&lt;&gt;"",RIGHT(LEFT('Atual-TXT'!A2243,51),34),"")</f>
        <v/>
      </c>
      <c r="C2222" s="12" t="str">
        <f>IF('Atual-TXT'!A2243&lt;&gt;"",VALUE(RIGHT(LEFT('Atual-TXT'!A2243,75),23)),"")</f>
        <v/>
      </c>
      <c r="D2222" s="11" t="str">
        <f>IF('Atual-TXT'!A2243&lt;&gt;"",RIGHT(LEFT('Atual-TXT'!A2243,77),1),"")</f>
        <v/>
      </c>
      <c r="E2222" s="12" t="str">
        <f>IF('Atual-TXT'!A2243&lt;&gt;"",IF(MOD(VALUE(LEFT(A2222,1)),2)=1,IF(D2222="D",C2222,-C2222),IF(D2222="C",C2222,-C2222)),"")</f>
        <v/>
      </c>
    </row>
    <row r="2223" spans="1:5" x14ac:dyDescent="0.2">
      <c r="A2223" s="11" t="str">
        <f>IF('Atual-TXT'!A2244&lt;&gt;"",LEFT('Atual-TXT'!A2244,15),"")</f>
        <v/>
      </c>
      <c r="B2223" s="11" t="str">
        <f>IF('Atual-TXT'!A2244&lt;&gt;"",RIGHT(LEFT('Atual-TXT'!A2244,51),34),"")</f>
        <v/>
      </c>
      <c r="C2223" s="12" t="str">
        <f>IF('Atual-TXT'!A2244&lt;&gt;"",VALUE(RIGHT(LEFT('Atual-TXT'!A2244,75),23)),"")</f>
        <v/>
      </c>
      <c r="D2223" s="11" t="str">
        <f>IF('Atual-TXT'!A2244&lt;&gt;"",RIGHT(LEFT('Atual-TXT'!A2244,77),1),"")</f>
        <v/>
      </c>
      <c r="E2223" s="12" t="str">
        <f>IF('Atual-TXT'!A2244&lt;&gt;"",IF(MOD(VALUE(LEFT(A2223,1)),2)=1,IF(D2223="D",C2223,-C2223),IF(D2223="C",C2223,-C2223)),"")</f>
        <v/>
      </c>
    </row>
    <row r="2224" spans="1:5" x14ac:dyDescent="0.2">
      <c r="A2224" s="11" t="str">
        <f>IF('Atual-TXT'!A2245&lt;&gt;"",LEFT('Atual-TXT'!A2245,15),"")</f>
        <v/>
      </c>
      <c r="B2224" s="11" t="str">
        <f>IF('Atual-TXT'!A2245&lt;&gt;"",RIGHT(LEFT('Atual-TXT'!A2245,51),34),"")</f>
        <v/>
      </c>
      <c r="C2224" s="12" t="str">
        <f>IF('Atual-TXT'!A2245&lt;&gt;"",VALUE(RIGHT(LEFT('Atual-TXT'!A2245,75),23)),"")</f>
        <v/>
      </c>
      <c r="D2224" s="11" t="str">
        <f>IF('Atual-TXT'!A2245&lt;&gt;"",RIGHT(LEFT('Atual-TXT'!A2245,77),1),"")</f>
        <v/>
      </c>
      <c r="E2224" s="12" t="str">
        <f>IF('Atual-TXT'!A2245&lt;&gt;"",IF(MOD(VALUE(LEFT(A2224,1)),2)=1,IF(D2224="D",C2224,-C2224),IF(D2224="C",C2224,-C2224)),"")</f>
        <v/>
      </c>
    </row>
    <row r="2225" spans="1:5" x14ac:dyDescent="0.2">
      <c r="A2225" s="11" t="str">
        <f>IF('Atual-TXT'!A2246&lt;&gt;"",LEFT('Atual-TXT'!A2246,15),"")</f>
        <v/>
      </c>
      <c r="B2225" s="11" t="str">
        <f>IF('Atual-TXT'!A2246&lt;&gt;"",RIGHT(LEFT('Atual-TXT'!A2246,51),34),"")</f>
        <v/>
      </c>
      <c r="C2225" s="12" t="str">
        <f>IF('Atual-TXT'!A2246&lt;&gt;"",VALUE(RIGHT(LEFT('Atual-TXT'!A2246,75),23)),"")</f>
        <v/>
      </c>
      <c r="D2225" s="11" t="str">
        <f>IF('Atual-TXT'!A2246&lt;&gt;"",RIGHT(LEFT('Atual-TXT'!A2246,77),1),"")</f>
        <v/>
      </c>
      <c r="E2225" s="12" t="str">
        <f>IF('Atual-TXT'!A2246&lt;&gt;"",IF(MOD(VALUE(LEFT(A2225,1)),2)=1,IF(D2225="D",C2225,-C2225),IF(D2225="C",C2225,-C2225)),"")</f>
        <v/>
      </c>
    </row>
    <row r="2226" spans="1:5" x14ac:dyDescent="0.2">
      <c r="A2226" s="11" t="str">
        <f>IF('Atual-TXT'!A2247&lt;&gt;"",LEFT('Atual-TXT'!A2247,15),"")</f>
        <v/>
      </c>
      <c r="B2226" s="11" t="str">
        <f>IF('Atual-TXT'!A2247&lt;&gt;"",RIGHT(LEFT('Atual-TXT'!A2247,51),34),"")</f>
        <v/>
      </c>
      <c r="C2226" s="12" t="str">
        <f>IF('Atual-TXT'!A2247&lt;&gt;"",VALUE(RIGHT(LEFT('Atual-TXT'!A2247,75),23)),"")</f>
        <v/>
      </c>
      <c r="D2226" s="11" t="str">
        <f>IF('Atual-TXT'!A2247&lt;&gt;"",RIGHT(LEFT('Atual-TXT'!A2247,77),1),"")</f>
        <v/>
      </c>
      <c r="E2226" s="12" t="str">
        <f>IF('Atual-TXT'!A2247&lt;&gt;"",IF(MOD(VALUE(LEFT(A2226,1)),2)=1,IF(D2226="D",C2226,-C2226),IF(D2226="C",C2226,-C2226)),"")</f>
        <v/>
      </c>
    </row>
    <row r="2227" spans="1:5" x14ac:dyDescent="0.2">
      <c r="A2227" s="11" t="str">
        <f>IF('Atual-TXT'!A2248&lt;&gt;"",LEFT('Atual-TXT'!A2248,15),"")</f>
        <v/>
      </c>
      <c r="B2227" s="11" t="str">
        <f>IF('Atual-TXT'!A2248&lt;&gt;"",RIGHT(LEFT('Atual-TXT'!A2248,51),34),"")</f>
        <v/>
      </c>
      <c r="C2227" s="12" t="str">
        <f>IF('Atual-TXT'!A2248&lt;&gt;"",VALUE(RIGHT(LEFT('Atual-TXT'!A2248,75),23)),"")</f>
        <v/>
      </c>
      <c r="D2227" s="11" t="str">
        <f>IF('Atual-TXT'!A2248&lt;&gt;"",RIGHT(LEFT('Atual-TXT'!A2248,77),1),"")</f>
        <v/>
      </c>
      <c r="E2227" s="12" t="str">
        <f>IF('Atual-TXT'!A2248&lt;&gt;"",IF(MOD(VALUE(LEFT(A2227,1)),2)=1,IF(D2227="D",C2227,-C2227),IF(D2227="C",C2227,-C2227)),"")</f>
        <v/>
      </c>
    </row>
    <row r="2228" spans="1:5" x14ac:dyDescent="0.2">
      <c r="A2228" s="11" t="str">
        <f>IF('Atual-TXT'!A2249&lt;&gt;"",LEFT('Atual-TXT'!A2249,15),"")</f>
        <v/>
      </c>
      <c r="B2228" s="11" t="str">
        <f>IF('Atual-TXT'!A2249&lt;&gt;"",RIGHT(LEFT('Atual-TXT'!A2249,51),34),"")</f>
        <v/>
      </c>
      <c r="C2228" s="12" t="str">
        <f>IF('Atual-TXT'!A2249&lt;&gt;"",VALUE(RIGHT(LEFT('Atual-TXT'!A2249,75),23)),"")</f>
        <v/>
      </c>
      <c r="D2228" s="11" t="str">
        <f>IF('Atual-TXT'!A2249&lt;&gt;"",RIGHT(LEFT('Atual-TXT'!A2249,77),1),"")</f>
        <v/>
      </c>
      <c r="E2228" s="12" t="str">
        <f>IF('Atual-TXT'!A2249&lt;&gt;"",IF(MOD(VALUE(LEFT(A2228,1)),2)=1,IF(D2228="D",C2228,-C2228),IF(D2228="C",C2228,-C2228)),"")</f>
        <v/>
      </c>
    </row>
    <row r="2229" spans="1:5" x14ac:dyDescent="0.2">
      <c r="A2229" s="11" t="str">
        <f>IF('Atual-TXT'!A2250&lt;&gt;"",LEFT('Atual-TXT'!A2250,15),"")</f>
        <v/>
      </c>
      <c r="B2229" s="11" t="str">
        <f>IF('Atual-TXT'!A2250&lt;&gt;"",RIGHT(LEFT('Atual-TXT'!A2250,51),34),"")</f>
        <v/>
      </c>
      <c r="C2229" s="12" t="str">
        <f>IF('Atual-TXT'!A2250&lt;&gt;"",VALUE(RIGHT(LEFT('Atual-TXT'!A2250,75),23)),"")</f>
        <v/>
      </c>
      <c r="D2229" s="11" t="str">
        <f>IF('Atual-TXT'!A2250&lt;&gt;"",RIGHT(LEFT('Atual-TXT'!A2250,77),1),"")</f>
        <v/>
      </c>
      <c r="E2229" s="12" t="str">
        <f>IF('Atual-TXT'!A2250&lt;&gt;"",IF(MOD(VALUE(LEFT(A2229,1)),2)=1,IF(D2229="D",C2229,-C2229),IF(D2229="C",C2229,-C2229)),"")</f>
        <v/>
      </c>
    </row>
    <row r="2230" spans="1:5" x14ac:dyDescent="0.2">
      <c r="A2230" s="11" t="str">
        <f>IF('Atual-TXT'!A2251&lt;&gt;"",LEFT('Atual-TXT'!A2251,15),"")</f>
        <v/>
      </c>
      <c r="B2230" s="11" t="str">
        <f>IF('Atual-TXT'!A2251&lt;&gt;"",RIGHT(LEFT('Atual-TXT'!A2251,51),34),"")</f>
        <v/>
      </c>
      <c r="C2230" s="12" t="str">
        <f>IF('Atual-TXT'!A2251&lt;&gt;"",VALUE(RIGHT(LEFT('Atual-TXT'!A2251,75),23)),"")</f>
        <v/>
      </c>
      <c r="D2230" s="11" t="str">
        <f>IF('Atual-TXT'!A2251&lt;&gt;"",RIGHT(LEFT('Atual-TXT'!A2251,77),1),"")</f>
        <v/>
      </c>
      <c r="E2230" s="12" t="str">
        <f>IF('Atual-TXT'!A2251&lt;&gt;"",IF(MOD(VALUE(LEFT(A2230,1)),2)=1,IF(D2230="D",C2230,-C2230),IF(D2230="C",C2230,-C2230)),"")</f>
        <v/>
      </c>
    </row>
    <row r="2231" spans="1:5" x14ac:dyDescent="0.2">
      <c r="A2231" s="11" t="str">
        <f>IF('Atual-TXT'!A2252&lt;&gt;"",LEFT('Atual-TXT'!A2252,15),"")</f>
        <v/>
      </c>
      <c r="B2231" s="11" t="str">
        <f>IF('Atual-TXT'!A2252&lt;&gt;"",RIGHT(LEFT('Atual-TXT'!A2252,51),34),"")</f>
        <v/>
      </c>
      <c r="C2231" s="12" t="str">
        <f>IF('Atual-TXT'!A2252&lt;&gt;"",VALUE(RIGHT(LEFT('Atual-TXT'!A2252,75),23)),"")</f>
        <v/>
      </c>
      <c r="D2231" s="11" t="str">
        <f>IF('Atual-TXT'!A2252&lt;&gt;"",RIGHT(LEFT('Atual-TXT'!A2252,77),1),"")</f>
        <v/>
      </c>
      <c r="E2231" s="12" t="str">
        <f>IF('Atual-TXT'!A2252&lt;&gt;"",IF(MOD(VALUE(LEFT(A2231,1)),2)=1,IF(D2231="D",C2231,-C2231),IF(D2231="C",C2231,-C2231)),"")</f>
        <v/>
      </c>
    </row>
    <row r="2232" spans="1:5" x14ac:dyDescent="0.2">
      <c r="A2232" s="11" t="str">
        <f>IF('Atual-TXT'!A2253&lt;&gt;"",LEFT('Atual-TXT'!A2253,15),"")</f>
        <v/>
      </c>
      <c r="B2232" s="11" t="str">
        <f>IF('Atual-TXT'!A2253&lt;&gt;"",RIGHT(LEFT('Atual-TXT'!A2253,51),34),"")</f>
        <v/>
      </c>
      <c r="C2232" s="12" t="str">
        <f>IF('Atual-TXT'!A2253&lt;&gt;"",VALUE(RIGHT(LEFT('Atual-TXT'!A2253,75),23)),"")</f>
        <v/>
      </c>
      <c r="D2232" s="11" t="str">
        <f>IF('Atual-TXT'!A2253&lt;&gt;"",RIGHT(LEFT('Atual-TXT'!A2253,77),1),"")</f>
        <v/>
      </c>
      <c r="E2232" s="12" t="str">
        <f>IF('Atual-TXT'!A2253&lt;&gt;"",IF(MOD(VALUE(LEFT(A2232,1)),2)=1,IF(D2232="D",C2232,-C2232),IF(D2232="C",C2232,-C2232)),"")</f>
        <v/>
      </c>
    </row>
    <row r="2233" spans="1:5" x14ac:dyDescent="0.2">
      <c r="A2233" s="11" t="str">
        <f>IF('Atual-TXT'!A2254&lt;&gt;"",LEFT('Atual-TXT'!A2254,15),"")</f>
        <v/>
      </c>
      <c r="B2233" s="11" t="str">
        <f>IF('Atual-TXT'!A2254&lt;&gt;"",RIGHT(LEFT('Atual-TXT'!A2254,51),34),"")</f>
        <v/>
      </c>
      <c r="C2233" s="12" t="str">
        <f>IF('Atual-TXT'!A2254&lt;&gt;"",VALUE(RIGHT(LEFT('Atual-TXT'!A2254,75),23)),"")</f>
        <v/>
      </c>
      <c r="D2233" s="11" t="str">
        <f>IF('Atual-TXT'!A2254&lt;&gt;"",RIGHT(LEFT('Atual-TXT'!A2254,77),1),"")</f>
        <v/>
      </c>
      <c r="E2233" s="12" t="str">
        <f>IF('Atual-TXT'!A2254&lt;&gt;"",IF(MOD(VALUE(LEFT(A2233,1)),2)=1,IF(D2233="D",C2233,-C2233),IF(D2233="C",C2233,-C2233)),"")</f>
        <v/>
      </c>
    </row>
    <row r="2234" spans="1:5" x14ac:dyDescent="0.2">
      <c r="A2234" s="11" t="str">
        <f>IF('Atual-TXT'!A2255&lt;&gt;"",LEFT('Atual-TXT'!A2255,15),"")</f>
        <v/>
      </c>
      <c r="B2234" s="11" t="str">
        <f>IF('Atual-TXT'!A2255&lt;&gt;"",RIGHT(LEFT('Atual-TXT'!A2255,51),34),"")</f>
        <v/>
      </c>
      <c r="C2234" s="12" t="str">
        <f>IF('Atual-TXT'!A2255&lt;&gt;"",VALUE(RIGHT(LEFT('Atual-TXT'!A2255,75),23)),"")</f>
        <v/>
      </c>
      <c r="D2234" s="11" t="str">
        <f>IF('Atual-TXT'!A2255&lt;&gt;"",RIGHT(LEFT('Atual-TXT'!A2255,77),1),"")</f>
        <v/>
      </c>
      <c r="E2234" s="12" t="str">
        <f>IF('Atual-TXT'!A2255&lt;&gt;"",IF(MOD(VALUE(LEFT(A2234,1)),2)=1,IF(D2234="D",C2234,-C2234),IF(D2234="C",C2234,-C2234)),"")</f>
        <v/>
      </c>
    </row>
    <row r="2235" spans="1:5" x14ac:dyDescent="0.2">
      <c r="A2235" s="11" t="str">
        <f>IF('Atual-TXT'!A2256&lt;&gt;"",LEFT('Atual-TXT'!A2256,15),"")</f>
        <v/>
      </c>
      <c r="B2235" s="11" t="str">
        <f>IF('Atual-TXT'!A2256&lt;&gt;"",RIGHT(LEFT('Atual-TXT'!A2256,51),34),"")</f>
        <v/>
      </c>
      <c r="C2235" s="12" t="str">
        <f>IF('Atual-TXT'!A2256&lt;&gt;"",VALUE(RIGHT(LEFT('Atual-TXT'!A2256,75),23)),"")</f>
        <v/>
      </c>
      <c r="D2235" s="11" t="str">
        <f>IF('Atual-TXT'!A2256&lt;&gt;"",RIGHT(LEFT('Atual-TXT'!A2256,77),1),"")</f>
        <v/>
      </c>
      <c r="E2235" s="12" t="str">
        <f>IF('Atual-TXT'!A2256&lt;&gt;"",IF(MOD(VALUE(LEFT(A2235,1)),2)=1,IF(D2235="D",C2235,-C2235),IF(D2235="C",C2235,-C2235)),"")</f>
        <v/>
      </c>
    </row>
    <row r="2236" spans="1:5" x14ac:dyDescent="0.2">
      <c r="A2236" s="11" t="str">
        <f>IF('Atual-TXT'!A2257&lt;&gt;"",LEFT('Atual-TXT'!A2257,15),"")</f>
        <v/>
      </c>
      <c r="B2236" s="11" t="str">
        <f>IF('Atual-TXT'!A2257&lt;&gt;"",RIGHT(LEFT('Atual-TXT'!A2257,51),34),"")</f>
        <v/>
      </c>
      <c r="C2236" s="12" t="str">
        <f>IF('Atual-TXT'!A2257&lt;&gt;"",VALUE(RIGHT(LEFT('Atual-TXT'!A2257,75),23)),"")</f>
        <v/>
      </c>
      <c r="D2236" s="11" t="str">
        <f>IF('Atual-TXT'!A2257&lt;&gt;"",RIGHT(LEFT('Atual-TXT'!A2257,77),1),"")</f>
        <v/>
      </c>
      <c r="E2236" s="12" t="str">
        <f>IF('Atual-TXT'!A2257&lt;&gt;"",IF(MOD(VALUE(LEFT(A2236,1)),2)=1,IF(D2236="D",C2236,-C2236),IF(D2236="C",C2236,-C2236)),"")</f>
        <v/>
      </c>
    </row>
    <row r="2237" spans="1:5" x14ac:dyDescent="0.2">
      <c r="A2237" s="11" t="str">
        <f>IF('Atual-TXT'!A2258&lt;&gt;"",LEFT('Atual-TXT'!A2258,15),"")</f>
        <v/>
      </c>
      <c r="B2237" s="11" t="str">
        <f>IF('Atual-TXT'!A2258&lt;&gt;"",RIGHT(LEFT('Atual-TXT'!A2258,51),34),"")</f>
        <v/>
      </c>
      <c r="C2237" s="12" t="str">
        <f>IF('Atual-TXT'!A2258&lt;&gt;"",VALUE(RIGHT(LEFT('Atual-TXT'!A2258,75),23)),"")</f>
        <v/>
      </c>
      <c r="D2237" s="11" t="str">
        <f>IF('Atual-TXT'!A2258&lt;&gt;"",RIGHT(LEFT('Atual-TXT'!A2258,77),1),"")</f>
        <v/>
      </c>
      <c r="E2237" s="12" t="str">
        <f>IF('Atual-TXT'!A2258&lt;&gt;"",IF(MOD(VALUE(LEFT(A2237,1)),2)=1,IF(D2237="D",C2237,-C2237),IF(D2237="C",C2237,-C2237)),"")</f>
        <v/>
      </c>
    </row>
    <row r="2238" spans="1:5" x14ac:dyDescent="0.2">
      <c r="A2238" s="11" t="str">
        <f>IF('Atual-TXT'!A2259&lt;&gt;"",LEFT('Atual-TXT'!A2259,15),"")</f>
        <v/>
      </c>
      <c r="B2238" s="11" t="str">
        <f>IF('Atual-TXT'!A2259&lt;&gt;"",RIGHT(LEFT('Atual-TXT'!A2259,51),34),"")</f>
        <v/>
      </c>
      <c r="C2238" s="12" t="str">
        <f>IF('Atual-TXT'!A2259&lt;&gt;"",VALUE(RIGHT(LEFT('Atual-TXT'!A2259,75),23)),"")</f>
        <v/>
      </c>
      <c r="D2238" s="11" t="str">
        <f>IF('Atual-TXT'!A2259&lt;&gt;"",RIGHT(LEFT('Atual-TXT'!A2259,77),1),"")</f>
        <v/>
      </c>
      <c r="E2238" s="12" t="str">
        <f>IF('Atual-TXT'!A2259&lt;&gt;"",IF(MOD(VALUE(LEFT(A2238,1)),2)=1,IF(D2238="D",C2238,-C2238),IF(D2238="C",C2238,-C2238)),"")</f>
        <v/>
      </c>
    </row>
    <row r="2239" spans="1:5" x14ac:dyDescent="0.2">
      <c r="A2239" s="11" t="str">
        <f>IF('Atual-TXT'!A2260&lt;&gt;"",LEFT('Atual-TXT'!A2260,15),"")</f>
        <v/>
      </c>
      <c r="B2239" s="11" t="str">
        <f>IF('Atual-TXT'!A2260&lt;&gt;"",RIGHT(LEFT('Atual-TXT'!A2260,51),34),"")</f>
        <v/>
      </c>
      <c r="C2239" s="12" t="str">
        <f>IF('Atual-TXT'!A2260&lt;&gt;"",VALUE(RIGHT(LEFT('Atual-TXT'!A2260,75),23)),"")</f>
        <v/>
      </c>
      <c r="D2239" s="11" t="str">
        <f>IF('Atual-TXT'!A2260&lt;&gt;"",RIGHT(LEFT('Atual-TXT'!A2260,77),1),"")</f>
        <v/>
      </c>
      <c r="E2239" s="12" t="str">
        <f>IF('Atual-TXT'!A2260&lt;&gt;"",IF(MOD(VALUE(LEFT(A2239,1)),2)=1,IF(D2239="D",C2239,-C2239),IF(D2239="C",C2239,-C2239)),"")</f>
        <v/>
      </c>
    </row>
    <row r="2240" spans="1:5" x14ac:dyDescent="0.2">
      <c r="A2240" s="11" t="str">
        <f>IF('Atual-TXT'!A2261&lt;&gt;"",LEFT('Atual-TXT'!A2261,15),"")</f>
        <v/>
      </c>
      <c r="B2240" s="11" t="str">
        <f>IF('Atual-TXT'!A2261&lt;&gt;"",RIGHT(LEFT('Atual-TXT'!A2261,51),34),"")</f>
        <v/>
      </c>
      <c r="C2240" s="12" t="str">
        <f>IF('Atual-TXT'!A2261&lt;&gt;"",VALUE(RIGHT(LEFT('Atual-TXT'!A2261,75),23)),"")</f>
        <v/>
      </c>
      <c r="D2240" s="11" t="str">
        <f>IF('Atual-TXT'!A2261&lt;&gt;"",RIGHT(LEFT('Atual-TXT'!A2261,77),1),"")</f>
        <v/>
      </c>
      <c r="E2240" s="12" t="str">
        <f>IF('Atual-TXT'!A2261&lt;&gt;"",IF(MOD(VALUE(LEFT(A2240,1)),2)=1,IF(D2240="D",C2240,-C2240),IF(D2240="C",C2240,-C2240)),"")</f>
        <v/>
      </c>
    </row>
    <row r="2241" spans="1:5" x14ac:dyDescent="0.2">
      <c r="A2241" s="11" t="str">
        <f>IF('Atual-TXT'!A2262&lt;&gt;"",LEFT('Atual-TXT'!A2262,15),"")</f>
        <v/>
      </c>
      <c r="B2241" s="11" t="str">
        <f>IF('Atual-TXT'!A2262&lt;&gt;"",RIGHT(LEFT('Atual-TXT'!A2262,51),34),"")</f>
        <v/>
      </c>
      <c r="C2241" s="12" t="str">
        <f>IF('Atual-TXT'!A2262&lt;&gt;"",VALUE(RIGHT(LEFT('Atual-TXT'!A2262,75),23)),"")</f>
        <v/>
      </c>
      <c r="D2241" s="11" t="str">
        <f>IF('Atual-TXT'!A2262&lt;&gt;"",RIGHT(LEFT('Atual-TXT'!A2262,77),1),"")</f>
        <v/>
      </c>
      <c r="E2241" s="12" t="str">
        <f>IF('Atual-TXT'!A2262&lt;&gt;"",IF(MOD(VALUE(LEFT(A2241,1)),2)=1,IF(D2241="D",C2241,-C2241),IF(D2241="C",C2241,-C2241)),"")</f>
        <v/>
      </c>
    </row>
    <row r="2242" spans="1:5" x14ac:dyDescent="0.2">
      <c r="A2242" s="11" t="str">
        <f>IF('Atual-TXT'!A2263&lt;&gt;"",LEFT('Atual-TXT'!A2263,15),"")</f>
        <v/>
      </c>
      <c r="B2242" s="11" t="str">
        <f>IF('Atual-TXT'!A2263&lt;&gt;"",RIGHT(LEFT('Atual-TXT'!A2263,51),34),"")</f>
        <v/>
      </c>
      <c r="C2242" s="12" t="str">
        <f>IF('Atual-TXT'!A2263&lt;&gt;"",VALUE(RIGHT(LEFT('Atual-TXT'!A2263,75),23)),"")</f>
        <v/>
      </c>
      <c r="D2242" s="11" t="str">
        <f>IF('Atual-TXT'!A2263&lt;&gt;"",RIGHT(LEFT('Atual-TXT'!A2263,77),1),"")</f>
        <v/>
      </c>
      <c r="E2242" s="12" t="str">
        <f>IF('Atual-TXT'!A2263&lt;&gt;"",IF(MOD(VALUE(LEFT(A2242,1)),2)=1,IF(D2242="D",C2242,-C2242),IF(D2242="C",C2242,-C2242)),"")</f>
        <v/>
      </c>
    </row>
    <row r="2243" spans="1:5" x14ac:dyDescent="0.2">
      <c r="A2243" s="11" t="str">
        <f>IF('Atual-TXT'!A2264&lt;&gt;"",LEFT('Atual-TXT'!A2264,15),"")</f>
        <v/>
      </c>
      <c r="B2243" s="11" t="str">
        <f>IF('Atual-TXT'!A2264&lt;&gt;"",RIGHT(LEFT('Atual-TXT'!A2264,51),34),"")</f>
        <v/>
      </c>
      <c r="C2243" s="12" t="str">
        <f>IF('Atual-TXT'!A2264&lt;&gt;"",VALUE(RIGHT(LEFT('Atual-TXT'!A2264,75),23)),"")</f>
        <v/>
      </c>
      <c r="D2243" s="11" t="str">
        <f>IF('Atual-TXT'!A2264&lt;&gt;"",RIGHT(LEFT('Atual-TXT'!A2264,77),1),"")</f>
        <v/>
      </c>
      <c r="E2243" s="12" t="str">
        <f>IF('Atual-TXT'!A2264&lt;&gt;"",IF(MOD(VALUE(LEFT(A2243,1)),2)=1,IF(D2243="D",C2243,-C2243),IF(D2243="C",C2243,-C2243)),"")</f>
        <v/>
      </c>
    </row>
    <row r="2244" spans="1:5" x14ac:dyDescent="0.2">
      <c r="A2244" s="11" t="str">
        <f>IF('Atual-TXT'!A2265&lt;&gt;"",LEFT('Atual-TXT'!A2265,15),"")</f>
        <v/>
      </c>
      <c r="B2244" s="11" t="str">
        <f>IF('Atual-TXT'!A2265&lt;&gt;"",RIGHT(LEFT('Atual-TXT'!A2265,51),34),"")</f>
        <v/>
      </c>
      <c r="C2244" s="12" t="str">
        <f>IF('Atual-TXT'!A2265&lt;&gt;"",VALUE(RIGHT(LEFT('Atual-TXT'!A2265,75),23)),"")</f>
        <v/>
      </c>
      <c r="D2244" s="11" t="str">
        <f>IF('Atual-TXT'!A2265&lt;&gt;"",RIGHT(LEFT('Atual-TXT'!A2265,77),1),"")</f>
        <v/>
      </c>
      <c r="E2244" s="12" t="str">
        <f>IF('Atual-TXT'!A2265&lt;&gt;"",IF(MOD(VALUE(LEFT(A2244,1)),2)=1,IF(D2244="D",C2244,-C2244),IF(D2244="C",C2244,-C2244)),"")</f>
        <v/>
      </c>
    </row>
    <row r="2245" spans="1:5" x14ac:dyDescent="0.2">
      <c r="A2245" s="11" t="str">
        <f>IF('Atual-TXT'!A2266&lt;&gt;"",LEFT('Atual-TXT'!A2266,15),"")</f>
        <v/>
      </c>
      <c r="B2245" s="11" t="str">
        <f>IF('Atual-TXT'!A2266&lt;&gt;"",RIGHT(LEFT('Atual-TXT'!A2266,51),34),"")</f>
        <v/>
      </c>
      <c r="C2245" s="12" t="str">
        <f>IF('Atual-TXT'!A2266&lt;&gt;"",VALUE(RIGHT(LEFT('Atual-TXT'!A2266,75),23)),"")</f>
        <v/>
      </c>
      <c r="D2245" s="11" t="str">
        <f>IF('Atual-TXT'!A2266&lt;&gt;"",RIGHT(LEFT('Atual-TXT'!A2266,77),1),"")</f>
        <v/>
      </c>
      <c r="E2245" s="12" t="str">
        <f>IF('Atual-TXT'!A2266&lt;&gt;"",IF(MOD(VALUE(LEFT(A2245,1)),2)=1,IF(D2245="D",C2245,-C2245),IF(D2245="C",C2245,-C2245)),"")</f>
        <v/>
      </c>
    </row>
    <row r="2246" spans="1:5" x14ac:dyDescent="0.2">
      <c r="A2246" s="11" t="str">
        <f>IF('Atual-TXT'!A2267&lt;&gt;"",LEFT('Atual-TXT'!A2267,15),"")</f>
        <v/>
      </c>
      <c r="B2246" s="11" t="str">
        <f>IF('Atual-TXT'!A2267&lt;&gt;"",RIGHT(LEFT('Atual-TXT'!A2267,51),34),"")</f>
        <v/>
      </c>
      <c r="C2246" s="12" t="str">
        <f>IF('Atual-TXT'!A2267&lt;&gt;"",VALUE(RIGHT(LEFT('Atual-TXT'!A2267,75),23)),"")</f>
        <v/>
      </c>
      <c r="D2246" s="11" t="str">
        <f>IF('Atual-TXT'!A2267&lt;&gt;"",RIGHT(LEFT('Atual-TXT'!A2267,77),1),"")</f>
        <v/>
      </c>
      <c r="E2246" s="12" t="str">
        <f>IF('Atual-TXT'!A2267&lt;&gt;"",IF(MOD(VALUE(LEFT(A2246,1)),2)=1,IF(D2246="D",C2246,-C2246),IF(D2246="C",C2246,-C2246)),"")</f>
        <v/>
      </c>
    </row>
    <row r="2247" spans="1:5" x14ac:dyDescent="0.2">
      <c r="A2247" s="11" t="str">
        <f>IF('Atual-TXT'!A2268&lt;&gt;"",LEFT('Atual-TXT'!A2268,15),"")</f>
        <v/>
      </c>
      <c r="B2247" s="11" t="str">
        <f>IF('Atual-TXT'!A2268&lt;&gt;"",RIGHT(LEFT('Atual-TXT'!A2268,51),34),"")</f>
        <v/>
      </c>
      <c r="C2247" s="12" t="str">
        <f>IF('Atual-TXT'!A2268&lt;&gt;"",VALUE(RIGHT(LEFT('Atual-TXT'!A2268,75),23)),"")</f>
        <v/>
      </c>
      <c r="D2247" s="11" t="str">
        <f>IF('Atual-TXT'!A2268&lt;&gt;"",RIGHT(LEFT('Atual-TXT'!A2268,77),1),"")</f>
        <v/>
      </c>
      <c r="E2247" s="12" t="str">
        <f>IF('Atual-TXT'!A2268&lt;&gt;"",IF(MOD(VALUE(LEFT(A2247,1)),2)=1,IF(D2247="D",C2247,-C2247),IF(D2247="C",C2247,-C2247)),"")</f>
        <v/>
      </c>
    </row>
    <row r="2248" spans="1:5" x14ac:dyDescent="0.2">
      <c r="A2248" s="11" t="str">
        <f>IF('Atual-TXT'!A2269&lt;&gt;"",LEFT('Atual-TXT'!A2269,15),"")</f>
        <v/>
      </c>
      <c r="B2248" s="11" t="str">
        <f>IF('Atual-TXT'!A2269&lt;&gt;"",RIGHT(LEFT('Atual-TXT'!A2269,51),34),"")</f>
        <v/>
      </c>
      <c r="C2248" s="12" t="str">
        <f>IF('Atual-TXT'!A2269&lt;&gt;"",VALUE(RIGHT(LEFT('Atual-TXT'!A2269,75),23)),"")</f>
        <v/>
      </c>
      <c r="D2248" s="11" t="str">
        <f>IF('Atual-TXT'!A2269&lt;&gt;"",RIGHT(LEFT('Atual-TXT'!A2269,77),1),"")</f>
        <v/>
      </c>
      <c r="E2248" s="12" t="str">
        <f>IF('Atual-TXT'!A2269&lt;&gt;"",IF(MOD(VALUE(LEFT(A2248,1)),2)=1,IF(D2248="D",C2248,-C2248),IF(D2248="C",C2248,-C2248)),"")</f>
        <v/>
      </c>
    </row>
    <row r="2249" spans="1:5" x14ac:dyDescent="0.2">
      <c r="A2249" s="11" t="str">
        <f>IF('Atual-TXT'!A2270&lt;&gt;"",LEFT('Atual-TXT'!A2270,15),"")</f>
        <v/>
      </c>
      <c r="B2249" s="11" t="str">
        <f>IF('Atual-TXT'!A2270&lt;&gt;"",RIGHT(LEFT('Atual-TXT'!A2270,51),34),"")</f>
        <v/>
      </c>
      <c r="C2249" s="12" t="str">
        <f>IF('Atual-TXT'!A2270&lt;&gt;"",VALUE(RIGHT(LEFT('Atual-TXT'!A2270,75),23)),"")</f>
        <v/>
      </c>
      <c r="D2249" s="11" t="str">
        <f>IF('Atual-TXT'!A2270&lt;&gt;"",RIGHT(LEFT('Atual-TXT'!A2270,77),1),"")</f>
        <v/>
      </c>
      <c r="E2249" s="12" t="str">
        <f>IF('Atual-TXT'!A2270&lt;&gt;"",IF(MOD(VALUE(LEFT(A2249,1)),2)=1,IF(D2249="D",C2249,-C2249),IF(D2249="C",C2249,-C2249)),"")</f>
        <v/>
      </c>
    </row>
    <row r="2250" spans="1:5" x14ac:dyDescent="0.2">
      <c r="A2250" s="11" t="str">
        <f>IF('Atual-TXT'!A2271&lt;&gt;"",LEFT('Atual-TXT'!A2271,15),"")</f>
        <v/>
      </c>
      <c r="B2250" s="11" t="str">
        <f>IF('Atual-TXT'!A2271&lt;&gt;"",RIGHT(LEFT('Atual-TXT'!A2271,51),34),"")</f>
        <v/>
      </c>
      <c r="C2250" s="12" t="str">
        <f>IF('Atual-TXT'!A2271&lt;&gt;"",VALUE(RIGHT(LEFT('Atual-TXT'!A2271,75),23)),"")</f>
        <v/>
      </c>
      <c r="D2250" s="11" t="str">
        <f>IF('Atual-TXT'!A2271&lt;&gt;"",RIGHT(LEFT('Atual-TXT'!A2271,77),1),"")</f>
        <v/>
      </c>
      <c r="E2250" s="12" t="str">
        <f>IF('Atual-TXT'!A2271&lt;&gt;"",IF(MOD(VALUE(LEFT(A2250,1)),2)=1,IF(D2250="D",C2250,-C2250),IF(D2250="C",C2250,-C2250)),"")</f>
        <v/>
      </c>
    </row>
    <row r="2251" spans="1:5" x14ac:dyDescent="0.2">
      <c r="A2251" s="11" t="str">
        <f>IF('Atual-TXT'!A2272&lt;&gt;"",LEFT('Atual-TXT'!A2272,15),"")</f>
        <v/>
      </c>
      <c r="B2251" s="11" t="str">
        <f>IF('Atual-TXT'!A2272&lt;&gt;"",RIGHT(LEFT('Atual-TXT'!A2272,51),34),"")</f>
        <v/>
      </c>
      <c r="C2251" s="12" t="str">
        <f>IF('Atual-TXT'!A2272&lt;&gt;"",VALUE(RIGHT(LEFT('Atual-TXT'!A2272,75),23)),"")</f>
        <v/>
      </c>
      <c r="D2251" s="11" t="str">
        <f>IF('Atual-TXT'!A2272&lt;&gt;"",RIGHT(LEFT('Atual-TXT'!A2272,77),1),"")</f>
        <v/>
      </c>
      <c r="E2251" s="12" t="str">
        <f>IF('Atual-TXT'!A2272&lt;&gt;"",IF(MOD(VALUE(LEFT(A2251,1)),2)=1,IF(D2251="D",C2251,-C2251),IF(D2251="C",C2251,-C2251)),"")</f>
        <v/>
      </c>
    </row>
    <row r="2252" spans="1:5" x14ac:dyDescent="0.2">
      <c r="A2252" s="11" t="str">
        <f>IF('Atual-TXT'!A2273&lt;&gt;"",LEFT('Atual-TXT'!A2273,15),"")</f>
        <v/>
      </c>
      <c r="B2252" s="11" t="str">
        <f>IF('Atual-TXT'!A2273&lt;&gt;"",RIGHT(LEFT('Atual-TXT'!A2273,51),34),"")</f>
        <v/>
      </c>
      <c r="C2252" s="12" t="str">
        <f>IF('Atual-TXT'!A2273&lt;&gt;"",VALUE(RIGHT(LEFT('Atual-TXT'!A2273,75),23)),"")</f>
        <v/>
      </c>
      <c r="D2252" s="11" t="str">
        <f>IF('Atual-TXT'!A2273&lt;&gt;"",RIGHT(LEFT('Atual-TXT'!A2273,77),1),"")</f>
        <v/>
      </c>
      <c r="E2252" s="12" t="str">
        <f>IF('Atual-TXT'!A2273&lt;&gt;"",IF(MOD(VALUE(LEFT(A2252,1)),2)=1,IF(D2252="D",C2252,-C2252),IF(D2252="C",C2252,-C2252)),"")</f>
        <v/>
      </c>
    </row>
    <row r="2253" spans="1:5" x14ac:dyDescent="0.2">
      <c r="A2253" s="11" t="str">
        <f>IF('Atual-TXT'!A2274&lt;&gt;"",LEFT('Atual-TXT'!A2274,15),"")</f>
        <v/>
      </c>
      <c r="B2253" s="11" t="str">
        <f>IF('Atual-TXT'!A2274&lt;&gt;"",RIGHT(LEFT('Atual-TXT'!A2274,51),34),"")</f>
        <v/>
      </c>
      <c r="C2253" s="12" t="str">
        <f>IF('Atual-TXT'!A2274&lt;&gt;"",VALUE(RIGHT(LEFT('Atual-TXT'!A2274,75),23)),"")</f>
        <v/>
      </c>
      <c r="D2253" s="11" t="str">
        <f>IF('Atual-TXT'!A2274&lt;&gt;"",RIGHT(LEFT('Atual-TXT'!A2274,77),1),"")</f>
        <v/>
      </c>
      <c r="E2253" s="12" t="str">
        <f>IF('Atual-TXT'!A2274&lt;&gt;"",IF(MOD(VALUE(LEFT(A2253,1)),2)=1,IF(D2253="D",C2253,-C2253),IF(D2253="C",C2253,-C2253)),"")</f>
        <v/>
      </c>
    </row>
    <row r="2254" spans="1:5" x14ac:dyDescent="0.2">
      <c r="A2254" s="11" t="str">
        <f>IF('Atual-TXT'!A2275&lt;&gt;"",LEFT('Atual-TXT'!A2275,15),"")</f>
        <v/>
      </c>
      <c r="B2254" s="11" t="str">
        <f>IF('Atual-TXT'!A2275&lt;&gt;"",RIGHT(LEFT('Atual-TXT'!A2275,51),34),"")</f>
        <v/>
      </c>
      <c r="C2254" s="12" t="str">
        <f>IF('Atual-TXT'!A2275&lt;&gt;"",VALUE(RIGHT(LEFT('Atual-TXT'!A2275,75),23)),"")</f>
        <v/>
      </c>
      <c r="D2254" s="11" t="str">
        <f>IF('Atual-TXT'!A2275&lt;&gt;"",RIGHT(LEFT('Atual-TXT'!A2275,77),1),"")</f>
        <v/>
      </c>
      <c r="E2254" s="12" t="str">
        <f>IF('Atual-TXT'!A2275&lt;&gt;"",IF(MOD(VALUE(LEFT(A2254,1)),2)=1,IF(D2254="D",C2254,-C2254),IF(D2254="C",C2254,-C2254)),"")</f>
        <v/>
      </c>
    </row>
    <row r="2255" spans="1:5" x14ac:dyDescent="0.2">
      <c r="A2255" s="11" t="str">
        <f>IF('Atual-TXT'!A2276&lt;&gt;"",LEFT('Atual-TXT'!A2276,15),"")</f>
        <v/>
      </c>
      <c r="B2255" s="11" t="str">
        <f>IF('Atual-TXT'!A2276&lt;&gt;"",RIGHT(LEFT('Atual-TXT'!A2276,51),34),"")</f>
        <v/>
      </c>
      <c r="C2255" s="12" t="str">
        <f>IF('Atual-TXT'!A2276&lt;&gt;"",VALUE(RIGHT(LEFT('Atual-TXT'!A2276,75),23)),"")</f>
        <v/>
      </c>
      <c r="D2255" s="11" t="str">
        <f>IF('Atual-TXT'!A2276&lt;&gt;"",RIGHT(LEFT('Atual-TXT'!A2276,77),1),"")</f>
        <v/>
      </c>
      <c r="E2255" s="12" t="str">
        <f>IF('Atual-TXT'!A2276&lt;&gt;"",IF(MOD(VALUE(LEFT(A2255,1)),2)=1,IF(D2255="D",C2255,-C2255),IF(D2255="C",C2255,-C2255)),"")</f>
        <v/>
      </c>
    </row>
    <row r="2256" spans="1:5" x14ac:dyDescent="0.2">
      <c r="A2256" s="11" t="str">
        <f>IF('Atual-TXT'!A2277&lt;&gt;"",LEFT('Atual-TXT'!A2277,15),"")</f>
        <v/>
      </c>
      <c r="B2256" s="11" t="str">
        <f>IF('Atual-TXT'!A2277&lt;&gt;"",RIGHT(LEFT('Atual-TXT'!A2277,51),34),"")</f>
        <v/>
      </c>
      <c r="C2256" s="12" t="str">
        <f>IF('Atual-TXT'!A2277&lt;&gt;"",VALUE(RIGHT(LEFT('Atual-TXT'!A2277,75),23)),"")</f>
        <v/>
      </c>
      <c r="D2256" s="11" t="str">
        <f>IF('Atual-TXT'!A2277&lt;&gt;"",RIGHT(LEFT('Atual-TXT'!A2277,77),1),"")</f>
        <v/>
      </c>
      <c r="E2256" s="12" t="str">
        <f>IF('Atual-TXT'!A2277&lt;&gt;"",IF(MOD(VALUE(LEFT(A2256,1)),2)=1,IF(D2256="D",C2256,-C2256),IF(D2256="C",C2256,-C2256)),"")</f>
        <v/>
      </c>
    </row>
    <row r="2257" spans="1:5" x14ac:dyDescent="0.2">
      <c r="A2257" s="11" t="str">
        <f>IF('Atual-TXT'!A2278&lt;&gt;"",LEFT('Atual-TXT'!A2278,15),"")</f>
        <v/>
      </c>
      <c r="B2257" s="11" t="str">
        <f>IF('Atual-TXT'!A2278&lt;&gt;"",RIGHT(LEFT('Atual-TXT'!A2278,51),34),"")</f>
        <v/>
      </c>
      <c r="C2257" s="12" t="str">
        <f>IF('Atual-TXT'!A2278&lt;&gt;"",VALUE(RIGHT(LEFT('Atual-TXT'!A2278,75),23)),"")</f>
        <v/>
      </c>
      <c r="D2257" s="11" t="str">
        <f>IF('Atual-TXT'!A2278&lt;&gt;"",RIGHT(LEFT('Atual-TXT'!A2278,77),1),"")</f>
        <v/>
      </c>
      <c r="E2257" s="12" t="str">
        <f>IF('Atual-TXT'!A2278&lt;&gt;"",IF(MOD(VALUE(LEFT(A2257,1)),2)=1,IF(D2257="D",C2257,-C2257),IF(D2257="C",C2257,-C2257)),"")</f>
        <v/>
      </c>
    </row>
    <row r="2258" spans="1:5" x14ac:dyDescent="0.2">
      <c r="A2258" s="11" t="str">
        <f>IF('Atual-TXT'!A2279&lt;&gt;"",LEFT('Atual-TXT'!A2279,15),"")</f>
        <v/>
      </c>
      <c r="B2258" s="11" t="str">
        <f>IF('Atual-TXT'!A2279&lt;&gt;"",RIGHT(LEFT('Atual-TXT'!A2279,51),34),"")</f>
        <v/>
      </c>
      <c r="C2258" s="12" t="str">
        <f>IF('Atual-TXT'!A2279&lt;&gt;"",VALUE(RIGHT(LEFT('Atual-TXT'!A2279,75),23)),"")</f>
        <v/>
      </c>
      <c r="D2258" s="11" t="str">
        <f>IF('Atual-TXT'!A2279&lt;&gt;"",RIGHT(LEFT('Atual-TXT'!A2279,77),1),"")</f>
        <v/>
      </c>
      <c r="E2258" s="12" t="str">
        <f>IF('Atual-TXT'!A2279&lt;&gt;"",IF(MOD(VALUE(LEFT(A2258,1)),2)=1,IF(D2258="D",C2258,-C2258),IF(D2258="C",C2258,-C2258)),"")</f>
        <v/>
      </c>
    </row>
    <row r="2259" spans="1:5" x14ac:dyDescent="0.2">
      <c r="A2259" s="11" t="str">
        <f>IF('Atual-TXT'!A2280&lt;&gt;"",LEFT('Atual-TXT'!A2280,15),"")</f>
        <v/>
      </c>
      <c r="B2259" s="11" t="str">
        <f>IF('Atual-TXT'!A2280&lt;&gt;"",RIGHT(LEFT('Atual-TXT'!A2280,51),34),"")</f>
        <v/>
      </c>
      <c r="C2259" s="12" t="str">
        <f>IF('Atual-TXT'!A2280&lt;&gt;"",VALUE(RIGHT(LEFT('Atual-TXT'!A2280,75),23)),"")</f>
        <v/>
      </c>
      <c r="D2259" s="11" t="str">
        <f>IF('Atual-TXT'!A2280&lt;&gt;"",RIGHT(LEFT('Atual-TXT'!A2280,77),1),"")</f>
        <v/>
      </c>
      <c r="E2259" s="12" t="str">
        <f>IF('Atual-TXT'!A2280&lt;&gt;"",IF(MOD(VALUE(LEFT(A2259,1)),2)=1,IF(D2259="D",C2259,-C2259),IF(D2259="C",C2259,-C2259)),"")</f>
        <v/>
      </c>
    </row>
    <row r="2260" spans="1:5" x14ac:dyDescent="0.2">
      <c r="A2260" s="11" t="str">
        <f>IF('Atual-TXT'!A2281&lt;&gt;"",LEFT('Atual-TXT'!A2281,15),"")</f>
        <v/>
      </c>
      <c r="B2260" s="11" t="str">
        <f>IF('Atual-TXT'!A2281&lt;&gt;"",RIGHT(LEFT('Atual-TXT'!A2281,51),34),"")</f>
        <v/>
      </c>
      <c r="C2260" s="12" t="str">
        <f>IF('Atual-TXT'!A2281&lt;&gt;"",VALUE(RIGHT(LEFT('Atual-TXT'!A2281,75),23)),"")</f>
        <v/>
      </c>
      <c r="D2260" s="11" t="str">
        <f>IF('Atual-TXT'!A2281&lt;&gt;"",RIGHT(LEFT('Atual-TXT'!A2281,77),1),"")</f>
        <v/>
      </c>
      <c r="E2260" s="12" t="str">
        <f>IF('Atual-TXT'!A2281&lt;&gt;"",IF(MOD(VALUE(LEFT(A2260,1)),2)=1,IF(D2260="D",C2260,-C2260),IF(D2260="C",C2260,-C2260)),"")</f>
        <v/>
      </c>
    </row>
    <row r="2261" spans="1:5" x14ac:dyDescent="0.2">
      <c r="A2261" s="11" t="str">
        <f>IF('Atual-TXT'!A2282&lt;&gt;"",LEFT('Atual-TXT'!A2282,15),"")</f>
        <v/>
      </c>
      <c r="B2261" s="11" t="str">
        <f>IF('Atual-TXT'!A2282&lt;&gt;"",RIGHT(LEFT('Atual-TXT'!A2282,51),34),"")</f>
        <v/>
      </c>
      <c r="C2261" s="12" t="str">
        <f>IF('Atual-TXT'!A2282&lt;&gt;"",VALUE(RIGHT(LEFT('Atual-TXT'!A2282,75),23)),"")</f>
        <v/>
      </c>
      <c r="D2261" s="11" t="str">
        <f>IF('Atual-TXT'!A2282&lt;&gt;"",RIGHT(LEFT('Atual-TXT'!A2282,77),1),"")</f>
        <v/>
      </c>
      <c r="E2261" s="12" t="str">
        <f>IF('Atual-TXT'!A2282&lt;&gt;"",IF(MOD(VALUE(LEFT(A2261,1)),2)=1,IF(D2261="D",C2261,-C2261),IF(D2261="C",C2261,-C2261)),"")</f>
        <v/>
      </c>
    </row>
    <row r="2262" spans="1:5" x14ac:dyDescent="0.2">
      <c r="A2262" s="11" t="str">
        <f>IF('Atual-TXT'!A2283&lt;&gt;"",LEFT('Atual-TXT'!A2283,15),"")</f>
        <v/>
      </c>
      <c r="B2262" s="11" t="str">
        <f>IF('Atual-TXT'!A2283&lt;&gt;"",RIGHT(LEFT('Atual-TXT'!A2283,51),34),"")</f>
        <v/>
      </c>
      <c r="C2262" s="12" t="str">
        <f>IF('Atual-TXT'!A2283&lt;&gt;"",VALUE(RIGHT(LEFT('Atual-TXT'!A2283,75),23)),"")</f>
        <v/>
      </c>
      <c r="D2262" s="11" t="str">
        <f>IF('Atual-TXT'!A2283&lt;&gt;"",RIGHT(LEFT('Atual-TXT'!A2283,77),1),"")</f>
        <v/>
      </c>
      <c r="E2262" s="12" t="str">
        <f>IF('Atual-TXT'!A2283&lt;&gt;"",IF(MOD(VALUE(LEFT(A2262,1)),2)=1,IF(D2262="D",C2262,-C2262),IF(D2262="C",C2262,-C2262)),"")</f>
        <v/>
      </c>
    </row>
    <row r="2263" spans="1:5" x14ac:dyDescent="0.2">
      <c r="A2263" s="11" t="str">
        <f>IF('Atual-TXT'!A2284&lt;&gt;"",LEFT('Atual-TXT'!A2284,15),"")</f>
        <v/>
      </c>
      <c r="B2263" s="11" t="str">
        <f>IF('Atual-TXT'!A2284&lt;&gt;"",RIGHT(LEFT('Atual-TXT'!A2284,51),34),"")</f>
        <v/>
      </c>
      <c r="C2263" s="12" t="str">
        <f>IF('Atual-TXT'!A2284&lt;&gt;"",VALUE(RIGHT(LEFT('Atual-TXT'!A2284,75),23)),"")</f>
        <v/>
      </c>
      <c r="D2263" s="11" t="str">
        <f>IF('Atual-TXT'!A2284&lt;&gt;"",RIGHT(LEFT('Atual-TXT'!A2284,77),1),"")</f>
        <v/>
      </c>
      <c r="E2263" s="12" t="str">
        <f>IF('Atual-TXT'!A2284&lt;&gt;"",IF(MOD(VALUE(LEFT(A2263,1)),2)=1,IF(D2263="D",C2263,-C2263),IF(D2263="C",C2263,-C2263)),"")</f>
        <v/>
      </c>
    </row>
    <row r="2264" spans="1:5" x14ac:dyDescent="0.2">
      <c r="A2264" s="11" t="str">
        <f>IF('Atual-TXT'!A2285&lt;&gt;"",LEFT('Atual-TXT'!A2285,15),"")</f>
        <v/>
      </c>
      <c r="B2264" s="11" t="str">
        <f>IF('Atual-TXT'!A2285&lt;&gt;"",RIGHT(LEFT('Atual-TXT'!A2285,51),34),"")</f>
        <v/>
      </c>
      <c r="C2264" s="12" t="str">
        <f>IF('Atual-TXT'!A2285&lt;&gt;"",VALUE(RIGHT(LEFT('Atual-TXT'!A2285,75),23)),"")</f>
        <v/>
      </c>
      <c r="D2264" s="11" t="str">
        <f>IF('Atual-TXT'!A2285&lt;&gt;"",RIGHT(LEFT('Atual-TXT'!A2285,77),1),"")</f>
        <v/>
      </c>
      <c r="E2264" s="12" t="str">
        <f>IF('Atual-TXT'!A2285&lt;&gt;"",IF(MOD(VALUE(LEFT(A2264,1)),2)=1,IF(D2264="D",C2264,-C2264),IF(D2264="C",C2264,-C2264)),"")</f>
        <v/>
      </c>
    </row>
    <row r="2265" spans="1:5" x14ac:dyDescent="0.2">
      <c r="A2265" s="11" t="str">
        <f>IF('Atual-TXT'!A2286&lt;&gt;"",LEFT('Atual-TXT'!A2286,15),"")</f>
        <v/>
      </c>
      <c r="B2265" s="11" t="str">
        <f>IF('Atual-TXT'!A2286&lt;&gt;"",RIGHT(LEFT('Atual-TXT'!A2286,51),34),"")</f>
        <v/>
      </c>
      <c r="C2265" s="12" t="str">
        <f>IF('Atual-TXT'!A2286&lt;&gt;"",VALUE(RIGHT(LEFT('Atual-TXT'!A2286,75),23)),"")</f>
        <v/>
      </c>
      <c r="D2265" s="11" t="str">
        <f>IF('Atual-TXT'!A2286&lt;&gt;"",RIGHT(LEFT('Atual-TXT'!A2286,77),1),"")</f>
        <v/>
      </c>
      <c r="E2265" s="12" t="str">
        <f>IF('Atual-TXT'!A2286&lt;&gt;"",IF(MOD(VALUE(LEFT(A2265,1)),2)=1,IF(D2265="D",C2265,-C2265),IF(D2265="C",C2265,-C2265)),"")</f>
        <v/>
      </c>
    </row>
    <row r="2266" spans="1:5" x14ac:dyDescent="0.2">
      <c r="A2266" s="11" t="str">
        <f>IF('Atual-TXT'!A2287&lt;&gt;"",LEFT('Atual-TXT'!A2287,15),"")</f>
        <v/>
      </c>
      <c r="B2266" s="11" t="str">
        <f>IF('Atual-TXT'!A2287&lt;&gt;"",RIGHT(LEFT('Atual-TXT'!A2287,51),34),"")</f>
        <v/>
      </c>
      <c r="C2266" s="12" t="str">
        <f>IF('Atual-TXT'!A2287&lt;&gt;"",VALUE(RIGHT(LEFT('Atual-TXT'!A2287,75),23)),"")</f>
        <v/>
      </c>
      <c r="D2266" s="11" t="str">
        <f>IF('Atual-TXT'!A2287&lt;&gt;"",RIGHT(LEFT('Atual-TXT'!A2287,77),1),"")</f>
        <v/>
      </c>
      <c r="E2266" s="12" t="str">
        <f>IF('Atual-TXT'!A2287&lt;&gt;"",IF(MOD(VALUE(LEFT(A2266,1)),2)=1,IF(D2266="D",C2266,-C2266),IF(D2266="C",C2266,-C2266)),"")</f>
        <v/>
      </c>
    </row>
    <row r="2267" spans="1:5" x14ac:dyDescent="0.2">
      <c r="A2267" s="11" t="str">
        <f>IF('Atual-TXT'!A2288&lt;&gt;"",LEFT('Atual-TXT'!A2288,15),"")</f>
        <v/>
      </c>
      <c r="B2267" s="11" t="str">
        <f>IF('Atual-TXT'!A2288&lt;&gt;"",RIGHT(LEFT('Atual-TXT'!A2288,51),34),"")</f>
        <v/>
      </c>
      <c r="C2267" s="12" t="str">
        <f>IF('Atual-TXT'!A2288&lt;&gt;"",VALUE(RIGHT(LEFT('Atual-TXT'!A2288,75),23)),"")</f>
        <v/>
      </c>
      <c r="D2267" s="11" t="str">
        <f>IF('Atual-TXT'!A2288&lt;&gt;"",RIGHT(LEFT('Atual-TXT'!A2288,77),1),"")</f>
        <v/>
      </c>
      <c r="E2267" s="12" t="str">
        <f>IF('Atual-TXT'!A2288&lt;&gt;"",IF(MOD(VALUE(LEFT(A2267,1)),2)=1,IF(D2267="D",C2267,-C2267),IF(D2267="C",C2267,-C2267)),"")</f>
        <v/>
      </c>
    </row>
    <row r="2268" spans="1:5" x14ac:dyDescent="0.2">
      <c r="A2268" s="11" t="str">
        <f>IF('Atual-TXT'!A2289&lt;&gt;"",LEFT('Atual-TXT'!A2289,15),"")</f>
        <v/>
      </c>
      <c r="B2268" s="11" t="str">
        <f>IF('Atual-TXT'!A2289&lt;&gt;"",RIGHT(LEFT('Atual-TXT'!A2289,51),34),"")</f>
        <v/>
      </c>
      <c r="C2268" s="12" t="str">
        <f>IF('Atual-TXT'!A2289&lt;&gt;"",VALUE(RIGHT(LEFT('Atual-TXT'!A2289,75),23)),"")</f>
        <v/>
      </c>
      <c r="D2268" s="11" t="str">
        <f>IF('Atual-TXT'!A2289&lt;&gt;"",RIGHT(LEFT('Atual-TXT'!A2289,77),1),"")</f>
        <v/>
      </c>
      <c r="E2268" s="12" t="str">
        <f>IF('Atual-TXT'!A2289&lt;&gt;"",IF(MOD(VALUE(LEFT(A2268,1)),2)=1,IF(D2268="D",C2268,-C2268),IF(D2268="C",C2268,-C2268)),"")</f>
        <v/>
      </c>
    </row>
    <row r="2269" spans="1:5" x14ac:dyDescent="0.2">
      <c r="A2269" s="11" t="str">
        <f>IF('Atual-TXT'!A2290&lt;&gt;"",LEFT('Atual-TXT'!A2290,15),"")</f>
        <v/>
      </c>
      <c r="B2269" s="11" t="str">
        <f>IF('Atual-TXT'!A2290&lt;&gt;"",RIGHT(LEFT('Atual-TXT'!A2290,51),34),"")</f>
        <v/>
      </c>
      <c r="C2269" s="12" t="str">
        <f>IF('Atual-TXT'!A2290&lt;&gt;"",VALUE(RIGHT(LEFT('Atual-TXT'!A2290,75),23)),"")</f>
        <v/>
      </c>
      <c r="D2269" s="11" t="str">
        <f>IF('Atual-TXT'!A2290&lt;&gt;"",RIGHT(LEFT('Atual-TXT'!A2290,77),1),"")</f>
        <v/>
      </c>
      <c r="E2269" s="12" t="str">
        <f>IF('Atual-TXT'!A2290&lt;&gt;"",IF(MOD(VALUE(LEFT(A2269,1)),2)=1,IF(D2269="D",C2269,-C2269),IF(D2269="C",C2269,-C2269)),"")</f>
        <v/>
      </c>
    </row>
    <row r="2270" spans="1:5" x14ac:dyDescent="0.2">
      <c r="A2270" s="11" t="str">
        <f>IF('Atual-TXT'!A2291&lt;&gt;"",LEFT('Atual-TXT'!A2291,15),"")</f>
        <v/>
      </c>
      <c r="B2270" s="11" t="str">
        <f>IF('Atual-TXT'!A2291&lt;&gt;"",RIGHT(LEFT('Atual-TXT'!A2291,51),34),"")</f>
        <v/>
      </c>
      <c r="C2270" s="12" t="str">
        <f>IF('Atual-TXT'!A2291&lt;&gt;"",VALUE(RIGHT(LEFT('Atual-TXT'!A2291,75),23)),"")</f>
        <v/>
      </c>
      <c r="D2270" s="11" t="str">
        <f>IF('Atual-TXT'!A2291&lt;&gt;"",RIGHT(LEFT('Atual-TXT'!A2291,77),1),"")</f>
        <v/>
      </c>
      <c r="E2270" s="12" t="str">
        <f>IF('Atual-TXT'!A2291&lt;&gt;"",IF(MOD(VALUE(LEFT(A2270,1)),2)=1,IF(D2270="D",C2270,-C2270),IF(D2270="C",C2270,-C2270)),"")</f>
        <v/>
      </c>
    </row>
    <row r="2271" spans="1:5" x14ac:dyDescent="0.2">
      <c r="A2271" s="11" t="str">
        <f>IF('Atual-TXT'!A2292&lt;&gt;"",LEFT('Atual-TXT'!A2292,15),"")</f>
        <v/>
      </c>
      <c r="B2271" s="11" t="str">
        <f>IF('Atual-TXT'!A2292&lt;&gt;"",RIGHT(LEFT('Atual-TXT'!A2292,51),34),"")</f>
        <v/>
      </c>
      <c r="C2271" s="12" t="str">
        <f>IF('Atual-TXT'!A2292&lt;&gt;"",VALUE(RIGHT(LEFT('Atual-TXT'!A2292,75),23)),"")</f>
        <v/>
      </c>
      <c r="D2271" s="11" t="str">
        <f>IF('Atual-TXT'!A2292&lt;&gt;"",RIGHT(LEFT('Atual-TXT'!A2292,77),1),"")</f>
        <v/>
      </c>
      <c r="E2271" s="12" t="str">
        <f>IF('Atual-TXT'!A2292&lt;&gt;"",IF(MOD(VALUE(LEFT(A2271,1)),2)=1,IF(D2271="D",C2271,-C2271),IF(D2271="C",C2271,-C2271)),"")</f>
        <v/>
      </c>
    </row>
    <row r="2272" spans="1:5" x14ac:dyDescent="0.2">
      <c r="A2272" s="11" t="str">
        <f>IF('Atual-TXT'!A2293&lt;&gt;"",LEFT('Atual-TXT'!A2293,15),"")</f>
        <v/>
      </c>
      <c r="B2272" s="11" t="str">
        <f>IF('Atual-TXT'!A2293&lt;&gt;"",RIGHT(LEFT('Atual-TXT'!A2293,51),34),"")</f>
        <v/>
      </c>
      <c r="C2272" s="12" t="str">
        <f>IF('Atual-TXT'!A2293&lt;&gt;"",VALUE(RIGHT(LEFT('Atual-TXT'!A2293,75),23)),"")</f>
        <v/>
      </c>
      <c r="D2272" s="11" t="str">
        <f>IF('Atual-TXT'!A2293&lt;&gt;"",RIGHT(LEFT('Atual-TXT'!A2293,77),1),"")</f>
        <v/>
      </c>
      <c r="E2272" s="12" t="str">
        <f>IF('Atual-TXT'!A2293&lt;&gt;"",IF(MOD(VALUE(LEFT(A2272,1)),2)=1,IF(D2272="D",C2272,-C2272),IF(D2272="C",C2272,-C2272)),"")</f>
        <v/>
      </c>
    </row>
    <row r="2273" spans="1:5" x14ac:dyDescent="0.2">
      <c r="A2273" s="11" t="str">
        <f>IF('Atual-TXT'!A2294&lt;&gt;"",LEFT('Atual-TXT'!A2294,15),"")</f>
        <v/>
      </c>
      <c r="B2273" s="11" t="str">
        <f>IF('Atual-TXT'!A2294&lt;&gt;"",RIGHT(LEFT('Atual-TXT'!A2294,51),34),"")</f>
        <v/>
      </c>
      <c r="C2273" s="12" t="str">
        <f>IF('Atual-TXT'!A2294&lt;&gt;"",VALUE(RIGHT(LEFT('Atual-TXT'!A2294,75),23)),"")</f>
        <v/>
      </c>
      <c r="D2273" s="11" t="str">
        <f>IF('Atual-TXT'!A2294&lt;&gt;"",RIGHT(LEFT('Atual-TXT'!A2294,77),1),"")</f>
        <v/>
      </c>
      <c r="E2273" s="12" t="str">
        <f>IF('Atual-TXT'!A2294&lt;&gt;"",IF(MOD(VALUE(LEFT(A2273,1)),2)=1,IF(D2273="D",C2273,-C2273),IF(D2273="C",C2273,-C2273)),"")</f>
        <v/>
      </c>
    </row>
    <row r="2274" spans="1:5" x14ac:dyDescent="0.2">
      <c r="A2274" s="11" t="str">
        <f>IF('Atual-TXT'!A2295&lt;&gt;"",LEFT('Atual-TXT'!A2295,15),"")</f>
        <v/>
      </c>
      <c r="B2274" s="11" t="str">
        <f>IF('Atual-TXT'!A2295&lt;&gt;"",RIGHT(LEFT('Atual-TXT'!A2295,51),34),"")</f>
        <v/>
      </c>
      <c r="C2274" s="12" t="str">
        <f>IF('Atual-TXT'!A2295&lt;&gt;"",VALUE(RIGHT(LEFT('Atual-TXT'!A2295,75),23)),"")</f>
        <v/>
      </c>
      <c r="D2274" s="11" t="str">
        <f>IF('Atual-TXT'!A2295&lt;&gt;"",RIGHT(LEFT('Atual-TXT'!A2295,77),1),"")</f>
        <v/>
      </c>
      <c r="E2274" s="12" t="str">
        <f>IF('Atual-TXT'!A2295&lt;&gt;"",IF(MOD(VALUE(LEFT(A2274,1)),2)=1,IF(D2274="D",C2274,-C2274),IF(D2274="C",C2274,-C2274)),"")</f>
        <v/>
      </c>
    </row>
    <row r="2275" spans="1:5" x14ac:dyDescent="0.2">
      <c r="A2275" s="11" t="str">
        <f>IF('Atual-TXT'!A2296&lt;&gt;"",LEFT('Atual-TXT'!A2296,15),"")</f>
        <v/>
      </c>
      <c r="B2275" s="11" t="str">
        <f>IF('Atual-TXT'!A2296&lt;&gt;"",RIGHT(LEFT('Atual-TXT'!A2296,51),34),"")</f>
        <v/>
      </c>
      <c r="C2275" s="12" t="str">
        <f>IF('Atual-TXT'!A2296&lt;&gt;"",VALUE(RIGHT(LEFT('Atual-TXT'!A2296,75),23)),"")</f>
        <v/>
      </c>
      <c r="D2275" s="11" t="str">
        <f>IF('Atual-TXT'!A2296&lt;&gt;"",RIGHT(LEFT('Atual-TXT'!A2296,77),1),"")</f>
        <v/>
      </c>
      <c r="E2275" s="12" t="str">
        <f>IF('Atual-TXT'!A2296&lt;&gt;"",IF(MOD(VALUE(LEFT(A2275,1)),2)=1,IF(D2275="D",C2275,-C2275),IF(D2275="C",C2275,-C2275)),"")</f>
        <v/>
      </c>
    </row>
    <row r="2276" spans="1:5" x14ac:dyDescent="0.2">
      <c r="A2276" s="11" t="str">
        <f>IF('Atual-TXT'!A2297&lt;&gt;"",LEFT('Atual-TXT'!A2297,15),"")</f>
        <v/>
      </c>
      <c r="B2276" s="11" t="str">
        <f>IF('Atual-TXT'!A2297&lt;&gt;"",RIGHT(LEFT('Atual-TXT'!A2297,51),34),"")</f>
        <v/>
      </c>
      <c r="C2276" s="12" t="str">
        <f>IF('Atual-TXT'!A2297&lt;&gt;"",VALUE(RIGHT(LEFT('Atual-TXT'!A2297,75),23)),"")</f>
        <v/>
      </c>
      <c r="D2276" s="11" t="str">
        <f>IF('Atual-TXT'!A2297&lt;&gt;"",RIGHT(LEFT('Atual-TXT'!A2297,77),1),"")</f>
        <v/>
      </c>
      <c r="E2276" s="12" t="str">
        <f>IF('Atual-TXT'!A2297&lt;&gt;"",IF(MOD(VALUE(LEFT(A2276,1)),2)=1,IF(D2276="D",C2276,-C2276),IF(D2276="C",C2276,-C2276)),"")</f>
        <v/>
      </c>
    </row>
    <row r="2277" spans="1:5" x14ac:dyDescent="0.2">
      <c r="A2277" s="11" t="str">
        <f>IF('Atual-TXT'!A2298&lt;&gt;"",LEFT('Atual-TXT'!A2298,15),"")</f>
        <v/>
      </c>
      <c r="B2277" s="11" t="str">
        <f>IF('Atual-TXT'!A2298&lt;&gt;"",RIGHT(LEFT('Atual-TXT'!A2298,51),34),"")</f>
        <v/>
      </c>
      <c r="C2277" s="12" t="str">
        <f>IF('Atual-TXT'!A2298&lt;&gt;"",VALUE(RIGHT(LEFT('Atual-TXT'!A2298,75),23)),"")</f>
        <v/>
      </c>
      <c r="D2277" s="11" t="str">
        <f>IF('Atual-TXT'!A2298&lt;&gt;"",RIGHT(LEFT('Atual-TXT'!A2298,77),1),"")</f>
        <v/>
      </c>
      <c r="E2277" s="12" t="str">
        <f>IF('Atual-TXT'!A2298&lt;&gt;"",IF(MOD(VALUE(LEFT(A2277,1)),2)=1,IF(D2277="D",C2277,-C2277),IF(D2277="C",C2277,-C2277)),"")</f>
        <v/>
      </c>
    </row>
    <row r="2278" spans="1:5" x14ac:dyDescent="0.2">
      <c r="A2278" s="11" t="str">
        <f>IF('Atual-TXT'!A2299&lt;&gt;"",LEFT('Atual-TXT'!A2299,15),"")</f>
        <v/>
      </c>
      <c r="B2278" s="11" t="str">
        <f>IF('Atual-TXT'!A2299&lt;&gt;"",RIGHT(LEFT('Atual-TXT'!A2299,51),34),"")</f>
        <v/>
      </c>
      <c r="C2278" s="12" t="str">
        <f>IF('Atual-TXT'!A2299&lt;&gt;"",VALUE(RIGHT(LEFT('Atual-TXT'!A2299,75),23)),"")</f>
        <v/>
      </c>
      <c r="D2278" s="11" t="str">
        <f>IF('Atual-TXT'!A2299&lt;&gt;"",RIGHT(LEFT('Atual-TXT'!A2299,77),1),"")</f>
        <v/>
      </c>
      <c r="E2278" s="12" t="str">
        <f>IF('Atual-TXT'!A2299&lt;&gt;"",IF(MOD(VALUE(LEFT(A2278,1)),2)=1,IF(D2278="D",C2278,-C2278),IF(D2278="C",C2278,-C2278)),"")</f>
        <v/>
      </c>
    </row>
    <row r="2279" spans="1:5" x14ac:dyDescent="0.2">
      <c r="A2279" s="11" t="str">
        <f>IF('Atual-TXT'!A2300&lt;&gt;"",LEFT('Atual-TXT'!A2300,15),"")</f>
        <v/>
      </c>
      <c r="B2279" s="11" t="str">
        <f>IF('Atual-TXT'!A2300&lt;&gt;"",RIGHT(LEFT('Atual-TXT'!A2300,51),34),"")</f>
        <v/>
      </c>
      <c r="C2279" s="12" t="str">
        <f>IF('Atual-TXT'!A2300&lt;&gt;"",VALUE(RIGHT(LEFT('Atual-TXT'!A2300,75),23)),"")</f>
        <v/>
      </c>
      <c r="D2279" s="11" t="str">
        <f>IF('Atual-TXT'!A2300&lt;&gt;"",RIGHT(LEFT('Atual-TXT'!A2300,77),1),"")</f>
        <v/>
      </c>
      <c r="E2279" s="12" t="str">
        <f>IF('Atual-TXT'!A2300&lt;&gt;"",IF(MOD(VALUE(LEFT(A2279,1)),2)=1,IF(D2279="D",C2279,-C2279),IF(D2279="C",C2279,-C2279)),"")</f>
        <v/>
      </c>
    </row>
    <row r="2280" spans="1:5" x14ac:dyDescent="0.2">
      <c r="A2280" s="11" t="str">
        <f>IF('Atual-TXT'!A2301&lt;&gt;"",LEFT('Atual-TXT'!A2301,15),"")</f>
        <v/>
      </c>
      <c r="B2280" s="11" t="str">
        <f>IF('Atual-TXT'!A2301&lt;&gt;"",RIGHT(LEFT('Atual-TXT'!A2301,51),34),"")</f>
        <v/>
      </c>
      <c r="C2280" s="12" t="str">
        <f>IF('Atual-TXT'!A2301&lt;&gt;"",VALUE(RIGHT(LEFT('Atual-TXT'!A2301,75),23)),"")</f>
        <v/>
      </c>
      <c r="D2280" s="11" t="str">
        <f>IF('Atual-TXT'!A2301&lt;&gt;"",RIGHT(LEFT('Atual-TXT'!A2301,77),1),"")</f>
        <v/>
      </c>
      <c r="E2280" s="12" t="str">
        <f>IF('Atual-TXT'!A2301&lt;&gt;"",IF(MOD(VALUE(LEFT(A2280,1)),2)=1,IF(D2280="D",C2280,-C2280),IF(D2280="C",C2280,-C2280)),"")</f>
        <v/>
      </c>
    </row>
    <row r="2281" spans="1:5" x14ac:dyDescent="0.2">
      <c r="A2281" s="11" t="str">
        <f>IF('Atual-TXT'!A2302&lt;&gt;"",LEFT('Atual-TXT'!A2302,15),"")</f>
        <v/>
      </c>
      <c r="B2281" s="11" t="str">
        <f>IF('Atual-TXT'!A2302&lt;&gt;"",RIGHT(LEFT('Atual-TXT'!A2302,51),34),"")</f>
        <v/>
      </c>
      <c r="C2281" s="12" t="str">
        <f>IF('Atual-TXT'!A2302&lt;&gt;"",VALUE(RIGHT(LEFT('Atual-TXT'!A2302,75),23)),"")</f>
        <v/>
      </c>
      <c r="D2281" s="11" t="str">
        <f>IF('Atual-TXT'!A2302&lt;&gt;"",RIGHT(LEFT('Atual-TXT'!A2302,77),1),"")</f>
        <v/>
      </c>
      <c r="E2281" s="12" t="str">
        <f>IF('Atual-TXT'!A2302&lt;&gt;"",IF(MOD(VALUE(LEFT(A2281,1)),2)=1,IF(D2281="D",C2281,-C2281),IF(D2281="C",C2281,-C2281)),"")</f>
        <v/>
      </c>
    </row>
    <row r="2282" spans="1:5" x14ac:dyDescent="0.2">
      <c r="A2282" s="11" t="str">
        <f>IF('Atual-TXT'!A2303&lt;&gt;"",LEFT('Atual-TXT'!A2303,15),"")</f>
        <v/>
      </c>
      <c r="B2282" s="11" t="str">
        <f>IF('Atual-TXT'!A2303&lt;&gt;"",RIGHT(LEFT('Atual-TXT'!A2303,51),34),"")</f>
        <v/>
      </c>
      <c r="C2282" s="12" t="str">
        <f>IF('Atual-TXT'!A2303&lt;&gt;"",VALUE(RIGHT(LEFT('Atual-TXT'!A2303,75),23)),"")</f>
        <v/>
      </c>
      <c r="D2282" s="11" t="str">
        <f>IF('Atual-TXT'!A2303&lt;&gt;"",RIGHT(LEFT('Atual-TXT'!A2303,77),1),"")</f>
        <v/>
      </c>
      <c r="E2282" s="12" t="str">
        <f>IF('Atual-TXT'!A2303&lt;&gt;"",IF(MOD(VALUE(LEFT(A2282,1)),2)=1,IF(D2282="D",C2282,-C2282),IF(D2282="C",C2282,-C2282)),"")</f>
        <v/>
      </c>
    </row>
    <row r="2283" spans="1:5" x14ac:dyDescent="0.2">
      <c r="A2283" s="11" t="str">
        <f>IF('Atual-TXT'!A2304&lt;&gt;"",LEFT('Atual-TXT'!A2304,15),"")</f>
        <v/>
      </c>
      <c r="B2283" s="11" t="str">
        <f>IF('Atual-TXT'!A2304&lt;&gt;"",RIGHT(LEFT('Atual-TXT'!A2304,51),34),"")</f>
        <v/>
      </c>
      <c r="C2283" s="12" t="str">
        <f>IF('Atual-TXT'!A2304&lt;&gt;"",VALUE(RIGHT(LEFT('Atual-TXT'!A2304,75),23)),"")</f>
        <v/>
      </c>
      <c r="D2283" s="11" t="str">
        <f>IF('Atual-TXT'!A2304&lt;&gt;"",RIGHT(LEFT('Atual-TXT'!A2304,77),1),"")</f>
        <v/>
      </c>
      <c r="E2283" s="12" t="str">
        <f>IF('Atual-TXT'!A2304&lt;&gt;"",IF(MOD(VALUE(LEFT(A2283,1)),2)=1,IF(D2283="D",C2283,-C2283),IF(D2283="C",C2283,-C2283)),"")</f>
        <v/>
      </c>
    </row>
    <row r="2284" spans="1:5" x14ac:dyDescent="0.2">
      <c r="A2284" s="11" t="str">
        <f>IF('Atual-TXT'!A2305&lt;&gt;"",LEFT('Atual-TXT'!A2305,15),"")</f>
        <v/>
      </c>
      <c r="B2284" s="11" t="str">
        <f>IF('Atual-TXT'!A2305&lt;&gt;"",RIGHT(LEFT('Atual-TXT'!A2305,51),34),"")</f>
        <v/>
      </c>
      <c r="C2284" s="12" t="str">
        <f>IF('Atual-TXT'!A2305&lt;&gt;"",VALUE(RIGHT(LEFT('Atual-TXT'!A2305,75),23)),"")</f>
        <v/>
      </c>
      <c r="D2284" s="11" t="str">
        <f>IF('Atual-TXT'!A2305&lt;&gt;"",RIGHT(LEFT('Atual-TXT'!A2305,77),1),"")</f>
        <v/>
      </c>
      <c r="E2284" s="12" t="str">
        <f>IF('Atual-TXT'!A2305&lt;&gt;"",IF(MOD(VALUE(LEFT(A2284,1)),2)=1,IF(D2284="D",C2284,-C2284),IF(D2284="C",C2284,-C2284)),"")</f>
        <v/>
      </c>
    </row>
    <row r="2285" spans="1:5" x14ac:dyDescent="0.2">
      <c r="A2285" s="11" t="str">
        <f>IF('Atual-TXT'!A2306&lt;&gt;"",LEFT('Atual-TXT'!A2306,15),"")</f>
        <v/>
      </c>
      <c r="B2285" s="11" t="str">
        <f>IF('Atual-TXT'!A2306&lt;&gt;"",RIGHT(LEFT('Atual-TXT'!A2306,51),34),"")</f>
        <v/>
      </c>
      <c r="C2285" s="12" t="str">
        <f>IF('Atual-TXT'!A2306&lt;&gt;"",VALUE(RIGHT(LEFT('Atual-TXT'!A2306,75),23)),"")</f>
        <v/>
      </c>
      <c r="D2285" s="11" t="str">
        <f>IF('Atual-TXT'!A2306&lt;&gt;"",RIGHT(LEFT('Atual-TXT'!A2306,77),1),"")</f>
        <v/>
      </c>
      <c r="E2285" s="12" t="str">
        <f>IF('Atual-TXT'!A2306&lt;&gt;"",IF(MOD(VALUE(LEFT(A2285,1)),2)=1,IF(D2285="D",C2285,-C2285),IF(D2285="C",C2285,-C2285)),"")</f>
        <v/>
      </c>
    </row>
    <row r="2286" spans="1:5" x14ac:dyDescent="0.2">
      <c r="A2286" s="11" t="str">
        <f>IF('Atual-TXT'!A2307&lt;&gt;"",LEFT('Atual-TXT'!A2307,15),"")</f>
        <v/>
      </c>
      <c r="B2286" s="11" t="str">
        <f>IF('Atual-TXT'!A2307&lt;&gt;"",RIGHT(LEFT('Atual-TXT'!A2307,51),34),"")</f>
        <v/>
      </c>
      <c r="C2286" s="12" t="str">
        <f>IF('Atual-TXT'!A2307&lt;&gt;"",VALUE(RIGHT(LEFT('Atual-TXT'!A2307,75),23)),"")</f>
        <v/>
      </c>
      <c r="D2286" s="11" t="str">
        <f>IF('Atual-TXT'!A2307&lt;&gt;"",RIGHT(LEFT('Atual-TXT'!A2307,77),1),"")</f>
        <v/>
      </c>
      <c r="E2286" s="12" t="str">
        <f>IF('Atual-TXT'!A2307&lt;&gt;"",IF(MOD(VALUE(LEFT(A2286,1)),2)=1,IF(D2286="D",C2286,-C2286),IF(D2286="C",C2286,-C2286)),"")</f>
        <v/>
      </c>
    </row>
    <row r="2287" spans="1:5" x14ac:dyDescent="0.2">
      <c r="A2287" s="11" t="str">
        <f>IF('Atual-TXT'!A2308&lt;&gt;"",LEFT('Atual-TXT'!A2308,15),"")</f>
        <v/>
      </c>
      <c r="B2287" s="11" t="str">
        <f>IF('Atual-TXT'!A2308&lt;&gt;"",RIGHT(LEFT('Atual-TXT'!A2308,51),34),"")</f>
        <v/>
      </c>
      <c r="C2287" s="12" t="str">
        <f>IF('Atual-TXT'!A2308&lt;&gt;"",VALUE(RIGHT(LEFT('Atual-TXT'!A2308,75),23)),"")</f>
        <v/>
      </c>
      <c r="D2287" s="11" t="str">
        <f>IF('Atual-TXT'!A2308&lt;&gt;"",RIGHT(LEFT('Atual-TXT'!A2308,77),1),"")</f>
        <v/>
      </c>
      <c r="E2287" s="12" t="str">
        <f>IF('Atual-TXT'!A2308&lt;&gt;"",IF(MOD(VALUE(LEFT(A2287,1)),2)=1,IF(D2287="D",C2287,-C2287),IF(D2287="C",C2287,-C2287)),"")</f>
        <v/>
      </c>
    </row>
    <row r="2288" spans="1:5" x14ac:dyDescent="0.2">
      <c r="A2288" s="11" t="str">
        <f>IF('Atual-TXT'!A2309&lt;&gt;"",LEFT('Atual-TXT'!A2309,15),"")</f>
        <v/>
      </c>
      <c r="B2288" s="11" t="str">
        <f>IF('Atual-TXT'!A2309&lt;&gt;"",RIGHT(LEFT('Atual-TXT'!A2309,51),34),"")</f>
        <v/>
      </c>
      <c r="C2288" s="12" t="str">
        <f>IF('Atual-TXT'!A2309&lt;&gt;"",VALUE(RIGHT(LEFT('Atual-TXT'!A2309,75),23)),"")</f>
        <v/>
      </c>
      <c r="D2288" s="11" t="str">
        <f>IF('Atual-TXT'!A2309&lt;&gt;"",RIGHT(LEFT('Atual-TXT'!A2309,77),1),"")</f>
        <v/>
      </c>
      <c r="E2288" s="12" t="str">
        <f>IF('Atual-TXT'!A2309&lt;&gt;"",IF(MOD(VALUE(LEFT(A2288,1)),2)=1,IF(D2288="D",C2288,-C2288),IF(D2288="C",C2288,-C2288)),"")</f>
        <v/>
      </c>
    </row>
    <row r="2289" spans="1:5" x14ac:dyDescent="0.2">
      <c r="A2289" s="11" t="str">
        <f>IF('Atual-TXT'!A2310&lt;&gt;"",LEFT('Atual-TXT'!A2310,15),"")</f>
        <v/>
      </c>
      <c r="B2289" s="11" t="str">
        <f>IF('Atual-TXT'!A2310&lt;&gt;"",RIGHT(LEFT('Atual-TXT'!A2310,51),34),"")</f>
        <v/>
      </c>
      <c r="C2289" s="12" t="str">
        <f>IF('Atual-TXT'!A2310&lt;&gt;"",VALUE(RIGHT(LEFT('Atual-TXT'!A2310,75),23)),"")</f>
        <v/>
      </c>
      <c r="D2289" s="11" t="str">
        <f>IF('Atual-TXT'!A2310&lt;&gt;"",RIGHT(LEFT('Atual-TXT'!A2310,77),1),"")</f>
        <v/>
      </c>
      <c r="E2289" s="12" t="str">
        <f>IF('Atual-TXT'!A2310&lt;&gt;"",IF(MOD(VALUE(LEFT(A2289,1)),2)=1,IF(D2289="D",C2289,-C2289),IF(D2289="C",C2289,-C2289)),"")</f>
        <v/>
      </c>
    </row>
    <row r="2290" spans="1:5" x14ac:dyDescent="0.2">
      <c r="A2290" s="11" t="str">
        <f>IF('Atual-TXT'!A2311&lt;&gt;"",LEFT('Atual-TXT'!A2311,15),"")</f>
        <v/>
      </c>
      <c r="B2290" s="11" t="str">
        <f>IF('Atual-TXT'!A2311&lt;&gt;"",RIGHT(LEFT('Atual-TXT'!A2311,51),34),"")</f>
        <v/>
      </c>
      <c r="C2290" s="12" t="str">
        <f>IF('Atual-TXT'!A2311&lt;&gt;"",VALUE(RIGHT(LEFT('Atual-TXT'!A2311,75),23)),"")</f>
        <v/>
      </c>
      <c r="D2290" s="11" t="str">
        <f>IF('Atual-TXT'!A2311&lt;&gt;"",RIGHT(LEFT('Atual-TXT'!A2311,77),1),"")</f>
        <v/>
      </c>
      <c r="E2290" s="12" t="str">
        <f>IF('Atual-TXT'!A2311&lt;&gt;"",IF(MOD(VALUE(LEFT(A2290,1)),2)=1,IF(D2290="D",C2290,-C2290),IF(D2290="C",C2290,-C2290)),"")</f>
        <v/>
      </c>
    </row>
    <row r="2291" spans="1:5" x14ac:dyDescent="0.2">
      <c r="A2291" s="11" t="str">
        <f>IF('Atual-TXT'!A2312&lt;&gt;"",LEFT('Atual-TXT'!A2312,15),"")</f>
        <v/>
      </c>
      <c r="B2291" s="11" t="str">
        <f>IF('Atual-TXT'!A2312&lt;&gt;"",RIGHT(LEFT('Atual-TXT'!A2312,51),34),"")</f>
        <v/>
      </c>
      <c r="C2291" s="12" t="str">
        <f>IF('Atual-TXT'!A2312&lt;&gt;"",VALUE(RIGHT(LEFT('Atual-TXT'!A2312,75),23)),"")</f>
        <v/>
      </c>
      <c r="D2291" s="11" t="str">
        <f>IF('Atual-TXT'!A2312&lt;&gt;"",RIGHT(LEFT('Atual-TXT'!A2312,77),1),"")</f>
        <v/>
      </c>
      <c r="E2291" s="12" t="str">
        <f>IF('Atual-TXT'!A2312&lt;&gt;"",IF(MOD(VALUE(LEFT(A2291,1)),2)=1,IF(D2291="D",C2291,-C2291),IF(D2291="C",C2291,-C2291)),"")</f>
        <v/>
      </c>
    </row>
    <row r="2292" spans="1:5" x14ac:dyDescent="0.2">
      <c r="A2292" s="11" t="str">
        <f>IF('Atual-TXT'!A2313&lt;&gt;"",LEFT('Atual-TXT'!A2313,15),"")</f>
        <v/>
      </c>
      <c r="B2292" s="11" t="str">
        <f>IF('Atual-TXT'!A2313&lt;&gt;"",RIGHT(LEFT('Atual-TXT'!A2313,51),34),"")</f>
        <v/>
      </c>
      <c r="C2292" s="12" t="str">
        <f>IF('Atual-TXT'!A2313&lt;&gt;"",VALUE(RIGHT(LEFT('Atual-TXT'!A2313,75),23)),"")</f>
        <v/>
      </c>
      <c r="D2292" s="11" t="str">
        <f>IF('Atual-TXT'!A2313&lt;&gt;"",RIGHT(LEFT('Atual-TXT'!A2313,77),1),"")</f>
        <v/>
      </c>
      <c r="E2292" s="12" t="str">
        <f>IF('Atual-TXT'!A2313&lt;&gt;"",IF(MOD(VALUE(LEFT(A2292,1)),2)=1,IF(D2292="D",C2292,-C2292),IF(D2292="C",C2292,-C2292)),"")</f>
        <v/>
      </c>
    </row>
    <row r="2293" spans="1:5" x14ac:dyDescent="0.2">
      <c r="A2293" s="11" t="str">
        <f>IF('Atual-TXT'!A2314&lt;&gt;"",LEFT('Atual-TXT'!A2314,15),"")</f>
        <v/>
      </c>
      <c r="B2293" s="11" t="str">
        <f>IF('Atual-TXT'!A2314&lt;&gt;"",RIGHT(LEFT('Atual-TXT'!A2314,51),34),"")</f>
        <v/>
      </c>
      <c r="C2293" s="12" t="str">
        <f>IF('Atual-TXT'!A2314&lt;&gt;"",VALUE(RIGHT(LEFT('Atual-TXT'!A2314,75),23)),"")</f>
        <v/>
      </c>
      <c r="D2293" s="11" t="str">
        <f>IF('Atual-TXT'!A2314&lt;&gt;"",RIGHT(LEFT('Atual-TXT'!A2314,77),1),"")</f>
        <v/>
      </c>
      <c r="E2293" s="12" t="str">
        <f>IF('Atual-TXT'!A2314&lt;&gt;"",IF(MOD(VALUE(LEFT(A2293,1)),2)=1,IF(D2293="D",C2293,-C2293),IF(D2293="C",C2293,-C2293)),"")</f>
        <v/>
      </c>
    </row>
    <row r="2294" spans="1:5" x14ac:dyDescent="0.2">
      <c r="A2294" s="11" t="str">
        <f>IF('Atual-TXT'!A2315&lt;&gt;"",LEFT('Atual-TXT'!A2315,15),"")</f>
        <v/>
      </c>
      <c r="B2294" s="11" t="str">
        <f>IF('Atual-TXT'!A2315&lt;&gt;"",RIGHT(LEFT('Atual-TXT'!A2315,51),34),"")</f>
        <v/>
      </c>
      <c r="C2294" s="12" t="str">
        <f>IF('Atual-TXT'!A2315&lt;&gt;"",VALUE(RIGHT(LEFT('Atual-TXT'!A2315,75),23)),"")</f>
        <v/>
      </c>
      <c r="D2294" s="11" t="str">
        <f>IF('Atual-TXT'!A2315&lt;&gt;"",RIGHT(LEFT('Atual-TXT'!A2315,77),1),"")</f>
        <v/>
      </c>
      <c r="E2294" s="12" t="str">
        <f>IF('Atual-TXT'!A2315&lt;&gt;"",IF(MOD(VALUE(LEFT(A2294,1)),2)=1,IF(D2294="D",C2294,-C2294),IF(D2294="C",C2294,-C2294)),"")</f>
        <v/>
      </c>
    </row>
    <row r="2295" spans="1:5" x14ac:dyDescent="0.2">
      <c r="A2295" s="11" t="str">
        <f>IF('Atual-TXT'!A2316&lt;&gt;"",LEFT('Atual-TXT'!A2316,15),"")</f>
        <v/>
      </c>
      <c r="B2295" s="11" t="str">
        <f>IF('Atual-TXT'!A2316&lt;&gt;"",RIGHT(LEFT('Atual-TXT'!A2316,51),34),"")</f>
        <v/>
      </c>
      <c r="C2295" s="12" t="str">
        <f>IF('Atual-TXT'!A2316&lt;&gt;"",VALUE(RIGHT(LEFT('Atual-TXT'!A2316,75),23)),"")</f>
        <v/>
      </c>
      <c r="D2295" s="11" t="str">
        <f>IF('Atual-TXT'!A2316&lt;&gt;"",RIGHT(LEFT('Atual-TXT'!A2316,77),1),"")</f>
        <v/>
      </c>
      <c r="E2295" s="12" t="str">
        <f>IF('Atual-TXT'!A2316&lt;&gt;"",IF(MOD(VALUE(LEFT(A2295,1)),2)=1,IF(D2295="D",C2295,-C2295),IF(D2295="C",C2295,-C2295)),"")</f>
        <v/>
      </c>
    </row>
    <row r="2296" spans="1:5" x14ac:dyDescent="0.2">
      <c r="A2296" s="11" t="str">
        <f>IF('Atual-TXT'!A2317&lt;&gt;"",LEFT('Atual-TXT'!A2317,15),"")</f>
        <v/>
      </c>
      <c r="B2296" s="11" t="str">
        <f>IF('Atual-TXT'!A2317&lt;&gt;"",RIGHT(LEFT('Atual-TXT'!A2317,51),34),"")</f>
        <v/>
      </c>
      <c r="C2296" s="12" t="str">
        <f>IF('Atual-TXT'!A2317&lt;&gt;"",VALUE(RIGHT(LEFT('Atual-TXT'!A2317,75),23)),"")</f>
        <v/>
      </c>
      <c r="D2296" s="11" t="str">
        <f>IF('Atual-TXT'!A2317&lt;&gt;"",RIGHT(LEFT('Atual-TXT'!A2317,77),1),"")</f>
        <v/>
      </c>
      <c r="E2296" s="12" t="str">
        <f>IF('Atual-TXT'!A2317&lt;&gt;"",IF(MOD(VALUE(LEFT(A2296,1)),2)=1,IF(D2296="D",C2296,-C2296),IF(D2296="C",C2296,-C2296)),"")</f>
        <v/>
      </c>
    </row>
    <row r="2297" spans="1:5" x14ac:dyDescent="0.2">
      <c r="A2297" s="11" t="str">
        <f>IF('Atual-TXT'!A2318&lt;&gt;"",LEFT('Atual-TXT'!A2318,15),"")</f>
        <v/>
      </c>
      <c r="B2297" s="11" t="str">
        <f>IF('Atual-TXT'!A2318&lt;&gt;"",RIGHT(LEFT('Atual-TXT'!A2318,51),34),"")</f>
        <v/>
      </c>
      <c r="C2297" s="12" t="str">
        <f>IF('Atual-TXT'!A2318&lt;&gt;"",VALUE(RIGHT(LEFT('Atual-TXT'!A2318,75),23)),"")</f>
        <v/>
      </c>
      <c r="D2297" s="11" t="str">
        <f>IF('Atual-TXT'!A2318&lt;&gt;"",RIGHT(LEFT('Atual-TXT'!A2318,77),1),"")</f>
        <v/>
      </c>
      <c r="E2297" s="12" t="str">
        <f>IF('Atual-TXT'!A2318&lt;&gt;"",IF(MOD(VALUE(LEFT(A2297,1)),2)=1,IF(D2297="D",C2297,-C2297),IF(D2297="C",C2297,-C2297)),"")</f>
        <v/>
      </c>
    </row>
    <row r="2298" spans="1:5" x14ac:dyDescent="0.2">
      <c r="A2298" s="11" t="str">
        <f>IF('Atual-TXT'!A2319&lt;&gt;"",LEFT('Atual-TXT'!A2319,15),"")</f>
        <v/>
      </c>
      <c r="B2298" s="11" t="str">
        <f>IF('Atual-TXT'!A2319&lt;&gt;"",RIGHT(LEFT('Atual-TXT'!A2319,51),34),"")</f>
        <v/>
      </c>
      <c r="C2298" s="12" t="str">
        <f>IF('Atual-TXT'!A2319&lt;&gt;"",VALUE(RIGHT(LEFT('Atual-TXT'!A2319,75),23)),"")</f>
        <v/>
      </c>
      <c r="D2298" s="11" t="str">
        <f>IF('Atual-TXT'!A2319&lt;&gt;"",RIGHT(LEFT('Atual-TXT'!A2319,77),1),"")</f>
        <v/>
      </c>
      <c r="E2298" s="12" t="str">
        <f>IF('Atual-TXT'!A2319&lt;&gt;"",IF(MOD(VALUE(LEFT(A2298,1)),2)=1,IF(D2298="D",C2298,-C2298),IF(D2298="C",C2298,-C2298)),"")</f>
        <v/>
      </c>
    </row>
    <row r="2299" spans="1:5" x14ac:dyDescent="0.2">
      <c r="A2299" s="11" t="str">
        <f>IF('Atual-TXT'!A2320&lt;&gt;"",LEFT('Atual-TXT'!A2320,15),"")</f>
        <v/>
      </c>
      <c r="B2299" s="11" t="str">
        <f>IF('Atual-TXT'!A2320&lt;&gt;"",RIGHT(LEFT('Atual-TXT'!A2320,51),34),"")</f>
        <v/>
      </c>
      <c r="C2299" s="12" t="str">
        <f>IF('Atual-TXT'!A2320&lt;&gt;"",VALUE(RIGHT(LEFT('Atual-TXT'!A2320,75),23)),"")</f>
        <v/>
      </c>
      <c r="D2299" s="11" t="str">
        <f>IF('Atual-TXT'!A2320&lt;&gt;"",RIGHT(LEFT('Atual-TXT'!A2320,77),1),"")</f>
        <v/>
      </c>
      <c r="E2299" s="12" t="str">
        <f>IF('Atual-TXT'!A2320&lt;&gt;"",IF(MOD(VALUE(LEFT(A2299,1)),2)=1,IF(D2299="D",C2299,-C2299),IF(D2299="C",C2299,-C2299)),"")</f>
        <v/>
      </c>
    </row>
    <row r="2300" spans="1:5" x14ac:dyDescent="0.2">
      <c r="A2300" s="11" t="str">
        <f>IF('Atual-TXT'!A2321&lt;&gt;"",LEFT('Atual-TXT'!A2321,15),"")</f>
        <v/>
      </c>
      <c r="B2300" s="11" t="str">
        <f>IF('Atual-TXT'!A2321&lt;&gt;"",RIGHT(LEFT('Atual-TXT'!A2321,51),34),"")</f>
        <v/>
      </c>
      <c r="C2300" s="12" t="str">
        <f>IF('Atual-TXT'!A2321&lt;&gt;"",VALUE(RIGHT(LEFT('Atual-TXT'!A2321,75),23)),"")</f>
        <v/>
      </c>
      <c r="D2300" s="11" t="str">
        <f>IF('Atual-TXT'!A2321&lt;&gt;"",RIGHT(LEFT('Atual-TXT'!A2321,77),1),"")</f>
        <v/>
      </c>
      <c r="E2300" s="12" t="str">
        <f>IF('Atual-TXT'!A2321&lt;&gt;"",IF(MOD(VALUE(LEFT(A2300,1)),2)=1,IF(D2300="D",C2300,-C2300),IF(D2300="C",C2300,-C2300)),"")</f>
        <v/>
      </c>
    </row>
    <row r="2301" spans="1:5" x14ac:dyDescent="0.2">
      <c r="A2301" s="11" t="str">
        <f>IF('Atual-TXT'!A2322&lt;&gt;"",LEFT('Atual-TXT'!A2322,15),"")</f>
        <v/>
      </c>
      <c r="B2301" s="11" t="str">
        <f>IF('Atual-TXT'!A2322&lt;&gt;"",RIGHT(LEFT('Atual-TXT'!A2322,51),34),"")</f>
        <v/>
      </c>
      <c r="C2301" s="12" t="str">
        <f>IF('Atual-TXT'!A2322&lt;&gt;"",VALUE(RIGHT(LEFT('Atual-TXT'!A2322,75),23)),"")</f>
        <v/>
      </c>
      <c r="D2301" s="11" t="str">
        <f>IF('Atual-TXT'!A2322&lt;&gt;"",RIGHT(LEFT('Atual-TXT'!A2322,77),1),"")</f>
        <v/>
      </c>
      <c r="E2301" s="12" t="str">
        <f>IF('Atual-TXT'!A2322&lt;&gt;"",IF(MOD(VALUE(LEFT(A2301,1)),2)=1,IF(D2301="D",C2301,-C2301),IF(D2301="C",C2301,-C2301)),"")</f>
        <v/>
      </c>
    </row>
    <row r="2302" spans="1:5" x14ac:dyDescent="0.2">
      <c r="A2302" s="11" t="str">
        <f>IF('Atual-TXT'!A2323&lt;&gt;"",LEFT('Atual-TXT'!A2323,15),"")</f>
        <v/>
      </c>
      <c r="B2302" s="11" t="str">
        <f>IF('Atual-TXT'!A2323&lt;&gt;"",RIGHT(LEFT('Atual-TXT'!A2323,51),34),"")</f>
        <v/>
      </c>
      <c r="C2302" s="12" t="str">
        <f>IF('Atual-TXT'!A2323&lt;&gt;"",VALUE(RIGHT(LEFT('Atual-TXT'!A2323,75),23)),"")</f>
        <v/>
      </c>
      <c r="D2302" s="11" t="str">
        <f>IF('Atual-TXT'!A2323&lt;&gt;"",RIGHT(LEFT('Atual-TXT'!A2323,77),1),"")</f>
        <v/>
      </c>
      <c r="E2302" s="12" t="str">
        <f>IF('Atual-TXT'!A2323&lt;&gt;"",IF(MOD(VALUE(LEFT(A2302,1)),2)=1,IF(D2302="D",C2302,-C2302),IF(D2302="C",C2302,-C2302)),"")</f>
        <v/>
      </c>
    </row>
    <row r="2303" spans="1:5" x14ac:dyDescent="0.2">
      <c r="A2303" s="11" t="str">
        <f>IF('Atual-TXT'!A2324&lt;&gt;"",LEFT('Atual-TXT'!A2324,15),"")</f>
        <v/>
      </c>
      <c r="B2303" s="11" t="str">
        <f>IF('Atual-TXT'!A2324&lt;&gt;"",RIGHT(LEFT('Atual-TXT'!A2324,51),34),"")</f>
        <v/>
      </c>
      <c r="C2303" s="12" t="str">
        <f>IF('Atual-TXT'!A2324&lt;&gt;"",VALUE(RIGHT(LEFT('Atual-TXT'!A2324,75),23)),"")</f>
        <v/>
      </c>
      <c r="D2303" s="11" t="str">
        <f>IF('Atual-TXT'!A2324&lt;&gt;"",RIGHT(LEFT('Atual-TXT'!A2324,77),1),"")</f>
        <v/>
      </c>
      <c r="E2303" s="12" t="str">
        <f>IF('Atual-TXT'!A2324&lt;&gt;"",IF(MOD(VALUE(LEFT(A2303,1)),2)=1,IF(D2303="D",C2303,-C2303),IF(D2303="C",C2303,-C2303)),"")</f>
        <v/>
      </c>
    </row>
    <row r="2304" spans="1:5" x14ac:dyDescent="0.2">
      <c r="A2304" s="11" t="str">
        <f>IF('Atual-TXT'!A2325&lt;&gt;"",LEFT('Atual-TXT'!A2325,15),"")</f>
        <v/>
      </c>
      <c r="B2304" s="11" t="str">
        <f>IF('Atual-TXT'!A2325&lt;&gt;"",RIGHT(LEFT('Atual-TXT'!A2325,51),34),"")</f>
        <v/>
      </c>
      <c r="C2304" s="12" t="str">
        <f>IF('Atual-TXT'!A2325&lt;&gt;"",VALUE(RIGHT(LEFT('Atual-TXT'!A2325,75),23)),"")</f>
        <v/>
      </c>
      <c r="D2304" s="11" t="str">
        <f>IF('Atual-TXT'!A2325&lt;&gt;"",RIGHT(LEFT('Atual-TXT'!A2325,77),1),"")</f>
        <v/>
      </c>
      <c r="E2304" s="12" t="str">
        <f>IF('Atual-TXT'!A2325&lt;&gt;"",IF(MOD(VALUE(LEFT(A2304,1)),2)=1,IF(D2304="D",C2304,-C2304),IF(D2304="C",C2304,-C2304)),"")</f>
        <v/>
      </c>
    </row>
    <row r="2305" spans="1:5" x14ac:dyDescent="0.2">
      <c r="A2305" s="11" t="str">
        <f>IF('Atual-TXT'!A2326&lt;&gt;"",LEFT('Atual-TXT'!A2326,15),"")</f>
        <v/>
      </c>
      <c r="B2305" s="11" t="str">
        <f>IF('Atual-TXT'!A2326&lt;&gt;"",RIGHT(LEFT('Atual-TXT'!A2326,51),34),"")</f>
        <v/>
      </c>
      <c r="C2305" s="12" t="str">
        <f>IF('Atual-TXT'!A2326&lt;&gt;"",VALUE(RIGHT(LEFT('Atual-TXT'!A2326,75),23)),"")</f>
        <v/>
      </c>
      <c r="D2305" s="11" t="str">
        <f>IF('Atual-TXT'!A2326&lt;&gt;"",RIGHT(LEFT('Atual-TXT'!A2326,77),1),"")</f>
        <v/>
      </c>
      <c r="E2305" s="12" t="str">
        <f>IF('Atual-TXT'!A2326&lt;&gt;"",IF(MOD(VALUE(LEFT(A2305,1)),2)=1,IF(D2305="D",C2305,-C2305),IF(D2305="C",C2305,-C2305)),"")</f>
        <v/>
      </c>
    </row>
    <row r="2306" spans="1:5" x14ac:dyDescent="0.2">
      <c r="A2306" s="11" t="str">
        <f>IF('Atual-TXT'!A2327&lt;&gt;"",LEFT('Atual-TXT'!A2327,15),"")</f>
        <v/>
      </c>
      <c r="B2306" s="11" t="str">
        <f>IF('Atual-TXT'!A2327&lt;&gt;"",RIGHT(LEFT('Atual-TXT'!A2327,51),34),"")</f>
        <v/>
      </c>
      <c r="C2306" s="12" t="str">
        <f>IF('Atual-TXT'!A2327&lt;&gt;"",VALUE(RIGHT(LEFT('Atual-TXT'!A2327,75),23)),"")</f>
        <v/>
      </c>
      <c r="D2306" s="11" t="str">
        <f>IF('Atual-TXT'!A2327&lt;&gt;"",RIGHT(LEFT('Atual-TXT'!A2327,77),1),"")</f>
        <v/>
      </c>
      <c r="E2306" s="12" t="str">
        <f>IF('Atual-TXT'!A2327&lt;&gt;"",IF(MOD(VALUE(LEFT(A2306,1)),2)=1,IF(D2306="D",C2306,-C2306),IF(D2306="C",C2306,-C2306)),"")</f>
        <v/>
      </c>
    </row>
    <row r="2307" spans="1:5" x14ac:dyDescent="0.2">
      <c r="A2307" s="11" t="str">
        <f>IF('Atual-TXT'!A2328&lt;&gt;"",LEFT('Atual-TXT'!A2328,15),"")</f>
        <v/>
      </c>
      <c r="B2307" s="11" t="str">
        <f>IF('Atual-TXT'!A2328&lt;&gt;"",RIGHT(LEFT('Atual-TXT'!A2328,51),34),"")</f>
        <v/>
      </c>
      <c r="C2307" s="12" t="str">
        <f>IF('Atual-TXT'!A2328&lt;&gt;"",VALUE(RIGHT(LEFT('Atual-TXT'!A2328,75),23)),"")</f>
        <v/>
      </c>
      <c r="D2307" s="11" t="str">
        <f>IF('Atual-TXT'!A2328&lt;&gt;"",RIGHT(LEFT('Atual-TXT'!A2328,77),1),"")</f>
        <v/>
      </c>
      <c r="E2307" s="12" t="str">
        <f>IF('Atual-TXT'!A2328&lt;&gt;"",IF(MOD(VALUE(LEFT(A2307,1)),2)=1,IF(D2307="D",C2307,-C2307),IF(D2307="C",C2307,-C2307)),"")</f>
        <v/>
      </c>
    </row>
    <row r="2308" spans="1:5" x14ac:dyDescent="0.2">
      <c r="A2308" s="11" t="str">
        <f>IF('Atual-TXT'!A2329&lt;&gt;"",LEFT('Atual-TXT'!A2329,15),"")</f>
        <v/>
      </c>
      <c r="B2308" s="11" t="str">
        <f>IF('Atual-TXT'!A2329&lt;&gt;"",RIGHT(LEFT('Atual-TXT'!A2329,51),34),"")</f>
        <v/>
      </c>
      <c r="C2308" s="12" t="str">
        <f>IF('Atual-TXT'!A2329&lt;&gt;"",VALUE(RIGHT(LEFT('Atual-TXT'!A2329,75),23)),"")</f>
        <v/>
      </c>
      <c r="D2308" s="11" t="str">
        <f>IF('Atual-TXT'!A2329&lt;&gt;"",RIGHT(LEFT('Atual-TXT'!A2329,77),1),"")</f>
        <v/>
      </c>
      <c r="E2308" s="12" t="str">
        <f>IF('Atual-TXT'!A2329&lt;&gt;"",IF(MOD(VALUE(LEFT(A2308,1)),2)=1,IF(D2308="D",C2308,-C2308),IF(D2308="C",C2308,-C2308)),"")</f>
        <v/>
      </c>
    </row>
    <row r="2309" spans="1:5" x14ac:dyDescent="0.2">
      <c r="A2309" s="11" t="str">
        <f>IF('Atual-TXT'!A2330&lt;&gt;"",LEFT('Atual-TXT'!A2330,15),"")</f>
        <v/>
      </c>
      <c r="B2309" s="11" t="str">
        <f>IF('Atual-TXT'!A2330&lt;&gt;"",RIGHT(LEFT('Atual-TXT'!A2330,51),34),"")</f>
        <v/>
      </c>
      <c r="C2309" s="12" t="str">
        <f>IF('Atual-TXT'!A2330&lt;&gt;"",VALUE(RIGHT(LEFT('Atual-TXT'!A2330,75),23)),"")</f>
        <v/>
      </c>
      <c r="D2309" s="11" t="str">
        <f>IF('Atual-TXT'!A2330&lt;&gt;"",RIGHT(LEFT('Atual-TXT'!A2330,77),1),"")</f>
        <v/>
      </c>
      <c r="E2309" s="12" t="str">
        <f>IF('Atual-TXT'!A2330&lt;&gt;"",IF(MOD(VALUE(LEFT(A2309,1)),2)=1,IF(D2309="D",C2309,-C2309),IF(D2309="C",C2309,-C2309)),"")</f>
        <v/>
      </c>
    </row>
    <row r="2310" spans="1:5" x14ac:dyDescent="0.2">
      <c r="A2310" s="11" t="str">
        <f>IF('Atual-TXT'!A2331&lt;&gt;"",LEFT('Atual-TXT'!A2331,15),"")</f>
        <v/>
      </c>
      <c r="B2310" s="11" t="str">
        <f>IF('Atual-TXT'!A2331&lt;&gt;"",RIGHT(LEFT('Atual-TXT'!A2331,51),34),"")</f>
        <v/>
      </c>
      <c r="C2310" s="12" t="str">
        <f>IF('Atual-TXT'!A2331&lt;&gt;"",VALUE(RIGHT(LEFT('Atual-TXT'!A2331,75),23)),"")</f>
        <v/>
      </c>
      <c r="D2310" s="11" t="str">
        <f>IF('Atual-TXT'!A2331&lt;&gt;"",RIGHT(LEFT('Atual-TXT'!A2331,77),1),"")</f>
        <v/>
      </c>
      <c r="E2310" s="12" t="str">
        <f>IF('Atual-TXT'!A2331&lt;&gt;"",IF(MOD(VALUE(LEFT(A2310,1)),2)=1,IF(D2310="D",C2310,-C2310),IF(D2310="C",C2310,-C2310)),"")</f>
        <v/>
      </c>
    </row>
    <row r="2311" spans="1:5" x14ac:dyDescent="0.2">
      <c r="A2311" s="11" t="str">
        <f>IF('Atual-TXT'!A2332&lt;&gt;"",LEFT('Atual-TXT'!A2332,15),"")</f>
        <v/>
      </c>
      <c r="B2311" s="11" t="str">
        <f>IF('Atual-TXT'!A2332&lt;&gt;"",RIGHT(LEFT('Atual-TXT'!A2332,51),34),"")</f>
        <v/>
      </c>
      <c r="C2311" s="12" t="str">
        <f>IF('Atual-TXT'!A2332&lt;&gt;"",VALUE(RIGHT(LEFT('Atual-TXT'!A2332,75),23)),"")</f>
        <v/>
      </c>
      <c r="D2311" s="11" t="str">
        <f>IF('Atual-TXT'!A2332&lt;&gt;"",RIGHT(LEFT('Atual-TXT'!A2332,77),1),"")</f>
        <v/>
      </c>
      <c r="E2311" s="12" t="str">
        <f>IF('Atual-TXT'!A2332&lt;&gt;"",IF(MOD(VALUE(LEFT(A2311,1)),2)=1,IF(D2311="D",C2311,-C2311),IF(D2311="C",C2311,-C2311)),"")</f>
        <v/>
      </c>
    </row>
    <row r="2312" spans="1:5" x14ac:dyDescent="0.2">
      <c r="A2312" s="11" t="str">
        <f>IF('Atual-TXT'!A2333&lt;&gt;"",LEFT('Atual-TXT'!A2333,15),"")</f>
        <v/>
      </c>
      <c r="B2312" s="11" t="str">
        <f>IF('Atual-TXT'!A2333&lt;&gt;"",RIGHT(LEFT('Atual-TXT'!A2333,51),34),"")</f>
        <v/>
      </c>
      <c r="C2312" s="12" t="str">
        <f>IF('Atual-TXT'!A2333&lt;&gt;"",VALUE(RIGHT(LEFT('Atual-TXT'!A2333,75),23)),"")</f>
        <v/>
      </c>
      <c r="D2312" s="11" t="str">
        <f>IF('Atual-TXT'!A2333&lt;&gt;"",RIGHT(LEFT('Atual-TXT'!A2333,77),1),"")</f>
        <v/>
      </c>
      <c r="E2312" s="12" t="str">
        <f>IF('Atual-TXT'!A2333&lt;&gt;"",IF(MOD(VALUE(LEFT(A2312,1)),2)=1,IF(D2312="D",C2312,-C2312),IF(D2312="C",C2312,-C2312)),"")</f>
        <v/>
      </c>
    </row>
    <row r="2313" spans="1:5" x14ac:dyDescent="0.2">
      <c r="A2313" s="11" t="str">
        <f>IF('Atual-TXT'!A2334&lt;&gt;"",LEFT('Atual-TXT'!A2334,15),"")</f>
        <v/>
      </c>
      <c r="B2313" s="11" t="str">
        <f>IF('Atual-TXT'!A2334&lt;&gt;"",RIGHT(LEFT('Atual-TXT'!A2334,51),34),"")</f>
        <v/>
      </c>
      <c r="C2313" s="12" t="str">
        <f>IF('Atual-TXT'!A2334&lt;&gt;"",VALUE(RIGHT(LEFT('Atual-TXT'!A2334,75),23)),"")</f>
        <v/>
      </c>
      <c r="D2313" s="11" t="str">
        <f>IF('Atual-TXT'!A2334&lt;&gt;"",RIGHT(LEFT('Atual-TXT'!A2334,77),1),"")</f>
        <v/>
      </c>
      <c r="E2313" s="12" t="str">
        <f>IF('Atual-TXT'!A2334&lt;&gt;"",IF(MOD(VALUE(LEFT(A2313,1)),2)=1,IF(D2313="D",C2313,-C2313),IF(D2313="C",C2313,-C2313)),"")</f>
        <v/>
      </c>
    </row>
    <row r="2314" spans="1:5" x14ac:dyDescent="0.2">
      <c r="A2314" s="11" t="str">
        <f>IF('Atual-TXT'!A2335&lt;&gt;"",LEFT('Atual-TXT'!A2335,15),"")</f>
        <v/>
      </c>
      <c r="B2314" s="11" t="str">
        <f>IF('Atual-TXT'!A2335&lt;&gt;"",RIGHT(LEFT('Atual-TXT'!A2335,51),34),"")</f>
        <v/>
      </c>
      <c r="C2314" s="12" t="str">
        <f>IF('Atual-TXT'!A2335&lt;&gt;"",VALUE(RIGHT(LEFT('Atual-TXT'!A2335,75),23)),"")</f>
        <v/>
      </c>
      <c r="D2314" s="11" t="str">
        <f>IF('Atual-TXT'!A2335&lt;&gt;"",RIGHT(LEFT('Atual-TXT'!A2335,77),1),"")</f>
        <v/>
      </c>
      <c r="E2314" s="12" t="str">
        <f>IF('Atual-TXT'!A2335&lt;&gt;"",IF(MOD(VALUE(LEFT(A2314,1)),2)=1,IF(D2314="D",C2314,-C2314),IF(D2314="C",C2314,-C2314)),"")</f>
        <v/>
      </c>
    </row>
    <row r="2315" spans="1:5" x14ac:dyDescent="0.2">
      <c r="A2315" s="11" t="str">
        <f>IF('Atual-TXT'!A2336&lt;&gt;"",LEFT('Atual-TXT'!A2336,15),"")</f>
        <v/>
      </c>
      <c r="B2315" s="11" t="str">
        <f>IF('Atual-TXT'!A2336&lt;&gt;"",RIGHT(LEFT('Atual-TXT'!A2336,51),34),"")</f>
        <v/>
      </c>
      <c r="C2315" s="12" t="str">
        <f>IF('Atual-TXT'!A2336&lt;&gt;"",VALUE(RIGHT(LEFT('Atual-TXT'!A2336,75),23)),"")</f>
        <v/>
      </c>
      <c r="D2315" s="11" t="str">
        <f>IF('Atual-TXT'!A2336&lt;&gt;"",RIGHT(LEFT('Atual-TXT'!A2336,77),1),"")</f>
        <v/>
      </c>
      <c r="E2315" s="12" t="str">
        <f>IF('Atual-TXT'!A2336&lt;&gt;"",IF(MOD(VALUE(LEFT(A2315,1)),2)=1,IF(D2315="D",C2315,-C2315),IF(D2315="C",C2315,-C2315)),"")</f>
        <v/>
      </c>
    </row>
    <row r="2316" spans="1:5" x14ac:dyDescent="0.2">
      <c r="A2316" s="11" t="str">
        <f>IF('Atual-TXT'!A2337&lt;&gt;"",LEFT('Atual-TXT'!A2337,15),"")</f>
        <v/>
      </c>
      <c r="B2316" s="11" t="str">
        <f>IF('Atual-TXT'!A2337&lt;&gt;"",RIGHT(LEFT('Atual-TXT'!A2337,51),34),"")</f>
        <v/>
      </c>
      <c r="C2316" s="12" t="str">
        <f>IF('Atual-TXT'!A2337&lt;&gt;"",VALUE(RIGHT(LEFT('Atual-TXT'!A2337,75),23)),"")</f>
        <v/>
      </c>
      <c r="D2316" s="11" t="str">
        <f>IF('Atual-TXT'!A2337&lt;&gt;"",RIGHT(LEFT('Atual-TXT'!A2337,77),1),"")</f>
        <v/>
      </c>
      <c r="E2316" s="12" t="str">
        <f>IF('Atual-TXT'!A2337&lt;&gt;"",IF(MOD(VALUE(LEFT(A2316,1)),2)=1,IF(D2316="D",C2316,-C2316),IF(D2316="C",C2316,-C2316)),"")</f>
        <v/>
      </c>
    </row>
    <row r="2317" spans="1:5" x14ac:dyDescent="0.2">
      <c r="A2317" s="11" t="str">
        <f>IF('Atual-TXT'!A2338&lt;&gt;"",LEFT('Atual-TXT'!A2338,15),"")</f>
        <v/>
      </c>
      <c r="B2317" s="11" t="str">
        <f>IF('Atual-TXT'!A2338&lt;&gt;"",RIGHT(LEFT('Atual-TXT'!A2338,51),34),"")</f>
        <v/>
      </c>
      <c r="C2317" s="12" t="str">
        <f>IF('Atual-TXT'!A2338&lt;&gt;"",VALUE(RIGHT(LEFT('Atual-TXT'!A2338,75),23)),"")</f>
        <v/>
      </c>
      <c r="D2317" s="11" t="str">
        <f>IF('Atual-TXT'!A2338&lt;&gt;"",RIGHT(LEFT('Atual-TXT'!A2338,77),1),"")</f>
        <v/>
      </c>
      <c r="E2317" s="12" t="str">
        <f>IF('Atual-TXT'!A2338&lt;&gt;"",IF(MOD(VALUE(LEFT(A2317,1)),2)=1,IF(D2317="D",C2317,-C2317),IF(D2317="C",C2317,-C2317)),"")</f>
        <v/>
      </c>
    </row>
    <row r="2318" spans="1:5" x14ac:dyDescent="0.2">
      <c r="A2318" s="11" t="str">
        <f>IF('Atual-TXT'!A2339&lt;&gt;"",LEFT('Atual-TXT'!A2339,15),"")</f>
        <v/>
      </c>
      <c r="B2318" s="11" t="str">
        <f>IF('Atual-TXT'!A2339&lt;&gt;"",RIGHT(LEFT('Atual-TXT'!A2339,51),34),"")</f>
        <v/>
      </c>
      <c r="C2318" s="12" t="str">
        <f>IF('Atual-TXT'!A2339&lt;&gt;"",VALUE(RIGHT(LEFT('Atual-TXT'!A2339,75),23)),"")</f>
        <v/>
      </c>
      <c r="D2318" s="11" t="str">
        <f>IF('Atual-TXT'!A2339&lt;&gt;"",RIGHT(LEFT('Atual-TXT'!A2339,77),1),"")</f>
        <v/>
      </c>
      <c r="E2318" s="12" t="str">
        <f>IF('Atual-TXT'!A2339&lt;&gt;"",IF(MOD(VALUE(LEFT(A2318,1)),2)=1,IF(D2318="D",C2318,-C2318),IF(D2318="C",C2318,-C2318)),"")</f>
        <v/>
      </c>
    </row>
    <row r="2319" spans="1:5" x14ac:dyDescent="0.2">
      <c r="A2319" s="11" t="str">
        <f>IF('Atual-TXT'!A2340&lt;&gt;"",LEFT('Atual-TXT'!A2340,15),"")</f>
        <v/>
      </c>
      <c r="B2319" s="11" t="str">
        <f>IF('Atual-TXT'!A2340&lt;&gt;"",RIGHT(LEFT('Atual-TXT'!A2340,51),34),"")</f>
        <v/>
      </c>
      <c r="C2319" s="12" t="str">
        <f>IF('Atual-TXT'!A2340&lt;&gt;"",VALUE(RIGHT(LEFT('Atual-TXT'!A2340,75),23)),"")</f>
        <v/>
      </c>
      <c r="D2319" s="11" t="str">
        <f>IF('Atual-TXT'!A2340&lt;&gt;"",RIGHT(LEFT('Atual-TXT'!A2340,77),1),"")</f>
        <v/>
      </c>
      <c r="E2319" s="12" t="str">
        <f>IF('Atual-TXT'!A2340&lt;&gt;"",IF(MOD(VALUE(LEFT(A2319,1)),2)=1,IF(D2319="D",C2319,-C2319),IF(D2319="C",C2319,-C2319)),"")</f>
        <v/>
      </c>
    </row>
    <row r="2320" spans="1:5" x14ac:dyDescent="0.2">
      <c r="A2320" s="11" t="str">
        <f>IF('Atual-TXT'!A2341&lt;&gt;"",LEFT('Atual-TXT'!A2341,15),"")</f>
        <v/>
      </c>
      <c r="B2320" s="11" t="str">
        <f>IF('Atual-TXT'!A2341&lt;&gt;"",RIGHT(LEFT('Atual-TXT'!A2341,51),34),"")</f>
        <v/>
      </c>
      <c r="C2320" s="12" t="str">
        <f>IF('Atual-TXT'!A2341&lt;&gt;"",VALUE(RIGHT(LEFT('Atual-TXT'!A2341,75),23)),"")</f>
        <v/>
      </c>
      <c r="D2320" s="11" t="str">
        <f>IF('Atual-TXT'!A2341&lt;&gt;"",RIGHT(LEFT('Atual-TXT'!A2341,77),1),"")</f>
        <v/>
      </c>
      <c r="E2320" s="12" t="str">
        <f>IF('Atual-TXT'!A2341&lt;&gt;"",IF(MOD(VALUE(LEFT(A2320,1)),2)=1,IF(D2320="D",C2320,-C2320),IF(D2320="C",C2320,-C2320)),"")</f>
        <v/>
      </c>
    </row>
    <row r="2321" spans="1:5" x14ac:dyDescent="0.2">
      <c r="A2321" s="11" t="str">
        <f>IF('Atual-TXT'!A2342&lt;&gt;"",LEFT('Atual-TXT'!A2342,15),"")</f>
        <v/>
      </c>
      <c r="B2321" s="11" t="str">
        <f>IF('Atual-TXT'!A2342&lt;&gt;"",RIGHT(LEFT('Atual-TXT'!A2342,51),34),"")</f>
        <v/>
      </c>
      <c r="C2321" s="12" t="str">
        <f>IF('Atual-TXT'!A2342&lt;&gt;"",VALUE(RIGHT(LEFT('Atual-TXT'!A2342,75),23)),"")</f>
        <v/>
      </c>
      <c r="D2321" s="11" t="str">
        <f>IF('Atual-TXT'!A2342&lt;&gt;"",RIGHT(LEFT('Atual-TXT'!A2342,77),1),"")</f>
        <v/>
      </c>
      <c r="E2321" s="12" t="str">
        <f>IF('Atual-TXT'!A2342&lt;&gt;"",IF(MOD(VALUE(LEFT(A2321,1)),2)=1,IF(D2321="D",C2321,-C2321),IF(D2321="C",C2321,-C2321)),"")</f>
        <v/>
      </c>
    </row>
    <row r="2322" spans="1:5" x14ac:dyDescent="0.2">
      <c r="A2322" s="11" t="str">
        <f>IF('Atual-TXT'!A2343&lt;&gt;"",LEFT('Atual-TXT'!A2343,15),"")</f>
        <v/>
      </c>
      <c r="B2322" s="11" t="str">
        <f>IF('Atual-TXT'!A2343&lt;&gt;"",RIGHT(LEFT('Atual-TXT'!A2343,51),34),"")</f>
        <v/>
      </c>
      <c r="C2322" s="12" t="str">
        <f>IF('Atual-TXT'!A2343&lt;&gt;"",VALUE(RIGHT(LEFT('Atual-TXT'!A2343,75),23)),"")</f>
        <v/>
      </c>
      <c r="D2322" s="11" t="str">
        <f>IF('Atual-TXT'!A2343&lt;&gt;"",RIGHT(LEFT('Atual-TXT'!A2343,77),1),"")</f>
        <v/>
      </c>
      <c r="E2322" s="12" t="str">
        <f>IF('Atual-TXT'!A2343&lt;&gt;"",IF(MOD(VALUE(LEFT(A2322,1)),2)=1,IF(D2322="D",C2322,-C2322),IF(D2322="C",C2322,-C2322)),"")</f>
        <v/>
      </c>
    </row>
    <row r="2323" spans="1:5" x14ac:dyDescent="0.2">
      <c r="A2323" s="11" t="str">
        <f>IF('Atual-TXT'!A2344&lt;&gt;"",LEFT('Atual-TXT'!A2344,15),"")</f>
        <v/>
      </c>
      <c r="B2323" s="11" t="str">
        <f>IF('Atual-TXT'!A2344&lt;&gt;"",RIGHT(LEFT('Atual-TXT'!A2344,51),34),"")</f>
        <v/>
      </c>
      <c r="C2323" s="12" t="str">
        <f>IF('Atual-TXT'!A2344&lt;&gt;"",VALUE(RIGHT(LEFT('Atual-TXT'!A2344,75),23)),"")</f>
        <v/>
      </c>
      <c r="D2323" s="11" t="str">
        <f>IF('Atual-TXT'!A2344&lt;&gt;"",RIGHT(LEFT('Atual-TXT'!A2344,77),1),"")</f>
        <v/>
      </c>
      <c r="E2323" s="12" t="str">
        <f>IF('Atual-TXT'!A2344&lt;&gt;"",IF(MOD(VALUE(LEFT(A2323,1)),2)=1,IF(D2323="D",C2323,-C2323),IF(D2323="C",C2323,-C2323)),"")</f>
        <v/>
      </c>
    </row>
    <row r="2324" spans="1:5" x14ac:dyDescent="0.2">
      <c r="A2324" s="11" t="str">
        <f>IF('Atual-TXT'!A2345&lt;&gt;"",LEFT('Atual-TXT'!A2345,15),"")</f>
        <v/>
      </c>
      <c r="B2324" s="11" t="str">
        <f>IF('Atual-TXT'!A2345&lt;&gt;"",RIGHT(LEFT('Atual-TXT'!A2345,51),34),"")</f>
        <v/>
      </c>
      <c r="C2324" s="12" t="str">
        <f>IF('Atual-TXT'!A2345&lt;&gt;"",VALUE(RIGHT(LEFT('Atual-TXT'!A2345,75),23)),"")</f>
        <v/>
      </c>
      <c r="D2324" s="11" t="str">
        <f>IF('Atual-TXT'!A2345&lt;&gt;"",RIGHT(LEFT('Atual-TXT'!A2345,77),1),"")</f>
        <v/>
      </c>
      <c r="E2324" s="12" t="str">
        <f>IF('Atual-TXT'!A2345&lt;&gt;"",IF(MOD(VALUE(LEFT(A2324,1)),2)=1,IF(D2324="D",C2324,-C2324),IF(D2324="C",C2324,-C2324)),"")</f>
        <v/>
      </c>
    </row>
    <row r="2325" spans="1:5" x14ac:dyDescent="0.2">
      <c r="A2325" s="11" t="str">
        <f>IF('Atual-TXT'!A2346&lt;&gt;"",LEFT('Atual-TXT'!A2346,15),"")</f>
        <v/>
      </c>
      <c r="B2325" s="11" t="str">
        <f>IF('Atual-TXT'!A2346&lt;&gt;"",RIGHT(LEFT('Atual-TXT'!A2346,51),34),"")</f>
        <v/>
      </c>
      <c r="C2325" s="12" t="str">
        <f>IF('Atual-TXT'!A2346&lt;&gt;"",VALUE(RIGHT(LEFT('Atual-TXT'!A2346,75),23)),"")</f>
        <v/>
      </c>
      <c r="D2325" s="11" t="str">
        <f>IF('Atual-TXT'!A2346&lt;&gt;"",RIGHT(LEFT('Atual-TXT'!A2346,77),1),"")</f>
        <v/>
      </c>
      <c r="E2325" s="12" t="str">
        <f>IF('Atual-TXT'!A2346&lt;&gt;"",IF(MOD(VALUE(LEFT(A2325,1)),2)=1,IF(D2325="D",C2325,-C2325),IF(D2325="C",C2325,-C2325)),"")</f>
        <v/>
      </c>
    </row>
    <row r="2326" spans="1:5" x14ac:dyDescent="0.2">
      <c r="A2326" s="11" t="str">
        <f>IF('Atual-TXT'!A2347&lt;&gt;"",LEFT('Atual-TXT'!A2347,15),"")</f>
        <v/>
      </c>
      <c r="B2326" s="11" t="str">
        <f>IF('Atual-TXT'!A2347&lt;&gt;"",RIGHT(LEFT('Atual-TXT'!A2347,51),34),"")</f>
        <v/>
      </c>
      <c r="C2326" s="12" t="str">
        <f>IF('Atual-TXT'!A2347&lt;&gt;"",VALUE(RIGHT(LEFT('Atual-TXT'!A2347,75),23)),"")</f>
        <v/>
      </c>
      <c r="D2326" s="11" t="str">
        <f>IF('Atual-TXT'!A2347&lt;&gt;"",RIGHT(LEFT('Atual-TXT'!A2347,77),1),"")</f>
        <v/>
      </c>
      <c r="E2326" s="12" t="str">
        <f>IF('Atual-TXT'!A2347&lt;&gt;"",IF(MOD(VALUE(LEFT(A2326,1)),2)=1,IF(D2326="D",C2326,-C2326),IF(D2326="C",C2326,-C2326)),"")</f>
        <v/>
      </c>
    </row>
    <row r="2327" spans="1:5" x14ac:dyDescent="0.2">
      <c r="A2327" s="11" t="str">
        <f>IF('Atual-TXT'!A2348&lt;&gt;"",LEFT('Atual-TXT'!A2348,15),"")</f>
        <v/>
      </c>
      <c r="B2327" s="11" t="str">
        <f>IF('Atual-TXT'!A2348&lt;&gt;"",RIGHT(LEFT('Atual-TXT'!A2348,51),34),"")</f>
        <v/>
      </c>
      <c r="C2327" s="12" t="str">
        <f>IF('Atual-TXT'!A2348&lt;&gt;"",VALUE(RIGHT(LEFT('Atual-TXT'!A2348,75),23)),"")</f>
        <v/>
      </c>
      <c r="D2327" s="11" t="str">
        <f>IF('Atual-TXT'!A2348&lt;&gt;"",RIGHT(LEFT('Atual-TXT'!A2348,77),1),"")</f>
        <v/>
      </c>
      <c r="E2327" s="12" t="str">
        <f>IF('Atual-TXT'!A2348&lt;&gt;"",IF(MOD(VALUE(LEFT(A2327,1)),2)=1,IF(D2327="D",C2327,-C2327),IF(D2327="C",C2327,-C2327)),"")</f>
        <v/>
      </c>
    </row>
    <row r="2328" spans="1:5" x14ac:dyDescent="0.2">
      <c r="A2328" s="11" t="str">
        <f>IF('Atual-TXT'!A2349&lt;&gt;"",LEFT('Atual-TXT'!A2349,15),"")</f>
        <v/>
      </c>
      <c r="B2328" s="11" t="str">
        <f>IF('Atual-TXT'!A2349&lt;&gt;"",RIGHT(LEFT('Atual-TXT'!A2349,51),34),"")</f>
        <v/>
      </c>
      <c r="C2328" s="12" t="str">
        <f>IF('Atual-TXT'!A2349&lt;&gt;"",VALUE(RIGHT(LEFT('Atual-TXT'!A2349,75),23)),"")</f>
        <v/>
      </c>
      <c r="D2328" s="11" t="str">
        <f>IF('Atual-TXT'!A2349&lt;&gt;"",RIGHT(LEFT('Atual-TXT'!A2349,77),1),"")</f>
        <v/>
      </c>
      <c r="E2328" s="12" t="str">
        <f>IF('Atual-TXT'!A2349&lt;&gt;"",IF(MOD(VALUE(LEFT(A2328,1)),2)=1,IF(D2328="D",C2328,-C2328),IF(D2328="C",C2328,-C2328)),"")</f>
        <v/>
      </c>
    </row>
    <row r="2329" spans="1:5" x14ac:dyDescent="0.2">
      <c r="A2329" s="11" t="str">
        <f>IF('Atual-TXT'!A2350&lt;&gt;"",LEFT('Atual-TXT'!A2350,15),"")</f>
        <v/>
      </c>
      <c r="B2329" s="11" t="str">
        <f>IF('Atual-TXT'!A2350&lt;&gt;"",RIGHT(LEFT('Atual-TXT'!A2350,51),34),"")</f>
        <v/>
      </c>
      <c r="C2329" s="12" t="str">
        <f>IF('Atual-TXT'!A2350&lt;&gt;"",VALUE(RIGHT(LEFT('Atual-TXT'!A2350,75),23)),"")</f>
        <v/>
      </c>
      <c r="D2329" s="11" t="str">
        <f>IF('Atual-TXT'!A2350&lt;&gt;"",RIGHT(LEFT('Atual-TXT'!A2350,77),1),"")</f>
        <v/>
      </c>
      <c r="E2329" s="12" t="str">
        <f>IF('Atual-TXT'!A2350&lt;&gt;"",IF(MOD(VALUE(LEFT(A2329,1)),2)=1,IF(D2329="D",C2329,-C2329),IF(D2329="C",C2329,-C2329)),"")</f>
        <v/>
      </c>
    </row>
    <row r="2330" spans="1:5" x14ac:dyDescent="0.2">
      <c r="A2330" s="11" t="str">
        <f>IF('Atual-TXT'!A2351&lt;&gt;"",LEFT('Atual-TXT'!A2351,15),"")</f>
        <v/>
      </c>
      <c r="B2330" s="11" t="str">
        <f>IF('Atual-TXT'!A2351&lt;&gt;"",RIGHT(LEFT('Atual-TXT'!A2351,51),34),"")</f>
        <v/>
      </c>
      <c r="C2330" s="12" t="str">
        <f>IF('Atual-TXT'!A2351&lt;&gt;"",VALUE(RIGHT(LEFT('Atual-TXT'!A2351,75),23)),"")</f>
        <v/>
      </c>
      <c r="D2330" s="11" t="str">
        <f>IF('Atual-TXT'!A2351&lt;&gt;"",RIGHT(LEFT('Atual-TXT'!A2351,77),1),"")</f>
        <v/>
      </c>
      <c r="E2330" s="12" t="str">
        <f>IF('Atual-TXT'!A2351&lt;&gt;"",IF(MOD(VALUE(LEFT(A2330,1)),2)=1,IF(D2330="D",C2330,-C2330),IF(D2330="C",C2330,-C2330)),"")</f>
        <v/>
      </c>
    </row>
    <row r="2331" spans="1:5" x14ac:dyDescent="0.2">
      <c r="A2331" s="11" t="str">
        <f>IF('Atual-TXT'!A2352&lt;&gt;"",LEFT('Atual-TXT'!A2352,15),"")</f>
        <v/>
      </c>
      <c r="B2331" s="11" t="str">
        <f>IF('Atual-TXT'!A2352&lt;&gt;"",RIGHT(LEFT('Atual-TXT'!A2352,51),34),"")</f>
        <v/>
      </c>
      <c r="C2331" s="12" t="str">
        <f>IF('Atual-TXT'!A2352&lt;&gt;"",VALUE(RIGHT(LEFT('Atual-TXT'!A2352,75),23)),"")</f>
        <v/>
      </c>
      <c r="D2331" s="11" t="str">
        <f>IF('Atual-TXT'!A2352&lt;&gt;"",RIGHT(LEFT('Atual-TXT'!A2352,77),1),"")</f>
        <v/>
      </c>
      <c r="E2331" s="12" t="str">
        <f>IF('Atual-TXT'!A2352&lt;&gt;"",IF(MOD(VALUE(LEFT(A2331,1)),2)=1,IF(D2331="D",C2331,-C2331),IF(D2331="C",C2331,-C2331)),"")</f>
        <v/>
      </c>
    </row>
    <row r="2332" spans="1:5" x14ac:dyDescent="0.2">
      <c r="A2332" s="11" t="str">
        <f>IF('Atual-TXT'!A2353&lt;&gt;"",LEFT('Atual-TXT'!A2353,15),"")</f>
        <v/>
      </c>
      <c r="B2332" s="11" t="str">
        <f>IF('Atual-TXT'!A2353&lt;&gt;"",RIGHT(LEFT('Atual-TXT'!A2353,51),34),"")</f>
        <v/>
      </c>
      <c r="C2332" s="12" t="str">
        <f>IF('Atual-TXT'!A2353&lt;&gt;"",VALUE(RIGHT(LEFT('Atual-TXT'!A2353,75),23)),"")</f>
        <v/>
      </c>
      <c r="D2332" s="11" t="str">
        <f>IF('Atual-TXT'!A2353&lt;&gt;"",RIGHT(LEFT('Atual-TXT'!A2353,77),1),"")</f>
        <v/>
      </c>
      <c r="E2332" s="12" t="str">
        <f>IF('Atual-TXT'!A2353&lt;&gt;"",IF(MOD(VALUE(LEFT(A2332,1)),2)=1,IF(D2332="D",C2332,-C2332),IF(D2332="C",C2332,-C2332)),"")</f>
        <v/>
      </c>
    </row>
    <row r="2333" spans="1:5" x14ac:dyDescent="0.2">
      <c r="A2333" s="11" t="str">
        <f>IF('Atual-TXT'!A2354&lt;&gt;"",LEFT('Atual-TXT'!A2354,15),"")</f>
        <v/>
      </c>
      <c r="B2333" s="11" t="str">
        <f>IF('Atual-TXT'!A2354&lt;&gt;"",RIGHT(LEFT('Atual-TXT'!A2354,51),34),"")</f>
        <v/>
      </c>
      <c r="C2333" s="12" t="str">
        <f>IF('Atual-TXT'!A2354&lt;&gt;"",VALUE(RIGHT(LEFT('Atual-TXT'!A2354,75),23)),"")</f>
        <v/>
      </c>
      <c r="D2333" s="11" t="str">
        <f>IF('Atual-TXT'!A2354&lt;&gt;"",RIGHT(LEFT('Atual-TXT'!A2354,77),1),"")</f>
        <v/>
      </c>
      <c r="E2333" s="12" t="str">
        <f>IF('Atual-TXT'!A2354&lt;&gt;"",IF(MOD(VALUE(LEFT(A2333,1)),2)=1,IF(D2333="D",C2333,-C2333),IF(D2333="C",C2333,-C2333)),"")</f>
        <v/>
      </c>
    </row>
    <row r="2334" spans="1:5" x14ac:dyDescent="0.2">
      <c r="A2334" s="11" t="str">
        <f>IF('Atual-TXT'!A2355&lt;&gt;"",LEFT('Atual-TXT'!A2355,15),"")</f>
        <v/>
      </c>
      <c r="B2334" s="11" t="str">
        <f>IF('Atual-TXT'!A2355&lt;&gt;"",RIGHT(LEFT('Atual-TXT'!A2355,51),34),"")</f>
        <v/>
      </c>
      <c r="C2334" s="12" t="str">
        <f>IF('Atual-TXT'!A2355&lt;&gt;"",VALUE(RIGHT(LEFT('Atual-TXT'!A2355,75),23)),"")</f>
        <v/>
      </c>
      <c r="D2334" s="11" t="str">
        <f>IF('Atual-TXT'!A2355&lt;&gt;"",RIGHT(LEFT('Atual-TXT'!A2355,77),1),"")</f>
        <v/>
      </c>
      <c r="E2334" s="12" t="str">
        <f>IF('Atual-TXT'!A2355&lt;&gt;"",IF(MOD(VALUE(LEFT(A2334,1)),2)=1,IF(D2334="D",C2334,-C2334),IF(D2334="C",C2334,-C2334)),"")</f>
        <v/>
      </c>
    </row>
    <row r="2335" spans="1:5" x14ac:dyDescent="0.2">
      <c r="A2335" s="11" t="str">
        <f>IF('Atual-TXT'!A2356&lt;&gt;"",LEFT('Atual-TXT'!A2356,15),"")</f>
        <v/>
      </c>
      <c r="B2335" s="11" t="str">
        <f>IF('Atual-TXT'!A2356&lt;&gt;"",RIGHT(LEFT('Atual-TXT'!A2356,51),34),"")</f>
        <v/>
      </c>
      <c r="C2335" s="12" t="str">
        <f>IF('Atual-TXT'!A2356&lt;&gt;"",VALUE(RIGHT(LEFT('Atual-TXT'!A2356,75),23)),"")</f>
        <v/>
      </c>
      <c r="D2335" s="11" t="str">
        <f>IF('Atual-TXT'!A2356&lt;&gt;"",RIGHT(LEFT('Atual-TXT'!A2356,77),1),"")</f>
        <v/>
      </c>
      <c r="E2335" s="12" t="str">
        <f>IF('Atual-TXT'!A2356&lt;&gt;"",IF(MOD(VALUE(LEFT(A2335,1)),2)=1,IF(D2335="D",C2335,-C2335),IF(D2335="C",C2335,-C2335)),"")</f>
        <v/>
      </c>
    </row>
    <row r="2336" spans="1:5" x14ac:dyDescent="0.2">
      <c r="A2336" s="11" t="str">
        <f>IF('Atual-TXT'!A2357&lt;&gt;"",LEFT('Atual-TXT'!A2357,15),"")</f>
        <v/>
      </c>
      <c r="B2336" s="11" t="str">
        <f>IF('Atual-TXT'!A2357&lt;&gt;"",RIGHT(LEFT('Atual-TXT'!A2357,51),34),"")</f>
        <v/>
      </c>
      <c r="C2336" s="12" t="str">
        <f>IF('Atual-TXT'!A2357&lt;&gt;"",VALUE(RIGHT(LEFT('Atual-TXT'!A2357,75),23)),"")</f>
        <v/>
      </c>
      <c r="D2336" s="11" t="str">
        <f>IF('Atual-TXT'!A2357&lt;&gt;"",RIGHT(LEFT('Atual-TXT'!A2357,77),1),"")</f>
        <v/>
      </c>
      <c r="E2336" s="12" t="str">
        <f>IF('Atual-TXT'!A2357&lt;&gt;"",IF(MOD(VALUE(LEFT(A2336,1)),2)=1,IF(D2336="D",C2336,-C2336),IF(D2336="C",C2336,-C2336)),"")</f>
        <v/>
      </c>
    </row>
    <row r="2337" spans="1:5" x14ac:dyDescent="0.2">
      <c r="A2337" s="11" t="str">
        <f>IF('Atual-TXT'!A2358&lt;&gt;"",LEFT('Atual-TXT'!A2358,15),"")</f>
        <v/>
      </c>
      <c r="B2337" s="11" t="str">
        <f>IF('Atual-TXT'!A2358&lt;&gt;"",RIGHT(LEFT('Atual-TXT'!A2358,51),34),"")</f>
        <v/>
      </c>
      <c r="C2337" s="12" t="str">
        <f>IF('Atual-TXT'!A2358&lt;&gt;"",VALUE(RIGHT(LEFT('Atual-TXT'!A2358,75),23)),"")</f>
        <v/>
      </c>
      <c r="D2337" s="11" t="str">
        <f>IF('Atual-TXT'!A2358&lt;&gt;"",RIGHT(LEFT('Atual-TXT'!A2358,77),1),"")</f>
        <v/>
      </c>
      <c r="E2337" s="12" t="str">
        <f>IF('Atual-TXT'!A2358&lt;&gt;"",IF(MOD(VALUE(LEFT(A2337,1)),2)=1,IF(D2337="D",C2337,-C2337),IF(D2337="C",C2337,-C2337)),"")</f>
        <v/>
      </c>
    </row>
    <row r="2338" spans="1:5" x14ac:dyDescent="0.2">
      <c r="A2338" s="11" t="str">
        <f>IF('Atual-TXT'!A2359&lt;&gt;"",LEFT('Atual-TXT'!A2359,15),"")</f>
        <v/>
      </c>
      <c r="B2338" s="11" t="str">
        <f>IF('Atual-TXT'!A2359&lt;&gt;"",RIGHT(LEFT('Atual-TXT'!A2359,51),34),"")</f>
        <v/>
      </c>
      <c r="C2338" s="12" t="str">
        <f>IF('Atual-TXT'!A2359&lt;&gt;"",VALUE(RIGHT(LEFT('Atual-TXT'!A2359,75),23)),"")</f>
        <v/>
      </c>
      <c r="D2338" s="11" t="str">
        <f>IF('Atual-TXT'!A2359&lt;&gt;"",RIGHT(LEFT('Atual-TXT'!A2359,77),1),"")</f>
        <v/>
      </c>
      <c r="E2338" s="12" t="str">
        <f>IF('Atual-TXT'!A2359&lt;&gt;"",IF(MOD(VALUE(LEFT(A2338,1)),2)=1,IF(D2338="D",C2338,-C2338),IF(D2338="C",C2338,-C2338)),"")</f>
        <v/>
      </c>
    </row>
    <row r="2339" spans="1:5" x14ac:dyDescent="0.2">
      <c r="A2339" s="11" t="str">
        <f>IF('Atual-TXT'!A2360&lt;&gt;"",LEFT('Atual-TXT'!A2360,15),"")</f>
        <v/>
      </c>
      <c r="B2339" s="11" t="str">
        <f>IF('Atual-TXT'!A2360&lt;&gt;"",RIGHT(LEFT('Atual-TXT'!A2360,51),34),"")</f>
        <v/>
      </c>
      <c r="C2339" s="12" t="str">
        <f>IF('Atual-TXT'!A2360&lt;&gt;"",VALUE(RIGHT(LEFT('Atual-TXT'!A2360,75),23)),"")</f>
        <v/>
      </c>
      <c r="D2339" s="11" t="str">
        <f>IF('Atual-TXT'!A2360&lt;&gt;"",RIGHT(LEFT('Atual-TXT'!A2360,77),1),"")</f>
        <v/>
      </c>
      <c r="E2339" s="12" t="str">
        <f>IF('Atual-TXT'!A2360&lt;&gt;"",IF(MOD(VALUE(LEFT(A2339,1)),2)=1,IF(D2339="D",C2339,-C2339),IF(D2339="C",C2339,-C2339)),"")</f>
        <v/>
      </c>
    </row>
    <row r="2340" spans="1:5" x14ac:dyDescent="0.2">
      <c r="A2340" s="11" t="str">
        <f>IF('Atual-TXT'!A2361&lt;&gt;"",LEFT('Atual-TXT'!A2361,15),"")</f>
        <v/>
      </c>
      <c r="B2340" s="11" t="str">
        <f>IF('Atual-TXT'!A2361&lt;&gt;"",RIGHT(LEFT('Atual-TXT'!A2361,51),34),"")</f>
        <v/>
      </c>
      <c r="C2340" s="12" t="str">
        <f>IF('Atual-TXT'!A2361&lt;&gt;"",VALUE(RIGHT(LEFT('Atual-TXT'!A2361,75),23)),"")</f>
        <v/>
      </c>
      <c r="D2340" s="11" t="str">
        <f>IF('Atual-TXT'!A2361&lt;&gt;"",RIGHT(LEFT('Atual-TXT'!A2361,77),1),"")</f>
        <v/>
      </c>
      <c r="E2340" s="12" t="str">
        <f>IF('Atual-TXT'!A2361&lt;&gt;"",IF(MOD(VALUE(LEFT(A2340,1)),2)=1,IF(D2340="D",C2340,-C2340),IF(D2340="C",C2340,-C2340)),"")</f>
        <v/>
      </c>
    </row>
    <row r="2341" spans="1:5" x14ac:dyDescent="0.2">
      <c r="A2341" s="11" t="str">
        <f>IF('Atual-TXT'!A2362&lt;&gt;"",LEFT('Atual-TXT'!A2362,15),"")</f>
        <v/>
      </c>
      <c r="B2341" s="11" t="str">
        <f>IF('Atual-TXT'!A2362&lt;&gt;"",RIGHT(LEFT('Atual-TXT'!A2362,51),34),"")</f>
        <v/>
      </c>
      <c r="C2341" s="12" t="str">
        <f>IF('Atual-TXT'!A2362&lt;&gt;"",VALUE(RIGHT(LEFT('Atual-TXT'!A2362,75),23)),"")</f>
        <v/>
      </c>
      <c r="D2341" s="11" t="str">
        <f>IF('Atual-TXT'!A2362&lt;&gt;"",RIGHT(LEFT('Atual-TXT'!A2362,77),1),"")</f>
        <v/>
      </c>
      <c r="E2341" s="12" t="str">
        <f>IF('Atual-TXT'!A2362&lt;&gt;"",IF(MOD(VALUE(LEFT(A2341,1)),2)=1,IF(D2341="D",C2341,-C2341),IF(D2341="C",C2341,-C2341)),"")</f>
        <v/>
      </c>
    </row>
    <row r="2342" spans="1:5" x14ac:dyDescent="0.2">
      <c r="A2342" s="11" t="str">
        <f>IF('Atual-TXT'!A2363&lt;&gt;"",LEFT('Atual-TXT'!A2363,15),"")</f>
        <v/>
      </c>
      <c r="B2342" s="11" t="str">
        <f>IF('Atual-TXT'!A2363&lt;&gt;"",RIGHT(LEFT('Atual-TXT'!A2363,51),34),"")</f>
        <v/>
      </c>
      <c r="C2342" s="12" t="str">
        <f>IF('Atual-TXT'!A2363&lt;&gt;"",VALUE(RIGHT(LEFT('Atual-TXT'!A2363,75),23)),"")</f>
        <v/>
      </c>
      <c r="D2342" s="11" t="str">
        <f>IF('Atual-TXT'!A2363&lt;&gt;"",RIGHT(LEFT('Atual-TXT'!A2363,77),1),"")</f>
        <v/>
      </c>
      <c r="E2342" s="12" t="str">
        <f>IF('Atual-TXT'!A2363&lt;&gt;"",IF(MOD(VALUE(LEFT(A2342,1)),2)=1,IF(D2342="D",C2342,-C2342),IF(D2342="C",C2342,-C2342)),"")</f>
        <v/>
      </c>
    </row>
    <row r="2343" spans="1:5" x14ac:dyDescent="0.2">
      <c r="A2343" s="11" t="str">
        <f>IF('Atual-TXT'!A2364&lt;&gt;"",LEFT('Atual-TXT'!A2364,15),"")</f>
        <v/>
      </c>
      <c r="B2343" s="11" t="str">
        <f>IF('Atual-TXT'!A2364&lt;&gt;"",RIGHT(LEFT('Atual-TXT'!A2364,51),34),"")</f>
        <v/>
      </c>
      <c r="C2343" s="12" t="str">
        <f>IF('Atual-TXT'!A2364&lt;&gt;"",VALUE(RIGHT(LEFT('Atual-TXT'!A2364,75),23)),"")</f>
        <v/>
      </c>
      <c r="D2343" s="11" t="str">
        <f>IF('Atual-TXT'!A2364&lt;&gt;"",RIGHT(LEFT('Atual-TXT'!A2364,77),1),"")</f>
        <v/>
      </c>
      <c r="E2343" s="12" t="str">
        <f>IF('Atual-TXT'!A2364&lt;&gt;"",IF(MOD(VALUE(LEFT(A2343,1)),2)=1,IF(D2343="D",C2343,-C2343),IF(D2343="C",C2343,-C2343)),"")</f>
        <v/>
      </c>
    </row>
    <row r="2344" spans="1:5" x14ac:dyDescent="0.2">
      <c r="A2344" s="11" t="str">
        <f>IF('Atual-TXT'!A2365&lt;&gt;"",LEFT('Atual-TXT'!A2365,15),"")</f>
        <v/>
      </c>
      <c r="B2344" s="11" t="str">
        <f>IF('Atual-TXT'!A2365&lt;&gt;"",RIGHT(LEFT('Atual-TXT'!A2365,51),34),"")</f>
        <v/>
      </c>
      <c r="C2344" s="12" t="str">
        <f>IF('Atual-TXT'!A2365&lt;&gt;"",VALUE(RIGHT(LEFT('Atual-TXT'!A2365,75),23)),"")</f>
        <v/>
      </c>
      <c r="D2344" s="11" t="str">
        <f>IF('Atual-TXT'!A2365&lt;&gt;"",RIGHT(LEFT('Atual-TXT'!A2365,77),1),"")</f>
        <v/>
      </c>
      <c r="E2344" s="12" t="str">
        <f>IF('Atual-TXT'!A2365&lt;&gt;"",IF(MOD(VALUE(LEFT(A2344,1)),2)=1,IF(D2344="D",C2344,-C2344),IF(D2344="C",C2344,-C2344)),"")</f>
        <v/>
      </c>
    </row>
    <row r="2345" spans="1:5" x14ac:dyDescent="0.2">
      <c r="A2345" s="11" t="str">
        <f>IF('Atual-TXT'!A2366&lt;&gt;"",LEFT('Atual-TXT'!A2366,15),"")</f>
        <v/>
      </c>
      <c r="B2345" s="11" t="str">
        <f>IF('Atual-TXT'!A2366&lt;&gt;"",RIGHT(LEFT('Atual-TXT'!A2366,51),34),"")</f>
        <v/>
      </c>
      <c r="C2345" s="12" t="str">
        <f>IF('Atual-TXT'!A2366&lt;&gt;"",VALUE(RIGHT(LEFT('Atual-TXT'!A2366,75),23)),"")</f>
        <v/>
      </c>
      <c r="D2345" s="11" t="str">
        <f>IF('Atual-TXT'!A2366&lt;&gt;"",RIGHT(LEFT('Atual-TXT'!A2366,77),1),"")</f>
        <v/>
      </c>
      <c r="E2345" s="12" t="str">
        <f>IF('Atual-TXT'!A2366&lt;&gt;"",IF(MOD(VALUE(LEFT(A2345,1)),2)=1,IF(D2345="D",C2345,-C2345),IF(D2345="C",C2345,-C2345)),"")</f>
        <v/>
      </c>
    </row>
    <row r="2346" spans="1:5" x14ac:dyDescent="0.2">
      <c r="A2346" s="11" t="str">
        <f>IF('Atual-TXT'!A2367&lt;&gt;"",LEFT('Atual-TXT'!A2367,15),"")</f>
        <v/>
      </c>
      <c r="B2346" s="11" t="str">
        <f>IF('Atual-TXT'!A2367&lt;&gt;"",RIGHT(LEFT('Atual-TXT'!A2367,51),34),"")</f>
        <v/>
      </c>
      <c r="C2346" s="12" t="str">
        <f>IF('Atual-TXT'!A2367&lt;&gt;"",VALUE(RIGHT(LEFT('Atual-TXT'!A2367,75),23)),"")</f>
        <v/>
      </c>
      <c r="D2346" s="11" t="str">
        <f>IF('Atual-TXT'!A2367&lt;&gt;"",RIGHT(LEFT('Atual-TXT'!A2367,77),1),"")</f>
        <v/>
      </c>
      <c r="E2346" s="12" t="str">
        <f>IF('Atual-TXT'!A2367&lt;&gt;"",IF(MOD(VALUE(LEFT(A2346,1)),2)=1,IF(D2346="D",C2346,-C2346),IF(D2346="C",C2346,-C2346)),"")</f>
        <v/>
      </c>
    </row>
    <row r="2347" spans="1:5" x14ac:dyDescent="0.2">
      <c r="A2347" s="11" t="str">
        <f>IF('Atual-TXT'!A2368&lt;&gt;"",LEFT('Atual-TXT'!A2368,15),"")</f>
        <v/>
      </c>
      <c r="B2347" s="11" t="str">
        <f>IF('Atual-TXT'!A2368&lt;&gt;"",RIGHT(LEFT('Atual-TXT'!A2368,51),34),"")</f>
        <v/>
      </c>
      <c r="C2347" s="12" t="str">
        <f>IF('Atual-TXT'!A2368&lt;&gt;"",VALUE(RIGHT(LEFT('Atual-TXT'!A2368,75),23)),"")</f>
        <v/>
      </c>
      <c r="D2347" s="11" t="str">
        <f>IF('Atual-TXT'!A2368&lt;&gt;"",RIGHT(LEFT('Atual-TXT'!A2368,77),1),"")</f>
        <v/>
      </c>
      <c r="E2347" s="12" t="str">
        <f>IF('Atual-TXT'!A2368&lt;&gt;"",IF(MOD(VALUE(LEFT(A2347,1)),2)=1,IF(D2347="D",C2347,-C2347),IF(D2347="C",C2347,-C2347)),"")</f>
        <v/>
      </c>
    </row>
    <row r="2348" spans="1:5" x14ac:dyDescent="0.2">
      <c r="A2348" s="11" t="str">
        <f>IF('Atual-TXT'!A2369&lt;&gt;"",LEFT('Atual-TXT'!A2369,15),"")</f>
        <v/>
      </c>
      <c r="B2348" s="11" t="str">
        <f>IF('Atual-TXT'!A2369&lt;&gt;"",RIGHT(LEFT('Atual-TXT'!A2369,51),34),"")</f>
        <v/>
      </c>
      <c r="C2348" s="12" t="str">
        <f>IF('Atual-TXT'!A2369&lt;&gt;"",VALUE(RIGHT(LEFT('Atual-TXT'!A2369,75),23)),"")</f>
        <v/>
      </c>
      <c r="D2348" s="11" t="str">
        <f>IF('Atual-TXT'!A2369&lt;&gt;"",RIGHT(LEFT('Atual-TXT'!A2369,77),1),"")</f>
        <v/>
      </c>
      <c r="E2348" s="12" t="str">
        <f>IF('Atual-TXT'!A2369&lt;&gt;"",IF(MOD(VALUE(LEFT(A2348,1)),2)=1,IF(D2348="D",C2348,-C2348),IF(D2348="C",C2348,-C2348)),"")</f>
        <v/>
      </c>
    </row>
    <row r="2349" spans="1:5" x14ac:dyDescent="0.2">
      <c r="A2349" s="11" t="str">
        <f>IF('Atual-TXT'!A2370&lt;&gt;"",LEFT('Atual-TXT'!A2370,15),"")</f>
        <v/>
      </c>
      <c r="B2349" s="11" t="str">
        <f>IF('Atual-TXT'!A2370&lt;&gt;"",RIGHT(LEFT('Atual-TXT'!A2370,51),34),"")</f>
        <v/>
      </c>
      <c r="C2349" s="12" t="str">
        <f>IF('Atual-TXT'!A2370&lt;&gt;"",VALUE(RIGHT(LEFT('Atual-TXT'!A2370,75),23)),"")</f>
        <v/>
      </c>
      <c r="D2349" s="11" t="str">
        <f>IF('Atual-TXT'!A2370&lt;&gt;"",RIGHT(LEFT('Atual-TXT'!A2370,77),1),"")</f>
        <v/>
      </c>
      <c r="E2349" s="12" t="str">
        <f>IF('Atual-TXT'!A2370&lt;&gt;"",IF(MOD(VALUE(LEFT(A2349,1)),2)=1,IF(D2349="D",C2349,-C2349),IF(D2349="C",C2349,-C2349)),"")</f>
        <v/>
      </c>
    </row>
    <row r="2350" spans="1:5" x14ac:dyDescent="0.2">
      <c r="A2350" s="11" t="str">
        <f>IF('Atual-TXT'!A2371&lt;&gt;"",LEFT('Atual-TXT'!A2371,15),"")</f>
        <v/>
      </c>
      <c r="B2350" s="11" t="str">
        <f>IF('Atual-TXT'!A2371&lt;&gt;"",RIGHT(LEFT('Atual-TXT'!A2371,51),34),"")</f>
        <v/>
      </c>
      <c r="C2350" s="12" t="str">
        <f>IF('Atual-TXT'!A2371&lt;&gt;"",VALUE(RIGHT(LEFT('Atual-TXT'!A2371,75),23)),"")</f>
        <v/>
      </c>
      <c r="D2350" s="11" t="str">
        <f>IF('Atual-TXT'!A2371&lt;&gt;"",RIGHT(LEFT('Atual-TXT'!A2371,77),1),"")</f>
        <v/>
      </c>
      <c r="E2350" s="12" t="str">
        <f>IF('Atual-TXT'!A2371&lt;&gt;"",IF(MOD(VALUE(LEFT(A2350,1)),2)=1,IF(D2350="D",C2350,-C2350),IF(D2350="C",C2350,-C2350)),"")</f>
        <v/>
      </c>
    </row>
    <row r="2351" spans="1:5" x14ac:dyDescent="0.2">
      <c r="A2351" s="11" t="str">
        <f>IF('Atual-TXT'!A2372&lt;&gt;"",LEFT('Atual-TXT'!A2372,15),"")</f>
        <v/>
      </c>
      <c r="B2351" s="11" t="str">
        <f>IF('Atual-TXT'!A2372&lt;&gt;"",RIGHT(LEFT('Atual-TXT'!A2372,51),34),"")</f>
        <v/>
      </c>
      <c r="C2351" s="12" t="str">
        <f>IF('Atual-TXT'!A2372&lt;&gt;"",VALUE(RIGHT(LEFT('Atual-TXT'!A2372,75),23)),"")</f>
        <v/>
      </c>
      <c r="D2351" s="11" t="str">
        <f>IF('Atual-TXT'!A2372&lt;&gt;"",RIGHT(LEFT('Atual-TXT'!A2372,77),1),"")</f>
        <v/>
      </c>
      <c r="E2351" s="12" t="str">
        <f>IF('Atual-TXT'!A2372&lt;&gt;"",IF(MOD(VALUE(LEFT(A2351,1)),2)=1,IF(D2351="D",C2351,-C2351),IF(D2351="C",C2351,-C2351)),"")</f>
        <v/>
      </c>
    </row>
    <row r="2352" spans="1:5" x14ac:dyDescent="0.2">
      <c r="A2352" s="11" t="str">
        <f>IF('Atual-TXT'!A2373&lt;&gt;"",LEFT('Atual-TXT'!A2373,15),"")</f>
        <v/>
      </c>
      <c r="B2352" s="11" t="str">
        <f>IF('Atual-TXT'!A2373&lt;&gt;"",RIGHT(LEFT('Atual-TXT'!A2373,51),34),"")</f>
        <v/>
      </c>
      <c r="C2352" s="12" t="str">
        <f>IF('Atual-TXT'!A2373&lt;&gt;"",VALUE(RIGHT(LEFT('Atual-TXT'!A2373,75),23)),"")</f>
        <v/>
      </c>
      <c r="D2352" s="11" t="str">
        <f>IF('Atual-TXT'!A2373&lt;&gt;"",RIGHT(LEFT('Atual-TXT'!A2373,77),1),"")</f>
        <v/>
      </c>
      <c r="E2352" s="12" t="str">
        <f>IF('Atual-TXT'!A2373&lt;&gt;"",IF(MOD(VALUE(LEFT(A2352,1)),2)=1,IF(D2352="D",C2352,-C2352),IF(D2352="C",C2352,-C2352)),"")</f>
        <v/>
      </c>
    </row>
    <row r="2353" spans="1:5" x14ac:dyDescent="0.2">
      <c r="A2353" s="11" t="str">
        <f>IF('Atual-TXT'!A2374&lt;&gt;"",LEFT('Atual-TXT'!A2374,15),"")</f>
        <v/>
      </c>
      <c r="B2353" s="11" t="str">
        <f>IF('Atual-TXT'!A2374&lt;&gt;"",RIGHT(LEFT('Atual-TXT'!A2374,51),34),"")</f>
        <v/>
      </c>
      <c r="C2353" s="12" t="str">
        <f>IF('Atual-TXT'!A2374&lt;&gt;"",VALUE(RIGHT(LEFT('Atual-TXT'!A2374,75),23)),"")</f>
        <v/>
      </c>
      <c r="D2353" s="11" t="str">
        <f>IF('Atual-TXT'!A2374&lt;&gt;"",RIGHT(LEFT('Atual-TXT'!A2374,77),1),"")</f>
        <v/>
      </c>
      <c r="E2353" s="12" t="str">
        <f>IF('Atual-TXT'!A2374&lt;&gt;"",IF(MOD(VALUE(LEFT(A2353,1)),2)=1,IF(D2353="D",C2353,-C2353),IF(D2353="C",C2353,-C2353)),"")</f>
        <v/>
      </c>
    </row>
    <row r="2354" spans="1:5" x14ac:dyDescent="0.2">
      <c r="A2354" s="11" t="str">
        <f>IF('Atual-TXT'!A2375&lt;&gt;"",LEFT('Atual-TXT'!A2375,15),"")</f>
        <v/>
      </c>
      <c r="B2354" s="11" t="str">
        <f>IF('Atual-TXT'!A2375&lt;&gt;"",RIGHT(LEFT('Atual-TXT'!A2375,51),34),"")</f>
        <v/>
      </c>
      <c r="C2354" s="12" t="str">
        <f>IF('Atual-TXT'!A2375&lt;&gt;"",VALUE(RIGHT(LEFT('Atual-TXT'!A2375,75),23)),"")</f>
        <v/>
      </c>
      <c r="D2354" s="11" t="str">
        <f>IF('Atual-TXT'!A2375&lt;&gt;"",RIGHT(LEFT('Atual-TXT'!A2375,77),1),"")</f>
        <v/>
      </c>
      <c r="E2354" s="12" t="str">
        <f>IF('Atual-TXT'!A2375&lt;&gt;"",IF(MOD(VALUE(LEFT(A2354,1)),2)=1,IF(D2354="D",C2354,-C2354),IF(D2354="C",C2354,-C2354)),"")</f>
        <v/>
      </c>
    </row>
    <row r="2355" spans="1:5" x14ac:dyDescent="0.2">
      <c r="A2355" s="11" t="str">
        <f>IF('Atual-TXT'!A2376&lt;&gt;"",LEFT('Atual-TXT'!A2376,15),"")</f>
        <v/>
      </c>
      <c r="B2355" s="11" t="str">
        <f>IF('Atual-TXT'!A2376&lt;&gt;"",RIGHT(LEFT('Atual-TXT'!A2376,51),34),"")</f>
        <v/>
      </c>
      <c r="C2355" s="12" t="str">
        <f>IF('Atual-TXT'!A2376&lt;&gt;"",VALUE(RIGHT(LEFT('Atual-TXT'!A2376,75),23)),"")</f>
        <v/>
      </c>
      <c r="D2355" s="11" t="str">
        <f>IF('Atual-TXT'!A2376&lt;&gt;"",RIGHT(LEFT('Atual-TXT'!A2376,77),1),"")</f>
        <v/>
      </c>
      <c r="E2355" s="12" t="str">
        <f>IF('Atual-TXT'!A2376&lt;&gt;"",IF(MOD(VALUE(LEFT(A2355,1)),2)=1,IF(D2355="D",C2355,-C2355),IF(D2355="C",C2355,-C2355)),"")</f>
        <v/>
      </c>
    </row>
    <row r="2356" spans="1:5" x14ac:dyDescent="0.2">
      <c r="A2356" s="11" t="str">
        <f>IF('Atual-TXT'!A2377&lt;&gt;"",LEFT('Atual-TXT'!A2377,15),"")</f>
        <v/>
      </c>
      <c r="B2356" s="11" t="str">
        <f>IF('Atual-TXT'!A2377&lt;&gt;"",RIGHT(LEFT('Atual-TXT'!A2377,51),34),"")</f>
        <v/>
      </c>
      <c r="C2356" s="12" t="str">
        <f>IF('Atual-TXT'!A2377&lt;&gt;"",VALUE(RIGHT(LEFT('Atual-TXT'!A2377,75),23)),"")</f>
        <v/>
      </c>
      <c r="D2356" s="11" t="str">
        <f>IF('Atual-TXT'!A2377&lt;&gt;"",RIGHT(LEFT('Atual-TXT'!A2377,77),1),"")</f>
        <v/>
      </c>
      <c r="E2356" s="12" t="str">
        <f>IF('Atual-TXT'!A2377&lt;&gt;"",IF(MOD(VALUE(LEFT(A2356,1)),2)=1,IF(D2356="D",C2356,-C2356),IF(D2356="C",C2356,-C2356)),"")</f>
        <v/>
      </c>
    </row>
    <row r="2357" spans="1:5" x14ac:dyDescent="0.2">
      <c r="A2357" s="11" t="str">
        <f>IF('Atual-TXT'!A2378&lt;&gt;"",LEFT('Atual-TXT'!A2378,15),"")</f>
        <v/>
      </c>
      <c r="B2357" s="11" t="str">
        <f>IF('Atual-TXT'!A2378&lt;&gt;"",RIGHT(LEFT('Atual-TXT'!A2378,51),34),"")</f>
        <v/>
      </c>
      <c r="C2357" s="12" t="str">
        <f>IF('Atual-TXT'!A2378&lt;&gt;"",VALUE(RIGHT(LEFT('Atual-TXT'!A2378,75),23)),"")</f>
        <v/>
      </c>
      <c r="D2357" s="11" t="str">
        <f>IF('Atual-TXT'!A2378&lt;&gt;"",RIGHT(LEFT('Atual-TXT'!A2378,77),1),"")</f>
        <v/>
      </c>
      <c r="E2357" s="12" t="str">
        <f>IF('Atual-TXT'!A2378&lt;&gt;"",IF(MOD(VALUE(LEFT(A2357,1)),2)=1,IF(D2357="D",C2357,-C2357),IF(D2357="C",C2357,-C2357)),"")</f>
        <v/>
      </c>
    </row>
    <row r="2358" spans="1:5" x14ac:dyDescent="0.2">
      <c r="A2358" s="11" t="str">
        <f>IF('Atual-TXT'!A2379&lt;&gt;"",LEFT('Atual-TXT'!A2379,15),"")</f>
        <v/>
      </c>
      <c r="B2358" s="11" t="str">
        <f>IF('Atual-TXT'!A2379&lt;&gt;"",RIGHT(LEFT('Atual-TXT'!A2379,51),34),"")</f>
        <v/>
      </c>
      <c r="C2358" s="12" t="str">
        <f>IF('Atual-TXT'!A2379&lt;&gt;"",VALUE(RIGHT(LEFT('Atual-TXT'!A2379,75),23)),"")</f>
        <v/>
      </c>
      <c r="D2358" s="11" t="str">
        <f>IF('Atual-TXT'!A2379&lt;&gt;"",RIGHT(LEFT('Atual-TXT'!A2379,77),1),"")</f>
        <v/>
      </c>
      <c r="E2358" s="12" t="str">
        <f>IF('Atual-TXT'!A2379&lt;&gt;"",IF(MOD(VALUE(LEFT(A2358,1)),2)=1,IF(D2358="D",C2358,-C2358),IF(D2358="C",C2358,-C2358)),"")</f>
        <v/>
      </c>
    </row>
    <row r="2359" spans="1:5" x14ac:dyDescent="0.2">
      <c r="A2359" s="11" t="str">
        <f>IF('Atual-TXT'!A2380&lt;&gt;"",LEFT('Atual-TXT'!A2380,15),"")</f>
        <v/>
      </c>
      <c r="B2359" s="11" t="str">
        <f>IF('Atual-TXT'!A2380&lt;&gt;"",RIGHT(LEFT('Atual-TXT'!A2380,51),34),"")</f>
        <v/>
      </c>
      <c r="C2359" s="12" t="str">
        <f>IF('Atual-TXT'!A2380&lt;&gt;"",VALUE(RIGHT(LEFT('Atual-TXT'!A2380,75),23)),"")</f>
        <v/>
      </c>
      <c r="D2359" s="11" t="str">
        <f>IF('Atual-TXT'!A2380&lt;&gt;"",RIGHT(LEFT('Atual-TXT'!A2380,77),1),"")</f>
        <v/>
      </c>
      <c r="E2359" s="12" t="str">
        <f>IF('Atual-TXT'!A2380&lt;&gt;"",IF(MOD(VALUE(LEFT(A2359,1)),2)=1,IF(D2359="D",C2359,-C2359),IF(D2359="C",C2359,-C2359)),"")</f>
        <v/>
      </c>
    </row>
    <row r="2360" spans="1:5" x14ac:dyDescent="0.2">
      <c r="A2360" s="11" t="str">
        <f>IF('Atual-TXT'!A2381&lt;&gt;"",LEFT('Atual-TXT'!A2381,15),"")</f>
        <v/>
      </c>
      <c r="B2360" s="11" t="str">
        <f>IF('Atual-TXT'!A2381&lt;&gt;"",RIGHT(LEFT('Atual-TXT'!A2381,51),34),"")</f>
        <v/>
      </c>
      <c r="C2360" s="12" t="str">
        <f>IF('Atual-TXT'!A2381&lt;&gt;"",VALUE(RIGHT(LEFT('Atual-TXT'!A2381,75),23)),"")</f>
        <v/>
      </c>
      <c r="D2360" s="11" t="str">
        <f>IF('Atual-TXT'!A2381&lt;&gt;"",RIGHT(LEFT('Atual-TXT'!A2381,77),1),"")</f>
        <v/>
      </c>
      <c r="E2360" s="12" t="str">
        <f>IF('Atual-TXT'!A2381&lt;&gt;"",IF(MOD(VALUE(LEFT(A2360,1)),2)=1,IF(D2360="D",C2360,-C2360),IF(D2360="C",C2360,-C2360)),"")</f>
        <v/>
      </c>
    </row>
    <row r="2361" spans="1:5" x14ac:dyDescent="0.2">
      <c r="A2361" s="11" t="str">
        <f>IF('Atual-TXT'!A2382&lt;&gt;"",LEFT('Atual-TXT'!A2382,15),"")</f>
        <v/>
      </c>
      <c r="B2361" s="11" t="str">
        <f>IF('Atual-TXT'!A2382&lt;&gt;"",RIGHT(LEFT('Atual-TXT'!A2382,51),34),"")</f>
        <v/>
      </c>
      <c r="C2361" s="12" t="str">
        <f>IF('Atual-TXT'!A2382&lt;&gt;"",VALUE(RIGHT(LEFT('Atual-TXT'!A2382,75),23)),"")</f>
        <v/>
      </c>
      <c r="D2361" s="11" t="str">
        <f>IF('Atual-TXT'!A2382&lt;&gt;"",RIGHT(LEFT('Atual-TXT'!A2382,77),1),"")</f>
        <v/>
      </c>
      <c r="E2361" s="12" t="str">
        <f>IF('Atual-TXT'!A2382&lt;&gt;"",IF(MOD(VALUE(LEFT(A2361,1)),2)=1,IF(D2361="D",C2361,-C2361),IF(D2361="C",C2361,-C2361)),"")</f>
        <v/>
      </c>
    </row>
    <row r="2362" spans="1:5" x14ac:dyDescent="0.2">
      <c r="A2362" s="11" t="str">
        <f>IF('Atual-TXT'!A2383&lt;&gt;"",LEFT('Atual-TXT'!A2383,15),"")</f>
        <v/>
      </c>
      <c r="B2362" s="11" t="str">
        <f>IF('Atual-TXT'!A2383&lt;&gt;"",RIGHT(LEFT('Atual-TXT'!A2383,51),34),"")</f>
        <v/>
      </c>
      <c r="C2362" s="12" t="str">
        <f>IF('Atual-TXT'!A2383&lt;&gt;"",VALUE(RIGHT(LEFT('Atual-TXT'!A2383,75),23)),"")</f>
        <v/>
      </c>
      <c r="D2362" s="11" t="str">
        <f>IF('Atual-TXT'!A2383&lt;&gt;"",RIGHT(LEFT('Atual-TXT'!A2383,77),1),"")</f>
        <v/>
      </c>
      <c r="E2362" s="12" t="str">
        <f>IF('Atual-TXT'!A2383&lt;&gt;"",IF(MOD(VALUE(LEFT(A2362,1)),2)=1,IF(D2362="D",C2362,-C2362),IF(D2362="C",C2362,-C2362)),"")</f>
        <v/>
      </c>
    </row>
    <row r="2363" spans="1:5" x14ac:dyDescent="0.2">
      <c r="A2363" s="11" t="str">
        <f>IF('Atual-TXT'!A2384&lt;&gt;"",LEFT('Atual-TXT'!A2384,15),"")</f>
        <v/>
      </c>
      <c r="B2363" s="11" t="str">
        <f>IF('Atual-TXT'!A2384&lt;&gt;"",RIGHT(LEFT('Atual-TXT'!A2384,51),34),"")</f>
        <v/>
      </c>
      <c r="C2363" s="12" t="str">
        <f>IF('Atual-TXT'!A2384&lt;&gt;"",VALUE(RIGHT(LEFT('Atual-TXT'!A2384,75),23)),"")</f>
        <v/>
      </c>
      <c r="D2363" s="11" t="str">
        <f>IF('Atual-TXT'!A2384&lt;&gt;"",RIGHT(LEFT('Atual-TXT'!A2384,77),1),"")</f>
        <v/>
      </c>
      <c r="E2363" s="12" t="str">
        <f>IF('Atual-TXT'!A2384&lt;&gt;"",IF(MOD(VALUE(LEFT(A2363,1)),2)=1,IF(D2363="D",C2363,-C2363),IF(D2363="C",C2363,-C2363)),"")</f>
        <v/>
      </c>
    </row>
    <row r="2364" spans="1:5" x14ac:dyDescent="0.2">
      <c r="A2364" s="11" t="str">
        <f>IF('Atual-TXT'!A2385&lt;&gt;"",LEFT('Atual-TXT'!A2385,15),"")</f>
        <v/>
      </c>
      <c r="B2364" s="11" t="str">
        <f>IF('Atual-TXT'!A2385&lt;&gt;"",RIGHT(LEFT('Atual-TXT'!A2385,51),34),"")</f>
        <v/>
      </c>
      <c r="C2364" s="12" t="str">
        <f>IF('Atual-TXT'!A2385&lt;&gt;"",VALUE(RIGHT(LEFT('Atual-TXT'!A2385,75),23)),"")</f>
        <v/>
      </c>
      <c r="D2364" s="11" t="str">
        <f>IF('Atual-TXT'!A2385&lt;&gt;"",RIGHT(LEFT('Atual-TXT'!A2385,77),1),"")</f>
        <v/>
      </c>
      <c r="E2364" s="12" t="str">
        <f>IF('Atual-TXT'!A2385&lt;&gt;"",IF(MOD(VALUE(LEFT(A2364,1)),2)=1,IF(D2364="D",C2364,-C2364),IF(D2364="C",C2364,-C2364)),"")</f>
        <v/>
      </c>
    </row>
    <row r="2365" spans="1:5" x14ac:dyDescent="0.2">
      <c r="A2365" s="11" t="str">
        <f>IF('Atual-TXT'!A2386&lt;&gt;"",LEFT('Atual-TXT'!A2386,15),"")</f>
        <v/>
      </c>
      <c r="B2365" s="11" t="str">
        <f>IF('Atual-TXT'!A2386&lt;&gt;"",RIGHT(LEFT('Atual-TXT'!A2386,51),34),"")</f>
        <v/>
      </c>
      <c r="C2365" s="12" t="str">
        <f>IF('Atual-TXT'!A2386&lt;&gt;"",VALUE(RIGHT(LEFT('Atual-TXT'!A2386,75),23)),"")</f>
        <v/>
      </c>
      <c r="D2365" s="11" t="str">
        <f>IF('Atual-TXT'!A2386&lt;&gt;"",RIGHT(LEFT('Atual-TXT'!A2386,77),1),"")</f>
        <v/>
      </c>
      <c r="E2365" s="12" t="str">
        <f>IF('Atual-TXT'!A2386&lt;&gt;"",IF(MOD(VALUE(LEFT(A2365,1)),2)=1,IF(D2365="D",C2365,-C2365),IF(D2365="C",C2365,-C2365)),"")</f>
        <v/>
      </c>
    </row>
    <row r="2366" spans="1:5" x14ac:dyDescent="0.2">
      <c r="A2366" s="11" t="str">
        <f>IF('Atual-TXT'!A2387&lt;&gt;"",LEFT('Atual-TXT'!A2387,15),"")</f>
        <v/>
      </c>
      <c r="B2366" s="11" t="str">
        <f>IF('Atual-TXT'!A2387&lt;&gt;"",RIGHT(LEFT('Atual-TXT'!A2387,51),34),"")</f>
        <v/>
      </c>
      <c r="C2366" s="12" t="str">
        <f>IF('Atual-TXT'!A2387&lt;&gt;"",VALUE(RIGHT(LEFT('Atual-TXT'!A2387,75),23)),"")</f>
        <v/>
      </c>
      <c r="D2366" s="11" t="str">
        <f>IF('Atual-TXT'!A2387&lt;&gt;"",RIGHT(LEFT('Atual-TXT'!A2387,77),1),"")</f>
        <v/>
      </c>
      <c r="E2366" s="12" t="str">
        <f>IF('Atual-TXT'!A2387&lt;&gt;"",IF(MOD(VALUE(LEFT(A2366,1)),2)=1,IF(D2366="D",C2366,-C2366),IF(D2366="C",C2366,-C2366)),"")</f>
        <v/>
      </c>
    </row>
    <row r="2367" spans="1:5" x14ac:dyDescent="0.2">
      <c r="A2367" s="11" t="str">
        <f>IF('Atual-TXT'!A2388&lt;&gt;"",LEFT('Atual-TXT'!A2388,15),"")</f>
        <v/>
      </c>
      <c r="B2367" s="11" t="str">
        <f>IF('Atual-TXT'!A2388&lt;&gt;"",RIGHT(LEFT('Atual-TXT'!A2388,51),34),"")</f>
        <v/>
      </c>
      <c r="C2367" s="12" t="str">
        <f>IF('Atual-TXT'!A2388&lt;&gt;"",VALUE(RIGHT(LEFT('Atual-TXT'!A2388,75),23)),"")</f>
        <v/>
      </c>
      <c r="D2367" s="11" t="str">
        <f>IF('Atual-TXT'!A2388&lt;&gt;"",RIGHT(LEFT('Atual-TXT'!A2388,77),1),"")</f>
        <v/>
      </c>
      <c r="E2367" s="12" t="str">
        <f>IF('Atual-TXT'!A2388&lt;&gt;"",IF(MOD(VALUE(LEFT(A2367,1)),2)=1,IF(D2367="D",C2367,-C2367),IF(D2367="C",C2367,-C2367)),"")</f>
        <v/>
      </c>
    </row>
    <row r="2368" spans="1:5" x14ac:dyDescent="0.2">
      <c r="A2368" s="11" t="str">
        <f>IF('Atual-TXT'!A2389&lt;&gt;"",LEFT('Atual-TXT'!A2389,15),"")</f>
        <v/>
      </c>
      <c r="B2368" s="11" t="str">
        <f>IF('Atual-TXT'!A2389&lt;&gt;"",RIGHT(LEFT('Atual-TXT'!A2389,51),34),"")</f>
        <v/>
      </c>
      <c r="C2368" s="12" t="str">
        <f>IF('Atual-TXT'!A2389&lt;&gt;"",VALUE(RIGHT(LEFT('Atual-TXT'!A2389,75),23)),"")</f>
        <v/>
      </c>
      <c r="D2368" s="11" t="str">
        <f>IF('Atual-TXT'!A2389&lt;&gt;"",RIGHT(LEFT('Atual-TXT'!A2389,77),1),"")</f>
        <v/>
      </c>
      <c r="E2368" s="12" t="str">
        <f>IF('Atual-TXT'!A2389&lt;&gt;"",IF(MOD(VALUE(LEFT(A2368,1)),2)=1,IF(D2368="D",C2368,-C2368),IF(D2368="C",C2368,-C2368)),"")</f>
        <v/>
      </c>
    </row>
    <row r="2369" spans="1:5" x14ac:dyDescent="0.2">
      <c r="A2369" s="11" t="str">
        <f>IF('Atual-TXT'!A2390&lt;&gt;"",LEFT('Atual-TXT'!A2390,15),"")</f>
        <v/>
      </c>
      <c r="B2369" s="11" t="str">
        <f>IF('Atual-TXT'!A2390&lt;&gt;"",RIGHT(LEFT('Atual-TXT'!A2390,51),34),"")</f>
        <v/>
      </c>
      <c r="C2369" s="12" t="str">
        <f>IF('Atual-TXT'!A2390&lt;&gt;"",VALUE(RIGHT(LEFT('Atual-TXT'!A2390,75),23)),"")</f>
        <v/>
      </c>
      <c r="D2369" s="11" t="str">
        <f>IF('Atual-TXT'!A2390&lt;&gt;"",RIGHT(LEFT('Atual-TXT'!A2390,77),1),"")</f>
        <v/>
      </c>
      <c r="E2369" s="12" t="str">
        <f>IF('Atual-TXT'!A2390&lt;&gt;"",IF(MOD(VALUE(LEFT(A2369,1)),2)=1,IF(D2369="D",C2369,-C2369),IF(D2369="C",C2369,-C2369)),"")</f>
        <v/>
      </c>
    </row>
    <row r="2370" spans="1:5" x14ac:dyDescent="0.2">
      <c r="A2370" s="11" t="str">
        <f>IF('Atual-TXT'!A2391&lt;&gt;"",LEFT('Atual-TXT'!A2391,15),"")</f>
        <v/>
      </c>
      <c r="B2370" s="11" t="str">
        <f>IF('Atual-TXT'!A2391&lt;&gt;"",RIGHT(LEFT('Atual-TXT'!A2391,51),34),"")</f>
        <v/>
      </c>
      <c r="C2370" s="12" t="str">
        <f>IF('Atual-TXT'!A2391&lt;&gt;"",VALUE(RIGHT(LEFT('Atual-TXT'!A2391,75),23)),"")</f>
        <v/>
      </c>
      <c r="D2370" s="11" t="str">
        <f>IF('Atual-TXT'!A2391&lt;&gt;"",RIGHT(LEFT('Atual-TXT'!A2391,77),1),"")</f>
        <v/>
      </c>
      <c r="E2370" s="12" t="str">
        <f>IF('Atual-TXT'!A2391&lt;&gt;"",IF(MOD(VALUE(LEFT(A2370,1)),2)=1,IF(D2370="D",C2370,-C2370),IF(D2370="C",C2370,-C2370)),"")</f>
        <v/>
      </c>
    </row>
    <row r="2371" spans="1:5" x14ac:dyDescent="0.2">
      <c r="A2371" s="11" t="str">
        <f>IF('Atual-TXT'!A2392&lt;&gt;"",LEFT('Atual-TXT'!A2392,15),"")</f>
        <v/>
      </c>
      <c r="B2371" s="11" t="str">
        <f>IF('Atual-TXT'!A2392&lt;&gt;"",RIGHT(LEFT('Atual-TXT'!A2392,51),34),"")</f>
        <v/>
      </c>
      <c r="C2371" s="12" t="str">
        <f>IF('Atual-TXT'!A2392&lt;&gt;"",VALUE(RIGHT(LEFT('Atual-TXT'!A2392,75),23)),"")</f>
        <v/>
      </c>
      <c r="D2371" s="11" t="str">
        <f>IF('Atual-TXT'!A2392&lt;&gt;"",RIGHT(LEFT('Atual-TXT'!A2392,77),1),"")</f>
        <v/>
      </c>
      <c r="E2371" s="12" t="str">
        <f>IF('Atual-TXT'!A2392&lt;&gt;"",IF(MOD(VALUE(LEFT(A2371,1)),2)=1,IF(D2371="D",C2371,-C2371),IF(D2371="C",C2371,-C2371)),"")</f>
        <v/>
      </c>
    </row>
    <row r="2372" spans="1:5" x14ac:dyDescent="0.2">
      <c r="A2372" s="11" t="str">
        <f>IF('Atual-TXT'!A2393&lt;&gt;"",LEFT('Atual-TXT'!A2393,15),"")</f>
        <v/>
      </c>
      <c r="B2372" s="11" t="str">
        <f>IF('Atual-TXT'!A2393&lt;&gt;"",RIGHT(LEFT('Atual-TXT'!A2393,51),34),"")</f>
        <v/>
      </c>
      <c r="C2372" s="12" t="str">
        <f>IF('Atual-TXT'!A2393&lt;&gt;"",VALUE(RIGHT(LEFT('Atual-TXT'!A2393,75),23)),"")</f>
        <v/>
      </c>
      <c r="D2372" s="11" t="str">
        <f>IF('Atual-TXT'!A2393&lt;&gt;"",RIGHT(LEFT('Atual-TXT'!A2393,77),1),"")</f>
        <v/>
      </c>
      <c r="E2372" s="12" t="str">
        <f>IF('Atual-TXT'!A2393&lt;&gt;"",IF(MOD(VALUE(LEFT(A2372,1)),2)=1,IF(D2372="D",C2372,-C2372),IF(D2372="C",C2372,-C2372)),"")</f>
        <v/>
      </c>
    </row>
    <row r="2373" spans="1:5" x14ac:dyDescent="0.2">
      <c r="A2373" s="11" t="str">
        <f>IF('Atual-TXT'!A2394&lt;&gt;"",LEFT('Atual-TXT'!A2394,15),"")</f>
        <v/>
      </c>
      <c r="B2373" s="11" t="str">
        <f>IF('Atual-TXT'!A2394&lt;&gt;"",RIGHT(LEFT('Atual-TXT'!A2394,51),34),"")</f>
        <v/>
      </c>
      <c r="C2373" s="12" t="str">
        <f>IF('Atual-TXT'!A2394&lt;&gt;"",VALUE(RIGHT(LEFT('Atual-TXT'!A2394,75),23)),"")</f>
        <v/>
      </c>
      <c r="D2373" s="11" t="str">
        <f>IF('Atual-TXT'!A2394&lt;&gt;"",RIGHT(LEFT('Atual-TXT'!A2394,77),1),"")</f>
        <v/>
      </c>
      <c r="E2373" s="12" t="str">
        <f>IF('Atual-TXT'!A2394&lt;&gt;"",IF(MOD(VALUE(LEFT(A2373,1)),2)=1,IF(D2373="D",C2373,-C2373),IF(D2373="C",C2373,-C2373)),"")</f>
        <v/>
      </c>
    </row>
    <row r="2374" spans="1:5" x14ac:dyDescent="0.2">
      <c r="A2374" s="11" t="str">
        <f>IF('Atual-TXT'!A2395&lt;&gt;"",LEFT('Atual-TXT'!A2395,15),"")</f>
        <v/>
      </c>
      <c r="B2374" s="11" t="str">
        <f>IF('Atual-TXT'!A2395&lt;&gt;"",RIGHT(LEFT('Atual-TXT'!A2395,51),34),"")</f>
        <v/>
      </c>
      <c r="C2374" s="12" t="str">
        <f>IF('Atual-TXT'!A2395&lt;&gt;"",VALUE(RIGHT(LEFT('Atual-TXT'!A2395,75),23)),"")</f>
        <v/>
      </c>
      <c r="D2374" s="11" t="str">
        <f>IF('Atual-TXT'!A2395&lt;&gt;"",RIGHT(LEFT('Atual-TXT'!A2395,77),1),"")</f>
        <v/>
      </c>
      <c r="E2374" s="12" t="str">
        <f>IF('Atual-TXT'!A2395&lt;&gt;"",IF(MOD(VALUE(LEFT(A2374,1)),2)=1,IF(D2374="D",C2374,-C2374),IF(D2374="C",C2374,-C2374)),"")</f>
        <v/>
      </c>
    </row>
    <row r="2375" spans="1:5" x14ac:dyDescent="0.2">
      <c r="A2375" s="11" t="str">
        <f>IF('Atual-TXT'!A2396&lt;&gt;"",LEFT('Atual-TXT'!A2396,15),"")</f>
        <v/>
      </c>
      <c r="B2375" s="11" t="str">
        <f>IF('Atual-TXT'!A2396&lt;&gt;"",RIGHT(LEFT('Atual-TXT'!A2396,51),34),"")</f>
        <v/>
      </c>
      <c r="C2375" s="12" t="str">
        <f>IF('Atual-TXT'!A2396&lt;&gt;"",VALUE(RIGHT(LEFT('Atual-TXT'!A2396,75),23)),"")</f>
        <v/>
      </c>
      <c r="D2375" s="11" t="str">
        <f>IF('Atual-TXT'!A2396&lt;&gt;"",RIGHT(LEFT('Atual-TXT'!A2396,77),1),"")</f>
        <v/>
      </c>
      <c r="E2375" s="12" t="str">
        <f>IF('Atual-TXT'!A2396&lt;&gt;"",IF(MOD(VALUE(LEFT(A2375,1)),2)=1,IF(D2375="D",C2375,-C2375),IF(D2375="C",C2375,-C2375)),"")</f>
        <v/>
      </c>
    </row>
    <row r="2376" spans="1:5" x14ac:dyDescent="0.2">
      <c r="A2376" s="11" t="str">
        <f>IF('Atual-TXT'!A2397&lt;&gt;"",LEFT('Atual-TXT'!A2397,15),"")</f>
        <v/>
      </c>
      <c r="B2376" s="11" t="str">
        <f>IF('Atual-TXT'!A2397&lt;&gt;"",RIGHT(LEFT('Atual-TXT'!A2397,51),34),"")</f>
        <v/>
      </c>
      <c r="C2376" s="12" t="str">
        <f>IF('Atual-TXT'!A2397&lt;&gt;"",VALUE(RIGHT(LEFT('Atual-TXT'!A2397,75),23)),"")</f>
        <v/>
      </c>
      <c r="D2376" s="11" t="str">
        <f>IF('Atual-TXT'!A2397&lt;&gt;"",RIGHT(LEFT('Atual-TXT'!A2397,77),1),"")</f>
        <v/>
      </c>
      <c r="E2376" s="12" t="str">
        <f>IF('Atual-TXT'!A2397&lt;&gt;"",IF(MOD(VALUE(LEFT(A2376,1)),2)=1,IF(D2376="D",C2376,-C2376),IF(D2376="C",C2376,-C2376)),"")</f>
        <v/>
      </c>
    </row>
    <row r="2377" spans="1:5" x14ac:dyDescent="0.2">
      <c r="A2377" s="11" t="str">
        <f>IF('Atual-TXT'!A2398&lt;&gt;"",LEFT('Atual-TXT'!A2398,15),"")</f>
        <v/>
      </c>
      <c r="B2377" s="11" t="str">
        <f>IF('Atual-TXT'!A2398&lt;&gt;"",RIGHT(LEFT('Atual-TXT'!A2398,51),34),"")</f>
        <v/>
      </c>
      <c r="C2377" s="12" t="str">
        <f>IF('Atual-TXT'!A2398&lt;&gt;"",VALUE(RIGHT(LEFT('Atual-TXT'!A2398,75),23)),"")</f>
        <v/>
      </c>
      <c r="D2377" s="11" t="str">
        <f>IF('Atual-TXT'!A2398&lt;&gt;"",RIGHT(LEFT('Atual-TXT'!A2398,77),1),"")</f>
        <v/>
      </c>
      <c r="E2377" s="12" t="str">
        <f>IF('Atual-TXT'!A2398&lt;&gt;"",IF(MOD(VALUE(LEFT(A2377,1)),2)=1,IF(D2377="D",C2377,-C2377),IF(D2377="C",C2377,-C2377)),"")</f>
        <v/>
      </c>
    </row>
    <row r="2378" spans="1:5" x14ac:dyDescent="0.2">
      <c r="A2378" s="11" t="str">
        <f>IF('Atual-TXT'!A2399&lt;&gt;"",LEFT('Atual-TXT'!A2399,15),"")</f>
        <v/>
      </c>
      <c r="B2378" s="11" t="str">
        <f>IF('Atual-TXT'!A2399&lt;&gt;"",RIGHT(LEFT('Atual-TXT'!A2399,51),34),"")</f>
        <v/>
      </c>
      <c r="C2378" s="12" t="str">
        <f>IF('Atual-TXT'!A2399&lt;&gt;"",VALUE(RIGHT(LEFT('Atual-TXT'!A2399,75),23)),"")</f>
        <v/>
      </c>
      <c r="D2378" s="11" t="str">
        <f>IF('Atual-TXT'!A2399&lt;&gt;"",RIGHT(LEFT('Atual-TXT'!A2399,77),1),"")</f>
        <v/>
      </c>
      <c r="E2378" s="12" t="str">
        <f>IF('Atual-TXT'!A2399&lt;&gt;"",IF(MOD(VALUE(LEFT(A2378,1)),2)=1,IF(D2378="D",C2378,-C2378),IF(D2378="C",C2378,-C2378)),"")</f>
        <v/>
      </c>
    </row>
    <row r="2379" spans="1:5" x14ac:dyDescent="0.2">
      <c r="A2379" s="11" t="str">
        <f>IF('Atual-TXT'!A2400&lt;&gt;"",LEFT('Atual-TXT'!A2400,15),"")</f>
        <v/>
      </c>
      <c r="B2379" s="11" t="str">
        <f>IF('Atual-TXT'!A2400&lt;&gt;"",RIGHT(LEFT('Atual-TXT'!A2400,51),34),"")</f>
        <v/>
      </c>
      <c r="C2379" s="12" t="str">
        <f>IF('Atual-TXT'!A2400&lt;&gt;"",VALUE(RIGHT(LEFT('Atual-TXT'!A2400,75),23)),"")</f>
        <v/>
      </c>
      <c r="D2379" s="11" t="str">
        <f>IF('Atual-TXT'!A2400&lt;&gt;"",RIGHT(LEFT('Atual-TXT'!A2400,77),1),"")</f>
        <v/>
      </c>
      <c r="E2379" s="12" t="str">
        <f>IF('Atual-TXT'!A2400&lt;&gt;"",IF(MOD(VALUE(LEFT(A2379,1)),2)=1,IF(D2379="D",C2379,-C2379),IF(D2379="C",C2379,-C2379)),"")</f>
        <v/>
      </c>
    </row>
    <row r="2380" spans="1:5" x14ac:dyDescent="0.2">
      <c r="A2380" s="11" t="str">
        <f>IF('Atual-TXT'!A2401&lt;&gt;"",LEFT('Atual-TXT'!A2401,15),"")</f>
        <v/>
      </c>
      <c r="B2380" s="11" t="str">
        <f>IF('Atual-TXT'!A2401&lt;&gt;"",RIGHT(LEFT('Atual-TXT'!A2401,51),34),"")</f>
        <v/>
      </c>
      <c r="C2380" s="12" t="str">
        <f>IF('Atual-TXT'!A2401&lt;&gt;"",VALUE(RIGHT(LEFT('Atual-TXT'!A2401,75),23)),"")</f>
        <v/>
      </c>
      <c r="D2380" s="11" t="str">
        <f>IF('Atual-TXT'!A2401&lt;&gt;"",RIGHT(LEFT('Atual-TXT'!A2401,77),1),"")</f>
        <v/>
      </c>
      <c r="E2380" s="12" t="str">
        <f>IF('Atual-TXT'!A2401&lt;&gt;"",IF(MOD(VALUE(LEFT(A2380,1)),2)=1,IF(D2380="D",C2380,-C2380),IF(D2380="C",C2380,-C2380)),"")</f>
        <v/>
      </c>
    </row>
    <row r="2381" spans="1:5" x14ac:dyDescent="0.2">
      <c r="A2381" s="11" t="str">
        <f>IF('Atual-TXT'!A2402&lt;&gt;"",LEFT('Atual-TXT'!A2402,15),"")</f>
        <v/>
      </c>
      <c r="B2381" s="11" t="str">
        <f>IF('Atual-TXT'!A2402&lt;&gt;"",RIGHT(LEFT('Atual-TXT'!A2402,51),34),"")</f>
        <v/>
      </c>
      <c r="C2381" s="12" t="str">
        <f>IF('Atual-TXT'!A2402&lt;&gt;"",VALUE(RIGHT(LEFT('Atual-TXT'!A2402,75),23)),"")</f>
        <v/>
      </c>
      <c r="D2381" s="11" t="str">
        <f>IF('Atual-TXT'!A2402&lt;&gt;"",RIGHT(LEFT('Atual-TXT'!A2402,77),1),"")</f>
        <v/>
      </c>
      <c r="E2381" s="12" t="str">
        <f>IF('Atual-TXT'!A2402&lt;&gt;"",IF(MOD(VALUE(LEFT(A2381,1)),2)=1,IF(D2381="D",C2381,-C2381),IF(D2381="C",C2381,-C2381)),"")</f>
        <v/>
      </c>
    </row>
    <row r="2382" spans="1:5" x14ac:dyDescent="0.2">
      <c r="A2382" s="11" t="str">
        <f>IF('Atual-TXT'!A2403&lt;&gt;"",LEFT('Atual-TXT'!A2403,15),"")</f>
        <v/>
      </c>
      <c r="B2382" s="11" t="str">
        <f>IF('Atual-TXT'!A2403&lt;&gt;"",RIGHT(LEFT('Atual-TXT'!A2403,51),34),"")</f>
        <v/>
      </c>
      <c r="C2382" s="12" t="str">
        <f>IF('Atual-TXT'!A2403&lt;&gt;"",VALUE(RIGHT(LEFT('Atual-TXT'!A2403,75),23)),"")</f>
        <v/>
      </c>
      <c r="D2382" s="11" t="str">
        <f>IF('Atual-TXT'!A2403&lt;&gt;"",RIGHT(LEFT('Atual-TXT'!A2403,77),1),"")</f>
        <v/>
      </c>
      <c r="E2382" s="12" t="str">
        <f>IF('Atual-TXT'!A2403&lt;&gt;"",IF(MOD(VALUE(LEFT(A2382,1)),2)=1,IF(D2382="D",C2382,-C2382),IF(D2382="C",C2382,-C2382)),"")</f>
        <v/>
      </c>
    </row>
    <row r="2383" spans="1:5" x14ac:dyDescent="0.2">
      <c r="A2383" s="11" t="str">
        <f>IF('Atual-TXT'!A2404&lt;&gt;"",LEFT('Atual-TXT'!A2404,15),"")</f>
        <v/>
      </c>
      <c r="B2383" s="11" t="str">
        <f>IF('Atual-TXT'!A2404&lt;&gt;"",RIGHT(LEFT('Atual-TXT'!A2404,51),34),"")</f>
        <v/>
      </c>
      <c r="C2383" s="12" t="str">
        <f>IF('Atual-TXT'!A2404&lt;&gt;"",VALUE(RIGHT(LEFT('Atual-TXT'!A2404,75),23)),"")</f>
        <v/>
      </c>
      <c r="D2383" s="11" t="str">
        <f>IF('Atual-TXT'!A2404&lt;&gt;"",RIGHT(LEFT('Atual-TXT'!A2404,77),1),"")</f>
        <v/>
      </c>
      <c r="E2383" s="12" t="str">
        <f>IF('Atual-TXT'!A2404&lt;&gt;"",IF(MOD(VALUE(LEFT(A2383,1)),2)=1,IF(D2383="D",C2383,-C2383),IF(D2383="C",C2383,-C2383)),"")</f>
        <v/>
      </c>
    </row>
    <row r="2384" spans="1:5" x14ac:dyDescent="0.2">
      <c r="A2384" s="11" t="str">
        <f>IF('Atual-TXT'!A2405&lt;&gt;"",LEFT('Atual-TXT'!A2405,15),"")</f>
        <v/>
      </c>
      <c r="B2384" s="11" t="str">
        <f>IF('Atual-TXT'!A2405&lt;&gt;"",RIGHT(LEFT('Atual-TXT'!A2405,51),34),"")</f>
        <v/>
      </c>
      <c r="C2384" s="12" t="str">
        <f>IF('Atual-TXT'!A2405&lt;&gt;"",VALUE(RIGHT(LEFT('Atual-TXT'!A2405,75),23)),"")</f>
        <v/>
      </c>
      <c r="D2384" s="11" t="str">
        <f>IF('Atual-TXT'!A2405&lt;&gt;"",RIGHT(LEFT('Atual-TXT'!A2405,77),1),"")</f>
        <v/>
      </c>
      <c r="E2384" s="12" t="str">
        <f>IF('Atual-TXT'!A2405&lt;&gt;"",IF(MOD(VALUE(LEFT(A2384,1)),2)=1,IF(D2384="D",C2384,-C2384),IF(D2384="C",C2384,-C2384)),"")</f>
        <v/>
      </c>
    </row>
    <row r="2385" spans="1:5" x14ac:dyDescent="0.2">
      <c r="A2385" s="11" t="str">
        <f>IF('Atual-TXT'!A2406&lt;&gt;"",LEFT('Atual-TXT'!A2406,15),"")</f>
        <v/>
      </c>
      <c r="B2385" s="11" t="str">
        <f>IF('Atual-TXT'!A2406&lt;&gt;"",RIGHT(LEFT('Atual-TXT'!A2406,51),34),"")</f>
        <v/>
      </c>
      <c r="C2385" s="12" t="str">
        <f>IF('Atual-TXT'!A2406&lt;&gt;"",VALUE(RIGHT(LEFT('Atual-TXT'!A2406,75),23)),"")</f>
        <v/>
      </c>
      <c r="D2385" s="11" t="str">
        <f>IF('Atual-TXT'!A2406&lt;&gt;"",RIGHT(LEFT('Atual-TXT'!A2406,77),1),"")</f>
        <v/>
      </c>
      <c r="E2385" s="12" t="str">
        <f>IF('Atual-TXT'!A2406&lt;&gt;"",IF(MOD(VALUE(LEFT(A2385,1)),2)=1,IF(D2385="D",C2385,-C2385),IF(D2385="C",C2385,-C2385)),"")</f>
        <v/>
      </c>
    </row>
    <row r="2386" spans="1:5" x14ac:dyDescent="0.2">
      <c r="A2386" s="11" t="str">
        <f>IF('Atual-TXT'!A2407&lt;&gt;"",LEFT('Atual-TXT'!A2407,15),"")</f>
        <v/>
      </c>
      <c r="B2386" s="11" t="str">
        <f>IF('Atual-TXT'!A2407&lt;&gt;"",RIGHT(LEFT('Atual-TXT'!A2407,51),34),"")</f>
        <v/>
      </c>
      <c r="C2386" s="12" t="str">
        <f>IF('Atual-TXT'!A2407&lt;&gt;"",VALUE(RIGHT(LEFT('Atual-TXT'!A2407,75),23)),"")</f>
        <v/>
      </c>
      <c r="D2386" s="11" t="str">
        <f>IF('Atual-TXT'!A2407&lt;&gt;"",RIGHT(LEFT('Atual-TXT'!A2407,77),1),"")</f>
        <v/>
      </c>
      <c r="E2386" s="12" t="str">
        <f>IF('Atual-TXT'!A2407&lt;&gt;"",IF(MOD(VALUE(LEFT(A2386,1)),2)=1,IF(D2386="D",C2386,-C2386),IF(D2386="C",C2386,-C2386)),"")</f>
        <v/>
      </c>
    </row>
    <row r="2387" spans="1:5" x14ac:dyDescent="0.2">
      <c r="A2387" s="11" t="str">
        <f>IF('Atual-TXT'!A2408&lt;&gt;"",LEFT('Atual-TXT'!A2408,15),"")</f>
        <v/>
      </c>
      <c r="B2387" s="11" t="str">
        <f>IF('Atual-TXT'!A2408&lt;&gt;"",RIGHT(LEFT('Atual-TXT'!A2408,51),34),"")</f>
        <v/>
      </c>
      <c r="C2387" s="12" t="str">
        <f>IF('Atual-TXT'!A2408&lt;&gt;"",VALUE(RIGHT(LEFT('Atual-TXT'!A2408,75),23)),"")</f>
        <v/>
      </c>
      <c r="D2387" s="11" t="str">
        <f>IF('Atual-TXT'!A2408&lt;&gt;"",RIGHT(LEFT('Atual-TXT'!A2408,77),1),"")</f>
        <v/>
      </c>
      <c r="E2387" s="12" t="str">
        <f>IF('Atual-TXT'!A2408&lt;&gt;"",IF(MOD(VALUE(LEFT(A2387,1)),2)=1,IF(D2387="D",C2387,-C2387),IF(D2387="C",C2387,-C2387)),"")</f>
        <v/>
      </c>
    </row>
    <row r="2388" spans="1:5" x14ac:dyDescent="0.2">
      <c r="A2388" s="11" t="str">
        <f>IF('Atual-TXT'!A2409&lt;&gt;"",LEFT('Atual-TXT'!A2409,15),"")</f>
        <v/>
      </c>
      <c r="B2388" s="11" t="str">
        <f>IF('Atual-TXT'!A2409&lt;&gt;"",RIGHT(LEFT('Atual-TXT'!A2409,51),34),"")</f>
        <v/>
      </c>
      <c r="C2388" s="12" t="str">
        <f>IF('Atual-TXT'!A2409&lt;&gt;"",VALUE(RIGHT(LEFT('Atual-TXT'!A2409,75),23)),"")</f>
        <v/>
      </c>
      <c r="D2388" s="11" t="str">
        <f>IF('Atual-TXT'!A2409&lt;&gt;"",RIGHT(LEFT('Atual-TXT'!A2409,77),1),"")</f>
        <v/>
      </c>
      <c r="E2388" s="12" t="str">
        <f>IF('Atual-TXT'!A2409&lt;&gt;"",IF(MOD(VALUE(LEFT(A2388,1)),2)=1,IF(D2388="D",C2388,-C2388),IF(D2388="C",C2388,-C2388)),"")</f>
        <v/>
      </c>
    </row>
    <row r="2389" spans="1:5" x14ac:dyDescent="0.2">
      <c r="A2389" s="11" t="str">
        <f>IF('Atual-TXT'!A2410&lt;&gt;"",LEFT('Atual-TXT'!A2410,15),"")</f>
        <v/>
      </c>
      <c r="B2389" s="11" t="str">
        <f>IF('Atual-TXT'!A2410&lt;&gt;"",RIGHT(LEFT('Atual-TXT'!A2410,51),34),"")</f>
        <v/>
      </c>
      <c r="C2389" s="12" t="str">
        <f>IF('Atual-TXT'!A2410&lt;&gt;"",VALUE(RIGHT(LEFT('Atual-TXT'!A2410,75),23)),"")</f>
        <v/>
      </c>
      <c r="D2389" s="11" t="str">
        <f>IF('Atual-TXT'!A2410&lt;&gt;"",RIGHT(LEFT('Atual-TXT'!A2410,77),1),"")</f>
        <v/>
      </c>
      <c r="E2389" s="12" t="str">
        <f>IF('Atual-TXT'!A2410&lt;&gt;"",IF(MOD(VALUE(LEFT(A2389,1)),2)=1,IF(D2389="D",C2389,-C2389),IF(D2389="C",C2389,-C2389)),"")</f>
        <v/>
      </c>
    </row>
    <row r="2390" spans="1:5" x14ac:dyDescent="0.2">
      <c r="A2390" s="11" t="str">
        <f>IF('Atual-TXT'!A2411&lt;&gt;"",LEFT('Atual-TXT'!A2411,15),"")</f>
        <v/>
      </c>
      <c r="B2390" s="11" t="str">
        <f>IF('Atual-TXT'!A2411&lt;&gt;"",RIGHT(LEFT('Atual-TXT'!A2411,51),34),"")</f>
        <v/>
      </c>
      <c r="C2390" s="12" t="str">
        <f>IF('Atual-TXT'!A2411&lt;&gt;"",VALUE(RIGHT(LEFT('Atual-TXT'!A2411,75),23)),"")</f>
        <v/>
      </c>
      <c r="D2390" s="11" t="str">
        <f>IF('Atual-TXT'!A2411&lt;&gt;"",RIGHT(LEFT('Atual-TXT'!A2411,77),1),"")</f>
        <v/>
      </c>
      <c r="E2390" s="12" t="str">
        <f>IF('Atual-TXT'!A2411&lt;&gt;"",IF(MOD(VALUE(LEFT(A2390,1)),2)=1,IF(D2390="D",C2390,-C2390),IF(D2390="C",C2390,-C2390)),"")</f>
        <v/>
      </c>
    </row>
    <row r="2391" spans="1:5" x14ac:dyDescent="0.2">
      <c r="A2391" s="11" t="str">
        <f>IF('Atual-TXT'!A2412&lt;&gt;"",LEFT('Atual-TXT'!A2412,15),"")</f>
        <v/>
      </c>
      <c r="B2391" s="11" t="str">
        <f>IF('Atual-TXT'!A2412&lt;&gt;"",RIGHT(LEFT('Atual-TXT'!A2412,51),34),"")</f>
        <v/>
      </c>
      <c r="C2391" s="12" t="str">
        <f>IF('Atual-TXT'!A2412&lt;&gt;"",VALUE(RIGHT(LEFT('Atual-TXT'!A2412,75),23)),"")</f>
        <v/>
      </c>
      <c r="D2391" s="11" t="str">
        <f>IF('Atual-TXT'!A2412&lt;&gt;"",RIGHT(LEFT('Atual-TXT'!A2412,77),1),"")</f>
        <v/>
      </c>
      <c r="E2391" s="12" t="str">
        <f>IF('Atual-TXT'!A2412&lt;&gt;"",IF(MOD(VALUE(LEFT(A2391,1)),2)=1,IF(D2391="D",C2391,-C2391),IF(D2391="C",C2391,-C2391)),"")</f>
        <v/>
      </c>
    </row>
    <row r="2392" spans="1:5" x14ac:dyDescent="0.2">
      <c r="A2392" s="11" t="str">
        <f>IF('Atual-TXT'!A2413&lt;&gt;"",LEFT('Atual-TXT'!A2413,15),"")</f>
        <v/>
      </c>
      <c r="B2392" s="11" t="str">
        <f>IF('Atual-TXT'!A2413&lt;&gt;"",RIGHT(LEFT('Atual-TXT'!A2413,51),34),"")</f>
        <v/>
      </c>
      <c r="C2392" s="12" t="str">
        <f>IF('Atual-TXT'!A2413&lt;&gt;"",VALUE(RIGHT(LEFT('Atual-TXT'!A2413,75),23)),"")</f>
        <v/>
      </c>
      <c r="D2392" s="11" t="str">
        <f>IF('Atual-TXT'!A2413&lt;&gt;"",RIGHT(LEFT('Atual-TXT'!A2413,77),1),"")</f>
        <v/>
      </c>
      <c r="E2392" s="12" t="str">
        <f>IF('Atual-TXT'!A2413&lt;&gt;"",IF(MOD(VALUE(LEFT(A2392,1)),2)=1,IF(D2392="D",C2392,-C2392),IF(D2392="C",C2392,-C2392)),"")</f>
        <v/>
      </c>
    </row>
    <row r="2393" spans="1:5" x14ac:dyDescent="0.2">
      <c r="A2393" s="11" t="str">
        <f>IF('Atual-TXT'!A2414&lt;&gt;"",LEFT('Atual-TXT'!A2414,15),"")</f>
        <v/>
      </c>
      <c r="B2393" s="11" t="str">
        <f>IF('Atual-TXT'!A2414&lt;&gt;"",RIGHT(LEFT('Atual-TXT'!A2414,51),34),"")</f>
        <v/>
      </c>
      <c r="C2393" s="12" t="str">
        <f>IF('Atual-TXT'!A2414&lt;&gt;"",VALUE(RIGHT(LEFT('Atual-TXT'!A2414,75),23)),"")</f>
        <v/>
      </c>
      <c r="D2393" s="11" t="str">
        <f>IF('Atual-TXT'!A2414&lt;&gt;"",RIGHT(LEFT('Atual-TXT'!A2414,77),1),"")</f>
        <v/>
      </c>
      <c r="E2393" s="12" t="str">
        <f>IF('Atual-TXT'!A2414&lt;&gt;"",IF(MOD(VALUE(LEFT(A2393,1)),2)=1,IF(D2393="D",C2393,-C2393),IF(D2393="C",C2393,-C2393)),"")</f>
        <v/>
      </c>
    </row>
    <row r="2394" spans="1:5" x14ac:dyDescent="0.2">
      <c r="A2394" s="11" t="str">
        <f>IF('Atual-TXT'!A2415&lt;&gt;"",LEFT('Atual-TXT'!A2415,15),"")</f>
        <v/>
      </c>
      <c r="B2394" s="11" t="str">
        <f>IF('Atual-TXT'!A2415&lt;&gt;"",RIGHT(LEFT('Atual-TXT'!A2415,51),34),"")</f>
        <v/>
      </c>
      <c r="C2394" s="12" t="str">
        <f>IF('Atual-TXT'!A2415&lt;&gt;"",VALUE(RIGHT(LEFT('Atual-TXT'!A2415,75),23)),"")</f>
        <v/>
      </c>
      <c r="D2394" s="11" t="str">
        <f>IF('Atual-TXT'!A2415&lt;&gt;"",RIGHT(LEFT('Atual-TXT'!A2415,77),1),"")</f>
        <v/>
      </c>
      <c r="E2394" s="12" t="str">
        <f>IF('Atual-TXT'!A2415&lt;&gt;"",IF(MOD(VALUE(LEFT(A2394,1)),2)=1,IF(D2394="D",C2394,-C2394),IF(D2394="C",C2394,-C2394)),"")</f>
        <v/>
      </c>
    </row>
    <row r="2395" spans="1:5" x14ac:dyDescent="0.2">
      <c r="A2395" s="11" t="str">
        <f>IF('Atual-TXT'!A2416&lt;&gt;"",LEFT('Atual-TXT'!A2416,15),"")</f>
        <v/>
      </c>
      <c r="B2395" s="11" t="str">
        <f>IF('Atual-TXT'!A2416&lt;&gt;"",RIGHT(LEFT('Atual-TXT'!A2416,51),34),"")</f>
        <v/>
      </c>
      <c r="C2395" s="12" t="str">
        <f>IF('Atual-TXT'!A2416&lt;&gt;"",VALUE(RIGHT(LEFT('Atual-TXT'!A2416,75),23)),"")</f>
        <v/>
      </c>
      <c r="D2395" s="11" t="str">
        <f>IF('Atual-TXT'!A2416&lt;&gt;"",RIGHT(LEFT('Atual-TXT'!A2416,77),1),"")</f>
        <v/>
      </c>
      <c r="E2395" s="12" t="str">
        <f>IF('Atual-TXT'!A2416&lt;&gt;"",IF(MOD(VALUE(LEFT(A2395,1)),2)=1,IF(D2395="D",C2395,-C2395),IF(D2395="C",C2395,-C2395)),"")</f>
        <v/>
      </c>
    </row>
    <row r="2396" spans="1:5" x14ac:dyDescent="0.2">
      <c r="A2396" s="11" t="str">
        <f>IF('Atual-TXT'!A2417&lt;&gt;"",LEFT('Atual-TXT'!A2417,15),"")</f>
        <v/>
      </c>
      <c r="B2396" s="11" t="str">
        <f>IF('Atual-TXT'!A2417&lt;&gt;"",RIGHT(LEFT('Atual-TXT'!A2417,51),34),"")</f>
        <v/>
      </c>
      <c r="C2396" s="12" t="str">
        <f>IF('Atual-TXT'!A2417&lt;&gt;"",VALUE(RIGHT(LEFT('Atual-TXT'!A2417,75),23)),"")</f>
        <v/>
      </c>
      <c r="D2396" s="11" t="str">
        <f>IF('Atual-TXT'!A2417&lt;&gt;"",RIGHT(LEFT('Atual-TXT'!A2417,77),1),"")</f>
        <v/>
      </c>
      <c r="E2396" s="12" t="str">
        <f>IF('Atual-TXT'!A2417&lt;&gt;"",IF(MOD(VALUE(LEFT(A2396,1)),2)=1,IF(D2396="D",C2396,-C2396),IF(D2396="C",C2396,-C2396)),"")</f>
        <v/>
      </c>
    </row>
    <row r="2397" spans="1:5" x14ac:dyDescent="0.2">
      <c r="A2397" s="11" t="str">
        <f>IF('Atual-TXT'!A2418&lt;&gt;"",LEFT('Atual-TXT'!A2418,15),"")</f>
        <v/>
      </c>
      <c r="B2397" s="11" t="str">
        <f>IF('Atual-TXT'!A2418&lt;&gt;"",RIGHT(LEFT('Atual-TXT'!A2418,51),34),"")</f>
        <v/>
      </c>
      <c r="C2397" s="12" t="str">
        <f>IF('Atual-TXT'!A2418&lt;&gt;"",VALUE(RIGHT(LEFT('Atual-TXT'!A2418,75),23)),"")</f>
        <v/>
      </c>
      <c r="D2397" s="11" t="str">
        <f>IF('Atual-TXT'!A2418&lt;&gt;"",RIGHT(LEFT('Atual-TXT'!A2418,77),1),"")</f>
        <v/>
      </c>
      <c r="E2397" s="12" t="str">
        <f>IF('Atual-TXT'!A2418&lt;&gt;"",IF(MOD(VALUE(LEFT(A2397,1)),2)=1,IF(D2397="D",C2397,-C2397),IF(D2397="C",C2397,-C2397)),"")</f>
        <v/>
      </c>
    </row>
    <row r="2398" spans="1:5" x14ac:dyDescent="0.2">
      <c r="A2398" s="11" t="str">
        <f>IF('Atual-TXT'!A2419&lt;&gt;"",LEFT('Atual-TXT'!A2419,15),"")</f>
        <v/>
      </c>
      <c r="B2398" s="11" t="str">
        <f>IF('Atual-TXT'!A2419&lt;&gt;"",RIGHT(LEFT('Atual-TXT'!A2419,51),34),"")</f>
        <v/>
      </c>
      <c r="C2398" s="12" t="str">
        <f>IF('Atual-TXT'!A2419&lt;&gt;"",VALUE(RIGHT(LEFT('Atual-TXT'!A2419,75),23)),"")</f>
        <v/>
      </c>
      <c r="D2398" s="11" t="str">
        <f>IF('Atual-TXT'!A2419&lt;&gt;"",RIGHT(LEFT('Atual-TXT'!A2419,77),1),"")</f>
        <v/>
      </c>
      <c r="E2398" s="12" t="str">
        <f>IF('Atual-TXT'!A2419&lt;&gt;"",IF(MOD(VALUE(LEFT(A2398,1)),2)=1,IF(D2398="D",C2398,-C2398),IF(D2398="C",C2398,-C2398)),"")</f>
        <v/>
      </c>
    </row>
    <row r="2399" spans="1:5" x14ac:dyDescent="0.2">
      <c r="A2399" s="11" t="str">
        <f>IF('Atual-TXT'!A2420&lt;&gt;"",LEFT('Atual-TXT'!A2420,15),"")</f>
        <v/>
      </c>
      <c r="B2399" s="11" t="str">
        <f>IF('Atual-TXT'!A2420&lt;&gt;"",RIGHT(LEFT('Atual-TXT'!A2420,51),34),"")</f>
        <v/>
      </c>
      <c r="C2399" s="12" t="str">
        <f>IF('Atual-TXT'!A2420&lt;&gt;"",VALUE(RIGHT(LEFT('Atual-TXT'!A2420,75),23)),"")</f>
        <v/>
      </c>
      <c r="D2399" s="11" t="str">
        <f>IF('Atual-TXT'!A2420&lt;&gt;"",RIGHT(LEFT('Atual-TXT'!A2420,77),1),"")</f>
        <v/>
      </c>
      <c r="E2399" s="12" t="str">
        <f>IF('Atual-TXT'!A2420&lt;&gt;"",IF(MOD(VALUE(LEFT(A2399,1)),2)=1,IF(D2399="D",C2399,-C2399),IF(D2399="C",C2399,-C2399)),"")</f>
        <v/>
      </c>
    </row>
    <row r="2400" spans="1:5" x14ac:dyDescent="0.2">
      <c r="A2400" s="11" t="str">
        <f>IF('Atual-TXT'!A2421&lt;&gt;"",LEFT('Atual-TXT'!A2421,15),"")</f>
        <v/>
      </c>
      <c r="B2400" s="11" t="str">
        <f>IF('Atual-TXT'!A2421&lt;&gt;"",RIGHT(LEFT('Atual-TXT'!A2421,51),34),"")</f>
        <v/>
      </c>
      <c r="C2400" s="12" t="str">
        <f>IF('Atual-TXT'!A2421&lt;&gt;"",VALUE(RIGHT(LEFT('Atual-TXT'!A2421,75),23)),"")</f>
        <v/>
      </c>
      <c r="D2400" s="11" t="str">
        <f>IF('Atual-TXT'!A2421&lt;&gt;"",RIGHT(LEFT('Atual-TXT'!A2421,77),1),"")</f>
        <v/>
      </c>
      <c r="E2400" s="12" t="str">
        <f>IF('Atual-TXT'!A2421&lt;&gt;"",IF(MOD(VALUE(LEFT(A2400,1)),2)=1,IF(D2400="D",C2400,-C2400),IF(D2400="C",C2400,-C2400)),"")</f>
        <v/>
      </c>
    </row>
    <row r="2401" spans="1:5" x14ac:dyDescent="0.2">
      <c r="A2401" s="11" t="str">
        <f>IF('Atual-TXT'!A2422&lt;&gt;"",LEFT('Atual-TXT'!A2422,15),"")</f>
        <v/>
      </c>
      <c r="B2401" s="11" t="str">
        <f>IF('Atual-TXT'!A2422&lt;&gt;"",RIGHT(LEFT('Atual-TXT'!A2422,51),34),"")</f>
        <v/>
      </c>
      <c r="C2401" s="12" t="str">
        <f>IF('Atual-TXT'!A2422&lt;&gt;"",VALUE(RIGHT(LEFT('Atual-TXT'!A2422,75),23)),"")</f>
        <v/>
      </c>
      <c r="D2401" s="11" t="str">
        <f>IF('Atual-TXT'!A2422&lt;&gt;"",RIGHT(LEFT('Atual-TXT'!A2422,77),1),"")</f>
        <v/>
      </c>
      <c r="E2401" s="12" t="str">
        <f>IF('Atual-TXT'!A2422&lt;&gt;"",IF(MOD(VALUE(LEFT(A2401,1)),2)=1,IF(D2401="D",C2401,-C2401),IF(D2401="C",C2401,-C2401)),"")</f>
        <v/>
      </c>
    </row>
    <row r="2402" spans="1:5" x14ac:dyDescent="0.2">
      <c r="A2402" s="11" t="str">
        <f>IF('Atual-TXT'!A2423&lt;&gt;"",LEFT('Atual-TXT'!A2423,15),"")</f>
        <v/>
      </c>
      <c r="B2402" s="11" t="str">
        <f>IF('Atual-TXT'!A2423&lt;&gt;"",RIGHT(LEFT('Atual-TXT'!A2423,51),34),"")</f>
        <v/>
      </c>
      <c r="C2402" s="12" t="str">
        <f>IF('Atual-TXT'!A2423&lt;&gt;"",VALUE(RIGHT(LEFT('Atual-TXT'!A2423,75),23)),"")</f>
        <v/>
      </c>
      <c r="D2402" s="11" t="str">
        <f>IF('Atual-TXT'!A2423&lt;&gt;"",RIGHT(LEFT('Atual-TXT'!A2423,77),1),"")</f>
        <v/>
      </c>
      <c r="E2402" s="12" t="str">
        <f>IF('Atual-TXT'!A2423&lt;&gt;"",IF(MOD(VALUE(LEFT(A2402,1)),2)=1,IF(D2402="D",C2402,-C2402),IF(D2402="C",C2402,-C2402)),"")</f>
        <v/>
      </c>
    </row>
    <row r="2403" spans="1:5" x14ac:dyDescent="0.2">
      <c r="A2403" s="11" t="str">
        <f>IF('Atual-TXT'!A2424&lt;&gt;"",LEFT('Atual-TXT'!A2424,15),"")</f>
        <v/>
      </c>
      <c r="B2403" s="11" t="str">
        <f>IF('Atual-TXT'!A2424&lt;&gt;"",RIGHT(LEFT('Atual-TXT'!A2424,51),34),"")</f>
        <v/>
      </c>
      <c r="C2403" s="12" t="str">
        <f>IF('Atual-TXT'!A2424&lt;&gt;"",VALUE(RIGHT(LEFT('Atual-TXT'!A2424,75),23)),"")</f>
        <v/>
      </c>
      <c r="D2403" s="11" t="str">
        <f>IF('Atual-TXT'!A2424&lt;&gt;"",RIGHT(LEFT('Atual-TXT'!A2424,77),1),"")</f>
        <v/>
      </c>
      <c r="E2403" s="12" t="str">
        <f>IF('Atual-TXT'!A2424&lt;&gt;"",IF(MOD(VALUE(LEFT(A2403,1)),2)=1,IF(D2403="D",C2403,-C2403),IF(D2403="C",C2403,-C2403)),"")</f>
        <v/>
      </c>
    </row>
    <row r="2404" spans="1:5" x14ac:dyDescent="0.2">
      <c r="A2404" s="11" t="str">
        <f>IF('Atual-TXT'!A2425&lt;&gt;"",LEFT('Atual-TXT'!A2425,15),"")</f>
        <v/>
      </c>
      <c r="B2404" s="11" t="str">
        <f>IF('Atual-TXT'!A2425&lt;&gt;"",RIGHT(LEFT('Atual-TXT'!A2425,51),34),"")</f>
        <v/>
      </c>
      <c r="C2404" s="12" t="str">
        <f>IF('Atual-TXT'!A2425&lt;&gt;"",VALUE(RIGHT(LEFT('Atual-TXT'!A2425,75),23)),"")</f>
        <v/>
      </c>
      <c r="D2404" s="11" t="str">
        <f>IF('Atual-TXT'!A2425&lt;&gt;"",RIGHT(LEFT('Atual-TXT'!A2425,77),1),"")</f>
        <v/>
      </c>
      <c r="E2404" s="12" t="str">
        <f>IF('Atual-TXT'!A2425&lt;&gt;"",IF(MOD(VALUE(LEFT(A2404,1)),2)=1,IF(D2404="D",C2404,-C2404),IF(D2404="C",C2404,-C2404)),"")</f>
        <v/>
      </c>
    </row>
    <row r="2405" spans="1:5" x14ac:dyDescent="0.2">
      <c r="A2405" s="11" t="str">
        <f>IF('Atual-TXT'!A2426&lt;&gt;"",LEFT('Atual-TXT'!A2426,15),"")</f>
        <v/>
      </c>
      <c r="B2405" s="11" t="str">
        <f>IF('Atual-TXT'!A2426&lt;&gt;"",RIGHT(LEFT('Atual-TXT'!A2426,51),34),"")</f>
        <v/>
      </c>
      <c r="C2405" s="12" t="str">
        <f>IF('Atual-TXT'!A2426&lt;&gt;"",VALUE(RIGHT(LEFT('Atual-TXT'!A2426,75),23)),"")</f>
        <v/>
      </c>
      <c r="D2405" s="11" t="str">
        <f>IF('Atual-TXT'!A2426&lt;&gt;"",RIGHT(LEFT('Atual-TXT'!A2426,77),1),"")</f>
        <v/>
      </c>
      <c r="E2405" s="12" t="str">
        <f>IF('Atual-TXT'!A2426&lt;&gt;"",IF(MOD(VALUE(LEFT(A2405,1)),2)=1,IF(D2405="D",C2405,-C2405),IF(D2405="C",C2405,-C2405)),"")</f>
        <v/>
      </c>
    </row>
    <row r="2406" spans="1:5" x14ac:dyDescent="0.2">
      <c r="A2406" s="11" t="str">
        <f>IF('Atual-TXT'!A2427&lt;&gt;"",LEFT('Atual-TXT'!A2427,15),"")</f>
        <v/>
      </c>
      <c r="B2406" s="11" t="str">
        <f>IF('Atual-TXT'!A2427&lt;&gt;"",RIGHT(LEFT('Atual-TXT'!A2427,51),34),"")</f>
        <v/>
      </c>
      <c r="C2406" s="12" t="str">
        <f>IF('Atual-TXT'!A2427&lt;&gt;"",VALUE(RIGHT(LEFT('Atual-TXT'!A2427,75),23)),"")</f>
        <v/>
      </c>
      <c r="D2406" s="11" t="str">
        <f>IF('Atual-TXT'!A2427&lt;&gt;"",RIGHT(LEFT('Atual-TXT'!A2427,77),1),"")</f>
        <v/>
      </c>
      <c r="E2406" s="12" t="str">
        <f>IF('Atual-TXT'!A2427&lt;&gt;"",IF(MOD(VALUE(LEFT(A2406,1)),2)=1,IF(D2406="D",C2406,-C2406),IF(D2406="C",C2406,-C2406)),"")</f>
        <v/>
      </c>
    </row>
    <row r="2407" spans="1:5" x14ac:dyDescent="0.2">
      <c r="A2407" s="11" t="str">
        <f>IF('Atual-TXT'!A2428&lt;&gt;"",LEFT('Atual-TXT'!A2428,15),"")</f>
        <v/>
      </c>
      <c r="B2407" s="11" t="str">
        <f>IF('Atual-TXT'!A2428&lt;&gt;"",RIGHT(LEFT('Atual-TXT'!A2428,51),34),"")</f>
        <v/>
      </c>
      <c r="C2407" s="12" t="str">
        <f>IF('Atual-TXT'!A2428&lt;&gt;"",VALUE(RIGHT(LEFT('Atual-TXT'!A2428,75),23)),"")</f>
        <v/>
      </c>
      <c r="D2407" s="11" t="str">
        <f>IF('Atual-TXT'!A2428&lt;&gt;"",RIGHT(LEFT('Atual-TXT'!A2428,77),1),"")</f>
        <v/>
      </c>
      <c r="E2407" s="12" t="str">
        <f>IF('Atual-TXT'!A2428&lt;&gt;"",IF(MOD(VALUE(LEFT(A2407,1)),2)=1,IF(D2407="D",C2407,-C2407),IF(D2407="C",C2407,-C2407)),"")</f>
        <v/>
      </c>
    </row>
    <row r="2408" spans="1:5" x14ac:dyDescent="0.2">
      <c r="A2408" s="11" t="str">
        <f>IF('Atual-TXT'!A2429&lt;&gt;"",LEFT('Atual-TXT'!A2429,15),"")</f>
        <v/>
      </c>
      <c r="B2408" s="11" t="str">
        <f>IF('Atual-TXT'!A2429&lt;&gt;"",RIGHT(LEFT('Atual-TXT'!A2429,51),34),"")</f>
        <v/>
      </c>
      <c r="C2408" s="12" t="str">
        <f>IF('Atual-TXT'!A2429&lt;&gt;"",VALUE(RIGHT(LEFT('Atual-TXT'!A2429,75),23)),"")</f>
        <v/>
      </c>
      <c r="D2408" s="11" t="str">
        <f>IF('Atual-TXT'!A2429&lt;&gt;"",RIGHT(LEFT('Atual-TXT'!A2429,77),1),"")</f>
        <v/>
      </c>
      <c r="E2408" s="12" t="str">
        <f>IF('Atual-TXT'!A2429&lt;&gt;"",IF(MOD(VALUE(LEFT(A2408,1)),2)=1,IF(D2408="D",C2408,-C2408),IF(D2408="C",C2408,-C2408)),"")</f>
        <v/>
      </c>
    </row>
    <row r="2409" spans="1:5" x14ac:dyDescent="0.2">
      <c r="A2409" s="11" t="str">
        <f>IF('Atual-TXT'!A2430&lt;&gt;"",LEFT('Atual-TXT'!A2430,15),"")</f>
        <v/>
      </c>
      <c r="B2409" s="11" t="str">
        <f>IF('Atual-TXT'!A2430&lt;&gt;"",RIGHT(LEFT('Atual-TXT'!A2430,51),34),"")</f>
        <v/>
      </c>
      <c r="C2409" s="12" t="str">
        <f>IF('Atual-TXT'!A2430&lt;&gt;"",VALUE(RIGHT(LEFT('Atual-TXT'!A2430,75),23)),"")</f>
        <v/>
      </c>
      <c r="D2409" s="11" t="str">
        <f>IF('Atual-TXT'!A2430&lt;&gt;"",RIGHT(LEFT('Atual-TXT'!A2430,77),1),"")</f>
        <v/>
      </c>
      <c r="E2409" s="12" t="str">
        <f>IF('Atual-TXT'!A2430&lt;&gt;"",IF(MOD(VALUE(LEFT(A2409,1)),2)=1,IF(D2409="D",C2409,-C2409),IF(D2409="C",C2409,-C2409)),"")</f>
        <v/>
      </c>
    </row>
    <row r="2410" spans="1:5" x14ac:dyDescent="0.2">
      <c r="A2410" s="11" t="str">
        <f>IF('Atual-TXT'!A2431&lt;&gt;"",LEFT('Atual-TXT'!A2431,15),"")</f>
        <v/>
      </c>
      <c r="B2410" s="11" t="str">
        <f>IF('Atual-TXT'!A2431&lt;&gt;"",RIGHT(LEFT('Atual-TXT'!A2431,51),34),"")</f>
        <v/>
      </c>
      <c r="C2410" s="12" t="str">
        <f>IF('Atual-TXT'!A2431&lt;&gt;"",VALUE(RIGHT(LEFT('Atual-TXT'!A2431,75),23)),"")</f>
        <v/>
      </c>
      <c r="D2410" s="11" t="str">
        <f>IF('Atual-TXT'!A2431&lt;&gt;"",RIGHT(LEFT('Atual-TXT'!A2431,77),1),"")</f>
        <v/>
      </c>
      <c r="E2410" s="12" t="str">
        <f>IF('Atual-TXT'!A2431&lt;&gt;"",IF(MOD(VALUE(LEFT(A2410,1)),2)=1,IF(D2410="D",C2410,-C2410),IF(D2410="C",C2410,-C2410)),"")</f>
        <v/>
      </c>
    </row>
    <row r="2411" spans="1:5" x14ac:dyDescent="0.2">
      <c r="A2411" s="11" t="str">
        <f>IF('Atual-TXT'!A2432&lt;&gt;"",LEFT('Atual-TXT'!A2432,15),"")</f>
        <v/>
      </c>
      <c r="B2411" s="11" t="str">
        <f>IF('Atual-TXT'!A2432&lt;&gt;"",RIGHT(LEFT('Atual-TXT'!A2432,51),34),"")</f>
        <v/>
      </c>
      <c r="C2411" s="12" t="str">
        <f>IF('Atual-TXT'!A2432&lt;&gt;"",VALUE(RIGHT(LEFT('Atual-TXT'!A2432,75),23)),"")</f>
        <v/>
      </c>
      <c r="D2411" s="11" t="str">
        <f>IF('Atual-TXT'!A2432&lt;&gt;"",RIGHT(LEFT('Atual-TXT'!A2432,77),1),"")</f>
        <v/>
      </c>
      <c r="E2411" s="12" t="str">
        <f>IF('Atual-TXT'!A2432&lt;&gt;"",IF(MOD(VALUE(LEFT(A2411,1)),2)=1,IF(D2411="D",C2411,-C2411),IF(D2411="C",C2411,-C2411)),"")</f>
        <v/>
      </c>
    </row>
    <row r="2412" spans="1:5" x14ac:dyDescent="0.2">
      <c r="A2412" s="11" t="str">
        <f>IF('Atual-TXT'!A2433&lt;&gt;"",LEFT('Atual-TXT'!A2433,15),"")</f>
        <v/>
      </c>
      <c r="B2412" s="11" t="str">
        <f>IF('Atual-TXT'!A2433&lt;&gt;"",RIGHT(LEFT('Atual-TXT'!A2433,51),34),"")</f>
        <v/>
      </c>
      <c r="C2412" s="12" t="str">
        <f>IF('Atual-TXT'!A2433&lt;&gt;"",VALUE(RIGHT(LEFT('Atual-TXT'!A2433,75),23)),"")</f>
        <v/>
      </c>
      <c r="D2412" s="11" t="str">
        <f>IF('Atual-TXT'!A2433&lt;&gt;"",RIGHT(LEFT('Atual-TXT'!A2433,77),1),"")</f>
        <v/>
      </c>
      <c r="E2412" s="12" t="str">
        <f>IF('Atual-TXT'!A2433&lt;&gt;"",IF(MOD(VALUE(LEFT(A2412,1)),2)=1,IF(D2412="D",C2412,-C2412),IF(D2412="C",C2412,-C2412)),"")</f>
        <v/>
      </c>
    </row>
    <row r="2413" spans="1:5" x14ac:dyDescent="0.2">
      <c r="A2413" s="11" t="str">
        <f>IF('Atual-TXT'!A2434&lt;&gt;"",LEFT('Atual-TXT'!A2434,15),"")</f>
        <v/>
      </c>
      <c r="B2413" s="11" t="str">
        <f>IF('Atual-TXT'!A2434&lt;&gt;"",RIGHT(LEFT('Atual-TXT'!A2434,51),34),"")</f>
        <v/>
      </c>
      <c r="C2413" s="12" t="str">
        <f>IF('Atual-TXT'!A2434&lt;&gt;"",VALUE(RIGHT(LEFT('Atual-TXT'!A2434,75),23)),"")</f>
        <v/>
      </c>
      <c r="D2413" s="11" t="str">
        <f>IF('Atual-TXT'!A2434&lt;&gt;"",RIGHT(LEFT('Atual-TXT'!A2434,77),1),"")</f>
        <v/>
      </c>
      <c r="E2413" s="12" t="str">
        <f>IF('Atual-TXT'!A2434&lt;&gt;"",IF(MOD(VALUE(LEFT(A2413,1)),2)=1,IF(D2413="D",C2413,-C2413),IF(D2413="C",C2413,-C2413)),"")</f>
        <v/>
      </c>
    </row>
    <row r="2414" spans="1:5" x14ac:dyDescent="0.2">
      <c r="A2414" s="11" t="str">
        <f>IF('Atual-TXT'!A2435&lt;&gt;"",LEFT('Atual-TXT'!A2435,15),"")</f>
        <v/>
      </c>
      <c r="B2414" s="11" t="str">
        <f>IF('Atual-TXT'!A2435&lt;&gt;"",RIGHT(LEFT('Atual-TXT'!A2435,51),34),"")</f>
        <v/>
      </c>
      <c r="C2414" s="12" t="str">
        <f>IF('Atual-TXT'!A2435&lt;&gt;"",VALUE(RIGHT(LEFT('Atual-TXT'!A2435,75),23)),"")</f>
        <v/>
      </c>
      <c r="D2414" s="11" t="str">
        <f>IF('Atual-TXT'!A2435&lt;&gt;"",RIGHT(LEFT('Atual-TXT'!A2435,77),1),"")</f>
        <v/>
      </c>
      <c r="E2414" s="12" t="str">
        <f>IF('Atual-TXT'!A2435&lt;&gt;"",IF(MOD(VALUE(LEFT(A2414,1)),2)=1,IF(D2414="D",C2414,-C2414),IF(D2414="C",C2414,-C2414)),"")</f>
        <v/>
      </c>
    </row>
    <row r="2415" spans="1:5" x14ac:dyDescent="0.2">
      <c r="A2415" s="11" t="str">
        <f>IF('Atual-TXT'!A2436&lt;&gt;"",LEFT('Atual-TXT'!A2436,15),"")</f>
        <v/>
      </c>
      <c r="B2415" s="11" t="str">
        <f>IF('Atual-TXT'!A2436&lt;&gt;"",RIGHT(LEFT('Atual-TXT'!A2436,51),34),"")</f>
        <v/>
      </c>
      <c r="C2415" s="12" t="str">
        <f>IF('Atual-TXT'!A2436&lt;&gt;"",VALUE(RIGHT(LEFT('Atual-TXT'!A2436,75),23)),"")</f>
        <v/>
      </c>
      <c r="D2415" s="11" t="str">
        <f>IF('Atual-TXT'!A2436&lt;&gt;"",RIGHT(LEFT('Atual-TXT'!A2436,77),1),"")</f>
        <v/>
      </c>
      <c r="E2415" s="12" t="str">
        <f>IF('Atual-TXT'!A2436&lt;&gt;"",IF(MOD(VALUE(LEFT(A2415,1)),2)=1,IF(D2415="D",C2415,-C2415),IF(D2415="C",C2415,-C2415)),"")</f>
        <v/>
      </c>
    </row>
    <row r="2416" spans="1:5" x14ac:dyDescent="0.2">
      <c r="A2416" s="11" t="str">
        <f>IF('Atual-TXT'!A2437&lt;&gt;"",LEFT('Atual-TXT'!A2437,15),"")</f>
        <v/>
      </c>
      <c r="B2416" s="11" t="str">
        <f>IF('Atual-TXT'!A2437&lt;&gt;"",RIGHT(LEFT('Atual-TXT'!A2437,51),34),"")</f>
        <v/>
      </c>
      <c r="C2416" s="12" t="str">
        <f>IF('Atual-TXT'!A2437&lt;&gt;"",VALUE(RIGHT(LEFT('Atual-TXT'!A2437,75),23)),"")</f>
        <v/>
      </c>
      <c r="D2416" s="11" t="str">
        <f>IF('Atual-TXT'!A2437&lt;&gt;"",RIGHT(LEFT('Atual-TXT'!A2437,77),1),"")</f>
        <v/>
      </c>
      <c r="E2416" s="12" t="str">
        <f>IF('Atual-TXT'!A2437&lt;&gt;"",IF(MOD(VALUE(LEFT(A2416,1)),2)=1,IF(D2416="D",C2416,-C2416),IF(D2416="C",C2416,-C2416)),"")</f>
        <v/>
      </c>
    </row>
    <row r="2417" spans="1:5" x14ac:dyDescent="0.2">
      <c r="A2417" s="11" t="str">
        <f>IF('Atual-TXT'!A2438&lt;&gt;"",LEFT('Atual-TXT'!A2438,15),"")</f>
        <v/>
      </c>
      <c r="B2417" s="11" t="str">
        <f>IF('Atual-TXT'!A2438&lt;&gt;"",RIGHT(LEFT('Atual-TXT'!A2438,51),34),"")</f>
        <v/>
      </c>
      <c r="C2417" s="12" t="str">
        <f>IF('Atual-TXT'!A2438&lt;&gt;"",VALUE(RIGHT(LEFT('Atual-TXT'!A2438,75),23)),"")</f>
        <v/>
      </c>
      <c r="D2417" s="11" t="str">
        <f>IF('Atual-TXT'!A2438&lt;&gt;"",RIGHT(LEFT('Atual-TXT'!A2438,77),1),"")</f>
        <v/>
      </c>
      <c r="E2417" s="12" t="str">
        <f>IF('Atual-TXT'!A2438&lt;&gt;"",IF(MOD(VALUE(LEFT(A2417,1)),2)=1,IF(D2417="D",C2417,-C2417),IF(D2417="C",C2417,-C2417)),"")</f>
        <v/>
      </c>
    </row>
    <row r="2418" spans="1:5" x14ac:dyDescent="0.2">
      <c r="A2418" s="11" t="str">
        <f>IF('Atual-TXT'!A2439&lt;&gt;"",LEFT('Atual-TXT'!A2439,15),"")</f>
        <v/>
      </c>
      <c r="B2418" s="11" t="str">
        <f>IF('Atual-TXT'!A2439&lt;&gt;"",RIGHT(LEFT('Atual-TXT'!A2439,51),34),"")</f>
        <v/>
      </c>
      <c r="C2418" s="12" t="str">
        <f>IF('Atual-TXT'!A2439&lt;&gt;"",VALUE(RIGHT(LEFT('Atual-TXT'!A2439,75),23)),"")</f>
        <v/>
      </c>
      <c r="D2418" s="11" t="str">
        <f>IF('Atual-TXT'!A2439&lt;&gt;"",RIGHT(LEFT('Atual-TXT'!A2439,77),1),"")</f>
        <v/>
      </c>
      <c r="E2418" s="12" t="str">
        <f>IF('Atual-TXT'!A2439&lt;&gt;"",IF(MOD(VALUE(LEFT(A2418,1)),2)=1,IF(D2418="D",C2418,-C2418),IF(D2418="C",C2418,-C2418)),"")</f>
        <v/>
      </c>
    </row>
    <row r="2419" spans="1:5" x14ac:dyDescent="0.2">
      <c r="A2419" s="11" t="str">
        <f>IF('Atual-TXT'!A2440&lt;&gt;"",LEFT('Atual-TXT'!A2440,15),"")</f>
        <v/>
      </c>
      <c r="B2419" s="11" t="str">
        <f>IF('Atual-TXT'!A2440&lt;&gt;"",RIGHT(LEFT('Atual-TXT'!A2440,51),34),"")</f>
        <v/>
      </c>
      <c r="C2419" s="12" t="str">
        <f>IF('Atual-TXT'!A2440&lt;&gt;"",VALUE(RIGHT(LEFT('Atual-TXT'!A2440,75),23)),"")</f>
        <v/>
      </c>
      <c r="D2419" s="11" t="str">
        <f>IF('Atual-TXT'!A2440&lt;&gt;"",RIGHT(LEFT('Atual-TXT'!A2440,77),1),"")</f>
        <v/>
      </c>
      <c r="E2419" s="12" t="str">
        <f>IF('Atual-TXT'!A2440&lt;&gt;"",IF(MOD(VALUE(LEFT(A2419,1)),2)=1,IF(D2419="D",C2419,-C2419),IF(D2419="C",C2419,-C2419)),"")</f>
        <v/>
      </c>
    </row>
    <row r="2420" spans="1:5" x14ac:dyDescent="0.2">
      <c r="A2420" s="11" t="str">
        <f>IF('Atual-TXT'!A2441&lt;&gt;"",LEFT('Atual-TXT'!A2441,15),"")</f>
        <v/>
      </c>
      <c r="B2420" s="11" t="str">
        <f>IF('Atual-TXT'!A2441&lt;&gt;"",RIGHT(LEFT('Atual-TXT'!A2441,51),34),"")</f>
        <v/>
      </c>
      <c r="C2420" s="12" t="str">
        <f>IF('Atual-TXT'!A2441&lt;&gt;"",VALUE(RIGHT(LEFT('Atual-TXT'!A2441,75),23)),"")</f>
        <v/>
      </c>
      <c r="D2420" s="11" t="str">
        <f>IF('Atual-TXT'!A2441&lt;&gt;"",RIGHT(LEFT('Atual-TXT'!A2441,77),1),"")</f>
        <v/>
      </c>
      <c r="E2420" s="12" t="str">
        <f>IF('Atual-TXT'!A2441&lt;&gt;"",IF(MOD(VALUE(LEFT(A2420,1)),2)=1,IF(D2420="D",C2420,-C2420),IF(D2420="C",C2420,-C2420)),"")</f>
        <v/>
      </c>
    </row>
    <row r="2421" spans="1:5" x14ac:dyDescent="0.2">
      <c r="A2421" s="11" t="str">
        <f>IF('Atual-TXT'!A2442&lt;&gt;"",LEFT('Atual-TXT'!A2442,15),"")</f>
        <v/>
      </c>
      <c r="B2421" s="11" t="str">
        <f>IF('Atual-TXT'!A2442&lt;&gt;"",RIGHT(LEFT('Atual-TXT'!A2442,51),34),"")</f>
        <v/>
      </c>
      <c r="C2421" s="12" t="str">
        <f>IF('Atual-TXT'!A2442&lt;&gt;"",VALUE(RIGHT(LEFT('Atual-TXT'!A2442,75),23)),"")</f>
        <v/>
      </c>
      <c r="D2421" s="11" t="str">
        <f>IF('Atual-TXT'!A2442&lt;&gt;"",RIGHT(LEFT('Atual-TXT'!A2442,77),1),"")</f>
        <v/>
      </c>
      <c r="E2421" s="12" t="str">
        <f>IF('Atual-TXT'!A2442&lt;&gt;"",IF(MOD(VALUE(LEFT(A2421,1)),2)=1,IF(D2421="D",C2421,-C2421),IF(D2421="C",C2421,-C2421)),"")</f>
        <v/>
      </c>
    </row>
    <row r="2422" spans="1:5" x14ac:dyDescent="0.2">
      <c r="A2422" s="11" t="str">
        <f>IF('Atual-TXT'!A2443&lt;&gt;"",LEFT('Atual-TXT'!A2443,15),"")</f>
        <v/>
      </c>
      <c r="B2422" s="11" t="str">
        <f>IF('Atual-TXT'!A2443&lt;&gt;"",RIGHT(LEFT('Atual-TXT'!A2443,51),34),"")</f>
        <v/>
      </c>
      <c r="C2422" s="12" t="str">
        <f>IF('Atual-TXT'!A2443&lt;&gt;"",VALUE(RIGHT(LEFT('Atual-TXT'!A2443,75),23)),"")</f>
        <v/>
      </c>
      <c r="D2422" s="11" t="str">
        <f>IF('Atual-TXT'!A2443&lt;&gt;"",RIGHT(LEFT('Atual-TXT'!A2443,77),1),"")</f>
        <v/>
      </c>
      <c r="E2422" s="12" t="str">
        <f>IF('Atual-TXT'!A2443&lt;&gt;"",IF(MOD(VALUE(LEFT(A2422,1)),2)=1,IF(D2422="D",C2422,-C2422),IF(D2422="C",C2422,-C2422)),"")</f>
        <v/>
      </c>
    </row>
    <row r="2423" spans="1:5" x14ac:dyDescent="0.2">
      <c r="A2423" s="11" t="str">
        <f>IF('Atual-TXT'!A2444&lt;&gt;"",LEFT('Atual-TXT'!A2444,15),"")</f>
        <v/>
      </c>
      <c r="B2423" s="11" t="str">
        <f>IF('Atual-TXT'!A2444&lt;&gt;"",RIGHT(LEFT('Atual-TXT'!A2444,51),34),"")</f>
        <v/>
      </c>
      <c r="C2423" s="12" t="str">
        <f>IF('Atual-TXT'!A2444&lt;&gt;"",VALUE(RIGHT(LEFT('Atual-TXT'!A2444,75),23)),"")</f>
        <v/>
      </c>
      <c r="D2423" s="11" t="str">
        <f>IF('Atual-TXT'!A2444&lt;&gt;"",RIGHT(LEFT('Atual-TXT'!A2444,77),1),"")</f>
        <v/>
      </c>
      <c r="E2423" s="12" t="str">
        <f>IF('Atual-TXT'!A2444&lt;&gt;"",IF(MOD(VALUE(LEFT(A2423,1)),2)=1,IF(D2423="D",C2423,-C2423),IF(D2423="C",C2423,-C2423)),"")</f>
        <v/>
      </c>
    </row>
    <row r="2424" spans="1:5" x14ac:dyDescent="0.2">
      <c r="A2424" s="11" t="str">
        <f>IF('Atual-TXT'!A2445&lt;&gt;"",LEFT('Atual-TXT'!A2445,15),"")</f>
        <v/>
      </c>
      <c r="B2424" s="11" t="str">
        <f>IF('Atual-TXT'!A2445&lt;&gt;"",RIGHT(LEFT('Atual-TXT'!A2445,51),34),"")</f>
        <v/>
      </c>
      <c r="C2424" s="12" t="str">
        <f>IF('Atual-TXT'!A2445&lt;&gt;"",VALUE(RIGHT(LEFT('Atual-TXT'!A2445,75),23)),"")</f>
        <v/>
      </c>
      <c r="D2424" s="11" t="str">
        <f>IF('Atual-TXT'!A2445&lt;&gt;"",RIGHT(LEFT('Atual-TXT'!A2445,77),1),"")</f>
        <v/>
      </c>
      <c r="E2424" s="12" t="str">
        <f>IF('Atual-TXT'!A2445&lt;&gt;"",IF(MOD(VALUE(LEFT(A2424,1)),2)=1,IF(D2424="D",C2424,-C2424),IF(D2424="C",C2424,-C2424)),"")</f>
        <v/>
      </c>
    </row>
    <row r="2425" spans="1:5" x14ac:dyDescent="0.2">
      <c r="A2425" s="11" t="str">
        <f>IF('Atual-TXT'!A2446&lt;&gt;"",LEFT('Atual-TXT'!A2446,15),"")</f>
        <v/>
      </c>
      <c r="B2425" s="11" t="str">
        <f>IF('Atual-TXT'!A2446&lt;&gt;"",RIGHT(LEFT('Atual-TXT'!A2446,51),34),"")</f>
        <v/>
      </c>
      <c r="C2425" s="12" t="str">
        <f>IF('Atual-TXT'!A2446&lt;&gt;"",VALUE(RIGHT(LEFT('Atual-TXT'!A2446,75),23)),"")</f>
        <v/>
      </c>
      <c r="D2425" s="11" t="str">
        <f>IF('Atual-TXT'!A2446&lt;&gt;"",RIGHT(LEFT('Atual-TXT'!A2446,77),1),"")</f>
        <v/>
      </c>
      <c r="E2425" s="12" t="str">
        <f>IF('Atual-TXT'!A2446&lt;&gt;"",IF(MOD(VALUE(LEFT(A2425,1)),2)=1,IF(D2425="D",C2425,-C2425),IF(D2425="C",C2425,-C2425)),"")</f>
        <v/>
      </c>
    </row>
    <row r="2426" spans="1:5" x14ac:dyDescent="0.2">
      <c r="A2426" s="11" t="str">
        <f>IF('Atual-TXT'!A2447&lt;&gt;"",LEFT('Atual-TXT'!A2447,15),"")</f>
        <v/>
      </c>
      <c r="B2426" s="11" t="str">
        <f>IF('Atual-TXT'!A2447&lt;&gt;"",RIGHT(LEFT('Atual-TXT'!A2447,51),34),"")</f>
        <v/>
      </c>
      <c r="C2426" s="12" t="str">
        <f>IF('Atual-TXT'!A2447&lt;&gt;"",VALUE(RIGHT(LEFT('Atual-TXT'!A2447,75),23)),"")</f>
        <v/>
      </c>
      <c r="D2426" s="11" t="str">
        <f>IF('Atual-TXT'!A2447&lt;&gt;"",RIGHT(LEFT('Atual-TXT'!A2447,77),1),"")</f>
        <v/>
      </c>
      <c r="E2426" s="12" t="str">
        <f>IF('Atual-TXT'!A2447&lt;&gt;"",IF(MOD(VALUE(LEFT(A2426,1)),2)=1,IF(D2426="D",C2426,-C2426),IF(D2426="C",C2426,-C2426)),"")</f>
        <v/>
      </c>
    </row>
    <row r="2427" spans="1:5" x14ac:dyDescent="0.2">
      <c r="A2427" s="11" t="str">
        <f>IF('Atual-TXT'!A2448&lt;&gt;"",LEFT('Atual-TXT'!A2448,15),"")</f>
        <v/>
      </c>
      <c r="B2427" s="11" t="str">
        <f>IF('Atual-TXT'!A2448&lt;&gt;"",RIGHT(LEFT('Atual-TXT'!A2448,51),34),"")</f>
        <v/>
      </c>
      <c r="C2427" s="12" t="str">
        <f>IF('Atual-TXT'!A2448&lt;&gt;"",VALUE(RIGHT(LEFT('Atual-TXT'!A2448,75),23)),"")</f>
        <v/>
      </c>
      <c r="D2427" s="11" t="str">
        <f>IF('Atual-TXT'!A2448&lt;&gt;"",RIGHT(LEFT('Atual-TXT'!A2448,77),1),"")</f>
        <v/>
      </c>
      <c r="E2427" s="12" t="str">
        <f>IF('Atual-TXT'!A2448&lt;&gt;"",IF(MOD(VALUE(LEFT(A2427,1)),2)=1,IF(D2427="D",C2427,-C2427),IF(D2427="C",C2427,-C2427)),"")</f>
        <v/>
      </c>
    </row>
    <row r="2428" spans="1:5" x14ac:dyDescent="0.2">
      <c r="A2428" s="11" t="str">
        <f>IF('Atual-TXT'!A2449&lt;&gt;"",LEFT('Atual-TXT'!A2449,15),"")</f>
        <v/>
      </c>
      <c r="B2428" s="11" t="str">
        <f>IF('Atual-TXT'!A2449&lt;&gt;"",RIGHT(LEFT('Atual-TXT'!A2449,51),34),"")</f>
        <v/>
      </c>
      <c r="C2428" s="12" t="str">
        <f>IF('Atual-TXT'!A2449&lt;&gt;"",VALUE(RIGHT(LEFT('Atual-TXT'!A2449,75),23)),"")</f>
        <v/>
      </c>
      <c r="D2428" s="11" t="str">
        <f>IF('Atual-TXT'!A2449&lt;&gt;"",RIGHT(LEFT('Atual-TXT'!A2449,77),1),"")</f>
        <v/>
      </c>
      <c r="E2428" s="12" t="str">
        <f>IF('Atual-TXT'!A2449&lt;&gt;"",IF(MOD(VALUE(LEFT(A2428,1)),2)=1,IF(D2428="D",C2428,-C2428),IF(D2428="C",C2428,-C2428)),"")</f>
        <v/>
      </c>
    </row>
    <row r="2429" spans="1:5" x14ac:dyDescent="0.2">
      <c r="A2429" s="11" t="str">
        <f>IF('Atual-TXT'!A2450&lt;&gt;"",LEFT('Atual-TXT'!A2450,15),"")</f>
        <v/>
      </c>
      <c r="B2429" s="11" t="str">
        <f>IF('Atual-TXT'!A2450&lt;&gt;"",RIGHT(LEFT('Atual-TXT'!A2450,51),34),"")</f>
        <v/>
      </c>
      <c r="C2429" s="12" t="str">
        <f>IF('Atual-TXT'!A2450&lt;&gt;"",VALUE(RIGHT(LEFT('Atual-TXT'!A2450,75),23)),"")</f>
        <v/>
      </c>
      <c r="D2429" s="11" t="str">
        <f>IF('Atual-TXT'!A2450&lt;&gt;"",RIGHT(LEFT('Atual-TXT'!A2450,77),1),"")</f>
        <v/>
      </c>
      <c r="E2429" s="12" t="str">
        <f>IF('Atual-TXT'!A2450&lt;&gt;"",IF(MOD(VALUE(LEFT(A2429,1)),2)=1,IF(D2429="D",C2429,-C2429),IF(D2429="C",C2429,-C2429)),"")</f>
        <v/>
      </c>
    </row>
    <row r="2430" spans="1:5" x14ac:dyDescent="0.2">
      <c r="A2430" s="11" t="str">
        <f>IF('Atual-TXT'!A2451&lt;&gt;"",LEFT('Atual-TXT'!A2451,15),"")</f>
        <v/>
      </c>
      <c r="B2430" s="11" t="str">
        <f>IF('Atual-TXT'!A2451&lt;&gt;"",RIGHT(LEFT('Atual-TXT'!A2451,51),34),"")</f>
        <v/>
      </c>
      <c r="C2430" s="12" t="str">
        <f>IF('Atual-TXT'!A2451&lt;&gt;"",VALUE(RIGHT(LEFT('Atual-TXT'!A2451,75),23)),"")</f>
        <v/>
      </c>
      <c r="D2430" s="11" t="str">
        <f>IF('Atual-TXT'!A2451&lt;&gt;"",RIGHT(LEFT('Atual-TXT'!A2451,77),1),"")</f>
        <v/>
      </c>
      <c r="E2430" s="12" t="str">
        <f>IF('Atual-TXT'!A2451&lt;&gt;"",IF(MOD(VALUE(LEFT(A2430,1)),2)=1,IF(D2430="D",C2430,-C2430),IF(D2430="C",C2430,-C2430)),"")</f>
        <v/>
      </c>
    </row>
    <row r="2431" spans="1:5" x14ac:dyDescent="0.2">
      <c r="A2431" s="11" t="str">
        <f>IF('Atual-TXT'!A2452&lt;&gt;"",LEFT('Atual-TXT'!A2452,15),"")</f>
        <v/>
      </c>
      <c r="B2431" s="11" t="str">
        <f>IF('Atual-TXT'!A2452&lt;&gt;"",RIGHT(LEFT('Atual-TXT'!A2452,51),34),"")</f>
        <v/>
      </c>
      <c r="C2431" s="12" t="str">
        <f>IF('Atual-TXT'!A2452&lt;&gt;"",VALUE(RIGHT(LEFT('Atual-TXT'!A2452,75),23)),"")</f>
        <v/>
      </c>
      <c r="D2431" s="11" t="str">
        <f>IF('Atual-TXT'!A2452&lt;&gt;"",RIGHT(LEFT('Atual-TXT'!A2452,77),1),"")</f>
        <v/>
      </c>
      <c r="E2431" s="12" t="str">
        <f>IF('Atual-TXT'!A2452&lt;&gt;"",IF(MOD(VALUE(LEFT(A2431,1)),2)=1,IF(D2431="D",C2431,-C2431),IF(D2431="C",C2431,-C2431)),"")</f>
        <v/>
      </c>
    </row>
    <row r="2432" spans="1:5" x14ac:dyDescent="0.2">
      <c r="A2432" s="11" t="str">
        <f>IF('Atual-TXT'!A2453&lt;&gt;"",LEFT('Atual-TXT'!A2453,15),"")</f>
        <v/>
      </c>
      <c r="B2432" s="11" t="str">
        <f>IF('Atual-TXT'!A2453&lt;&gt;"",RIGHT(LEFT('Atual-TXT'!A2453,51),34),"")</f>
        <v/>
      </c>
      <c r="C2432" s="12" t="str">
        <f>IF('Atual-TXT'!A2453&lt;&gt;"",VALUE(RIGHT(LEFT('Atual-TXT'!A2453,75),23)),"")</f>
        <v/>
      </c>
      <c r="D2432" s="11" t="str">
        <f>IF('Atual-TXT'!A2453&lt;&gt;"",RIGHT(LEFT('Atual-TXT'!A2453,77),1),"")</f>
        <v/>
      </c>
      <c r="E2432" s="12" t="str">
        <f>IF('Atual-TXT'!A2453&lt;&gt;"",IF(MOD(VALUE(LEFT(A2432,1)),2)=1,IF(D2432="D",C2432,-C2432),IF(D2432="C",C2432,-C2432)),"")</f>
        <v/>
      </c>
    </row>
    <row r="2433" spans="1:5" x14ac:dyDescent="0.2">
      <c r="A2433" s="11" t="str">
        <f>IF('Atual-TXT'!A2454&lt;&gt;"",LEFT('Atual-TXT'!A2454,15),"")</f>
        <v/>
      </c>
      <c r="B2433" s="11" t="str">
        <f>IF('Atual-TXT'!A2454&lt;&gt;"",RIGHT(LEFT('Atual-TXT'!A2454,51),34),"")</f>
        <v/>
      </c>
      <c r="C2433" s="12" t="str">
        <f>IF('Atual-TXT'!A2454&lt;&gt;"",VALUE(RIGHT(LEFT('Atual-TXT'!A2454,75),23)),"")</f>
        <v/>
      </c>
      <c r="D2433" s="11" t="str">
        <f>IF('Atual-TXT'!A2454&lt;&gt;"",RIGHT(LEFT('Atual-TXT'!A2454,77),1),"")</f>
        <v/>
      </c>
      <c r="E2433" s="12" t="str">
        <f>IF('Atual-TXT'!A2454&lt;&gt;"",IF(MOD(VALUE(LEFT(A2433,1)),2)=1,IF(D2433="D",C2433,-C2433),IF(D2433="C",C2433,-C2433)),"")</f>
        <v/>
      </c>
    </row>
    <row r="2434" spans="1:5" x14ac:dyDescent="0.2">
      <c r="A2434" s="11" t="str">
        <f>IF('Atual-TXT'!A2455&lt;&gt;"",LEFT('Atual-TXT'!A2455,15),"")</f>
        <v/>
      </c>
      <c r="B2434" s="11" t="str">
        <f>IF('Atual-TXT'!A2455&lt;&gt;"",RIGHT(LEFT('Atual-TXT'!A2455,51),34),"")</f>
        <v/>
      </c>
      <c r="C2434" s="12" t="str">
        <f>IF('Atual-TXT'!A2455&lt;&gt;"",VALUE(RIGHT(LEFT('Atual-TXT'!A2455,75),23)),"")</f>
        <v/>
      </c>
      <c r="D2434" s="11" t="str">
        <f>IF('Atual-TXT'!A2455&lt;&gt;"",RIGHT(LEFT('Atual-TXT'!A2455,77),1),"")</f>
        <v/>
      </c>
      <c r="E2434" s="12" t="str">
        <f>IF('Atual-TXT'!A2455&lt;&gt;"",IF(MOD(VALUE(LEFT(A2434,1)),2)=1,IF(D2434="D",C2434,-C2434),IF(D2434="C",C2434,-C2434)),"")</f>
        <v/>
      </c>
    </row>
    <row r="2435" spans="1:5" x14ac:dyDescent="0.2">
      <c r="A2435" s="11" t="str">
        <f>IF('Atual-TXT'!A2456&lt;&gt;"",LEFT('Atual-TXT'!A2456,15),"")</f>
        <v/>
      </c>
      <c r="B2435" s="11" t="str">
        <f>IF('Atual-TXT'!A2456&lt;&gt;"",RIGHT(LEFT('Atual-TXT'!A2456,51),34),"")</f>
        <v/>
      </c>
      <c r="C2435" s="12" t="str">
        <f>IF('Atual-TXT'!A2456&lt;&gt;"",VALUE(RIGHT(LEFT('Atual-TXT'!A2456,75),23)),"")</f>
        <v/>
      </c>
      <c r="D2435" s="11" t="str">
        <f>IF('Atual-TXT'!A2456&lt;&gt;"",RIGHT(LEFT('Atual-TXT'!A2456,77),1),"")</f>
        <v/>
      </c>
      <c r="E2435" s="12" t="str">
        <f>IF('Atual-TXT'!A2456&lt;&gt;"",IF(MOD(VALUE(LEFT(A2435,1)),2)=1,IF(D2435="D",C2435,-C2435),IF(D2435="C",C2435,-C2435)),"")</f>
        <v/>
      </c>
    </row>
    <row r="2436" spans="1:5" x14ac:dyDescent="0.2">
      <c r="A2436" s="11" t="str">
        <f>IF('Atual-TXT'!A2457&lt;&gt;"",LEFT('Atual-TXT'!A2457,15),"")</f>
        <v/>
      </c>
      <c r="B2436" s="11" t="str">
        <f>IF('Atual-TXT'!A2457&lt;&gt;"",RIGHT(LEFT('Atual-TXT'!A2457,51),34),"")</f>
        <v/>
      </c>
      <c r="C2436" s="12" t="str">
        <f>IF('Atual-TXT'!A2457&lt;&gt;"",VALUE(RIGHT(LEFT('Atual-TXT'!A2457,75),23)),"")</f>
        <v/>
      </c>
      <c r="D2436" s="11" t="str">
        <f>IF('Atual-TXT'!A2457&lt;&gt;"",RIGHT(LEFT('Atual-TXT'!A2457,77),1),"")</f>
        <v/>
      </c>
      <c r="E2436" s="12" t="str">
        <f>IF('Atual-TXT'!A2457&lt;&gt;"",IF(MOD(VALUE(LEFT(A2436,1)),2)=1,IF(D2436="D",C2436,-C2436),IF(D2436="C",C2436,-C2436)),"")</f>
        <v/>
      </c>
    </row>
    <row r="2437" spans="1:5" x14ac:dyDescent="0.2">
      <c r="A2437" s="11" t="str">
        <f>IF('Atual-TXT'!A2458&lt;&gt;"",LEFT('Atual-TXT'!A2458,15),"")</f>
        <v/>
      </c>
      <c r="B2437" s="11" t="str">
        <f>IF('Atual-TXT'!A2458&lt;&gt;"",RIGHT(LEFT('Atual-TXT'!A2458,51),34),"")</f>
        <v/>
      </c>
      <c r="C2437" s="12" t="str">
        <f>IF('Atual-TXT'!A2458&lt;&gt;"",VALUE(RIGHT(LEFT('Atual-TXT'!A2458,75),23)),"")</f>
        <v/>
      </c>
      <c r="D2437" s="11" t="str">
        <f>IF('Atual-TXT'!A2458&lt;&gt;"",RIGHT(LEFT('Atual-TXT'!A2458,77),1),"")</f>
        <v/>
      </c>
      <c r="E2437" s="12" t="str">
        <f>IF('Atual-TXT'!A2458&lt;&gt;"",IF(MOD(VALUE(LEFT(A2437,1)),2)=1,IF(D2437="D",C2437,-C2437),IF(D2437="C",C2437,-C2437)),"")</f>
        <v/>
      </c>
    </row>
    <row r="2438" spans="1:5" x14ac:dyDescent="0.2">
      <c r="A2438" s="11" t="str">
        <f>IF('Atual-TXT'!A2459&lt;&gt;"",LEFT('Atual-TXT'!A2459,15),"")</f>
        <v/>
      </c>
      <c r="B2438" s="11" t="str">
        <f>IF('Atual-TXT'!A2459&lt;&gt;"",RIGHT(LEFT('Atual-TXT'!A2459,51),34),"")</f>
        <v/>
      </c>
      <c r="C2438" s="12" t="str">
        <f>IF('Atual-TXT'!A2459&lt;&gt;"",VALUE(RIGHT(LEFT('Atual-TXT'!A2459,75),23)),"")</f>
        <v/>
      </c>
      <c r="D2438" s="11" t="str">
        <f>IF('Atual-TXT'!A2459&lt;&gt;"",RIGHT(LEFT('Atual-TXT'!A2459,77),1),"")</f>
        <v/>
      </c>
      <c r="E2438" s="12" t="str">
        <f>IF('Atual-TXT'!A2459&lt;&gt;"",IF(MOD(VALUE(LEFT(A2438,1)),2)=1,IF(D2438="D",C2438,-C2438),IF(D2438="C",C2438,-C2438)),"")</f>
        <v/>
      </c>
    </row>
    <row r="2439" spans="1:5" x14ac:dyDescent="0.2">
      <c r="A2439" s="11" t="str">
        <f>IF('Atual-TXT'!A2460&lt;&gt;"",LEFT('Atual-TXT'!A2460,15),"")</f>
        <v/>
      </c>
      <c r="B2439" s="11" t="str">
        <f>IF('Atual-TXT'!A2460&lt;&gt;"",RIGHT(LEFT('Atual-TXT'!A2460,51),34),"")</f>
        <v/>
      </c>
      <c r="C2439" s="12" t="str">
        <f>IF('Atual-TXT'!A2460&lt;&gt;"",VALUE(RIGHT(LEFT('Atual-TXT'!A2460,75),23)),"")</f>
        <v/>
      </c>
      <c r="D2439" s="11" t="str">
        <f>IF('Atual-TXT'!A2460&lt;&gt;"",RIGHT(LEFT('Atual-TXT'!A2460,77),1),"")</f>
        <v/>
      </c>
      <c r="E2439" s="12" t="str">
        <f>IF('Atual-TXT'!A2460&lt;&gt;"",IF(MOD(VALUE(LEFT(A2439,1)),2)=1,IF(D2439="D",C2439,-C2439),IF(D2439="C",C2439,-C2439)),"")</f>
        <v/>
      </c>
    </row>
    <row r="2440" spans="1:5" x14ac:dyDescent="0.2">
      <c r="A2440" s="11" t="str">
        <f>IF('Atual-TXT'!A2461&lt;&gt;"",LEFT('Atual-TXT'!A2461,15),"")</f>
        <v/>
      </c>
      <c r="B2440" s="11" t="str">
        <f>IF('Atual-TXT'!A2461&lt;&gt;"",RIGHT(LEFT('Atual-TXT'!A2461,51),34),"")</f>
        <v/>
      </c>
      <c r="C2440" s="12" t="str">
        <f>IF('Atual-TXT'!A2461&lt;&gt;"",VALUE(RIGHT(LEFT('Atual-TXT'!A2461,75),23)),"")</f>
        <v/>
      </c>
      <c r="D2440" s="11" t="str">
        <f>IF('Atual-TXT'!A2461&lt;&gt;"",RIGHT(LEFT('Atual-TXT'!A2461,77),1),"")</f>
        <v/>
      </c>
      <c r="E2440" s="12" t="str">
        <f>IF('Atual-TXT'!A2461&lt;&gt;"",IF(MOD(VALUE(LEFT(A2440,1)),2)=1,IF(D2440="D",C2440,-C2440),IF(D2440="C",C2440,-C2440)),"")</f>
        <v/>
      </c>
    </row>
    <row r="2441" spans="1:5" x14ac:dyDescent="0.2">
      <c r="A2441" s="11" t="str">
        <f>IF('Atual-TXT'!A2462&lt;&gt;"",LEFT('Atual-TXT'!A2462,15),"")</f>
        <v/>
      </c>
      <c r="B2441" s="11" t="str">
        <f>IF('Atual-TXT'!A2462&lt;&gt;"",RIGHT(LEFT('Atual-TXT'!A2462,51),34),"")</f>
        <v/>
      </c>
      <c r="C2441" s="12" t="str">
        <f>IF('Atual-TXT'!A2462&lt;&gt;"",VALUE(RIGHT(LEFT('Atual-TXT'!A2462,75),23)),"")</f>
        <v/>
      </c>
      <c r="D2441" s="11" t="str">
        <f>IF('Atual-TXT'!A2462&lt;&gt;"",RIGHT(LEFT('Atual-TXT'!A2462,77),1),"")</f>
        <v/>
      </c>
      <c r="E2441" s="12" t="str">
        <f>IF('Atual-TXT'!A2462&lt;&gt;"",IF(MOD(VALUE(LEFT(A2441,1)),2)=1,IF(D2441="D",C2441,-C2441),IF(D2441="C",C2441,-C2441)),"")</f>
        <v/>
      </c>
    </row>
    <row r="2442" spans="1:5" x14ac:dyDescent="0.2">
      <c r="A2442" s="11" t="str">
        <f>IF('Atual-TXT'!A2463&lt;&gt;"",LEFT('Atual-TXT'!A2463,15),"")</f>
        <v/>
      </c>
      <c r="B2442" s="11" t="str">
        <f>IF('Atual-TXT'!A2463&lt;&gt;"",RIGHT(LEFT('Atual-TXT'!A2463,51),34),"")</f>
        <v/>
      </c>
      <c r="C2442" s="12" t="str">
        <f>IF('Atual-TXT'!A2463&lt;&gt;"",VALUE(RIGHT(LEFT('Atual-TXT'!A2463,75),23)),"")</f>
        <v/>
      </c>
      <c r="D2442" s="11" t="str">
        <f>IF('Atual-TXT'!A2463&lt;&gt;"",RIGHT(LEFT('Atual-TXT'!A2463,77),1),"")</f>
        <v/>
      </c>
      <c r="E2442" s="12" t="str">
        <f>IF('Atual-TXT'!A2463&lt;&gt;"",IF(MOD(VALUE(LEFT(A2442,1)),2)=1,IF(D2442="D",C2442,-C2442),IF(D2442="C",C2442,-C2442)),"")</f>
        <v/>
      </c>
    </row>
    <row r="2443" spans="1:5" x14ac:dyDescent="0.2">
      <c r="A2443" s="11" t="str">
        <f>IF('Atual-TXT'!A2464&lt;&gt;"",LEFT('Atual-TXT'!A2464,15),"")</f>
        <v/>
      </c>
      <c r="B2443" s="11" t="str">
        <f>IF('Atual-TXT'!A2464&lt;&gt;"",RIGHT(LEFT('Atual-TXT'!A2464,51),34),"")</f>
        <v/>
      </c>
      <c r="C2443" s="12" t="str">
        <f>IF('Atual-TXT'!A2464&lt;&gt;"",VALUE(RIGHT(LEFT('Atual-TXT'!A2464,75),23)),"")</f>
        <v/>
      </c>
      <c r="D2443" s="11" t="str">
        <f>IF('Atual-TXT'!A2464&lt;&gt;"",RIGHT(LEFT('Atual-TXT'!A2464,77),1),"")</f>
        <v/>
      </c>
      <c r="E2443" s="12" t="str">
        <f>IF('Atual-TXT'!A2464&lt;&gt;"",IF(MOD(VALUE(LEFT(A2443,1)),2)=1,IF(D2443="D",C2443,-C2443),IF(D2443="C",C2443,-C2443)),"")</f>
        <v/>
      </c>
    </row>
    <row r="2444" spans="1:5" x14ac:dyDescent="0.2">
      <c r="A2444" s="11" t="str">
        <f>IF('Atual-TXT'!A2465&lt;&gt;"",LEFT('Atual-TXT'!A2465,15),"")</f>
        <v/>
      </c>
      <c r="B2444" s="11" t="str">
        <f>IF('Atual-TXT'!A2465&lt;&gt;"",RIGHT(LEFT('Atual-TXT'!A2465,51),34),"")</f>
        <v/>
      </c>
      <c r="C2444" s="12" t="str">
        <f>IF('Atual-TXT'!A2465&lt;&gt;"",VALUE(RIGHT(LEFT('Atual-TXT'!A2465,75),23)),"")</f>
        <v/>
      </c>
      <c r="D2444" s="11" t="str">
        <f>IF('Atual-TXT'!A2465&lt;&gt;"",RIGHT(LEFT('Atual-TXT'!A2465,77),1),"")</f>
        <v/>
      </c>
      <c r="E2444" s="12" t="str">
        <f>IF('Atual-TXT'!A2465&lt;&gt;"",IF(MOD(VALUE(LEFT(A2444,1)),2)=1,IF(D2444="D",C2444,-C2444),IF(D2444="C",C2444,-C2444)),"")</f>
        <v/>
      </c>
    </row>
    <row r="2445" spans="1:5" x14ac:dyDescent="0.2">
      <c r="A2445" s="11" t="str">
        <f>IF('Atual-TXT'!A2466&lt;&gt;"",LEFT('Atual-TXT'!A2466,15),"")</f>
        <v/>
      </c>
      <c r="B2445" s="11" t="str">
        <f>IF('Atual-TXT'!A2466&lt;&gt;"",RIGHT(LEFT('Atual-TXT'!A2466,51),34),"")</f>
        <v/>
      </c>
      <c r="C2445" s="12" t="str">
        <f>IF('Atual-TXT'!A2466&lt;&gt;"",VALUE(RIGHT(LEFT('Atual-TXT'!A2466,75),23)),"")</f>
        <v/>
      </c>
      <c r="D2445" s="11" t="str">
        <f>IF('Atual-TXT'!A2466&lt;&gt;"",RIGHT(LEFT('Atual-TXT'!A2466,77),1),"")</f>
        <v/>
      </c>
      <c r="E2445" s="12" t="str">
        <f>IF('Atual-TXT'!A2466&lt;&gt;"",IF(MOD(VALUE(LEFT(A2445,1)),2)=1,IF(D2445="D",C2445,-C2445),IF(D2445="C",C2445,-C2445)),"")</f>
        <v/>
      </c>
    </row>
    <row r="2446" spans="1:5" x14ac:dyDescent="0.2">
      <c r="A2446" s="11" t="str">
        <f>IF('Atual-TXT'!A2467&lt;&gt;"",LEFT('Atual-TXT'!A2467,15),"")</f>
        <v/>
      </c>
      <c r="B2446" s="11" t="str">
        <f>IF('Atual-TXT'!A2467&lt;&gt;"",RIGHT(LEFT('Atual-TXT'!A2467,51),34),"")</f>
        <v/>
      </c>
      <c r="C2446" s="12" t="str">
        <f>IF('Atual-TXT'!A2467&lt;&gt;"",VALUE(RIGHT(LEFT('Atual-TXT'!A2467,75),23)),"")</f>
        <v/>
      </c>
      <c r="D2446" s="11" t="str">
        <f>IF('Atual-TXT'!A2467&lt;&gt;"",RIGHT(LEFT('Atual-TXT'!A2467,77),1),"")</f>
        <v/>
      </c>
      <c r="E2446" s="12" t="str">
        <f>IF('Atual-TXT'!A2467&lt;&gt;"",IF(MOD(VALUE(LEFT(A2446,1)),2)=1,IF(D2446="D",C2446,-C2446),IF(D2446="C",C2446,-C2446)),"")</f>
        <v/>
      </c>
    </row>
    <row r="2447" spans="1:5" x14ac:dyDescent="0.2">
      <c r="A2447" s="11" t="str">
        <f>IF('Atual-TXT'!A2468&lt;&gt;"",LEFT('Atual-TXT'!A2468,15),"")</f>
        <v/>
      </c>
      <c r="B2447" s="11" t="str">
        <f>IF('Atual-TXT'!A2468&lt;&gt;"",RIGHT(LEFT('Atual-TXT'!A2468,51),34),"")</f>
        <v/>
      </c>
      <c r="C2447" s="12" t="str">
        <f>IF('Atual-TXT'!A2468&lt;&gt;"",VALUE(RIGHT(LEFT('Atual-TXT'!A2468,75),23)),"")</f>
        <v/>
      </c>
      <c r="D2447" s="11" t="str">
        <f>IF('Atual-TXT'!A2468&lt;&gt;"",RIGHT(LEFT('Atual-TXT'!A2468,77),1),"")</f>
        <v/>
      </c>
      <c r="E2447" s="12" t="str">
        <f>IF('Atual-TXT'!A2468&lt;&gt;"",IF(MOD(VALUE(LEFT(A2447,1)),2)=1,IF(D2447="D",C2447,-C2447),IF(D2447="C",C2447,-C2447)),"")</f>
        <v/>
      </c>
    </row>
    <row r="2448" spans="1:5" x14ac:dyDescent="0.2">
      <c r="A2448" s="11" t="str">
        <f>IF('Atual-TXT'!A2469&lt;&gt;"",LEFT('Atual-TXT'!A2469,15),"")</f>
        <v/>
      </c>
      <c r="B2448" s="11" t="str">
        <f>IF('Atual-TXT'!A2469&lt;&gt;"",RIGHT(LEFT('Atual-TXT'!A2469,51),34),"")</f>
        <v/>
      </c>
      <c r="C2448" s="12" t="str">
        <f>IF('Atual-TXT'!A2469&lt;&gt;"",VALUE(RIGHT(LEFT('Atual-TXT'!A2469,75),23)),"")</f>
        <v/>
      </c>
      <c r="D2448" s="11" t="str">
        <f>IF('Atual-TXT'!A2469&lt;&gt;"",RIGHT(LEFT('Atual-TXT'!A2469,77),1),"")</f>
        <v/>
      </c>
      <c r="E2448" s="12" t="str">
        <f>IF('Atual-TXT'!A2469&lt;&gt;"",IF(MOD(VALUE(LEFT(A2448,1)),2)=1,IF(D2448="D",C2448,-C2448),IF(D2448="C",C2448,-C2448)),"")</f>
        <v/>
      </c>
    </row>
    <row r="2449" spans="1:5" x14ac:dyDescent="0.2">
      <c r="A2449" s="11" t="str">
        <f>IF('Atual-TXT'!A2470&lt;&gt;"",LEFT('Atual-TXT'!A2470,15),"")</f>
        <v/>
      </c>
      <c r="B2449" s="11" t="str">
        <f>IF('Atual-TXT'!A2470&lt;&gt;"",RIGHT(LEFT('Atual-TXT'!A2470,51),34),"")</f>
        <v/>
      </c>
      <c r="C2449" s="12" t="str">
        <f>IF('Atual-TXT'!A2470&lt;&gt;"",VALUE(RIGHT(LEFT('Atual-TXT'!A2470,75),23)),"")</f>
        <v/>
      </c>
      <c r="D2449" s="11" t="str">
        <f>IF('Atual-TXT'!A2470&lt;&gt;"",RIGHT(LEFT('Atual-TXT'!A2470,77),1),"")</f>
        <v/>
      </c>
      <c r="E2449" s="12" t="str">
        <f>IF('Atual-TXT'!A2470&lt;&gt;"",IF(MOD(VALUE(LEFT(A2449,1)),2)=1,IF(D2449="D",C2449,-C2449),IF(D2449="C",C2449,-C2449)),"")</f>
        <v/>
      </c>
    </row>
    <row r="2450" spans="1:5" x14ac:dyDescent="0.2">
      <c r="A2450" s="11" t="str">
        <f>IF('Atual-TXT'!A2471&lt;&gt;"",LEFT('Atual-TXT'!A2471,15),"")</f>
        <v/>
      </c>
      <c r="B2450" s="11" t="str">
        <f>IF('Atual-TXT'!A2471&lt;&gt;"",RIGHT(LEFT('Atual-TXT'!A2471,51),34),"")</f>
        <v/>
      </c>
      <c r="C2450" s="12" t="str">
        <f>IF('Atual-TXT'!A2471&lt;&gt;"",VALUE(RIGHT(LEFT('Atual-TXT'!A2471,75),23)),"")</f>
        <v/>
      </c>
      <c r="D2450" s="11" t="str">
        <f>IF('Atual-TXT'!A2471&lt;&gt;"",RIGHT(LEFT('Atual-TXT'!A2471,77),1),"")</f>
        <v/>
      </c>
      <c r="E2450" s="12" t="str">
        <f>IF('Atual-TXT'!A2471&lt;&gt;"",IF(MOD(VALUE(LEFT(A2450,1)),2)=1,IF(D2450="D",C2450,-C2450),IF(D2450="C",C2450,-C2450)),"")</f>
        <v/>
      </c>
    </row>
    <row r="2451" spans="1:5" x14ac:dyDescent="0.2">
      <c r="A2451" s="11" t="str">
        <f>IF('Atual-TXT'!A2472&lt;&gt;"",LEFT('Atual-TXT'!A2472,15),"")</f>
        <v/>
      </c>
      <c r="B2451" s="11" t="str">
        <f>IF('Atual-TXT'!A2472&lt;&gt;"",RIGHT(LEFT('Atual-TXT'!A2472,51),34),"")</f>
        <v/>
      </c>
      <c r="C2451" s="12" t="str">
        <f>IF('Atual-TXT'!A2472&lt;&gt;"",VALUE(RIGHT(LEFT('Atual-TXT'!A2472,75),23)),"")</f>
        <v/>
      </c>
      <c r="D2451" s="11" t="str">
        <f>IF('Atual-TXT'!A2472&lt;&gt;"",RIGHT(LEFT('Atual-TXT'!A2472,77),1),"")</f>
        <v/>
      </c>
      <c r="E2451" s="12" t="str">
        <f>IF('Atual-TXT'!A2472&lt;&gt;"",IF(MOD(VALUE(LEFT(A2451,1)),2)=1,IF(D2451="D",C2451,-C2451),IF(D2451="C",C2451,-C2451)),"")</f>
        <v/>
      </c>
    </row>
    <row r="2452" spans="1:5" x14ac:dyDescent="0.2">
      <c r="A2452" s="11" t="str">
        <f>IF('Atual-TXT'!A2473&lt;&gt;"",LEFT('Atual-TXT'!A2473,15),"")</f>
        <v/>
      </c>
      <c r="B2452" s="11" t="str">
        <f>IF('Atual-TXT'!A2473&lt;&gt;"",RIGHT(LEFT('Atual-TXT'!A2473,51),34),"")</f>
        <v/>
      </c>
      <c r="C2452" s="12" t="str">
        <f>IF('Atual-TXT'!A2473&lt;&gt;"",VALUE(RIGHT(LEFT('Atual-TXT'!A2473,75),23)),"")</f>
        <v/>
      </c>
      <c r="D2452" s="11" t="str">
        <f>IF('Atual-TXT'!A2473&lt;&gt;"",RIGHT(LEFT('Atual-TXT'!A2473,77),1),"")</f>
        <v/>
      </c>
      <c r="E2452" s="12" t="str">
        <f>IF('Atual-TXT'!A2473&lt;&gt;"",IF(MOD(VALUE(LEFT(A2452,1)),2)=1,IF(D2452="D",C2452,-C2452),IF(D2452="C",C2452,-C2452)),"")</f>
        <v/>
      </c>
    </row>
    <row r="2453" spans="1:5" x14ac:dyDescent="0.2">
      <c r="A2453" s="11" t="str">
        <f>IF('Atual-TXT'!A2474&lt;&gt;"",LEFT('Atual-TXT'!A2474,15),"")</f>
        <v/>
      </c>
      <c r="B2453" s="11" t="str">
        <f>IF('Atual-TXT'!A2474&lt;&gt;"",RIGHT(LEFT('Atual-TXT'!A2474,51),34),"")</f>
        <v/>
      </c>
      <c r="C2453" s="12" t="str">
        <f>IF('Atual-TXT'!A2474&lt;&gt;"",VALUE(RIGHT(LEFT('Atual-TXT'!A2474,75),23)),"")</f>
        <v/>
      </c>
      <c r="D2453" s="11" t="str">
        <f>IF('Atual-TXT'!A2474&lt;&gt;"",RIGHT(LEFT('Atual-TXT'!A2474,77),1),"")</f>
        <v/>
      </c>
      <c r="E2453" s="12" t="str">
        <f>IF('Atual-TXT'!A2474&lt;&gt;"",IF(MOD(VALUE(LEFT(A2453,1)),2)=1,IF(D2453="D",C2453,-C2453),IF(D2453="C",C2453,-C2453)),"")</f>
        <v/>
      </c>
    </row>
    <row r="2454" spans="1:5" x14ac:dyDescent="0.2">
      <c r="A2454" s="11" t="str">
        <f>IF('Atual-TXT'!A2475&lt;&gt;"",LEFT('Atual-TXT'!A2475,15),"")</f>
        <v/>
      </c>
      <c r="B2454" s="11" t="str">
        <f>IF('Atual-TXT'!A2475&lt;&gt;"",RIGHT(LEFT('Atual-TXT'!A2475,51),34),"")</f>
        <v/>
      </c>
      <c r="C2454" s="12" t="str">
        <f>IF('Atual-TXT'!A2475&lt;&gt;"",VALUE(RIGHT(LEFT('Atual-TXT'!A2475,75),23)),"")</f>
        <v/>
      </c>
      <c r="D2454" s="11" t="str">
        <f>IF('Atual-TXT'!A2475&lt;&gt;"",RIGHT(LEFT('Atual-TXT'!A2475,77),1),"")</f>
        <v/>
      </c>
      <c r="E2454" s="12" t="str">
        <f>IF('Atual-TXT'!A2475&lt;&gt;"",IF(MOD(VALUE(LEFT(A2454,1)),2)=1,IF(D2454="D",C2454,-C2454),IF(D2454="C",C2454,-C2454)),"")</f>
        <v/>
      </c>
    </row>
    <row r="2455" spans="1:5" x14ac:dyDescent="0.2">
      <c r="A2455" s="11" t="str">
        <f>IF('Atual-TXT'!A2476&lt;&gt;"",LEFT('Atual-TXT'!A2476,15),"")</f>
        <v/>
      </c>
      <c r="B2455" s="11" t="str">
        <f>IF('Atual-TXT'!A2476&lt;&gt;"",RIGHT(LEFT('Atual-TXT'!A2476,51),34),"")</f>
        <v/>
      </c>
      <c r="C2455" s="12" t="str">
        <f>IF('Atual-TXT'!A2476&lt;&gt;"",VALUE(RIGHT(LEFT('Atual-TXT'!A2476,75),23)),"")</f>
        <v/>
      </c>
      <c r="D2455" s="11" t="str">
        <f>IF('Atual-TXT'!A2476&lt;&gt;"",RIGHT(LEFT('Atual-TXT'!A2476,77),1),"")</f>
        <v/>
      </c>
      <c r="E2455" s="12" t="str">
        <f>IF('Atual-TXT'!A2476&lt;&gt;"",IF(MOD(VALUE(LEFT(A2455,1)),2)=1,IF(D2455="D",C2455,-C2455),IF(D2455="C",C2455,-C2455)),"")</f>
        <v/>
      </c>
    </row>
    <row r="2456" spans="1:5" x14ac:dyDescent="0.2">
      <c r="A2456" s="11" t="str">
        <f>IF('Atual-TXT'!A2477&lt;&gt;"",LEFT('Atual-TXT'!A2477,15),"")</f>
        <v/>
      </c>
      <c r="B2456" s="11" t="str">
        <f>IF('Atual-TXT'!A2477&lt;&gt;"",RIGHT(LEFT('Atual-TXT'!A2477,51),34),"")</f>
        <v/>
      </c>
      <c r="C2456" s="12" t="str">
        <f>IF('Atual-TXT'!A2477&lt;&gt;"",VALUE(RIGHT(LEFT('Atual-TXT'!A2477,75),23)),"")</f>
        <v/>
      </c>
      <c r="D2456" s="11" t="str">
        <f>IF('Atual-TXT'!A2477&lt;&gt;"",RIGHT(LEFT('Atual-TXT'!A2477,77),1),"")</f>
        <v/>
      </c>
      <c r="E2456" s="12" t="str">
        <f>IF('Atual-TXT'!A2477&lt;&gt;"",IF(MOD(VALUE(LEFT(A2456,1)),2)=1,IF(D2456="D",C2456,-C2456),IF(D2456="C",C2456,-C2456)),"")</f>
        <v/>
      </c>
    </row>
    <row r="2457" spans="1:5" x14ac:dyDescent="0.2">
      <c r="A2457" s="11" t="str">
        <f>IF('Atual-TXT'!A2478&lt;&gt;"",LEFT('Atual-TXT'!A2478,15),"")</f>
        <v/>
      </c>
      <c r="B2457" s="11" t="str">
        <f>IF('Atual-TXT'!A2478&lt;&gt;"",RIGHT(LEFT('Atual-TXT'!A2478,51),34),"")</f>
        <v/>
      </c>
      <c r="C2457" s="12" t="str">
        <f>IF('Atual-TXT'!A2478&lt;&gt;"",VALUE(RIGHT(LEFT('Atual-TXT'!A2478,75),23)),"")</f>
        <v/>
      </c>
      <c r="D2457" s="11" t="str">
        <f>IF('Atual-TXT'!A2478&lt;&gt;"",RIGHT(LEFT('Atual-TXT'!A2478,77),1),"")</f>
        <v/>
      </c>
      <c r="E2457" s="12" t="str">
        <f>IF('Atual-TXT'!A2478&lt;&gt;"",IF(MOD(VALUE(LEFT(A2457,1)),2)=1,IF(D2457="D",C2457,-C2457),IF(D2457="C",C2457,-C2457)),"")</f>
        <v/>
      </c>
    </row>
    <row r="2458" spans="1:5" x14ac:dyDescent="0.2">
      <c r="A2458" s="11" t="str">
        <f>IF('Atual-TXT'!A2479&lt;&gt;"",LEFT('Atual-TXT'!A2479,15),"")</f>
        <v/>
      </c>
      <c r="B2458" s="11" t="str">
        <f>IF('Atual-TXT'!A2479&lt;&gt;"",RIGHT(LEFT('Atual-TXT'!A2479,51),34),"")</f>
        <v/>
      </c>
      <c r="C2458" s="12" t="str">
        <f>IF('Atual-TXT'!A2479&lt;&gt;"",VALUE(RIGHT(LEFT('Atual-TXT'!A2479,75),23)),"")</f>
        <v/>
      </c>
      <c r="D2458" s="11" t="str">
        <f>IF('Atual-TXT'!A2479&lt;&gt;"",RIGHT(LEFT('Atual-TXT'!A2479,77),1),"")</f>
        <v/>
      </c>
      <c r="E2458" s="12" t="str">
        <f>IF('Atual-TXT'!A2479&lt;&gt;"",IF(MOD(VALUE(LEFT(A2458,1)),2)=1,IF(D2458="D",C2458,-C2458),IF(D2458="C",C2458,-C2458)),"")</f>
        <v/>
      </c>
    </row>
    <row r="2459" spans="1:5" x14ac:dyDescent="0.2">
      <c r="A2459" s="11" t="str">
        <f>IF('Atual-TXT'!A2480&lt;&gt;"",LEFT('Atual-TXT'!A2480,15),"")</f>
        <v/>
      </c>
      <c r="B2459" s="11" t="str">
        <f>IF('Atual-TXT'!A2480&lt;&gt;"",RIGHT(LEFT('Atual-TXT'!A2480,51),34),"")</f>
        <v/>
      </c>
      <c r="C2459" s="12" t="str">
        <f>IF('Atual-TXT'!A2480&lt;&gt;"",VALUE(RIGHT(LEFT('Atual-TXT'!A2480,75),23)),"")</f>
        <v/>
      </c>
      <c r="D2459" s="11" t="str">
        <f>IF('Atual-TXT'!A2480&lt;&gt;"",RIGHT(LEFT('Atual-TXT'!A2480,77),1),"")</f>
        <v/>
      </c>
      <c r="E2459" s="12" t="str">
        <f>IF('Atual-TXT'!A2480&lt;&gt;"",IF(MOD(VALUE(LEFT(A2459,1)),2)=1,IF(D2459="D",C2459,-C2459),IF(D2459="C",C2459,-C2459)),"")</f>
        <v/>
      </c>
    </row>
    <row r="2460" spans="1:5" x14ac:dyDescent="0.2">
      <c r="A2460" s="11" t="str">
        <f>IF('Atual-TXT'!A2481&lt;&gt;"",LEFT('Atual-TXT'!A2481,15),"")</f>
        <v/>
      </c>
      <c r="B2460" s="11" t="str">
        <f>IF('Atual-TXT'!A2481&lt;&gt;"",RIGHT(LEFT('Atual-TXT'!A2481,51),34),"")</f>
        <v/>
      </c>
      <c r="C2460" s="12" t="str">
        <f>IF('Atual-TXT'!A2481&lt;&gt;"",VALUE(RIGHT(LEFT('Atual-TXT'!A2481,75),23)),"")</f>
        <v/>
      </c>
      <c r="D2460" s="11" t="str">
        <f>IF('Atual-TXT'!A2481&lt;&gt;"",RIGHT(LEFT('Atual-TXT'!A2481,77),1),"")</f>
        <v/>
      </c>
      <c r="E2460" s="12" t="str">
        <f>IF('Atual-TXT'!A2481&lt;&gt;"",IF(MOD(VALUE(LEFT(A2460,1)),2)=1,IF(D2460="D",C2460,-C2460),IF(D2460="C",C2460,-C2460)),"")</f>
        <v/>
      </c>
    </row>
    <row r="2461" spans="1:5" x14ac:dyDescent="0.2">
      <c r="A2461" s="11" t="str">
        <f>IF('Atual-TXT'!A2482&lt;&gt;"",LEFT('Atual-TXT'!A2482,15),"")</f>
        <v/>
      </c>
      <c r="B2461" s="11" t="str">
        <f>IF('Atual-TXT'!A2482&lt;&gt;"",RIGHT(LEFT('Atual-TXT'!A2482,51),34),"")</f>
        <v/>
      </c>
      <c r="C2461" s="12" t="str">
        <f>IF('Atual-TXT'!A2482&lt;&gt;"",VALUE(RIGHT(LEFT('Atual-TXT'!A2482,75),23)),"")</f>
        <v/>
      </c>
      <c r="D2461" s="11" t="str">
        <f>IF('Atual-TXT'!A2482&lt;&gt;"",RIGHT(LEFT('Atual-TXT'!A2482,77),1),"")</f>
        <v/>
      </c>
      <c r="E2461" s="12" t="str">
        <f>IF('Atual-TXT'!A2482&lt;&gt;"",IF(MOD(VALUE(LEFT(A2461,1)),2)=1,IF(D2461="D",C2461,-C2461),IF(D2461="C",C2461,-C2461)),"")</f>
        <v/>
      </c>
    </row>
    <row r="2462" spans="1:5" x14ac:dyDescent="0.2">
      <c r="A2462" s="11" t="str">
        <f>IF('Atual-TXT'!A2483&lt;&gt;"",LEFT('Atual-TXT'!A2483,15),"")</f>
        <v/>
      </c>
      <c r="B2462" s="11" t="str">
        <f>IF('Atual-TXT'!A2483&lt;&gt;"",RIGHT(LEFT('Atual-TXT'!A2483,51),34),"")</f>
        <v/>
      </c>
      <c r="C2462" s="12" t="str">
        <f>IF('Atual-TXT'!A2483&lt;&gt;"",VALUE(RIGHT(LEFT('Atual-TXT'!A2483,75),23)),"")</f>
        <v/>
      </c>
      <c r="D2462" s="11" t="str">
        <f>IF('Atual-TXT'!A2483&lt;&gt;"",RIGHT(LEFT('Atual-TXT'!A2483,77),1),"")</f>
        <v/>
      </c>
      <c r="E2462" s="12" t="str">
        <f>IF('Atual-TXT'!A2483&lt;&gt;"",IF(MOD(VALUE(LEFT(A2462,1)),2)=1,IF(D2462="D",C2462,-C2462),IF(D2462="C",C2462,-C2462)),"")</f>
        <v/>
      </c>
    </row>
    <row r="2463" spans="1:5" x14ac:dyDescent="0.2">
      <c r="A2463" s="11" t="str">
        <f>IF('Atual-TXT'!A2484&lt;&gt;"",LEFT('Atual-TXT'!A2484,15),"")</f>
        <v/>
      </c>
      <c r="B2463" s="11" t="str">
        <f>IF('Atual-TXT'!A2484&lt;&gt;"",RIGHT(LEFT('Atual-TXT'!A2484,51),34),"")</f>
        <v/>
      </c>
      <c r="C2463" s="12" t="str">
        <f>IF('Atual-TXT'!A2484&lt;&gt;"",VALUE(RIGHT(LEFT('Atual-TXT'!A2484,75),23)),"")</f>
        <v/>
      </c>
      <c r="D2463" s="11" t="str">
        <f>IF('Atual-TXT'!A2484&lt;&gt;"",RIGHT(LEFT('Atual-TXT'!A2484,77),1),"")</f>
        <v/>
      </c>
      <c r="E2463" s="12" t="str">
        <f>IF('Atual-TXT'!A2484&lt;&gt;"",IF(MOD(VALUE(LEFT(A2463,1)),2)=1,IF(D2463="D",C2463,-C2463),IF(D2463="C",C2463,-C2463)),"")</f>
        <v/>
      </c>
    </row>
    <row r="2464" spans="1:5" x14ac:dyDescent="0.2">
      <c r="A2464" s="11" t="str">
        <f>IF('Atual-TXT'!A2485&lt;&gt;"",LEFT('Atual-TXT'!A2485,15),"")</f>
        <v/>
      </c>
      <c r="B2464" s="11" t="str">
        <f>IF('Atual-TXT'!A2485&lt;&gt;"",RIGHT(LEFT('Atual-TXT'!A2485,51),34),"")</f>
        <v/>
      </c>
      <c r="C2464" s="12" t="str">
        <f>IF('Atual-TXT'!A2485&lt;&gt;"",VALUE(RIGHT(LEFT('Atual-TXT'!A2485,75),23)),"")</f>
        <v/>
      </c>
      <c r="D2464" s="11" t="str">
        <f>IF('Atual-TXT'!A2485&lt;&gt;"",RIGHT(LEFT('Atual-TXT'!A2485,77),1),"")</f>
        <v/>
      </c>
      <c r="E2464" s="12" t="str">
        <f>IF('Atual-TXT'!A2485&lt;&gt;"",IF(MOD(VALUE(LEFT(A2464,1)),2)=1,IF(D2464="D",C2464,-C2464),IF(D2464="C",C2464,-C2464)),"")</f>
        <v/>
      </c>
    </row>
    <row r="2465" spans="1:5" x14ac:dyDescent="0.2">
      <c r="A2465" s="11" t="str">
        <f>IF('Atual-TXT'!A2486&lt;&gt;"",LEFT('Atual-TXT'!A2486,15),"")</f>
        <v/>
      </c>
      <c r="B2465" s="11" t="str">
        <f>IF('Atual-TXT'!A2486&lt;&gt;"",RIGHT(LEFT('Atual-TXT'!A2486,51),34),"")</f>
        <v/>
      </c>
      <c r="C2465" s="12" t="str">
        <f>IF('Atual-TXT'!A2486&lt;&gt;"",VALUE(RIGHT(LEFT('Atual-TXT'!A2486,75),23)),"")</f>
        <v/>
      </c>
      <c r="D2465" s="11" t="str">
        <f>IF('Atual-TXT'!A2486&lt;&gt;"",RIGHT(LEFT('Atual-TXT'!A2486,77),1),"")</f>
        <v/>
      </c>
      <c r="E2465" s="12" t="str">
        <f>IF('Atual-TXT'!A2486&lt;&gt;"",IF(MOD(VALUE(LEFT(A2465,1)),2)=1,IF(D2465="D",C2465,-C2465),IF(D2465="C",C2465,-C2465)),"")</f>
        <v/>
      </c>
    </row>
    <row r="2466" spans="1:5" x14ac:dyDescent="0.2">
      <c r="A2466" s="11" t="str">
        <f>IF('Atual-TXT'!A2487&lt;&gt;"",LEFT('Atual-TXT'!A2487,15),"")</f>
        <v/>
      </c>
      <c r="B2466" s="11" t="str">
        <f>IF('Atual-TXT'!A2487&lt;&gt;"",RIGHT(LEFT('Atual-TXT'!A2487,51),34),"")</f>
        <v/>
      </c>
      <c r="C2466" s="12" t="str">
        <f>IF('Atual-TXT'!A2487&lt;&gt;"",VALUE(RIGHT(LEFT('Atual-TXT'!A2487,75),23)),"")</f>
        <v/>
      </c>
      <c r="D2466" s="11" t="str">
        <f>IF('Atual-TXT'!A2487&lt;&gt;"",RIGHT(LEFT('Atual-TXT'!A2487,77),1),"")</f>
        <v/>
      </c>
      <c r="E2466" s="12" t="str">
        <f>IF('Atual-TXT'!A2487&lt;&gt;"",IF(MOD(VALUE(LEFT(A2466,1)),2)=1,IF(D2466="D",C2466,-C2466),IF(D2466="C",C2466,-C2466)),"")</f>
        <v/>
      </c>
    </row>
    <row r="2467" spans="1:5" x14ac:dyDescent="0.2">
      <c r="A2467" s="11" t="str">
        <f>IF('Atual-TXT'!A2488&lt;&gt;"",LEFT('Atual-TXT'!A2488,15),"")</f>
        <v/>
      </c>
      <c r="B2467" s="11" t="str">
        <f>IF('Atual-TXT'!A2488&lt;&gt;"",RIGHT(LEFT('Atual-TXT'!A2488,51),34),"")</f>
        <v/>
      </c>
      <c r="C2467" s="12" t="str">
        <f>IF('Atual-TXT'!A2488&lt;&gt;"",VALUE(RIGHT(LEFT('Atual-TXT'!A2488,75),23)),"")</f>
        <v/>
      </c>
      <c r="D2467" s="11" t="str">
        <f>IF('Atual-TXT'!A2488&lt;&gt;"",RIGHT(LEFT('Atual-TXT'!A2488,77),1),"")</f>
        <v/>
      </c>
      <c r="E2467" s="12" t="str">
        <f>IF('Atual-TXT'!A2488&lt;&gt;"",IF(MOD(VALUE(LEFT(A2467,1)),2)=1,IF(D2467="D",C2467,-C2467),IF(D2467="C",C2467,-C2467)),"")</f>
        <v/>
      </c>
    </row>
    <row r="2468" spans="1:5" x14ac:dyDescent="0.2">
      <c r="A2468" s="11" t="str">
        <f>IF('Atual-TXT'!A2489&lt;&gt;"",LEFT('Atual-TXT'!A2489,15),"")</f>
        <v/>
      </c>
      <c r="B2468" s="11" t="str">
        <f>IF('Atual-TXT'!A2489&lt;&gt;"",RIGHT(LEFT('Atual-TXT'!A2489,51),34),"")</f>
        <v/>
      </c>
      <c r="C2468" s="12" t="str">
        <f>IF('Atual-TXT'!A2489&lt;&gt;"",VALUE(RIGHT(LEFT('Atual-TXT'!A2489,75),23)),"")</f>
        <v/>
      </c>
      <c r="D2468" s="11" t="str">
        <f>IF('Atual-TXT'!A2489&lt;&gt;"",RIGHT(LEFT('Atual-TXT'!A2489,77),1),"")</f>
        <v/>
      </c>
      <c r="E2468" s="12" t="str">
        <f>IF('Atual-TXT'!A2489&lt;&gt;"",IF(MOD(VALUE(LEFT(A2468,1)),2)=1,IF(D2468="D",C2468,-C2468),IF(D2468="C",C2468,-C2468)),"")</f>
        <v/>
      </c>
    </row>
    <row r="2469" spans="1:5" x14ac:dyDescent="0.2">
      <c r="A2469" s="11" t="str">
        <f>IF('Atual-TXT'!A2490&lt;&gt;"",LEFT('Atual-TXT'!A2490,15),"")</f>
        <v/>
      </c>
      <c r="B2469" s="11" t="str">
        <f>IF('Atual-TXT'!A2490&lt;&gt;"",RIGHT(LEFT('Atual-TXT'!A2490,51),34),"")</f>
        <v/>
      </c>
      <c r="C2469" s="12" t="str">
        <f>IF('Atual-TXT'!A2490&lt;&gt;"",VALUE(RIGHT(LEFT('Atual-TXT'!A2490,75),23)),"")</f>
        <v/>
      </c>
      <c r="D2469" s="11" t="str">
        <f>IF('Atual-TXT'!A2490&lt;&gt;"",RIGHT(LEFT('Atual-TXT'!A2490,77),1),"")</f>
        <v/>
      </c>
      <c r="E2469" s="12" t="str">
        <f>IF('Atual-TXT'!A2490&lt;&gt;"",IF(MOD(VALUE(LEFT(A2469,1)),2)=1,IF(D2469="D",C2469,-C2469),IF(D2469="C",C2469,-C2469)),"")</f>
        <v/>
      </c>
    </row>
    <row r="2470" spans="1:5" x14ac:dyDescent="0.2">
      <c r="A2470" s="11" t="str">
        <f>IF('Atual-TXT'!A2491&lt;&gt;"",LEFT('Atual-TXT'!A2491,15),"")</f>
        <v/>
      </c>
      <c r="B2470" s="11" t="str">
        <f>IF('Atual-TXT'!A2491&lt;&gt;"",RIGHT(LEFT('Atual-TXT'!A2491,51),34),"")</f>
        <v/>
      </c>
      <c r="C2470" s="12" t="str">
        <f>IF('Atual-TXT'!A2491&lt;&gt;"",VALUE(RIGHT(LEFT('Atual-TXT'!A2491,75),23)),"")</f>
        <v/>
      </c>
      <c r="D2470" s="11" t="str">
        <f>IF('Atual-TXT'!A2491&lt;&gt;"",RIGHT(LEFT('Atual-TXT'!A2491,77),1),"")</f>
        <v/>
      </c>
      <c r="E2470" s="12" t="str">
        <f>IF('Atual-TXT'!A2491&lt;&gt;"",IF(MOD(VALUE(LEFT(A2470,1)),2)=1,IF(D2470="D",C2470,-C2470),IF(D2470="C",C2470,-C2470)),"")</f>
        <v/>
      </c>
    </row>
    <row r="2471" spans="1:5" x14ac:dyDescent="0.2">
      <c r="A2471" s="11" t="str">
        <f>IF('Atual-TXT'!A2492&lt;&gt;"",LEFT('Atual-TXT'!A2492,15),"")</f>
        <v/>
      </c>
      <c r="B2471" s="11" t="str">
        <f>IF('Atual-TXT'!A2492&lt;&gt;"",RIGHT(LEFT('Atual-TXT'!A2492,51),34),"")</f>
        <v/>
      </c>
      <c r="C2471" s="12" t="str">
        <f>IF('Atual-TXT'!A2492&lt;&gt;"",VALUE(RIGHT(LEFT('Atual-TXT'!A2492,75),23)),"")</f>
        <v/>
      </c>
      <c r="D2471" s="11" t="str">
        <f>IF('Atual-TXT'!A2492&lt;&gt;"",RIGHT(LEFT('Atual-TXT'!A2492,77),1),"")</f>
        <v/>
      </c>
      <c r="E2471" s="12" t="str">
        <f>IF('Atual-TXT'!A2492&lt;&gt;"",IF(MOD(VALUE(LEFT(A2471,1)),2)=1,IF(D2471="D",C2471,-C2471),IF(D2471="C",C2471,-C2471)),"")</f>
        <v/>
      </c>
    </row>
    <row r="2472" spans="1:5" x14ac:dyDescent="0.2">
      <c r="A2472" s="11" t="str">
        <f>IF('Atual-TXT'!A2493&lt;&gt;"",LEFT('Atual-TXT'!A2493,15),"")</f>
        <v/>
      </c>
      <c r="B2472" s="11" t="str">
        <f>IF('Atual-TXT'!A2493&lt;&gt;"",RIGHT(LEFT('Atual-TXT'!A2493,51),34),"")</f>
        <v/>
      </c>
      <c r="C2472" s="12" t="str">
        <f>IF('Atual-TXT'!A2493&lt;&gt;"",VALUE(RIGHT(LEFT('Atual-TXT'!A2493,75),23)),"")</f>
        <v/>
      </c>
      <c r="D2472" s="11" t="str">
        <f>IF('Atual-TXT'!A2493&lt;&gt;"",RIGHT(LEFT('Atual-TXT'!A2493,77),1),"")</f>
        <v/>
      </c>
      <c r="E2472" s="12" t="str">
        <f>IF('Atual-TXT'!A2493&lt;&gt;"",IF(MOD(VALUE(LEFT(A2472,1)),2)=1,IF(D2472="D",C2472,-C2472),IF(D2472="C",C2472,-C2472)),"")</f>
        <v/>
      </c>
    </row>
    <row r="2473" spans="1:5" x14ac:dyDescent="0.2">
      <c r="A2473" s="11" t="str">
        <f>IF('Atual-TXT'!A2494&lt;&gt;"",LEFT('Atual-TXT'!A2494,15),"")</f>
        <v/>
      </c>
      <c r="B2473" s="11" t="str">
        <f>IF('Atual-TXT'!A2494&lt;&gt;"",RIGHT(LEFT('Atual-TXT'!A2494,51),34),"")</f>
        <v/>
      </c>
      <c r="C2473" s="12" t="str">
        <f>IF('Atual-TXT'!A2494&lt;&gt;"",VALUE(RIGHT(LEFT('Atual-TXT'!A2494,75),23)),"")</f>
        <v/>
      </c>
      <c r="D2473" s="11" t="str">
        <f>IF('Atual-TXT'!A2494&lt;&gt;"",RIGHT(LEFT('Atual-TXT'!A2494,77),1),"")</f>
        <v/>
      </c>
      <c r="E2473" s="12" t="str">
        <f>IF('Atual-TXT'!A2494&lt;&gt;"",IF(MOD(VALUE(LEFT(A2473,1)),2)=1,IF(D2473="D",C2473,-C2473),IF(D2473="C",C2473,-C2473)),"")</f>
        <v/>
      </c>
    </row>
    <row r="2474" spans="1:5" x14ac:dyDescent="0.2">
      <c r="A2474" s="11" t="str">
        <f>IF('Atual-TXT'!A2495&lt;&gt;"",LEFT('Atual-TXT'!A2495,15),"")</f>
        <v/>
      </c>
      <c r="B2474" s="11" t="str">
        <f>IF('Atual-TXT'!A2495&lt;&gt;"",RIGHT(LEFT('Atual-TXT'!A2495,51),34),"")</f>
        <v/>
      </c>
      <c r="C2474" s="12" t="str">
        <f>IF('Atual-TXT'!A2495&lt;&gt;"",VALUE(RIGHT(LEFT('Atual-TXT'!A2495,75),23)),"")</f>
        <v/>
      </c>
      <c r="D2474" s="11" t="str">
        <f>IF('Atual-TXT'!A2495&lt;&gt;"",RIGHT(LEFT('Atual-TXT'!A2495,77),1),"")</f>
        <v/>
      </c>
      <c r="E2474" s="12" t="str">
        <f>IF('Atual-TXT'!A2495&lt;&gt;"",IF(MOD(VALUE(LEFT(A2474,1)),2)=1,IF(D2474="D",C2474,-C2474),IF(D2474="C",C2474,-C2474)),"")</f>
        <v/>
      </c>
    </row>
    <row r="2475" spans="1:5" x14ac:dyDescent="0.2">
      <c r="A2475" s="11" t="str">
        <f>IF('Atual-TXT'!A2496&lt;&gt;"",LEFT('Atual-TXT'!A2496,15),"")</f>
        <v/>
      </c>
      <c r="B2475" s="11" t="str">
        <f>IF('Atual-TXT'!A2496&lt;&gt;"",RIGHT(LEFT('Atual-TXT'!A2496,51),34),"")</f>
        <v/>
      </c>
      <c r="C2475" s="12" t="str">
        <f>IF('Atual-TXT'!A2496&lt;&gt;"",VALUE(RIGHT(LEFT('Atual-TXT'!A2496,75),23)),"")</f>
        <v/>
      </c>
      <c r="D2475" s="11" t="str">
        <f>IF('Atual-TXT'!A2496&lt;&gt;"",RIGHT(LEFT('Atual-TXT'!A2496,77),1),"")</f>
        <v/>
      </c>
      <c r="E2475" s="12" t="str">
        <f>IF('Atual-TXT'!A2496&lt;&gt;"",IF(MOD(VALUE(LEFT(A2475,1)),2)=1,IF(D2475="D",C2475,-C2475),IF(D2475="C",C2475,-C2475)),"")</f>
        <v/>
      </c>
    </row>
    <row r="2476" spans="1:5" x14ac:dyDescent="0.2">
      <c r="A2476" s="11" t="str">
        <f>IF('Atual-TXT'!A2497&lt;&gt;"",LEFT('Atual-TXT'!A2497,15),"")</f>
        <v/>
      </c>
      <c r="B2476" s="11" t="str">
        <f>IF('Atual-TXT'!A2497&lt;&gt;"",RIGHT(LEFT('Atual-TXT'!A2497,51),34),"")</f>
        <v/>
      </c>
      <c r="C2476" s="12" t="str">
        <f>IF('Atual-TXT'!A2497&lt;&gt;"",VALUE(RIGHT(LEFT('Atual-TXT'!A2497,75),23)),"")</f>
        <v/>
      </c>
      <c r="D2476" s="11" t="str">
        <f>IF('Atual-TXT'!A2497&lt;&gt;"",RIGHT(LEFT('Atual-TXT'!A2497,77),1),"")</f>
        <v/>
      </c>
      <c r="E2476" s="12" t="str">
        <f>IF('Atual-TXT'!A2497&lt;&gt;"",IF(MOD(VALUE(LEFT(A2476,1)),2)=1,IF(D2476="D",C2476,-C2476),IF(D2476="C",C2476,-C2476)),"")</f>
        <v/>
      </c>
    </row>
    <row r="2477" spans="1:5" x14ac:dyDescent="0.2">
      <c r="A2477" s="11" t="str">
        <f>IF('Atual-TXT'!A2498&lt;&gt;"",LEFT('Atual-TXT'!A2498,15),"")</f>
        <v/>
      </c>
      <c r="B2477" s="11" t="str">
        <f>IF('Atual-TXT'!A2498&lt;&gt;"",RIGHT(LEFT('Atual-TXT'!A2498,51),34),"")</f>
        <v/>
      </c>
      <c r="C2477" s="12" t="str">
        <f>IF('Atual-TXT'!A2498&lt;&gt;"",VALUE(RIGHT(LEFT('Atual-TXT'!A2498,75),23)),"")</f>
        <v/>
      </c>
      <c r="D2477" s="11" t="str">
        <f>IF('Atual-TXT'!A2498&lt;&gt;"",RIGHT(LEFT('Atual-TXT'!A2498,77),1),"")</f>
        <v/>
      </c>
      <c r="E2477" s="12" t="str">
        <f>IF('Atual-TXT'!A2498&lt;&gt;"",IF(MOD(VALUE(LEFT(A2477,1)),2)=1,IF(D2477="D",C2477,-C2477),IF(D2477="C",C2477,-C2477)),"")</f>
        <v/>
      </c>
    </row>
    <row r="2478" spans="1:5" x14ac:dyDescent="0.2">
      <c r="A2478" s="11" t="str">
        <f>IF('Atual-TXT'!A2499&lt;&gt;"",LEFT('Atual-TXT'!A2499,15),"")</f>
        <v/>
      </c>
      <c r="B2478" s="11" t="str">
        <f>IF('Atual-TXT'!A2499&lt;&gt;"",RIGHT(LEFT('Atual-TXT'!A2499,51),34),"")</f>
        <v/>
      </c>
      <c r="C2478" s="12" t="str">
        <f>IF('Atual-TXT'!A2499&lt;&gt;"",VALUE(RIGHT(LEFT('Atual-TXT'!A2499,75),23)),"")</f>
        <v/>
      </c>
      <c r="D2478" s="11" t="str">
        <f>IF('Atual-TXT'!A2499&lt;&gt;"",RIGHT(LEFT('Atual-TXT'!A2499,77),1),"")</f>
        <v/>
      </c>
      <c r="E2478" s="12" t="str">
        <f>IF('Atual-TXT'!A2499&lt;&gt;"",IF(MOD(VALUE(LEFT(A2478,1)),2)=1,IF(D2478="D",C2478,-C2478),IF(D2478="C",C2478,-C2478)),"")</f>
        <v/>
      </c>
    </row>
    <row r="2479" spans="1:5" x14ac:dyDescent="0.2">
      <c r="A2479" s="11" t="str">
        <f>IF('Atual-TXT'!A2500&lt;&gt;"",LEFT('Atual-TXT'!A2500,15),"")</f>
        <v/>
      </c>
      <c r="B2479" s="11" t="str">
        <f>IF('Atual-TXT'!A2500&lt;&gt;"",RIGHT(LEFT('Atual-TXT'!A2500,51),34),"")</f>
        <v/>
      </c>
      <c r="C2479" s="12" t="str">
        <f>IF('Atual-TXT'!A2500&lt;&gt;"",VALUE(RIGHT(LEFT('Atual-TXT'!A2500,75),23)),"")</f>
        <v/>
      </c>
      <c r="D2479" s="11" t="str">
        <f>IF('Atual-TXT'!A2500&lt;&gt;"",RIGHT(LEFT('Atual-TXT'!A2500,77),1),"")</f>
        <v/>
      </c>
      <c r="E2479" s="12" t="str">
        <f>IF('Atual-TXT'!A2500&lt;&gt;"",IF(MOD(VALUE(LEFT(A2479,1)),2)=1,IF(D2479="D",C2479,-C2479),IF(D2479="C",C2479,-C2479)),"")</f>
        <v/>
      </c>
    </row>
    <row r="2480" spans="1:5" x14ac:dyDescent="0.2">
      <c r="A2480" s="11" t="str">
        <f>IF('Atual-TXT'!A2501&lt;&gt;"",LEFT('Atual-TXT'!A2501,15),"")</f>
        <v/>
      </c>
      <c r="B2480" s="11" t="str">
        <f>IF('Atual-TXT'!A2501&lt;&gt;"",RIGHT(LEFT('Atual-TXT'!A2501,51),34),"")</f>
        <v/>
      </c>
      <c r="C2480" s="12" t="str">
        <f>IF('Atual-TXT'!A2501&lt;&gt;"",VALUE(RIGHT(LEFT('Atual-TXT'!A2501,75),23)),"")</f>
        <v/>
      </c>
      <c r="D2480" s="11" t="str">
        <f>IF('Atual-TXT'!A2501&lt;&gt;"",RIGHT(LEFT('Atual-TXT'!A2501,77),1),"")</f>
        <v/>
      </c>
      <c r="E2480" s="12" t="str">
        <f>IF('Atual-TXT'!A2501&lt;&gt;"",IF(MOD(VALUE(LEFT(A2480,1)),2)=1,IF(D2480="D",C2480,-C2480),IF(D2480="C",C2480,-C2480)),"")</f>
        <v/>
      </c>
    </row>
    <row r="2481" spans="1:5" x14ac:dyDescent="0.2">
      <c r="A2481" s="11" t="str">
        <f>IF('Atual-TXT'!A2502&lt;&gt;"",LEFT('Atual-TXT'!A2502,15),"")</f>
        <v/>
      </c>
      <c r="B2481" s="11" t="str">
        <f>IF('Atual-TXT'!A2502&lt;&gt;"",RIGHT(LEFT('Atual-TXT'!A2502,51),34),"")</f>
        <v/>
      </c>
      <c r="C2481" s="12" t="str">
        <f>IF('Atual-TXT'!A2502&lt;&gt;"",VALUE(RIGHT(LEFT('Atual-TXT'!A2502,75),23)),"")</f>
        <v/>
      </c>
      <c r="D2481" s="11" t="str">
        <f>IF('Atual-TXT'!A2502&lt;&gt;"",RIGHT(LEFT('Atual-TXT'!A2502,77),1),"")</f>
        <v/>
      </c>
      <c r="E2481" s="12" t="str">
        <f>IF('Atual-TXT'!A2502&lt;&gt;"",IF(MOD(VALUE(LEFT(A2481,1)),2)=1,IF(D2481="D",C2481,-C2481),IF(D2481="C",C2481,-C2481)),"")</f>
        <v/>
      </c>
    </row>
    <row r="2482" spans="1:5" x14ac:dyDescent="0.2">
      <c r="A2482" s="11" t="str">
        <f>IF('Atual-TXT'!A2503&lt;&gt;"",LEFT('Atual-TXT'!A2503,15),"")</f>
        <v/>
      </c>
      <c r="B2482" s="11" t="str">
        <f>IF('Atual-TXT'!A2503&lt;&gt;"",RIGHT(LEFT('Atual-TXT'!A2503,51),34),"")</f>
        <v/>
      </c>
      <c r="C2482" s="12" t="str">
        <f>IF('Atual-TXT'!A2503&lt;&gt;"",VALUE(RIGHT(LEFT('Atual-TXT'!A2503,75),23)),"")</f>
        <v/>
      </c>
      <c r="D2482" s="11" t="str">
        <f>IF('Atual-TXT'!A2503&lt;&gt;"",RIGHT(LEFT('Atual-TXT'!A2503,77),1),"")</f>
        <v/>
      </c>
      <c r="E2482" s="12" t="str">
        <f>IF('Atual-TXT'!A2503&lt;&gt;"",IF(MOD(VALUE(LEFT(A2482,1)),2)=1,IF(D2482="D",C2482,-C2482),IF(D2482="C",C2482,-C2482)),"")</f>
        <v/>
      </c>
    </row>
    <row r="2483" spans="1:5" x14ac:dyDescent="0.2">
      <c r="A2483" s="11" t="str">
        <f>IF('Atual-TXT'!A2504&lt;&gt;"",LEFT('Atual-TXT'!A2504,15),"")</f>
        <v/>
      </c>
      <c r="B2483" s="11" t="str">
        <f>IF('Atual-TXT'!A2504&lt;&gt;"",RIGHT(LEFT('Atual-TXT'!A2504,51),34),"")</f>
        <v/>
      </c>
      <c r="C2483" s="12" t="str">
        <f>IF('Atual-TXT'!A2504&lt;&gt;"",VALUE(RIGHT(LEFT('Atual-TXT'!A2504,75),23)),"")</f>
        <v/>
      </c>
      <c r="D2483" s="11" t="str">
        <f>IF('Atual-TXT'!A2504&lt;&gt;"",RIGHT(LEFT('Atual-TXT'!A2504,77),1),"")</f>
        <v/>
      </c>
      <c r="E2483" s="12" t="str">
        <f>IF('Atual-TXT'!A2504&lt;&gt;"",IF(MOD(VALUE(LEFT(A2483,1)),2)=1,IF(D2483="D",C2483,-C2483),IF(D2483="C",C2483,-C2483)),"")</f>
        <v/>
      </c>
    </row>
    <row r="2484" spans="1:5" x14ac:dyDescent="0.2">
      <c r="A2484" s="11" t="str">
        <f>IF('Atual-TXT'!A2505&lt;&gt;"",LEFT('Atual-TXT'!A2505,15),"")</f>
        <v/>
      </c>
      <c r="B2484" s="11" t="str">
        <f>IF('Atual-TXT'!A2505&lt;&gt;"",RIGHT(LEFT('Atual-TXT'!A2505,51),34),"")</f>
        <v/>
      </c>
      <c r="C2484" s="12" t="str">
        <f>IF('Atual-TXT'!A2505&lt;&gt;"",VALUE(RIGHT(LEFT('Atual-TXT'!A2505,75),23)),"")</f>
        <v/>
      </c>
      <c r="D2484" s="11" t="str">
        <f>IF('Atual-TXT'!A2505&lt;&gt;"",RIGHT(LEFT('Atual-TXT'!A2505,77),1),"")</f>
        <v/>
      </c>
      <c r="E2484" s="12" t="str">
        <f>IF('Atual-TXT'!A2505&lt;&gt;"",IF(MOD(VALUE(LEFT(A2484,1)),2)=1,IF(D2484="D",C2484,-C2484),IF(D2484="C",C2484,-C2484)),"")</f>
        <v/>
      </c>
    </row>
    <row r="2485" spans="1:5" x14ac:dyDescent="0.2">
      <c r="A2485" s="11" t="str">
        <f>IF('Atual-TXT'!A2506&lt;&gt;"",LEFT('Atual-TXT'!A2506,15),"")</f>
        <v/>
      </c>
      <c r="B2485" s="11" t="str">
        <f>IF('Atual-TXT'!A2506&lt;&gt;"",RIGHT(LEFT('Atual-TXT'!A2506,51),34),"")</f>
        <v/>
      </c>
      <c r="C2485" s="12" t="str">
        <f>IF('Atual-TXT'!A2506&lt;&gt;"",VALUE(RIGHT(LEFT('Atual-TXT'!A2506,75),23)),"")</f>
        <v/>
      </c>
      <c r="D2485" s="11" t="str">
        <f>IF('Atual-TXT'!A2506&lt;&gt;"",RIGHT(LEFT('Atual-TXT'!A2506,77),1),"")</f>
        <v/>
      </c>
      <c r="E2485" s="12" t="str">
        <f>IF('Atual-TXT'!A2506&lt;&gt;"",IF(MOD(VALUE(LEFT(A2485,1)),2)=1,IF(D2485="D",C2485,-C2485),IF(D2485="C",C2485,-C2485)),"")</f>
        <v/>
      </c>
    </row>
    <row r="2486" spans="1:5" x14ac:dyDescent="0.2">
      <c r="A2486" s="11" t="str">
        <f>IF('Atual-TXT'!A2507&lt;&gt;"",LEFT('Atual-TXT'!A2507,15),"")</f>
        <v/>
      </c>
      <c r="B2486" s="11" t="str">
        <f>IF('Atual-TXT'!A2507&lt;&gt;"",RIGHT(LEFT('Atual-TXT'!A2507,51),34),"")</f>
        <v/>
      </c>
      <c r="C2486" s="12" t="str">
        <f>IF('Atual-TXT'!A2507&lt;&gt;"",VALUE(RIGHT(LEFT('Atual-TXT'!A2507,75),23)),"")</f>
        <v/>
      </c>
      <c r="D2486" s="11" t="str">
        <f>IF('Atual-TXT'!A2507&lt;&gt;"",RIGHT(LEFT('Atual-TXT'!A2507,77),1),"")</f>
        <v/>
      </c>
      <c r="E2486" s="12" t="str">
        <f>IF('Atual-TXT'!A2507&lt;&gt;"",IF(MOD(VALUE(LEFT(A2486,1)),2)=1,IF(D2486="D",C2486,-C2486),IF(D2486="C",C2486,-C2486)),"")</f>
        <v/>
      </c>
    </row>
    <row r="2487" spans="1:5" x14ac:dyDescent="0.2">
      <c r="A2487" s="11" t="str">
        <f>IF('Atual-TXT'!A2508&lt;&gt;"",LEFT('Atual-TXT'!A2508,15),"")</f>
        <v/>
      </c>
      <c r="B2487" s="11" t="str">
        <f>IF('Atual-TXT'!A2508&lt;&gt;"",RIGHT(LEFT('Atual-TXT'!A2508,51),34),"")</f>
        <v/>
      </c>
      <c r="C2487" s="12" t="str">
        <f>IF('Atual-TXT'!A2508&lt;&gt;"",VALUE(RIGHT(LEFT('Atual-TXT'!A2508,75),23)),"")</f>
        <v/>
      </c>
      <c r="D2487" s="11" t="str">
        <f>IF('Atual-TXT'!A2508&lt;&gt;"",RIGHT(LEFT('Atual-TXT'!A2508,77),1),"")</f>
        <v/>
      </c>
      <c r="E2487" s="12" t="str">
        <f>IF('Atual-TXT'!A2508&lt;&gt;"",IF(MOD(VALUE(LEFT(A2487,1)),2)=1,IF(D2487="D",C2487,-C2487),IF(D2487="C",C2487,-C2487)),"")</f>
        <v/>
      </c>
    </row>
    <row r="2488" spans="1:5" x14ac:dyDescent="0.2">
      <c r="A2488" s="11" t="str">
        <f>IF('Atual-TXT'!A2509&lt;&gt;"",LEFT('Atual-TXT'!A2509,15),"")</f>
        <v/>
      </c>
      <c r="B2488" s="11" t="str">
        <f>IF('Atual-TXT'!A2509&lt;&gt;"",RIGHT(LEFT('Atual-TXT'!A2509,51),34),"")</f>
        <v/>
      </c>
      <c r="C2488" s="12" t="str">
        <f>IF('Atual-TXT'!A2509&lt;&gt;"",VALUE(RIGHT(LEFT('Atual-TXT'!A2509,75),23)),"")</f>
        <v/>
      </c>
      <c r="D2488" s="11" t="str">
        <f>IF('Atual-TXT'!A2509&lt;&gt;"",RIGHT(LEFT('Atual-TXT'!A2509,77),1),"")</f>
        <v/>
      </c>
      <c r="E2488" s="12" t="str">
        <f>IF('Atual-TXT'!A2509&lt;&gt;"",IF(MOD(VALUE(LEFT(A2488,1)),2)=1,IF(D2488="D",C2488,-C2488),IF(D2488="C",C2488,-C2488)),"")</f>
        <v/>
      </c>
    </row>
    <row r="2489" spans="1:5" x14ac:dyDescent="0.2">
      <c r="A2489" s="11" t="str">
        <f>IF('Atual-TXT'!A2510&lt;&gt;"",LEFT('Atual-TXT'!A2510,15),"")</f>
        <v/>
      </c>
      <c r="B2489" s="11" t="str">
        <f>IF('Atual-TXT'!A2510&lt;&gt;"",RIGHT(LEFT('Atual-TXT'!A2510,51),34),"")</f>
        <v/>
      </c>
      <c r="C2489" s="12" t="str">
        <f>IF('Atual-TXT'!A2510&lt;&gt;"",VALUE(RIGHT(LEFT('Atual-TXT'!A2510,75),23)),"")</f>
        <v/>
      </c>
      <c r="D2489" s="11" t="str">
        <f>IF('Atual-TXT'!A2510&lt;&gt;"",RIGHT(LEFT('Atual-TXT'!A2510,77),1),"")</f>
        <v/>
      </c>
      <c r="E2489" s="12" t="str">
        <f>IF('Atual-TXT'!A2510&lt;&gt;"",IF(MOD(VALUE(LEFT(A2489,1)),2)=1,IF(D2489="D",C2489,-C2489),IF(D2489="C",C2489,-C2489)),"")</f>
        <v/>
      </c>
    </row>
    <row r="2490" spans="1:5" x14ac:dyDescent="0.2">
      <c r="A2490" s="11" t="str">
        <f>IF('Atual-TXT'!A2511&lt;&gt;"",LEFT('Atual-TXT'!A2511,15),"")</f>
        <v/>
      </c>
      <c r="B2490" s="11" t="str">
        <f>IF('Atual-TXT'!A2511&lt;&gt;"",RIGHT(LEFT('Atual-TXT'!A2511,51),34),"")</f>
        <v/>
      </c>
      <c r="C2490" s="12" t="str">
        <f>IF('Atual-TXT'!A2511&lt;&gt;"",VALUE(RIGHT(LEFT('Atual-TXT'!A2511,75),23)),"")</f>
        <v/>
      </c>
      <c r="D2490" s="11" t="str">
        <f>IF('Atual-TXT'!A2511&lt;&gt;"",RIGHT(LEFT('Atual-TXT'!A2511,77),1),"")</f>
        <v/>
      </c>
      <c r="E2490" s="12" t="str">
        <f>IF('Atual-TXT'!A2511&lt;&gt;"",IF(MOD(VALUE(LEFT(A2490,1)),2)=1,IF(D2490="D",C2490,-C2490),IF(D2490="C",C2490,-C2490)),"")</f>
        <v/>
      </c>
    </row>
    <row r="2491" spans="1:5" x14ac:dyDescent="0.2">
      <c r="A2491" s="11" t="str">
        <f>IF('Atual-TXT'!A2512&lt;&gt;"",LEFT('Atual-TXT'!A2512,15),"")</f>
        <v/>
      </c>
      <c r="B2491" s="11" t="str">
        <f>IF('Atual-TXT'!A2512&lt;&gt;"",RIGHT(LEFT('Atual-TXT'!A2512,51),34),"")</f>
        <v/>
      </c>
      <c r="C2491" s="12" t="str">
        <f>IF('Atual-TXT'!A2512&lt;&gt;"",VALUE(RIGHT(LEFT('Atual-TXT'!A2512,75),23)),"")</f>
        <v/>
      </c>
      <c r="D2491" s="11" t="str">
        <f>IF('Atual-TXT'!A2512&lt;&gt;"",RIGHT(LEFT('Atual-TXT'!A2512,77),1),"")</f>
        <v/>
      </c>
      <c r="E2491" s="12" t="str">
        <f>IF('Atual-TXT'!A2512&lt;&gt;"",IF(MOD(VALUE(LEFT(A2491,1)),2)=1,IF(D2491="D",C2491,-C2491),IF(D2491="C",C2491,-C2491)),"")</f>
        <v/>
      </c>
    </row>
    <row r="2492" spans="1:5" x14ac:dyDescent="0.2">
      <c r="A2492" s="11" t="str">
        <f>IF('Atual-TXT'!A2513&lt;&gt;"",LEFT('Atual-TXT'!A2513,15),"")</f>
        <v/>
      </c>
      <c r="B2492" s="11" t="str">
        <f>IF('Atual-TXT'!A2513&lt;&gt;"",RIGHT(LEFT('Atual-TXT'!A2513,51),34),"")</f>
        <v/>
      </c>
      <c r="C2492" s="12" t="str">
        <f>IF('Atual-TXT'!A2513&lt;&gt;"",VALUE(RIGHT(LEFT('Atual-TXT'!A2513,75),23)),"")</f>
        <v/>
      </c>
      <c r="D2492" s="11" t="str">
        <f>IF('Atual-TXT'!A2513&lt;&gt;"",RIGHT(LEFT('Atual-TXT'!A2513,77),1),"")</f>
        <v/>
      </c>
      <c r="E2492" s="12" t="str">
        <f>IF('Atual-TXT'!A2513&lt;&gt;"",IF(MOD(VALUE(LEFT(A2492,1)),2)=1,IF(D2492="D",C2492,-C2492),IF(D2492="C",C2492,-C2492)),"")</f>
        <v/>
      </c>
    </row>
    <row r="2493" spans="1:5" x14ac:dyDescent="0.2">
      <c r="A2493" s="11" t="str">
        <f>IF('Atual-TXT'!A2514&lt;&gt;"",LEFT('Atual-TXT'!A2514,15),"")</f>
        <v/>
      </c>
      <c r="B2493" s="11" t="str">
        <f>IF('Atual-TXT'!A2514&lt;&gt;"",RIGHT(LEFT('Atual-TXT'!A2514,51),34),"")</f>
        <v/>
      </c>
      <c r="C2493" s="12" t="str">
        <f>IF('Atual-TXT'!A2514&lt;&gt;"",VALUE(RIGHT(LEFT('Atual-TXT'!A2514,75),23)),"")</f>
        <v/>
      </c>
      <c r="D2493" s="11" t="str">
        <f>IF('Atual-TXT'!A2514&lt;&gt;"",RIGHT(LEFT('Atual-TXT'!A2514,77),1),"")</f>
        <v/>
      </c>
      <c r="E2493" s="12" t="str">
        <f>IF('Atual-TXT'!A2514&lt;&gt;"",IF(MOD(VALUE(LEFT(A2493,1)),2)=1,IF(D2493="D",C2493,-C2493),IF(D2493="C",C2493,-C2493)),"")</f>
        <v/>
      </c>
    </row>
    <row r="2494" spans="1:5" x14ac:dyDescent="0.2">
      <c r="A2494" s="11" t="str">
        <f>IF('Atual-TXT'!A2515&lt;&gt;"",LEFT('Atual-TXT'!A2515,15),"")</f>
        <v/>
      </c>
      <c r="B2494" s="11" t="str">
        <f>IF('Atual-TXT'!A2515&lt;&gt;"",RIGHT(LEFT('Atual-TXT'!A2515,51),34),"")</f>
        <v/>
      </c>
      <c r="C2494" s="12" t="str">
        <f>IF('Atual-TXT'!A2515&lt;&gt;"",VALUE(RIGHT(LEFT('Atual-TXT'!A2515,75),23)),"")</f>
        <v/>
      </c>
      <c r="D2494" s="11" t="str">
        <f>IF('Atual-TXT'!A2515&lt;&gt;"",RIGHT(LEFT('Atual-TXT'!A2515,77),1),"")</f>
        <v/>
      </c>
      <c r="E2494" s="12" t="str">
        <f>IF('Atual-TXT'!A2515&lt;&gt;"",IF(MOD(VALUE(LEFT(A2494,1)),2)=1,IF(D2494="D",C2494,-C2494),IF(D2494="C",C2494,-C2494)),"")</f>
        <v/>
      </c>
    </row>
    <row r="2495" spans="1:5" x14ac:dyDescent="0.2">
      <c r="A2495" s="11" t="str">
        <f>IF('Atual-TXT'!A2516&lt;&gt;"",LEFT('Atual-TXT'!A2516,15),"")</f>
        <v/>
      </c>
      <c r="B2495" s="11" t="str">
        <f>IF('Atual-TXT'!A2516&lt;&gt;"",RIGHT(LEFT('Atual-TXT'!A2516,51),34),"")</f>
        <v/>
      </c>
      <c r="C2495" s="12" t="str">
        <f>IF('Atual-TXT'!A2516&lt;&gt;"",VALUE(RIGHT(LEFT('Atual-TXT'!A2516,75),23)),"")</f>
        <v/>
      </c>
      <c r="D2495" s="11" t="str">
        <f>IF('Atual-TXT'!A2516&lt;&gt;"",RIGHT(LEFT('Atual-TXT'!A2516,77),1),"")</f>
        <v/>
      </c>
      <c r="E2495" s="12" t="str">
        <f>IF('Atual-TXT'!A2516&lt;&gt;"",IF(MOD(VALUE(LEFT(A2495,1)),2)=1,IF(D2495="D",C2495,-C2495),IF(D2495="C",C2495,-C2495)),"")</f>
        <v/>
      </c>
    </row>
    <row r="2496" spans="1:5" x14ac:dyDescent="0.2">
      <c r="A2496" s="11" t="str">
        <f>IF('Atual-TXT'!A2517&lt;&gt;"",LEFT('Atual-TXT'!A2517,15),"")</f>
        <v/>
      </c>
      <c r="B2496" s="11" t="str">
        <f>IF('Atual-TXT'!A2517&lt;&gt;"",RIGHT(LEFT('Atual-TXT'!A2517,51),34),"")</f>
        <v/>
      </c>
      <c r="C2496" s="12" t="str">
        <f>IF('Atual-TXT'!A2517&lt;&gt;"",VALUE(RIGHT(LEFT('Atual-TXT'!A2517,75),23)),"")</f>
        <v/>
      </c>
      <c r="D2496" s="11" t="str">
        <f>IF('Atual-TXT'!A2517&lt;&gt;"",RIGHT(LEFT('Atual-TXT'!A2517,77),1),"")</f>
        <v/>
      </c>
      <c r="E2496" s="12" t="str">
        <f>IF('Atual-TXT'!A2517&lt;&gt;"",IF(MOD(VALUE(LEFT(A2496,1)),2)=1,IF(D2496="D",C2496,-C2496),IF(D2496="C",C2496,-C2496)),"")</f>
        <v/>
      </c>
    </row>
    <row r="2497" spans="1:5" x14ac:dyDescent="0.2">
      <c r="A2497" s="11" t="str">
        <f>IF('Atual-TXT'!A2518&lt;&gt;"",LEFT('Atual-TXT'!A2518,15),"")</f>
        <v/>
      </c>
      <c r="B2497" s="11" t="str">
        <f>IF('Atual-TXT'!A2518&lt;&gt;"",RIGHT(LEFT('Atual-TXT'!A2518,51),34),"")</f>
        <v/>
      </c>
      <c r="C2497" s="12" t="str">
        <f>IF('Atual-TXT'!A2518&lt;&gt;"",VALUE(RIGHT(LEFT('Atual-TXT'!A2518,75),23)),"")</f>
        <v/>
      </c>
      <c r="D2497" s="11" t="str">
        <f>IF('Atual-TXT'!A2518&lt;&gt;"",RIGHT(LEFT('Atual-TXT'!A2518,77),1),"")</f>
        <v/>
      </c>
      <c r="E2497" s="12" t="str">
        <f>IF('Atual-TXT'!A2518&lt;&gt;"",IF(MOD(VALUE(LEFT(A2497,1)),2)=1,IF(D2497="D",C2497,-C2497),IF(D2497="C",C2497,-C2497)),"")</f>
        <v/>
      </c>
    </row>
    <row r="2498" spans="1:5" x14ac:dyDescent="0.2">
      <c r="A2498" s="11" t="str">
        <f>IF('Atual-TXT'!A2519&lt;&gt;"",LEFT('Atual-TXT'!A2519,15),"")</f>
        <v/>
      </c>
      <c r="B2498" s="11" t="str">
        <f>IF('Atual-TXT'!A2519&lt;&gt;"",RIGHT(LEFT('Atual-TXT'!A2519,51),34),"")</f>
        <v/>
      </c>
      <c r="C2498" s="12" t="str">
        <f>IF('Atual-TXT'!A2519&lt;&gt;"",VALUE(RIGHT(LEFT('Atual-TXT'!A2519,75),23)),"")</f>
        <v/>
      </c>
      <c r="D2498" s="11" t="str">
        <f>IF('Atual-TXT'!A2519&lt;&gt;"",RIGHT(LEFT('Atual-TXT'!A2519,77),1),"")</f>
        <v/>
      </c>
      <c r="E2498" s="12" t="str">
        <f>IF('Atual-TXT'!A2519&lt;&gt;"",IF(MOD(VALUE(LEFT(A2498,1)),2)=1,IF(D2498="D",C2498,-C2498),IF(D2498="C",C2498,-C2498)),"")</f>
        <v/>
      </c>
    </row>
    <row r="2499" spans="1:5" x14ac:dyDescent="0.2">
      <c r="A2499" s="11" t="str">
        <f>IF('Atual-TXT'!A2520&lt;&gt;"",LEFT('Atual-TXT'!A2520,15),"")</f>
        <v/>
      </c>
      <c r="B2499" s="11" t="str">
        <f>IF('Atual-TXT'!A2520&lt;&gt;"",RIGHT(LEFT('Atual-TXT'!A2520,51),34),"")</f>
        <v/>
      </c>
      <c r="C2499" s="12" t="str">
        <f>IF('Atual-TXT'!A2520&lt;&gt;"",VALUE(RIGHT(LEFT('Atual-TXT'!A2520,75),23)),"")</f>
        <v/>
      </c>
      <c r="D2499" s="11" t="str">
        <f>IF('Atual-TXT'!A2520&lt;&gt;"",RIGHT(LEFT('Atual-TXT'!A2520,77),1),"")</f>
        <v/>
      </c>
      <c r="E2499" s="12" t="str">
        <f>IF('Atual-TXT'!A2520&lt;&gt;"",IF(MOD(VALUE(LEFT(A2499,1)),2)=1,IF(D2499="D",C2499,-C2499),IF(D2499="C",C2499,-C2499)),"")</f>
        <v/>
      </c>
    </row>
    <row r="2500" spans="1:5" x14ac:dyDescent="0.2">
      <c r="A2500" s="11" t="str">
        <f>IF('Atual-TXT'!A2521&lt;&gt;"",LEFT('Atual-TXT'!A2521,15),"")</f>
        <v/>
      </c>
      <c r="B2500" s="11" t="str">
        <f>IF('Atual-TXT'!A2521&lt;&gt;"",RIGHT(LEFT('Atual-TXT'!A2521,51),34),"")</f>
        <v/>
      </c>
      <c r="C2500" s="12" t="str">
        <f>IF('Atual-TXT'!A2521&lt;&gt;"",VALUE(RIGHT(LEFT('Atual-TXT'!A2521,75),23)),"")</f>
        <v/>
      </c>
      <c r="D2500" s="11" t="str">
        <f>IF('Atual-TXT'!A2521&lt;&gt;"",RIGHT(LEFT('Atual-TXT'!A2521,77),1),"")</f>
        <v/>
      </c>
      <c r="E2500" s="12" t="str">
        <f>IF('Atual-TXT'!A2521&lt;&gt;"",IF(MOD(VALUE(LEFT(A2500,1)),2)=1,IF(D2500="D",C2500,-C2500),IF(D2500="C",C2500,-C2500)),"")</f>
        <v/>
      </c>
    </row>
    <row r="2501" spans="1:5" x14ac:dyDescent="0.2">
      <c r="A2501" s="11" t="str">
        <f>IF('Atual-TXT'!A2522&lt;&gt;"",LEFT('Atual-TXT'!A2522,15),"")</f>
        <v/>
      </c>
      <c r="B2501" s="11" t="str">
        <f>IF('Atual-TXT'!A2522&lt;&gt;"",RIGHT(LEFT('Atual-TXT'!A2522,51),34),"")</f>
        <v/>
      </c>
      <c r="C2501" s="12" t="str">
        <f>IF('Atual-TXT'!A2522&lt;&gt;"",VALUE(RIGHT(LEFT('Atual-TXT'!A2522,75),23)),"")</f>
        <v/>
      </c>
      <c r="D2501" s="11" t="str">
        <f>IF('Atual-TXT'!A2522&lt;&gt;"",RIGHT(LEFT('Atual-TXT'!A2522,77),1),"")</f>
        <v/>
      </c>
      <c r="E2501" s="12" t="str">
        <f>IF('Atual-TXT'!A2522&lt;&gt;"",IF(MOD(VALUE(LEFT(A2501,1)),2)=1,IF(D2501="D",C2501,-C2501),IF(D2501="C",C2501,-C2501)),"")</f>
        <v/>
      </c>
    </row>
    <row r="2502" spans="1:5" x14ac:dyDescent="0.2">
      <c r="A2502" s="11" t="str">
        <f>IF('Atual-TXT'!A2523&lt;&gt;"",LEFT('Atual-TXT'!A2523,15),"")</f>
        <v/>
      </c>
      <c r="B2502" s="11" t="str">
        <f>IF('Atual-TXT'!A2523&lt;&gt;"",RIGHT(LEFT('Atual-TXT'!A2523,51),34),"")</f>
        <v/>
      </c>
      <c r="C2502" s="12" t="str">
        <f>IF('Atual-TXT'!A2523&lt;&gt;"",VALUE(RIGHT(LEFT('Atual-TXT'!A2523,75),23)),"")</f>
        <v/>
      </c>
      <c r="D2502" s="11" t="str">
        <f>IF('Atual-TXT'!A2523&lt;&gt;"",RIGHT(LEFT('Atual-TXT'!A2523,77),1),"")</f>
        <v/>
      </c>
      <c r="E2502" s="12" t="str">
        <f>IF('Atual-TXT'!A2523&lt;&gt;"",IF(MOD(VALUE(LEFT(A2502,1)),2)=1,IF(D2502="D",C2502,-C2502),IF(D2502="C",C2502,-C2502)),"")</f>
        <v/>
      </c>
    </row>
    <row r="2503" spans="1:5" x14ac:dyDescent="0.2">
      <c r="A2503" s="11" t="str">
        <f>IF('Atual-TXT'!A2524&lt;&gt;"",LEFT('Atual-TXT'!A2524,15),"")</f>
        <v/>
      </c>
      <c r="B2503" s="11" t="str">
        <f>IF('Atual-TXT'!A2524&lt;&gt;"",RIGHT(LEFT('Atual-TXT'!A2524,51),34),"")</f>
        <v/>
      </c>
      <c r="C2503" s="12" t="str">
        <f>IF('Atual-TXT'!A2524&lt;&gt;"",VALUE(RIGHT(LEFT('Atual-TXT'!A2524,75),23)),"")</f>
        <v/>
      </c>
      <c r="D2503" s="11" t="str">
        <f>IF('Atual-TXT'!A2524&lt;&gt;"",RIGHT(LEFT('Atual-TXT'!A2524,77),1),"")</f>
        <v/>
      </c>
      <c r="E2503" s="12" t="str">
        <f>IF('Atual-TXT'!A2524&lt;&gt;"",IF(MOD(VALUE(LEFT(A2503,1)),2)=1,IF(D2503="D",C2503,-C2503),IF(D2503="C",C2503,-C2503)),"")</f>
        <v/>
      </c>
    </row>
    <row r="2504" spans="1:5" x14ac:dyDescent="0.2">
      <c r="A2504" s="11" t="str">
        <f>IF('Atual-TXT'!A2525&lt;&gt;"",LEFT('Atual-TXT'!A2525,15),"")</f>
        <v/>
      </c>
      <c r="B2504" s="11" t="str">
        <f>IF('Atual-TXT'!A2525&lt;&gt;"",RIGHT(LEFT('Atual-TXT'!A2525,51),34),"")</f>
        <v/>
      </c>
      <c r="C2504" s="12" t="str">
        <f>IF('Atual-TXT'!A2525&lt;&gt;"",VALUE(RIGHT(LEFT('Atual-TXT'!A2525,75),23)),"")</f>
        <v/>
      </c>
      <c r="D2504" s="11" t="str">
        <f>IF('Atual-TXT'!A2525&lt;&gt;"",RIGHT(LEFT('Atual-TXT'!A2525,77),1),"")</f>
        <v/>
      </c>
      <c r="E2504" s="12" t="str">
        <f>IF('Atual-TXT'!A2525&lt;&gt;"",IF(MOD(VALUE(LEFT(A2504,1)),2)=1,IF(D2504="D",C2504,-C2504),IF(D2504="C",C2504,-C2504)),"")</f>
        <v/>
      </c>
    </row>
    <row r="2505" spans="1:5" x14ac:dyDescent="0.2">
      <c r="A2505" s="11" t="str">
        <f>IF('Atual-TXT'!A2526&lt;&gt;"",LEFT('Atual-TXT'!A2526,15),"")</f>
        <v/>
      </c>
      <c r="B2505" s="11" t="str">
        <f>IF('Atual-TXT'!A2526&lt;&gt;"",RIGHT(LEFT('Atual-TXT'!A2526,51),34),"")</f>
        <v/>
      </c>
      <c r="C2505" s="12" t="str">
        <f>IF('Atual-TXT'!A2526&lt;&gt;"",VALUE(RIGHT(LEFT('Atual-TXT'!A2526,75),23)),"")</f>
        <v/>
      </c>
      <c r="D2505" s="11" t="str">
        <f>IF('Atual-TXT'!A2526&lt;&gt;"",RIGHT(LEFT('Atual-TXT'!A2526,77),1),"")</f>
        <v/>
      </c>
      <c r="E2505" s="12" t="str">
        <f>IF('Atual-TXT'!A2526&lt;&gt;"",IF(MOD(VALUE(LEFT(A2505,1)),2)=1,IF(D2505="D",C2505,-C2505),IF(D2505="C",C2505,-C2505)),"")</f>
        <v/>
      </c>
    </row>
    <row r="2506" spans="1:5" x14ac:dyDescent="0.2">
      <c r="A2506" s="11" t="str">
        <f>IF('Atual-TXT'!A2527&lt;&gt;"",LEFT('Atual-TXT'!A2527,15),"")</f>
        <v/>
      </c>
      <c r="B2506" s="11" t="str">
        <f>IF('Atual-TXT'!A2527&lt;&gt;"",RIGHT(LEFT('Atual-TXT'!A2527,51),34),"")</f>
        <v/>
      </c>
      <c r="C2506" s="12" t="str">
        <f>IF('Atual-TXT'!A2527&lt;&gt;"",VALUE(RIGHT(LEFT('Atual-TXT'!A2527,75),23)),"")</f>
        <v/>
      </c>
      <c r="D2506" s="11" t="str">
        <f>IF('Atual-TXT'!A2527&lt;&gt;"",RIGHT(LEFT('Atual-TXT'!A2527,77),1),"")</f>
        <v/>
      </c>
      <c r="E2506" s="12" t="str">
        <f>IF('Atual-TXT'!A2527&lt;&gt;"",IF(MOD(VALUE(LEFT(A2506,1)),2)=1,IF(D2506="D",C2506,-C2506),IF(D2506="C",C2506,-C2506)),"")</f>
        <v/>
      </c>
    </row>
    <row r="2507" spans="1:5" x14ac:dyDescent="0.2">
      <c r="A2507" s="11" t="str">
        <f>IF('Atual-TXT'!A2528&lt;&gt;"",LEFT('Atual-TXT'!A2528,15),"")</f>
        <v/>
      </c>
      <c r="B2507" s="11" t="str">
        <f>IF('Atual-TXT'!A2528&lt;&gt;"",RIGHT(LEFT('Atual-TXT'!A2528,51),34),"")</f>
        <v/>
      </c>
      <c r="C2507" s="12" t="str">
        <f>IF('Atual-TXT'!A2528&lt;&gt;"",VALUE(RIGHT(LEFT('Atual-TXT'!A2528,75),23)),"")</f>
        <v/>
      </c>
      <c r="D2507" s="11" t="str">
        <f>IF('Atual-TXT'!A2528&lt;&gt;"",RIGHT(LEFT('Atual-TXT'!A2528,77),1),"")</f>
        <v/>
      </c>
      <c r="E2507" s="12" t="str">
        <f>IF('Atual-TXT'!A2528&lt;&gt;"",IF(MOD(VALUE(LEFT(A2507,1)),2)=1,IF(D2507="D",C2507,-C2507),IF(D2507="C",C2507,-C2507)),"")</f>
        <v/>
      </c>
    </row>
    <row r="2508" spans="1:5" x14ac:dyDescent="0.2">
      <c r="A2508" s="11" t="str">
        <f>IF('Atual-TXT'!A2529&lt;&gt;"",LEFT('Atual-TXT'!A2529,15),"")</f>
        <v/>
      </c>
      <c r="B2508" s="11" t="str">
        <f>IF('Atual-TXT'!A2529&lt;&gt;"",RIGHT(LEFT('Atual-TXT'!A2529,51),34),"")</f>
        <v/>
      </c>
      <c r="C2508" s="12" t="str">
        <f>IF('Atual-TXT'!A2529&lt;&gt;"",VALUE(RIGHT(LEFT('Atual-TXT'!A2529,75),23)),"")</f>
        <v/>
      </c>
      <c r="D2508" s="11" t="str">
        <f>IF('Atual-TXT'!A2529&lt;&gt;"",RIGHT(LEFT('Atual-TXT'!A2529,77),1),"")</f>
        <v/>
      </c>
      <c r="E2508" s="12" t="str">
        <f>IF('Atual-TXT'!A2529&lt;&gt;"",IF(MOD(VALUE(LEFT(A2508,1)),2)=1,IF(D2508="D",C2508,-C2508),IF(D2508="C",C2508,-C2508)),"")</f>
        <v/>
      </c>
    </row>
    <row r="2509" spans="1:5" x14ac:dyDescent="0.2">
      <c r="A2509" s="11" t="str">
        <f>IF('Atual-TXT'!A2530&lt;&gt;"",LEFT('Atual-TXT'!A2530,15),"")</f>
        <v/>
      </c>
      <c r="B2509" s="11" t="str">
        <f>IF('Atual-TXT'!A2530&lt;&gt;"",RIGHT(LEFT('Atual-TXT'!A2530,51),34),"")</f>
        <v/>
      </c>
      <c r="C2509" s="12" t="str">
        <f>IF('Atual-TXT'!A2530&lt;&gt;"",VALUE(RIGHT(LEFT('Atual-TXT'!A2530,75),23)),"")</f>
        <v/>
      </c>
      <c r="D2509" s="11" t="str">
        <f>IF('Atual-TXT'!A2530&lt;&gt;"",RIGHT(LEFT('Atual-TXT'!A2530,77),1),"")</f>
        <v/>
      </c>
      <c r="E2509" s="12" t="str">
        <f>IF('Atual-TXT'!A2530&lt;&gt;"",IF(MOD(VALUE(LEFT(A2509,1)),2)=1,IF(D2509="D",C2509,-C2509),IF(D2509="C",C2509,-C2509)),"")</f>
        <v/>
      </c>
    </row>
    <row r="2510" spans="1:5" x14ac:dyDescent="0.2">
      <c r="A2510" s="11" t="str">
        <f>IF('Atual-TXT'!A2531&lt;&gt;"",LEFT('Atual-TXT'!A2531,15),"")</f>
        <v/>
      </c>
      <c r="B2510" s="11" t="str">
        <f>IF('Atual-TXT'!A2531&lt;&gt;"",RIGHT(LEFT('Atual-TXT'!A2531,51),34),"")</f>
        <v/>
      </c>
      <c r="C2510" s="12" t="str">
        <f>IF('Atual-TXT'!A2531&lt;&gt;"",VALUE(RIGHT(LEFT('Atual-TXT'!A2531,75),23)),"")</f>
        <v/>
      </c>
      <c r="D2510" s="11" t="str">
        <f>IF('Atual-TXT'!A2531&lt;&gt;"",RIGHT(LEFT('Atual-TXT'!A2531,77),1),"")</f>
        <v/>
      </c>
      <c r="E2510" s="12" t="str">
        <f>IF('Atual-TXT'!A2531&lt;&gt;"",IF(MOD(VALUE(LEFT(A2510,1)),2)=1,IF(D2510="D",C2510,-C2510),IF(D2510="C",C2510,-C2510)),"")</f>
        <v/>
      </c>
    </row>
    <row r="2511" spans="1:5" x14ac:dyDescent="0.2">
      <c r="A2511" s="11" t="str">
        <f>IF('Atual-TXT'!A2532&lt;&gt;"",LEFT('Atual-TXT'!A2532,15),"")</f>
        <v/>
      </c>
      <c r="B2511" s="11" t="str">
        <f>IF('Atual-TXT'!A2532&lt;&gt;"",RIGHT(LEFT('Atual-TXT'!A2532,51),34),"")</f>
        <v/>
      </c>
      <c r="C2511" s="12" t="str">
        <f>IF('Atual-TXT'!A2532&lt;&gt;"",VALUE(RIGHT(LEFT('Atual-TXT'!A2532,75),23)),"")</f>
        <v/>
      </c>
      <c r="D2511" s="11" t="str">
        <f>IF('Atual-TXT'!A2532&lt;&gt;"",RIGHT(LEFT('Atual-TXT'!A2532,77),1),"")</f>
        <v/>
      </c>
      <c r="E2511" s="12" t="str">
        <f>IF('Atual-TXT'!A2532&lt;&gt;"",IF(MOD(VALUE(LEFT(A2511,1)),2)=1,IF(D2511="D",C2511,-C2511),IF(D2511="C",C2511,-C2511)),"")</f>
        <v/>
      </c>
    </row>
    <row r="2512" spans="1:5" x14ac:dyDescent="0.2">
      <c r="A2512" s="11" t="str">
        <f>IF('Atual-TXT'!A2533&lt;&gt;"",LEFT('Atual-TXT'!A2533,15),"")</f>
        <v/>
      </c>
      <c r="B2512" s="11" t="str">
        <f>IF('Atual-TXT'!A2533&lt;&gt;"",RIGHT(LEFT('Atual-TXT'!A2533,51),34),"")</f>
        <v/>
      </c>
      <c r="C2512" s="12" t="str">
        <f>IF('Atual-TXT'!A2533&lt;&gt;"",VALUE(RIGHT(LEFT('Atual-TXT'!A2533,75),23)),"")</f>
        <v/>
      </c>
      <c r="D2512" s="11" t="str">
        <f>IF('Atual-TXT'!A2533&lt;&gt;"",RIGHT(LEFT('Atual-TXT'!A2533,77),1),"")</f>
        <v/>
      </c>
      <c r="E2512" s="12" t="str">
        <f>IF('Atual-TXT'!A2533&lt;&gt;"",IF(MOD(VALUE(LEFT(A2512,1)),2)=1,IF(D2512="D",C2512,-C2512),IF(D2512="C",C2512,-C2512)),"")</f>
        <v/>
      </c>
    </row>
    <row r="2513" spans="1:5" x14ac:dyDescent="0.2">
      <c r="A2513" s="11" t="str">
        <f>IF('Atual-TXT'!A2534&lt;&gt;"",LEFT('Atual-TXT'!A2534,15),"")</f>
        <v/>
      </c>
      <c r="B2513" s="11" t="str">
        <f>IF('Atual-TXT'!A2534&lt;&gt;"",RIGHT(LEFT('Atual-TXT'!A2534,51),34),"")</f>
        <v/>
      </c>
      <c r="C2513" s="12" t="str">
        <f>IF('Atual-TXT'!A2534&lt;&gt;"",VALUE(RIGHT(LEFT('Atual-TXT'!A2534,75),23)),"")</f>
        <v/>
      </c>
      <c r="D2513" s="11" t="str">
        <f>IF('Atual-TXT'!A2534&lt;&gt;"",RIGHT(LEFT('Atual-TXT'!A2534,77),1),"")</f>
        <v/>
      </c>
      <c r="E2513" s="12" t="str">
        <f>IF('Atual-TXT'!A2534&lt;&gt;"",IF(MOD(VALUE(LEFT(A2513,1)),2)=1,IF(D2513="D",C2513,-C2513),IF(D2513="C",C2513,-C2513)),"")</f>
        <v/>
      </c>
    </row>
    <row r="2514" spans="1:5" x14ac:dyDescent="0.2">
      <c r="A2514" s="11" t="str">
        <f>IF('Atual-TXT'!A2535&lt;&gt;"",LEFT('Atual-TXT'!A2535,15),"")</f>
        <v/>
      </c>
      <c r="B2514" s="11" t="str">
        <f>IF('Atual-TXT'!A2535&lt;&gt;"",RIGHT(LEFT('Atual-TXT'!A2535,51),34),"")</f>
        <v/>
      </c>
      <c r="C2514" s="12" t="str">
        <f>IF('Atual-TXT'!A2535&lt;&gt;"",VALUE(RIGHT(LEFT('Atual-TXT'!A2535,75),23)),"")</f>
        <v/>
      </c>
      <c r="D2514" s="11" t="str">
        <f>IF('Atual-TXT'!A2535&lt;&gt;"",RIGHT(LEFT('Atual-TXT'!A2535,77),1),"")</f>
        <v/>
      </c>
      <c r="E2514" s="12" t="str">
        <f>IF('Atual-TXT'!A2535&lt;&gt;"",IF(MOD(VALUE(LEFT(A2514,1)),2)=1,IF(D2514="D",C2514,-C2514),IF(D2514="C",C2514,-C2514)),"")</f>
        <v/>
      </c>
    </row>
    <row r="2515" spans="1:5" x14ac:dyDescent="0.2">
      <c r="A2515" s="11" t="str">
        <f>IF('Atual-TXT'!A2536&lt;&gt;"",LEFT('Atual-TXT'!A2536,15),"")</f>
        <v/>
      </c>
      <c r="B2515" s="11" t="str">
        <f>IF('Atual-TXT'!A2536&lt;&gt;"",RIGHT(LEFT('Atual-TXT'!A2536,51),34),"")</f>
        <v/>
      </c>
      <c r="C2515" s="12" t="str">
        <f>IF('Atual-TXT'!A2536&lt;&gt;"",VALUE(RIGHT(LEFT('Atual-TXT'!A2536,75),23)),"")</f>
        <v/>
      </c>
      <c r="D2515" s="11" t="str">
        <f>IF('Atual-TXT'!A2536&lt;&gt;"",RIGHT(LEFT('Atual-TXT'!A2536,77),1),"")</f>
        <v/>
      </c>
      <c r="E2515" s="12" t="str">
        <f>IF('Atual-TXT'!A2536&lt;&gt;"",IF(MOD(VALUE(LEFT(A2515,1)),2)=1,IF(D2515="D",C2515,-C2515),IF(D2515="C",C2515,-C2515)),"")</f>
        <v/>
      </c>
    </row>
    <row r="2516" spans="1:5" x14ac:dyDescent="0.2">
      <c r="A2516" s="11" t="str">
        <f>IF('Atual-TXT'!A2537&lt;&gt;"",LEFT('Atual-TXT'!A2537,15),"")</f>
        <v/>
      </c>
      <c r="B2516" s="11" t="str">
        <f>IF('Atual-TXT'!A2537&lt;&gt;"",RIGHT(LEFT('Atual-TXT'!A2537,51),34),"")</f>
        <v/>
      </c>
      <c r="C2516" s="12" t="str">
        <f>IF('Atual-TXT'!A2537&lt;&gt;"",VALUE(RIGHT(LEFT('Atual-TXT'!A2537,75),23)),"")</f>
        <v/>
      </c>
      <c r="D2516" s="11" t="str">
        <f>IF('Atual-TXT'!A2537&lt;&gt;"",RIGHT(LEFT('Atual-TXT'!A2537,77),1),"")</f>
        <v/>
      </c>
      <c r="E2516" s="12" t="str">
        <f>IF('Atual-TXT'!A2537&lt;&gt;"",IF(MOD(VALUE(LEFT(A2516,1)),2)=1,IF(D2516="D",C2516,-C2516),IF(D2516="C",C2516,-C2516)),"")</f>
        <v/>
      </c>
    </row>
    <row r="2517" spans="1:5" x14ac:dyDescent="0.2">
      <c r="A2517" s="11" t="str">
        <f>IF('Atual-TXT'!A2538&lt;&gt;"",LEFT('Atual-TXT'!A2538,15),"")</f>
        <v/>
      </c>
      <c r="B2517" s="11" t="str">
        <f>IF('Atual-TXT'!A2538&lt;&gt;"",RIGHT(LEFT('Atual-TXT'!A2538,51),34),"")</f>
        <v/>
      </c>
      <c r="C2517" s="12" t="str">
        <f>IF('Atual-TXT'!A2538&lt;&gt;"",VALUE(RIGHT(LEFT('Atual-TXT'!A2538,75),23)),"")</f>
        <v/>
      </c>
      <c r="D2517" s="11" t="str">
        <f>IF('Atual-TXT'!A2538&lt;&gt;"",RIGHT(LEFT('Atual-TXT'!A2538,77),1),"")</f>
        <v/>
      </c>
      <c r="E2517" s="12" t="str">
        <f>IF('Atual-TXT'!A2538&lt;&gt;"",IF(MOD(VALUE(LEFT(A2517,1)),2)=1,IF(D2517="D",C2517,-C2517),IF(D2517="C",C2517,-C2517)),"")</f>
        <v/>
      </c>
    </row>
    <row r="2518" spans="1:5" x14ac:dyDescent="0.2">
      <c r="A2518" s="11" t="str">
        <f>IF('Atual-TXT'!A2539&lt;&gt;"",LEFT('Atual-TXT'!A2539,15),"")</f>
        <v/>
      </c>
      <c r="B2518" s="11" t="str">
        <f>IF('Atual-TXT'!A2539&lt;&gt;"",RIGHT(LEFT('Atual-TXT'!A2539,51),34),"")</f>
        <v/>
      </c>
      <c r="C2518" s="12" t="str">
        <f>IF('Atual-TXT'!A2539&lt;&gt;"",VALUE(RIGHT(LEFT('Atual-TXT'!A2539,75),23)),"")</f>
        <v/>
      </c>
      <c r="D2518" s="11" t="str">
        <f>IF('Atual-TXT'!A2539&lt;&gt;"",RIGHT(LEFT('Atual-TXT'!A2539,77),1),"")</f>
        <v/>
      </c>
      <c r="E2518" s="12" t="str">
        <f>IF('Atual-TXT'!A2539&lt;&gt;"",IF(MOD(VALUE(LEFT(A2518,1)),2)=1,IF(D2518="D",C2518,-C2518),IF(D2518="C",C2518,-C2518)),"")</f>
        <v/>
      </c>
    </row>
    <row r="2519" spans="1:5" x14ac:dyDescent="0.2">
      <c r="A2519" s="11" t="str">
        <f>IF('Atual-TXT'!A2540&lt;&gt;"",LEFT('Atual-TXT'!A2540,15),"")</f>
        <v/>
      </c>
      <c r="B2519" s="11" t="str">
        <f>IF('Atual-TXT'!A2540&lt;&gt;"",RIGHT(LEFT('Atual-TXT'!A2540,51),34),"")</f>
        <v/>
      </c>
      <c r="C2519" s="12" t="str">
        <f>IF('Atual-TXT'!A2540&lt;&gt;"",VALUE(RIGHT(LEFT('Atual-TXT'!A2540,75),23)),"")</f>
        <v/>
      </c>
      <c r="D2519" s="11" t="str">
        <f>IF('Atual-TXT'!A2540&lt;&gt;"",RIGHT(LEFT('Atual-TXT'!A2540,77),1),"")</f>
        <v/>
      </c>
      <c r="E2519" s="12" t="str">
        <f>IF('Atual-TXT'!A2540&lt;&gt;"",IF(MOD(VALUE(LEFT(A2519,1)),2)=1,IF(D2519="D",C2519,-C2519),IF(D2519="C",C2519,-C2519)),"")</f>
        <v/>
      </c>
    </row>
    <row r="2520" spans="1:5" x14ac:dyDescent="0.2">
      <c r="A2520" s="11" t="str">
        <f>IF('Atual-TXT'!A2541&lt;&gt;"",LEFT('Atual-TXT'!A2541,15),"")</f>
        <v/>
      </c>
      <c r="B2520" s="11" t="str">
        <f>IF('Atual-TXT'!A2541&lt;&gt;"",RIGHT(LEFT('Atual-TXT'!A2541,51),34),"")</f>
        <v/>
      </c>
      <c r="C2520" s="12" t="str">
        <f>IF('Atual-TXT'!A2541&lt;&gt;"",VALUE(RIGHT(LEFT('Atual-TXT'!A2541,75),23)),"")</f>
        <v/>
      </c>
      <c r="D2520" s="11" t="str">
        <f>IF('Atual-TXT'!A2541&lt;&gt;"",RIGHT(LEFT('Atual-TXT'!A2541,77),1),"")</f>
        <v/>
      </c>
      <c r="E2520" s="12" t="str">
        <f>IF('Atual-TXT'!A2541&lt;&gt;"",IF(MOD(VALUE(LEFT(A2520,1)),2)=1,IF(D2520="D",C2520,-C2520),IF(D2520="C",C2520,-C2520)),"")</f>
        <v/>
      </c>
    </row>
    <row r="2521" spans="1:5" x14ac:dyDescent="0.2">
      <c r="A2521" s="11" t="str">
        <f>IF('Atual-TXT'!A2542&lt;&gt;"",LEFT('Atual-TXT'!A2542,15),"")</f>
        <v/>
      </c>
      <c r="B2521" s="11" t="str">
        <f>IF('Atual-TXT'!A2542&lt;&gt;"",RIGHT(LEFT('Atual-TXT'!A2542,51),34),"")</f>
        <v/>
      </c>
      <c r="C2521" s="12" t="str">
        <f>IF('Atual-TXT'!A2542&lt;&gt;"",VALUE(RIGHT(LEFT('Atual-TXT'!A2542,75),23)),"")</f>
        <v/>
      </c>
      <c r="D2521" s="11" t="str">
        <f>IF('Atual-TXT'!A2542&lt;&gt;"",RIGHT(LEFT('Atual-TXT'!A2542,77),1),"")</f>
        <v/>
      </c>
      <c r="E2521" s="12" t="str">
        <f>IF('Atual-TXT'!A2542&lt;&gt;"",IF(MOD(VALUE(LEFT(A2521,1)),2)=1,IF(D2521="D",C2521,-C2521),IF(D2521="C",C2521,-C2521)),"")</f>
        <v/>
      </c>
    </row>
    <row r="2522" spans="1:5" x14ac:dyDescent="0.2">
      <c r="A2522" s="11" t="str">
        <f>IF('Atual-TXT'!A2543&lt;&gt;"",LEFT('Atual-TXT'!A2543,15),"")</f>
        <v/>
      </c>
      <c r="B2522" s="11" t="str">
        <f>IF('Atual-TXT'!A2543&lt;&gt;"",RIGHT(LEFT('Atual-TXT'!A2543,51),34),"")</f>
        <v/>
      </c>
      <c r="C2522" s="12" t="str">
        <f>IF('Atual-TXT'!A2543&lt;&gt;"",VALUE(RIGHT(LEFT('Atual-TXT'!A2543,75),23)),"")</f>
        <v/>
      </c>
      <c r="D2522" s="11" t="str">
        <f>IF('Atual-TXT'!A2543&lt;&gt;"",RIGHT(LEFT('Atual-TXT'!A2543,77),1),"")</f>
        <v/>
      </c>
      <c r="E2522" s="12" t="str">
        <f>IF('Atual-TXT'!A2543&lt;&gt;"",IF(MOD(VALUE(LEFT(A2522,1)),2)=1,IF(D2522="D",C2522,-C2522),IF(D2522="C",C2522,-C2522)),"")</f>
        <v/>
      </c>
    </row>
    <row r="2523" spans="1:5" x14ac:dyDescent="0.2">
      <c r="A2523" s="11" t="str">
        <f>IF('Atual-TXT'!A2544&lt;&gt;"",LEFT('Atual-TXT'!A2544,15),"")</f>
        <v/>
      </c>
      <c r="B2523" s="11" t="str">
        <f>IF('Atual-TXT'!A2544&lt;&gt;"",RIGHT(LEFT('Atual-TXT'!A2544,51),34),"")</f>
        <v/>
      </c>
      <c r="C2523" s="12" t="str">
        <f>IF('Atual-TXT'!A2544&lt;&gt;"",VALUE(RIGHT(LEFT('Atual-TXT'!A2544,75),23)),"")</f>
        <v/>
      </c>
      <c r="D2523" s="11" t="str">
        <f>IF('Atual-TXT'!A2544&lt;&gt;"",RIGHT(LEFT('Atual-TXT'!A2544,77),1),"")</f>
        <v/>
      </c>
      <c r="E2523" s="12" t="str">
        <f>IF('Atual-TXT'!A2544&lt;&gt;"",IF(MOD(VALUE(LEFT(A2523,1)),2)=1,IF(D2523="D",C2523,-C2523),IF(D2523="C",C2523,-C2523)),"")</f>
        <v/>
      </c>
    </row>
    <row r="2524" spans="1:5" x14ac:dyDescent="0.2">
      <c r="A2524" s="11" t="str">
        <f>IF('Atual-TXT'!A2545&lt;&gt;"",LEFT('Atual-TXT'!A2545,15),"")</f>
        <v/>
      </c>
      <c r="B2524" s="11" t="str">
        <f>IF('Atual-TXT'!A2545&lt;&gt;"",RIGHT(LEFT('Atual-TXT'!A2545,51),34),"")</f>
        <v/>
      </c>
      <c r="C2524" s="12" t="str">
        <f>IF('Atual-TXT'!A2545&lt;&gt;"",VALUE(RIGHT(LEFT('Atual-TXT'!A2545,75),23)),"")</f>
        <v/>
      </c>
      <c r="D2524" s="11" t="str">
        <f>IF('Atual-TXT'!A2545&lt;&gt;"",RIGHT(LEFT('Atual-TXT'!A2545,77),1),"")</f>
        <v/>
      </c>
      <c r="E2524" s="12" t="str">
        <f>IF('Atual-TXT'!A2545&lt;&gt;"",IF(MOD(VALUE(LEFT(A2524,1)),2)=1,IF(D2524="D",C2524,-C2524),IF(D2524="C",C2524,-C2524)),"")</f>
        <v/>
      </c>
    </row>
    <row r="2525" spans="1:5" x14ac:dyDescent="0.2">
      <c r="A2525" s="11" t="str">
        <f>IF('Atual-TXT'!A2546&lt;&gt;"",LEFT('Atual-TXT'!A2546,15),"")</f>
        <v/>
      </c>
      <c r="B2525" s="11" t="str">
        <f>IF('Atual-TXT'!A2546&lt;&gt;"",RIGHT(LEFT('Atual-TXT'!A2546,51),34),"")</f>
        <v/>
      </c>
      <c r="C2525" s="12" t="str">
        <f>IF('Atual-TXT'!A2546&lt;&gt;"",VALUE(RIGHT(LEFT('Atual-TXT'!A2546,75),23)),"")</f>
        <v/>
      </c>
      <c r="D2525" s="11" t="str">
        <f>IF('Atual-TXT'!A2546&lt;&gt;"",RIGHT(LEFT('Atual-TXT'!A2546,77),1),"")</f>
        <v/>
      </c>
      <c r="E2525" s="12" t="str">
        <f>IF('Atual-TXT'!A2546&lt;&gt;"",IF(MOD(VALUE(LEFT(A2525,1)),2)=1,IF(D2525="D",C2525,-C2525),IF(D2525="C",C2525,-C2525)),"")</f>
        <v/>
      </c>
    </row>
    <row r="2526" spans="1:5" x14ac:dyDescent="0.2">
      <c r="A2526" s="11" t="str">
        <f>IF('Atual-TXT'!A2547&lt;&gt;"",LEFT('Atual-TXT'!A2547,15),"")</f>
        <v/>
      </c>
      <c r="B2526" s="11" t="str">
        <f>IF('Atual-TXT'!A2547&lt;&gt;"",RIGHT(LEFT('Atual-TXT'!A2547,51),34),"")</f>
        <v/>
      </c>
      <c r="C2526" s="12" t="str">
        <f>IF('Atual-TXT'!A2547&lt;&gt;"",VALUE(RIGHT(LEFT('Atual-TXT'!A2547,75),23)),"")</f>
        <v/>
      </c>
      <c r="D2526" s="11" t="str">
        <f>IF('Atual-TXT'!A2547&lt;&gt;"",RIGHT(LEFT('Atual-TXT'!A2547,77),1),"")</f>
        <v/>
      </c>
      <c r="E2526" s="12" t="str">
        <f>IF('Atual-TXT'!A2547&lt;&gt;"",IF(MOD(VALUE(LEFT(A2526,1)),2)=1,IF(D2526="D",C2526,-C2526),IF(D2526="C",C2526,-C2526)),"")</f>
        <v/>
      </c>
    </row>
    <row r="2527" spans="1:5" x14ac:dyDescent="0.2">
      <c r="A2527" s="11" t="str">
        <f>IF('Atual-TXT'!A2548&lt;&gt;"",LEFT('Atual-TXT'!A2548,15),"")</f>
        <v/>
      </c>
      <c r="B2527" s="11" t="str">
        <f>IF('Atual-TXT'!A2548&lt;&gt;"",RIGHT(LEFT('Atual-TXT'!A2548,51),34),"")</f>
        <v/>
      </c>
      <c r="C2527" s="12" t="str">
        <f>IF('Atual-TXT'!A2548&lt;&gt;"",VALUE(RIGHT(LEFT('Atual-TXT'!A2548,75),23)),"")</f>
        <v/>
      </c>
      <c r="D2527" s="11" t="str">
        <f>IF('Atual-TXT'!A2548&lt;&gt;"",RIGHT(LEFT('Atual-TXT'!A2548,77),1),"")</f>
        <v/>
      </c>
      <c r="E2527" s="12" t="str">
        <f>IF('Atual-TXT'!A2548&lt;&gt;"",IF(MOD(VALUE(LEFT(A2527,1)),2)=1,IF(D2527="D",C2527,-C2527),IF(D2527="C",C2527,-C2527)),"")</f>
        <v/>
      </c>
    </row>
    <row r="2528" spans="1:5" x14ac:dyDescent="0.2">
      <c r="A2528" s="11" t="str">
        <f>IF('Atual-TXT'!A2549&lt;&gt;"",LEFT('Atual-TXT'!A2549,15),"")</f>
        <v/>
      </c>
      <c r="B2528" s="11" t="str">
        <f>IF('Atual-TXT'!A2549&lt;&gt;"",RIGHT(LEFT('Atual-TXT'!A2549,51),34),"")</f>
        <v/>
      </c>
      <c r="C2528" s="12" t="str">
        <f>IF('Atual-TXT'!A2549&lt;&gt;"",VALUE(RIGHT(LEFT('Atual-TXT'!A2549,75),23)),"")</f>
        <v/>
      </c>
      <c r="D2528" s="11" t="str">
        <f>IF('Atual-TXT'!A2549&lt;&gt;"",RIGHT(LEFT('Atual-TXT'!A2549,77),1),"")</f>
        <v/>
      </c>
      <c r="E2528" s="12" t="str">
        <f>IF('Atual-TXT'!A2549&lt;&gt;"",IF(MOD(VALUE(LEFT(A2528,1)),2)=1,IF(D2528="D",C2528,-C2528),IF(D2528="C",C2528,-C2528)),"")</f>
        <v/>
      </c>
    </row>
    <row r="2529" spans="1:5" x14ac:dyDescent="0.2">
      <c r="A2529" s="11" t="str">
        <f>IF('Atual-TXT'!A2550&lt;&gt;"",LEFT('Atual-TXT'!A2550,15),"")</f>
        <v/>
      </c>
      <c r="B2529" s="11" t="str">
        <f>IF('Atual-TXT'!A2550&lt;&gt;"",RIGHT(LEFT('Atual-TXT'!A2550,51),34),"")</f>
        <v/>
      </c>
      <c r="C2529" s="12" t="str">
        <f>IF('Atual-TXT'!A2550&lt;&gt;"",VALUE(RIGHT(LEFT('Atual-TXT'!A2550,75),23)),"")</f>
        <v/>
      </c>
      <c r="D2529" s="11" t="str">
        <f>IF('Atual-TXT'!A2550&lt;&gt;"",RIGHT(LEFT('Atual-TXT'!A2550,77),1),"")</f>
        <v/>
      </c>
      <c r="E2529" s="12" t="str">
        <f>IF('Atual-TXT'!A2550&lt;&gt;"",IF(MOD(VALUE(LEFT(A2529,1)),2)=1,IF(D2529="D",C2529,-C2529),IF(D2529="C",C2529,-C2529)),"")</f>
        <v/>
      </c>
    </row>
    <row r="2530" spans="1:5" x14ac:dyDescent="0.2">
      <c r="A2530" s="11" t="str">
        <f>IF('Atual-TXT'!A2551&lt;&gt;"",LEFT('Atual-TXT'!A2551,15),"")</f>
        <v/>
      </c>
      <c r="B2530" s="11" t="str">
        <f>IF('Atual-TXT'!A2551&lt;&gt;"",RIGHT(LEFT('Atual-TXT'!A2551,51),34),"")</f>
        <v/>
      </c>
      <c r="C2530" s="12" t="str">
        <f>IF('Atual-TXT'!A2551&lt;&gt;"",VALUE(RIGHT(LEFT('Atual-TXT'!A2551,75),23)),"")</f>
        <v/>
      </c>
      <c r="D2530" s="11" t="str">
        <f>IF('Atual-TXT'!A2551&lt;&gt;"",RIGHT(LEFT('Atual-TXT'!A2551,77),1),"")</f>
        <v/>
      </c>
      <c r="E2530" s="12" t="str">
        <f>IF('Atual-TXT'!A2551&lt;&gt;"",IF(MOD(VALUE(LEFT(A2530,1)),2)=1,IF(D2530="D",C2530,-C2530),IF(D2530="C",C2530,-C2530)),"")</f>
        <v/>
      </c>
    </row>
    <row r="2531" spans="1:5" x14ac:dyDescent="0.2">
      <c r="A2531" s="11" t="str">
        <f>IF('Atual-TXT'!A2552&lt;&gt;"",LEFT('Atual-TXT'!A2552,15),"")</f>
        <v/>
      </c>
      <c r="B2531" s="11" t="str">
        <f>IF('Atual-TXT'!A2552&lt;&gt;"",RIGHT(LEFT('Atual-TXT'!A2552,51),34),"")</f>
        <v/>
      </c>
      <c r="C2531" s="12" t="str">
        <f>IF('Atual-TXT'!A2552&lt;&gt;"",VALUE(RIGHT(LEFT('Atual-TXT'!A2552,75),23)),"")</f>
        <v/>
      </c>
      <c r="D2531" s="11" t="str">
        <f>IF('Atual-TXT'!A2552&lt;&gt;"",RIGHT(LEFT('Atual-TXT'!A2552,77),1),"")</f>
        <v/>
      </c>
      <c r="E2531" s="12" t="str">
        <f>IF('Atual-TXT'!A2552&lt;&gt;"",IF(MOD(VALUE(LEFT(A2531,1)),2)=1,IF(D2531="D",C2531,-C2531),IF(D2531="C",C2531,-C2531)),"")</f>
        <v/>
      </c>
    </row>
    <row r="2532" spans="1:5" x14ac:dyDescent="0.2">
      <c r="A2532" s="11" t="str">
        <f>IF('Atual-TXT'!A2553&lt;&gt;"",LEFT('Atual-TXT'!A2553,15),"")</f>
        <v/>
      </c>
      <c r="B2532" s="11" t="str">
        <f>IF('Atual-TXT'!A2553&lt;&gt;"",RIGHT(LEFT('Atual-TXT'!A2553,51),34),"")</f>
        <v/>
      </c>
      <c r="C2532" s="12" t="str">
        <f>IF('Atual-TXT'!A2553&lt;&gt;"",VALUE(RIGHT(LEFT('Atual-TXT'!A2553,75),23)),"")</f>
        <v/>
      </c>
      <c r="D2532" s="11" t="str">
        <f>IF('Atual-TXT'!A2553&lt;&gt;"",RIGHT(LEFT('Atual-TXT'!A2553,77),1),"")</f>
        <v/>
      </c>
      <c r="E2532" s="12" t="str">
        <f>IF('Atual-TXT'!A2553&lt;&gt;"",IF(MOD(VALUE(LEFT(A2532,1)),2)=1,IF(D2532="D",C2532,-C2532),IF(D2532="C",C2532,-C2532)),"")</f>
        <v/>
      </c>
    </row>
    <row r="2533" spans="1:5" x14ac:dyDescent="0.2">
      <c r="A2533" s="11" t="str">
        <f>IF('Atual-TXT'!A2554&lt;&gt;"",LEFT('Atual-TXT'!A2554,15),"")</f>
        <v/>
      </c>
      <c r="B2533" s="11" t="str">
        <f>IF('Atual-TXT'!A2554&lt;&gt;"",RIGHT(LEFT('Atual-TXT'!A2554,51),34),"")</f>
        <v/>
      </c>
      <c r="C2533" s="12" t="str">
        <f>IF('Atual-TXT'!A2554&lt;&gt;"",VALUE(RIGHT(LEFT('Atual-TXT'!A2554,75),23)),"")</f>
        <v/>
      </c>
      <c r="D2533" s="11" t="str">
        <f>IF('Atual-TXT'!A2554&lt;&gt;"",RIGHT(LEFT('Atual-TXT'!A2554,77),1),"")</f>
        <v/>
      </c>
      <c r="E2533" s="12" t="str">
        <f>IF('Atual-TXT'!A2554&lt;&gt;"",IF(MOD(VALUE(LEFT(A2533,1)),2)=1,IF(D2533="D",C2533,-C2533),IF(D2533="C",C2533,-C2533)),"")</f>
        <v/>
      </c>
    </row>
    <row r="2534" spans="1:5" x14ac:dyDescent="0.2">
      <c r="A2534" s="11" t="str">
        <f>IF('Atual-TXT'!A2555&lt;&gt;"",LEFT('Atual-TXT'!A2555,15),"")</f>
        <v/>
      </c>
      <c r="B2534" s="11" t="str">
        <f>IF('Atual-TXT'!A2555&lt;&gt;"",RIGHT(LEFT('Atual-TXT'!A2555,51),34),"")</f>
        <v/>
      </c>
      <c r="C2534" s="12" t="str">
        <f>IF('Atual-TXT'!A2555&lt;&gt;"",VALUE(RIGHT(LEFT('Atual-TXT'!A2555,75),23)),"")</f>
        <v/>
      </c>
      <c r="D2534" s="11" t="str">
        <f>IF('Atual-TXT'!A2555&lt;&gt;"",RIGHT(LEFT('Atual-TXT'!A2555,77),1),"")</f>
        <v/>
      </c>
      <c r="E2534" s="12" t="str">
        <f>IF('Atual-TXT'!A2555&lt;&gt;"",IF(MOD(VALUE(LEFT(A2534,1)),2)=1,IF(D2534="D",C2534,-C2534),IF(D2534="C",C2534,-C2534)),"")</f>
        <v/>
      </c>
    </row>
    <row r="2535" spans="1:5" x14ac:dyDescent="0.2">
      <c r="A2535" s="11" t="str">
        <f>IF('Atual-TXT'!A2556&lt;&gt;"",LEFT('Atual-TXT'!A2556,15),"")</f>
        <v/>
      </c>
      <c r="B2535" s="11" t="str">
        <f>IF('Atual-TXT'!A2556&lt;&gt;"",RIGHT(LEFT('Atual-TXT'!A2556,51),34),"")</f>
        <v/>
      </c>
      <c r="C2535" s="12" t="str">
        <f>IF('Atual-TXT'!A2556&lt;&gt;"",VALUE(RIGHT(LEFT('Atual-TXT'!A2556,75),23)),"")</f>
        <v/>
      </c>
      <c r="D2535" s="11" t="str">
        <f>IF('Atual-TXT'!A2556&lt;&gt;"",RIGHT(LEFT('Atual-TXT'!A2556,77),1),"")</f>
        <v/>
      </c>
      <c r="E2535" s="12" t="str">
        <f>IF('Atual-TXT'!A2556&lt;&gt;"",IF(MOD(VALUE(LEFT(A2535,1)),2)=1,IF(D2535="D",C2535,-C2535),IF(D2535="C",C2535,-C2535)),"")</f>
        <v/>
      </c>
    </row>
    <row r="2536" spans="1:5" x14ac:dyDescent="0.2">
      <c r="A2536" s="11" t="str">
        <f>IF('Atual-TXT'!A2557&lt;&gt;"",LEFT('Atual-TXT'!A2557,15),"")</f>
        <v/>
      </c>
      <c r="B2536" s="11" t="str">
        <f>IF('Atual-TXT'!A2557&lt;&gt;"",RIGHT(LEFT('Atual-TXT'!A2557,51),34),"")</f>
        <v/>
      </c>
      <c r="C2536" s="12" t="str">
        <f>IF('Atual-TXT'!A2557&lt;&gt;"",VALUE(RIGHT(LEFT('Atual-TXT'!A2557,75),23)),"")</f>
        <v/>
      </c>
      <c r="D2536" s="11" t="str">
        <f>IF('Atual-TXT'!A2557&lt;&gt;"",RIGHT(LEFT('Atual-TXT'!A2557,77),1),"")</f>
        <v/>
      </c>
      <c r="E2536" s="12" t="str">
        <f>IF('Atual-TXT'!A2557&lt;&gt;"",IF(MOD(VALUE(LEFT(A2536,1)),2)=1,IF(D2536="D",C2536,-C2536),IF(D2536="C",C2536,-C2536)),"")</f>
        <v/>
      </c>
    </row>
    <row r="2537" spans="1:5" x14ac:dyDescent="0.2">
      <c r="A2537" s="11" t="str">
        <f>IF('Atual-TXT'!A2558&lt;&gt;"",LEFT('Atual-TXT'!A2558,15),"")</f>
        <v/>
      </c>
      <c r="B2537" s="11" t="str">
        <f>IF('Atual-TXT'!A2558&lt;&gt;"",RIGHT(LEFT('Atual-TXT'!A2558,51),34),"")</f>
        <v/>
      </c>
      <c r="C2537" s="12" t="str">
        <f>IF('Atual-TXT'!A2558&lt;&gt;"",VALUE(RIGHT(LEFT('Atual-TXT'!A2558,75),23)),"")</f>
        <v/>
      </c>
      <c r="D2537" s="11" t="str">
        <f>IF('Atual-TXT'!A2558&lt;&gt;"",RIGHT(LEFT('Atual-TXT'!A2558,77),1),"")</f>
        <v/>
      </c>
      <c r="E2537" s="12" t="str">
        <f>IF('Atual-TXT'!A2558&lt;&gt;"",IF(MOD(VALUE(LEFT(A2537,1)),2)=1,IF(D2537="D",C2537,-C2537),IF(D2537="C",C2537,-C2537)),"")</f>
        <v/>
      </c>
    </row>
    <row r="2538" spans="1:5" x14ac:dyDescent="0.2">
      <c r="A2538" s="11" t="str">
        <f>IF('Atual-TXT'!A2559&lt;&gt;"",LEFT('Atual-TXT'!A2559,15),"")</f>
        <v/>
      </c>
      <c r="B2538" s="11" t="str">
        <f>IF('Atual-TXT'!A2559&lt;&gt;"",RIGHT(LEFT('Atual-TXT'!A2559,51),34),"")</f>
        <v/>
      </c>
      <c r="C2538" s="12" t="str">
        <f>IF('Atual-TXT'!A2559&lt;&gt;"",VALUE(RIGHT(LEFT('Atual-TXT'!A2559,75),23)),"")</f>
        <v/>
      </c>
      <c r="D2538" s="11" t="str">
        <f>IF('Atual-TXT'!A2559&lt;&gt;"",RIGHT(LEFT('Atual-TXT'!A2559,77),1),"")</f>
        <v/>
      </c>
      <c r="E2538" s="12" t="str">
        <f>IF('Atual-TXT'!A2559&lt;&gt;"",IF(MOD(VALUE(LEFT(A2538,1)),2)=1,IF(D2538="D",C2538,-C2538),IF(D2538="C",C2538,-C2538)),"")</f>
        <v/>
      </c>
    </row>
    <row r="2539" spans="1:5" x14ac:dyDescent="0.2">
      <c r="A2539" s="11" t="str">
        <f>IF('Atual-TXT'!A2560&lt;&gt;"",LEFT('Atual-TXT'!A2560,15),"")</f>
        <v/>
      </c>
      <c r="B2539" s="11" t="str">
        <f>IF('Atual-TXT'!A2560&lt;&gt;"",RIGHT(LEFT('Atual-TXT'!A2560,51),34),"")</f>
        <v/>
      </c>
      <c r="C2539" s="12" t="str">
        <f>IF('Atual-TXT'!A2560&lt;&gt;"",VALUE(RIGHT(LEFT('Atual-TXT'!A2560,75),23)),"")</f>
        <v/>
      </c>
      <c r="D2539" s="11" t="str">
        <f>IF('Atual-TXT'!A2560&lt;&gt;"",RIGHT(LEFT('Atual-TXT'!A2560,77),1),"")</f>
        <v/>
      </c>
      <c r="E2539" s="12" t="str">
        <f>IF('Atual-TXT'!A2560&lt;&gt;"",IF(MOD(VALUE(LEFT(A2539,1)),2)=1,IF(D2539="D",C2539,-C2539),IF(D2539="C",C2539,-C2539)),"")</f>
        <v/>
      </c>
    </row>
    <row r="2540" spans="1:5" x14ac:dyDescent="0.2">
      <c r="A2540" s="11" t="str">
        <f>IF('Atual-TXT'!A2561&lt;&gt;"",LEFT('Atual-TXT'!A2561,15),"")</f>
        <v/>
      </c>
      <c r="B2540" s="11" t="str">
        <f>IF('Atual-TXT'!A2561&lt;&gt;"",RIGHT(LEFT('Atual-TXT'!A2561,51),34),"")</f>
        <v/>
      </c>
      <c r="C2540" s="12" t="str">
        <f>IF('Atual-TXT'!A2561&lt;&gt;"",VALUE(RIGHT(LEFT('Atual-TXT'!A2561,75),23)),"")</f>
        <v/>
      </c>
      <c r="D2540" s="11" t="str">
        <f>IF('Atual-TXT'!A2561&lt;&gt;"",RIGHT(LEFT('Atual-TXT'!A2561,77),1),"")</f>
        <v/>
      </c>
      <c r="E2540" s="12" t="str">
        <f>IF('Atual-TXT'!A2561&lt;&gt;"",IF(MOD(VALUE(LEFT(A2540,1)),2)=1,IF(D2540="D",C2540,-C2540),IF(D2540="C",C2540,-C2540)),"")</f>
        <v/>
      </c>
    </row>
    <row r="2541" spans="1:5" x14ac:dyDescent="0.2">
      <c r="A2541" s="11" t="str">
        <f>IF('Atual-TXT'!A2562&lt;&gt;"",LEFT('Atual-TXT'!A2562,15),"")</f>
        <v/>
      </c>
      <c r="B2541" s="11" t="str">
        <f>IF('Atual-TXT'!A2562&lt;&gt;"",RIGHT(LEFT('Atual-TXT'!A2562,51),34),"")</f>
        <v/>
      </c>
      <c r="C2541" s="12" t="str">
        <f>IF('Atual-TXT'!A2562&lt;&gt;"",VALUE(RIGHT(LEFT('Atual-TXT'!A2562,75),23)),"")</f>
        <v/>
      </c>
      <c r="D2541" s="11" t="str">
        <f>IF('Atual-TXT'!A2562&lt;&gt;"",RIGHT(LEFT('Atual-TXT'!A2562,77),1),"")</f>
        <v/>
      </c>
      <c r="E2541" s="12" t="str">
        <f>IF('Atual-TXT'!A2562&lt;&gt;"",IF(MOD(VALUE(LEFT(A2541,1)),2)=1,IF(D2541="D",C2541,-C2541),IF(D2541="C",C2541,-C2541)),"")</f>
        <v/>
      </c>
    </row>
    <row r="2542" spans="1:5" x14ac:dyDescent="0.2">
      <c r="A2542" s="11" t="str">
        <f>IF('Atual-TXT'!A2563&lt;&gt;"",LEFT('Atual-TXT'!A2563,15),"")</f>
        <v/>
      </c>
      <c r="B2542" s="11" t="str">
        <f>IF('Atual-TXT'!A2563&lt;&gt;"",RIGHT(LEFT('Atual-TXT'!A2563,51),34),"")</f>
        <v/>
      </c>
      <c r="C2542" s="12" t="str">
        <f>IF('Atual-TXT'!A2563&lt;&gt;"",VALUE(RIGHT(LEFT('Atual-TXT'!A2563,75),23)),"")</f>
        <v/>
      </c>
      <c r="D2542" s="11" t="str">
        <f>IF('Atual-TXT'!A2563&lt;&gt;"",RIGHT(LEFT('Atual-TXT'!A2563,77),1),"")</f>
        <v/>
      </c>
      <c r="E2542" s="12" t="str">
        <f>IF('Atual-TXT'!A2563&lt;&gt;"",IF(MOD(VALUE(LEFT(A2542,1)),2)=1,IF(D2542="D",C2542,-C2542),IF(D2542="C",C2542,-C2542)),"")</f>
        <v/>
      </c>
    </row>
    <row r="2543" spans="1:5" x14ac:dyDescent="0.2">
      <c r="A2543" s="11" t="str">
        <f>IF('Atual-TXT'!A2564&lt;&gt;"",LEFT('Atual-TXT'!A2564,15),"")</f>
        <v/>
      </c>
      <c r="B2543" s="11" t="str">
        <f>IF('Atual-TXT'!A2564&lt;&gt;"",RIGHT(LEFT('Atual-TXT'!A2564,51),34),"")</f>
        <v/>
      </c>
      <c r="C2543" s="12" t="str">
        <f>IF('Atual-TXT'!A2564&lt;&gt;"",VALUE(RIGHT(LEFT('Atual-TXT'!A2564,75),23)),"")</f>
        <v/>
      </c>
      <c r="D2543" s="11" t="str">
        <f>IF('Atual-TXT'!A2564&lt;&gt;"",RIGHT(LEFT('Atual-TXT'!A2564,77),1),"")</f>
        <v/>
      </c>
      <c r="E2543" s="12" t="str">
        <f>IF('Atual-TXT'!A2564&lt;&gt;"",IF(MOD(VALUE(LEFT(A2543,1)),2)=1,IF(D2543="D",C2543,-C2543),IF(D2543="C",C2543,-C2543)),"")</f>
        <v/>
      </c>
    </row>
    <row r="2544" spans="1:5" x14ac:dyDescent="0.2">
      <c r="A2544" s="11" t="str">
        <f>IF('Atual-TXT'!A2565&lt;&gt;"",LEFT('Atual-TXT'!A2565,15),"")</f>
        <v/>
      </c>
      <c r="B2544" s="11" t="str">
        <f>IF('Atual-TXT'!A2565&lt;&gt;"",RIGHT(LEFT('Atual-TXT'!A2565,51),34),"")</f>
        <v/>
      </c>
      <c r="C2544" s="12" t="str">
        <f>IF('Atual-TXT'!A2565&lt;&gt;"",VALUE(RIGHT(LEFT('Atual-TXT'!A2565,75),23)),"")</f>
        <v/>
      </c>
      <c r="D2544" s="11" t="str">
        <f>IF('Atual-TXT'!A2565&lt;&gt;"",RIGHT(LEFT('Atual-TXT'!A2565,77),1),"")</f>
        <v/>
      </c>
      <c r="E2544" s="12" t="str">
        <f>IF('Atual-TXT'!A2565&lt;&gt;"",IF(MOD(VALUE(LEFT(A2544,1)),2)=1,IF(D2544="D",C2544,-C2544),IF(D2544="C",C2544,-C2544)),"")</f>
        <v/>
      </c>
    </row>
    <row r="2545" spans="1:5" x14ac:dyDescent="0.2">
      <c r="A2545" s="11" t="str">
        <f>IF('Atual-TXT'!A2566&lt;&gt;"",LEFT('Atual-TXT'!A2566,15),"")</f>
        <v/>
      </c>
      <c r="B2545" s="11" t="str">
        <f>IF('Atual-TXT'!A2566&lt;&gt;"",RIGHT(LEFT('Atual-TXT'!A2566,51),34),"")</f>
        <v/>
      </c>
      <c r="C2545" s="12" t="str">
        <f>IF('Atual-TXT'!A2566&lt;&gt;"",VALUE(RIGHT(LEFT('Atual-TXT'!A2566,75),23)),"")</f>
        <v/>
      </c>
      <c r="D2545" s="11" t="str">
        <f>IF('Atual-TXT'!A2566&lt;&gt;"",RIGHT(LEFT('Atual-TXT'!A2566,77),1),"")</f>
        <v/>
      </c>
      <c r="E2545" s="12" t="str">
        <f>IF('Atual-TXT'!A2566&lt;&gt;"",IF(MOD(VALUE(LEFT(A2545,1)),2)=1,IF(D2545="D",C2545,-C2545),IF(D2545="C",C2545,-C2545)),"")</f>
        <v/>
      </c>
    </row>
    <row r="2546" spans="1:5" x14ac:dyDescent="0.2">
      <c r="A2546" s="11" t="str">
        <f>IF('Atual-TXT'!A2567&lt;&gt;"",LEFT('Atual-TXT'!A2567,15),"")</f>
        <v/>
      </c>
      <c r="B2546" s="11" t="str">
        <f>IF('Atual-TXT'!A2567&lt;&gt;"",RIGHT(LEFT('Atual-TXT'!A2567,51),34),"")</f>
        <v/>
      </c>
      <c r="C2546" s="12" t="str">
        <f>IF('Atual-TXT'!A2567&lt;&gt;"",VALUE(RIGHT(LEFT('Atual-TXT'!A2567,75),23)),"")</f>
        <v/>
      </c>
      <c r="D2546" s="11" t="str">
        <f>IF('Atual-TXT'!A2567&lt;&gt;"",RIGHT(LEFT('Atual-TXT'!A2567,77),1),"")</f>
        <v/>
      </c>
      <c r="E2546" s="12" t="str">
        <f>IF('Atual-TXT'!A2567&lt;&gt;"",IF(MOD(VALUE(LEFT(A2546,1)),2)=1,IF(D2546="D",C2546,-C2546),IF(D2546="C",C2546,-C2546)),"")</f>
        <v/>
      </c>
    </row>
    <row r="2547" spans="1:5" x14ac:dyDescent="0.2">
      <c r="A2547" s="11" t="str">
        <f>IF('Atual-TXT'!A2568&lt;&gt;"",LEFT('Atual-TXT'!A2568,15),"")</f>
        <v/>
      </c>
      <c r="B2547" s="11" t="str">
        <f>IF('Atual-TXT'!A2568&lt;&gt;"",RIGHT(LEFT('Atual-TXT'!A2568,51),34),"")</f>
        <v/>
      </c>
      <c r="C2547" s="12" t="str">
        <f>IF('Atual-TXT'!A2568&lt;&gt;"",VALUE(RIGHT(LEFT('Atual-TXT'!A2568,75),23)),"")</f>
        <v/>
      </c>
      <c r="D2547" s="11" t="str">
        <f>IF('Atual-TXT'!A2568&lt;&gt;"",RIGHT(LEFT('Atual-TXT'!A2568,77),1),"")</f>
        <v/>
      </c>
      <c r="E2547" s="12" t="str">
        <f>IF('Atual-TXT'!A2568&lt;&gt;"",IF(MOD(VALUE(LEFT(A2547,1)),2)=1,IF(D2547="D",C2547,-C2547),IF(D2547="C",C2547,-C2547)),"")</f>
        <v/>
      </c>
    </row>
    <row r="2548" spans="1:5" x14ac:dyDescent="0.2">
      <c r="A2548" s="11" t="str">
        <f>IF('Atual-TXT'!A2569&lt;&gt;"",LEFT('Atual-TXT'!A2569,15),"")</f>
        <v/>
      </c>
      <c r="B2548" s="11" t="str">
        <f>IF('Atual-TXT'!A2569&lt;&gt;"",RIGHT(LEFT('Atual-TXT'!A2569,51),34),"")</f>
        <v/>
      </c>
      <c r="C2548" s="12" t="str">
        <f>IF('Atual-TXT'!A2569&lt;&gt;"",VALUE(RIGHT(LEFT('Atual-TXT'!A2569,75),23)),"")</f>
        <v/>
      </c>
      <c r="D2548" s="11" t="str">
        <f>IF('Atual-TXT'!A2569&lt;&gt;"",RIGHT(LEFT('Atual-TXT'!A2569,77),1),"")</f>
        <v/>
      </c>
      <c r="E2548" s="12" t="str">
        <f>IF('Atual-TXT'!A2569&lt;&gt;"",IF(MOD(VALUE(LEFT(A2548,1)),2)=1,IF(D2548="D",C2548,-C2548),IF(D2548="C",C2548,-C2548)),"")</f>
        <v/>
      </c>
    </row>
    <row r="2549" spans="1:5" x14ac:dyDescent="0.2">
      <c r="A2549" s="11" t="str">
        <f>IF('Atual-TXT'!A2570&lt;&gt;"",LEFT('Atual-TXT'!A2570,15),"")</f>
        <v/>
      </c>
      <c r="B2549" s="11" t="str">
        <f>IF('Atual-TXT'!A2570&lt;&gt;"",RIGHT(LEFT('Atual-TXT'!A2570,51),34),"")</f>
        <v/>
      </c>
      <c r="C2549" s="12" t="str">
        <f>IF('Atual-TXT'!A2570&lt;&gt;"",VALUE(RIGHT(LEFT('Atual-TXT'!A2570,75),23)),"")</f>
        <v/>
      </c>
      <c r="D2549" s="11" t="str">
        <f>IF('Atual-TXT'!A2570&lt;&gt;"",RIGHT(LEFT('Atual-TXT'!A2570,77),1),"")</f>
        <v/>
      </c>
      <c r="E2549" s="12" t="str">
        <f>IF('Atual-TXT'!A2570&lt;&gt;"",IF(MOD(VALUE(LEFT(A2549,1)),2)=1,IF(D2549="D",C2549,-C2549),IF(D2549="C",C2549,-C2549)),"")</f>
        <v/>
      </c>
    </row>
    <row r="2550" spans="1:5" x14ac:dyDescent="0.2">
      <c r="A2550" s="11" t="str">
        <f>IF('Atual-TXT'!A2571&lt;&gt;"",LEFT('Atual-TXT'!A2571,15),"")</f>
        <v/>
      </c>
      <c r="B2550" s="11" t="str">
        <f>IF('Atual-TXT'!A2571&lt;&gt;"",RIGHT(LEFT('Atual-TXT'!A2571,51),34),"")</f>
        <v/>
      </c>
      <c r="C2550" s="12" t="str">
        <f>IF('Atual-TXT'!A2571&lt;&gt;"",VALUE(RIGHT(LEFT('Atual-TXT'!A2571,75),23)),"")</f>
        <v/>
      </c>
      <c r="D2550" s="11" t="str">
        <f>IF('Atual-TXT'!A2571&lt;&gt;"",RIGHT(LEFT('Atual-TXT'!A2571,77),1),"")</f>
        <v/>
      </c>
      <c r="E2550" s="12" t="str">
        <f>IF('Atual-TXT'!A2571&lt;&gt;"",IF(MOD(VALUE(LEFT(A2550,1)),2)=1,IF(D2550="D",C2550,-C2550),IF(D2550="C",C2550,-C2550)),"")</f>
        <v/>
      </c>
    </row>
    <row r="2551" spans="1:5" x14ac:dyDescent="0.2">
      <c r="A2551" s="11" t="str">
        <f>IF('Atual-TXT'!A2572&lt;&gt;"",LEFT('Atual-TXT'!A2572,15),"")</f>
        <v/>
      </c>
      <c r="B2551" s="11" t="str">
        <f>IF('Atual-TXT'!A2572&lt;&gt;"",RIGHT(LEFT('Atual-TXT'!A2572,51),34),"")</f>
        <v/>
      </c>
      <c r="C2551" s="12" t="str">
        <f>IF('Atual-TXT'!A2572&lt;&gt;"",VALUE(RIGHT(LEFT('Atual-TXT'!A2572,75),23)),"")</f>
        <v/>
      </c>
      <c r="D2551" s="11" t="str">
        <f>IF('Atual-TXT'!A2572&lt;&gt;"",RIGHT(LEFT('Atual-TXT'!A2572,77),1),"")</f>
        <v/>
      </c>
      <c r="E2551" s="12" t="str">
        <f>IF('Atual-TXT'!A2572&lt;&gt;"",IF(MOD(VALUE(LEFT(A2551,1)),2)=1,IF(D2551="D",C2551,-C2551),IF(D2551="C",C2551,-C2551)),"")</f>
        <v/>
      </c>
    </row>
    <row r="2552" spans="1:5" x14ac:dyDescent="0.2">
      <c r="A2552" s="11" t="str">
        <f>IF('Atual-TXT'!A2573&lt;&gt;"",LEFT('Atual-TXT'!A2573,15),"")</f>
        <v/>
      </c>
      <c r="B2552" s="11" t="str">
        <f>IF('Atual-TXT'!A2573&lt;&gt;"",RIGHT(LEFT('Atual-TXT'!A2573,51),34),"")</f>
        <v/>
      </c>
      <c r="C2552" s="12" t="str">
        <f>IF('Atual-TXT'!A2573&lt;&gt;"",VALUE(RIGHT(LEFT('Atual-TXT'!A2573,75),23)),"")</f>
        <v/>
      </c>
      <c r="D2552" s="11" t="str">
        <f>IF('Atual-TXT'!A2573&lt;&gt;"",RIGHT(LEFT('Atual-TXT'!A2573,77),1),"")</f>
        <v/>
      </c>
      <c r="E2552" s="12" t="str">
        <f>IF('Atual-TXT'!A2573&lt;&gt;"",IF(MOD(VALUE(LEFT(A2552,1)),2)=1,IF(D2552="D",C2552,-C2552),IF(D2552="C",C2552,-C2552)),"")</f>
        <v/>
      </c>
    </row>
    <row r="2553" spans="1:5" x14ac:dyDescent="0.2">
      <c r="A2553" s="11" t="str">
        <f>IF('Atual-TXT'!A2574&lt;&gt;"",LEFT('Atual-TXT'!A2574,15),"")</f>
        <v/>
      </c>
      <c r="B2553" s="11" t="str">
        <f>IF('Atual-TXT'!A2574&lt;&gt;"",RIGHT(LEFT('Atual-TXT'!A2574,51),34),"")</f>
        <v/>
      </c>
      <c r="C2553" s="12" t="str">
        <f>IF('Atual-TXT'!A2574&lt;&gt;"",VALUE(RIGHT(LEFT('Atual-TXT'!A2574,75),23)),"")</f>
        <v/>
      </c>
      <c r="D2553" s="11" t="str">
        <f>IF('Atual-TXT'!A2574&lt;&gt;"",RIGHT(LEFT('Atual-TXT'!A2574,77),1),"")</f>
        <v/>
      </c>
      <c r="E2553" s="12" t="str">
        <f>IF('Atual-TXT'!A2574&lt;&gt;"",IF(MOD(VALUE(LEFT(A2553,1)),2)=1,IF(D2553="D",C2553,-C2553),IF(D2553="C",C2553,-C2553)),"")</f>
        <v/>
      </c>
    </row>
    <row r="2554" spans="1:5" x14ac:dyDescent="0.2">
      <c r="A2554" s="11" t="str">
        <f>IF('Atual-TXT'!A2575&lt;&gt;"",LEFT('Atual-TXT'!A2575,15),"")</f>
        <v/>
      </c>
      <c r="B2554" s="11" t="str">
        <f>IF('Atual-TXT'!A2575&lt;&gt;"",RIGHT(LEFT('Atual-TXT'!A2575,51),34),"")</f>
        <v/>
      </c>
      <c r="C2554" s="12" t="str">
        <f>IF('Atual-TXT'!A2575&lt;&gt;"",VALUE(RIGHT(LEFT('Atual-TXT'!A2575,75),23)),"")</f>
        <v/>
      </c>
      <c r="D2554" s="11" t="str">
        <f>IF('Atual-TXT'!A2575&lt;&gt;"",RIGHT(LEFT('Atual-TXT'!A2575,77),1),"")</f>
        <v/>
      </c>
      <c r="E2554" s="12" t="str">
        <f>IF('Atual-TXT'!A2575&lt;&gt;"",IF(MOD(VALUE(LEFT(A2554,1)),2)=1,IF(D2554="D",C2554,-C2554),IF(D2554="C",C2554,-C2554)),"")</f>
        <v/>
      </c>
    </row>
    <row r="2555" spans="1:5" x14ac:dyDescent="0.2">
      <c r="A2555" s="11" t="str">
        <f>IF('Atual-TXT'!A2576&lt;&gt;"",LEFT('Atual-TXT'!A2576,15),"")</f>
        <v/>
      </c>
      <c r="B2555" s="11" t="str">
        <f>IF('Atual-TXT'!A2576&lt;&gt;"",RIGHT(LEFT('Atual-TXT'!A2576,51),34),"")</f>
        <v/>
      </c>
      <c r="C2555" s="12" t="str">
        <f>IF('Atual-TXT'!A2576&lt;&gt;"",VALUE(RIGHT(LEFT('Atual-TXT'!A2576,75),23)),"")</f>
        <v/>
      </c>
      <c r="D2555" s="11" t="str">
        <f>IF('Atual-TXT'!A2576&lt;&gt;"",RIGHT(LEFT('Atual-TXT'!A2576,77),1),"")</f>
        <v/>
      </c>
      <c r="E2555" s="12" t="str">
        <f>IF('Atual-TXT'!A2576&lt;&gt;"",IF(MOD(VALUE(LEFT(A2555,1)),2)=1,IF(D2555="D",C2555,-C2555),IF(D2555="C",C2555,-C2555)),"")</f>
        <v/>
      </c>
    </row>
    <row r="2556" spans="1:5" x14ac:dyDescent="0.2">
      <c r="A2556" s="11" t="str">
        <f>IF('Atual-TXT'!A2577&lt;&gt;"",LEFT('Atual-TXT'!A2577,15),"")</f>
        <v/>
      </c>
      <c r="B2556" s="11" t="str">
        <f>IF('Atual-TXT'!A2577&lt;&gt;"",RIGHT(LEFT('Atual-TXT'!A2577,51),34),"")</f>
        <v/>
      </c>
      <c r="C2556" s="12" t="str">
        <f>IF('Atual-TXT'!A2577&lt;&gt;"",VALUE(RIGHT(LEFT('Atual-TXT'!A2577,75),23)),"")</f>
        <v/>
      </c>
      <c r="D2556" s="11" t="str">
        <f>IF('Atual-TXT'!A2577&lt;&gt;"",RIGHT(LEFT('Atual-TXT'!A2577,77),1),"")</f>
        <v/>
      </c>
      <c r="E2556" s="12" t="str">
        <f>IF('Atual-TXT'!A2577&lt;&gt;"",IF(MOD(VALUE(LEFT(A2556,1)),2)=1,IF(D2556="D",C2556,-C2556),IF(D2556="C",C2556,-C2556)),"")</f>
        <v/>
      </c>
    </row>
    <row r="2557" spans="1:5" x14ac:dyDescent="0.2">
      <c r="A2557" s="11" t="str">
        <f>IF('Atual-TXT'!A2578&lt;&gt;"",LEFT('Atual-TXT'!A2578,15),"")</f>
        <v/>
      </c>
      <c r="B2557" s="11" t="str">
        <f>IF('Atual-TXT'!A2578&lt;&gt;"",RIGHT(LEFT('Atual-TXT'!A2578,51),34),"")</f>
        <v/>
      </c>
      <c r="C2557" s="12" t="str">
        <f>IF('Atual-TXT'!A2578&lt;&gt;"",VALUE(RIGHT(LEFT('Atual-TXT'!A2578,75),23)),"")</f>
        <v/>
      </c>
      <c r="D2557" s="11" t="str">
        <f>IF('Atual-TXT'!A2578&lt;&gt;"",RIGHT(LEFT('Atual-TXT'!A2578,77),1),"")</f>
        <v/>
      </c>
      <c r="E2557" s="12" t="str">
        <f>IF('Atual-TXT'!A2578&lt;&gt;"",IF(MOD(VALUE(LEFT(A2557,1)),2)=1,IF(D2557="D",C2557,-C2557),IF(D2557="C",C2557,-C2557)),"")</f>
        <v/>
      </c>
    </row>
    <row r="2558" spans="1:5" x14ac:dyDescent="0.2">
      <c r="A2558" s="11" t="str">
        <f>IF('Atual-TXT'!A2579&lt;&gt;"",LEFT('Atual-TXT'!A2579,15),"")</f>
        <v/>
      </c>
      <c r="B2558" s="11" t="str">
        <f>IF('Atual-TXT'!A2579&lt;&gt;"",RIGHT(LEFT('Atual-TXT'!A2579,51),34),"")</f>
        <v/>
      </c>
      <c r="C2558" s="12" t="str">
        <f>IF('Atual-TXT'!A2579&lt;&gt;"",VALUE(RIGHT(LEFT('Atual-TXT'!A2579,75),23)),"")</f>
        <v/>
      </c>
      <c r="D2558" s="11" t="str">
        <f>IF('Atual-TXT'!A2579&lt;&gt;"",RIGHT(LEFT('Atual-TXT'!A2579,77),1),"")</f>
        <v/>
      </c>
      <c r="E2558" s="12" t="str">
        <f>IF('Atual-TXT'!A2579&lt;&gt;"",IF(MOD(VALUE(LEFT(A2558,1)),2)=1,IF(D2558="D",C2558,-C2558),IF(D2558="C",C2558,-C2558)),"")</f>
        <v/>
      </c>
    </row>
    <row r="2559" spans="1:5" x14ac:dyDescent="0.2">
      <c r="A2559" s="11" t="str">
        <f>IF('Atual-TXT'!A2580&lt;&gt;"",LEFT('Atual-TXT'!A2580,15),"")</f>
        <v/>
      </c>
      <c r="B2559" s="11" t="str">
        <f>IF('Atual-TXT'!A2580&lt;&gt;"",RIGHT(LEFT('Atual-TXT'!A2580,51),34),"")</f>
        <v/>
      </c>
      <c r="C2559" s="12" t="str">
        <f>IF('Atual-TXT'!A2580&lt;&gt;"",VALUE(RIGHT(LEFT('Atual-TXT'!A2580,75),23)),"")</f>
        <v/>
      </c>
      <c r="D2559" s="11" t="str">
        <f>IF('Atual-TXT'!A2580&lt;&gt;"",RIGHT(LEFT('Atual-TXT'!A2580,77),1),"")</f>
        <v/>
      </c>
      <c r="E2559" s="12" t="str">
        <f>IF('Atual-TXT'!A2580&lt;&gt;"",IF(MOD(VALUE(LEFT(A2559,1)),2)=1,IF(D2559="D",C2559,-C2559),IF(D2559="C",C2559,-C2559)),"")</f>
        <v/>
      </c>
    </row>
    <row r="2560" spans="1:5" x14ac:dyDescent="0.2">
      <c r="A2560" s="11" t="str">
        <f>IF('Atual-TXT'!A2581&lt;&gt;"",LEFT('Atual-TXT'!A2581,15),"")</f>
        <v/>
      </c>
      <c r="B2560" s="11" t="str">
        <f>IF('Atual-TXT'!A2581&lt;&gt;"",RIGHT(LEFT('Atual-TXT'!A2581,51),34),"")</f>
        <v/>
      </c>
      <c r="C2560" s="12" t="str">
        <f>IF('Atual-TXT'!A2581&lt;&gt;"",VALUE(RIGHT(LEFT('Atual-TXT'!A2581,75),23)),"")</f>
        <v/>
      </c>
      <c r="D2560" s="11" t="str">
        <f>IF('Atual-TXT'!A2581&lt;&gt;"",RIGHT(LEFT('Atual-TXT'!A2581,77),1),"")</f>
        <v/>
      </c>
      <c r="E2560" s="12" t="str">
        <f>IF('Atual-TXT'!A2581&lt;&gt;"",IF(MOD(VALUE(LEFT(A2560,1)),2)=1,IF(D2560="D",C2560,-C2560),IF(D2560="C",C2560,-C2560)),"")</f>
        <v/>
      </c>
    </row>
    <row r="2561" spans="1:5" x14ac:dyDescent="0.2">
      <c r="A2561" s="11" t="str">
        <f>IF('Atual-TXT'!A2582&lt;&gt;"",LEFT('Atual-TXT'!A2582,15),"")</f>
        <v/>
      </c>
      <c r="B2561" s="11" t="str">
        <f>IF('Atual-TXT'!A2582&lt;&gt;"",RIGHT(LEFT('Atual-TXT'!A2582,51),34),"")</f>
        <v/>
      </c>
      <c r="C2561" s="12" t="str">
        <f>IF('Atual-TXT'!A2582&lt;&gt;"",VALUE(RIGHT(LEFT('Atual-TXT'!A2582,75),23)),"")</f>
        <v/>
      </c>
      <c r="D2561" s="11" t="str">
        <f>IF('Atual-TXT'!A2582&lt;&gt;"",RIGHT(LEFT('Atual-TXT'!A2582,77),1),"")</f>
        <v/>
      </c>
      <c r="E2561" s="12" t="str">
        <f>IF('Atual-TXT'!A2582&lt;&gt;"",IF(MOD(VALUE(LEFT(A2561,1)),2)=1,IF(D2561="D",C2561,-C2561),IF(D2561="C",C2561,-C2561)),"")</f>
        <v/>
      </c>
    </row>
    <row r="2562" spans="1:5" x14ac:dyDescent="0.2">
      <c r="A2562" s="11" t="str">
        <f>IF('Atual-TXT'!A2583&lt;&gt;"",LEFT('Atual-TXT'!A2583,15),"")</f>
        <v/>
      </c>
      <c r="B2562" s="11" t="str">
        <f>IF('Atual-TXT'!A2583&lt;&gt;"",RIGHT(LEFT('Atual-TXT'!A2583,51),34),"")</f>
        <v/>
      </c>
      <c r="C2562" s="12" t="str">
        <f>IF('Atual-TXT'!A2583&lt;&gt;"",VALUE(RIGHT(LEFT('Atual-TXT'!A2583,75),23)),"")</f>
        <v/>
      </c>
      <c r="D2562" s="11" t="str">
        <f>IF('Atual-TXT'!A2583&lt;&gt;"",RIGHT(LEFT('Atual-TXT'!A2583,77),1),"")</f>
        <v/>
      </c>
      <c r="E2562" s="12" t="str">
        <f>IF('Atual-TXT'!A2583&lt;&gt;"",IF(MOD(VALUE(LEFT(A2562,1)),2)=1,IF(D2562="D",C2562,-C2562),IF(D2562="C",C2562,-C2562)),"")</f>
        <v/>
      </c>
    </row>
    <row r="2563" spans="1:5" x14ac:dyDescent="0.2">
      <c r="A2563" s="11" t="str">
        <f>IF('Atual-TXT'!A2584&lt;&gt;"",LEFT('Atual-TXT'!A2584,15),"")</f>
        <v/>
      </c>
      <c r="B2563" s="11" t="str">
        <f>IF('Atual-TXT'!A2584&lt;&gt;"",RIGHT(LEFT('Atual-TXT'!A2584,51),34),"")</f>
        <v/>
      </c>
      <c r="C2563" s="12" t="str">
        <f>IF('Atual-TXT'!A2584&lt;&gt;"",VALUE(RIGHT(LEFT('Atual-TXT'!A2584,75),23)),"")</f>
        <v/>
      </c>
      <c r="D2563" s="11" t="str">
        <f>IF('Atual-TXT'!A2584&lt;&gt;"",RIGHT(LEFT('Atual-TXT'!A2584,77),1),"")</f>
        <v/>
      </c>
      <c r="E2563" s="12" t="str">
        <f>IF('Atual-TXT'!A2584&lt;&gt;"",IF(MOD(VALUE(LEFT(A2563,1)),2)=1,IF(D2563="D",C2563,-C2563),IF(D2563="C",C2563,-C2563)),"")</f>
        <v/>
      </c>
    </row>
    <row r="2564" spans="1:5" x14ac:dyDescent="0.2">
      <c r="A2564" s="11" t="str">
        <f>IF('Atual-TXT'!A2585&lt;&gt;"",LEFT('Atual-TXT'!A2585,15),"")</f>
        <v/>
      </c>
      <c r="B2564" s="11" t="str">
        <f>IF('Atual-TXT'!A2585&lt;&gt;"",RIGHT(LEFT('Atual-TXT'!A2585,51),34),"")</f>
        <v/>
      </c>
      <c r="C2564" s="12" t="str">
        <f>IF('Atual-TXT'!A2585&lt;&gt;"",VALUE(RIGHT(LEFT('Atual-TXT'!A2585,75),23)),"")</f>
        <v/>
      </c>
      <c r="D2564" s="11" t="str">
        <f>IF('Atual-TXT'!A2585&lt;&gt;"",RIGHT(LEFT('Atual-TXT'!A2585,77),1),"")</f>
        <v/>
      </c>
      <c r="E2564" s="12" t="str">
        <f>IF('Atual-TXT'!A2585&lt;&gt;"",IF(MOD(VALUE(LEFT(A2564,1)),2)=1,IF(D2564="D",C2564,-C2564),IF(D2564="C",C2564,-C2564)),"")</f>
        <v/>
      </c>
    </row>
    <row r="2565" spans="1:5" x14ac:dyDescent="0.2">
      <c r="A2565" s="11" t="str">
        <f>IF('Atual-TXT'!A2586&lt;&gt;"",LEFT('Atual-TXT'!A2586,15),"")</f>
        <v/>
      </c>
      <c r="B2565" s="11" t="str">
        <f>IF('Atual-TXT'!A2586&lt;&gt;"",RIGHT(LEFT('Atual-TXT'!A2586,51),34),"")</f>
        <v/>
      </c>
      <c r="C2565" s="12" t="str">
        <f>IF('Atual-TXT'!A2586&lt;&gt;"",VALUE(RIGHT(LEFT('Atual-TXT'!A2586,75),23)),"")</f>
        <v/>
      </c>
      <c r="D2565" s="11" t="str">
        <f>IF('Atual-TXT'!A2586&lt;&gt;"",RIGHT(LEFT('Atual-TXT'!A2586,77),1),"")</f>
        <v/>
      </c>
      <c r="E2565" s="12" t="str">
        <f>IF('Atual-TXT'!A2586&lt;&gt;"",IF(MOD(VALUE(LEFT(A2565,1)),2)=1,IF(D2565="D",C2565,-C2565),IF(D2565="C",C2565,-C2565)),"")</f>
        <v/>
      </c>
    </row>
    <row r="2566" spans="1:5" x14ac:dyDescent="0.2">
      <c r="A2566" s="11" t="str">
        <f>IF('Atual-TXT'!A2587&lt;&gt;"",LEFT('Atual-TXT'!A2587,15),"")</f>
        <v/>
      </c>
      <c r="B2566" s="11" t="str">
        <f>IF('Atual-TXT'!A2587&lt;&gt;"",RIGHT(LEFT('Atual-TXT'!A2587,51),34),"")</f>
        <v/>
      </c>
      <c r="C2566" s="12" t="str">
        <f>IF('Atual-TXT'!A2587&lt;&gt;"",VALUE(RIGHT(LEFT('Atual-TXT'!A2587,75),23)),"")</f>
        <v/>
      </c>
      <c r="D2566" s="11" t="str">
        <f>IF('Atual-TXT'!A2587&lt;&gt;"",RIGHT(LEFT('Atual-TXT'!A2587,77),1),"")</f>
        <v/>
      </c>
      <c r="E2566" s="12" t="str">
        <f>IF('Atual-TXT'!A2587&lt;&gt;"",IF(MOD(VALUE(LEFT(A2566,1)),2)=1,IF(D2566="D",C2566,-C2566),IF(D2566="C",C2566,-C2566)),"")</f>
        <v/>
      </c>
    </row>
    <row r="2567" spans="1:5" x14ac:dyDescent="0.2">
      <c r="A2567" s="11" t="str">
        <f>IF('Atual-TXT'!A2588&lt;&gt;"",LEFT('Atual-TXT'!A2588,15),"")</f>
        <v/>
      </c>
      <c r="B2567" s="11" t="str">
        <f>IF('Atual-TXT'!A2588&lt;&gt;"",RIGHT(LEFT('Atual-TXT'!A2588,51),34),"")</f>
        <v/>
      </c>
      <c r="C2567" s="12" t="str">
        <f>IF('Atual-TXT'!A2588&lt;&gt;"",VALUE(RIGHT(LEFT('Atual-TXT'!A2588,75),23)),"")</f>
        <v/>
      </c>
      <c r="D2567" s="11" t="str">
        <f>IF('Atual-TXT'!A2588&lt;&gt;"",RIGHT(LEFT('Atual-TXT'!A2588,77),1),"")</f>
        <v/>
      </c>
      <c r="E2567" s="12" t="str">
        <f>IF('Atual-TXT'!A2588&lt;&gt;"",IF(MOD(VALUE(LEFT(A2567,1)),2)=1,IF(D2567="D",C2567,-C2567),IF(D2567="C",C2567,-C2567)),"")</f>
        <v/>
      </c>
    </row>
    <row r="2568" spans="1:5" x14ac:dyDescent="0.2">
      <c r="A2568" s="11" t="str">
        <f>IF('Atual-TXT'!A2589&lt;&gt;"",LEFT('Atual-TXT'!A2589,15),"")</f>
        <v/>
      </c>
      <c r="B2568" s="11" t="str">
        <f>IF('Atual-TXT'!A2589&lt;&gt;"",RIGHT(LEFT('Atual-TXT'!A2589,51),34),"")</f>
        <v/>
      </c>
      <c r="C2568" s="12" t="str">
        <f>IF('Atual-TXT'!A2589&lt;&gt;"",VALUE(RIGHT(LEFT('Atual-TXT'!A2589,75),23)),"")</f>
        <v/>
      </c>
      <c r="D2568" s="11" t="str">
        <f>IF('Atual-TXT'!A2589&lt;&gt;"",RIGHT(LEFT('Atual-TXT'!A2589,77),1),"")</f>
        <v/>
      </c>
      <c r="E2568" s="12" t="str">
        <f>IF('Atual-TXT'!A2589&lt;&gt;"",IF(MOD(VALUE(LEFT(A2568,1)),2)=1,IF(D2568="D",C2568,-C2568),IF(D2568="C",C2568,-C2568)),"")</f>
        <v/>
      </c>
    </row>
    <row r="2569" spans="1:5" x14ac:dyDescent="0.2">
      <c r="A2569" s="11" t="str">
        <f>IF('Atual-TXT'!A2590&lt;&gt;"",LEFT('Atual-TXT'!A2590,15),"")</f>
        <v/>
      </c>
      <c r="B2569" s="11" t="str">
        <f>IF('Atual-TXT'!A2590&lt;&gt;"",RIGHT(LEFT('Atual-TXT'!A2590,51),34),"")</f>
        <v/>
      </c>
      <c r="C2569" s="12" t="str">
        <f>IF('Atual-TXT'!A2590&lt;&gt;"",VALUE(RIGHT(LEFT('Atual-TXT'!A2590,75),23)),"")</f>
        <v/>
      </c>
      <c r="D2569" s="11" t="str">
        <f>IF('Atual-TXT'!A2590&lt;&gt;"",RIGHT(LEFT('Atual-TXT'!A2590,77),1),"")</f>
        <v/>
      </c>
      <c r="E2569" s="12" t="str">
        <f>IF('Atual-TXT'!A2590&lt;&gt;"",IF(MOD(VALUE(LEFT(A2569,1)),2)=1,IF(D2569="D",C2569,-C2569),IF(D2569="C",C2569,-C2569)),"")</f>
        <v/>
      </c>
    </row>
    <row r="2570" spans="1:5" x14ac:dyDescent="0.2">
      <c r="A2570" s="11" t="str">
        <f>IF('Atual-TXT'!A2591&lt;&gt;"",LEFT('Atual-TXT'!A2591,15),"")</f>
        <v/>
      </c>
      <c r="B2570" s="11" t="str">
        <f>IF('Atual-TXT'!A2591&lt;&gt;"",RIGHT(LEFT('Atual-TXT'!A2591,51),34),"")</f>
        <v/>
      </c>
      <c r="C2570" s="12" t="str">
        <f>IF('Atual-TXT'!A2591&lt;&gt;"",VALUE(RIGHT(LEFT('Atual-TXT'!A2591,75),23)),"")</f>
        <v/>
      </c>
      <c r="D2570" s="11" t="str">
        <f>IF('Atual-TXT'!A2591&lt;&gt;"",RIGHT(LEFT('Atual-TXT'!A2591,77),1),"")</f>
        <v/>
      </c>
      <c r="E2570" s="12" t="str">
        <f>IF('Atual-TXT'!A2591&lt;&gt;"",IF(MOD(VALUE(LEFT(A2570,1)),2)=1,IF(D2570="D",C2570,-C2570),IF(D2570="C",C2570,-C2570)),"")</f>
        <v/>
      </c>
    </row>
    <row r="2571" spans="1:5" x14ac:dyDescent="0.2">
      <c r="A2571" s="11" t="str">
        <f>IF('Atual-TXT'!A2592&lt;&gt;"",LEFT('Atual-TXT'!A2592,15),"")</f>
        <v/>
      </c>
      <c r="B2571" s="11" t="str">
        <f>IF('Atual-TXT'!A2592&lt;&gt;"",RIGHT(LEFT('Atual-TXT'!A2592,51),34),"")</f>
        <v/>
      </c>
      <c r="C2571" s="12" t="str">
        <f>IF('Atual-TXT'!A2592&lt;&gt;"",VALUE(RIGHT(LEFT('Atual-TXT'!A2592,75),23)),"")</f>
        <v/>
      </c>
      <c r="D2571" s="11" t="str">
        <f>IF('Atual-TXT'!A2592&lt;&gt;"",RIGHT(LEFT('Atual-TXT'!A2592,77),1),"")</f>
        <v/>
      </c>
      <c r="E2571" s="12" t="str">
        <f>IF('Atual-TXT'!A2592&lt;&gt;"",IF(MOD(VALUE(LEFT(A2571,1)),2)=1,IF(D2571="D",C2571,-C2571),IF(D2571="C",C2571,-C2571)),"")</f>
        <v/>
      </c>
    </row>
    <row r="2572" spans="1:5" x14ac:dyDescent="0.2">
      <c r="A2572" s="11" t="str">
        <f>IF('Atual-TXT'!A2593&lt;&gt;"",LEFT('Atual-TXT'!A2593,15),"")</f>
        <v/>
      </c>
      <c r="B2572" s="11" t="str">
        <f>IF('Atual-TXT'!A2593&lt;&gt;"",RIGHT(LEFT('Atual-TXT'!A2593,51),34),"")</f>
        <v/>
      </c>
      <c r="C2572" s="12" t="str">
        <f>IF('Atual-TXT'!A2593&lt;&gt;"",VALUE(RIGHT(LEFT('Atual-TXT'!A2593,75),23)),"")</f>
        <v/>
      </c>
      <c r="D2572" s="11" t="str">
        <f>IF('Atual-TXT'!A2593&lt;&gt;"",RIGHT(LEFT('Atual-TXT'!A2593,77),1),"")</f>
        <v/>
      </c>
      <c r="E2572" s="12" t="str">
        <f>IF('Atual-TXT'!A2593&lt;&gt;"",IF(MOD(VALUE(LEFT(A2572,1)),2)=1,IF(D2572="D",C2572,-C2572),IF(D2572="C",C2572,-C2572)),"")</f>
        <v/>
      </c>
    </row>
    <row r="2573" spans="1:5" x14ac:dyDescent="0.2">
      <c r="A2573" s="11" t="str">
        <f>IF('Atual-TXT'!A2594&lt;&gt;"",LEFT('Atual-TXT'!A2594,15),"")</f>
        <v/>
      </c>
      <c r="B2573" s="11" t="str">
        <f>IF('Atual-TXT'!A2594&lt;&gt;"",RIGHT(LEFT('Atual-TXT'!A2594,51),34),"")</f>
        <v/>
      </c>
      <c r="C2573" s="12" t="str">
        <f>IF('Atual-TXT'!A2594&lt;&gt;"",VALUE(RIGHT(LEFT('Atual-TXT'!A2594,75),23)),"")</f>
        <v/>
      </c>
      <c r="D2573" s="11" t="str">
        <f>IF('Atual-TXT'!A2594&lt;&gt;"",RIGHT(LEFT('Atual-TXT'!A2594,77),1),"")</f>
        <v/>
      </c>
      <c r="E2573" s="12" t="str">
        <f>IF('Atual-TXT'!A2594&lt;&gt;"",IF(MOD(VALUE(LEFT(A2573,1)),2)=1,IF(D2573="D",C2573,-C2573),IF(D2573="C",C2573,-C2573)),"")</f>
        <v/>
      </c>
    </row>
    <row r="2574" spans="1:5" x14ac:dyDescent="0.2">
      <c r="A2574" s="11" t="str">
        <f>IF('Atual-TXT'!A2595&lt;&gt;"",LEFT('Atual-TXT'!A2595,15),"")</f>
        <v/>
      </c>
      <c r="B2574" s="11" t="str">
        <f>IF('Atual-TXT'!A2595&lt;&gt;"",RIGHT(LEFT('Atual-TXT'!A2595,51),34),"")</f>
        <v/>
      </c>
      <c r="C2574" s="12" t="str">
        <f>IF('Atual-TXT'!A2595&lt;&gt;"",VALUE(RIGHT(LEFT('Atual-TXT'!A2595,75),23)),"")</f>
        <v/>
      </c>
      <c r="D2574" s="11" t="str">
        <f>IF('Atual-TXT'!A2595&lt;&gt;"",RIGHT(LEFT('Atual-TXT'!A2595,77),1),"")</f>
        <v/>
      </c>
      <c r="E2574" s="12" t="str">
        <f>IF('Atual-TXT'!A2595&lt;&gt;"",IF(MOD(VALUE(LEFT(A2574,1)),2)=1,IF(D2574="D",C2574,-C2574),IF(D2574="C",C2574,-C2574)),"")</f>
        <v/>
      </c>
    </row>
    <row r="2575" spans="1:5" x14ac:dyDescent="0.2">
      <c r="A2575" s="11" t="str">
        <f>IF('Atual-TXT'!A2596&lt;&gt;"",LEFT('Atual-TXT'!A2596,15),"")</f>
        <v/>
      </c>
      <c r="B2575" s="11" t="str">
        <f>IF('Atual-TXT'!A2596&lt;&gt;"",RIGHT(LEFT('Atual-TXT'!A2596,51),34),"")</f>
        <v/>
      </c>
      <c r="C2575" s="12" t="str">
        <f>IF('Atual-TXT'!A2596&lt;&gt;"",VALUE(RIGHT(LEFT('Atual-TXT'!A2596,75),23)),"")</f>
        <v/>
      </c>
      <c r="D2575" s="11" t="str">
        <f>IF('Atual-TXT'!A2596&lt;&gt;"",RIGHT(LEFT('Atual-TXT'!A2596,77),1),"")</f>
        <v/>
      </c>
      <c r="E2575" s="12" t="str">
        <f>IF('Atual-TXT'!A2596&lt;&gt;"",IF(MOD(VALUE(LEFT(A2575,1)),2)=1,IF(D2575="D",C2575,-C2575),IF(D2575="C",C2575,-C2575)),"")</f>
        <v/>
      </c>
    </row>
    <row r="2576" spans="1:5" x14ac:dyDescent="0.2">
      <c r="A2576" s="11" t="str">
        <f>IF('Atual-TXT'!A2597&lt;&gt;"",LEFT('Atual-TXT'!A2597,15),"")</f>
        <v/>
      </c>
      <c r="B2576" s="11" t="str">
        <f>IF('Atual-TXT'!A2597&lt;&gt;"",RIGHT(LEFT('Atual-TXT'!A2597,51),34),"")</f>
        <v/>
      </c>
      <c r="C2576" s="12" t="str">
        <f>IF('Atual-TXT'!A2597&lt;&gt;"",VALUE(RIGHT(LEFT('Atual-TXT'!A2597,75),23)),"")</f>
        <v/>
      </c>
      <c r="D2576" s="11" t="str">
        <f>IF('Atual-TXT'!A2597&lt;&gt;"",RIGHT(LEFT('Atual-TXT'!A2597,77),1),"")</f>
        <v/>
      </c>
      <c r="E2576" s="12" t="str">
        <f>IF('Atual-TXT'!A2597&lt;&gt;"",IF(MOD(VALUE(LEFT(A2576,1)),2)=1,IF(D2576="D",C2576,-C2576),IF(D2576="C",C2576,-C2576)),"")</f>
        <v/>
      </c>
    </row>
    <row r="2577" spans="1:5" x14ac:dyDescent="0.2">
      <c r="A2577" s="11" t="str">
        <f>IF('Atual-TXT'!A2598&lt;&gt;"",LEFT('Atual-TXT'!A2598,15),"")</f>
        <v/>
      </c>
      <c r="B2577" s="11" t="str">
        <f>IF('Atual-TXT'!A2598&lt;&gt;"",RIGHT(LEFT('Atual-TXT'!A2598,51),34),"")</f>
        <v/>
      </c>
      <c r="C2577" s="12" t="str">
        <f>IF('Atual-TXT'!A2598&lt;&gt;"",VALUE(RIGHT(LEFT('Atual-TXT'!A2598,75),23)),"")</f>
        <v/>
      </c>
      <c r="D2577" s="11" t="str">
        <f>IF('Atual-TXT'!A2598&lt;&gt;"",RIGHT(LEFT('Atual-TXT'!A2598,77),1),"")</f>
        <v/>
      </c>
      <c r="E2577" s="12" t="str">
        <f>IF('Atual-TXT'!A2598&lt;&gt;"",IF(MOD(VALUE(LEFT(A2577,1)),2)=1,IF(D2577="D",C2577,-C2577),IF(D2577="C",C2577,-C2577)),"")</f>
        <v/>
      </c>
    </row>
    <row r="2578" spans="1:5" x14ac:dyDescent="0.2">
      <c r="A2578" s="11" t="str">
        <f>IF('Atual-TXT'!A2599&lt;&gt;"",LEFT('Atual-TXT'!A2599,15),"")</f>
        <v/>
      </c>
      <c r="B2578" s="11" t="str">
        <f>IF('Atual-TXT'!A2599&lt;&gt;"",RIGHT(LEFT('Atual-TXT'!A2599,51),34),"")</f>
        <v/>
      </c>
      <c r="C2578" s="12" t="str">
        <f>IF('Atual-TXT'!A2599&lt;&gt;"",VALUE(RIGHT(LEFT('Atual-TXT'!A2599,75),23)),"")</f>
        <v/>
      </c>
      <c r="D2578" s="11" t="str">
        <f>IF('Atual-TXT'!A2599&lt;&gt;"",RIGHT(LEFT('Atual-TXT'!A2599,77),1),"")</f>
        <v/>
      </c>
      <c r="E2578" s="12" t="str">
        <f>IF('Atual-TXT'!A2599&lt;&gt;"",IF(MOD(VALUE(LEFT(A2578,1)),2)=1,IF(D2578="D",C2578,-C2578),IF(D2578="C",C2578,-C2578)),"")</f>
        <v/>
      </c>
    </row>
    <row r="2579" spans="1:5" x14ac:dyDescent="0.2">
      <c r="A2579" s="11" t="str">
        <f>IF('Atual-TXT'!A2600&lt;&gt;"",LEFT('Atual-TXT'!A2600,15),"")</f>
        <v/>
      </c>
      <c r="B2579" s="11" t="str">
        <f>IF('Atual-TXT'!A2600&lt;&gt;"",RIGHT(LEFT('Atual-TXT'!A2600,51),34),"")</f>
        <v/>
      </c>
      <c r="C2579" s="12" t="str">
        <f>IF('Atual-TXT'!A2600&lt;&gt;"",VALUE(RIGHT(LEFT('Atual-TXT'!A2600,75),23)),"")</f>
        <v/>
      </c>
      <c r="D2579" s="11" t="str">
        <f>IF('Atual-TXT'!A2600&lt;&gt;"",RIGHT(LEFT('Atual-TXT'!A2600,77),1),"")</f>
        <v/>
      </c>
      <c r="E2579" s="12" t="str">
        <f>IF('Atual-TXT'!A2600&lt;&gt;"",IF(MOD(VALUE(LEFT(A2579,1)),2)=1,IF(D2579="D",C2579,-C2579),IF(D2579="C",C2579,-C2579)),"")</f>
        <v/>
      </c>
    </row>
    <row r="2580" spans="1:5" x14ac:dyDescent="0.2">
      <c r="A2580" s="11" t="str">
        <f>IF('Atual-TXT'!A2601&lt;&gt;"",LEFT('Atual-TXT'!A2601,15),"")</f>
        <v/>
      </c>
      <c r="B2580" s="11" t="str">
        <f>IF('Atual-TXT'!A2601&lt;&gt;"",RIGHT(LEFT('Atual-TXT'!A2601,51),34),"")</f>
        <v/>
      </c>
      <c r="C2580" s="12" t="str">
        <f>IF('Atual-TXT'!A2601&lt;&gt;"",VALUE(RIGHT(LEFT('Atual-TXT'!A2601,75),23)),"")</f>
        <v/>
      </c>
      <c r="D2580" s="11" t="str">
        <f>IF('Atual-TXT'!A2601&lt;&gt;"",RIGHT(LEFT('Atual-TXT'!A2601,77),1),"")</f>
        <v/>
      </c>
      <c r="E2580" s="12" t="str">
        <f>IF('Atual-TXT'!A2601&lt;&gt;"",IF(MOD(VALUE(LEFT(A2580,1)),2)=1,IF(D2580="D",C2580,-C2580),IF(D2580="C",C2580,-C2580)),"")</f>
        <v/>
      </c>
    </row>
    <row r="2581" spans="1:5" x14ac:dyDescent="0.2">
      <c r="A2581" s="11" t="str">
        <f>IF('Atual-TXT'!A2602&lt;&gt;"",LEFT('Atual-TXT'!A2602,15),"")</f>
        <v/>
      </c>
      <c r="B2581" s="11" t="str">
        <f>IF('Atual-TXT'!A2602&lt;&gt;"",RIGHT(LEFT('Atual-TXT'!A2602,51),34),"")</f>
        <v/>
      </c>
      <c r="C2581" s="12" t="str">
        <f>IF('Atual-TXT'!A2602&lt;&gt;"",VALUE(RIGHT(LEFT('Atual-TXT'!A2602,75),23)),"")</f>
        <v/>
      </c>
      <c r="D2581" s="11" t="str">
        <f>IF('Atual-TXT'!A2602&lt;&gt;"",RIGHT(LEFT('Atual-TXT'!A2602,77),1),"")</f>
        <v/>
      </c>
      <c r="E2581" s="12" t="str">
        <f>IF('Atual-TXT'!A2602&lt;&gt;"",IF(MOD(VALUE(LEFT(A2581,1)),2)=1,IF(D2581="D",C2581,-C2581),IF(D2581="C",C2581,-C2581)),"")</f>
        <v/>
      </c>
    </row>
    <row r="2582" spans="1:5" x14ac:dyDescent="0.2">
      <c r="A2582" s="11" t="str">
        <f>IF('Atual-TXT'!A2603&lt;&gt;"",LEFT('Atual-TXT'!A2603,15),"")</f>
        <v/>
      </c>
      <c r="B2582" s="11" t="str">
        <f>IF('Atual-TXT'!A2603&lt;&gt;"",RIGHT(LEFT('Atual-TXT'!A2603,51),34),"")</f>
        <v/>
      </c>
      <c r="C2582" s="12" t="str">
        <f>IF('Atual-TXT'!A2603&lt;&gt;"",VALUE(RIGHT(LEFT('Atual-TXT'!A2603,75),23)),"")</f>
        <v/>
      </c>
      <c r="D2582" s="11" t="str">
        <f>IF('Atual-TXT'!A2603&lt;&gt;"",RIGHT(LEFT('Atual-TXT'!A2603,77),1),"")</f>
        <v/>
      </c>
      <c r="E2582" s="12" t="str">
        <f>IF('Atual-TXT'!A2603&lt;&gt;"",IF(MOD(VALUE(LEFT(A2582,1)),2)=1,IF(D2582="D",C2582,-C2582),IF(D2582="C",C2582,-C2582)),"")</f>
        <v/>
      </c>
    </row>
    <row r="2583" spans="1:5" x14ac:dyDescent="0.2">
      <c r="A2583" s="11" t="str">
        <f>IF('Atual-TXT'!A2604&lt;&gt;"",LEFT('Atual-TXT'!A2604,15),"")</f>
        <v/>
      </c>
      <c r="B2583" s="11" t="str">
        <f>IF('Atual-TXT'!A2604&lt;&gt;"",RIGHT(LEFT('Atual-TXT'!A2604,51),34),"")</f>
        <v/>
      </c>
      <c r="C2583" s="12" t="str">
        <f>IF('Atual-TXT'!A2604&lt;&gt;"",VALUE(RIGHT(LEFT('Atual-TXT'!A2604,75),23)),"")</f>
        <v/>
      </c>
      <c r="D2583" s="11" t="str">
        <f>IF('Atual-TXT'!A2604&lt;&gt;"",RIGHT(LEFT('Atual-TXT'!A2604,77),1),"")</f>
        <v/>
      </c>
      <c r="E2583" s="12" t="str">
        <f>IF('Atual-TXT'!A2604&lt;&gt;"",IF(MOD(VALUE(LEFT(A2583,1)),2)=1,IF(D2583="D",C2583,-C2583),IF(D2583="C",C2583,-C2583)),"")</f>
        <v/>
      </c>
    </row>
    <row r="2584" spans="1:5" x14ac:dyDescent="0.2">
      <c r="A2584" s="11" t="str">
        <f>IF('Atual-TXT'!A2605&lt;&gt;"",LEFT('Atual-TXT'!A2605,15),"")</f>
        <v/>
      </c>
      <c r="B2584" s="11" t="str">
        <f>IF('Atual-TXT'!A2605&lt;&gt;"",RIGHT(LEFT('Atual-TXT'!A2605,51),34),"")</f>
        <v/>
      </c>
      <c r="C2584" s="12" t="str">
        <f>IF('Atual-TXT'!A2605&lt;&gt;"",VALUE(RIGHT(LEFT('Atual-TXT'!A2605,75),23)),"")</f>
        <v/>
      </c>
      <c r="D2584" s="11" t="str">
        <f>IF('Atual-TXT'!A2605&lt;&gt;"",RIGHT(LEFT('Atual-TXT'!A2605,77),1),"")</f>
        <v/>
      </c>
      <c r="E2584" s="12" t="str">
        <f>IF('Atual-TXT'!A2605&lt;&gt;"",IF(MOD(VALUE(LEFT(A2584,1)),2)=1,IF(D2584="D",C2584,-C2584),IF(D2584="C",C2584,-C2584)),"")</f>
        <v/>
      </c>
    </row>
    <row r="2585" spans="1:5" x14ac:dyDescent="0.2">
      <c r="A2585" s="11" t="str">
        <f>IF('Atual-TXT'!A2606&lt;&gt;"",LEFT('Atual-TXT'!A2606,15),"")</f>
        <v/>
      </c>
      <c r="B2585" s="11" t="str">
        <f>IF('Atual-TXT'!A2606&lt;&gt;"",RIGHT(LEFT('Atual-TXT'!A2606,51),34),"")</f>
        <v/>
      </c>
      <c r="C2585" s="12" t="str">
        <f>IF('Atual-TXT'!A2606&lt;&gt;"",VALUE(RIGHT(LEFT('Atual-TXT'!A2606,75),23)),"")</f>
        <v/>
      </c>
      <c r="D2585" s="11" t="str">
        <f>IF('Atual-TXT'!A2606&lt;&gt;"",RIGHT(LEFT('Atual-TXT'!A2606,77),1),"")</f>
        <v/>
      </c>
      <c r="E2585" s="12" t="str">
        <f>IF('Atual-TXT'!A2606&lt;&gt;"",IF(MOD(VALUE(LEFT(A2585,1)),2)=1,IF(D2585="D",C2585,-C2585),IF(D2585="C",C2585,-C2585)),"")</f>
        <v/>
      </c>
    </row>
    <row r="2586" spans="1:5" x14ac:dyDescent="0.2">
      <c r="A2586" s="11" t="str">
        <f>IF('Atual-TXT'!A2607&lt;&gt;"",LEFT('Atual-TXT'!A2607,15),"")</f>
        <v/>
      </c>
      <c r="B2586" s="11" t="str">
        <f>IF('Atual-TXT'!A2607&lt;&gt;"",RIGHT(LEFT('Atual-TXT'!A2607,51),34),"")</f>
        <v/>
      </c>
      <c r="C2586" s="12" t="str">
        <f>IF('Atual-TXT'!A2607&lt;&gt;"",VALUE(RIGHT(LEFT('Atual-TXT'!A2607,75),23)),"")</f>
        <v/>
      </c>
      <c r="D2586" s="11" t="str">
        <f>IF('Atual-TXT'!A2607&lt;&gt;"",RIGHT(LEFT('Atual-TXT'!A2607,77),1),"")</f>
        <v/>
      </c>
      <c r="E2586" s="12" t="str">
        <f>IF('Atual-TXT'!A2607&lt;&gt;"",IF(MOD(VALUE(LEFT(A2586,1)),2)=1,IF(D2586="D",C2586,-C2586),IF(D2586="C",C2586,-C2586)),"")</f>
        <v/>
      </c>
    </row>
    <row r="2587" spans="1:5" x14ac:dyDescent="0.2">
      <c r="A2587" s="11" t="str">
        <f>IF('Atual-TXT'!A2608&lt;&gt;"",LEFT('Atual-TXT'!A2608,15),"")</f>
        <v/>
      </c>
      <c r="B2587" s="11" t="str">
        <f>IF('Atual-TXT'!A2608&lt;&gt;"",RIGHT(LEFT('Atual-TXT'!A2608,51),34),"")</f>
        <v/>
      </c>
      <c r="C2587" s="12" t="str">
        <f>IF('Atual-TXT'!A2608&lt;&gt;"",VALUE(RIGHT(LEFT('Atual-TXT'!A2608,75),23)),"")</f>
        <v/>
      </c>
      <c r="D2587" s="11" t="str">
        <f>IF('Atual-TXT'!A2608&lt;&gt;"",RIGHT(LEFT('Atual-TXT'!A2608,77),1),"")</f>
        <v/>
      </c>
      <c r="E2587" s="12" t="str">
        <f>IF('Atual-TXT'!A2608&lt;&gt;"",IF(MOD(VALUE(LEFT(A2587,1)),2)=1,IF(D2587="D",C2587,-C2587),IF(D2587="C",C2587,-C2587)),"")</f>
        <v/>
      </c>
    </row>
    <row r="2588" spans="1:5" x14ac:dyDescent="0.2">
      <c r="A2588" s="11" t="str">
        <f>IF('Atual-TXT'!A2609&lt;&gt;"",LEFT('Atual-TXT'!A2609,15),"")</f>
        <v/>
      </c>
      <c r="B2588" s="11" t="str">
        <f>IF('Atual-TXT'!A2609&lt;&gt;"",RIGHT(LEFT('Atual-TXT'!A2609,51),34),"")</f>
        <v/>
      </c>
      <c r="C2588" s="12" t="str">
        <f>IF('Atual-TXT'!A2609&lt;&gt;"",VALUE(RIGHT(LEFT('Atual-TXT'!A2609,75),23)),"")</f>
        <v/>
      </c>
      <c r="D2588" s="11" t="str">
        <f>IF('Atual-TXT'!A2609&lt;&gt;"",RIGHT(LEFT('Atual-TXT'!A2609,77),1),"")</f>
        <v/>
      </c>
      <c r="E2588" s="12" t="str">
        <f>IF('Atual-TXT'!A2609&lt;&gt;"",IF(MOD(VALUE(LEFT(A2588,1)),2)=1,IF(D2588="D",C2588,-C2588),IF(D2588="C",C2588,-C2588)),"")</f>
        <v/>
      </c>
    </row>
    <row r="2589" spans="1:5" x14ac:dyDescent="0.2">
      <c r="A2589" s="11" t="str">
        <f>IF('Atual-TXT'!A2610&lt;&gt;"",LEFT('Atual-TXT'!A2610,15),"")</f>
        <v/>
      </c>
      <c r="B2589" s="11" t="str">
        <f>IF('Atual-TXT'!A2610&lt;&gt;"",RIGHT(LEFT('Atual-TXT'!A2610,51),34),"")</f>
        <v/>
      </c>
      <c r="C2589" s="12" t="str">
        <f>IF('Atual-TXT'!A2610&lt;&gt;"",VALUE(RIGHT(LEFT('Atual-TXT'!A2610,75),23)),"")</f>
        <v/>
      </c>
      <c r="D2589" s="11" t="str">
        <f>IF('Atual-TXT'!A2610&lt;&gt;"",RIGHT(LEFT('Atual-TXT'!A2610,77),1),"")</f>
        <v/>
      </c>
      <c r="E2589" s="12" t="str">
        <f>IF('Atual-TXT'!A2610&lt;&gt;"",IF(MOD(VALUE(LEFT(A2589,1)),2)=1,IF(D2589="D",C2589,-C2589),IF(D2589="C",C2589,-C2589)),"")</f>
        <v/>
      </c>
    </row>
    <row r="2590" spans="1:5" x14ac:dyDescent="0.2">
      <c r="A2590" s="11" t="str">
        <f>IF('Atual-TXT'!A2611&lt;&gt;"",LEFT('Atual-TXT'!A2611,15),"")</f>
        <v/>
      </c>
      <c r="B2590" s="11" t="str">
        <f>IF('Atual-TXT'!A2611&lt;&gt;"",RIGHT(LEFT('Atual-TXT'!A2611,51),34),"")</f>
        <v/>
      </c>
      <c r="C2590" s="12" t="str">
        <f>IF('Atual-TXT'!A2611&lt;&gt;"",VALUE(RIGHT(LEFT('Atual-TXT'!A2611,75),23)),"")</f>
        <v/>
      </c>
      <c r="D2590" s="11" t="str">
        <f>IF('Atual-TXT'!A2611&lt;&gt;"",RIGHT(LEFT('Atual-TXT'!A2611,77),1),"")</f>
        <v/>
      </c>
      <c r="E2590" s="12" t="str">
        <f>IF('Atual-TXT'!A2611&lt;&gt;"",IF(MOD(VALUE(LEFT(A2590,1)),2)=1,IF(D2590="D",C2590,-C2590),IF(D2590="C",C2590,-C2590)),"")</f>
        <v/>
      </c>
    </row>
    <row r="2591" spans="1:5" x14ac:dyDescent="0.2">
      <c r="A2591" s="11" t="str">
        <f>IF('Atual-TXT'!A2612&lt;&gt;"",LEFT('Atual-TXT'!A2612,15),"")</f>
        <v/>
      </c>
      <c r="B2591" s="11" t="str">
        <f>IF('Atual-TXT'!A2612&lt;&gt;"",RIGHT(LEFT('Atual-TXT'!A2612,51),34),"")</f>
        <v/>
      </c>
      <c r="C2591" s="12" t="str">
        <f>IF('Atual-TXT'!A2612&lt;&gt;"",VALUE(RIGHT(LEFT('Atual-TXT'!A2612,75),23)),"")</f>
        <v/>
      </c>
      <c r="D2591" s="11" t="str">
        <f>IF('Atual-TXT'!A2612&lt;&gt;"",RIGHT(LEFT('Atual-TXT'!A2612,77),1),"")</f>
        <v/>
      </c>
      <c r="E2591" s="12" t="str">
        <f>IF('Atual-TXT'!A2612&lt;&gt;"",IF(MOD(VALUE(LEFT(A2591,1)),2)=1,IF(D2591="D",C2591,-C2591),IF(D2591="C",C2591,-C2591)),"")</f>
        <v/>
      </c>
    </row>
    <row r="2592" spans="1:5" x14ac:dyDescent="0.2">
      <c r="A2592" s="11" t="str">
        <f>IF('Atual-TXT'!A2613&lt;&gt;"",LEFT('Atual-TXT'!A2613,15),"")</f>
        <v/>
      </c>
      <c r="B2592" s="11" t="str">
        <f>IF('Atual-TXT'!A2613&lt;&gt;"",RIGHT(LEFT('Atual-TXT'!A2613,51),34),"")</f>
        <v/>
      </c>
      <c r="C2592" s="12" t="str">
        <f>IF('Atual-TXT'!A2613&lt;&gt;"",VALUE(RIGHT(LEFT('Atual-TXT'!A2613,75),23)),"")</f>
        <v/>
      </c>
      <c r="D2592" s="11" t="str">
        <f>IF('Atual-TXT'!A2613&lt;&gt;"",RIGHT(LEFT('Atual-TXT'!A2613,77),1),"")</f>
        <v/>
      </c>
      <c r="E2592" s="12" t="str">
        <f>IF('Atual-TXT'!A2613&lt;&gt;"",IF(MOD(VALUE(LEFT(A2592,1)),2)=1,IF(D2592="D",C2592,-C2592),IF(D2592="C",C2592,-C2592)),"")</f>
        <v/>
      </c>
    </row>
    <row r="2593" spans="1:5" x14ac:dyDescent="0.2">
      <c r="A2593" s="11" t="str">
        <f>IF('Atual-TXT'!A2614&lt;&gt;"",LEFT('Atual-TXT'!A2614,15),"")</f>
        <v/>
      </c>
      <c r="B2593" s="11" t="str">
        <f>IF('Atual-TXT'!A2614&lt;&gt;"",RIGHT(LEFT('Atual-TXT'!A2614,51),34),"")</f>
        <v/>
      </c>
      <c r="C2593" s="12" t="str">
        <f>IF('Atual-TXT'!A2614&lt;&gt;"",VALUE(RIGHT(LEFT('Atual-TXT'!A2614,75),23)),"")</f>
        <v/>
      </c>
      <c r="D2593" s="11" t="str">
        <f>IF('Atual-TXT'!A2614&lt;&gt;"",RIGHT(LEFT('Atual-TXT'!A2614,77),1),"")</f>
        <v/>
      </c>
      <c r="E2593" s="12" t="str">
        <f>IF('Atual-TXT'!A2614&lt;&gt;"",IF(MOD(VALUE(LEFT(A2593,1)),2)=1,IF(D2593="D",C2593,-C2593),IF(D2593="C",C2593,-C2593)),"")</f>
        <v/>
      </c>
    </row>
    <row r="2594" spans="1:5" x14ac:dyDescent="0.2">
      <c r="A2594" s="11" t="str">
        <f>IF('Atual-TXT'!A2615&lt;&gt;"",LEFT('Atual-TXT'!A2615,15),"")</f>
        <v/>
      </c>
      <c r="B2594" s="11" t="str">
        <f>IF('Atual-TXT'!A2615&lt;&gt;"",RIGHT(LEFT('Atual-TXT'!A2615,51),34),"")</f>
        <v/>
      </c>
      <c r="C2594" s="12" t="str">
        <f>IF('Atual-TXT'!A2615&lt;&gt;"",VALUE(RIGHT(LEFT('Atual-TXT'!A2615,75),23)),"")</f>
        <v/>
      </c>
      <c r="D2594" s="11" t="str">
        <f>IF('Atual-TXT'!A2615&lt;&gt;"",RIGHT(LEFT('Atual-TXT'!A2615,77),1),"")</f>
        <v/>
      </c>
      <c r="E2594" s="12" t="str">
        <f>IF('Atual-TXT'!A2615&lt;&gt;"",IF(MOD(VALUE(LEFT(A2594,1)),2)=1,IF(D2594="D",C2594,-C2594),IF(D2594="C",C2594,-C2594)),"")</f>
        <v/>
      </c>
    </row>
    <row r="2595" spans="1:5" x14ac:dyDescent="0.2">
      <c r="A2595" s="11" t="str">
        <f>IF('Atual-TXT'!A2616&lt;&gt;"",LEFT('Atual-TXT'!A2616,15),"")</f>
        <v/>
      </c>
      <c r="B2595" s="11" t="str">
        <f>IF('Atual-TXT'!A2616&lt;&gt;"",RIGHT(LEFT('Atual-TXT'!A2616,51),34),"")</f>
        <v/>
      </c>
      <c r="C2595" s="12" t="str">
        <f>IF('Atual-TXT'!A2616&lt;&gt;"",VALUE(RIGHT(LEFT('Atual-TXT'!A2616,75),23)),"")</f>
        <v/>
      </c>
      <c r="D2595" s="11" t="str">
        <f>IF('Atual-TXT'!A2616&lt;&gt;"",RIGHT(LEFT('Atual-TXT'!A2616,77),1),"")</f>
        <v/>
      </c>
      <c r="E2595" s="12" t="str">
        <f>IF('Atual-TXT'!A2616&lt;&gt;"",IF(MOD(VALUE(LEFT(A2595,1)),2)=1,IF(D2595="D",C2595,-C2595),IF(D2595="C",C2595,-C2595)),"")</f>
        <v/>
      </c>
    </row>
    <row r="2596" spans="1:5" x14ac:dyDescent="0.2">
      <c r="A2596" s="11" t="str">
        <f>IF('Atual-TXT'!A2617&lt;&gt;"",LEFT('Atual-TXT'!A2617,15),"")</f>
        <v/>
      </c>
      <c r="B2596" s="11" t="str">
        <f>IF('Atual-TXT'!A2617&lt;&gt;"",RIGHT(LEFT('Atual-TXT'!A2617,51),34),"")</f>
        <v/>
      </c>
      <c r="C2596" s="12" t="str">
        <f>IF('Atual-TXT'!A2617&lt;&gt;"",VALUE(RIGHT(LEFT('Atual-TXT'!A2617,75),23)),"")</f>
        <v/>
      </c>
      <c r="D2596" s="11" t="str">
        <f>IF('Atual-TXT'!A2617&lt;&gt;"",RIGHT(LEFT('Atual-TXT'!A2617,77),1),"")</f>
        <v/>
      </c>
      <c r="E2596" s="12" t="str">
        <f>IF('Atual-TXT'!A2617&lt;&gt;"",IF(MOD(VALUE(LEFT(A2596,1)),2)=1,IF(D2596="D",C2596,-C2596),IF(D2596="C",C2596,-C2596)),"")</f>
        <v/>
      </c>
    </row>
    <row r="2597" spans="1:5" x14ac:dyDescent="0.2">
      <c r="A2597" s="11" t="str">
        <f>IF('Atual-TXT'!A2618&lt;&gt;"",LEFT('Atual-TXT'!A2618,15),"")</f>
        <v/>
      </c>
      <c r="B2597" s="11" t="str">
        <f>IF('Atual-TXT'!A2618&lt;&gt;"",RIGHT(LEFT('Atual-TXT'!A2618,51),34),"")</f>
        <v/>
      </c>
      <c r="C2597" s="12" t="str">
        <f>IF('Atual-TXT'!A2618&lt;&gt;"",VALUE(RIGHT(LEFT('Atual-TXT'!A2618,75),23)),"")</f>
        <v/>
      </c>
      <c r="D2597" s="11" t="str">
        <f>IF('Atual-TXT'!A2618&lt;&gt;"",RIGHT(LEFT('Atual-TXT'!A2618,77),1),"")</f>
        <v/>
      </c>
      <c r="E2597" s="12" t="str">
        <f>IF('Atual-TXT'!A2618&lt;&gt;"",IF(MOD(VALUE(LEFT(A2597,1)),2)=1,IF(D2597="D",C2597,-C2597),IF(D2597="C",C2597,-C2597)),"")</f>
        <v/>
      </c>
    </row>
    <row r="2598" spans="1:5" x14ac:dyDescent="0.2">
      <c r="A2598" s="11" t="str">
        <f>IF('Atual-TXT'!A2619&lt;&gt;"",LEFT('Atual-TXT'!A2619,15),"")</f>
        <v/>
      </c>
      <c r="B2598" s="11" t="str">
        <f>IF('Atual-TXT'!A2619&lt;&gt;"",RIGHT(LEFT('Atual-TXT'!A2619,51),34),"")</f>
        <v/>
      </c>
      <c r="C2598" s="12" t="str">
        <f>IF('Atual-TXT'!A2619&lt;&gt;"",VALUE(RIGHT(LEFT('Atual-TXT'!A2619,75),23)),"")</f>
        <v/>
      </c>
      <c r="D2598" s="11" t="str">
        <f>IF('Atual-TXT'!A2619&lt;&gt;"",RIGHT(LEFT('Atual-TXT'!A2619,77),1),"")</f>
        <v/>
      </c>
      <c r="E2598" s="12" t="str">
        <f>IF('Atual-TXT'!A2619&lt;&gt;"",IF(MOD(VALUE(LEFT(A2598,1)),2)=1,IF(D2598="D",C2598,-C2598),IF(D2598="C",C2598,-C2598)),"")</f>
        <v/>
      </c>
    </row>
    <row r="2599" spans="1:5" x14ac:dyDescent="0.2">
      <c r="A2599" s="11" t="str">
        <f>IF('Atual-TXT'!A2620&lt;&gt;"",LEFT('Atual-TXT'!A2620,15),"")</f>
        <v/>
      </c>
      <c r="B2599" s="11" t="str">
        <f>IF('Atual-TXT'!A2620&lt;&gt;"",RIGHT(LEFT('Atual-TXT'!A2620,51),34),"")</f>
        <v/>
      </c>
      <c r="C2599" s="12" t="str">
        <f>IF('Atual-TXT'!A2620&lt;&gt;"",VALUE(RIGHT(LEFT('Atual-TXT'!A2620,75),23)),"")</f>
        <v/>
      </c>
      <c r="D2599" s="11" t="str">
        <f>IF('Atual-TXT'!A2620&lt;&gt;"",RIGHT(LEFT('Atual-TXT'!A2620,77),1),"")</f>
        <v/>
      </c>
      <c r="E2599" s="12" t="str">
        <f>IF('Atual-TXT'!A2620&lt;&gt;"",IF(MOD(VALUE(LEFT(A2599,1)),2)=1,IF(D2599="D",C2599,-C2599),IF(D2599="C",C2599,-C2599)),"")</f>
        <v/>
      </c>
    </row>
    <row r="2600" spans="1:5" x14ac:dyDescent="0.2">
      <c r="A2600" s="11" t="str">
        <f>IF('Atual-TXT'!A2621&lt;&gt;"",LEFT('Atual-TXT'!A2621,15),"")</f>
        <v/>
      </c>
      <c r="B2600" s="11" t="str">
        <f>IF('Atual-TXT'!A2621&lt;&gt;"",RIGHT(LEFT('Atual-TXT'!A2621,51),34),"")</f>
        <v/>
      </c>
      <c r="C2600" s="12" t="str">
        <f>IF('Atual-TXT'!A2621&lt;&gt;"",VALUE(RIGHT(LEFT('Atual-TXT'!A2621,75),23)),"")</f>
        <v/>
      </c>
      <c r="D2600" s="11" t="str">
        <f>IF('Atual-TXT'!A2621&lt;&gt;"",RIGHT(LEFT('Atual-TXT'!A2621,77),1),"")</f>
        <v/>
      </c>
      <c r="E2600" s="12" t="str">
        <f>IF('Atual-TXT'!A2621&lt;&gt;"",IF(MOD(VALUE(LEFT(A2600,1)),2)=1,IF(D2600="D",C2600,-C2600),IF(D2600="C",C2600,-C2600)),"")</f>
        <v/>
      </c>
    </row>
    <row r="2601" spans="1:5" x14ac:dyDescent="0.2">
      <c r="A2601" s="11" t="str">
        <f>IF('Atual-TXT'!A2622&lt;&gt;"",LEFT('Atual-TXT'!A2622,15),"")</f>
        <v/>
      </c>
      <c r="B2601" s="11" t="str">
        <f>IF('Atual-TXT'!A2622&lt;&gt;"",RIGHT(LEFT('Atual-TXT'!A2622,51),34),"")</f>
        <v/>
      </c>
      <c r="C2601" s="12" t="str">
        <f>IF('Atual-TXT'!A2622&lt;&gt;"",VALUE(RIGHT(LEFT('Atual-TXT'!A2622,75),23)),"")</f>
        <v/>
      </c>
      <c r="D2601" s="11" t="str">
        <f>IF('Atual-TXT'!A2622&lt;&gt;"",RIGHT(LEFT('Atual-TXT'!A2622,77),1),"")</f>
        <v/>
      </c>
      <c r="E2601" s="12" t="str">
        <f>IF('Atual-TXT'!A2622&lt;&gt;"",IF(MOD(VALUE(LEFT(A2601,1)),2)=1,IF(D2601="D",C2601,-C2601),IF(D2601="C",C2601,-C2601)),"")</f>
        <v/>
      </c>
    </row>
    <row r="2602" spans="1:5" x14ac:dyDescent="0.2">
      <c r="A2602" s="11" t="str">
        <f>IF('Atual-TXT'!A2623&lt;&gt;"",LEFT('Atual-TXT'!A2623,15),"")</f>
        <v/>
      </c>
      <c r="B2602" s="11" t="str">
        <f>IF('Atual-TXT'!A2623&lt;&gt;"",RIGHT(LEFT('Atual-TXT'!A2623,51),34),"")</f>
        <v/>
      </c>
      <c r="C2602" s="12" t="str">
        <f>IF('Atual-TXT'!A2623&lt;&gt;"",VALUE(RIGHT(LEFT('Atual-TXT'!A2623,75),23)),"")</f>
        <v/>
      </c>
      <c r="D2602" s="11" t="str">
        <f>IF('Atual-TXT'!A2623&lt;&gt;"",RIGHT(LEFT('Atual-TXT'!A2623,77),1),"")</f>
        <v/>
      </c>
      <c r="E2602" s="12" t="str">
        <f>IF('Atual-TXT'!A2623&lt;&gt;"",IF(MOD(VALUE(LEFT(A2602,1)),2)=1,IF(D2602="D",C2602,-C2602),IF(D2602="C",C2602,-C2602)),"")</f>
        <v/>
      </c>
    </row>
    <row r="2603" spans="1:5" x14ac:dyDescent="0.2">
      <c r="A2603" s="11" t="str">
        <f>IF('Atual-TXT'!A2624&lt;&gt;"",LEFT('Atual-TXT'!A2624,15),"")</f>
        <v/>
      </c>
      <c r="B2603" s="11" t="str">
        <f>IF('Atual-TXT'!A2624&lt;&gt;"",RIGHT(LEFT('Atual-TXT'!A2624,51),34),"")</f>
        <v/>
      </c>
      <c r="C2603" s="12" t="str">
        <f>IF('Atual-TXT'!A2624&lt;&gt;"",VALUE(RIGHT(LEFT('Atual-TXT'!A2624,75),23)),"")</f>
        <v/>
      </c>
      <c r="D2603" s="11" t="str">
        <f>IF('Atual-TXT'!A2624&lt;&gt;"",RIGHT(LEFT('Atual-TXT'!A2624,77),1),"")</f>
        <v/>
      </c>
      <c r="E2603" s="12" t="str">
        <f>IF('Atual-TXT'!A2624&lt;&gt;"",IF(MOD(VALUE(LEFT(A2603,1)),2)=1,IF(D2603="D",C2603,-C2603),IF(D2603="C",C2603,-C2603)),"")</f>
        <v/>
      </c>
    </row>
    <row r="2604" spans="1:5" x14ac:dyDescent="0.2">
      <c r="A2604" s="11" t="str">
        <f>IF('Atual-TXT'!A2625&lt;&gt;"",LEFT('Atual-TXT'!A2625,15),"")</f>
        <v/>
      </c>
      <c r="B2604" s="11" t="str">
        <f>IF('Atual-TXT'!A2625&lt;&gt;"",RIGHT(LEFT('Atual-TXT'!A2625,51),34),"")</f>
        <v/>
      </c>
      <c r="C2604" s="12" t="str">
        <f>IF('Atual-TXT'!A2625&lt;&gt;"",VALUE(RIGHT(LEFT('Atual-TXT'!A2625,75),23)),"")</f>
        <v/>
      </c>
      <c r="D2604" s="11" t="str">
        <f>IF('Atual-TXT'!A2625&lt;&gt;"",RIGHT(LEFT('Atual-TXT'!A2625,77),1),"")</f>
        <v/>
      </c>
      <c r="E2604" s="12" t="str">
        <f>IF('Atual-TXT'!A2625&lt;&gt;"",IF(MOD(VALUE(LEFT(A2604,1)),2)=1,IF(D2604="D",C2604,-C2604),IF(D2604="C",C2604,-C2604)),"")</f>
        <v/>
      </c>
    </row>
    <row r="2605" spans="1:5" x14ac:dyDescent="0.2">
      <c r="A2605" s="11" t="str">
        <f>IF('Atual-TXT'!A2626&lt;&gt;"",LEFT('Atual-TXT'!A2626,15),"")</f>
        <v/>
      </c>
      <c r="B2605" s="11" t="str">
        <f>IF('Atual-TXT'!A2626&lt;&gt;"",RIGHT(LEFT('Atual-TXT'!A2626,51),34),"")</f>
        <v/>
      </c>
      <c r="C2605" s="12" t="str">
        <f>IF('Atual-TXT'!A2626&lt;&gt;"",VALUE(RIGHT(LEFT('Atual-TXT'!A2626,75),23)),"")</f>
        <v/>
      </c>
      <c r="D2605" s="11" t="str">
        <f>IF('Atual-TXT'!A2626&lt;&gt;"",RIGHT(LEFT('Atual-TXT'!A2626,77),1),"")</f>
        <v/>
      </c>
      <c r="E2605" s="12" t="str">
        <f>IF('Atual-TXT'!A2626&lt;&gt;"",IF(MOD(VALUE(LEFT(A2605,1)),2)=1,IF(D2605="D",C2605,-C2605),IF(D2605="C",C2605,-C2605)),"")</f>
        <v/>
      </c>
    </row>
    <row r="2606" spans="1:5" x14ac:dyDescent="0.2">
      <c r="A2606" s="11" t="str">
        <f>IF('Atual-TXT'!A2627&lt;&gt;"",LEFT('Atual-TXT'!A2627,15),"")</f>
        <v/>
      </c>
      <c r="B2606" s="11" t="str">
        <f>IF('Atual-TXT'!A2627&lt;&gt;"",RIGHT(LEFT('Atual-TXT'!A2627,51),34),"")</f>
        <v/>
      </c>
      <c r="C2606" s="12" t="str">
        <f>IF('Atual-TXT'!A2627&lt;&gt;"",VALUE(RIGHT(LEFT('Atual-TXT'!A2627,75),23)),"")</f>
        <v/>
      </c>
      <c r="D2606" s="11" t="str">
        <f>IF('Atual-TXT'!A2627&lt;&gt;"",RIGHT(LEFT('Atual-TXT'!A2627,77),1),"")</f>
        <v/>
      </c>
      <c r="E2606" s="12" t="str">
        <f>IF('Atual-TXT'!A2627&lt;&gt;"",IF(MOD(VALUE(LEFT(A2606,1)),2)=1,IF(D2606="D",C2606,-C2606),IF(D2606="C",C2606,-C2606)),"")</f>
        <v/>
      </c>
    </row>
    <row r="2607" spans="1:5" x14ac:dyDescent="0.2">
      <c r="A2607" s="11" t="str">
        <f>IF('Atual-TXT'!A2628&lt;&gt;"",LEFT('Atual-TXT'!A2628,15),"")</f>
        <v/>
      </c>
      <c r="B2607" s="11" t="str">
        <f>IF('Atual-TXT'!A2628&lt;&gt;"",RIGHT(LEFT('Atual-TXT'!A2628,51),34),"")</f>
        <v/>
      </c>
      <c r="C2607" s="12" t="str">
        <f>IF('Atual-TXT'!A2628&lt;&gt;"",VALUE(RIGHT(LEFT('Atual-TXT'!A2628,75),23)),"")</f>
        <v/>
      </c>
      <c r="D2607" s="11" t="str">
        <f>IF('Atual-TXT'!A2628&lt;&gt;"",RIGHT(LEFT('Atual-TXT'!A2628,77),1),"")</f>
        <v/>
      </c>
      <c r="E2607" s="12" t="str">
        <f>IF('Atual-TXT'!A2628&lt;&gt;"",IF(MOD(VALUE(LEFT(A2607,1)),2)=1,IF(D2607="D",C2607,-C2607),IF(D2607="C",C2607,-C2607)),"")</f>
        <v/>
      </c>
    </row>
    <row r="2608" spans="1:5" x14ac:dyDescent="0.2">
      <c r="A2608" s="11" t="str">
        <f>IF('Atual-TXT'!A2629&lt;&gt;"",LEFT('Atual-TXT'!A2629,15),"")</f>
        <v/>
      </c>
      <c r="B2608" s="11" t="str">
        <f>IF('Atual-TXT'!A2629&lt;&gt;"",RIGHT(LEFT('Atual-TXT'!A2629,51),34),"")</f>
        <v/>
      </c>
      <c r="C2608" s="12" t="str">
        <f>IF('Atual-TXT'!A2629&lt;&gt;"",VALUE(RIGHT(LEFT('Atual-TXT'!A2629,75),23)),"")</f>
        <v/>
      </c>
      <c r="D2608" s="11" t="str">
        <f>IF('Atual-TXT'!A2629&lt;&gt;"",RIGHT(LEFT('Atual-TXT'!A2629,77),1),"")</f>
        <v/>
      </c>
      <c r="E2608" s="12" t="str">
        <f>IF('Atual-TXT'!A2629&lt;&gt;"",IF(MOD(VALUE(LEFT(A2608,1)),2)=1,IF(D2608="D",C2608,-C2608),IF(D2608="C",C2608,-C2608)),"")</f>
        <v/>
      </c>
    </row>
    <row r="2609" spans="1:5" x14ac:dyDescent="0.2">
      <c r="A2609" s="11" t="str">
        <f>IF('Atual-TXT'!A2630&lt;&gt;"",LEFT('Atual-TXT'!A2630,15),"")</f>
        <v/>
      </c>
      <c r="B2609" s="11" t="str">
        <f>IF('Atual-TXT'!A2630&lt;&gt;"",RIGHT(LEFT('Atual-TXT'!A2630,51),34),"")</f>
        <v/>
      </c>
      <c r="C2609" s="12" t="str">
        <f>IF('Atual-TXT'!A2630&lt;&gt;"",VALUE(RIGHT(LEFT('Atual-TXT'!A2630,75),23)),"")</f>
        <v/>
      </c>
      <c r="D2609" s="11" t="str">
        <f>IF('Atual-TXT'!A2630&lt;&gt;"",RIGHT(LEFT('Atual-TXT'!A2630,77),1),"")</f>
        <v/>
      </c>
      <c r="E2609" s="12" t="str">
        <f>IF('Atual-TXT'!A2630&lt;&gt;"",IF(MOD(VALUE(LEFT(A2609,1)),2)=1,IF(D2609="D",C2609,-C2609),IF(D2609="C",C2609,-C2609)),"")</f>
        <v/>
      </c>
    </row>
    <row r="2610" spans="1:5" x14ac:dyDescent="0.2">
      <c r="A2610" s="11" t="str">
        <f>IF('Atual-TXT'!A2631&lt;&gt;"",LEFT('Atual-TXT'!A2631,15),"")</f>
        <v/>
      </c>
      <c r="B2610" s="11" t="str">
        <f>IF('Atual-TXT'!A2631&lt;&gt;"",RIGHT(LEFT('Atual-TXT'!A2631,51),34),"")</f>
        <v/>
      </c>
      <c r="C2610" s="12" t="str">
        <f>IF('Atual-TXT'!A2631&lt;&gt;"",VALUE(RIGHT(LEFT('Atual-TXT'!A2631,75),23)),"")</f>
        <v/>
      </c>
      <c r="D2610" s="11" t="str">
        <f>IF('Atual-TXT'!A2631&lt;&gt;"",RIGHT(LEFT('Atual-TXT'!A2631,77),1),"")</f>
        <v/>
      </c>
      <c r="E2610" s="12" t="str">
        <f>IF('Atual-TXT'!A2631&lt;&gt;"",IF(MOD(VALUE(LEFT(A2610,1)),2)=1,IF(D2610="D",C2610,-C2610),IF(D2610="C",C2610,-C2610)),"")</f>
        <v/>
      </c>
    </row>
    <row r="2611" spans="1:5" x14ac:dyDescent="0.2">
      <c r="A2611" s="11" t="str">
        <f>IF('Atual-TXT'!A2632&lt;&gt;"",LEFT('Atual-TXT'!A2632,15),"")</f>
        <v/>
      </c>
      <c r="B2611" s="11" t="str">
        <f>IF('Atual-TXT'!A2632&lt;&gt;"",RIGHT(LEFT('Atual-TXT'!A2632,51),34),"")</f>
        <v/>
      </c>
      <c r="C2611" s="12" t="str">
        <f>IF('Atual-TXT'!A2632&lt;&gt;"",VALUE(RIGHT(LEFT('Atual-TXT'!A2632,75),23)),"")</f>
        <v/>
      </c>
      <c r="D2611" s="11" t="str">
        <f>IF('Atual-TXT'!A2632&lt;&gt;"",RIGHT(LEFT('Atual-TXT'!A2632,77),1),"")</f>
        <v/>
      </c>
      <c r="E2611" s="12" t="str">
        <f>IF('Atual-TXT'!A2632&lt;&gt;"",IF(MOD(VALUE(LEFT(A2611,1)),2)=1,IF(D2611="D",C2611,-C2611),IF(D2611="C",C2611,-C2611)),"")</f>
        <v/>
      </c>
    </row>
    <row r="2612" spans="1:5" x14ac:dyDescent="0.2">
      <c r="A2612" s="11" t="str">
        <f>IF('Atual-TXT'!A2633&lt;&gt;"",LEFT('Atual-TXT'!A2633,15),"")</f>
        <v/>
      </c>
      <c r="B2612" s="11" t="str">
        <f>IF('Atual-TXT'!A2633&lt;&gt;"",RIGHT(LEFT('Atual-TXT'!A2633,51),34),"")</f>
        <v/>
      </c>
      <c r="C2612" s="12" t="str">
        <f>IF('Atual-TXT'!A2633&lt;&gt;"",VALUE(RIGHT(LEFT('Atual-TXT'!A2633,75),23)),"")</f>
        <v/>
      </c>
      <c r="D2612" s="11" t="str">
        <f>IF('Atual-TXT'!A2633&lt;&gt;"",RIGHT(LEFT('Atual-TXT'!A2633,77),1),"")</f>
        <v/>
      </c>
      <c r="E2612" s="12" t="str">
        <f>IF('Atual-TXT'!A2633&lt;&gt;"",IF(MOD(VALUE(LEFT(A2612,1)),2)=1,IF(D2612="D",C2612,-C2612),IF(D2612="C",C2612,-C2612)),"")</f>
        <v/>
      </c>
    </row>
    <row r="2613" spans="1:5" x14ac:dyDescent="0.2">
      <c r="A2613" s="11" t="str">
        <f>IF('Atual-TXT'!A2634&lt;&gt;"",LEFT('Atual-TXT'!A2634,15),"")</f>
        <v/>
      </c>
      <c r="B2613" s="11" t="str">
        <f>IF('Atual-TXT'!A2634&lt;&gt;"",RIGHT(LEFT('Atual-TXT'!A2634,51),34),"")</f>
        <v/>
      </c>
      <c r="C2613" s="12" t="str">
        <f>IF('Atual-TXT'!A2634&lt;&gt;"",VALUE(RIGHT(LEFT('Atual-TXT'!A2634,75),23)),"")</f>
        <v/>
      </c>
      <c r="D2613" s="11" t="str">
        <f>IF('Atual-TXT'!A2634&lt;&gt;"",RIGHT(LEFT('Atual-TXT'!A2634,77),1),"")</f>
        <v/>
      </c>
      <c r="E2613" s="12" t="str">
        <f>IF('Atual-TXT'!A2634&lt;&gt;"",IF(MOD(VALUE(LEFT(A2613,1)),2)=1,IF(D2613="D",C2613,-C2613),IF(D2613="C",C2613,-C2613)),"")</f>
        <v/>
      </c>
    </row>
    <row r="2614" spans="1:5" x14ac:dyDescent="0.2">
      <c r="A2614" s="11" t="str">
        <f>IF('Atual-TXT'!A2635&lt;&gt;"",LEFT('Atual-TXT'!A2635,15),"")</f>
        <v/>
      </c>
      <c r="B2614" s="11" t="str">
        <f>IF('Atual-TXT'!A2635&lt;&gt;"",RIGHT(LEFT('Atual-TXT'!A2635,51),34),"")</f>
        <v/>
      </c>
      <c r="C2614" s="12" t="str">
        <f>IF('Atual-TXT'!A2635&lt;&gt;"",VALUE(RIGHT(LEFT('Atual-TXT'!A2635,75),23)),"")</f>
        <v/>
      </c>
      <c r="D2614" s="11" t="str">
        <f>IF('Atual-TXT'!A2635&lt;&gt;"",RIGHT(LEFT('Atual-TXT'!A2635,77),1),"")</f>
        <v/>
      </c>
      <c r="E2614" s="12" t="str">
        <f>IF('Atual-TXT'!A2635&lt;&gt;"",IF(MOD(VALUE(LEFT(A2614,1)),2)=1,IF(D2614="D",C2614,-C2614),IF(D2614="C",C2614,-C2614)),"")</f>
        <v/>
      </c>
    </row>
    <row r="2615" spans="1:5" x14ac:dyDescent="0.2">
      <c r="A2615" s="11" t="str">
        <f>IF('Atual-TXT'!A2636&lt;&gt;"",LEFT('Atual-TXT'!A2636,15),"")</f>
        <v/>
      </c>
      <c r="B2615" s="11" t="str">
        <f>IF('Atual-TXT'!A2636&lt;&gt;"",RIGHT(LEFT('Atual-TXT'!A2636,51),34),"")</f>
        <v/>
      </c>
      <c r="C2615" s="12" t="str">
        <f>IF('Atual-TXT'!A2636&lt;&gt;"",VALUE(RIGHT(LEFT('Atual-TXT'!A2636,75),23)),"")</f>
        <v/>
      </c>
      <c r="D2615" s="11" t="str">
        <f>IF('Atual-TXT'!A2636&lt;&gt;"",RIGHT(LEFT('Atual-TXT'!A2636,77),1),"")</f>
        <v/>
      </c>
      <c r="E2615" s="12" t="str">
        <f>IF('Atual-TXT'!A2636&lt;&gt;"",IF(MOD(VALUE(LEFT(A2615,1)),2)=1,IF(D2615="D",C2615,-C2615),IF(D2615="C",C2615,-C2615)),"")</f>
        <v/>
      </c>
    </row>
    <row r="2616" spans="1:5" x14ac:dyDescent="0.2">
      <c r="A2616" s="11" t="str">
        <f>IF('Atual-TXT'!A2637&lt;&gt;"",LEFT('Atual-TXT'!A2637,15),"")</f>
        <v/>
      </c>
      <c r="B2616" s="11" t="str">
        <f>IF('Atual-TXT'!A2637&lt;&gt;"",RIGHT(LEFT('Atual-TXT'!A2637,51),34),"")</f>
        <v/>
      </c>
      <c r="C2616" s="12" t="str">
        <f>IF('Atual-TXT'!A2637&lt;&gt;"",VALUE(RIGHT(LEFT('Atual-TXT'!A2637,75),23)),"")</f>
        <v/>
      </c>
      <c r="D2616" s="11" t="str">
        <f>IF('Atual-TXT'!A2637&lt;&gt;"",RIGHT(LEFT('Atual-TXT'!A2637,77),1),"")</f>
        <v/>
      </c>
      <c r="E2616" s="12" t="str">
        <f>IF('Atual-TXT'!A2637&lt;&gt;"",IF(MOD(VALUE(LEFT(A2616,1)),2)=1,IF(D2616="D",C2616,-C2616),IF(D2616="C",C2616,-C2616)),"")</f>
        <v/>
      </c>
    </row>
    <row r="2617" spans="1:5" x14ac:dyDescent="0.2">
      <c r="A2617" s="11" t="str">
        <f>IF('Atual-TXT'!A2638&lt;&gt;"",LEFT('Atual-TXT'!A2638,15),"")</f>
        <v/>
      </c>
      <c r="B2617" s="11" t="str">
        <f>IF('Atual-TXT'!A2638&lt;&gt;"",RIGHT(LEFT('Atual-TXT'!A2638,51),34),"")</f>
        <v/>
      </c>
      <c r="C2617" s="12" t="str">
        <f>IF('Atual-TXT'!A2638&lt;&gt;"",VALUE(RIGHT(LEFT('Atual-TXT'!A2638,75),23)),"")</f>
        <v/>
      </c>
      <c r="D2617" s="11" t="str">
        <f>IF('Atual-TXT'!A2638&lt;&gt;"",RIGHT(LEFT('Atual-TXT'!A2638,77),1),"")</f>
        <v/>
      </c>
      <c r="E2617" s="12" t="str">
        <f>IF('Atual-TXT'!A2638&lt;&gt;"",IF(MOD(VALUE(LEFT(A2617,1)),2)=1,IF(D2617="D",C2617,-C2617),IF(D2617="C",C2617,-C2617)),"")</f>
        <v/>
      </c>
    </row>
    <row r="2618" spans="1:5" x14ac:dyDescent="0.2">
      <c r="A2618" s="11" t="str">
        <f>IF('Atual-TXT'!A2639&lt;&gt;"",LEFT('Atual-TXT'!A2639,15),"")</f>
        <v/>
      </c>
      <c r="B2618" s="11" t="str">
        <f>IF('Atual-TXT'!A2639&lt;&gt;"",RIGHT(LEFT('Atual-TXT'!A2639,51),34),"")</f>
        <v/>
      </c>
      <c r="C2618" s="12" t="str">
        <f>IF('Atual-TXT'!A2639&lt;&gt;"",VALUE(RIGHT(LEFT('Atual-TXT'!A2639,75),23)),"")</f>
        <v/>
      </c>
      <c r="D2618" s="11" t="str">
        <f>IF('Atual-TXT'!A2639&lt;&gt;"",RIGHT(LEFT('Atual-TXT'!A2639,77),1),"")</f>
        <v/>
      </c>
      <c r="E2618" s="12" t="str">
        <f>IF('Atual-TXT'!A2639&lt;&gt;"",IF(MOD(VALUE(LEFT(A2618,1)),2)=1,IF(D2618="D",C2618,-C2618),IF(D2618="C",C2618,-C2618)),"")</f>
        <v/>
      </c>
    </row>
    <row r="2619" spans="1:5" x14ac:dyDescent="0.2">
      <c r="A2619" s="11" t="str">
        <f>IF('Atual-TXT'!A2640&lt;&gt;"",LEFT('Atual-TXT'!A2640,15),"")</f>
        <v/>
      </c>
      <c r="B2619" s="11" t="str">
        <f>IF('Atual-TXT'!A2640&lt;&gt;"",RIGHT(LEFT('Atual-TXT'!A2640,51),34),"")</f>
        <v/>
      </c>
      <c r="C2619" s="12" t="str">
        <f>IF('Atual-TXT'!A2640&lt;&gt;"",VALUE(RIGHT(LEFT('Atual-TXT'!A2640,75),23)),"")</f>
        <v/>
      </c>
      <c r="D2619" s="11" t="str">
        <f>IF('Atual-TXT'!A2640&lt;&gt;"",RIGHT(LEFT('Atual-TXT'!A2640,77),1),"")</f>
        <v/>
      </c>
      <c r="E2619" s="12" t="str">
        <f>IF('Atual-TXT'!A2640&lt;&gt;"",IF(MOD(VALUE(LEFT(A2619,1)),2)=1,IF(D2619="D",C2619,-C2619),IF(D2619="C",C2619,-C2619)),"")</f>
        <v/>
      </c>
    </row>
    <row r="2620" spans="1:5" x14ac:dyDescent="0.2">
      <c r="A2620" s="11" t="str">
        <f>IF('Atual-TXT'!A2641&lt;&gt;"",LEFT('Atual-TXT'!A2641,15),"")</f>
        <v/>
      </c>
      <c r="B2620" s="11" t="str">
        <f>IF('Atual-TXT'!A2641&lt;&gt;"",RIGHT(LEFT('Atual-TXT'!A2641,51),34),"")</f>
        <v/>
      </c>
      <c r="C2620" s="12" t="str">
        <f>IF('Atual-TXT'!A2641&lt;&gt;"",VALUE(RIGHT(LEFT('Atual-TXT'!A2641,75),23)),"")</f>
        <v/>
      </c>
      <c r="D2620" s="11" t="str">
        <f>IF('Atual-TXT'!A2641&lt;&gt;"",RIGHT(LEFT('Atual-TXT'!A2641,77),1),"")</f>
        <v/>
      </c>
      <c r="E2620" s="12" t="str">
        <f>IF('Atual-TXT'!A2641&lt;&gt;"",IF(MOD(VALUE(LEFT(A2620,1)),2)=1,IF(D2620="D",C2620,-C2620),IF(D2620="C",C2620,-C2620)),"")</f>
        <v/>
      </c>
    </row>
    <row r="2621" spans="1:5" x14ac:dyDescent="0.2">
      <c r="A2621" s="11" t="str">
        <f>IF('Atual-TXT'!A2642&lt;&gt;"",LEFT('Atual-TXT'!A2642,15),"")</f>
        <v/>
      </c>
      <c r="B2621" s="11" t="str">
        <f>IF('Atual-TXT'!A2642&lt;&gt;"",RIGHT(LEFT('Atual-TXT'!A2642,51),34),"")</f>
        <v/>
      </c>
      <c r="C2621" s="12" t="str">
        <f>IF('Atual-TXT'!A2642&lt;&gt;"",VALUE(RIGHT(LEFT('Atual-TXT'!A2642,75),23)),"")</f>
        <v/>
      </c>
      <c r="D2621" s="11" t="str">
        <f>IF('Atual-TXT'!A2642&lt;&gt;"",RIGHT(LEFT('Atual-TXT'!A2642,77),1),"")</f>
        <v/>
      </c>
      <c r="E2621" s="12" t="str">
        <f>IF('Atual-TXT'!A2642&lt;&gt;"",IF(MOD(VALUE(LEFT(A2621,1)),2)=1,IF(D2621="D",C2621,-C2621),IF(D2621="C",C2621,-C2621)),"")</f>
        <v/>
      </c>
    </row>
    <row r="2622" spans="1:5" x14ac:dyDescent="0.2">
      <c r="A2622" s="11" t="str">
        <f>IF('Atual-TXT'!A2643&lt;&gt;"",LEFT('Atual-TXT'!A2643,15),"")</f>
        <v/>
      </c>
      <c r="B2622" s="11" t="str">
        <f>IF('Atual-TXT'!A2643&lt;&gt;"",RIGHT(LEFT('Atual-TXT'!A2643,51),34),"")</f>
        <v/>
      </c>
      <c r="C2622" s="12" t="str">
        <f>IF('Atual-TXT'!A2643&lt;&gt;"",VALUE(RIGHT(LEFT('Atual-TXT'!A2643,75),23)),"")</f>
        <v/>
      </c>
      <c r="D2622" s="11" t="str">
        <f>IF('Atual-TXT'!A2643&lt;&gt;"",RIGHT(LEFT('Atual-TXT'!A2643,77),1),"")</f>
        <v/>
      </c>
      <c r="E2622" s="12" t="str">
        <f>IF('Atual-TXT'!A2643&lt;&gt;"",IF(MOD(VALUE(LEFT(A2622,1)),2)=1,IF(D2622="D",C2622,-C2622),IF(D2622="C",C2622,-C2622)),"")</f>
        <v/>
      </c>
    </row>
    <row r="2623" spans="1:5" x14ac:dyDescent="0.2">
      <c r="A2623" s="11" t="str">
        <f>IF('Atual-TXT'!A2644&lt;&gt;"",LEFT('Atual-TXT'!A2644,15),"")</f>
        <v/>
      </c>
      <c r="B2623" s="11" t="str">
        <f>IF('Atual-TXT'!A2644&lt;&gt;"",RIGHT(LEFT('Atual-TXT'!A2644,51),34),"")</f>
        <v/>
      </c>
      <c r="C2623" s="12" t="str">
        <f>IF('Atual-TXT'!A2644&lt;&gt;"",VALUE(RIGHT(LEFT('Atual-TXT'!A2644,75),23)),"")</f>
        <v/>
      </c>
      <c r="D2623" s="11" t="str">
        <f>IF('Atual-TXT'!A2644&lt;&gt;"",RIGHT(LEFT('Atual-TXT'!A2644,77),1),"")</f>
        <v/>
      </c>
      <c r="E2623" s="12" t="str">
        <f>IF('Atual-TXT'!A2644&lt;&gt;"",IF(MOD(VALUE(LEFT(A2623,1)),2)=1,IF(D2623="D",C2623,-C2623),IF(D2623="C",C2623,-C2623)),"")</f>
        <v/>
      </c>
    </row>
    <row r="2624" spans="1:5" x14ac:dyDescent="0.2">
      <c r="A2624" s="11" t="str">
        <f>IF('Atual-TXT'!A2645&lt;&gt;"",LEFT('Atual-TXT'!A2645,15),"")</f>
        <v/>
      </c>
      <c r="B2624" s="11" t="str">
        <f>IF('Atual-TXT'!A2645&lt;&gt;"",RIGHT(LEFT('Atual-TXT'!A2645,51),34),"")</f>
        <v/>
      </c>
      <c r="C2624" s="12" t="str">
        <f>IF('Atual-TXT'!A2645&lt;&gt;"",VALUE(RIGHT(LEFT('Atual-TXT'!A2645,75),23)),"")</f>
        <v/>
      </c>
      <c r="D2624" s="11" t="str">
        <f>IF('Atual-TXT'!A2645&lt;&gt;"",RIGHT(LEFT('Atual-TXT'!A2645,77),1),"")</f>
        <v/>
      </c>
      <c r="E2624" s="12" t="str">
        <f>IF('Atual-TXT'!A2645&lt;&gt;"",IF(MOD(VALUE(LEFT(A2624,1)),2)=1,IF(D2624="D",C2624,-C2624),IF(D2624="C",C2624,-C2624)),"")</f>
        <v/>
      </c>
    </row>
    <row r="2625" spans="1:5" x14ac:dyDescent="0.2">
      <c r="A2625" s="11" t="str">
        <f>IF('Atual-TXT'!A2646&lt;&gt;"",LEFT('Atual-TXT'!A2646,15),"")</f>
        <v/>
      </c>
      <c r="B2625" s="11" t="str">
        <f>IF('Atual-TXT'!A2646&lt;&gt;"",RIGHT(LEFT('Atual-TXT'!A2646,51),34),"")</f>
        <v/>
      </c>
      <c r="C2625" s="12" t="str">
        <f>IF('Atual-TXT'!A2646&lt;&gt;"",VALUE(RIGHT(LEFT('Atual-TXT'!A2646,75),23)),"")</f>
        <v/>
      </c>
      <c r="D2625" s="11" t="str">
        <f>IF('Atual-TXT'!A2646&lt;&gt;"",RIGHT(LEFT('Atual-TXT'!A2646,77),1),"")</f>
        <v/>
      </c>
      <c r="E2625" s="12" t="str">
        <f>IF('Atual-TXT'!A2646&lt;&gt;"",IF(MOD(VALUE(LEFT(A2625,1)),2)=1,IF(D2625="D",C2625,-C2625),IF(D2625="C",C2625,-C2625)),"")</f>
        <v/>
      </c>
    </row>
    <row r="2626" spans="1:5" x14ac:dyDescent="0.2">
      <c r="A2626" s="11" t="str">
        <f>IF('Atual-TXT'!A2647&lt;&gt;"",LEFT('Atual-TXT'!A2647,15),"")</f>
        <v/>
      </c>
      <c r="B2626" s="11" t="str">
        <f>IF('Atual-TXT'!A2647&lt;&gt;"",RIGHT(LEFT('Atual-TXT'!A2647,51),34),"")</f>
        <v/>
      </c>
      <c r="C2626" s="12" t="str">
        <f>IF('Atual-TXT'!A2647&lt;&gt;"",VALUE(RIGHT(LEFT('Atual-TXT'!A2647,75),23)),"")</f>
        <v/>
      </c>
      <c r="D2626" s="11" t="str">
        <f>IF('Atual-TXT'!A2647&lt;&gt;"",RIGHT(LEFT('Atual-TXT'!A2647,77),1),"")</f>
        <v/>
      </c>
      <c r="E2626" s="12" t="str">
        <f>IF('Atual-TXT'!A2647&lt;&gt;"",IF(MOD(VALUE(LEFT(A2626,1)),2)=1,IF(D2626="D",C2626,-C2626),IF(D2626="C",C2626,-C2626)),"")</f>
        <v/>
      </c>
    </row>
    <row r="2627" spans="1:5" x14ac:dyDescent="0.2">
      <c r="A2627" s="11" t="str">
        <f>IF('Atual-TXT'!A2648&lt;&gt;"",LEFT('Atual-TXT'!A2648,15),"")</f>
        <v/>
      </c>
      <c r="B2627" s="11" t="str">
        <f>IF('Atual-TXT'!A2648&lt;&gt;"",RIGHT(LEFT('Atual-TXT'!A2648,51),34),"")</f>
        <v/>
      </c>
      <c r="C2627" s="12" t="str">
        <f>IF('Atual-TXT'!A2648&lt;&gt;"",VALUE(RIGHT(LEFT('Atual-TXT'!A2648,75),23)),"")</f>
        <v/>
      </c>
      <c r="D2627" s="11" t="str">
        <f>IF('Atual-TXT'!A2648&lt;&gt;"",RIGHT(LEFT('Atual-TXT'!A2648,77),1),"")</f>
        <v/>
      </c>
      <c r="E2627" s="12" t="str">
        <f>IF('Atual-TXT'!A2648&lt;&gt;"",IF(MOD(VALUE(LEFT(A2627,1)),2)=1,IF(D2627="D",C2627,-C2627),IF(D2627="C",C2627,-C2627)),"")</f>
        <v/>
      </c>
    </row>
    <row r="2628" spans="1:5" x14ac:dyDescent="0.2">
      <c r="A2628" s="11" t="str">
        <f>IF('Atual-TXT'!A2649&lt;&gt;"",LEFT('Atual-TXT'!A2649,15),"")</f>
        <v/>
      </c>
      <c r="B2628" s="11" t="str">
        <f>IF('Atual-TXT'!A2649&lt;&gt;"",RIGHT(LEFT('Atual-TXT'!A2649,51),34),"")</f>
        <v/>
      </c>
      <c r="C2628" s="12" t="str">
        <f>IF('Atual-TXT'!A2649&lt;&gt;"",VALUE(RIGHT(LEFT('Atual-TXT'!A2649,75),23)),"")</f>
        <v/>
      </c>
      <c r="D2628" s="11" t="str">
        <f>IF('Atual-TXT'!A2649&lt;&gt;"",RIGHT(LEFT('Atual-TXT'!A2649,77),1),"")</f>
        <v/>
      </c>
      <c r="E2628" s="12" t="str">
        <f>IF('Atual-TXT'!A2649&lt;&gt;"",IF(MOD(VALUE(LEFT(A2628,1)),2)=1,IF(D2628="D",C2628,-C2628),IF(D2628="C",C2628,-C2628)),"")</f>
        <v/>
      </c>
    </row>
    <row r="2629" spans="1:5" x14ac:dyDescent="0.2">
      <c r="A2629" s="11" t="str">
        <f>IF('Atual-TXT'!A2650&lt;&gt;"",LEFT('Atual-TXT'!A2650,15),"")</f>
        <v/>
      </c>
      <c r="B2629" s="11" t="str">
        <f>IF('Atual-TXT'!A2650&lt;&gt;"",RIGHT(LEFT('Atual-TXT'!A2650,51),34),"")</f>
        <v/>
      </c>
      <c r="C2629" s="12" t="str">
        <f>IF('Atual-TXT'!A2650&lt;&gt;"",VALUE(RIGHT(LEFT('Atual-TXT'!A2650,75),23)),"")</f>
        <v/>
      </c>
      <c r="D2629" s="11" t="str">
        <f>IF('Atual-TXT'!A2650&lt;&gt;"",RIGHT(LEFT('Atual-TXT'!A2650,77),1),"")</f>
        <v/>
      </c>
      <c r="E2629" s="12" t="str">
        <f>IF('Atual-TXT'!A2650&lt;&gt;"",IF(MOD(VALUE(LEFT(A2629,1)),2)=1,IF(D2629="D",C2629,-C2629),IF(D2629="C",C2629,-C2629)),"")</f>
        <v/>
      </c>
    </row>
    <row r="2630" spans="1:5" x14ac:dyDescent="0.2">
      <c r="A2630" s="11" t="str">
        <f>IF('Atual-TXT'!A2651&lt;&gt;"",LEFT('Atual-TXT'!A2651,15),"")</f>
        <v/>
      </c>
      <c r="B2630" s="11" t="str">
        <f>IF('Atual-TXT'!A2651&lt;&gt;"",RIGHT(LEFT('Atual-TXT'!A2651,51),34),"")</f>
        <v/>
      </c>
      <c r="C2630" s="12" t="str">
        <f>IF('Atual-TXT'!A2651&lt;&gt;"",VALUE(RIGHT(LEFT('Atual-TXT'!A2651,75),23)),"")</f>
        <v/>
      </c>
      <c r="D2630" s="11" t="str">
        <f>IF('Atual-TXT'!A2651&lt;&gt;"",RIGHT(LEFT('Atual-TXT'!A2651,77),1),"")</f>
        <v/>
      </c>
      <c r="E2630" s="12" t="str">
        <f>IF('Atual-TXT'!A2651&lt;&gt;"",IF(MOD(VALUE(LEFT(A2630,1)),2)=1,IF(D2630="D",C2630,-C2630),IF(D2630="C",C2630,-C2630)),"")</f>
        <v/>
      </c>
    </row>
    <row r="2631" spans="1:5" x14ac:dyDescent="0.2">
      <c r="A2631" s="11" t="str">
        <f>IF('Atual-TXT'!A2652&lt;&gt;"",LEFT('Atual-TXT'!A2652,15),"")</f>
        <v/>
      </c>
      <c r="B2631" s="11" t="str">
        <f>IF('Atual-TXT'!A2652&lt;&gt;"",RIGHT(LEFT('Atual-TXT'!A2652,51),34),"")</f>
        <v/>
      </c>
      <c r="C2631" s="12" t="str">
        <f>IF('Atual-TXT'!A2652&lt;&gt;"",VALUE(RIGHT(LEFT('Atual-TXT'!A2652,75),23)),"")</f>
        <v/>
      </c>
      <c r="D2631" s="11" t="str">
        <f>IF('Atual-TXT'!A2652&lt;&gt;"",RIGHT(LEFT('Atual-TXT'!A2652,77),1),"")</f>
        <v/>
      </c>
      <c r="E2631" s="12" t="str">
        <f>IF('Atual-TXT'!A2652&lt;&gt;"",IF(MOD(VALUE(LEFT(A2631,1)),2)=1,IF(D2631="D",C2631,-C2631),IF(D2631="C",C2631,-C2631)),"")</f>
        <v/>
      </c>
    </row>
    <row r="2632" spans="1:5" x14ac:dyDescent="0.2">
      <c r="A2632" s="11" t="str">
        <f>IF('Atual-TXT'!A2653&lt;&gt;"",LEFT('Atual-TXT'!A2653,15),"")</f>
        <v/>
      </c>
      <c r="B2632" s="11" t="str">
        <f>IF('Atual-TXT'!A2653&lt;&gt;"",RIGHT(LEFT('Atual-TXT'!A2653,51),34),"")</f>
        <v/>
      </c>
      <c r="C2632" s="12" t="str">
        <f>IF('Atual-TXT'!A2653&lt;&gt;"",VALUE(RIGHT(LEFT('Atual-TXT'!A2653,75),23)),"")</f>
        <v/>
      </c>
      <c r="D2632" s="11" t="str">
        <f>IF('Atual-TXT'!A2653&lt;&gt;"",RIGHT(LEFT('Atual-TXT'!A2653,77),1),"")</f>
        <v/>
      </c>
      <c r="E2632" s="12" t="str">
        <f>IF('Atual-TXT'!A2653&lt;&gt;"",IF(MOD(VALUE(LEFT(A2632,1)),2)=1,IF(D2632="D",C2632,-C2632),IF(D2632="C",C2632,-C2632)),"")</f>
        <v/>
      </c>
    </row>
    <row r="2633" spans="1:5" x14ac:dyDescent="0.2">
      <c r="A2633" s="11" t="str">
        <f>IF('Atual-TXT'!A2654&lt;&gt;"",LEFT('Atual-TXT'!A2654,15),"")</f>
        <v/>
      </c>
      <c r="B2633" s="11" t="str">
        <f>IF('Atual-TXT'!A2654&lt;&gt;"",RIGHT(LEFT('Atual-TXT'!A2654,51),34),"")</f>
        <v/>
      </c>
      <c r="C2633" s="12" t="str">
        <f>IF('Atual-TXT'!A2654&lt;&gt;"",VALUE(RIGHT(LEFT('Atual-TXT'!A2654,75),23)),"")</f>
        <v/>
      </c>
      <c r="D2633" s="11" t="str">
        <f>IF('Atual-TXT'!A2654&lt;&gt;"",RIGHT(LEFT('Atual-TXT'!A2654,77),1),"")</f>
        <v/>
      </c>
      <c r="E2633" s="12" t="str">
        <f>IF('Atual-TXT'!A2654&lt;&gt;"",IF(MOD(VALUE(LEFT(A2633,1)),2)=1,IF(D2633="D",C2633,-C2633),IF(D2633="C",C2633,-C2633)),"")</f>
        <v/>
      </c>
    </row>
    <row r="2634" spans="1:5" x14ac:dyDescent="0.2">
      <c r="A2634" s="11" t="str">
        <f>IF('Atual-TXT'!A2655&lt;&gt;"",LEFT('Atual-TXT'!A2655,15),"")</f>
        <v/>
      </c>
      <c r="B2634" s="11" t="str">
        <f>IF('Atual-TXT'!A2655&lt;&gt;"",RIGHT(LEFT('Atual-TXT'!A2655,51),34),"")</f>
        <v/>
      </c>
      <c r="C2634" s="12" t="str">
        <f>IF('Atual-TXT'!A2655&lt;&gt;"",VALUE(RIGHT(LEFT('Atual-TXT'!A2655,75),23)),"")</f>
        <v/>
      </c>
      <c r="D2634" s="11" t="str">
        <f>IF('Atual-TXT'!A2655&lt;&gt;"",RIGHT(LEFT('Atual-TXT'!A2655,77),1),"")</f>
        <v/>
      </c>
      <c r="E2634" s="12" t="str">
        <f>IF('Atual-TXT'!A2655&lt;&gt;"",IF(MOD(VALUE(LEFT(A2634,1)),2)=1,IF(D2634="D",C2634,-C2634),IF(D2634="C",C2634,-C2634)),"")</f>
        <v/>
      </c>
    </row>
    <row r="2635" spans="1:5" x14ac:dyDescent="0.2">
      <c r="A2635" s="11" t="str">
        <f>IF('Atual-TXT'!A2656&lt;&gt;"",LEFT('Atual-TXT'!A2656,15),"")</f>
        <v/>
      </c>
      <c r="B2635" s="11" t="str">
        <f>IF('Atual-TXT'!A2656&lt;&gt;"",RIGHT(LEFT('Atual-TXT'!A2656,51),34),"")</f>
        <v/>
      </c>
      <c r="C2635" s="12" t="str">
        <f>IF('Atual-TXT'!A2656&lt;&gt;"",VALUE(RIGHT(LEFT('Atual-TXT'!A2656,75),23)),"")</f>
        <v/>
      </c>
      <c r="D2635" s="11" t="str">
        <f>IF('Atual-TXT'!A2656&lt;&gt;"",RIGHT(LEFT('Atual-TXT'!A2656,77),1),"")</f>
        <v/>
      </c>
      <c r="E2635" s="12" t="str">
        <f>IF('Atual-TXT'!A2656&lt;&gt;"",IF(MOD(VALUE(LEFT(A2635,1)),2)=1,IF(D2635="D",C2635,-C2635),IF(D2635="C",C2635,-C2635)),"")</f>
        <v/>
      </c>
    </row>
    <row r="2636" spans="1:5" x14ac:dyDescent="0.2">
      <c r="A2636" s="11" t="str">
        <f>IF('Atual-TXT'!A2657&lt;&gt;"",LEFT('Atual-TXT'!A2657,15),"")</f>
        <v/>
      </c>
      <c r="B2636" s="11" t="str">
        <f>IF('Atual-TXT'!A2657&lt;&gt;"",RIGHT(LEFT('Atual-TXT'!A2657,51),34),"")</f>
        <v/>
      </c>
      <c r="C2636" s="12" t="str">
        <f>IF('Atual-TXT'!A2657&lt;&gt;"",VALUE(RIGHT(LEFT('Atual-TXT'!A2657,75),23)),"")</f>
        <v/>
      </c>
      <c r="D2636" s="11" t="str">
        <f>IF('Atual-TXT'!A2657&lt;&gt;"",RIGHT(LEFT('Atual-TXT'!A2657,77),1),"")</f>
        <v/>
      </c>
      <c r="E2636" s="12" t="str">
        <f>IF('Atual-TXT'!A2657&lt;&gt;"",IF(MOD(VALUE(LEFT(A2636,1)),2)=1,IF(D2636="D",C2636,-C2636),IF(D2636="C",C2636,-C2636)),"")</f>
        <v/>
      </c>
    </row>
    <row r="2637" spans="1:5" x14ac:dyDescent="0.2">
      <c r="A2637" s="11" t="str">
        <f>IF('Atual-TXT'!A2658&lt;&gt;"",LEFT('Atual-TXT'!A2658,15),"")</f>
        <v/>
      </c>
      <c r="B2637" s="11" t="str">
        <f>IF('Atual-TXT'!A2658&lt;&gt;"",RIGHT(LEFT('Atual-TXT'!A2658,51),34),"")</f>
        <v/>
      </c>
      <c r="C2637" s="12" t="str">
        <f>IF('Atual-TXT'!A2658&lt;&gt;"",VALUE(RIGHT(LEFT('Atual-TXT'!A2658,75),23)),"")</f>
        <v/>
      </c>
      <c r="D2637" s="11" t="str">
        <f>IF('Atual-TXT'!A2658&lt;&gt;"",RIGHT(LEFT('Atual-TXT'!A2658,77),1),"")</f>
        <v/>
      </c>
      <c r="E2637" s="12" t="str">
        <f>IF('Atual-TXT'!A2658&lt;&gt;"",IF(MOD(VALUE(LEFT(A2637,1)),2)=1,IF(D2637="D",C2637,-C2637),IF(D2637="C",C2637,-C2637)),"")</f>
        <v/>
      </c>
    </row>
    <row r="2638" spans="1:5" x14ac:dyDescent="0.2">
      <c r="A2638" s="11" t="str">
        <f>IF('Atual-TXT'!A2659&lt;&gt;"",LEFT('Atual-TXT'!A2659,15),"")</f>
        <v/>
      </c>
      <c r="B2638" s="11" t="str">
        <f>IF('Atual-TXT'!A2659&lt;&gt;"",RIGHT(LEFT('Atual-TXT'!A2659,51),34),"")</f>
        <v/>
      </c>
      <c r="C2638" s="12" t="str">
        <f>IF('Atual-TXT'!A2659&lt;&gt;"",VALUE(RIGHT(LEFT('Atual-TXT'!A2659,75),23)),"")</f>
        <v/>
      </c>
      <c r="D2638" s="11" t="str">
        <f>IF('Atual-TXT'!A2659&lt;&gt;"",RIGHT(LEFT('Atual-TXT'!A2659,77),1),"")</f>
        <v/>
      </c>
      <c r="E2638" s="12" t="str">
        <f>IF('Atual-TXT'!A2659&lt;&gt;"",IF(MOD(VALUE(LEFT(A2638,1)),2)=1,IF(D2638="D",C2638,-C2638),IF(D2638="C",C2638,-C2638)),"")</f>
        <v/>
      </c>
    </row>
    <row r="2639" spans="1:5" x14ac:dyDescent="0.2">
      <c r="A2639" s="11" t="str">
        <f>IF('Atual-TXT'!A2660&lt;&gt;"",LEFT('Atual-TXT'!A2660,15),"")</f>
        <v/>
      </c>
      <c r="B2639" s="11" t="str">
        <f>IF('Atual-TXT'!A2660&lt;&gt;"",RIGHT(LEFT('Atual-TXT'!A2660,51),34),"")</f>
        <v/>
      </c>
      <c r="C2639" s="12" t="str">
        <f>IF('Atual-TXT'!A2660&lt;&gt;"",VALUE(RIGHT(LEFT('Atual-TXT'!A2660,75),23)),"")</f>
        <v/>
      </c>
      <c r="D2639" s="11" t="str">
        <f>IF('Atual-TXT'!A2660&lt;&gt;"",RIGHT(LEFT('Atual-TXT'!A2660,77),1),"")</f>
        <v/>
      </c>
      <c r="E2639" s="12" t="str">
        <f>IF('Atual-TXT'!A2660&lt;&gt;"",IF(MOD(VALUE(LEFT(A2639,1)),2)=1,IF(D2639="D",C2639,-C2639),IF(D2639="C",C2639,-C2639)),"")</f>
        <v/>
      </c>
    </row>
    <row r="2640" spans="1:5" x14ac:dyDescent="0.2">
      <c r="A2640" s="11" t="str">
        <f>IF('Atual-TXT'!A2661&lt;&gt;"",LEFT('Atual-TXT'!A2661,15),"")</f>
        <v/>
      </c>
      <c r="B2640" s="11" t="str">
        <f>IF('Atual-TXT'!A2661&lt;&gt;"",RIGHT(LEFT('Atual-TXT'!A2661,51),34),"")</f>
        <v/>
      </c>
      <c r="C2640" s="12" t="str">
        <f>IF('Atual-TXT'!A2661&lt;&gt;"",VALUE(RIGHT(LEFT('Atual-TXT'!A2661,75),23)),"")</f>
        <v/>
      </c>
      <c r="D2640" s="11" t="str">
        <f>IF('Atual-TXT'!A2661&lt;&gt;"",RIGHT(LEFT('Atual-TXT'!A2661,77),1),"")</f>
        <v/>
      </c>
      <c r="E2640" s="12" t="str">
        <f>IF('Atual-TXT'!A2661&lt;&gt;"",IF(MOD(VALUE(LEFT(A2640,1)),2)=1,IF(D2640="D",C2640,-C2640),IF(D2640="C",C2640,-C2640)),"")</f>
        <v/>
      </c>
    </row>
    <row r="2641" spans="1:5" x14ac:dyDescent="0.2">
      <c r="A2641" s="11" t="str">
        <f>IF('Atual-TXT'!A2662&lt;&gt;"",LEFT('Atual-TXT'!A2662,15),"")</f>
        <v/>
      </c>
      <c r="B2641" s="11" t="str">
        <f>IF('Atual-TXT'!A2662&lt;&gt;"",RIGHT(LEFT('Atual-TXT'!A2662,51),34),"")</f>
        <v/>
      </c>
      <c r="C2641" s="12" t="str">
        <f>IF('Atual-TXT'!A2662&lt;&gt;"",VALUE(RIGHT(LEFT('Atual-TXT'!A2662,75),23)),"")</f>
        <v/>
      </c>
      <c r="D2641" s="11" t="str">
        <f>IF('Atual-TXT'!A2662&lt;&gt;"",RIGHT(LEFT('Atual-TXT'!A2662,77),1),"")</f>
        <v/>
      </c>
      <c r="E2641" s="12" t="str">
        <f>IF('Atual-TXT'!A2662&lt;&gt;"",IF(MOD(VALUE(LEFT(A2641,1)),2)=1,IF(D2641="D",C2641,-C2641),IF(D2641="C",C2641,-C2641)),"")</f>
        <v/>
      </c>
    </row>
    <row r="2642" spans="1:5" x14ac:dyDescent="0.2">
      <c r="A2642" s="11" t="str">
        <f>IF('Atual-TXT'!A2663&lt;&gt;"",LEFT('Atual-TXT'!A2663,15),"")</f>
        <v/>
      </c>
      <c r="B2642" s="11" t="str">
        <f>IF('Atual-TXT'!A2663&lt;&gt;"",RIGHT(LEFT('Atual-TXT'!A2663,51),34),"")</f>
        <v/>
      </c>
      <c r="C2642" s="12" t="str">
        <f>IF('Atual-TXT'!A2663&lt;&gt;"",VALUE(RIGHT(LEFT('Atual-TXT'!A2663,75),23)),"")</f>
        <v/>
      </c>
      <c r="D2642" s="11" t="str">
        <f>IF('Atual-TXT'!A2663&lt;&gt;"",RIGHT(LEFT('Atual-TXT'!A2663,77),1),"")</f>
        <v/>
      </c>
      <c r="E2642" s="12" t="str">
        <f>IF('Atual-TXT'!A2663&lt;&gt;"",IF(MOD(VALUE(LEFT(A2642,1)),2)=1,IF(D2642="D",C2642,-C2642),IF(D2642="C",C2642,-C2642)),"")</f>
        <v/>
      </c>
    </row>
    <row r="2643" spans="1:5" x14ac:dyDescent="0.2">
      <c r="A2643" s="11" t="str">
        <f>IF('Atual-TXT'!A2664&lt;&gt;"",LEFT('Atual-TXT'!A2664,15),"")</f>
        <v/>
      </c>
      <c r="B2643" s="11" t="str">
        <f>IF('Atual-TXT'!A2664&lt;&gt;"",RIGHT(LEFT('Atual-TXT'!A2664,51),34),"")</f>
        <v/>
      </c>
      <c r="C2643" s="12" t="str">
        <f>IF('Atual-TXT'!A2664&lt;&gt;"",VALUE(RIGHT(LEFT('Atual-TXT'!A2664,75),23)),"")</f>
        <v/>
      </c>
      <c r="D2643" s="11" t="str">
        <f>IF('Atual-TXT'!A2664&lt;&gt;"",RIGHT(LEFT('Atual-TXT'!A2664,77),1),"")</f>
        <v/>
      </c>
      <c r="E2643" s="12" t="str">
        <f>IF('Atual-TXT'!A2664&lt;&gt;"",IF(MOD(VALUE(LEFT(A2643,1)),2)=1,IF(D2643="D",C2643,-C2643),IF(D2643="C",C2643,-C2643)),"")</f>
        <v/>
      </c>
    </row>
    <row r="2644" spans="1:5" x14ac:dyDescent="0.2">
      <c r="A2644" s="11" t="str">
        <f>IF('Atual-TXT'!A2665&lt;&gt;"",LEFT('Atual-TXT'!A2665,15),"")</f>
        <v/>
      </c>
      <c r="B2644" s="11" t="str">
        <f>IF('Atual-TXT'!A2665&lt;&gt;"",RIGHT(LEFT('Atual-TXT'!A2665,51),34),"")</f>
        <v/>
      </c>
      <c r="C2644" s="12" t="str">
        <f>IF('Atual-TXT'!A2665&lt;&gt;"",VALUE(RIGHT(LEFT('Atual-TXT'!A2665,75),23)),"")</f>
        <v/>
      </c>
      <c r="D2644" s="11" t="str">
        <f>IF('Atual-TXT'!A2665&lt;&gt;"",RIGHT(LEFT('Atual-TXT'!A2665,77),1),"")</f>
        <v/>
      </c>
      <c r="E2644" s="12" t="str">
        <f>IF('Atual-TXT'!A2665&lt;&gt;"",IF(MOD(VALUE(LEFT(A2644,1)),2)=1,IF(D2644="D",C2644,-C2644),IF(D2644="C",C2644,-C2644)),"")</f>
        <v/>
      </c>
    </row>
    <row r="2645" spans="1:5" x14ac:dyDescent="0.2">
      <c r="A2645" s="11" t="str">
        <f>IF('Atual-TXT'!A2666&lt;&gt;"",LEFT('Atual-TXT'!A2666,15),"")</f>
        <v/>
      </c>
      <c r="B2645" s="11" t="str">
        <f>IF('Atual-TXT'!A2666&lt;&gt;"",RIGHT(LEFT('Atual-TXT'!A2666,51),34),"")</f>
        <v/>
      </c>
      <c r="C2645" s="12" t="str">
        <f>IF('Atual-TXT'!A2666&lt;&gt;"",VALUE(RIGHT(LEFT('Atual-TXT'!A2666,75),23)),"")</f>
        <v/>
      </c>
      <c r="D2645" s="11" t="str">
        <f>IF('Atual-TXT'!A2666&lt;&gt;"",RIGHT(LEFT('Atual-TXT'!A2666,77),1),"")</f>
        <v/>
      </c>
      <c r="E2645" s="12" t="str">
        <f>IF('Atual-TXT'!A2666&lt;&gt;"",IF(MOD(VALUE(LEFT(A2645,1)),2)=1,IF(D2645="D",C2645,-C2645),IF(D2645="C",C2645,-C2645)),"")</f>
        <v/>
      </c>
    </row>
    <row r="2646" spans="1:5" x14ac:dyDescent="0.2">
      <c r="A2646" s="11" t="str">
        <f>IF('Atual-TXT'!A2667&lt;&gt;"",LEFT('Atual-TXT'!A2667,15),"")</f>
        <v/>
      </c>
      <c r="B2646" s="11" t="str">
        <f>IF('Atual-TXT'!A2667&lt;&gt;"",RIGHT(LEFT('Atual-TXT'!A2667,51),34),"")</f>
        <v/>
      </c>
      <c r="C2646" s="12" t="str">
        <f>IF('Atual-TXT'!A2667&lt;&gt;"",VALUE(RIGHT(LEFT('Atual-TXT'!A2667,75),23)),"")</f>
        <v/>
      </c>
      <c r="D2646" s="11" t="str">
        <f>IF('Atual-TXT'!A2667&lt;&gt;"",RIGHT(LEFT('Atual-TXT'!A2667,77),1),"")</f>
        <v/>
      </c>
      <c r="E2646" s="12" t="str">
        <f>IF('Atual-TXT'!A2667&lt;&gt;"",IF(MOD(VALUE(LEFT(A2646,1)),2)=1,IF(D2646="D",C2646,-C2646),IF(D2646="C",C2646,-C2646)),"")</f>
        <v/>
      </c>
    </row>
    <row r="2647" spans="1:5" x14ac:dyDescent="0.2">
      <c r="A2647" s="11" t="str">
        <f>IF('Atual-TXT'!A2668&lt;&gt;"",LEFT('Atual-TXT'!A2668,15),"")</f>
        <v/>
      </c>
      <c r="B2647" s="11" t="str">
        <f>IF('Atual-TXT'!A2668&lt;&gt;"",RIGHT(LEFT('Atual-TXT'!A2668,51),34),"")</f>
        <v/>
      </c>
      <c r="C2647" s="12" t="str">
        <f>IF('Atual-TXT'!A2668&lt;&gt;"",VALUE(RIGHT(LEFT('Atual-TXT'!A2668,75),23)),"")</f>
        <v/>
      </c>
      <c r="D2647" s="11" t="str">
        <f>IF('Atual-TXT'!A2668&lt;&gt;"",RIGHT(LEFT('Atual-TXT'!A2668,77),1),"")</f>
        <v/>
      </c>
      <c r="E2647" s="12" t="str">
        <f>IF('Atual-TXT'!A2668&lt;&gt;"",IF(MOD(VALUE(LEFT(A2647,1)),2)=1,IF(D2647="D",C2647,-C2647),IF(D2647="C",C2647,-C2647)),"")</f>
        <v/>
      </c>
    </row>
    <row r="2648" spans="1:5" x14ac:dyDescent="0.2">
      <c r="A2648" s="11" t="str">
        <f>IF('Atual-TXT'!A2669&lt;&gt;"",LEFT('Atual-TXT'!A2669,15),"")</f>
        <v/>
      </c>
      <c r="B2648" s="11" t="str">
        <f>IF('Atual-TXT'!A2669&lt;&gt;"",RIGHT(LEFT('Atual-TXT'!A2669,51),34),"")</f>
        <v/>
      </c>
      <c r="C2648" s="12" t="str">
        <f>IF('Atual-TXT'!A2669&lt;&gt;"",VALUE(RIGHT(LEFT('Atual-TXT'!A2669,75),23)),"")</f>
        <v/>
      </c>
      <c r="D2648" s="11" t="str">
        <f>IF('Atual-TXT'!A2669&lt;&gt;"",RIGHT(LEFT('Atual-TXT'!A2669,77),1),"")</f>
        <v/>
      </c>
      <c r="E2648" s="12" t="str">
        <f>IF('Atual-TXT'!A2669&lt;&gt;"",IF(MOD(VALUE(LEFT(A2648,1)),2)=1,IF(D2648="D",C2648,-C2648),IF(D2648="C",C2648,-C2648)),"")</f>
        <v/>
      </c>
    </row>
    <row r="2649" spans="1:5" x14ac:dyDescent="0.2">
      <c r="A2649" s="11" t="str">
        <f>IF('Atual-TXT'!A2670&lt;&gt;"",LEFT('Atual-TXT'!A2670,15),"")</f>
        <v/>
      </c>
      <c r="B2649" s="11" t="str">
        <f>IF('Atual-TXT'!A2670&lt;&gt;"",RIGHT(LEFT('Atual-TXT'!A2670,51),34),"")</f>
        <v/>
      </c>
      <c r="C2649" s="12" t="str">
        <f>IF('Atual-TXT'!A2670&lt;&gt;"",VALUE(RIGHT(LEFT('Atual-TXT'!A2670,75),23)),"")</f>
        <v/>
      </c>
      <c r="D2649" s="11" t="str">
        <f>IF('Atual-TXT'!A2670&lt;&gt;"",RIGHT(LEFT('Atual-TXT'!A2670,77),1),"")</f>
        <v/>
      </c>
      <c r="E2649" s="12" t="str">
        <f>IF('Atual-TXT'!A2670&lt;&gt;"",IF(MOD(VALUE(LEFT(A2649,1)),2)=1,IF(D2649="D",C2649,-C2649),IF(D2649="C",C2649,-C2649)),"")</f>
        <v/>
      </c>
    </row>
    <row r="2650" spans="1:5" x14ac:dyDescent="0.2">
      <c r="A2650" s="11" t="str">
        <f>IF('Atual-TXT'!A2671&lt;&gt;"",LEFT('Atual-TXT'!A2671,15),"")</f>
        <v/>
      </c>
      <c r="B2650" s="11" t="str">
        <f>IF('Atual-TXT'!A2671&lt;&gt;"",RIGHT(LEFT('Atual-TXT'!A2671,51),34),"")</f>
        <v/>
      </c>
      <c r="C2650" s="12" t="str">
        <f>IF('Atual-TXT'!A2671&lt;&gt;"",VALUE(RIGHT(LEFT('Atual-TXT'!A2671,75),23)),"")</f>
        <v/>
      </c>
      <c r="D2650" s="11" t="str">
        <f>IF('Atual-TXT'!A2671&lt;&gt;"",RIGHT(LEFT('Atual-TXT'!A2671,77),1),"")</f>
        <v/>
      </c>
      <c r="E2650" s="12" t="str">
        <f>IF('Atual-TXT'!A2671&lt;&gt;"",IF(MOD(VALUE(LEFT(A2650,1)),2)=1,IF(D2650="D",C2650,-C2650),IF(D2650="C",C2650,-C2650)),"")</f>
        <v/>
      </c>
    </row>
    <row r="2651" spans="1:5" x14ac:dyDescent="0.2">
      <c r="A2651" s="11" t="str">
        <f>IF('Atual-TXT'!A2672&lt;&gt;"",LEFT('Atual-TXT'!A2672,15),"")</f>
        <v/>
      </c>
      <c r="B2651" s="11" t="str">
        <f>IF('Atual-TXT'!A2672&lt;&gt;"",RIGHT(LEFT('Atual-TXT'!A2672,51),34),"")</f>
        <v/>
      </c>
      <c r="C2651" s="12" t="str">
        <f>IF('Atual-TXT'!A2672&lt;&gt;"",VALUE(RIGHT(LEFT('Atual-TXT'!A2672,75),23)),"")</f>
        <v/>
      </c>
      <c r="D2651" s="11" t="str">
        <f>IF('Atual-TXT'!A2672&lt;&gt;"",RIGHT(LEFT('Atual-TXT'!A2672,77),1),"")</f>
        <v/>
      </c>
      <c r="E2651" s="12" t="str">
        <f>IF('Atual-TXT'!A2672&lt;&gt;"",IF(MOD(VALUE(LEFT(A2651,1)),2)=1,IF(D2651="D",C2651,-C2651),IF(D2651="C",C2651,-C2651)),"")</f>
        <v/>
      </c>
    </row>
    <row r="2652" spans="1:5" x14ac:dyDescent="0.2">
      <c r="A2652" s="11" t="str">
        <f>IF('Atual-TXT'!A2673&lt;&gt;"",LEFT('Atual-TXT'!A2673,15),"")</f>
        <v/>
      </c>
      <c r="B2652" s="11" t="str">
        <f>IF('Atual-TXT'!A2673&lt;&gt;"",RIGHT(LEFT('Atual-TXT'!A2673,51),34),"")</f>
        <v/>
      </c>
      <c r="C2652" s="12" t="str">
        <f>IF('Atual-TXT'!A2673&lt;&gt;"",VALUE(RIGHT(LEFT('Atual-TXT'!A2673,75),23)),"")</f>
        <v/>
      </c>
      <c r="D2652" s="11" t="str">
        <f>IF('Atual-TXT'!A2673&lt;&gt;"",RIGHT(LEFT('Atual-TXT'!A2673,77),1),"")</f>
        <v/>
      </c>
      <c r="E2652" s="12" t="str">
        <f>IF('Atual-TXT'!A2673&lt;&gt;"",IF(MOD(VALUE(LEFT(A2652,1)),2)=1,IF(D2652="D",C2652,-C2652),IF(D2652="C",C2652,-C2652)),"")</f>
        <v/>
      </c>
    </row>
    <row r="2653" spans="1:5" x14ac:dyDescent="0.2">
      <c r="A2653" s="11" t="str">
        <f>IF('Atual-TXT'!A2674&lt;&gt;"",LEFT('Atual-TXT'!A2674,15),"")</f>
        <v/>
      </c>
      <c r="B2653" s="11" t="str">
        <f>IF('Atual-TXT'!A2674&lt;&gt;"",RIGHT(LEFT('Atual-TXT'!A2674,51),34),"")</f>
        <v/>
      </c>
      <c r="C2653" s="12" t="str">
        <f>IF('Atual-TXT'!A2674&lt;&gt;"",VALUE(RIGHT(LEFT('Atual-TXT'!A2674,75),23)),"")</f>
        <v/>
      </c>
      <c r="D2653" s="11" t="str">
        <f>IF('Atual-TXT'!A2674&lt;&gt;"",RIGHT(LEFT('Atual-TXT'!A2674,77),1),"")</f>
        <v/>
      </c>
      <c r="E2653" s="12" t="str">
        <f>IF('Atual-TXT'!A2674&lt;&gt;"",IF(MOD(VALUE(LEFT(A2653,1)),2)=1,IF(D2653="D",C2653,-C2653),IF(D2653="C",C2653,-C2653)),"")</f>
        <v/>
      </c>
    </row>
    <row r="2654" spans="1:5" x14ac:dyDescent="0.2">
      <c r="A2654" s="11" t="str">
        <f>IF('Atual-TXT'!A2675&lt;&gt;"",LEFT('Atual-TXT'!A2675,15),"")</f>
        <v/>
      </c>
      <c r="B2654" s="11" t="str">
        <f>IF('Atual-TXT'!A2675&lt;&gt;"",RIGHT(LEFT('Atual-TXT'!A2675,51),34),"")</f>
        <v/>
      </c>
      <c r="C2654" s="12" t="str">
        <f>IF('Atual-TXT'!A2675&lt;&gt;"",VALUE(RIGHT(LEFT('Atual-TXT'!A2675,75),23)),"")</f>
        <v/>
      </c>
      <c r="D2654" s="11" t="str">
        <f>IF('Atual-TXT'!A2675&lt;&gt;"",RIGHT(LEFT('Atual-TXT'!A2675,77),1),"")</f>
        <v/>
      </c>
      <c r="E2654" s="12" t="str">
        <f>IF('Atual-TXT'!A2675&lt;&gt;"",IF(MOD(VALUE(LEFT(A2654,1)),2)=1,IF(D2654="D",C2654,-C2654),IF(D2654="C",C2654,-C2654)),"")</f>
        <v/>
      </c>
    </row>
    <row r="2655" spans="1:5" x14ac:dyDescent="0.2">
      <c r="A2655" s="11" t="str">
        <f>IF('Atual-TXT'!A2676&lt;&gt;"",LEFT('Atual-TXT'!A2676,15),"")</f>
        <v/>
      </c>
      <c r="B2655" s="11" t="str">
        <f>IF('Atual-TXT'!A2676&lt;&gt;"",RIGHT(LEFT('Atual-TXT'!A2676,51),34),"")</f>
        <v/>
      </c>
      <c r="C2655" s="12" t="str">
        <f>IF('Atual-TXT'!A2676&lt;&gt;"",VALUE(RIGHT(LEFT('Atual-TXT'!A2676,75),23)),"")</f>
        <v/>
      </c>
      <c r="D2655" s="11" t="str">
        <f>IF('Atual-TXT'!A2676&lt;&gt;"",RIGHT(LEFT('Atual-TXT'!A2676,77),1),"")</f>
        <v/>
      </c>
      <c r="E2655" s="12" t="str">
        <f>IF('Atual-TXT'!A2676&lt;&gt;"",IF(MOD(VALUE(LEFT(A2655,1)),2)=1,IF(D2655="D",C2655,-C2655),IF(D2655="C",C2655,-C2655)),"")</f>
        <v/>
      </c>
    </row>
    <row r="2656" spans="1:5" x14ac:dyDescent="0.2">
      <c r="A2656" s="11" t="str">
        <f>IF('Atual-TXT'!A2677&lt;&gt;"",LEFT('Atual-TXT'!A2677,15),"")</f>
        <v/>
      </c>
      <c r="B2656" s="11" t="str">
        <f>IF('Atual-TXT'!A2677&lt;&gt;"",RIGHT(LEFT('Atual-TXT'!A2677,51),34),"")</f>
        <v/>
      </c>
      <c r="C2656" s="12" t="str">
        <f>IF('Atual-TXT'!A2677&lt;&gt;"",VALUE(RIGHT(LEFT('Atual-TXT'!A2677,75),23)),"")</f>
        <v/>
      </c>
      <c r="D2656" s="11" t="str">
        <f>IF('Atual-TXT'!A2677&lt;&gt;"",RIGHT(LEFT('Atual-TXT'!A2677,77),1),"")</f>
        <v/>
      </c>
      <c r="E2656" s="12" t="str">
        <f>IF('Atual-TXT'!A2677&lt;&gt;"",IF(MOD(VALUE(LEFT(A2656,1)),2)=1,IF(D2656="D",C2656,-C2656),IF(D2656="C",C2656,-C2656)),"")</f>
        <v/>
      </c>
    </row>
    <row r="2657" spans="1:5" x14ac:dyDescent="0.2">
      <c r="A2657" s="11" t="str">
        <f>IF('Atual-TXT'!A2678&lt;&gt;"",LEFT('Atual-TXT'!A2678,15),"")</f>
        <v/>
      </c>
      <c r="B2657" s="11" t="str">
        <f>IF('Atual-TXT'!A2678&lt;&gt;"",RIGHT(LEFT('Atual-TXT'!A2678,51),34),"")</f>
        <v/>
      </c>
      <c r="C2657" s="12" t="str">
        <f>IF('Atual-TXT'!A2678&lt;&gt;"",VALUE(RIGHT(LEFT('Atual-TXT'!A2678,75),23)),"")</f>
        <v/>
      </c>
      <c r="D2657" s="11" t="str">
        <f>IF('Atual-TXT'!A2678&lt;&gt;"",RIGHT(LEFT('Atual-TXT'!A2678,77),1),"")</f>
        <v/>
      </c>
      <c r="E2657" s="12" t="str">
        <f>IF('Atual-TXT'!A2678&lt;&gt;"",IF(MOD(VALUE(LEFT(A2657,1)),2)=1,IF(D2657="D",C2657,-C2657),IF(D2657="C",C2657,-C2657)),"")</f>
        <v/>
      </c>
    </row>
    <row r="2658" spans="1:5" x14ac:dyDescent="0.2">
      <c r="A2658" s="11" t="str">
        <f>IF('Atual-TXT'!A2679&lt;&gt;"",LEFT('Atual-TXT'!A2679,15),"")</f>
        <v/>
      </c>
      <c r="B2658" s="11" t="str">
        <f>IF('Atual-TXT'!A2679&lt;&gt;"",RIGHT(LEFT('Atual-TXT'!A2679,51),34),"")</f>
        <v/>
      </c>
      <c r="C2658" s="12" t="str">
        <f>IF('Atual-TXT'!A2679&lt;&gt;"",VALUE(RIGHT(LEFT('Atual-TXT'!A2679,75),23)),"")</f>
        <v/>
      </c>
      <c r="D2658" s="11" t="str">
        <f>IF('Atual-TXT'!A2679&lt;&gt;"",RIGHT(LEFT('Atual-TXT'!A2679,77),1),"")</f>
        <v/>
      </c>
      <c r="E2658" s="12" t="str">
        <f>IF('Atual-TXT'!A2679&lt;&gt;"",IF(MOD(VALUE(LEFT(A2658,1)),2)=1,IF(D2658="D",C2658,-C2658),IF(D2658="C",C2658,-C2658)),"")</f>
        <v/>
      </c>
    </row>
    <row r="2659" spans="1:5" x14ac:dyDescent="0.2">
      <c r="A2659" s="11" t="str">
        <f>IF('Atual-TXT'!A2680&lt;&gt;"",LEFT('Atual-TXT'!A2680,15),"")</f>
        <v/>
      </c>
      <c r="B2659" s="11" t="str">
        <f>IF('Atual-TXT'!A2680&lt;&gt;"",RIGHT(LEFT('Atual-TXT'!A2680,51),34),"")</f>
        <v/>
      </c>
      <c r="C2659" s="12" t="str">
        <f>IF('Atual-TXT'!A2680&lt;&gt;"",VALUE(RIGHT(LEFT('Atual-TXT'!A2680,75),23)),"")</f>
        <v/>
      </c>
      <c r="D2659" s="11" t="str">
        <f>IF('Atual-TXT'!A2680&lt;&gt;"",RIGHT(LEFT('Atual-TXT'!A2680,77),1),"")</f>
        <v/>
      </c>
      <c r="E2659" s="12" t="str">
        <f>IF('Atual-TXT'!A2680&lt;&gt;"",IF(MOD(VALUE(LEFT(A2659,1)),2)=1,IF(D2659="D",C2659,-C2659),IF(D2659="C",C2659,-C2659)),"")</f>
        <v/>
      </c>
    </row>
    <row r="2660" spans="1:5" x14ac:dyDescent="0.2">
      <c r="A2660" s="11" t="str">
        <f>IF('Atual-TXT'!A2681&lt;&gt;"",LEFT('Atual-TXT'!A2681,15),"")</f>
        <v/>
      </c>
      <c r="B2660" s="11" t="str">
        <f>IF('Atual-TXT'!A2681&lt;&gt;"",RIGHT(LEFT('Atual-TXT'!A2681,51),34),"")</f>
        <v/>
      </c>
      <c r="C2660" s="12" t="str">
        <f>IF('Atual-TXT'!A2681&lt;&gt;"",VALUE(RIGHT(LEFT('Atual-TXT'!A2681,75),23)),"")</f>
        <v/>
      </c>
      <c r="D2660" s="11" t="str">
        <f>IF('Atual-TXT'!A2681&lt;&gt;"",RIGHT(LEFT('Atual-TXT'!A2681,77),1),"")</f>
        <v/>
      </c>
      <c r="E2660" s="12" t="str">
        <f>IF('Atual-TXT'!A2681&lt;&gt;"",IF(MOD(VALUE(LEFT(A2660,1)),2)=1,IF(D2660="D",C2660,-C2660),IF(D2660="C",C2660,-C2660)),"")</f>
        <v/>
      </c>
    </row>
    <row r="2661" spans="1:5" x14ac:dyDescent="0.2">
      <c r="A2661" s="11" t="str">
        <f>IF('Atual-TXT'!A2682&lt;&gt;"",LEFT('Atual-TXT'!A2682,15),"")</f>
        <v/>
      </c>
      <c r="B2661" s="11" t="str">
        <f>IF('Atual-TXT'!A2682&lt;&gt;"",RIGHT(LEFT('Atual-TXT'!A2682,51),34),"")</f>
        <v/>
      </c>
      <c r="C2661" s="12" t="str">
        <f>IF('Atual-TXT'!A2682&lt;&gt;"",VALUE(RIGHT(LEFT('Atual-TXT'!A2682,75),23)),"")</f>
        <v/>
      </c>
      <c r="D2661" s="11" t="str">
        <f>IF('Atual-TXT'!A2682&lt;&gt;"",RIGHT(LEFT('Atual-TXT'!A2682,77),1),"")</f>
        <v/>
      </c>
      <c r="E2661" s="12" t="str">
        <f>IF('Atual-TXT'!A2682&lt;&gt;"",IF(MOD(VALUE(LEFT(A2661,1)),2)=1,IF(D2661="D",C2661,-C2661),IF(D2661="C",C2661,-C2661)),"")</f>
        <v/>
      </c>
    </row>
    <row r="2662" spans="1:5" x14ac:dyDescent="0.2">
      <c r="A2662" s="11" t="str">
        <f>IF('Atual-TXT'!A2683&lt;&gt;"",LEFT('Atual-TXT'!A2683,15),"")</f>
        <v/>
      </c>
      <c r="B2662" s="11" t="str">
        <f>IF('Atual-TXT'!A2683&lt;&gt;"",RIGHT(LEFT('Atual-TXT'!A2683,51),34),"")</f>
        <v/>
      </c>
      <c r="C2662" s="12" t="str">
        <f>IF('Atual-TXT'!A2683&lt;&gt;"",VALUE(RIGHT(LEFT('Atual-TXT'!A2683,75),23)),"")</f>
        <v/>
      </c>
      <c r="D2662" s="11" t="str">
        <f>IF('Atual-TXT'!A2683&lt;&gt;"",RIGHT(LEFT('Atual-TXT'!A2683,77),1),"")</f>
        <v/>
      </c>
      <c r="E2662" s="12" t="str">
        <f>IF('Atual-TXT'!A2683&lt;&gt;"",IF(MOD(VALUE(LEFT(A2662,1)),2)=1,IF(D2662="D",C2662,-C2662),IF(D2662="C",C2662,-C2662)),"")</f>
        <v/>
      </c>
    </row>
    <row r="2663" spans="1:5" x14ac:dyDescent="0.2">
      <c r="A2663" s="11" t="str">
        <f>IF('Atual-TXT'!A2684&lt;&gt;"",LEFT('Atual-TXT'!A2684,15),"")</f>
        <v/>
      </c>
      <c r="B2663" s="11" t="str">
        <f>IF('Atual-TXT'!A2684&lt;&gt;"",RIGHT(LEFT('Atual-TXT'!A2684,51),34),"")</f>
        <v/>
      </c>
      <c r="C2663" s="12" t="str">
        <f>IF('Atual-TXT'!A2684&lt;&gt;"",VALUE(RIGHT(LEFT('Atual-TXT'!A2684,75),23)),"")</f>
        <v/>
      </c>
      <c r="D2663" s="11" t="str">
        <f>IF('Atual-TXT'!A2684&lt;&gt;"",RIGHT(LEFT('Atual-TXT'!A2684,77),1),"")</f>
        <v/>
      </c>
      <c r="E2663" s="12" t="str">
        <f>IF('Atual-TXT'!A2684&lt;&gt;"",IF(MOD(VALUE(LEFT(A2663,1)),2)=1,IF(D2663="D",C2663,-C2663),IF(D2663="C",C2663,-C2663)),"")</f>
        <v/>
      </c>
    </row>
    <row r="2664" spans="1:5" x14ac:dyDescent="0.2">
      <c r="A2664" s="11" t="str">
        <f>IF('Atual-TXT'!A2685&lt;&gt;"",LEFT('Atual-TXT'!A2685,15),"")</f>
        <v/>
      </c>
      <c r="B2664" s="11" t="str">
        <f>IF('Atual-TXT'!A2685&lt;&gt;"",RIGHT(LEFT('Atual-TXT'!A2685,51),34),"")</f>
        <v/>
      </c>
      <c r="C2664" s="12" t="str">
        <f>IF('Atual-TXT'!A2685&lt;&gt;"",VALUE(RIGHT(LEFT('Atual-TXT'!A2685,75),23)),"")</f>
        <v/>
      </c>
      <c r="D2664" s="11" t="str">
        <f>IF('Atual-TXT'!A2685&lt;&gt;"",RIGHT(LEFT('Atual-TXT'!A2685,77),1),"")</f>
        <v/>
      </c>
      <c r="E2664" s="12" t="str">
        <f>IF('Atual-TXT'!A2685&lt;&gt;"",IF(MOD(VALUE(LEFT(A2664,1)),2)=1,IF(D2664="D",C2664,-C2664),IF(D2664="C",C2664,-C2664)),"")</f>
        <v/>
      </c>
    </row>
    <row r="2665" spans="1:5" x14ac:dyDescent="0.2">
      <c r="A2665" s="11" t="str">
        <f>IF('Atual-TXT'!A2686&lt;&gt;"",LEFT('Atual-TXT'!A2686,15),"")</f>
        <v/>
      </c>
      <c r="B2665" s="11" t="str">
        <f>IF('Atual-TXT'!A2686&lt;&gt;"",RIGHT(LEFT('Atual-TXT'!A2686,51),34),"")</f>
        <v/>
      </c>
      <c r="C2665" s="12" t="str">
        <f>IF('Atual-TXT'!A2686&lt;&gt;"",VALUE(RIGHT(LEFT('Atual-TXT'!A2686,75),23)),"")</f>
        <v/>
      </c>
      <c r="D2665" s="11" t="str">
        <f>IF('Atual-TXT'!A2686&lt;&gt;"",RIGHT(LEFT('Atual-TXT'!A2686,77),1),"")</f>
        <v/>
      </c>
      <c r="E2665" s="12" t="str">
        <f>IF('Atual-TXT'!A2686&lt;&gt;"",IF(MOD(VALUE(LEFT(A2665,1)),2)=1,IF(D2665="D",C2665,-C2665),IF(D2665="C",C2665,-C2665)),"")</f>
        <v/>
      </c>
    </row>
    <row r="2666" spans="1:5" x14ac:dyDescent="0.2">
      <c r="A2666" s="11" t="str">
        <f>IF('Atual-TXT'!A2687&lt;&gt;"",LEFT('Atual-TXT'!A2687,15),"")</f>
        <v/>
      </c>
      <c r="B2666" s="11" t="str">
        <f>IF('Atual-TXT'!A2687&lt;&gt;"",RIGHT(LEFT('Atual-TXT'!A2687,51),34),"")</f>
        <v/>
      </c>
      <c r="C2666" s="12" t="str">
        <f>IF('Atual-TXT'!A2687&lt;&gt;"",VALUE(RIGHT(LEFT('Atual-TXT'!A2687,75),23)),"")</f>
        <v/>
      </c>
      <c r="D2666" s="11" t="str">
        <f>IF('Atual-TXT'!A2687&lt;&gt;"",RIGHT(LEFT('Atual-TXT'!A2687,77),1),"")</f>
        <v/>
      </c>
      <c r="E2666" s="12" t="str">
        <f>IF('Atual-TXT'!A2687&lt;&gt;"",IF(MOD(VALUE(LEFT(A2666,1)),2)=1,IF(D2666="D",C2666,-C2666),IF(D2666="C",C2666,-C2666)),"")</f>
        <v/>
      </c>
    </row>
    <row r="2667" spans="1:5" x14ac:dyDescent="0.2">
      <c r="A2667" s="11" t="str">
        <f>IF('Atual-TXT'!A2688&lt;&gt;"",LEFT('Atual-TXT'!A2688,15),"")</f>
        <v/>
      </c>
      <c r="B2667" s="11" t="str">
        <f>IF('Atual-TXT'!A2688&lt;&gt;"",RIGHT(LEFT('Atual-TXT'!A2688,51),34),"")</f>
        <v/>
      </c>
      <c r="C2667" s="12" t="str">
        <f>IF('Atual-TXT'!A2688&lt;&gt;"",VALUE(RIGHT(LEFT('Atual-TXT'!A2688,75),23)),"")</f>
        <v/>
      </c>
      <c r="D2667" s="11" t="str">
        <f>IF('Atual-TXT'!A2688&lt;&gt;"",RIGHT(LEFT('Atual-TXT'!A2688,77),1),"")</f>
        <v/>
      </c>
      <c r="E2667" s="12" t="str">
        <f>IF('Atual-TXT'!A2688&lt;&gt;"",IF(MOD(VALUE(LEFT(A2667,1)),2)=1,IF(D2667="D",C2667,-C2667),IF(D2667="C",C2667,-C2667)),"")</f>
        <v/>
      </c>
    </row>
    <row r="2668" spans="1:5" x14ac:dyDescent="0.2">
      <c r="A2668" s="11" t="str">
        <f>IF('Atual-TXT'!A2689&lt;&gt;"",LEFT('Atual-TXT'!A2689,15),"")</f>
        <v/>
      </c>
      <c r="B2668" s="11" t="str">
        <f>IF('Atual-TXT'!A2689&lt;&gt;"",RIGHT(LEFT('Atual-TXT'!A2689,51),34),"")</f>
        <v/>
      </c>
      <c r="C2668" s="12" t="str">
        <f>IF('Atual-TXT'!A2689&lt;&gt;"",VALUE(RIGHT(LEFT('Atual-TXT'!A2689,75),23)),"")</f>
        <v/>
      </c>
      <c r="D2668" s="11" t="str">
        <f>IF('Atual-TXT'!A2689&lt;&gt;"",RIGHT(LEFT('Atual-TXT'!A2689,77),1),"")</f>
        <v/>
      </c>
      <c r="E2668" s="12" t="str">
        <f>IF('Atual-TXT'!A2689&lt;&gt;"",IF(MOD(VALUE(LEFT(A2668,1)),2)=1,IF(D2668="D",C2668,-C2668),IF(D2668="C",C2668,-C2668)),"")</f>
        <v/>
      </c>
    </row>
    <row r="2669" spans="1:5" x14ac:dyDescent="0.2">
      <c r="A2669" s="11" t="str">
        <f>IF('Atual-TXT'!A2690&lt;&gt;"",LEFT('Atual-TXT'!A2690,15),"")</f>
        <v/>
      </c>
      <c r="B2669" s="11" t="str">
        <f>IF('Atual-TXT'!A2690&lt;&gt;"",RIGHT(LEFT('Atual-TXT'!A2690,51),34),"")</f>
        <v/>
      </c>
      <c r="C2669" s="12" t="str">
        <f>IF('Atual-TXT'!A2690&lt;&gt;"",VALUE(RIGHT(LEFT('Atual-TXT'!A2690,75),23)),"")</f>
        <v/>
      </c>
      <c r="D2669" s="11" t="str">
        <f>IF('Atual-TXT'!A2690&lt;&gt;"",RIGHT(LEFT('Atual-TXT'!A2690,77),1),"")</f>
        <v/>
      </c>
      <c r="E2669" s="12" t="str">
        <f>IF('Atual-TXT'!A2690&lt;&gt;"",IF(MOD(VALUE(LEFT(A2669,1)),2)=1,IF(D2669="D",C2669,-C2669),IF(D2669="C",C2669,-C2669)),"")</f>
        <v/>
      </c>
    </row>
    <row r="2670" spans="1:5" x14ac:dyDescent="0.2">
      <c r="A2670" s="11" t="str">
        <f>IF('Atual-TXT'!A2691&lt;&gt;"",LEFT('Atual-TXT'!A2691,15),"")</f>
        <v/>
      </c>
      <c r="B2670" s="11" t="str">
        <f>IF('Atual-TXT'!A2691&lt;&gt;"",RIGHT(LEFT('Atual-TXT'!A2691,51),34),"")</f>
        <v/>
      </c>
      <c r="C2670" s="12" t="str">
        <f>IF('Atual-TXT'!A2691&lt;&gt;"",VALUE(RIGHT(LEFT('Atual-TXT'!A2691,75),23)),"")</f>
        <v/>
      </c>
      <c r="D2670" s="11" t="str">
        <f>IF('Atual-TXT'!A2691&lt;&gt;"",RIGHT(LEFT('Atual-TXT'!A2691,77),1),"")</f>
        <v/>
      </c>
      <c r="E2670" s="12" t="str">
        <f>IF('Atual-TXT'!A2691&lt;&gt;"",IF(MOD(VALUE(LEFT(A2670,1)),2)=1,IF(D2670="D",C2670,-C2670),IF(D2670="C",C2670,-C2670)),"")</f>
        <v/>
      </c>
    </row>
    <row r="2671" spans="1:5" x14ac:dyDescent="0.2">
      <c r="A2671" s="11" t="str">
        <f>IF('Atual-TXT'!A2692&lt;&gt;"",LEFT('Atual-TXT'!A2692,15),"")</f>
        <v/>
      </c>
      <c r="B2671" s="11" t="str">
        <f>IF('Atual-TXT'!A2692&lt;&gt;"",RIGHT(LEFT('Atual-TXT'!A2692,51),34),"")</f>
        <v/>
      </c>
      <c r="C2671" s="12" t="str">
        <f>IF('Atual-TXT'!A2692&lt;&gt;"",VALUE(RIGHT(LEFT('Atual-TXT'!A2692,75),23)),"")</f>
        <v/>
      </c>
      <c r="D2671" s="11" t="str">
        <f>IF('Atual-TXT'!A2692&lt;&gt;"",RIGHT(LEFT('Atual-TXT'!A2692,77),1),"")</f>
        <v/>
      </c>
      <c r="E2671" s="12" t="str">
        <f>IF('Atual-TXT'!A2692&lt;&gt;"",IF(MOD(VALUE(LEFT(A2671,1)),2)=1,IF(D2671="D",C2671,-C2671),IF(D2671="C",C2671,-C2671)),"")</f>
        <v/>
      </c>
    </row>
    <row r="2672" spans="1:5" x14ac:dyDescent="0.2">
      <c r="A2672" s="11" t="str">
        <f>IF('Atual-TXT'!A2693&lt;&gt;"",LEFT('Atual-TXT'!A2693,15),"")</f>
        <v/>
      </c>
      <c r="B2672" s="11" t="str">
        <f>IF('Atual-TXT'!A2693&lt;&gt;"",RIGHT(LEFT('Atual-TXT'!A2693,51),34),"")</f>
        <v/>
      </c>
      <c r="C2672" s="12" t="str">
        <f>IF('Atual-TXT'!A2693&lt;&gt;"",VALUE(RIGHT(LEFT('Atual-TXT'!A2693,75),23)),"")</f>
        <v/>
      </c>
      <c r="D2672" s="11" t="str">
        <f>IF('Atual-TXT'!A2693&lt;&gt;"",RIGHT(LEFT('Atual-TXT'!A2693,77),1),"")</f>
        <v/>
      </c>
      <c r="E2672" s="12" t="str">
        <f>IF('Atual-TXT'!A2693&lt;&gt;"",IF(MOD(VALUE(LEFT(A2672,1)),2)=1,IF(D2672="D",C2672,-C2672),IF(D2672="C",C2672,-C2672)),"")</f>
        <v/>
      </c>
    </row>
    <row r="2673" spans="1:5" x14ac:dyDescent="0.2">
      <c r="A2673" s="11" t="str">
        <f>IF('Atual-TXT'!A2694&lt;&gt;"",LEFT('Atual-TXT'!A2694,15),"")</f>
        <v/>
      </c>
      <c r="B2673" s="11" t="str">
        <f>IF('Atual-TXT'!A2694&lt;&gt;"",RIGHT(LEFT('Atual-TXT'!A2694,51),34),"")</f>
        <v/>
      </c>
      <c r="C2673" s="12" t="str">
        <f>IF('Atual-TXT'!A2694&lt;&gt;"",VALUE(RIGHT(LEFT('Atual-TXT'!A2694,75),23)),"")</f>
        <v/>
      </c>
      <c r="D2673" s="11" t="str">
        <f>IF('Atual-TXT'!A2694&lt;&gt;"",RIGHT(LEFT('Atual-TXT'!A2694,77),1),"")</f>
        <v/>
      </c>
      <c r="E2673" s="12" t="str">
        <f>IF('Atual-TXT'!A2694&lt;&gt;"",IF(MOD(VALUE(LEFT(A2673,1)),2)=1,IF(D2673="D",C2673,-C2673),IF(D2673="C",C2673,-C2673)),"")</f>
        <v/>
      </c>
    </row>
    <row r="2674" spans="1:5" x14ac:dyDescent="0.2">
      <c r="A2674" s="11" t="str">
        <f>IF('Atual-TXT'!A2695&lt;&gt;"",LEFT('Atual-TXT'!A2695,15),"")</f>
        <v/>
      </c>
      <c r="B2674" s="11" t="str">
        <f>IF('Atual-TXT'!A2695&lt;&gt;"",RIGHT(LEFT('Atual-TXT'!A2695,51),34),"")</f>
        <v/>
      </c>
      <c r="C2674" s="12" t="str">
        <f>IF('Atual-TXT'!A2695&lt;&gt;"",VALUE(RIGHT(LEFT('Atual-TXT'!A2695,75),23)),"")</f>
        <v/>
      </c>
      <c r="D2674" s="11" t="str">
        <f>IF('Atual-TXT'!A2695&lt;&gt;"",RIGHT(LEFT('Atual-TXT'!A2695,77),1),"")</f>
        <v/>
      </c>
      <c r="E2674" s="12" t="str">
        <f>IF('Atual-TXT'!A2695&lt;&gt;"",IF(MOD(VALUE(LEFT(A2674,1)),2)=1,IF(D2674="D",C2674,-C2674),IF(D2674="C",C2674,-C2674)),"")</f>
        <v/>
      </c>
    </row>
    <row r="2675" spans="1:5" x14ac:dyDescent="0.2">
      <c r="A2675" s="11" t="str">
        <f>IF('Atual-TXT'!A2696&lt;&gt;"",LEFT('Atual-TXT'!A2696,15),"")</f>
        <v/>
      </c>
      <c r="B2675" s="11" t="str">
        <f>IF('Atual-TXT'!A2696&lt;&gt;"",RIGHT(LEFT('Atual-TXT'!A2696,51),34),"")</f>
        <v/>
      </c>
      <c r="C2675" s="12" t="str">
        <f>IF('Atual-TXT'!A2696&lt;&gt;"",VALUE(RIGHT(LEFT('Atual-TXT'!A2696,75),23)),"")</f>
        <v/>
      </c>
      <c r="D2675" s="11" t="str">
        <f>IF('Atual-TXT'!A2696&lt;&gt;"",RIGHT(LEFT('Atual-TXT'!A2696,77),1),"")</f>
        <v/>
      </c>
      <c r="E2675" s="12" t="str">
        <f>IF('Atual-TXT'!A2696&lt;&gt;"",IF(MOD(VALUE(LEFT(A2675,1)),2)=1,IF(D2675="D",C2675,-C2675),IF(D2675="C",C2675,-C2675)),"")</f>
        <v/>
      </c>
    </row>
    <row r="2676" spans="1:5" x14ac:dyDescent="0.2">
      <c r="A2676" s="11" t="str">
        <f>IF('Atual-TXT'!A2697&lt;&gt;"",LEFT('Atual-TXT'!A2697,15),"")</f>
        <v/>
      </c>
      <c r="B2676" s="11" t="str">
        <f>IF('Atual-TXT'!A2697&lt;&gt;"",RIGHT(LEFT('Atual-TXT'!A2697,51),34),"")</f>
        <v/>
      </c>
      <c r="C2676" s="12" t="str">
        <f>IF('Atual-TXT'!A2697&lt;&gt;"",VALUE(RIGHT(LEFT('Atual-TXT'!A2697,75),23)),"")</f>
        <v/>
      </c>
      <c r="D2676" s="11" t="str">
        <f>IF('Atual-TXT'!A2697&lt;&gt;"",RIGHT(LEFT('Atual-TXT'!A2697,77),1),"")</f>
        <v/>
      </c>
      <c r="E2676" s="12" t="str">
        <f>IF('Atual-TXT'!A2697&lt;&gt;"",IF(MOD(VALUE(LEFT(A2676,1)),2)=1,IF(D2676="D",C2676,-C2676),IF(D2676="C",C2676,-C2676)),"")</f>
        <v/>
      </c>
    </row>
    <row r="2677" spans="1:5" x14ac:dyDescent="0.2">
      <c r="A2677" s="11" t="str">
        <f>IF('Atual-TXT'!A2698&lt;&gt;"",LEFT('Atual-TXT'!A2698,15),"")</f>
        <v/>
      </c>
      <c r="B2677" s="11" t="str">
        <f>IF('Atual-TXT'!A2698&lt;&gt;"",RIGHT(LEFT('Atual-TXT'!A2698,51),34),"")</f>
        <v/>
      </c>
      <c r="C2677" s="12" t="str">
        <f>IF('Atual-TXT'!A2698&lt;&gt;"",VALUE(RIGHT(LEFT('Atual-TXT'!A2698,75),23)),"")</f>
        <v/>
      </c>
      <c r="D2677" s="11" t="str">
        <f>IF('Atual-TXT'!A2698&lt;&gt;"",RIGHT(LEFT('Atual-TXT'!A2698,77),1),"")</f>
        <v/>
      </c>
      <c r="E2677" s="12" t="str">
        <f>IF('Atual-TXT'!A2698&lt;&gt;"",IF(MOD(VALUE(LEFT(A2677,1)),2)=1,IF(D2677="D",C2677,-C2677),IF(D2677="C",C2677,-C2677)),"")</f>
        <v/>
      </c>
    </row>
    <row r="2678" spans="1:5" x14ac:dyDescent="0.2">
      <c r="A2678" s="11" t="str">
        <f>IF('Atual-TXT'!A2699&lt;&gt;"",LEFT('Atual-TXT'!A2699,15),"")</f>
        <v/>
      </c>
      <c r="B2678" s="11" t="str">
        <f>IF('Atual-TXT'!A2699&lt;&gt;"",RIGHT(LEFT('Atual-TXT'!A2699,51),34),"")</f>
        <v/>
      </c>
      <c r="C2678" s="12" t="str">
        <f>IF('Atual-TXT'!A2699&lt;&gt;"",VALUE(RIGHT(LEFT('Atual-TXT'!A2699,75),23)),"")</f>
        <v/>
      </c>
      <c r="D2678" s="11" t="str">
        <f>IF('Atual-TXT'!A2699&lt;&gt;"",RIGHT(LEFT('Atual-TXT'!A2699,77),1),"")</f>
        <v/>
      </c>
      <c r="E2678" s="12" t="str">
        <f>IF('Atual-TXT'!A2699&lt;&gt;"",IF(MOD(VALUE(LEFT(A2678,1)),2)=1,IF(D2678="D",C2678,-C2678),IF(D2678="C",C2678,-C2678)),"")</f>
        <v/>
      </c>
    </row>
    <row r="2679" spans="1:5" x14ac:dyDescent="0.2">
      <c r="A2679" s="11" t="str">
        <f>IF('Atual-TXT'!A2700&lt;&gt;"",LEFT('Atual-TXT'!A2700,15),"")</f>
        <v/>
      </c>
      <c r="B2679" s="11" t="str">
        <f>IF('Atual-TXT'!A2700&lt;&gt;"",RIGHT(LEFT('Atual-TXT'!A2700,51),34),"")</f>
        <v/>
      </c>
      <c r="C2679" s="12" t="str">
        <f>IF('Atual-TXT'!A2700&lt;&gt;"",VALUE(RIGHT(LEFT('Atual-TXT'!A2700,75),23)),"")</f>
        <v/>
      </c>
      <c r="D2679" s="11" t="str">
        <f>IF('Atual-TXT'!A2700&lt;&gt;"",RIGHT(LEFT('Atual-TXT'!A2700,77),1),"")</f>
        <v/>
      </c>
      <c r="E2679" s="12" t="str">
        <f>IF('Atual-TXT'!A2700&lt;&gt;"",IF(MOD(VALUE(LEFT(A2679,1)),2)=1,IF(D2679="D",C2679,-C2679),IF(D2679="C",C2679,-C2679)),"")</f>
        <v/>
      </c>
    </row>
    <row r="2680" spans="1:5" x14ac:dyDescent="0.2">
      <c r="A2680" s="11" t="str">
        <f>IF('Atual-TXT'!A2701&lt;&gt;"",LEFT('Atual-TXT'!A2701,15),"")</f>
        <v/>
      </c>
      <c r="B2680" s="11" t="str">
        <f>IF('Atual-TXT'!A2701&lt;&gt;"",RIGHT(LEFT('Atual-TXT'!A2701,51),34),"")</f>
        <v/>
      </c>
      <c r="C2680" s="12" t="str">
        <f>IF('Atual-TXT'!A2701&lt;&gt;"",VALUE(RIGHT(LEFT('Atual-TXT'!A2701,75),23)),"")</f>
        <v/>
      </c>
      <c r="D2680" s="11" t="str">
        <f>IF('Atual-TXT'!A2701&lt;&gt;"",RIGHT(LEFT('Atual-TXT'!A2701,77),1),"")</f>
        <v/>
      </c>
      <c r="E2680" s="12" t="str">
        <f>IF('Atual-TXT'!A2701&lt;&gt;"",IF(MOD(VALUE(LEFT(A2680,1)),2)=1,IF(D2680="D",C2680,-C2680),IF(D2680="C",C2680,-C2680)),"")</f>
        <v/>
      </c>
    </row>
    <row r="2681" spans="1:5" x14ac:dyDescent="0.2">
      <c r="A2681" s="11" t="str">
        <f>IF('Atual-TXT'!A2702&lt;&gt;"",LEFT('Atual-TXT'!A2702,15),"")</f>
        <v/>
      </c>
      <c r="B2681" s="11" t="str">
        <f>IF('Atual-TXT'!A2702&lt;&gt;"",RIGHT(LEFT('Atual-TXT'!A2702,51),34),"")</f>
        <v/>
      </c>
      <c r="C2681" s="12" t="str">
        <f>IF('Atual-TXT'!A2702&lt;&gt;"",VALUE(RIGHT(LEFT('Atual-TXT'!A2702,75),23)),"")</f>
        <v/>
      </c>
      <c r="D2681" s="11" t="str">
        <f>IF('Atual-TXT'!A2702&lt;&gt;"",RIGHT(LEFT('Atual-TXT'!A2702,77),1),"")</f>
        <v/>
      </c>
      <c r="E2681" s="12" t="str">
        <f>IF('Atual-TXT'!A2702&lt;&gt;"",IF(MOD(VALUE(LEFT(A2681,1)),2)=1,IF(D2681="D",C2681,-C2681),IF(D2681="C",C2681,-C2681)),"")</f>
        <v/>
      </c>
    </row>
    <row r="2682" spans="1:5" x14ac:dyDescent="0.2">
      <c r="A2682" s="11" t="str">
        <f>IF('Atual-TXT'!A2703&lt;&gt;"",LEFT('Atual-TXT'!A2703,15),"")</f>
        <v/>
      </c>
      <c r="B2682" s="11" t="str">
        <f>IF('Atual-TXT'!A2703&lt;&gt;"",RIGHT(LEFT('Atual-TXT'!A2703,51),34),"")</f>
        <v/>
      </c>
      <c r="C2682" s="12" t="str">
        <f>IF('Atual-TXT'!A2703&lt;&gt;"",VALUE(RIGHT(LEFT('Atual-TXT'!A2703,75),23)),"")</f>
        <v/>
      </c>
      <c r="D2682" s="11" t="str">
        <f>IF('Atual-TXT'!A2703&lt;&gt;"",RIGHT(LEFT('Atual-TXT'!A2703,77),1),"")</f>
        <v/>
      </c>
      <c r="E2682" s="12" t="str">
        <f>IF('Atual-TXT'!A2703&lt;&gt;"",IF(MOD(VALUE(LEFT(A2682,1)),2)=1,IF(D2682="D",C2682,-C2682),IF(D2682="C",C2682,-C2682)),"")</f>
        <v/>
      </c>
    </row>
    <row r="2683" spans="1:5" x14ac:dyDescent="0.2">
      <c r="A2683" s="11" t="str">
        <f>IF('Atual-TXT'!A2704&lt;&gt;"",LEFT('Atual-TXT'!A2704,15),"")</f>
        <v/>
      </c>
      <c r="B2683" s="11" t="str">
        <f>IF('Atual-TXT'!A2704&lt;&gt;"",RIGHT(LEFT('Atual-TXT'!A2704,51),34),"")</f>
        <v/>
      </c>
      <c r="C2683" s="12" t="str">
        <f>IF('Atual-TXT'!A2704&lt;&gt;"",VALUE(RIGHT(LEFT('Atual-TXT'!A2704,75),23)),"")</f>
        <v/>
      </c>
      <c r="D2683" s="11" t="str">
        <f>IF('Atual-TXT'!A2704&lt;&gt;"",RIGHT(LEFT('Atual-TXT'!A2704,77),1),"")</f>
        <v/>
      </c>
      <c r="E2683" s="12" t="str">
        <f>IF('Atual-TXT'!A2704&lt;&gt;"",IF(MOD(VALUE(LEFT(A2683,1)),2)=1,IF(D2683="D",C2683,-C2683),IF(D2683="C",C2683,-C2683)),"")</f>
        <v/>
      </c>
    </row>
    <row r="2684" spans="1:5" x14ac:dyDescent="0.2">
      <c r="A2684" s="11" t="str">
        <f>IF('Atual-TXT'!A2705&lt;&gt;"",LEFT('Atual-TXT'!A2705,15),"")</f>
        <v/>
      </c>
      <c r="B2684" s="11" t="str">
        <f>IF('Atual-TXT'!A2705&lt;&gt;"",RIGHT(LEFT('Atual-TXT'!A2705,51),34),"")</f>
        <v/>
      </c>
      <c r="C2684" s="12" t="str">
        <f>IF('Atual-TXT'!A2705&lt;&gt;"",VALUE(RIGHT(LEFT('Atual-TXT'!A2705,75),23)),"")</f>
        <v/>
      </c>
      <c r="D2684" s="11" t="str">
        <f>IF('Atual-TXT'!A2705&lt;&gt;"",RIGHT(LEFT('Atual-TXT'!A2705,77),1),"")</f>
        <v/>
      </c>
      <c r="E2684" s="12" t="str">
        <f>IF('Atual-TXT'!A2705&lt;&gt;"",IF(MOD(VALUE(LEFT(A2684,1)),2)=1,IF(D2684="D",C2684,-C2684),IF(D2684="C",C2684,-C2684)),"")</f>
        <v/>
      </c>
    </row>
    <row r="2685" spans="1:5" x14ac:dyDescent="0.2">
      <c r="A2685" s="11" t="str">
        <f>IF('Atual-TXT'!A2706&lt;&gt;"",LEFT('Atual-TXT'!A2706,15),"")</f>
        <v/>
      </c>
      <c r="B2685" s="11" t="str">
        <f>IF('Atual-TXT'!A2706&lt;&gt;"",RIGHT(LEFT('Atual-TXT'!A2706,51),34),"")</f>
        <v/>
      </c>
      <c r="C2685" s="12" t="str">
        <f>IF('Atual-TXT'!A2706&lt;&gt;"",VALUE(RIGHT(LEFT('Atual-TXT'!A2706,75),23)),"")</f>
        <v/>
      </c>
      <c r="D2685" s="11" t="str">
        <f>IF('Atual-TXT'!A2706&lt;&gt;"",RIGHT(LEFT('Atual-TXT'!A2706,77),1),"")</f>
        <v/>
      </c>
      <c r="E2685" s="12" t="str">
        <f>IF('Atual-TXT'!A2706&lt;&gt;"",IF(MOD(VALUE(LEFT(A2685,1)),2)=1,IF(D2685="D",C2685,-C2685),IF(D2685="C",C2685,-C2685)),"")</f>
        <v/>
      </c>
    </row>
    <row r="2686" spans="1:5" x14ac:dyDescent="0.2">
      <c r="A2686" s="11" t="str">
        <f>IF('Atual-TXT'!A2707&lt;&gt;"",LEFT('Atual-TXT'!A2707,15),"")</f>
        <v/>
      </c>
      <c r="B2686" s="11" t="str">
        <f>IF('Atual-TXT'!A2707&lt;&gt;"",RIGHT(LEFT('Atual-TXT'!A2707,51),34),"")</f>
        <v/>
      </c>
      <c r="C2686" s="12" t="str">
        <f>IF('Atual-TXT'!A2707&lt;&gt;"",VALUE(RIGHT(LEFT('Atual-TXT'!A2707,75),23)),"")</f>
        <v/>
      </c>
      <c r="D2686" s="11" t="str">
        <f>IF('Atual-TXT'!A2707&lt;&gt;"",RIGHT(LEFT('Atual-TXT'!A2707,77),1),"")</f>
        <v/>
      </c>
      <c r="E2686" s="12" t="str">
        <f>IF('Atual-TXT'!A2707&lt;&gt;"",IF(MOD(VALUE(LEFT(A2686,1)),2)=1,IF(D2686="D",C2686,-C2686),IF(D2686="C",C2686,-C2686)),"")</f>
        <v/>
      </c>
    </row>
    <row r="2687" spans="1:5" x14ac:dyDescent="0.2">
      <c r="A2687" s="11" t="str">
        <f>IF('Atual-TXT'!A2708&lt;&gt;"",LEFT('Atual-TXT'!A2708,15),"")</f>
        <v/>
      </c>
      <c r="B2687" s="11" t="str">
        <f>IF('Atual-TXT'!A2708&lt;&gt;"",RIGHT(LEFT('Atual-TXT'!A2708,51),34),"")</f>
        <v/>
      </c>
      <c r="C2687" s="12" t="str">
        <f>IF('Atual-TXT'!A2708&lt;&gt;"",VALUE(RIGHT(LEFT('Atual-TXT'!A2708,75),23)),"")</f>
        <v/>
      </c>
      <c r="D2687" s="11" t="str">
        <f>IF('Atual-TXT'!A2708&lt;&gt;"",RIGHT(LEFT('Atual-TXT'!A2708,77),1),"")</f>
        <v/>
      </c>
      <c r="E2687" s="12" t="str">
        <f>IF('Atual-TXT'!A2708&lt;&gt;"",IF(MOD(VALUE(LEFT(A2687,1)),2)=1,IF(D2687="D",C2687,-C2687),IF(D2687="C",C2687,-C2687)),"")</f>
        <v/>
      </c>
    </row>
    <row r="2688" spans="1:5" x14ac:dyDescent="0.2">
      <c r="A2688" s="11" t="str">
        <f>IF('Atual-TXT'!A2709&lt;&gt;"",LEFT('Atual-TXT'!A2709,15),"")</f>
        <v/>
      </c>
      <c r="B2688" s="11" t="str">
        <f>IF('Atual-TXT'!A2709&lt;&gt;"",RIGHT(LEFT('Atual-TXT'!A2709,51),34),"")</f>
        <v/>
      </c>
      <c r="C2688" s="12" t="str">
        <f>IF('Atual-TXT'!A2709&lt;&gt;"",VALUE(RIGHT(LEFT('Atual-TXT'!A2709,75),23)),"")</f>
        <v/>
      </c>
      <c r="D2688" s="11" t="str">
        <f>IF('Atual-TXT'!A2709&lt;&gt;"",RIGHT(LEFT('Atual-TXT'!A2709,77),1),"")</f>
        <v/>
      </c>
      <c r="E2688" s="12" t="str">
        <f>IF('Atual-TXT'!A2709&lt;&gt;"",IF(MOD(VALUE(LEFT(A2688,1)),2)=1,IF(D2688="D",C2688,-C2688),IF(D2688="C",C2688,-C2688)),"")</f>
        <v/>
      </c>
    </row>
    <row r="2689" spans="1:5" x14ac:dyDescent="0.2">
      <c r="A2689" s="11" t="str">
        <f>IF('Atual-TXT'!A2710&lt;&gt;"",LEFT('Atual-TXT'!A2710,15),"")</f>
        <v/>
      </c>
      <c r="B2689" s="11" t="str">
        <f>IF('Atual-TXT'!A2710&lt;&gt;"",RIGHT(LEFT('Atual-TXT'!A2710,51),34),"")</f>
        <v/>
      </c>
      <c r="C2689" s="12" t="str">
        <f>IF('Atual-TXT'!A2710&lt;&gt;"",VALUE(RIGHT(LEFT('Atual-TXT'!A2710,75),23)),"")</f>
        <v/>
      </c>
      <c r="D2689" s="11" t="str">
        <f>IF('Atual-TXT'!A2710&lt;&gt;"",RIGHT(LEFT('Atual-TXT'!A2710,77),1),"")</f>
        <v/>
      </c>
      <c r="E2689" s="12" t="str">
        <f>IF('Atual-TXT'!A2710&lt;&gt;"",IF(MOD(VALUE(LEFT(A2689,1)),2)=1,IF(D2689="D",C2689,-C2689),IF(D2689="C",C2689,-C2689)),"")</f>
        <v/>
      </c>
    </row>
    <row r="2690" spans="1:5" x14ac:dyDescent="0.2">
      <c r="A2690" s="11" t="str">
        <f>IF('Atual-TXT'!A2711&lt;&gt;"",LEFT('Atual-TXT'!A2711,15),"")</f>
        <v/>
      </c>
      <c r="B2690" s="11" t="str">
        <f>IF('Atual-TXT'!A2711&lt;&gt;"",RIGHT(LEFT('Atual-TXT'!A2711,51),34),"")</f>
        <v/>
      </c>
      <c r="C2690" s="12" t="str">
        <f>IF('Atual-TXT'!A2711&lt;&gt;"",VALUE(RIGHT(LEFT('Atual-TXT'!A2711,75),23)),"")</f>
        <v/>
      </c>
      <c r="D2690" s="11" t="str">
        <f>IF('Atual-TXT'!A2711&lt;&gt;"",RIGHT(LEFT('Atual-TXT'!A2711,77),1),"")</f>
        <v/>
      </c>
      <c r="E2690" s="12" t="str">
        <f>IF('Atual-TXT'!A2711&lt;&gt;"",IF(MOD(VALUE(LEFT(A2690,1)),2)=1,IF(D2690="D",C2690,-C2690),IF(D2690="C",C2690,-C2690)),"")</f>
        <v/>
      </c>
    </row>
    <row r="2691" spans="1:5" x14ac:dyDescent="0.2">
      <c r="A2691" s="11" t="str">
        <f>IF('Atual-TXT'!A2712&lt;&gt;"",LEFT('Atual-TXT'!A2712,15),"")</f>
        <v/>
      </c>
      <c r="B2691" s="11" t="str">
        <f>IF('Atual-TXT'!A2712&lt;&gt;"",RIGHT(LEFT('Atual-TXT'!A2712,51),34),"")</f>
        <v/>
      </c>
      <c r="C2691" s="12" t="str">
        <f>IF('Atual-TXT'!A2712&lt;&gt;"",VALUE(RIGHT(LEFT('Atual-TXT'!A2712,75),23)),"")</f>
        <v/>
      </c>
      <c r="D2691" s="11" t="str">
        <f>IF('Atual-TXT'!A2712&lt;&gt;"",RIGHT(LEFT('Atual-TXT'!A2712,77),1),"")</f>
        <v/>
      </c>
      <c r="E2691" s="12" t="str">
        <f>IF('Atual-TXT'!A2712&lt;&gt;"",IF(MOD(VALUE(LEFT(A2691,1)),2)=1,IF(D2691="D",C2691,-C2691),IF(D2691="C",C2691,-C2691)),"")</f>
        <v/>
      </c>
    </row>
    <row r="2692" spans="1:5" x14ac:dyDescent="0.2">
      <c r="A2692" s="11" t="str">
        <f>IF('Atual-TXT'!A2713&lt;&gt;"",LEFT('Atual-TXT'!A2713,15),"")</f>
        <v/>
      </c>
      <c r="B2692" s="11" t="str">
        <f>IF('Atual-TXT'!A2713&lt;&gt;"",RIGHT(LEFT('Atual-TXT'!A2713,51),34),"")</f>
        <v/>
      </c>
      <c r="C2692" s="12" t="str">
        <f>IF('Atual-TXT'!A2713&lt;&gt;"",VALUE(RIGHT(LEFT('Atual-TXT'!A2713,75),23)),"")</f>
        <v/>
      </c>
      <c r="D2692" s="11" t="str">
        <f>IF('Atual-TXT'!A2713&lt;&gt;"",RIGHT(LEFT('Atual-TXT'!A2713,77),1),"")</f>
        <v/>
      </c>
      <c r="E2692" s="12" t="str">
        <f>IF('Atual-TXT'!A2713&lt;&gt;"",IF(MOD(VALUE(LEFT(A2692,1)),2)=1,IF(D2692="D",C2692,-C2692),IF(D2692="C",C2692,-C2692)),"")</f>
        <v/>
      </c>
    </row>
    <row r="2693" spans="1:5" x14ac:dyDescent="0.2">
      <c r="A2693" s="11" t="str">
        <f>IF('Atual-TXT'!A2714&lt;&gt;"",LEFT('Atual-TXT'!A2714,15),"")</f>
        <v/>
      </c>
      <c r="B2693" s="11" t="str">
        <f>IF('Atual-TXT'!A2714&lt;&gt;"",RIGHT(LEFT('Atual-TXT'!A2714,51),34),"")</f>
        <v/>
      </c>
      <c r="C2693" s="12" t="str">
        <f>IF('Atual-TXT'!A2714&lt;&gt;"",VALUE(RIGHT(LEFT('Atual-TXT'!A2714,75),23)),"")</f>
        <v/>
      </c>
      <c r="D2693" s="11" t="str">
        <f>IF('Atual-TXT'!A2714&lt;&gt;"",RIGHT(LEFT('Atual-TXT'!A2714,77),1),"")</f>
        <v/>
      </c>
      <c r="E2693" s="12" t="str">
        <f>IF('Atual-TXT'!A2714&lt;&gt;"",IF(MOD(VALUE(LEFT(A2693,1)),2)=1,IF(D2693="D",C2693,-C2693),IF(D2693="C",C2693,-C2693)),"")</f>
        <v/>
      </c>
    </row>
    <row r="2694" spans="1:5" x14ac:dyDescent="0.2">
      <c r="A2694" s="11" t="str">
        <f>IF('Atual-TXT'!A2715&lt;&gt;"",LEFT('Atual-TXT'!A2715,15),"")</f>
        <v/>
      </c>
      <c r="B2694" s="11" t="str">
        <f>IF('Atual-TXT'!A2715&lt;&gt;"",RIGHT(LEFT('Atual-TXT'!A2715,51),34),"")</f>
        <v/>
      </c>
      <c r="C2694" s="12" t="str">
        <f>IF('Atual-TXT'!A2715&lt;&gt;"",VALUE(RIGHT(LEFT('Atual-TXT'!A2715,75),23)),"")</f>
        <v/>
      </c>
      <c r="D2694" s="11" t="str">
        <f>IF('Atual-TXT'!A2715&lt;&gt;"",RIGHT(LEFT('Atual-TXT'!A2715,77),1),"")</f>
        <v/>
      </c>
      <c r="E2694" s="12" t="str">
        <f>IF('Atual-TXT'!A2715&lt;&gt;"",IF(MOD(VALUE(LEFT(A2694,1)),2)=1,IF(D2694="D",C2694,-C2694),IF(D2694="C",C2694,-C2694)),"")</f>
        <v/>
      </c>
    </row>
    <row r="2695" spans="1:5" x14ac:dyDescent="0.2">
      <c r="A2695" s="11" t="str">
        <f>IF('Atual-TXT'!A2716&lt;&gt;"",LEFT('Atual-TXT'!A2716,15),"")</f>
        <v/>
      </c>
      <c r="B2695" s="11" t="str">
        <f>IF('Atual-TXT'!A2716&lt;&gt;"",RIGHT(LEFT('Atual-TXT'!A2716,51),34),"")</f>
        <v/>
      </c>
      <c r="C2695" s="12" t="str">
        <f>IF('Atual-TXT'!A2716&lt;&gt;"",VALUE(RIGHT(LEFT('Atual-TXT'!A2716,75),23)),"")</f>
        <v/>
      </c>
      <c r="D2695" s="11" t="str">
        <f>IF('Atual-TXT'!A2716&lt;&gt;"",RIGHT(LEFT('Atual-TXT'!A2716,77),1),"")</f>
        <v/>
      </c>
      <c r="E2695" s="12" t="str">
        <f>IF('Atual-TXT'!A2716&lt;&gt;"",IF(MOD(VALUE(LEFT(A2695,1)),2)=1,IF(D2695="D",C2695,-C2695),IF(D2695="C",C2695,-C2695)),"")</f>
        <v/>
      </c>
    </row>
    <row r="2696" spans="1:5" x14ac:dyDescent="0.2">
      <c r="A2696" s="11" t="str">
        <f>IF('Atual-TXT'!A2717&lt;&gt;"",LEFT('Atual-TXT'!A2717,15),"")</f>
        <v/>
      </c>
      <c r="B2696" s="11" t="str">
        <f>IF('Atual-TXT'!A2717&lt;&gt;"",RIGHT(LEFT('Atual-TXT'!A2717,51),34),"")</f>
        <v/>
      </c>
      <c r="C2696" s="12" t="str">
        <f>IF('Atual-TXT'!A2717&lt;&gt;"",VALUE(RIGHT(LEFT('Atual-TXT'!A2717,75),23)),"")</f>
        <v/>
      </c>
      <c r="D2696" s="11" t="str">
        <f>IF('Atual-TXT'!A2717&lt;&gt;"",RIGHT(LEFT('Atual-TXT'!A2717,77),1),"")</f>
        <v/>
      </c>
      <c r="E2696" s="12" t="str">
        <f>IF('Atual-TXT'!A2717&lt;&gt;"",IF(MOD(VALUE(LEFT(A2696,1)),2)=1,IF(D2696="D",C2696,-C2696),IF(D2696="C",C2696,-C2696)),"")</f>
        <v/>
      </c>
    </row>
    <row r="2697" spans="1:5" x14ac:dyDescent="0.2">
      <c r="A2697" s="11" t="str">
        <f>IF('Atual-TXT'!A2718&lt;&gt;"",LEFT('Atual-TXT'!A2718,15),"")</f>
        <v/>
      </c>
      <c r="B2697" s="11" t="str">
        <f>IF('Atual-TXT'!A2718&lt;&gt;"",RIGHT(LEFT('Atual-TXT'!A2718,51),34),"")</f>
        <v/>
      </c>
      <c r="C2697" s="12" t="str">
        <f>IF('Atual-TXT'!A2718&lt;&gt;"",VALUE(RIGHT(LEFT('Atual-TXT'!A2718,75),23)),"")</f>
        <v/>
      </c>
      <c r="D2697" s="11" t="str">
        <f>IF('Atual-TXT'!A2718&lt;&gt;"",RIGHT(LEFT('Atual-TXT'!A2718,77),1),"")</f>
        <v/>
      </c>
      <c r="E2697" s="12" t="str">
        <f>IF('Atual-TXT'!A2718&lt;&gt;"",IF(MOD(VALUE(LEFT(A2697,1)),2)=1,IF(D2697="D",C2697,-C2697),IF(D2697="C",C2697,-C2697)),"")</f>
        <v/>
      </c>
    </row>
    <row r="2698" spans="1:5" x14ac:dyDescent="0.2">
      <c r="A2698" s="11" t="str">
        <f>IF('Atual-TXT'!A2719&lt;&gt;"",LEFT('Atual-TXT'!A2719,15),"")</f>
        <v/>
      </c>
      <c r="B2698" s="11" t="str">
        <f>IF('Atual-TXT'!A2719&lt;&gt;"",RIGHT(LEFT('Atual-TXT'!A2719,51),34),"")</f>
        <v/>
      </c>
      <c r="C2698" s="12" t="str">
        <f>IF('Atual-TXT'!A2719&lt;&gt;"",VALUE(RIGHT(LEFT('Atual-TXT'!A2719,75),23)),"")</f>
        <v/>
      </c>
      <c r="D2698" s="11" t="str">
        <f>IF('Atual-TXT'!A2719&lt;&gt;"",RIGHT(LEFT('Atual-TXT'!A2719,77),1),"")</f>
        <v/>
      </c>
      <c r="E2698" s="12" t="str">
        <f>IF('Atual-TXT'!A2719&lt;&gt;"",IF(MOD(VALUE(LEFT(A2698,1)),2)=1,IF(D2698="D",C2698,-C2698),IF(D2698="C",C2698,-C2698)),"")</f>
        <v/>
      </c>
    </row>
    <row r="2699" spans="1:5" x14ac:dyDescent="0.2">
      <c r="A2699" s="11" t="str">
        <f>IF('Atual-TXT'!A2720&lt;&gt;"",LEFT('Atual-TXT'!A2720,15),"")</f>
        <v/>
      </c>
      <c r="B2699" s="11" t="str">
        <f>IF('Atual-TXT'!A2720&lt;&gt;"",RIGHT(LEFT('Atual-TXT'!A2720,51),34),"")</f>
        <v/>
      </c>
      <c r="C2699" s="12" t="str">
        <f>IF('Atual-TXT'!A2720&lt;&gt;"",VALUE(RIGHT(LEFT('Atual-TXT'!A2720,75),23)),"")</f>
        <v/>
      </c>
      <c r="D2699" s="11" t="str">
        <f>IF('Atual-TXT'!A2720&lt;&gt;"",RIGHT(LEFT('Atual-TXT'!A2720,77),1),"")</f>
        <v/>
      </c>
      <c r="E2699" s="12" t="str">
        <f>IF('Atual-TXT'!A2720&lt;&gt;"",IF(MOD(VALUE(LEFT(A2699,1)),2)=1,IF(D2699="D",C2699,-C2699),IF(D2699="C",C2699,-C2699)),"")</f>
        <v/>
      </c>
    </row>
    <row r="2700" spans="1:5" x14ac:dyDescent="0.2">
      <c r="A2700" s="11" t="str">
        <f>IF('Atual-TXT'!A2721&lt;&gt;"",LEFT('Atual-TXT'!A2721,15),"")</f>
        <v/>
      </c>
      <c r="B2700" s="11" t="str">
        <f>IF('Atual-TXT'!A2721&lt;&gt;"",RIGHT(LEFT('Atual-TXT'!A2721,51),34),"")</f>
        <v/>
      </c>
      <c r="C2700" s="12" t="str">
        <f>IF('Atual-TXT'!A2721&lt;&gt;"",VALUE(RIGHT(LEFT('Atual-TXT'!A2721,75),23)),"")</f>
        <v/>
      </c>
      <c r="D2700" s="11" t="str">
        <f>IF('Atual-TXT'!A2721&lt;&gt;"",RIGHT(LEFT('Atual-TXT'!A2721,77),1),"")</f>
        <v/>
      </c>
      <c r="E2700" s="12" t="str">
        <f>IF('Atual-TXT'!A2721&lt;&gt;"",IF(MOD(VALUE(LEFT(A2700,1)),2)=1,IF(D2700="D",C2700,-C2700),IF(D2700="C",C2700,-C2700)),"")</f>
        <v/>
      </c>
    </row>
    <row r="2701" spans="1:5" x14ac:dyDescent="0.2">
      <c r="A2701" s="11" t="str">
        <f>IF('Atual-TXT'!A2722&lt;&gt;"",LEFT('Atual-TXT'!A2722,15),"")</f>
        <v/>
      </c>
      <c r="B2701" s="11" t="str">
        <f>IF('Atual-TXT'!A2722&lt;&gt;"",RIGHT(LEFT('Atual-TXT'!A2722,51),34),"")</f>
        <v/>
      </c>
      <c r="C2701" s="12" t="str">
        <f>IF('Atual-TXT'!A2722&lt;&gt;"",VALUE(RIGHT(LEFT('Atual-TXT'!A2722,75),23)),"")</f>
        <v/>
      </c>
      <c r="D2701" s="11" t="str">
        <f>IF('Atual-TXT'!A2722&lt;&gt;"",RIGHT(LEFT('Atual-TXT'!A2722,77),1),"")</f>
        <v/>
      </c>
      <c r="E2701" s="12" t="str">
        <f>IF('Atual-TXT'!A2722&lt;&gt;"",IF(MOD(VALUE(LEFT(A2701,1)),2)=1,IF(D2701="D",C2701,-C2701),IF(D2701="C",C2701,-C2701)),"")</f>
        <v/>
      </c>
    </row>
    <row r="2702" spans="1:5" x14ac:dyDescent="0.2">
      <c r="A2702" s="11" t="str">
        <f>IF('Atual-TXT'!A2723&lt;&gt;"",LEFT('Atual-TXT'!A2723,15),"")</f>
        <v/>
      </c>
      <c r="B2702" s="11" t="str">
        <f>IF('Atual-TXT'!A2723&lt;&gt;"",RIGHT(LEFT('Atual-TXT'!A2723,51),34),"")</f>
        <v/>
      </c>
      <c r="C2702" s="12" t="str">
        <f>IF('Atual-TXT'!A2723&lt;&gt;"",VALUE(RIGHT(LEFT('Atual-TXT'!A2723,75),23)),"")</f>
        <v/>
      </c>
      <c r="D2702" s="11" t="str">
        <f>IF('Atual-TXT'!A2723&lt;&gt;"",RIGHT(LEFT('Atual-TXT'!A2723,77),1),"")</f>
        <v/>
      </c>
      <c r="E2702" s="12" t="str">
        <f>IF('Atual-TXT'!A2723&lt;&gt;"",IF(MOD(VALUE(LEFT(A2702,1)),2)=1,IF(D2702="D",C2702,-C2702),IF(D2702="C",C2702,-C2702)),"")</f>
        <v/>
      </c>
    </row>
    <row r="2703" spans="1:5" x14ac:dyDescent="0.2">
      <c r="A2703" s="11" t="str">
        <f>IF('Atual-TXT'!A2724&lt;&gt;"",LEFT('Atual-TXT'!A2724,15),"")</f>
        <v/>
      </c>
      <c r="B2703" s="11" t="str">
        <f>IF('Atual-TXT'!A2724&lt;&gt;"",RIGHT(LEFT('Atual-TXT'!A2724,51),34),"")</f>
        <v/>
      </c>
      <c r="C2703" s="12" t="str">
        <f>IF('Atual-TXT'!A2724&lt;&gt;"",VALUE(RIGHT(LEFT('Atual-TXT'!A2724,75),23)),"")</f>
        <v/>
      </c>
      <c r="D2703" s="11" t="str">
        <f>IF('Atual-TXT'!A2724&lt;&gt;"",RIGHT(LEFT('Atual-TXT'!A2724,77),1),"")</f>
        <v/>
      </c>
      <c r="E2703" s="12" t="str">
        <f>IF('Atual-TXT'!A2724&lt;&gt;"",IF(MOD(VALUE(LEFT(A2703,1)),2)=1,IF(D2703="D",C2703,-C2703),IF(D2703="C",C2703,-C2703)),"")</f>
        <v/>
      </c>
    </row>
    <row r="2704" spans="1:5" x14ac:dyDescent="0.2">
      <c r="A2704" s="11" t="str">
        <f>IF('Atual-TXT'!A2725&lt;&gt;"",LEFT('Atual-TXT'!A2725,15),"")</f>
        <v/>
      </c>
      <c r="B2704" s="11" t="str">
        <f>IF('Atual-TXT'!A2725&lt;&gt;"",RIGHT(LEFT('Atual-TXT'!A2725,51),34),"")</f>
        <v/>
      </c>
      <c r="C2704" s="12" t="str">
        <f>IF('Atual-TXT'!A2725&lt;&gt;"",VALUE(RIGHT(LEFT('Atual-TXT'!A2725,75),23)),"")</f>
        <v/>
      </c>
      <c r="D2704" s="11" t="str">
        <f>IF('Atual-TXT'!A2725&lt;&gt;"",RIGHT(LEFT('Atual-TXT'!A2725,77),1),"")</f>
        <v/>
      </c>
      <c r="E2704" s="12" t="str">
        <f>IF('Atual-TXT'!A2725&lt;&gt;"",IF(MOD(VALUE(LEFT(A2704,1)),2)=1,IF(D2704="D",C2704,-C2704),IF(D2704="C",C2704,-C2704)),"")</f>
        <v/>
      </c>
    </row>
    <row r="2705" spans="1:5" x14ac:dyDescent="0.2">
      <c r="A2705" s="11" t="str">
        <f>IF('Atual-TXT'!A2726&lt;&gt;"",LEFT('Atual-TXT'!A2726,15),"")</f>
        <v/>
      </c>
      <c r="B2705" s="11" t="str">
        <f>IF('Atual-TXT'!A2726&lt;&gt;"",RIGHT(LEFT('Atual-TXT'!A2726,51),34),"")</f>
        <v/>
      </c>
      <c r="C2705" s="12" t="str">
        <f>IF('Atual-TXT'!A2726&lt;&gt;"",VALUE(RIGHT(LEFT('Atual-TXT'!A2726,75),23)),"")</f>
        <v/>
      </c>
      <c r="D2705" s="11" t="str">
        <f>IF('Atual-TXT'!A2726&lt;&gt;"",RIGHT(LEFT('Atual-TXT'!A2726,77),1),"")</f>
        <v/>
      </c>
      <c r="E2705" s="12" t="str">
        <f>IF('Atual-TXT'!A2726&lt;&gt;"",IF(MOD(VALUE(LEFT(A2705,1)),2)=1,IF(D2705="D",C2705,-C2705),IF(D2705="C",C2705,-C2705)),"")</f>
        <v/>
      </c>
    </row>
    <row r="2706" spans="1:5" x14ac:dyDescent="0.2">
      <c r="A2706" s="11" t="str">
        <f>IF('Atual-TXT'!A2727&lt;&gt;"",LEFT('Atual-TXT'!A2727,15),"")</f>
        <v/>
      </c>
      <c r="B2706" s="11" t="str">
        <f>IF('Atual-TXT'!A2727&lt;&gt;"",RIGHT(LEFT('Atual-TXT'!A2727,51),34),"")</f>
        <v/>
      </c>
      <c r="C2706" s="12" t="str">
        <f>IF('Atual-TXT'!A2727&lt;&gt;"",VALUE(RIGHT(LEFT('Atual-TXT'!A2727,75),23)),"")</f>
        <v/>
      </c>
      <c r="D2706" s="11" t="str">
        <f>IF('Atual-TXT'!A2727&lt;&gt;"",RIGHT(LEFT('Atual-TXT'!A2727,77),1),"")</f>
        <v/>
      </c>
      <c r="E2706" s="12" t="str">
        <f>IF('Atual-TXT'!A2727&lt;&gt;"",IF(MOD(VALUE(LEFT(A2706,1)),2)=1,IF(D2706="D",C2706,-C2706),IF(D2706="C",C2706,-C2706)),"")</f>
        <v/>
      </c>
    </row>
    <row r="2707" spans="1:5" x14ac:dyDescent="0.2">
      <c r="A2707" s="11" t="str">
        <f>IF('Atual-TXT'!A2728&lt;&gt;"",LEFT('Atual-TXT'!A2728,15),"")</f>
        <v/>
      </c>
      <c r="B2707" s="11" t="str">
        <f>IF('Atual-TXT'!A2728&lt;&gt;"",RIGHT(LEFT('Atual-TXT'!A2728,51),34),"")</f>
        <v/>
      </c>
      <c r="C2707" s="12" t="str">
        <f>IF('Atual-TXT'!A2728&lt;&gt;"",VALUE(RIGHT(LEFT('Atual-TXT'!A2728,75),23)),"")</f>
        <v/>
      </c>
      <c r="D2707" s="11" t="str">
        <f>IF('Atual-TXT'!A2728&lt;&gt;"",RIGHT(LEFT('Atual-TXT'!A2728,77),1),"")</f>
        <v/>
      </c>
      <c r="E2707" s="12" t="str">
        <f>IF('Atual-TXT'!A2728&lt;&gt;"",IF(MOD(VALUE(LEFT(A2707,1)),2)=1,IF(D2707="D",C2707,-C2707),IF(D2707="C",C2707,-C2707)),"")</f>
        <v/>
      </c>
    </row>
    <row r="2708" spans="1:5" x14ac:dyDescent="0.2">
      <c r="A2708" s="11" t="str">
        <f>IF('Atual-TXT'!A2729&lt;&gt;"",LEFT('Atual-TXT'!A2729,15),"")</f>
        <v/>
      </c>
      <c r="B2708" s="11" t="str">
        <f>IF('Atual-TXT'!A2729&lt;&gt;"",RIGHT(LEFT('Atual-TXT'!A2729,51),34),"")</f>
        <v/>
      </c>
      <c r="C2708" s="12" t="str">
        <f>IF('Atual-TXT'!A2729&lt;&gt;"",VALUE(RIGHT(LEFT('Atual-TXT'!A2729,75),23)),"")</f>
        <v/>
      </c>
      <c r="D2708" s="11" t="str">
        <f>IF('Atual-TXT'!A2729&lt;&gt;"",RIGHT(LEFT('Atual-TXT'!A2729,77),1),"")</f>
        <v/>
      </c>
      <c r="E2708" s="12" t="str">
        <f>IF('Atual-TXT'!A2729&lt;&gt;"",IF(MOD(VALUE(LEFT(A2708,1)),2)=1,IF(D2708="D",C2708,-C2708),IF(D2708="C",C2708,-C2708)),"")</f>
        <v/>
      </c>
    </row>
    <row r="2709" spans="1:5" x14ac:dyDescent="0.2">
      <c r="A2709" s="11" t="str">
        <f>IF('Atual-TXT'!A2730&lt;&gt;"",LEFT('Atual-TXT'!A2730,15),"")</f>
        <v/>
      </c>
      <c r="B2709" s="11" t="str">
        <f>IF('Atual-TXT'!A2730&lt;&gt;"",RIGHT(LEFT('Atual-TXT'!A2730,51),34),"")</f>
        <v/>
      </c>
      <c r="C2709" s="12" t="str">
        <f>IF('Atual-TXT'!A2730&lt;&gt;"",VALUE(RIGHT(LEFT('Atual-TXT'!A2730,75),23)),"")</f>
        <v/>
      </c>
      <c r="D2709" s="11" t="str">
        <f>IF('Atual-TXT'!A2730&lt;&gt;"",RIGHT(LEFT('Atual-TXT'!A2730,77),1),"")</f>
        <v/>
      </c>
      <c r="E2709" s="12" t="str">
        <f>IF('Atual-TXT'!A2730&lt;&gt;"",IF(MOD(VALUE(LEFT(A2709,1)),2)=1,IF(D2709="D",C2709,-C2709),IF(D2709="C",C2709,-C2709)),"")</f>
        <v/>
      </c>
    </row>
    <row r="2710" spans="1:5" x14ac:dyDescent="0.2">
      <c r="A2710" s="11" t="str">
        <f>IF('Atual-TXT'!A2731&lt;&gt;"",LEFT('Atual-TXT'!A2731,15),"")</f>
        <v/>
      </c>
      <c r="B2710" s="11" t="str">
        <f>IF('Atual-TXT'!A2731&lt;&gt;"",RIGHT(LEFT('Atual-TXT'!A2731,51),34),"")</f>
        <v/>
      </c>
      <c r="C2710" s="12" t="str">
        <f>IF('Atual-TXT'!A2731&lt;&gt;"",VALUE(RIGHT(LEFT('Atual-TXT'!A2731,75),23)),"")</f>
        <v/>
      </c>
      <c r="D2710" s="11" t="str">
        <f>IF('Atual-TXT'!A2731&lt;&gt;"",RIGHT(LEFT('Atual-TXT'!A2731,77),1),"")</f>
        <v/>
      </c>
      <c r="E2710" s="12" t="str">
        <f>IF('Atual-TXT'!A2731&lt;&gt;"",IF(MOD(VALUE(LEFT(A2710,1)),2)=1,IF(D2710="D",C2710,-C2710),IF(D2710="C",C2710,-C2710)),"")</f>
        <v/>
      </c>
    </row>
    <row r="2711" spans="1:5" x14ac:dyDescent="0.2">
      <c r="A2711" s="11" t="str">
        <f>IF('Atual-TXT'!A2732&lt;&gt;"",LEFT('Atual-TXT'!A2732,15),"")</f>
        <v/>
      </c>
      <c r="B2711" s="11" t="str">
        <f>IF('Atual-TXT'!A2732&lt;&gt;"",RIGHT(LEFT('Atual-TXT'!A2732,51),34),"")</f>
        <v/>
      </c>
      <c r="C2711" s="12" t="str">
        <f>IF('Atual-TXT'!A2732&lt;&gt;"",VALUE(RIGHT(LEFT('Atual-TXT'!A2732,75),23)),"")</f>
        <v/>
      </c>
      <c r="D2711" s="11" t="str">
        <f>IF('Atual-TXT'!A2732&lt;&gt;"",RIGHT(LEFT('Atual-TXT'!A2732,77),1),"")</f>
        <v/>
      </c>
      <c r="E2711" s="12" t="str">
        <f>IF('Atual-TXT'!A2732&lt;&gt;"",IF(MOD(VALUE(LEFT(A2711,1)),2)=1,IF(D2711="D",C2711,-C2711),IF(D2711="C",C2711,-C2711)),"")</f>
        <v/>
      </c>
    </row>
    <row r="2712" spans="1:5" x14ac:dyDescent="0.2">
      <c r="A2712" s="11" t="str">
        <f>IF('Atual-TXT'!A2733&lt;&gt;"",LEFT('Atual-TXT'!A2733,15),"")</f>
        <v/>
      </c>
      <c r="B2712" s="11" t="str">
        <f>IF('Atual-TXT'!A2733&lt;&gt;"",RIGHT(LEFT('Atual-TXT'!A2733,51),34),"")</f>
        <v/>
      </c>
      <c r="C2712" s="12" t="str">
        <f>IF('Atual-TXT'!A2733&lt;&gt;"",VALUE(RIGHT(LEFT('Atual-TXT'!A2733,75),23)),"")</f>
        <v/>
      </c>
      <c r="D2712" s="11" t="str">
        <f>IF('Atual-TXT'!A2733&lt;&gt;"",RIGHT(LEFT('Atual-TXT'!A2733,77),1),"")</f>
        <v/>
      </c>
      <c r="E2712" s="12" t="str">
        <f>IF('Atual-TXT'!A2733&lt;&gt;"",IF(MOD(VALUE(LEFT(A2712,1)),2)=1,IF(D2712="D",C2712,-C2712),IF(D2712="C",C2712,-C2712)),"")</f>
        <v/>
      </c>
    </row>
    <row r="2713" spans="1:5" x14ac:dyDescent="0.2">
      <c r="A2713" s="11" t="str">
        <f>IF('Atual-TXT'!A2734&lt;&gt;"",LEFT('Atual-TXT'!A2734,15),"")</f>
        <v/>
      </c>
      <c r="B2713" s="11" t="str">
        <f>IF('Atual-TXT'!A2734&lt;&gt;"",RIGHT(LEFT('Atual-TXT'!A2734,51),34),"")</f>
        <v/>
      </c>
      <c r="C2713" s="12" t="str">
        <f>IF('Atual-TXT'!A2734&lt;&gt;"",VALUE(RIGHT(LEFT('Atual-TXT'!A2734,75),23)),"")</f>
        <v/>
      </c>
      <c r="D2713" s="11" t="str">
        <f>IF('Atual-TXT'!A2734&lt;&gt;"",RIGHT(LEFT('Atual-TXT'!A2734,77),1),"")</f>
        <v/>
      </c>
      <c r="E2713" s="12" t="str">
        <f>IF('Atual-TXT'!A2734&lt;&gt;"",IF(MOD(VALUE(LEFT(A2713,1)),2)=1,IF(D2713="D",C2713,-C2713),IF(D2713="C",C2713,-C2713)),"")</f>
        <v/>
      </c>
    </row>
    <row r="2714" spans="1:5" x14ac:dyDescent="0.2">
      <c r="A2714" s="11" t="str">
        <f>IF('Atual-TXT'!A2735&lt;&gt;"",LEFT('Atual-TXT'!A2735,15),"")</f>
        <v/>
      </c>
      <c r="B2714" s="11" t="str">
        <f>IF('Atual-TXT'!A2735&lt;&gt;"",RIGHT(LEFT('Atual-TXT'!A2735,51),34),"")</f>
        <v/>
      </c>
      <c r="C2714" s="12" t="str">
        <f>IF('Atual-TXT'!A2735&lt;&gt;"",VALUE(RIGHT(LEFT('Atual-TXT'!A2735,75),23)),"")</f>
        <v/>
      </c>
      <c r="D2714" s="11" t="str">
        <f>IF('Atual-TXT'!A2735&lt;&gt;"",RIGHT(LEFT('Atual-TXT'!A2735,77),1),"")</f>
        <v/>
      </c>
      <c r="E2714" s="12" t="str">
        <f>IF('Atual-TXT'!A2735&lt;&gt;"",IF(MOD(VALUE(LEFT(A2714,1)),2)=1,IF(D2714="D",C2714,-C2714),IF(D2714="C",C2714,-C2714)),"")</f>
        <v/>
      </c>
    </row>
    <row r="2715" spans="1:5" x14ac:dyDescent="0.2">
      <c r="A2715" s="11" t="str">
        <f>IF('Atual-TXT'!A2736&lt;&gt;"",LEFT('Atual-TXT'!A2736,15),"")</f>
        <v/>
      </c>
      <c r="B2715" s="11" t="str">
        <f>IF('Atual-TXT'!A2736&lt;&gt;"",RIGHT(LEFT('Atual-TXT'!A2736,51),34),"")</f>
        <v/>
      </c>
      <c r="C2715" s="12" t="str">
        <f>IF('Atual-TXT'!A2736&lt;&gt;"",VALUE(RIGHT(LEFT('Atual-TXT'!A2736,75),23)),"")</f>
        <v/>
      </c>
      <c r="D2715" s="11" t="str">
        <f>IF('Atual-TXT'!A2736&lt;&gt;"",RIGHT(LEFT('Atual-TXT'!A2736,77),1),"")</f>
        <v/>
      </c>
      <c r="E2715" s="12" t="str">
        <f>IF('Atual-TXT'!A2736&lt;&gt;"",IF(MOD(VALUE(LEFT(A2715,1)),2)=1,IF(D2715="D",C2715,-C2715),IF(D2715="C",C2715,-C2715)),"")</f>
        <v/>
      </c>
    </row>
    <row r="2716" spans="1:5" x14ac:dyDescent="0.2">
      <c r="A2716" s="11" t="str">
        <f>IF('Atual-TXT'!A2737&lt;&gt;"",LEFT('Atual-TXT'!A2737,15),"")</f>
        <v/>
      </c>
      <c r="B2716" s="11" t="str">
        <f>IF('Atual-TXT'!A2737&lt;&gt;"",RIGHT(LEFT('Atual-TXT'!A2737,51),34),"")</f>
        <v/>
      </c>
      <c r="C2716" s="12" t="str">
        <f>IF('Atual-TXT'!A2737&lt;&gt;"",VALUE(RIGHT(LEFT('Atual-TXT'!A2737,75),23)),"")</f>
        <v/>
      </c>
      <c r="D2716" s="11" t="str">
        <f>IF('Atual-TXT'!A2737&lt;&gt;"",RIGHT(LEFT('Atual-TXT'!A2737,77),1),"")</f>
        <v/>
      </c>
      <c r="E2716" s="12" t="str">
        <f>IF('Atual-TXT'!A2737&lt;&gt;"",IF(MOD(VALUE(LEFT(A2716,1)),2)=1,IF(D2716="D",C2716,-C2716),IF(D2716="C",C2716,-C2716)),"")</f>
        <v/>
      </c>
    </row>
    <row r="2717" spans="1:5" x14ac:dyDescent="0.2">
      <c r="A2717" s="11" t="str">
        <f>IF('Atual-TXT'!A2738&lt;&gt;"",LEFT('Atual-TXT'!A2738,15),"")</f>
        <v/>
      </c>
      <c r="B2717" s="11" t="str">
        <f>IF('Atual-TXT'!A2738&lt;&gt;"",RIGHT(LEFT('Atual-TXT'!A2738,51),34),"")</f>
        <v/>
      </c>
      <c r="C2717" s="12" t="str">
        <f>IF('Atual-TXT'!A2738&lt;&gt;"",VALUE(RIGHT(LEFT('Atual-TXT'!A2738,75),23)),"")</f>
        <v/>
      </c>
      <c r="D2717" s="11" t="str">
        <f>IF('Atual-TXT'!A2738&lt;&gt;"",RIGHT(LEFT('Atual-TXT'!A2738,77),1),"")</f>
        <v/>
      </c>
      <c r="E2717" s="12" t="str">
        <f>IF('Atual-TXT'!A2738&lt;&gt;"",IF(MOD(VALUE(LEFT(A2717,1)),2)=1,IF(D2717="D",C2717,-C2717),IF(D2717="C",C2717,-C2717)),"")</f>
        <v/>
      </c>
    </row>
    <row r="2718" spans="1:5" x14ac:dyDescent="0.2">
      <c r="A2718" s="11" t="str">
        <f>IF('Atual-TXT'!A2739&lt;&gt;"",LEFT('Atual-TXT'!A2739,15),"")</f>
        <v/>
      </c>
      <c r="B2718" s="11" t="str">
        <f>IF('Atual-TXT'!A2739&lt;&gt;"",RIGHT(LEFT('Atual-TXT'!A2739,51),34),"")</f>
        <v/>
      </c>
      <c r="C2718" s="12" t="str">
        <f>IF('Atual-TXT'!A2739&lt;&gt;"",VALUE(RIGHT(LEFT('Atual-TXT'!A2739,75),23)),"")</f>
        <v/>
      </c>
      <c r="D2718" s="11" t="str">
        <f>IF('Atual-TXT'!A2739&lt;&gt;"",RIGHT(LEFT('Atual-TXT'!A2739,77),1),"")</f>
        <v/>
      </c>
      <c r="E2718" s="12" t="str">
        <f>IF('Atual-TXT'!A2739&lt;&gt;"",IF(MOD(VALUE(LEFT(A2718,1)),2)=1,IF(D2718="D",C2718,-C2718),IF(D2718="C",C2718,-C2718)),"")</f>
        <v/>
      </c>
    </row>
    <row r="2719" spans="1:5" x14ac:dyDescent="0.2">
      <c r="A2719" s="11" t="str">
        <f>IF('Atual-TXT'!A2740&lt;&gt;"",LEFT('Atual-TXT'!A2740,15),"")</f>
        <v/>
      </c>
      <c r="B2719" s="11" t="str">
        <f>IF('Atual-TXT'!A2740&lt;&gt;"",RIGHT(LEFT('Atual-TXT'!A2740,51),34),"")</f>
        <v/>
      </c>
      <c r="C2719" s="12" t="str">
        <f>IF('Atual-TXT'!A2740&lt;&gt;"",VALUE(RIGHT(LEFT('Atual-TXT'!A2740,75),23)),"")</f>
        <v/>
      </c>
      <c r="D2719" s="11" t="str">
        <f>IF('Atual-TXT'!A2740&lt;&gt;"",RIGHT(LEFT('Atual-TXT'!A2740,77),1),"")</f>
        <v/>
      </c>
      <c r="E2719" s="12" t="str">
        <f>IF('Atual-TXT'!A2740&lt;&gt;"",IF(MOD(VALUE(LEFT(A2719,1)),2)=1,IF(D2719="D",C2719,-C2719),IF(D2719="C",C2719,-C2719)),"")</f>
        <v/>
      </c>
    </row>
    <row r="2720" spans="1:5" x14ac:dyDescent="0.2">
      <c r="A2720" s="11" t="str">
        <f>IF('Atual-TXT'!A2741&lt;&gt;"",LEFT('Atual-TXT'!A2741,15),"")</f>
        <v/>
      </c>
      <c r="B2720" s="11" t="str">
        <f>IF('Atual-TXT'!A2741&lt;&gt;"",RIGHT(LEFT('Atual-TXT'!A2741,51),34),"")</f>
        <v/>
      </c>
      <c r="C2720" s="12" t="str">
        <f>IF('Atual-TXT'!A2741&lt;&gt;"",VALUE(RIGHT(LEFT('Atual-TXT'!A2741,75),23)),"")</f>
        <v/>
      </c>
      <c r="D2720" s="11" t="str">
        <f>IF('Atual-TXT'!A2741&lt;&gt;"",RIGHT(LEFT('Atual-TXT'!A2741,77),1),"")</f>
        <v/>
      </c>
      <c r="E2720" s="12" t="str">
        <f>IF('Atual-TXT'!A2741&lt;&gt;"",IF(MOD(VALUE(LEFT(A2720,1)),2)=1,IF(D2720="D",C2720,-C2720),IF(D2720="C",C2720,-C2720)),"")</f>
        <v/>
      </c>
    </row>
    <row r="2721" spans="1:5" x14ac:dyDescent="0.2">
      <c r="A2721" s="11" t="str">
        <f>IF('Atual-TXT'!A2742&lt;&gt;"",LEFT('Atual-TXT'!A2742,15),"")</f>
        <v/>
      </c>
      <c r="B2721" s="11" t="str">
        <f>IF('Atual-TXT'!A2742&lt;&gt;"",RIGHT(LEFT('Atual-TXT'!A2742,51),34),"")</f>
        <v/>
      </c>
      <c r="C2721" s="12" t="str">
        <f>IF('Atual-TXT'!A2742&lt;&gt;"",VALUE(RIGHT(LEFT('Atual-TXT'!A2742,75),23)),"")</f>
        <v/>
      </c>
      <c r="D2721" s="11" t="str">
        <f>IF('Atual-TXT'!A2742&lt;&gt;"",RIGHT(LEFT('Atual-TXT'!A2742,77),1),"")</f>
        <v/>
      </c>
      <c r="E2721" s="12" t="str">
        <f>IF('Atual-TXT'!A2742&lt;&gt;"",IF(MOD(VALUE(LEFT(A2721,1)),2)=1,IF(D2721="D",C2721,-C2721),IF(D2721="C",C2721,-C2721)),"")</f>
        <v/>
      </c>
    </row>
    <row r="2722" spans="1:5" x14ac:dyDescent="0.2">
      <c r="A2722" s="11" t="str">
        <f>IF('Atual-TXT'!A2743&lt;&gt;"",LEFT('Atual-TXT'!A2743,15),"")</f>
        <v/>
      </c>
      <c r="B2722" s="11" t="str">
        <f>IF('Atual-TXT'!A2743&lt;&gt;"",RIGHT(LEFT('Atual-TXT'!A2743,51),34),"")</f>
        <v/>
      </c>
      <c r="C2722" s="12" t="str">
        <f>IF('Atual-TXT'!A2743&lt;&gt;"",VALUE(RIGHT(LEFT('Atual-TXT'!A2743,75),23)),"")</f>
        <v/>
      </c>
      <c r="D2722" s="11" t="str">
        <f>IF('Atual-TXT'!A2743&lt;&gt;"",RIGHT(LEFT('Atual-TXT'!A2743,77),1),"")</f>
        <v/>
      </c>
      <c r="E2722" s="12" t="str">
        <f>IF('Atual-TXT'!A2743&lt;&gt;"",IF(MOD(VALUE(LEFT(A2722,1)),2)=1,IF(D2722="D",C2722,-C2722),IF(D2722="C",C2722,-C2722)),"")</f>
        <v/>
      </c>
    </row>
    <row r="2723" spans="1:5" x14ac:dyDescent="0.2">
      <c r="A2723" s="11" t="str">
        <f>IF('Atual-TXT'!A2744&lt;&gt;"",LEFT('Atual-TXT'!A2744,15),"")</f>
        <v/>
      </c>
      <c r="B2723" s="11" t="str">
        <f>IF('Atual-TXT'!A2744&lt;&gt;"",RIGHT(LEFT('Atual-TXT'!A2744,51),34),"")</f>
        <v/>
      </c>
      <c r="C2723" s="12" t="str">
        <f>IF('Atual-TXT'!A2744&lt;&gt;"",VALUE(RIGHT(LEFT('Atual-TXT'!A2744,75),23)),"")</f>
        <v/>
      </c>
      <c r="D2723" s="11" t="str">
        <f>IF('Atual-TXT'!A2744&lt;&gt;"",RIGHT(LEFT('Atual-TXT'!A2744,77),1),"")</f>
        <v/>
      </c>
      <c r="E2723" s="12" t="str">
        <f>IF('Atual-TXT'!A2744&lt;&gt;"",IF(MOD(VALUE(LEFT(A2723,1)),2)=1,IF(D2723="D",C2723,-C2723),IF(D2723="C",C2723,-C2723)),"")</f>
        <v/>
      </c>
    </row>
    <row r="2724" spans="1:5" x14ac:dyDescent="0.2">
      <c r="A2724" s="11" t="str">
        <f>IF('Atual-TXT'!A2745&lt;&gt;"",LEFT('Atual-TXT'!A2745,15),"")</f>
        <v/>
      </c>
      <c r="B2724" s="11" t="str">
        <f>IF('Atual-TXT'!A2745&lt;&gt;"",RIGHT(LEFT('Atual-TXT'!A2745,51),34),"")</f>
        <v/>
      </c>
      <c r="C2724" s="12" t="str">
        <f>IF('Atual-TXT'!A2745&lt;&gt;"",VALUE(RIGHT(LEFT('Atual-TXT'!A2745,75),23)),"")</f>
        <v/>
      </c>
      <c r="D2724" s="11" t="str">
        <f>IF('Atual-TXT'!A2745&lt;&gt;"",RIGHT(LEFT('Atual-TXT'!A2745,77),1),"")</f>
        <v/>
      </c>
      <c r="E2724" s="12" t="str">
        <f>IF('Atual-TXT'!A2745&lt;&gt;"",IF(MOD(VALUE(LEFT(A2724,1)),2)=1,IF(D2724="D",C2724,-C2724),IF(D2724="C",C2724,-C2724)),"")</f>
        <v/>
      </c>
    </row>
    <row r="2725" spans="1:5" x14ac:dyDescent="0.2">
      <c r="A2725" s="11" t="str">
        <f>IF('Atual-TXT'!A2746&lt;&gt;"",LEFT('Atual-TXT'!A2746,15),"")</f>
        <v/>
      </c>
      <c r="B2725" s="11" t="str">
        <f>IF('Atual-TXT'!A2746&lt;&gt;"",RIGHT(LEFT('Atual-TXT'!A2746,51),34),"")</f>
        <v/>
      </c>
      <c r="C2725" s="12" t="str">
        <f>IF('Atual-TXT'!A2746&lt;&gt;"",VALUE(RIGHT(LEFT('Atual-TXT'!A2746,75),23)),"")</f>
        <v/>
      </c>
      <c r="D2725" s="11" t="str">
        <f>IF('Atual-TXT'!A2746&lt;&gt;"",RIGHT(LEFT('Atual-TXT'!A2746,77),1),"")</f>
        <v/>
      </c>
      <c r="E2725" s="12" t="str">
        <f>IF('Atual-TXT'!A2746&lt;&gt;"",IF(MOD(VALUE(LEFT(A2725,1)),2)=1,IF(D2725="D",C2725,-C2725),IF(D2725="C",C2725,-C2725)),"")</f>
        <v/>
      </c>
    </row>
    <row r="2726" spans="1:5" x14ac:dyDescent="0.2">
      <c r="A2726" s="11" t="str">
        <f>IF('Atual-TXT'!A2747&lt;&gt;"",LEFT('Atual-TXT'!A2747,15),"")</f>
        <v/>
      </c>
      <c r="B2726" s="11" t="str">
        <f>IF('Atual-TXT'!A2747&lt;&gt;"",RIGHT(LEFT('Atual-TXT'!A2747,51),34),"")</f>
        <v/>
      </c>
      <c r="C2726" s="12" t="str">
        <f>IF('Atual-TXT'!A2747&lt;&gt;"",VALUE(RIGHT(LEFT('Atual-TXT'!A2747,75),23)),"")</f>
        <v/>
      </c>
      <c r="D2726" s="11" t="str">
        <f>IF('Atual-TXT'!A2747&lt;&gt;"",RIGHT(LEFT('Atual-TXT'!A2747,77),1),"")</f>
        <v/>
      </c>
      <c r="E2726" s="12" t="str">
        <f>IF('Atual-TXT'!A2747&lt;&gt;"",IF(MOD(VALUE(LEFT(A2726,1)),2)=1,IF(D2726="D",C2726,-C2726),IF(D2726="C",C2726,-C2726)),"")</f>
        <v/>
      </c>
    </row>
    <row r="2727" spans="1:5" x14ac:dyDescent="0.2">
      <c r="A2727" s="11" t="str">
        <f>IF('Atual-TXT'!A2748&lt;&gt;"",LEFT('Atual-TXT'!A2748,15),"")</f>
        <v/>
      </c>
      <c r="B2727" s="11" t="str">
        <f>IF('Atual-TXT'!A2748&lt;&gt;"",RIGHT(LEFT('Atual-TXT'!A2748,51),34),"")</f>
        <v/>
      </c>
      <c r="C2727" s="12" t="str">
        <f>IF('Atual-TXT'!A2748&lt;&gt;"",VALUE(RIGHT(LEFT('Atual-TXT'!A2748,75),23)),"")</f>
        <v/>
      </c>
      <c r="D2727" s="11" t="str">
        <f>IF('Atual-TXT'!A2748&lt;&gt;"",RIGHT(LEFT('Atual-TXT'!A2748,77),1),"")</f>
        <v/>
      </c>
      <c r="E2727" s="12" t="str">
        <f>IF('Atual-TXT'!A2748&lt;&gt;"",IF(MOD(VALUE(LEFT(A2727,1)),2)=1,IF(D2727="D",C2727,-C2727),IF(D2727="C",C2727,-C2727)),"")</f>
        <v/>
      </c>
    </row>
    <row r="2728" spans="1:5" x14ac:dyDescent="0.2">
      <c r="A2728" s="11" t="str">
        <f>IF('Atual-TXT'!A2749&lt;&gt;"",LEFT('Atual-TXT'!A2749,15),"")</f>
        <v/>
      </c>
      <c r="B2728" s="11" t="str">
        <f>IF('Atual-TXT'!A2749&lt;&gt;"",RIGHT(LEFT('Atual-TXT'!A2749,51),34),"")</f>
        <v/>
      </c>
      <c r="C2728" s="12" t="str">
        <f>IF('Atual-TXT'!A2749&lt;&gt;"",VALUE(RIGHT(LEFT('Atual-TXT'!A2749,75),23)),"")</f>
        <v/>
      </c>
      <c r="D2728" s="11" t="str">
        <f>IF('Atual-TXT'!A2749&lt;&gt;"",RIGHT(LEFT('Atual-TXT'!A2749,77),1),"")</f>
        <v/>
      </c>
      <c r="E2728" s="12" t="str">
        <f>IF('Atual-TXT'!A2749&lt;&gt;"",IF(MOD(VALUE(LEFT(A2728,1)),2)=1,IF(D2728="D",C2728,-C2728),IF(D2728="C",C2728,-C2728)),"")</f>
        <v/>
      </c>
    </row>
    <row r="2729" spans="1:5" x14ac:dyDescent="0.2">
      <c r="A2729" s="11" t="str">
        <f>IF('Atual-TXT'!A2750&lt;&gt;"",LEFT('Atual-TXT'!A2750,15),"")</f>
        <v/>
      </c>
      <c r="B2729" s="11" t="str">
        <f>IF('Atual-TXT'!A2750&lt;&gt;"",RIGHT(LEFT('Atual-TXT'!A2750,51),34),"")</f>
        <v/>
      </c>
      <c r="C2729" s="12" t="str">
        <f>IF('Atual-TXT'!A2750&lt;&gt;"",VALUE(RIGHT(LEFT('Atual-TXT'!A2750,75),23)),"")</f>
        <v/>
      </c>
      <c r="D2729" s="11" t="str">
        <f>IF('Atual-TXT'!A2750&lt;&gt;"",RIGHT(LEFT('Atual-TXT'!A2750,77),1),"")</f>
        <v/>
      </c>
      <c r="E2729" s="12" t="str">
        <f>IF('Atual-TXT'!A2750&lt;&gt;"",IF(MOD(VALUE(LEFT(A2729,1)),2)=1,IF(D2729="D",C2729,-C2729),IF(D2729="C",C2729,-C2729)),"")</f>
        <v/>
      </c>
    </row>
    <row r="2730" spans="1:5" x14ac:dyDescent="0.2">
      <c r="A2730" s="11" t="str">
        <f>IF('Atual-TXT'!A2751&lt;&gt;"",LEFT('Atual-TXT'!A2751,15),"")</f>
        <v/>
      </c>
      <c r="B2730" s="11" t="str">
        <f>IF('Atual-TXT'!A2751&lt;&gt;"",RIGHT(LEFT('Atual-TXT'!A2751,51),34),"")</f>
        <v/>
      </c>
      <c r="C2730" s="12" t="str">
        <f>IF('Atual-TXT'!A2751&lt;&gt;"",VALUE(RIGHT(LEFT('Atual-TXT'!A2751,75),23)),"")</f>
        <v/>
      </c>
      <c r="D2730" s="11" t="str">
        <f>IF('Atual-TXT'!A2751&lt;&gt;"",RIGHT(LEFT('Atual-TXT'!A2751,77),1),"")</f>
        <v/>
      </c>
      <c r="E2730" s="12" t="str">
        <f>IF('Atual-TXT'!A2751&lt;&gt;"",IF(MOD(VALUE(LEFT(A2730,1)),2)=1,IF(D2730="D",C2730,-C2730),IF(D2730="C",C2730,-C2730)),"")</f>
        <v/>
      </c>
    </row>
    <row r="2731" spans="1:5" x14ac:dyDescent="0.2">
      <c r="A2731" s="11" t="str">
        <f>IF('Atual-TXT'!A2752&lt;&gt;"",LEFT('Atual-TXT'!A2752,15),"")</f>
        <v/>
      </c>
      <c r="B2731" s="11" t="str">
        <f>IF('Atual-TXT'!A2752&lt;&gt;"",RIGHT(LEFT('Atual-TXT'!A2752,51),34),"")</f>
        <v/>
      </c>
      <c r="C2731" s="12" t="str">
        <f>IF('Atual-TXT'!A2752&lt;&gt;"",VALUE(RIGHT(LEFT('Atual-TXT'!A2752,75),23)),"")</f>
        <v/>
      </c>
      <c r="D2731" s="11" t="str">
        <f>IF('Atual-TXT'!A2752&lt;&gt;"",RIGHT(LEFT('Atual-TXT'!A2752,77),1),"")</f>
        <v/>
      </c>
      <c r="E2731" s="12" t="str">
        <f>IF('Atual-TXT'!A2752&lt;&gt;"",IF(MOD(VALUE(LEFT(A2731,1)),2)=1,IF(D2731="D",C2731,-C2731),IF(D2731="C",C2731,-C2731)),"")</f>
        <v/>
      </c>
    </row>
    <row r="2732" spans="1:5" x14ac:dyDescent="0.2">
      <c r="A2732" s="11" t="str">
        <f>IF('Atual-TXT'!A2753&lt;&gt;"",LEFT('Atual-TXT'!A2753,15),"")</f>
        <v/>
      </c>
      <c r="B2732" s="11" t="str">
        <f>IF('Atual-TXT'!A2753&lt;&gt;"",RIGHT(LEFT('Atual-TXT'!A2753,51),34),"")</f>
        <v/>
      </c>
      <c r="C2732" s="12" t="str">
        <f>IF('Atual-TXT'!A2753&lt;&gt;"",VALUE(RIGHT(LEFT('Atual-TXT'!A2753,75),23)),"")</f>
        <v/>
      </c>
      <c r="D2732" s="11" t="str">
        <f>IF('Atual-TXT'!A2753&lt;&gt;"",RIGHT(LEFT('Atual-TXT'!A2753,77),1),"")</f>
        <v/>
      </c>
      <c r="E2732" s="12" t="str">
        <f>IF('Atual-TXT'!A2753&lt;&gt;"",IF(MOD(VALUE(LEFT(A2732,1)),2)=1,IF(D2732="D",C2732,-C2732),IF(D2732="C",C2732,-C2732)),"")</f>
        <v/>
      </c>
    </row>
    <row r="2733" spans="1:5" x14ac:dyDescent="0.2">
      <c r="A2733" s="11" t="str">
        <f>IF('Atual-TXT'!A2754&lt;&gt;"",LEFT('Atual-TXT'!A2754,15),"")</f>
        <v/>
      </c>
      <c r="B2733" s="11" t="str">
        <f>IF('Atual-TXT'!A2754&lt;&gt;"",RIGHT(LEFT('Atual-TXT'!A2754,51),34),"")</f>
        <v/>
      </c>
      <c r="C2733" s="12" t="str">
        <f>IF('Atual-TXT'!A2754&lt;&gt;"",VALUE(RIGHT(LEFT('Atual-TXT'!A2754,75),23)),"")</f>
        <v/>
      </c>
      <c r="D2733" s="11" t="str">
        <f>IF('Atual-TXT'!A2754&lt;&gt;"",RIGHT(LEFT('Atual-TXT'!A2754,77),1),"")</f>
        <v/>
      </c>
      <c r="E2733" s="12" t="str">
        <f>IF('Atual-TXT'!A2754&lt;&gt;"",IF(MOD(VALUE(LEFT(A2733,1)),2)=1,IF(D2733="D",C2733,-C2733),IF(D2733="C",C2733,-C2733)),"")</f>
        <v/>
      </c>
    </row>
    <row r="2734" spans="1:5" x14ac:dyDescent="0.2">
      <c r="A2734" s="11" t="str">
        <f>IF('Atual-TXT'!A2755&lt;&gt;"",LEFT('Atual-TXT'!A2755,15),"")</f>
        <v/>
      </c>
      <c r="B2734" s="11" t="str">
        <f>IF('Atual-TXT'!A2755&lt;&gt;"",RIGHT(LEFT('Atual-TXT'!A2755,51),34),"")</f>
        <v/>
      </c>
      <c r="C2734" s="12" t="str">
        <f>IF('Atual-TXT'!A2755&lt;&gt;"",VALUE(RIGHT(LEFT('Atual-TXT'!A2755,75),23)),"")</f>
        <v/>
      </c>
      <c r="D2734" s="11" t="str">
        <f>IF('Atual-TXT'!A2755&lt;&gt;"",RIGHT(LEFT('Atual-TXT'!A2755,77),1),"")</f>
        <v/>
      </c>
      <c r="E2734" s="12" t="str">
        <f>IF('Atual-TXT'!A2755&lt;&gt;"",IF(MOD(VALUE(LEFT(A2734,1)),2)=1,IF(D2734="D",C2734,-C2734),IF(D2734="C",C2734,-C2734)),"")</f>
        <v/>
      </c>
    </row>
    <row r="2735" spans="1:5" x14ac:dyDescent="0.2">
      <c r="A2735" s="11" t="str">
        <f>IF('Atual-TXT'!A2756&lt;&gt;"",LEFT('Atual-TXT'!A2756,15),"")</f>
        <v/>
      </c>
      <c r="B2735" s="11" t="str">
        <f>IF('Atual-TXT'!A2756&lt;&gt;"",RIGHT(LEFT('Atual-TXT'!A2756,51),34),"")</f>
        <v/>
      </c>
      <c r="C2735" s="12" t="str">
        <f>IF('Atual-TXT'!A2756&lt;&gt;"",VALUE(RIGHT(LEFT('Atual-TXT'!A2756,75),23)),"")</f>
        <v/>
      </c>
      <c r="D2735" s="11" t="str">
        <f>IF('Atual-TXT'!A2756&lt;&gt;"",RIGHT(LEFT('Atual-TXT'!A2756,77),1),"")</f>
        <v/>
      </c>
      <c r="E2735" s="12" t="str">
        <f>IF('Atual-TXT'!A2756&lt;&gt;"",IF(MOD(VALUE(LEFT(A2735,1)),2)=1,IF(D2735="D",C2735,-C2735),IF(D2735="C",C2735,-C2735)),"")</f>
        <v/>
      </c>
    </row>
    <row r="2736" spans="1:5" x14ac:dyDescent="0.2">
      <c r="A2736" s="11" t="str">
        <f>IF('Atual-TXT'!A2757&lt;&gt;"",LEFT('Atual-TXT'!A2757,15),"")</f>
        <v/>
      </c>
      <c r="B2736" s="11" t="str">
        <f>IF('Atual-TXT'!A2757&lt;&gt;"",RIGHT(LEFT('Atual-TXT'!A2757,51),34),"")</f>
        <v/>
      </c>
      <c r="C2736" s="12" t="str">
        <f>IF('Atual-TXT'!A2757&lt;&gt;"",VALUE(RIGHT(LEFT('Atual-TXT'!A2757,75),23)),"")</f>
        <v/>
      </c>
      <c r="D2736" s="11" t="str">
        <f>IF('Atual-TXT'!A2757&lt;&gt;"",RIGHT(LEFT('Atual-TXT'!A2757,77),1),"")</f>
        <v/>
      </c>
      <c r="E2736" s="12" t="str">
        <f>IF('Atual-TXT'!A2757&lt;&gt;"",IF(MOD(VALUE(LEFT(A2736,1)),2)=1,IF(D2736="D",C2736,-C2736),IF(D2736="C",C2736,-C2736)),"")</f>
        <v/>
      </c>
    </row>
    <row r="2737" spans="1:5" x14ac:dyDescent="0.2">
      <c r="A2737" s="11" t="str">
        <f>IF('Atual-TXT'!A2758&lt;&gt;"",LEFT('Atual-TXT'!A2758,15),"")</f>
        <v/>
      </c>
      <c r="B2737" s="11" t="str">
        <f>IF('Atual-TXT'!A2758&lt;&gt;"",RIGHT(LEFT('Atual-TXT'!A2758,51),34),"")</f>
        <v/>
      </c>
      <c r="C2737" s="12" t="str">
        <f>IF('Atual-TXT'!A2758&lt;&gt;"",VALUE(RIGHT(LEFT('Atual-TXT'!A2758,75),23)),"")</f>
        <v/>
      </c>
      <c r="D2737" s="11" t="str">
        <f>IF('Atual-TXT'!A2758&lt;&gt;"",RIGHT(LEFT('Atual-TXT'!A2758,77),1),"")</f>
        <v/>
      </c>
      <c r="E2737" s="12" t="str">
        <f>IF('Atual-TXT'!A2758&lt;&gt;"",IF(MOD(VALUE(LEFT(A2737,1)),2)=1,IF(D2737="D",C2737,-C2737),IF(D2737="C",C2737,-C2737)),"")</f>
        <v/>
      </c>
    </row>
    <row r="2738" spans="1:5" x14ac:dyDescent="0.2">
      <c r="A2738" s="11" t="str">
        <f>IF('Atual-TXT'!A2759&lt;&gt;"",LEFT('Atual-TXT'!A2759,15),"")</f>
        <v/>
      </c>
      <c r="B2738" s="11" t="str">
        <f>IF('Atual-TXT'!A2759&lt;&gt;"",RIGHT(LEFT('Atual-TXT'!A2759,51),34),"")</f>
        <v/>
      </c>
      <c r="C2738" s="12" t="str">
        <f>IF('Atual-TXT'!A2759&lt;&gt;"",VALUE(RIGHT(LEFT('Atual-TXT'!A2759,75),23)),"")</f>
        <v/>
      </c>
      <c r="D2738" s="11" t="str">
        <f>IF('Atual-TXT'!A2759&lt;&gt;"",RIGHT(LEFT('Atual-TXT'!A2759,77),1),"")</f>
        <v/>
      </c>
      <c r="E2738" s="12" t="str">
        <f>IF('Atual-TXT'!A2759&lt;&gt;"",IF(MOD(VALUE(LEFT(A2738,1)),2)=1,IF(D2738="D",C2738,-C2738),IF(D2738="C",C2738,-C2738)),"")</f>
        <v/>
      </c>
    </row>
    <row r="2739" spans="1:5" x14ac:dyDescent="0.2">
      <c r="A2739" s="11" t="str">
        <f>IF('Atual-TXT'!A2760&lt;&gt;"",LEFT('Atual-TXT'!A2760,15),"")</f>
        <v/>
      </c>
      <c r="B2739" s="11" t="str">
        <f>IF('Atual-TXT'!A2760&lt;&gt;"",RIGHT(LEFT('Atual-TXT'!A2760,51),34),"")</f>
        <v/>
      </c>
      <c r="C2739" s="12" t="str">
        <f>IF('Atual-TXT'!A2760&lt;&gt;"",VALUE(RIGHT(LEFT('Atual-TXT'!A2760,75),23)),"")</f>
        <v/>
      </c>
      <c r="D2739" s="11" t="str">
        <f>IF('Atual-TXT'!A2760&lt;&gt;"",RIGHT(LEFT('Atual-TXT'!A2760,77),1),"")</f>
        <v/>
      </c>
      <c r="E2739" s="12" t="str">
        <f>IF('Atual-TXT'!A2760&lt;&gt;"",IF(MOD(VALUE(LEFT(A2739,1)),2)=1,IF(D2739="D",C2739,-C2739),IF(D2739="C",C2739,-C2739)),"")</f>
        <v/>
      </c>
    </row>
    <row r="2740" spans="1:5" x14ac:dyDescent="0.2">
      <c r="A2740" s="11" t="str">
        <f>IF('Atual-TXT'!A2761&lt;&gt;"",LEFT('Atual-TXT'!A2761,15),"")</f>
        <v/>
      </c>
      <c r="B2740" s="11" t="str">
        <f>IF('Atual-TXT'!A2761&lt;&gt;"",RIGHT(LEFT('Atual-TXT'!A2761,51),34),"")</f>
        <v/>
      </c>
      <c r="C2740" s="12" t="str">
        <f>IF('Atual-TXT'!A2761&lt;&gt;"",VALUE(RIGHT(LEFT('Atual-TXT'!A2761,75),23)),"")</f>
        <v/>
      </c>
      <c r="D2740" s="11" t="str">
        <f>IF('Atual-TXT'!A2761&lt;&gt;"",RIGHT(LEFT('Atual-TXT'!A2761,77),1),"")</f>
        <v/>
      </c>
      <c r="E2740" s="12" t="str">
        <f>IF('Atual-TXT'!A2761&lt;&gt;"",IF(MOD(VALUE(LEFT(A2740,1)),2)=1,IF(D2740="D",C2740,-C2740),IF(D2740="C",C2740,-C2740)),"")</f>
        <v/>
      </c>
    </row>
    <row r="2741" spans="1:5" x14ac:dyDescent="0.2">
      <c r="A2741" s="11" t="str">
        <f>IF('Atual-TXT'!A2762&lt;&gt;"",LEFT('Atual-TXT'!A2762,15),"")</f>
        <v/>
      </c>
      <c r="B2741" s="11" t="str">
        <f>IF('Atual-TXT'!A2762&lt;&gt;"",RIGHT(LEFT('Atual-TXT'!A2762,51),34),"")</f>
        <v/>
      </c>
      <c r="C2741" s="12" t="str">
        <f>IF('Atual-TXT'!A2762&lt;&gt;"",VALUE(RIGHT(LEFT('Atual-TXT'!A2762,75),23)),"")</f>
        <v/>
      </c>
      <c r="D2741" s="11" t="str">
        <f>IF('Atual-TXT'!A2762&lt;&gt;"",RIGHT(LEFT('Atual-TXT'!A2762,77),1),"")</f>
        <v/>
      </c>
      <c r="E2741" s="12" t="str">
        <f>IF('Atual-TXT'!A2762&lt;&gt;"",IF(MOD(VALUE(LEFT(A2741,1)),2)=1,IF(D2741="D",C2741,-C2741),IF(D2741="C",C2741,-C2741)),"")</f>
        <v/>
      </c>
    </row>
    <row r="2742" spans="1:5" x14ac:dyDescent="0.2">
      <c r="A2742" s="11" t="str">
        <f>IF('Atual-TXT'!A2763&lt;&gt;"",LEFT('Atual-TXT'!A2763,15),"")</f>
        <v/>
      </c>
      <c r="B2742" s="11" t="str">
        <f>IF('Atual-TXT'!A2763&lt;&gt;"",RIGHT(LEFT('Atual-TXT'!A2763,51),34),"")</f>
        <v/>
      </c>
      <c r="C2742" s="12" t="str">
        <f>IF('Atual-TXT'!A2763&lt;&gt;"",VALUE(RIGHT(LEFT('Atual-TXT'!A2763,75),23)),"")</f>
        <v/>
      </c>
      <c r="D2742" s="11" t="str">
        <f>IF('Atual-TXT'!A2763&lt;&gt;"",RIGHT(LEFT('Atual-TXT'!A2763,77),1),"")</f>
        <v/>
      </c>
      <c r="E2742" s="12" t="str">
        <f>IF('Atual-TXT'!A2763&lt;&gt;"",IF(MOD(VALUE(LEFT(A2742,1)),2)=1,IF(D2742="D",C2742,-C2742),IF(D2742="C",C2742,-C2742)),"")</f>
        <v/>
      </c>
    </row>
    <row r="2743" spans="1:5" x14ac:dyDescent="0.2">
      <c r="A2743" s="11" t="str">
        <f>IF('Atual-TXT'!A2764&lt;&gt;"",LEFT('Atual-TXT'!A2764,15),"")</f>
        <v/>
      </c>
      <c r="B2743" s="11" t="str">
        <f>IF('Atual-TXT'!A2764&lt;&gt;"",RIGHT(LEFT('Atual-TXT'!A2764,51),34),"")</f>
        <v/>
      </c>
      <c r="C2743" s="12" t="str">
        <f>IF('Atual-TXT'!A2764&lt;&gt;"",VALUE(RIGHT(LEFT('Atual-TXT'!A2764,75),23)),"")</f>
        <v/>
      </c>
      <c r="D2743" s="11" t="str">
        <f>IF('Atual-TXT'!A2764&lt;&gt;"",RIGHT(LEFT('Atual-TXT'!A2764,77),1),"")</f>
        <v/>
      </c>
      <c r="E2743" s="12" t="str">
        <f>IF('Atual-TXT'!A2764&lt;&gt;"",IF(MOD(VALUE(LEFT(A2743,1)),2)=1,IF(D2743="D",C2743,-C2743),IF(D2743="C",C2743,-C2743)),"")</f>
        <v/>
      </c>
    </row>
    <row r="2744" spans="1:5" x14ac:dyDescent="0.2">
      <c r="A2744" s="11" t="str">
        <f>IF('Atual-TXT'!A2765&lt;&gt;"",LEFT('Atual-TXT'!A2765,15),"")</f>
        <v/>
      </c>
      <c r="B2744" s="11" t="str">
        <f>IF('Atual-TXT'!A2765&lt;&gt;"",RIGHT(LEFT('Atual-TXT'!A2765,51),34),"")</f>
        <v/>
      </c>
      <c r="C2744" s="12" t="str">
        <f>IF('Atual-TXT'!A2765&lt;&gt;"",VALUE(RIGHT(LEFT('Atual-TXT'!A2765,75),23)),"")</f>
        <v/>
      </c>
      <c r="D2744" s="11" t="str">
        <f>IF('Atual-TXT'!A2765&lt;&gt;"",RIGHT(LEFT('Atual-TXT'!A2765,77),1),"")</f>
        <v/>
      </c>
      <c r="E2744" s="12" t="str">
        <f>IF('Atual-TXT'!A2765&lt;&gt;"",IF(MOD(VALUE(LEFT(A2744,1)),2)=1,IF(D2744="D",C2744,-C2744),IF(D2744="C",C2744,-C2744)),"")</f>
        <v/>
      </c>
    </row>
    <row r="2745" spans="1:5" x14ac:dyDescent="0.2">
      <c r="A2745" s="11" t="str">
        <f>IF('Atual-TXT'!A2766&lt;&gt;"",LEFT('Atual-TXT'!A2766,15),"")</f>
        <v/>
      </c>
      <c r="B2745" s="11" t="str">
        <f>IF('Atual-TXT'!A2766&lt;&gt;"",RIGHT(LEFT('Atual-TXT'!A2766,51),34),"")</f>
        <v/>
      </c>
      <c r="C2745" s="12" t="str">
        <f>IF('Atual-TXT'!A2766&lt;&gt;"",VALUE(RIGHT(LEFT('Atual-TXT'!A2766,75),23)),"")</f>
        <v/>
      </c>
      <c r="D2745" s="11" t="str">
        <f>IF('Atual-TXT'!A2766&lt;&gt;"",RIGHT(LEFT('Atual-TXT'!A2766,77),1),"")</f>
        <v/>
      </c>
      <c r="E2745" s="12" t="str">
        <f>IF('Atual-TXT'!A2766&lt;&gt;"",IF(MOD(VALUE(LEFT(A2745,1)),2)=1,IF(D2745="D",C2745,-C2745),IF(D2745="C",C2745,-C2745)),"")</f>
        <v/>
      </c>
    </row>
    <row r="2746" spans="1:5" x14ac:dyDescent="0.2">
      <c r="A2746" s="11" t="str">
        <f>IF('Atual-TXT'!A2767&lt;&gt;"",LEFT('Atual-TXT'!A2767,15),"")</f>
        <v/>
      </c>
      <c r="B2746" s="11" t="str">
        <f>IF('Atual-TXT'!A2767&lt;&gt;"",RIGHT(LEFT('Atual-TXT'!A2767,51),34),"")</f>
        <v/>
      </c>
      <c r="C2746" s="12" t="str">
        <f>IF('Atual-TXT'!A2767&lt;&gt;"",VALUE(RIGHT(LEFT('Atual-TXT'!A2767,75),23)),"")</f>
        <v/>
      </c>
      <c r="D2746" s="11" t="str">
        <f>IF('Atual-TXT'!A2767&lt;&gt;"",RIGHT(LEFT('Atual-TXT'!A2767,77),1),"")</f>
        <v/>
      </c>
      <c r="E2746" s="12" t="str">
        <f>IF('Atual-TXT'!A2767&lt;&gt;"",IF(MOD(VALUE(LEFT(A2746,1)),2)=1,IF(D2746="D",C2746,-C2746),IF(D2746="C",C2746,-C2746)),"")</f>
        <v/>
      </c>
    </row>
    <row r="2747" spans="1:5" x14ac:dyDescent="0.2">
      <c r="A2747" s="11" t="str">
        <f>IF('Atual-TXT'!A2768&lt;&gt;"",LEFT('Atual-TXT'!A2768,15),"")</f>
        <v/>
      </c>
      <c r="B2747" s="11" t="str">
        <f>IF('Atual-TXT'!A2768&lt;&gt;"",RIGHT(LEFT('Atual-TXT'!A2768,51),34),"")</f>
        <v/>
      </c>
      <c r="C2747" s="12" t="str">
        <f>IF('Atual-TXT'!A2768&lt;&gt;"",VALUE(RIGHT(LEFT('Atual-TXT'!A2768,75),23)),"")</f>
        <v/>
      </c>
      <c r="D2747" s="11" t="str">
        <f>IF('Atual-TXT'!A2768&lt;&gt;"",RIGHT(LEFT('Atual-TXT'!A2768,77),1),"")</f>
        <v/>
      </c>
      <c r="E2747" s="12" t="str">
        <f>IF('Atual-TXT'!A2768&lt;&gt;"",IF(MOD(VALUE(LEFT(A2747,1)),2)=1,IF(D2747="D",C2747,-C2747),IF(D2747="C",C2747,-C2747)),"")</f>
        <v/>
      </c>
    </row>
    <row r="2748" spans="1:5" x14ac:dyDescent="0.2">
      <c r="A2748" s="11" t="str">
        <f>IF('Atual-TXT'!A2769&lt;&gt;"",LEFT('Atual-TXT'!A2769,15),"")</f>
        <v/>
      </c>
      <c r="B2748" s="11" t="str">
        <f>IF('Atual-TXT'!A2769&lt;&gt;"",RIGHT(LEFT('Atual-TXT'!A2769,51),34),"")</f>
        <v/>
      </c>
      <c r="C2748" s="12" t="str">
        <f>IF('Atual-TXT'!A2769&lt;&gt;"",VALUE(RIGHT(LEFT('Atual-TXT'!A2769,75),23)),"")</f>
        <v/>
      </c>
      <c r="D2748" s="11" t="str">
        <f>IF('Atual-TXT'!A2769&lt;&gt;"",RIGHT(LEFT('Atual-TXT'!A2769,77),1),"")</f>
        <v/>
      </c>
      <c r="E2748" s="12" t="str">
        <f>IF('Atual-TXT'!A2769&lt;&gt;"",IF(MOD(VALUE(LEFT(A2748,1)),2)=1,IF(D2748="D",C2748,-C2748),IF(D2748="C",C2748,-C2748)),"")</f>
        <v/>
      </c>
    </row>
    <row r="2749" spans="1:5" x14ac:dyDescent="0.2">
      <c r="A2749" s="11" t="str">
        <f>IF('Atual-TXT'!A2770&lt;&gt;"",LEFT('Atual-TXT'!A2770,15),"")</f>
        <v/>
      </c>
      <c r="B2749" s="11" t="str">
        <f>IF('Atual-TXT'!A2770&lt;&gt;"",RIGHT(LEFT('Atual-TXT'!A2770,51),34),"")</f>
        <v/>
      </c>
      <c r="C2749" s="12" t="str">
        <f>IF('Atual-TXT'!A2770&lt;&gt;"",VALUE(RIGHT(LEFT('Atual-TXT'!A2770,75),23)),"")</f>
        <v/>
      </c>
      <c r="D2749" s="11" t="str">
        <f>IF('Atual-TXT'!A2770&lt;&gt;"",RIGHT(LEFT('Atual-TXT'!A2770,77),1),"")</f>
        <v/>
      </c>
      <c r="E2749" s="12" t="str">
        <f>IF('Atual-TXT'!A2770&lt;&gt;"",IF(MOD(VALUE(LEFT(A2749,1)),2)=1,IF(D2749="D",C2749,-C2749),IF(D2749="C",C2749,-C2749)),"")</f>
        <v/>
      </c>
    </row>
    <row r="2750" spans="1:5" x14ac:dyDescent="0.2">
      <c r="A2750" s="11" t="str">
        <f>IF('Atual-TXT'!A2771&lt;&gt;"",LEFT('Atual-TXT'!A2771,15),"")</f>
        <v/>
      </c>
      <c r="B2750" s="11" t="str">
        <f>IF('Atual-TXT'!A2771&lt;&gt;"",RIGHT(LEFT('Atual-TXT'!A2771,51),34),"")</f>
        <v/>
      </c>
      <c r="C2750" s="12" t="str">
        <f>IF('Atual-TXT'!A2771&lt;&gt;"",VALUE(RIGHT(LEFT('Atual-TXT'!A2771,75),23)),"")</f>
        <v/>
      </c>
      <c r="D2750" s="11" t="str">
        <f>IF('Atual-TXT'!A2771&lt;&gt;"",RIGHT(LEFT('Atual-TXT'!A2771,77),1),"")</f>
        <v/>
      </c>
      <c r="E2750" s="12" t="str">
        <f>IF('Atual-TXT'!A2771&lt;&gt;"",IF(MOD(VALUE(LEFT(A2750,1)),2)=1,IF(D2750="D",C2750,-C2750),IF(D2750="C",C2750,-C2750)),"")</f>
        <v/>
      </c>
    </row>
    <row r="2751" spans="1:5" x14ac:dyDescent="0.2">
      <c r="A2751" s="11" t="str">
        <f>IF('Atual-TXT'!A2772&lt;&gt;"",LEFT('Atual-TXT'!A2772,15),"")</f>
        <v/>
      </c>
      <c r="B2751" s="11" t="str">
        <f>IF('Atual-TXT'!A2772&lt;&gt;"",RIGHT(LEFT('Atual-TXT'!A2772,51),34),"")</f>
        <v/>
      </c>
      <c r="C2751" s="12" t="str">
        <f>IF('Atual-TXT'!A2772&lt;&gt;"",VALUE(RIGHT(LEFT('Atual-TXT'!A2772,75),23)),"")</f>
        <v/>
      </c>
      <c r="D2751" s="11" t="str">
        <f>IF('Atual-TXT'!A2772&lt;&gt;"",RIGHT(LEFT('Atual-TXT'!A2772,77),1),"")</f>
        <v/>
      </c>
      <c r="E2751" s="12" t="str">
        <f>IF('Atual-TXT'!A2772&lt;&gt;"",IF(MOD(VALUE(LEFT(A2751,1)),2)=1,IF(D2751="D",C2751,-C2751),IF(D2751="C",C2751,-C2751)),"")</f>
        <v/>
      </c>
    </row>
    <row r="2752" spans="1:5" x14ac:dyDescent="0.2">
      <c r="A2752" s="11" t="str">
        <f>IF('Atual-TXT'!A2773&lt;&gt;"",LEFT('Atual-TXT'!A2773,15),"")</f>
        <v/>
      </c>
      <c r="B2752" s="11" t="str">
        <f>IF('Atual-TXT'!A2773&lt;&gt;"",RIGHT(LEFT('Atual-TXT'!A2773,51),34),"")</f>
        <v/>
      </c>
      <c r="C2752" s="12" t="str">
        <f>IF('Atual-TXT'!A2773&lt;&gt;"",VALUE(RIGHT(LEFT('Atual-TXT'!A2773,75),23)),"")</f>
        <v/>
      </c>
      <c r="D2752" s="11" t="str">
        <f>IF('Atual-TXT'!A2773&lt;&gt;"",RIGHT(LEFT('Atual-TXT'!A2773,77),1),"")</f>
        <v/>
      </c>
      <c r="E2752" s="12" t="str">
        <f>IF('Atual-TXT'!A2773&lt;&gt;"",IF(MOD(VALUE(LEFT(A2752,1)),2)=1,IF(D2752="D",C2752,-C2752),IF(D2752="C",C2752,-C2752)),"")</f>
        <v/>
      </c>
    </row>
    <row r="2753" spans="1:5" x14ac:dyDescent="0.2">
      <c r="A2753" s="11" t="str">
        <f>IF('Atual-TXT'!A2774&lt;&gt;"",LEFT('Atual-TXT'!A2774,15),"")</f>
        <v/>
      </c>
      <c r="B2753" s="11" t="str">
        <f>IF('Atual-TXT'!A2774&lt;&gt;"",RIGHT(LEFT('Atual-TXT'!A2774,51),34),"")</f>
        <v/>
      </c>
      <c r="C2753" s="12" t="str">
        <f>IF('Atual-TXT'!A2774&lt;&gt;"",VALUE(RIGHT(LEFT('Atual-TXT'!A2774,75),23)),"")</f>
        <v/>
      </c>
      <c r="D2753" s="11" t="str">
        <f>IF('Atual-TXT'!A2774&lt;&gt;"",RIGHT(LEFT('Atual-TXT'!A2774,77),1),"")</f>
        <v/>
      </c>
      <c r="E2753" s="12" t="str">
        <f>IF('Atual-TXT'!A2774&lt;&gt;"",IF(MOD(VALUE(LEFT(A2753,1)),2)=1,IF(D2753="D",C2753,-C2753),IF(D2753="C",C2753,-C2753)),"")</f>
        <v/>
      </c>
    </row>
    <row r="2754" spans="1:5" x14ac:dyDescent="0.2">
      <c r="A2754" s="11" t="str">
        <f>IF('Atual-TXT'!A2775&lt;&gt;"",LEFT('Atual-TXT'!A2775,15),"")</f>
        <v/>
      </c>
      <c r="B2754" s="11" t="str">
        <f>IF('Atual-TXT'!A2775&lt;&gt;"",RIGHT(LEFT('Atual-TXT'!A2775,51),34),"")</f>
        <v/>
      </c>
      <c r="C2754" s="12" t="str">
        <f>IF('Atual-TXT'!A2775&lt;&gt;"",VALUE(RIGHT(LEFT('Atual-TXT'!A2775,75),23)),"")</f>
        <v/>
      </c>
      <c r="D2754" s="11" t="str">
        <f>IF('Atual-TXT'!A2775&lt;&gt;"",RIGHT(LEFT('Atual-TXT'!A2775,77),1),"")</f>
        <v/>
      </c>
      <c r="E2754" s="12" t="str">
        <f>IF('Atual-TXT'!A2775&lt;&gt;"",IF(MOD(VALUE(LEFT(A2754,1)),2)=1,IF(D2754="D",C2754,-C2754),IF(D2754="C",C2754,-C2754)),"")</f>
        <v/>
      </c>
    </row>
    <row r="2755" spans="1:5" x14ac:dyDescent="0.2">
      <c r="A2755" s="11" t="str">
        <f>IF('Atual-TXT'!A2776&lt;&gt;"",LEFT('Atual-TXT'!A2776,15),"")</f>
        <v/>
      </c>
      <c r="B2755" s="11" t="str">
        <f>IF('Atual-TXT'!A2776&lt;&gt;"",RIGHT(LEFT('Atual-TXT'!A2776,51),34),"")</f>
        <v/>
      </c>
      <c r="C2755" s="12" t="str">
        <f>IF('Atual-TXT'!A2776&lt;&gt;"",VALUE(RIGHT(LEFT('Atual-TXT'!A2776,75),23)),"")</f>
        <v/>
      </c>
      <c r="D2755" s="11" t="str">
        <f>IF('Atual-TXT'!A2776&lt;&gt;"",RIGHT(LEFT('Atual-TXT'!A2776,77),1),"")</f>
        <v/>
      </c>
      <c r="E2755" s="12" t="str">
        <f>IF('Atual-TXT'!A2776&lt;&gt;"",IF(MOD(VALUE(LEFT(A2755,1)),2)=1,IF(D2755="D",C2755,-C2755),IF(D2755="C",C2755,-C2755)),"")</f>
        <v/>
      </c>
    </row>
    <row r="2756" spans="1:5" x14ac:dyDescent="0.2">
      <c r="A2756" s="11" t="str">
        <f>IF('Atual-TXT'!A2777&lt;&gt;"",LEFT('Atual-TXT'!A2777,15),"")</f>
        <v/>
      </c>
      <c r="B2756" s="11" t="str">
        <f>IF('Atual-TXT'!A2777&lt;&gt;"",RIGHT(LEFT('Atual-TXT'!A2777,51),34),"")</f>
        <v/>
      </c>
      <c r="C2756" s="12" t="str">
        <f>IF('Atual-TXT'!A2777&lt;&gt;"",VALUE(RIGHT(LEFT('Atual-TXT'!A2777,75),23)),"")</f>
        <v/>
      </c>
      <c r="D2756" s="11" t="str">
        <f>IF('Atual-TXT'!A2777&lt;&gt;"",RIGHT(LEFT('Atual-TXT'!A2777,77),1),"")</f>
        <v/>
      </c>
      <c r="E2756" s="12" t="str">
        <f>IF('Atual-TXT'!A2777&lt;&gt;"",IF(MOD(VALUE(LEFT(A2756,1)),2)=1,IF(D2756="D",C2756,-C2756),IF(D2756="C",C2756,-C2756)),"")</f>
        <v/>
      </c>
    </row>
    <row r="2757" spans="1:5" x14ac:dyDescent="0.2">
      <c r="A2757" s="11" t="str">
        <f>IF('Atual-TXT'!A2778&lt;&gt;"",LEFT('Atual-TXT'!A2778,15),"")</f>
        <v/>
      </c>
      <c r="B2757" s="11" t="str">
        <f>IF('Atual-TXT'!A2778&lt;&gt;"",RIGHT(LEFT('Atual-TXT'!A2778,51),34),"")</f>
        <v/>
      </c>
      <c r="C2757" s="12" t="str">
        <f>IF('Atual-TXT'!A2778&lt;&gt;"",VALUE(RIGHT(LEFT('Atual-TXT'!A2778,75),23)),"")</f>
        <v/>
      </c>
      <c r="D2757" s="11" t="str">
        <f>IF('Atual-TXT'!A2778&lt;&gt;"",RIGHT(LEFT('Atual-TXT'!A2778,77),1),"")</f>
        <v/>
      </c>
      <c r="E2757" s="12" t="str">
        <f>IF('Atual-TXT'!A2778&lt;&gt;"",IF(MOD(VALUE(LEFT(A2757,1)),2)=1,IF(D2757="D",C2757,-C2757),IF(D2757="C",C2757,-C2757)),"")</f>
        <v/>
      </c>
    </row>
    <row r="2758" spans="1:5" x14ac:dyDescent="0.2">
      <c r="A2758" s="11" t="str">
        <f>IF('Atual-TXT'!A2779&lt;&gt;"",LEFT('Atual-TXT'!A2779,15),"")</f>
        <v/>
      </c>
      <c r="B2758" s="11" t="str">
        <f>IF('Atual-TXT'!A2779&lt;&gt;"",RIGHT(LEFT('Atual-TXT'!A2779,51),34),"")</f>
        <v/>
      </c>
      <c r="C2758" s="12" t="str">
        <f>IF('Atual-TXT'!A2779&lt;&gt;"",VALUE(RIGHT(LEFT('Atual-TXT'!A2779,75),23)),"")</f>
        <v/>
      </c>
      <c r="D2758" s="11" t="str">
        <f>IF('Atual-TXT'!A2779&lt;&gt;"",RIGHT(LEFT('Atual-TXT'!A2779,77),1),"")</f>
        <v/>
      </c>
      <c r="E2758" s="12" t="str">
        <f>IF('Atual-TXT'!A2779&lt;&gt;"",IF(MOD(VALUE(LEFT(A2758,1)),2)=1,IF(D2758="D",C2758,-C2758),IF(D2758="C",C2758,-C2758)),"")</f>
        <v/>
      </c>
    </row>
    <row r="2759" spans="1:5" x14ac:dyDescent="0.2">
      <c r="A2759" s="11" t="str">
        <f>IF('Atual-TXT'!A2780&lt;&gt;"",LEFT('Atual-TXT'!A2780,15),"")</f>
        <v/>
      </c>
      <c r="B2759" s="11" t="str">
        <f>IF('Atual-TXT'!A2780&lt;&gt;"",RIGHT(LEFT('Atual-TXT'!A2780,51),34),"")</f>
        <v/>
      </c>
      <c r="C2759" s="12" t="str">
        <f>IF('Atual-TXT'!A2780&lt;&gt;"",VALUE(RIGHT(LEFT('Atual-TXT'!A2780,75),23)),"")</f>
        <v/>
      </c>
      <c r="D2759" s="11" t="str">
        <f>IF('Atual-TXT'!A2780&lt;&gt;"",RIGHT(LEFT('Atual-TXT'!A2780,77),1),"")</f>
        <v/>
      </c>
      <c r="E2759" s="12" t="str">
        <f>IF('Atual-TXT'!A2780&lt;&gt;"",IF(MOD(VALUE(LEFT(A2759,1)),2)=1,IF(D2759="D",C2759,-C2759),IF(D2759="C",C2759,-C2759)),"")</f>
        <v/>
      </c>
    </row>
    <row r="2760" spans="1:5" x14ac:dyDescent="0.2">
      <c r="A2760" s="11" t="str">
        <f>IF('Atual-TXT'!A2781&lt;&gt;"",LEFT('Atual-TXT'!A2781,15),"")</f>
        <v/>
      </c>
      <c r="B2760" s="11" t="str">
        <f>IF('Atual-TXT'!A2781&lt;&gt;"",RIGHT(LEFT('Atual-TXT'!A2781,51),34),"")</f>
        <v/>
      </c>
      <c r="C2760" s="12" t="str">
        <f>IF('Atual-TXT'!A2781&lt;&gt;"",VALUE(RIGHT(LEFT('Atual-TXT'!A2781,75),23)),"")</f>
        <v/>
      </c>
      <c r="D2760" s="11" t="str">
        <f>IF('Atual-TXT'!A2781&lt;&gt;"",RIGHT(LEFT('Atual-TXT'!A2781,77),1),"")</f>
        <v/>
      </c>
      <c r="E2760" s="12" t="str">
        <f>IF('Atual-TXT'!A2781&lt;&gt;"",IF(MOD(VALUE(LEFT(A2760,1)),2)=1,IF(D2760="D",C2760,-C2760),IF(D2760="C",C2760,-C2760)),"")</f>
        <v/>
      </c>
    </row>
    <row r="2761" spans="1:5" x14ac:dyDescent="0.2">
      <c r="A2761" s="11" t="str">
        <f>IF('Atual-TXT'!A2782&lt;&gt;"",LEFT('Atual-TXT'!A2782,15),"")</f>
        <v/>
      </c>
      <c r="B2761" s="11" t="str">
        <f>IF('Atual-TXT'!A2782&lt;&gt;"",RIGHT(LEFT('Atual-TXT'!A2782,51),34),"")</f>
        <v/>
      </c>
      <c r="C2761" s="12" t="str">
        <f>IF('Atual-TXT'!A2782&lt;&gt;"",VALUE(RIGHT(LEFT('Atual-TXT'!A2782,75),23)),"")</f>
        <v/>
      </c>
      <c r="D2761" s="11" t="str">
        <f>IF('Atual-TXT'!A2782&lt;&gt;"",RIGHT(LEFT('Atual-TXT'!A2782,77),1),"")</f>
        <v/>
      </c>
      <c r="E2761" s="12" t="str">
        <f>IF('Atual-TXT'!A2782&lt;&gt;"",IF(MOD(VALUE(LEFT(A2761,1)),2)=1,IF(D2761="D",C2761,-C2761),IF(D2761="C",C2761,-C2761)),"")</f>
        <v/>
      </c>
    </row>
    <row r="2762" spans="1:5" x14ac:dyDescent="0.2">
      <c r="A2762" s="11" t="str">
        <f>IF('Atual-TXT'!A2783&lt;&gt;"",LEFT('Atual-TXT'!A2783,15),"")</f>
        <v/>
      </c>
      <c r="B2762" s="11" t="str">
        <f>IF('Atual-TXT'!A2783&lt;&gt;"",RIGHT(LEFT('Atual-TXT'!A2783,51),34),"")</f>
        <v/>
      </c>
      <c r="C2762" s="12" t="str">
        <f>IF('Atual-TXT'!A2783&lt;&gt;"",VALUE(RIGHT(LEFT('Atual-TXT'!A2783,75),23)),"")</f>
        <v/>
      </c>
      <c r="D2762" s="11" t="str">
        <f>IF('Atual-TXT'!A2783&lt;&gt;"",RIGHT(LEFT('Atual-TXT'!A2783,77),1),"")</f>
        <v/>
      </c>
      <c r="E2762" s="12" t="str">
        <f>IF('Atual-TXT'!A2783&lt;&gt;"",IF(MOD(VALUE(LEFT(A2762,1)),2)=1,IF(D2762="D",C2762,-C2762),IF(D2762="C",C2762,-C2762)),"")</f>
        <v/>
      </c>
    </row>
    <row r="2763" spans="1:5" x14ac:dyDescent="0.2">
      <c r="A2763" s="11" t="str">
        <f>IF('Atual-TXT'!A2784&lt;&gt;"",LEFT('Atual-TXT'!A2784,15),"")</f>
        <v/>
      </c>
      <c r="B2763" s="11" t="str">
        <f>IF('Atual-TXT'!A2784&lt;&gt;"",RIGHT(LEFT('Atual-TXT'!A2784,51),34),"")</f>
        <v/>
      </c>
      <c r="C2763" s="12" t="str">
        <f>IF('Atual-TXT'!A2784&lt;&gt;"",VALUE(RIGHT(LEFT('Atual-TXT'!A2784,75),23)),"")</f>
        <v/>
      </c>
      <c r="D2763" s="11" t="str">
        <f>IF('Atual-TXT'!A2784&lt;&gt;"",RIGHT(LEFT('Atual-TXT'!A2784,77),1),"")</f>
        <v/>
      </c>
      <c r="E2763" s="12" t="str">
        <f>IF('Atual-TXT'!A2784&lt;&gt;"",IF(MOD(VALUE(LEFT(A2763,1)),2)=1,IF(D2763="D",C2763,-C2763),IF(D2763="C",C2763,-C2763)),"")</f>
        <v/>
      </c>
    </row>
    <row r="2764" spans="1:5" x14ac:dyDescent="0.2">
      <c r="A2764" s="11" t="str">
        <f>IF('Atual-TXT'!A2785&lt;&gt;"",LEFT('Atual-TXT'!A2785,15),"")</f>
        <v/>
      </c>
      <c r="B2764" s="11" t="str">
        <f>IF('Atual-TXT'!A2785&lt;&gt;"",RIGHT(LEFT('Atual-TXT'!A2785,51),34),"")</f>
        <v/>
      </c>
      <c r="C2764" s="12" t="str">
        <f>IF('Atual-TXT'!A2785&lt;&gt;"",VALUE(RIGHT(LEFT('Atual-TXT'!A2785,75),23)),"")</f>
        <v/>
      </c>
      <c r="D2764" s="11" t="str">
        <f>IF('Atual-TXT'!A2785&lt;&gt;"",RIGHT(LEFT('Atual-TXT'!A2785,77),1),"")</f>
        <v/>
      </c>
      <c r="E2764" s="12" t="str">
        <f>IF('Atual-TXT'!A2785&lt;&gt;"",IF(MOD(VALUE(LEFT(A2764,1)),2)=1,IF(D2764="D",C2764,-C2764),IF(D2764="C",C2764,-C2764)),"")</f>
        <v/>
      </c>
    </row>
    <row r="2765" spans="1:5" x14ac:dyDescent="0.2">
      <c r="A2765" s="11" t="str">
        <f>IF('Atual-TXT'!A2786&lt;&gt;"",LEFT('Atual-TXT'!A2786,15),"")</f>
        <v/>
      </c>
      <c r="B2765" s="11" t="str">
        <f>IF('Atual-TXT'!A2786&lt;&gt;"",RIGHT(LEFT('Atual-TXT'!A2786,51),34),"")</f>
        <v/>
      </c>
      <c r="C2765" s="12" t="str">
        <f>IF('Atual-TXT'!A2786&lt;&gt;"",VALUE(RIGHT(LEFT('Atual-TXT'!A2786,75),23)),"")</f>
        <v/>
      </c>
      <c r="D2765" s="11" t="str">
        <f>IF('Atual-TXT'!A2786&lt;&gt;"",RIGHT(LEFT('Atual-TXT'!A2786,77),1),"")</f>
        <v/>
      </c>
      <c r="E2765" s="12" t="str">
        <f>IF('Atual-TXT'!A2786&lt;&gt;"",IF(MOD(VALUE(LEFT(A2765,1)),2)=1,IF(D2765="D",C2765,-C2765),IF(D2765="C",C2765,-C2765)),"")</f>
        <v/>
      </c>
    </row>
    <row r="2766" spans="1:5" x14ac:dyDescent="0.2">
      <c r="A2766" s="11" t="str">
        <f>IF('Atual-TXT'!A2787&lt;&gt;"",LEFT('Atual-TXT'!A2787,15),"")</f>
        <v/>
      </c>
      <c r="B2766" s="11" t="str">
        <f>IF('Atual-TXT'!A2787&lt;&gt;"",RIGHT(LEFT('Atual-TXT'!A2787,51),34),"")</f>
        <v/>
      </c>
      <c r="C2766" s="12" t="str">
        <f>IF('Atual-TXT'!A2787&lt;&gt;"",VALUE(RIGHT(LEFT('Atual-TXT'!A2787,75),23)),"")</f>
        <v/>
      </c>
      <c r="D2766" s="11" t="str">
        <f>IF('Atual-TXT'!A2787&lt;&gt;"",RIGHT(LEFT('Atual-TXT'!A2787,77),1),"")</f>
        <v/>
      </c>
      <c r="E2766" s="12" t="str">
        <f>IF('Atual-TXT'!A2787&lt;&gt;"",IF(MOD(VALUE(LEFT(A2766,1)),2)=1,IF(D2766="D",C2766,-C2766),IF(D2766="C",C2766,-C2766)),"")</f>
        <v/>
      </c>
    </row>
    <row r="2767" spans="1:5" x14ac:dyDescent="0.2">
      <c r="A2767" s="11" t="str">
        <f>IF('Atual-TXT'!A2788&lt;&gt;"",LEFT('Atual-TXT'!A2788,15),"")</f>
        <v/>
      </c>
      <c r="B2767" s="11" t="str">
        <f>IF('Atual-TXT'!A2788&lt;&gt;"",RIGHT(LEFT('Atual-TXT'!A2788,51),34),"")</f>
        <v/>
      </c>
      <c r="C2767" s="12" t="str">
        <f>IF('Atual-TXT'!A2788&lt;&gt;"",VALUE(RIGHT(LEFT('Atual-TXT'!A2788,75),23)),"")</f>
        <v/>
      </c>
      <c r="D2767" s="11" t="str">
        <f>IF('Atual-TXT'!A2788&lt;&gt;"",RIGHT(LEFT('Atual-TXT'!A2788,77),1),"")</f>
        <v/>
      </c>
      <c r="E2767" s="12" t="str">
        <f>IF('Atual-TXT'!A2788&lt;&gt;"",IF(MOD(VALUE(LEFT(A2767,1)),2)=1,IF(D2767="D",C2767,-C2767),IF(D2767="C",C2767,-C2767)),"")</f>
        <v/>
      </c>
    </row>
    <row r="2768" spans="1:5" x14ac:dyDescent="0.2">
      <c r="A2768" s="11" t="str">
        <f>IF('Atual-TXT'!A2789&lt;&gt;"",LEFT('Atual-TXT'!A2789,15),"")</f>
        <v/>
      </c>
      <c r="B2768" s="11" t="str">
        <f>IF('Atual-TXT'!A2789&lt;&gt;"",RIGHT(LEFT('Atual-TXT'!A2789,51),34),"")</f>
        <v/>
      </c>
      <c r="C2768" s="12" t="str">
        <f>IF('Atual-TXT'!A2789&lt;&gt;"",VALUE(RIGHT(LEFT('Atual-TXT'!A2789,75),23)),"")</f>
        <v/>
      </c>
      <c r="D2768" s="11" t="str">
        <f>IF('Atual-TXT'!A2789&lt;&gt;"",RIGHT(LEFT('Atual-TXT'!A2789,77),1),"")</f>
        <v/>
      </c>
      <c r="E2768" s="12" t="str">
        <f>IF('Atual-TXT'!A2789&lt;&gt;"",IF(MOD(VALUE(LEFT(A2768,1)),2)=1,IF(D2768="D",C2768,-C2768),IF(D2768="C",C2768,-C2768)),"")</f>
        <v/>
      </c>
    </row>
    <row r="2769" spans="1:5" x14ac:dyDescent="0.2">
      <c r="A2769" s="11" t="str">
        <f>IF('Atual-TXT'!A2790&lt;&gt;"",LEFT('Atual-TXT'!A2790,15),"")</f>
        <v/>
      </c>
      <c r="B2769" s="11" t="str">
        <f>IF('Atual-TXT'!A2790&lt;&gt;"",RIGHT(LEFT('Atual-TXT'!A2790,51),34),"")</f>
        <v/>
      </c>
      <c r="C2769" s="12" t="str">
        <f>IF('Atual-TXT'!A2790&lt;&gt;"",VALUE(RIGHT(LEFT('Atual-TXT'!A2790,75),23)),"")</f>
        <v/>
      </c>
      <c r="D2769" s="11" t="str">
        <f>IF('Atual-TXT'!A2790&lt;&gt;"",RIGHT(LEFT('Atual-TXT'!A2790,77),1),"")</f>
        <v/>
      </c>
      <c r="E2769" s="12" t="str">
        <f>IF('Atual-TXT'!A2790&lt;&gt;"",IF(MOD(VALUE(LEFT(A2769,1)),2)=1,IF(D2769="D",C2769,-C2769),IF(D2769="C",C2769,-C2769)),"")</f>
        <v/>
      </c>
    </row>
    <row r="2770" spans="1:5" x14ac:dyDescent="0.2">
      <c r="A2770" s="11" t="str">
        <f>IF('Atual-TXT'!A2791&lt;&gt;"",LEFT('Atual-TXT'!A2791,15),"")</f>
        <v/>
      </c>
      <c r="B2770" s="11" t="str">
        <f>IF('Atual-TXT'!A2791&lt;&gt;"",RIGHT(LEFT('Atual-TXT'!A2791,51),34),"")</f>
        <v/>
      </c>
      <c r="C2770" s="12" t="str">
        <f>IF('Atual-TXT'!A2791&lt;&gt;"",VALUE(RIGHT(LEFT('Atual-TXT'!A2791,75),23)),"")</f>
        <v/>
      </c>
      <c r="D2770" s="11" t="str">
        <f>IF('Atual-TXT'!A2791&lt;&gt;"",RIGHT(LEFT('Atual-TXT'!A2791,77),1),"")</f>
        <v/>
      </c>
      <c r="E2770" s="12" t="str">
        <f>IF('Atual-TXT'!A2791&lt;&gt;"",IF(MOD(VALUE(LEFT(A2770,1)),2)=1,IF(D2770="D",C2770,-C2770),IF(D2770="C",C2770,-C2770)),"")</f>
        <v/>
      </c>
    </row>
    <row r="2771" spans="1:5" x14ac:dyDescent="0.2">
      <c r="A2771" s="11" t="str">
        <f>IF('Atual-TXT'!A2792&lt;&gt;"",LEFT('Atual-TXT'!A2792,15),"")</f>
        <v/>
      </c>
      <c r="B2771" s="11" t="str">
        <f>IF('Atual-TXT'!A2792&lt;&gt;"",RIGHT(LEFT('Atual-TXT'!A2792,51),34),"")</f>
        <v/>
      </c>
      <c r="C2771" s="12" t="str">
        <f>IF('Atual-TXT'!A2792&lt;&gt;"",VALUE(RIGHT(LEFT('Atual-TXT'!A2792,75),23)),"")</f>
        <v/>
      </c>
      <c r="D2771" s="11" t="str">
        <f>IF('Atual-TXT'!A2792&lt;&gt;"",RIGHT(LEFT('Atual-TXT'!A2792,77),1),"")</f>
        <v/>
      </c>
      <c r="E2771" s="12" t="str">
        <f>IF('Atual-TXT'!A2792&lt;&gt;"",IF(MOD(VALUE(LEFT(A2771,1)),2)=1,IF(D2771="D",C2771,-C2771),IF(D2771="C",C2771,-C2771)),"")</f>
        <v/>
      </c>
    </row>
    <row r="2772" spans="1:5" x14ac:dyDescent="0.2">
      <c r="A2772" s="11" t="str">
        <f>IF('Atual-TXT'!A2793&lt;&gt;"",LEFT('Atual-TXT'!A2793,15),"")</f>
        <v/>
      </c>
      <c r="B2772" s="11" t="str">
        <f>IF('Atual-TXT'!A2793&lt;&gt;"",RIGHT(LEFT('Atual-TXT'!A2793,51),34),"")</f>
        <v/>
      </c>
      <c r="C2772" s="12" t="str">
        <f>IF('Atual-TXT'!A2793&lt;&gt;"",VALUE(RIGHT(LEFT('Atual-TXT'!A2793,75),23)),"")</f>
        <v/>
      </c>
      <c r="D2772" s="11" t="str">
        <f>IF('Atual-TXT'!A2793&lt;&gt;"",RIGHT(LEFT('Atual-TXT'!A2793,77),1),"")</f>
        <v/>
      </c>
      <c r="E2772" s="12" t="str">
        <f>IF('Atual-TXT'!A2793&lt;&gt;"",IF(MOD(VALUE(LEFT(A2772,1)),2)=1,IF(D2772="D",C2772,-C2772),IF(D2772="C",C2772,-C2772)),"")</f>
        <v/>
      </c>
    </row>
    <row r="2773" spans="1:5" x14ac:dyDescent="0.2">
      <c r="A2773" s="11" t="str">
        <f>IF('Atual-TXT'!A2794&lt;&gt;"",LEFT('Atual-TXT'!A2794,15),"")</f>
        <v/>
      </c>
      <c r="B2773" s="11" t="str">
        <f>IF('Atual-TXT'!A2794&lt;&gt;"",RIGHT(LEFT('Atual-TXT'!A2794,51),34),"")</f>
        <v/>
      </c>
      <c r="C2773" s="12" t="str">
        <f>IF('Atual-TXT'!A2794&lt;&gt;"",VALUE(RIGHT(LEFT('Atual-TXT'!A2794,75),23)),"")</f>
        <v/>
      </c>
      <c r="D2773" s="11" t="str">
        <f>IF('Atual-TXT'!A2794&lt;&gt;"",RIGHT(LEFT('Atual-TXT'!A2794,77),1),"")</f>
        <v/>
      </c>
      <c r="E2773" s="12" t="str">
        <f>IF('Atual-TXT'!A2794&lt;&gt;"",IF(MOD(VALUE(LEFT(A2773,1)),2)=1,IF(D2773="D",C2773,-C2773),IF(D2773="C",C2773,-C2773)),"")</f>
        <v/>
      </c>
    </row>
    <row r="2774" spans="1:5" x14ac:dyDescent="0.2">
      <c r="A2774" s="11" t="str">
        <f>IF('Atual-TXT'!A2795&lt;&gt;"",LEFT('Atual-TXT'!A2795,15),"")</f>
        <v/>
      </c>
      <c r="B2774" s="11" t="str">
        <f>IF('Atual-TXT'!A2795&lt;&gt;"",RIGHT(LEFT('Atual-TXT'!A2795,51),34),"")</f>
        <v/>
      </c>
      <c r="C2774" s="12" t="str">
        <f>IF('Atual-TXT'!A2795&lt;&gt;"",VALUE(RIGHT(LEFT('Atual-TXT'!A2795,75),23)),"")</f>
        <v/>
      </c>
      <c r="D2774" s="11" t="str">
        <f>IF('Atual-TXT'!A2795&lt;&gt;"",RIGHT(LEFT('Atual-TXT'!A2795,77),1),"")</f>
        <v/>
      </c>
      <c r="E2774" s="12" t="str">
        <f>IF('Atual-TXT'!A2795&lt;&gt;"",IF(MOD(VALUE(LEFT(A2774,1)),2)=1,IF(D2774="D",C2774,-C2774),IF(D2774="C",C2774,-C2774)),"")</f>
        <v/>
      </c>
    </row>
    <row r="2775" spans="1:5" x14ac:dyDescent="0.2">
      <c r="A2775" s="11" t="str">
        <f>IF('Atual-TXT'!A2796&lt;&gt;"",LEFT('Atual-TXT'!A2796,15),"")</f>
        <v/>
      </c>
      <c r="B2775" s="11" t="str">
        <f>IF('Atual-TXT'!A2796&lt;&gt;"",RIGHT(LEFT('Atual-TXT'!A2796,51),34),"")</f>
        <v/>
      </c>
      <c r="C2775" s="12" t="str">
        <f>IF('Atual-TXT'!A2796&lt;&gt;"",VALUE(RIGHT(LEFT('Atual-TXT'!A2796,75),23)),"")</f>
        <v/>
      </c>
      <c r="D2775" s="11" t="str">
        <f>IF('Atual-TXT'!A2796&lt;&gt;"",RIGHT(LEFT('Atual-TXT'!A2796,77),1),"")</f>
        <v/>
      </c>
      <c r="E2775" s="12" t="str">
        <f>IF('Atual-TXT'!A2796&lt;&gt;"",IF(MOD(VALUE(LEFT(A2775,1)),2)=1,IF(D2775="D",C2775,-C2775),IF(D2775="C",C2775,-C2775)),"")</f>
        <v/>
      </c>
    </row>
    <row r="2776" spans="1:5" x14ac:dyDescent="0.2">
      <c r="A2776" s="11" t="str">
        <f>IF('Atual-TXT'!A2797&lt;&gt;"",LEFT('Atual-TXT'!A2797,15),"")</f>
        <v/>
      </c>
      <c r="B2776" s="11" t="str">
        <f>IF('Atual-TXT'!A2797&lt;&gt;"",RIGHT(LEFT('Atual-TXT'!A2797,51),34),"")</f>
        <v/>
      </c>
      <c r="C2776" s="12" t="str">
        <f>IF('Atual-TXT'!A2797&lt;&gt;"",VALUE(RIGHT(LEFT('Atual-TXT'!A2797,75),23)),"")</f>
        <v/>
      </c>
      <c r="D2776" s="11" t="str">
        <f>IF('Atual-TXT'!A2797&lt;&gt;"",RIGHT(LEFT('Atual-TXT'!A2797,77),1),"")</f>
        <v/>
      </c>
      <c r="E2776" s="12" t="str">
        <f>IF('Atual-TXT'!A2797&lt;&gt;"",IF(MOD(VALUE(LEFT(A2776,1)),2)=1,IF(D2776="D",C2776,-C2776),IF(D2776="C",C2776,-C2776)),"")</f>
        <v/>
      </c>
    </row>
    <row r="2777" spans="1:5" x14ac:dyDescent="0.2">
      <c r="A2777" s="11" t="str">
        <f>IF('Atual-TXT'!A2798&lt;&gt;"",LEFT('Atual-TXT'!A2798,15),"")</f>
        <v/>
      </c>
      <c r="B2777" s="11" t="str">
        <f>IF('Atual-TXT'!A2798&lt;&gt;"",RIGHT(LEFT('Atual-TXT'!A2798,51),34),"")</f>
        <v/>
      </c>
      <c r="C2777" s="12" t="str">
        <f>IF('Atual-TXT'!A2798&lt;&gt;"",VALUE(RIGHT(LEFT('Atual-TXT'!A2798,75),23)),"")</f>
        <v/>
      </c>
      <c r="D2777" s="11" t="str">
        <f>IF('Atual-TXT'!A2798&lt;&gt;"",RIGHT(LEFT('Atual-TXT'!A2798,77),1),"")</f>
        <v/>
      </c>
      <c r="E2777" s="12" t="str">
        <f>IF('Atual-TXT'!A2798&lt;&gt;"",IF(MOD(VALUE(LEFT(A2777,1)),2)=1,IF(D2777="D",C2777,-C2777),IF(D2777="C",C2777,-C2777)),"")</f>
        <v/>
      </c>
    </row>
    <row r="2778" spans="1:5" x14ac:dyDescent="0.2">
      <c r="A2778" s="11" t="str">
        <f>IF('Atual-TXT'!A2799&lt;&gt;"",LEFT('Atual-TXT'!A2799,15),"")</f>
        <v/>
      </c>
      <c r="B2778" s="11" t="str">
        <f>IF('Atual-TXT'!A2799&lt;&gt;"",RIGHT(LEFT('Atual-TXT'!A2799,51),34),"")</f>
        <v/>
      </c>
      <c r="C2778" s="12" t="str">
        <f>IF('Atual-TXT'!A2799&lt;&gt;"",VALUE(RIGHT(LEFT('Atual-TXT'!A2799,75),23)),"")</f>
        <v/>
      </c>
      <c r="D2778" s="11" t="str">
        <f>IF('Atual-TXT'!A2799&lt;&gt;"",RIGHT(LEFT('Atual-TXT'!A2799,77),1),"")</f>
        <v/>
      </c>
      <c r="E2778" s="12" t="str">
        <f>IF('Atual-TXT'!A2799&lt;&gt;"",IF(MOD(VALUE(LEFT(A2778,1)),2)=1,IF(D2778="D",C2778,-C2778),IF(D2778="C",C2778,-C2778)),"")</f>
        <v/>
      </c>
    </row>
    <row r="2779" spans="1:5" x14ac:dyDescent="0.2">
      <c r="A2779" s="11" t="str">
        <f>IF('Atual-TXT'!A2800&lt;&gt;"",LEFT('Atual-TXT'!A2800,15),"")</f>
        <v/>
      </c>
      <c r="B2779" s="11" t="str">
        <f>IF('Atual-TXT'!A2800&lt;&gt;"",RIGHT(LEFT('Atual-TXT'!A2800,51),34),"")</f>
        <v/>
      </c>
      <c r="C2779" s="12" t="str">
        <f>IF('Atual-TXT'!A2800&lt;&gt;"",VALUE(RIGHT(LEFT('Atual-TXT'!A2800,75),23)),"")</f>
        <v/>
      </c>
      <c r="D2779" s="11" t="str">
        <f>IF('Atual-TXT'!A2800&lt;&gt;"",RIGHT(LEFT('Atual-TXT'!A2800,77),1),"")</f>
        <v/>
      </c>
      <c r="E2779" s="12" t="str">
        <f>IF('Atual-TXT'!A2800&lt;&gt;"",IF(MOD(VALUE(LEFT(A2779,1)),2)=1,IF(D2779="D",C2779,-C2779),IF(D2779="C",C2779,-C2779)),"")</f>
        <v/>
      </c>
    </row>
    <row r="2780" spans="1:5" x14ac:dyDescent="0.2">
      <c r="A2780" s="11" t="str">
        <f>IF('Atual-TXT'!A2801&lt;&gt;"",LEFT('Atual-TXT'!A2801,15),"")</f>
        <v/>
      </c>
      <c r="B2780" s="11" t="str">
        <f>IF('Atual-TXT'!A2801&lt;&gt;"",RIGHT(LEFT('Atual-TXT'!A2801,51),34),"")</f>
        <v/>
      </c>
      <c r="C2780" s="12" t="str">
        <f>IF('Atual-TXT'!A2801&lt;&gt;"",VALUE(RIGHT(LEFT('Atual-TXT'!A2801,75),23)),"")</f>
        <v/>
      </c>
      <c r="D2780" s="11" t="str">
        <f>IF('Atual-TXT'!A2801&lt;&gt;"",RIGHT(LEFT('Atual-TXT'!A2801,77),1),"")</f>
        <v/>
      </c>
      <c r="E2780" s="12" t="str">
        <f>IF('Atual-TXT'!A2801&lt;&gt;"",IF(MOD(VALUE(LEFT(A2780,1)),2)=1,IF(D2780="D",C2780,-C2780),IF(D2780="C",C2780,-C2780)),"")</f>
        <v/>
      </c>
    </row>
    <row r="2781" spans="1:5" x14ac:dyDescent="0.2">
      <c r="A2781" s="11" t="str">
        <f>IF('Atual-TXT'!A2802&lt;&gt;"",LEFT('Atual-TXT'!A2802,15),"")</f>
        <v/>
      </c>
      <c r="B2781" s="11" t="str">
        <f>IF('Atual-TXT'!A2802&lt;&gt;"",RIGHT(LEFT('Atual-TXT'!A2802,51),34),"")</f>
        <v/>
      </c>
      <c r="C2781" s="12" t="str">
        <f>IF('Atual-TXT'!A2802&lt;&gt;"",VALUE(RIGHT(LEFT('Atual-TXT'!A2802,75),23)),"")</f>
        <v/>
      </c>
      <c r="D2781" s="11" t="str">
        <f>IF('Atual-TXT'!A2802&lt;&gt;"",RIGHT(LEFT('Atual-TXT'!A2802,77),1),"")</f>
        <v/>
      </c>
      <c r="E2781" s="12" t="str">
        <f>IF('Atual-TXT'!A2802&lt;&gt;"",IF(MOD(VALUE(LEFT(A2781,1)),2)=1,IF(D2781="D",C2781,-C2781),IF(D2781="C",C2781,-C2781)),"")</f>
        <v/>
      </c>
    </row>
    <row r="2782" spans="1:5" x14ac:dyDescent="0.2">
      <c r="A2782" s="11" t="str">
        <f>IF('Atual-TXT'!A2803&lt;&gt;"",LEFT('Atual-TXT'!A2803,15),"")</f>
        <v/>
      </c>
      <c r="B2782" s="11" t="str">
        <f>IF('Atual-TXT'!A2803&lt;&gt;"",RIGHT(LEFT('Atual-TXT'!A2803,51),34),"")</f>
        <v/>
      </c>
      <c r="C2782" s="12" t="str">
        <f>IF('Atual-TXT'!A2803&lt;&gt;"",VALUE(RIGHT(LEFT('Atual-TXT'!A2803,75),23)),"")</f>
        <v/>
      </c>
      <c r="D2782" s="11" t="str">
        <f>IF('Atual-TXT'!A2803&lt;&gt;"",RIGHT(LEFT('Atual-TXT'!A2803,77),1),"")</f>
        <v/>
      </c>
      <c r="E2782" s="12" t="str">
        <f>IF('Atual-TXT'!A2803&lt;&gt;"",IF(MOD(VALUE(LEFT(A2782,1)),2)=1,IF(D2782="D",C2782,-C2782),IF(D2782="C",C2782,-C2782)),"")</f>
        <v/>
      </c>
    </row>
    <row r="2783" spans="1:5" x14ac:dyDescent="0.2">
      <c r="A2783" s="11" t="str">
        <f>IF('Atual-TXT'!A2804&lt;&gt;"",LEFT('Atual-TXT'!A2804,15),"")</f>
        <v/>
      </c>
      <c r="B2783" s="11" t="str">
        <f>IF('Atual-TXT'!A2804&lt;&gt;"",RIGHT(LEFT('Atual-TXT'!A2804,51),34),"")</f>
        <v/>
      </c>
      <c r="C2783" s="12" t="str">
        <f>IF('Atual-TXT'!A2804&lt;&gt;"",VALUE(RIGHT(LEFT('Atual-TXT'!A2804,75),23)),"")</f>
        <v/>
      </c>
      <c r="D2783" s="11" t="str">
        <f>IF('Atual-TXT'!A2804&lt;&gt;"",RIGHT(LEFT('Atual-TXT'!A2804,77),1),"")</f>
        <v/>
      </c>
      <c r="E2783" s="12" t="str">
        <f>IF('Atual-TXT'!A2804&lt;&gt;"",IF(MOD(VALUE(LEFT(A2783,1)),2)=1,IF(D2783="D",C2783,-C2783),IF(D2783="C",C2783,-C2783)),"")</f>
        <v/>
      </c>
    </row>
    <row r="2784" spans="1:5" x14ac:dyDescent="0.2">
      <c r="A2784" s="11" t="str">
        <f>IF('Atual-TXT'!A2805&lt;&gt;"",LEFT('Atual-TXT'!A2805,15),"")</f>
        <v/>
      </c>
      <c r="B2784" s="11" t="str">
        <f>IF('Atual-TXT'!A2805&lt;&gt;"",RIGHT(LEFT('Atual-TXT'!A2805,51),34),"")</f>
        <v/>
      </c>
      <c r="C2784" s="12" t="str">
        <f>IF('Atual-TXT'!A2805&lt;&gt;"",VALUE(RIGHT(LEFT('Atual-TXT'!A2805,75),23)),"")</f>
        <v/>
      </c>
      <c r="D2784" s="11" t="str">
        <f>IF('Atual-TXT'!A2805&lt;&gt;"",RIGHT(LEFT('Atual-TXT'!A2805,77),1),"")</f>
        <v/>
      </c>
      <c r="E2784" s="12" t="str">
        <f>IF('Atual-TXT'!A2805&lt;&gt;"",IF(MOD(VALUE(LEFT(A2784,1)),2)=1,IF(D2784="D",C2784,-C2784),IF(D2784="C",C2784,-C2784)),"")</f>
        <v/>
      </c>
    </row>
    <row r="2785" spans="1:5" x14ac:dyDescent="0.2">
      <c r="A2785" s="11" t="str">
        <f>IF('Atual-TXT'!A2806&lt;&gt;"",LEFT('Atual-TXT'!A2806,15),"")</f>
        <v/>
      </c>
      <c r="B2785" s="11" t="str">
        <f>IF('Atual-TXT'!A2806&lt;&gt;"",RIGHT(LEFT('Atual-TXT'!A2806,51),34),"")</f>
        <v/>
      </c>
      <c r="C2785" s="12" t="str">
        <f>IF('Atual-TXT'!A2806&lt;&gt;"",VALUE(RIGHT(LEFT('Atual-TXT'!A2806,75),23)),"")</f>
        <v/>
      </c>
      <c r="D2785" s="11" t="str">
        <f>IF('Atual-TXT'!A2806&lt;&gt;"",RIGHT(LEFT('Atual-TXT'!A2806,77),1),"")</f>
        <v/>
      </c>
      <c r="E2785" s="12" t="str">
        <f>IF('Atual-TXT'!A2806&lt;&gt;"",IF(MOD(VALUE(LEFT(A2785,1)),2)=1,IF(D2785="D",C2785,-C2785),IF(D2785="C",C2785,-C2785)),"")</f>
        <v/>
      </c>
    </row>
    <row r="2786" spans="1:5" x14ac:dyDescent="0.2">
      <c r="A2786" s="11" t="str">
        <f>IF('Atual-TXT'!A2807&lt;&gt;"",LEFT('Atual-TXT'!A2807,15),"")</f>
        <v/>
      </c>
      <c r="B2786" s="11" t="str">
        <f>IF('Atual-TXT'!A2807&lt;&gt;"",RIGHT(LEFT('Atual-TXT'!A2807,51),34),"")</f>
        <v/>
      </c>
      <c r="C2786" s="12" t="str">
        <f>IF('Atual-TXT'!A2807&lt;&gt;"",VALUE(RIGHT(LEFT('Atual-TXT'!A2807,75),23)),"")</f>
        <v/>
      </c>
      <c r="D2786" s="11" t="str">
        <f>IF('Atual-TXT'!A2807&lt;&gt;"",RIGHT(LEFT('Atual-TXT'!A2807,77),1),"")</f>
        <v/>
      </c>
      <c r="E2786" s="12" t="str">
        <f>IF('Atual-TXT'!A2807&lt;&gt;"",IF(MOD(VALUE(LEFT(A2786,1)),2)=1,IF(D2786="D",C2786,-C2786),IF(D2786="C",C2786,-C2786)),"")</f>
        <v/>
      </c>
    </row>
    <row r="2787" spans="1:5" x14ac:dyDescent="0.2">
      <c r="A2787" s="11" t="str">
        <f>IF('Atual-TXT'!A2808&lt;&gt;"",LEFT('Atual-TXT'!A2808,15),"")</f>
        <v/>
      </c>
      <c r="B2787" s="11" t="str">
        <f>IF('Atual-TXT'!A2808&lt;&gt;"",RIGHT(LEFT('Atual-TXT'!A2808,51),34),"")</f>
        <v/>
      </c>
      <c r="C2787" s="12" t="str">
        <f>IF('Atual-TXT'!A2808&lt;&gt;"",VALUE(RIGHT(LEFT('Atual-TXT'!A2808,75),23)),"")</f>
        <v/>
      </c>
      <c r="D2787" s="11" t="str">
        <f>IF('Atual-TXT'!A2808&lt;&gt;"",RIGHT(LEFT('Atual-TXT'!A2808,77),1),"")</f>
        <v/>
      </c>
      <c r="E2787" s="12" t="str">
        <f>IF('Atual-TXT'!A2808&lt;&gt;"",IF(MOD(VALUE(LEFT(A2787,1)),2)=1,IF(D2787="D",C2787,-C2787),IF(D2787="C",C2787,-C2787)),"")</f>
        <v/>
      </c>
    </row>
    <row r="2788" spans="1:5" x14ac:dyDescent="0.2">
      <c r="A2788" s="11" t="str">
        <f>IF('Atual-TXT'!A2809&lt;&gt;"",LEFT('Atual-TXT'!A2809,15),"")</f>
        <v/>
      </c>
      <c r="B2788" s="11" t="str">
        <f>IF('Atual-TXT'!A2809&lt;&gt;"",RIGHT(LEFT('Atual-TXT'!A2809,51),34),"")</f>
        <v/>
      </c>
      <c r="C2788" s="12" t="str">
        <f>IF('Atual-TXT'!A2809&lt;&gt;"",VALUE(RIGHT(LEFT('Atual-TXT'!A2809,75),23)),"")</f>
        <v/>
      </c>
      <c r="D2788" s="11" t="str">
        <f>IF('Atual-TXT'!A2809&lt;&gt;"",RIGHT(LEFT('Atual-TXT'!A2809,77),1),"")</f>
        <v/>
      </c>
      <c r="E2788" s="12" t="str">
        <f>IF('Atual-TXT'!A2809&lt;&gt;"",IF(MOD(VALUE(LEFT(A2788,1)),2)=1,IF(D2788="D",C2788,-C2788),IF(D2788="C",C2788,-C2788)),"")</f>
        <v/>
      </c>
    </row>
    <row r="2789" spans="1:5" x14ac:dyDescent="0.2">
      <c r="A2789" s="11" t="str">
        <f>IF('Atual-TXT'!A2810&lt;&gt;"",LEFT('Atual-TXT'!A2810,15),"")</f>
        <v/>
      </c>
      <c r="B2789" s="11" t="str">
        <f>IF('Atual-TXT'!A2810&lt;&gt;"",RIGHT(LEFT('Atual-TXT'!A2810,51),34),"")</f>
        <v/>
      </c>
      <c r="C2789" s="12" t="str">
        <f>IF('Atual-TXT'!A2810&lt;&gt;"",VALUE(RIGHT(LEFT('Atual-TXT'!A2810,75),23)),"")</f>
        <v/>
      </c>
      <c r="D2789" s="11" t="str">
        <f>IF('Atual-TXT'!A2810&lt;&gt;"",RIGHT(LEFT('Atual-TXT'!A2810,77),1),"")</f>
        <v/>
      </c>
      <c r="E2789" s="12" t="str">
        <f>IF('Atual-TXT'!A2810&lt;&gt;"",IF(MOD(VALUE(LEFT(A2789,1)),2)=1,IF(D2789="D",C2789,-C2789),IF(D2789="C",C2789,-C2789)),"")</f>
        <v/>
      </c>
    </row>
    <row r="2790" spans="1:5" x14ac:dyDescent="0.2">
      <c r="A2790" s="11" t="str">
        <f>IF('Atual-TXT'!A2811&lt;&gt;"",LEFT('Atual-TXT'!A2811,15),"")</f>
        <v/>
      </c>
      <c r="B2790" s="11" t="str">
        <f>IF('Atual-TXT'!A2811&lt;&gt;"",RIGHT(LEFT('Atual-TXT'!A2811,51),34),"")</f>
        <v/>
      </c>
      <c r="C2790" s="12" t="str">
        <f>IF('Atual-TXT'!A2811&lt;&gt;"",VALUE(RIGHT(LEFT('Atual-TXT'!A2811,75),23)),"")</f>
        <v/>
      </c>
      <c r="D2790" s="11" t="str">
        <f>IF('Atual-TXT'!A2811&lt;&gt;"",RIGHT(LEFT('Atual-TXT'!A2811,77),1),"")</f>
        <v/>
      </c>
      <c r="E2790" s="12" t="str">
        <f>IF('Atual-TXT'!A2811&lt;&gt;"",IF(MOD(VALUE(LEFT(A2790,1)),2)=1,IF(D2790="D",C2790,-C2790),IF(D2790="C",C2790,-C2790)),"")</f>
        <v/>
      </c>
    </row>
    <row r="2791" spans="1:5" x14ac:dyDescent="0.2">
      <c r="A2791" s="11" t="str">
        <f>IF('Atual-TXT'!A2812&lt;&gt;"",LEFT('Atual-TXT'!A2812,15),"")</f>
        <v/>
      </c>
      <c r="B2791" s="11" t="str">
        <f>IF('Atual-TXT'!A2812&lt;&gt;"",RIGHT(LEFT('Atual-TXT'!A2812,51),34),"")</f>
        <v/>
      </c>
      <c r="C2791" s="12" t="str">
        <f>IF('Atual-TXT'!A2812&lt;&gt;"",VALUE(RIGHT(LEFT('Atual-TXT'!A2812,75),23)),"")</f>
        <v/>
      </c>
      <c r="D2791" s="11" t="str">
        <f>IF('Atual-TXT'!A2812&lt;&gt;"",RIGHT(LEFT('Atual-TXT'!A2812,77),1),"")</f>
        <v/>
      </c>
      <c r="E2791" s="12" t="str">
        <f>IF('Atual-TXT'!A2812&lt;&gt;"",IF(MOD(VALUE(LEFT(A2791,1)),2)=1,IF(D2791="D",C2791,-C2791),IF(D2791="C",C2791,-C2791)),"")</f>
        <v/>
      </c>
    </row>
    <row r="2792" spans="1:5" x14ac:dyDescent="0.2">
      <c r="A2792" s="11" t="str">
        <f>IF('Atual-TXT'!A2813&lt;&gt;"",LEFT('Atual-TXT'!A2813,15),"")</f>
        <v/>
      </c>
      <c r="B2792" s="11" t="str">
        <f>IF('Atual-TXT'!A2813&lt;&gt;"",RIGHT(LEFT('Atual-TXT'!A2813,51),34),"")</f>
        <v/>
      </c>
      <c r="C2792" s="12" t="str">
        <f>IF('Atual-TXT'!A2813&lt;&gt;"",VALUE(RIGHT(LEFT('Atual-TXT'!A2813,75),23)),"")</f>
        <v/>
      </c>
      <c r="D2792" s="11" t="str">
        <f>IF('Atual-TXT'!A2813&lt;&gt;"",RIGHT(LEFT('Atual-TXT'!A2813,77),1),"")</f>
        <v/>
      </c>
      <c r="E2792" s="12" t="str">
        <f>IF('Atual-TXT'!A2813&lt;&gt;"",IF(MOD(VALUE(LEFT(A2792,1)),2)=1,IF(D2792="D",C2792,-C2792),IF(D2792="C",C2792,-C2792)),"")</f>
        <v/>
      </c>
    </row>
    <row r="2793" spans="1:5" x14ac:dyDescent="0.2">
      <c r="A2793" s="11" t="str">
        <f>IF('Atual-TXT'!A2814&lt;&gt;"",LEFT('Atual-TXT'!A2814,15),"")</f>
        <v/>
      </c>
      <c r="B2793" s="11" t="str">
        <f>IF('Atual-TXT'!A2814&lt;&gt;"",RIGHT(LEFT('Atual-TXT'!A2814,51),34),"")</f>
        <v/>
      </c>
      <c r="C2793" s="12" t="str">
        <f>IF('Atual-TXT'!A2814&lt;&gt;"",VALUE(RIGHT(LEFT('Atual-TXT'!A2814,75),23)),"")</f>
        <v/>
      </c>
      <c r="D2793" s="11" t="str">
        <f>IF('Atual-TXT'!A2814&lt;&gt;"",RIGHT(LEFT('Atual-TXT'!A2814,77),1),"")</f>
        <v/>
      </c>
      <c r="E2793" s="12" t="str">
        <f>IF('Atual-TXT'!A2814&lt;&gt;"",IF(MOD(VALUE(LEFT(A2793,1)),2)=1,IF(D2793="D",C2793,-C2793),IF(D2793="C",C2793,-C2793)),"")</f>
        <v/>
      </c>
    </row>
    <row r="2794" spans="1:5" x14ac:dyDescent="0.2">
      <c r="A2794" s="11" t="str">
        <f>IF('Atual-TXT'!A2815&lt;&gt;"",LEFT('Atual-TXT'!A2815,15),"")</f>
        <v/>
      </c>
      <c r="B2794" s="11" t="str">
        <f>IF('Atual-TXT'!A2815&lt;&gt;"",RIGHT(LEFT('Atual-TXT'!A2815,51),34),"")</f>
        <v/>
      </c>
      <c r="C2794" s="12" t="str">
        <f>IF('Atual-TXT'!A2815&lt;&gt;"",VALUE(RIGHT(LEFT('Atual-TXT'!A2815,75),23)),"")</f>
        <v/>
      </c>
      <c r="D2794" s="11" t="str">
        <f>IF('Atual-TXT'!A2815&lt;&gt;"",RIGHT(LEFT('Atual-TXT'!A2815,77),1),"")</f>
        <v/>
      </c>
      <c r="E2794" s="12" t="str">
        <f>IF('Atual-TXT'!A2815&lt;&gt;"",IF(MOD(VALUE(LEFT(A2794,1)),2)=1,IF(D2794="D",C2794,-C2794),IF(D2794="C",C2794,-C2794)),"")</f>
        <v/>
      </c>
    </row>
    <row r="2795" spans="1:5" x14ac:dyDescent="0.2">
      <c r="A2795" s="11" t="str">
        <f>IF('Atual-TXT'!A2816&lt;&gt;"",LEFT('Atual-TXT'!A2816,15),"")</f>
        <v/>
      </c>
      <c r="B2795" s="11" t="str">
        <f>IF('Atual-TXT'!A2816&lt;&gt;"",RIGHT(LEFT('Atual-TXT'!A2816,51),34),"")</f>
        <v/>
      </c>
      <c r="C2795" s="12" t="str">
        <f>IF('Atual-TXT'!A2816&lt;&gt;"",VALUE(RIGHT(LEFT('Atual-TXT'!A2816,75),23)),"")</f>
        <v/>
      </c>
      <c r="D2795" s="11" t="str">
        <f>IF('Atual-TXT'!A2816&lt;&gt;"",RIGHT(LEFT('Atual-TXT'!A2816,77),1),"")</f>
        <v/>
      </c>
      <c r="E2795" s="12" t="str">
        <f>IF('Atual-TXT'!A2816&lt;&gt;"",IF(MOD(VALUE(LEFT(A2795,1)),2)=1,IF(D2795="D",C2795,-C2795),IF(D2795="C",C2795,-C2795)),"")</f>
        <v/>
      </c>
    </row>
    <row r="2796" spans="1:5" x14ac:dyDescent="0.2">
      <c r="A2796" s="11" t="str">
        <f>IF('Atual-TXT'!A2817&lt;&gt;"",LEFT('Atual-TXT'!A2817,15),"")</f>
        <v/>
      </c>
      <c r="B2796" s="11" t="str">
        <f>IF('Atual-TXT'!A2817&lt;&gt;"",RIGHT(LEFT('Atual-TXT'!A2817,51),34),"")</f>
        <v/>
      </c>
      <c r="C2796" s="12" t="str">
        <f>IF('Atual-TXT'!A2817&lt;&gt;"",VALUE(RIGHT(LEFT('Atual-TXT'!A2817,75),23)),"")</f>
        <v/>
      </c>
      <c r="D2796" s="11" t="str">
        <f>IF('Atual-TXT'!A2817&lt;&gt;"",RIGHT(LEFT('Atual-TXT'!A2817,77),1),"")</f>
        <v/>
      </c>
      <c r="E2796" s="12" t="str">
        <f>IF('Atual-TXT'!A2817&lt;&gt;"",IF(MOD(VALUE(LEFT(A2796,1)),2)=1,IF(D2796="D",C2796,-C2796),IF(D2796="C",C2796,-C2796)),"")</f>
        <v/>
      </c>
    </row>
    <row r="2797" spans="1:5" x14ac:dyDescent="0.2">
      <c r="A2797" s="11" t="str">
        <f>IF('Atual-TXT'!A2818&lt;&gt;"",LEFT('Atual-TXT'!A2818,15),"")</f>
        <v/>
      </c>
      <c r="B2797" s="11" t="str">
        <f>IF('Atual-TXT'!A2818&lt;&gt;"",RIGHT(LEFT('Atual-TXT'!A2818,51),34),"")</f>
        <v/>
      </c>
      <c r="C2797" s="12" t="str">
        <f>IF('Atual-TXT'!A2818&lt;&gt;"",VALUE(RIGHT(LEFT('Atual-TXT'!A2818,75),23)),"")</f>
        <v/>
      </c>
      <c r="D2797" s="11" t="str">
        <f>IF('Atual-TXT'!A2818&lt;&gt;"",RIGHT(LEFT('Atual-TXT'!A2818,77),1),"")</f>
        <v/>
      </c>
      <c r="E2797" s="12" t="str">
        <f>IF('Atual-TXT'!A2818&lt;&gt;"",IF(MOD(VALUE(LEFT(A2797,1)),2)=1,IF(D2797="D",C2797,-C2797),IF(D2797="C",C2797,-C2797)),"")</f>
        <v/>
      </c>
    </row>
    <row r="2798" spans="1:5" x14ac:dyDescent="0.2">
      <c r="A2798" s="11" t="str">
        <f>IF('Atual-TXT'!A2819&lt;&gt;"",LEFT('Atual-TXT'!A2819,15),"")</f>
        <v/>
      </c>
      <c r="B2798" s="11" t="str">
        <f>IF('Atual-TXT'!A2819&lt;&gt;"",RIGHT(LEFT('Atual-TXT'!A2819,51),34),"")</f>
        <v/>
      </c>
      <c r="C2798" s="12" t="str">
        <f>IF('Atual-TXT'!A2819&lt;&gt;"",VALUE(RIGHT(LEFT('Atual-TXT'!A2819,75),23)),"")</f>
        <v/>
      </c>
      <c r="D2798" s="11" t="str">
        <f>IF('Atual-TXT'!A2819&lt;&gt;"",RIGHT(LEFT('Atual-TXT'!A2819,77),1),"")</f>
        <v/>
      </c>
      <c r="E2798" s="12" t="str">
        <f>IF('Atual-TXT'!A2819&lt;&gt;"",IF(MOD(VALUE(LEFT(A2798,1)),2)=1,IF(D2798="D",C2798,-C2798),IF(D2798="C",C2798,-C2798)),"")</f>
        <v/>
      </c>
    </row>
    <row r="2799" spans="1:5" x14ac:dyDescent="0.2">
      <c r="A2799" s="11" t="str">
        <f>IF('Atual-TXT'!A2820&lt;&gt;"",LEFT('Atual-TXT'!A2820,15),"")</f>
        <v/>
      </c>
      <c r="B2799" s="11" t="str">
        <f>IF('Atual-TXT'!A2820&lt;&gt;"",RIGHT(LEFT('Atual-TXT'!A2820,51),34),"")</f>
        <v/>
      </c>
      <c r="C2799" s="12" t="str">
        <f>IF('Atual-TXT'!A2820&lt;&gt;"",VALUE(RIGHT(LEFT('Atual-TXT'!A2820,75),23)),"")</f>
        <v/>
      </c>
      <c r="D2799" s="11" t="str">
        <f>IF('Atual-TXT'!A2820&lt;&gt;"",RIGHT(LEFT('Atual-TXT'!A2820,77),1),"")</f>
        <v/>
      </c>
      <c r="E2799" s="12" t="str">
        <f>IF('Atual-TXT'!A2820&lt;&gt;"",IF(MOD(VALUE(LEFT(A2799,1)),2)=1,IF(D2799="D",C2799,-C2799),IF(D2799="C",C2799,-C2799)),"")</f>
        <v/>
      </c>
    </row>
    <row r="2800" spans="1:5" x14ac:dyDescent="0.2">
      <c r="A2800" s="11" t="str">
        <f>IF('Atual-TXT'!A2821&lt;&gt;"",LEFT('Atual-TXT'!A2821,15),"")</f>
        <v/>
      </c>
      <c r="B2800" s="11" t="str">
        <f>IF('Atual-TXT'!A2821&lt;&gt;"",RIGHT(LEFT('Atual-TXT'!A2821,51),34),"")</f>
        <v/>
      </c>
      <c r="C2800" s="12" t="str">
        <f>IF('Atual-TXT'!A2821&lt;&gt;"",VALUE(RIGHT(LEFT('Atual-TXT'!A2821,75),23)),"")</f>
        <v/>
      </c>
      <c r="D2800" s="11" t="str">
        <f>IF('Atual-TXT'!A2821&lt;&gt;"",RIGHT(LEFT('Atual-TXT'!A2821,77),1),"")</f>
        <v/>
      </c>
      <c r="E2800" s="12" t="str">
        <f>IF('Atual-TXT'!A2821&lt;&gt;"",IF(MOD(VALUE(LEFT(A2800,1)),2)=1,IF(D2800="D",C2800,-C2800),IF(D2800="C",C2800,-C2800)),"")</f>
        <v/>
      </c>
    </row>
    <row r="2801" spans="1:5" x14ac:dyDescent="0.2">
      <c r="A2801" s="11" t="str">
        <f>IF('Atual-TXT'!A2822&lt;&gt;"",LEFT('Atual-TXT'!A2822,15),"")</f>
        <v/>
      </c>
      <c r="B2801" s="11" t="str">
        <f>IF('Atual-TXT'!A2822&lt;&gt;"",RIGHT(LEFT('Atual-TXT'!A2822,51),34),"")</f>
        <v/>
      </c>
      <c r="C2801" s="12" t="str">
        <f>IF('Atual-TXT'!A2822&lt;&gt;"",VALUE(RIGHT(LEFT('Atual-TXT'!A2822,75),23)),"")</f>
        <v/>
      </c>
      <c r="D2801" s="11" t="str">
        <f>IF('Atual-TXT'!A2822&lt;&gt;"",RIGHT(LEFT('Atual-TXT'!A2822,77),1),"")</f>
        <v/>
      </c>
      <c r="E2801" s="12" t="str">
        <f>IF('Atual-TXT'!A2822&lt;&gt;"",IF(MOD(VALUE(LEFT(A2801,1)),2)=1,IF(D2801="D",C2801,-C2801),IF(D2801="C",C2801,-C2801)),"")</f>
        <v/>
      </c>
    </row>
    <row r="2802" spans="1:5" x14ac:dyDescent="0.2">
      <c r="A2802" s="11" t="str">
        <f>IF('Atual-TXT'!A2823&lt;&gt;"",LEFT('Atual-TXT'!A2823,15),"")</f>
        <v/>
      </c>
      <c r="B2802" s="11" t="str">
        <f>IF('Atual-TXT'!A2823&lt;&gt;"",RIGHT(LEFT('Atual-TXT'!A2823,51),34),"")</f>
        <v/>
      </c>
      <c r="C2802" s="12" t="str">
        <f>IF('Atual-TXT'!A2823&lt;&gt;"",VALUE(RIGHT(LEFT('Atual-TXT'!A2823,75),23)),"")</f>
        <v/>
      </c>
      <c r="D2802" s="11" t="str">
        <f>IF('Atual-TXT'!A2823&lt;&gt;"",RIGHT(LEFT('Atual-TXT'!A2823,77),1),"")</f>
        <v/>
      </c>
      <c r="E2802" s="12" t="str">
        <f>IF('Atual-TXT'!A2823&lt;&gt;"",IF(MOD(VALUE(LEFT(A2802,1)),2)=1,IF(D2802="D",C2802,-C2802),IF(D2802="C",C2802,-C2802)),"")</f>
        <v/>
      </c>
    </row>
    <row r="2803" spans="1:5" x14ac:dyDescent="0.2">
      <c r="A2803" s="11" t="str">
        <f>IF('Atual-TXT'!A2824&lt;&gt;"",LEFT('Atual-TXT'!A2824,15),"")</f>
        <v/>
      </c>
      <c r="B2803" s="11" t="str">
        <f>IF('Atual-TXT'!A2824&lt;&gt;"",RIGHT(LEFT('Atual-TXT'!A2824,51),34),"")</f>
        <v/>
      </c>
      <c r="C2803" s="12" t="str">
        <f>IF('Atual-TXT'!A2824&lt;&gt;"",VALUE(RIGHT(LEFT('Atual-TXT'!A2824,75),23)),"")</f>
        <v/>
      </c>
      <c r="D2803" s="11" t="str">
        <f>IF('Atual-TXT'!A2824&lt;&gt;"",RIGHT(LEFT('Atual-TXT'!A2824,77),1),"")</f>
        <v/>
      </c>
      <c r="E2803" s="12" t="str">
        <f>IF('Atual-TXT'!A2824&lt;&gt;"",IF(MOD(VALUE(LEFT(A2803,1)),2)=1,IF(D2803="D",C2803,-C2803),IF(D2803="C",C2803,-C2803)),"")</f>
        <v/>
      </c>
    </row>
    <row r="2804" spans="1:5" x14ac:dyDescent="0.2">
      <c r="A2804" s="11" t="str">
        <f>IF('Atual-TXT'!A2825&lt;&gt;"",LEFT('Atual-TXT'!A2825,15),"")</f>
        <v/>
      </c>
      <c r="B2804" s="11" t="str">
        <f>IF('Atual-TXT'!A2825&lt;&gt;"",RIGHT(LEFT('Atual-TXT'!A2825,51),34),"")</f>
        <v/>
      </c>
      <c r="C2804" s="12" t="str">
        <f>IF('Atual-TXT'!A2825&lt;&gt;"",VALUE(RIGHT(LEFT('Atual-TXT'!A2825,75),23)),"")</f>
        <v/>
      </c>
      <c r="D2804" s="11" t="str">
        <f>IF('Atual-TXT'!A2825&lt;&gt;"",RIGHT(LEFT('Atual-TXT'!A2825,77),1),"")</f>
        <v/>
      </c>
      <c r="E2804" s="12" t="str">
        <f>IF('Atual-TXT'!A2825&lt;&gt;"",IF(MOD(VALUE(LEFT(A2804,1)),2)=1,IF(D2804="D",C2804,-C2804),IF(D2804="C",C2804,-C2804)),"")</f>
        <v/>
      </c>
    </row>
    <row r="2805" spans="1:5" x14ac:dyDescent="0.2">
      <c r="A2805" s="11" t="str">
        <f>IF('Atual-TXT'!A2826&lt;&gt;"",LEFT('Atual-TXT'!A2826,15),"")</f>
        <v/>
      </c>
      <c r="B2805" s="11" t="str">
        <f>IF('Atual-TXT'!A2826&lt;&gt;"",RIGHT(LEFT('Atual-TXT'!A2826,51),34),"")</f>
        <v/>
      </c>
      <c r="C2805" s="12" t="str">
        <f>IF('Atual-TXT'!A2826&lt;&gt;"",VALUE(RIGHT(LEFT('Atual-TXT'!A2826,75),23)),"")</f>
        <v/>
      </c>
      <c r="D2805" s="11" t="str">
        <f>IF('Atual-TXT'!A2826&lt;&gt;"",RIGHT(LEFT('Atual-TXT'!A2826,77),1),"")</f>
        <v/>
      </c>
      <c r="E2805" s="12" t="str">
        <f>IF('Atual-TXT'!A2826&lt;&gt;"",IF(MOD(VALUE(LEFT(A2805,1)),2)=1,IF(D2805="D",C2805,-C2805),IF(D2805="C",C2805,-C2805)),"")</f>
        <v/>
      </c>
    </row>
    <row r="2806" spans="1:5" x14ac:dyDescent="0.2">
      <c r="A2806" s="11" t="str">
        <f>IF('Atual-TXT'!A2827&lt;&gt;"",LEFT('Atual-TXT'!A2827,15),"")</f>
        <v/>
      </c>
      <c r="B2806" s="11" t="str">
        <f>IF('Atual-TXT'!A2827&lt;&gt;"",RIGHT(LEFT('Atual-TXT'!A2827,51),34),"")</f>
        <v/>
      </c>
      <c r="C2806" s="12" t="str">
        <f>IF('Atual-TXT'!A2827&lt;&gt;"",VALUE(RIGHT(LEFT('Atual-TXT'!A2827,75),23)),"")</f>
        <v/>
      </c>
      <c r="D2806" s="11" t="str">
        <f>IF('Atual-TXT'!A2827&lt;&gt;"",RIGHT(LEFT('Atual-TXT'!A2827,77),1),"")</f>
        <v/>
      </c>
      <c r="E2806" s="12" t="str">
        <f>IF('Atual-TXT'!A2827&lt;&gt;"",IF(MOD(VALUE(LEFT(A2806,1)),2)=1,IF(D2806="D",C2806,-C2806),IF(D2806="C",C2806,-C2806)),"")</f>
        <v/>
      </c>
    </row>
    <row r="2807" spans="1:5" x14ac:dyDescent="0.2">
      <c r="A2807" s="11" t="str">
        <f>IF('Atual-TXT'!A2828&lt;&gt;"",LEFT('Atual-TXT'!A2828,15),"")</f>
        <v/>
      </c>
      <c r="B2807" s="11" t="str">
        <f>IF('Atual-TXT'!A2828&lt;&gt;"",RIGHT(LEFT('Atual-TXT'!A2828,51),34),"")</f>
        <v/>
      </c>
      <c r="C2807" s="12" t="str">
        <f>IF('Atual-TXT'!A2828&lt;&gt;"",VALUE(RIGHT(LEFT('Atual-TXT'!A2828,75),23)),"")</f>
        <v/>
      </c>
      <c r="D2807" s="11" t="str">
        <f>IF('Atual-TXT'!A2828&lt;&gt;"",RIGHT(LEFT('Atual-TXT'!A2828,77),1),"")</f>
        <v/>
      </c>
      <c r="E2807" s="12" t="str">
        <f>IF('Atual-TXT'!A2828&lt;&gt;"",IF(MOD(VALUE(LEFT(A2807,1)),2)=1,IF(D2807="D",C2807,-C2807),IF(D2807="C",C2807,-C2807)),"")</f>
        <v/>
      </c>
    </row>
    <row r="2808" spans="1:5" x14ac:dyDescent="0.2">
      <c r="A2808" s="11" t="str">
        <f>IF('Atual-TXT'!A2829&lt;&gt;"",LEFT('Atual-TXT'!A2829,15),"")</f>
        <v/>
      </c>
      <c r="B2808" s="11" t="str">
        <f>IF('Atual-TXT'!A2829&lt;&gt;"",RIGHT(LEFT('Atual-TXT'!A2829,51),34),"")</f>
        <v/>
      </c>
      <c r="C2808" s="12" t="str">
        <f>IF('Atual-TXT'!A2829&lt;&gt;"",VALUE(RIGHT(LEFT('Atual-TXT'!A2829,75),23)),"")</f>
        <v/>
      </c>
      <c r="D2808" s="11" t="str">
        <f>IF('Atual-TXT'!A2829&lt;&gt;"",RIGHT(LEFT('Atual-TXT'!A2829,77),1),"")</f>
        <v/>
      </c>
      <c r="E2808" s="12" t="str">
        <f>IF('Atual-TXT'!A2829&lt;&gt;"",IF(MOD(VALUE(LEFT(A2808,1)),2)=1,IF(D2808="D",C2808,-C2808),IF(D2808="C",C2808,-C2808)),"")</f>
        <v/>
      </c>
    </row>
    <row r="2809" spans="1:5" x14ac:dyDescent="0.2">
      <c r="A2809" s="11" t="str">
        <f>IF('Atual-TXT'!A2830&lt;&gt;"",LEFT('Atual-TXT'!A2830,15),"")</f>
        <v/>
      </c>
      <c r="B2809" s="11" t="str">
        <f>IF('Atual-TXT'!A2830&lt;&gt;"",RIGHT(LEFT('Atual-TXT'!A2830,51),34),"")</f>
        <v/>
      </c>
      <c r="C2809" s="12" t="str">
        <f>IF('Atual-TXT'!A2830&lt;&gt;"",VALUE(RIGHT(LEFT('Atual-TXT'!A2830,75),23)),"")</f>
        <v/>
      </c>
      <c r="D2809" s="11" t="str">
        <f>IF('Atual-TXT'!A2830&lt;&gt;"",RIGHT(LEFT('Atual-TXT'!A2830,77),1),"")</f>
        <v/>
      </c>
      <c r="E2809" s="12" t="str">
        <f>IF('Atual-TXT'!A2830&lt;&gt;"",IF(MOD(VALUE(LEFT(A2809,1)),2)=1,IF(D2809="D",C2809,-C2809),IF(D2809="C",C2809,-C2809)),"")</f>
        <v/>
      </c>
    </row>
    <row r="2810" spans="1:5" x14ac:dyDescent="0.2">
      <c r="A2810" s="11" t="str">
        <f>IF('Atual-TXT'!A2831&lt;&gt;"",LEFT('Atual-TXT'!A2831,15),"")</f>
        <v/>
      </c>
      <c r="B2810" s="11" t="str">
        <f>IF('Atual-TXT'!A2831&lt;&gt;"",RIGHT(LEFT('Atual-TXT'!A2831,51),34),"")</f>
        <v/>
      </c>
      <c r="C2810" s="12" t="str">
        <f>IF('Atual-TXT'!A2831&lt;&gt;"",VALUE(RIGHT(LEFT('Atual-TXT'!A2831,75),23)),"")</f>
        <v/>
      </c>
      <c r="D2810" s="11" t="str">
        <f>IF('Atual-TXT'!A2831&lt;&gt;"",RIGHT(LEFT('Atual-TXT'!A2831,77),1),"")</f>
        <v/>
      </c>
      <c r="E2810" s="12" t="str">
        <f>IF('Atual-TXT'!A2831&lt;&gt;"",IF(MOD(VALUE(LEFT(A2810,1)),2)=1,IF(D2810="D",C2810,-C2810),IF(D2810="C",C2810,-C2810)),"")</f>
        <v/>
      </c>
    </row>
    <row r="2811" spans="1:5" x14ac:dyDescent="0.2">
      <c r="A2811" s="11" t="str">
        <f>IF('Atual-TXT'!A2832&lt;&gt;"",LEFT('Atual-TXT'!A2832,15),"")</f>
        <v/>
      </c>
      <c r="B2811" s="11" t="str">
        <f>IF('Atual-TXT'!A2832&lt;&gt;"",RIGHT(LEFT('Atual-TXT'!A2832,51),34),"")</f>
        <v/>
      </c>
      <c r="C2811" s="12" t="str">
        <f>IF('Atual-TXT'!A2832&lt;&gt;"",VALUE(RIGHT(LEFT('Atual-TXT'!A2832,75),23)),"")</f>
        <v/>
      </c>
      <c r="D2811" s="11" t="str">
        <f>IF('Atual-TXT'!A2832&lt;&gt;"",RIGHT(LEFT('Atual-TXT'!A2832,77),1),"")</f>
        <v/>
      </c>
      <c r="E2811" s="12" t="str">
        <f>IF('Atual-TXT'!A2832&lt;&gt;"",IF(MOD(VALUE(LEFT(A2811,1)),2)=1,IF(D2811="D",C2811,-C2811),IF(D2811="C",C2811,-C2811)),"")</f>
        <v/>
      </c>
    </row>
    <row r="2812" spans="1:5" x14ac:dyDescent="0.2">
      <c r="A2812" s="11" t="str">
        <f>IF('Atual-TXT'!A2833&lt;&gt;"",LEFT('Atual-TXT'!A2833,15),"")</f>
        <v/>
      </c>
      <c r="B2812" s="11" t="str">
        <f>IF('Atual-TXT'!A2833&lt;&gt;"",RIGHT(LEFT('Atual-TXT'!A2833,51),34),"")</f>
        <v/>
      </c>
      <c r="C2812" s="12" t="str">
        <f>IF('Atual-TXT'!A2833&lt;&gt;"",VALUE(RIGHT(LEFT('Atual-TXT'!A2833,75),23)),"")</f>
        <v/>
      </c>
      <c r="D2812" s="11" t="str">
        <f>IF('Atual-TXT'!A2833&lt;&gt;"",RIGHT(LEFT('Atual-TXT'!A2833,77),1),"")</f>
        <v/>
      </c>
      <c r="E2812" s="12" t="str">
        <f>IF('Atual-TXT'!A2833&lt;&gt;"",IF(MOD(VALUE(LEFT(A2812,1)),2)=1,IF(D2812="D",C2812,-C2812),IF(D2812="C",C2812,-C2812)),"")</f>
        <v/>
      </c>
    </row>
    <row r="2813" spans="1:5" x14ac:dyDescent="0.2">
      <c r="A2813" s="11" t="str">
        <f>IF('Atual-TXT'!A2834&lt;&gt;"",LEFT('Atual-TXT'!A2834,15),"")</f>
        <v/>
      </c>
      <c r="B2813" s="11" t="str">
        <f>IF('Atual-TXT'!A2834&lt;&gt;"",RIGHT(LEFT('Atual-TXT'!A2834,51),34),"")</f>
        <v/>
      </c>
      <c r="C2813" s="12" t="str">
        <f>IF('Atual-TXT'!A2834&lt;&gt;"",VALUE(RIGHT(LEFT('Atual-TXT'!A2834,75),23)),"")</f>
        <v/>
      </c>
      <c r="D2813" s="11" t="str">
        <f>IF('Atual-TXT'!A2834&lt;&gt;"",RIGHT(LEFT('Atual-TXT'!A2834,77),1),"")</f>
        <v/>
      </c>
      <c r="E2813" s="12" t="str">
        <f>IF('Atual-TXT'!A2834&lt;&gt;"",IF(MOD(VALUE(LEFT(A2813,1)),2)=1,IF(D2813="D",C2813,-C2813),IF(D2813="C",C2813,-C2813)),"")</f>
        <v/>
      </c>
    </row>
    <row r="2814" spans="1:5" x14ac:dyDescent="0.2">
      <c r="A2814" s="11" t="str">
        <f>IF('Atual-TXT'!A2835&lt;&gt;"",LEFT('Atual-TXT'!A2835,15),"")</f>
        <v/>
      </c>
      <c r="B2814" s="11" t="str">
        <f>IF('Atual-TXT'!A2835&lt;&gt;"",RIGHT(LEFT('Atual-TXT'!A2835,51),34),"")</f>
        <v/>
      </c>
      <c r="C2814" s="12" t="str">
        <f>IF('Atual-TXT'!A2835&lt;&gt;"",VALUE(RIGHT(LEFT('Atual-TXT'!A2835,75),23)),"")</f>
        <v/>
      </c>
      <c r="D2814" s="11" t="str">
        <f>IF('Atual-TXT'!A2835&lt;&gt;"",RIGHT(LEFT('Atual-TXT'!A2835,77),1),"")</f>
        <v/>
      </c>
      <c r="E2814" s="12" t="str">
        <f>IF('Atual-TXT'!A2835&lt;&gt;"",IF(MOD(VALUE(LEFT(A2814,1)),2)=1,IF(D2814="D",C2814,-C2814),IF(D2814="C",C2814,-C2814)),"")</f>
        <v/>
      </c>
    </row>
    <row r="2815" spans="1:5" x14ac:dyDescent="0.2">
      <c r="A2815" s="11" t="str">
        <f>IF('Atual-TXT'!A2836&lt;&gt;"",LEFT('Atual-TXT'!A2836,15),"")</f>
        <v/>
      </c>
      <c r="B2815" s="11" t="str">
        <f>IF('Atual-TXT'!A2836&lt;&gt;"",RIGHT(LEFT('Atual-TXT'!A2836,51),34),"")</f>
        <v/>
      </c>
      <c r="C2815" s="12" t="str">
        <f>IF('Atual-TXT'!A2836&lt;&gt;"",VALUE(RIGHT(LEFT('Atual-TXT'!A2836,75),23)),"")</f>
        <v/>
      </c>
      <c r="D2815" s="11" t="str">
        <f>IF('Atual-TXT'!A2836&lt;&gt;"",RIGHT(LEFT('Atual-TXT'!A2836,77),1),"")</f>
        <v/>
      </c>
      <c r="E2815" s="12" t="str">
        <f>IF('Atual-TXT'!A2836&lt;&gt;"",IF(MOD(VALUE(LEFT(A2815,1)),2)=1,IF(D2815="D",C2815,-C2815),IF(D2815="C",C2815,-C2815)),"")</f>
        <v/>
      </c>
    </row>
    <row r="2816" spans="1:5" x14ac:dyDescent="0.2">
      <c r="A2816" s="11" t="str">
        <f>IF('Atual-TXT'!A2837&lt;&gt;"",LEFT('Atual-TXT'!A2837,15),"")</f>
        <v/>
      </c>
      <c r="B2816" s="11" t="str">
        <f>IF('Atual-TXT'!A2837&lt;&gt;"",RIGHT(LEFT('Atual-TXT'!A2837,51),34),"")</f>
        <v/>
      </c>
      <c r="C2816" s="12" t="str">
        <f>IF('Atual-TXT'!A2837&lt;&gt;"",VALUE(RIGHT(LEFT('Atual-TXT'!A2837,75),23)),"")</f>
        <v/>
      </c>
      <c r="D2816" s="11" t="str">
        <f>IF('Atual-TXT'!A2837&lt;&gt;"",RIGHT(LEFT('Atual-TXT'!A2837,77),1),"")</f>
        <v/>
      </c>
      <c r="E2816" s="12" t="str">
        <f>IF('Atual-TXT'!A2837&lt;&gt;"",IF(MOD(VALUE(LEFT(A2816,1)),2)=1,IF(D2816="D",C2816,-C2816),IF(D2816="C",C2816,-C2816)),"")</f>
        <v/>
      </c>
    </row>
    <row r="2817" spans="1:5" x14ac:dyDescent="0.2">
      <c r="A2817" s="11" t="str">
        <f>IF('Atual-TXT'!A2838&lt;&gt;"",LEFT('Atual-TXT'!A2838,15),"")</f>
        <v/>
      </c>
      <c r="B2817" s="11" t="str">
        <f>IF('Atual-TXT'!A2838&lt;&gt;"",RIGHT(LEFT('Atual-TXT'!A2838,51),34),"")</f>
        <v/>
      </c>
      <c r="C2817" s="12" t="str">
        <f>IF('Atual-TXT'!A2838&lt;&gt;"",VALUE(RIGHT(LEFT('Atual-TXT'!A2838,75),23)),"")</f>
        <v/>
      </c>
      <c r="D2817" s="11" t="str">
        <f>IF('Atual-TXT'!A2838&lt;&gt;"",RIGHT(LEFT('Atual-TXT'!A2838,77),1),"")</f>
        <v/>
      </c>
      <c r="E2817" s="12" t="str">
        <f>IF('Atual-TXT'!A2838&lt;&gt;"",IF(MOD(VALUE(LEFT(A2817,1)),2)=1,IF(D2817="D",C2817,-C2817),IF(D2817="C",C2817,-C2817)),"")</f>
        <v/>
      </c>
    </row>
    <row r="2818" spans="1:5" x14ac:dyDescent="0.2">
      <c r="A2818" s="11" t="str">
        <f>IF('Atual-TXT'!A2839&lt;&gt;"",LEFT('Atual-TXT'!A2839,15),"")</f>
        <v/>
      </c>
      <c r="B2818" s="11" t="str">
        <f>IF('Atual-TXT'!A2839&lt;&gt;"",RIGHT(LEFT('Atual-TXT'!A2839,51),34),"")</f>
        <v/>
      </c>
      <c r="C2818" s="12" t="str">
        <f>IF('Atual-TXT'!A2839&lt;&gt;"",VALUE(RIGHT(LEFT('Atual-TXT'!A2839,75),23)),"")</f>
        <v/>
      </c>
      <c r="D2818" s="11" t="str">
        <f>IF('Atual-TXT'!A2839&lt;&gt;"",RIGHT(LEFT('Atual-TXT'!A2839,77),1),"")</f>
        <v/>
      </c>
      <c r="E2818" s="12" t="str">
        <f>IF('Atual-TXT'!A2839&lt;&gt;"",IF(MOD(VALUE(LEFT(A2818,1)),2)=1,IF(D2818="D",C2818,-C2818),IF(D2818="C",C2818,-C2818)),"")</f>
        <v/>
      </c>
    </row>
    <row r="2819" spans="1:5" x14ac:dyDescent="0.2">
      <c r="A2819" s="11" t="str">
        <f>IF('Atual-TXT'!A2840&lt;&gt;"",LEFT('Atual-TXT'!A2840,15),"")</f>
        <v/>
      </c>
      <c r="B2819" s="11" t="str">
        <f>IF('Atual-TXT'!A2840&lt;&gt;"",RIGHT(LEFT('Atual-TXT'!A2840,51),34),"")</f>
        <v/>
      </c>
      <c r="C2819" s="12" t="str">
        <f>IF('Atual-TXT'!A2840&lt;&gt;"",VALUE(RIGHT(LEFT('Atual-TXT'!A2840,75),23)),"")</f>
        <v/>
      </c>
      <c r="D2819" s="11" t="str">
        <f>IF('Atual-TXT'!A2840&lt;&gt;"",RIGHT(LEFT('Atual-TXT'!A2840,77),1),"")</f>
        <v/>
      </c>
      <c r="E2819" s="12" t="str">
        <f>IF('Atual-TXT'!A2840&lt;&gt;"",IF(MOD(VALUE(LEFT(A2819,1)),2)=1,IF(D2819="D",C2819,-C2819),IF(D2819="C",C2819,-C2819)),"")</f>
        <v/>
      </c>
    </row>
    <row r="2820" spans="1:5" x14ac:dyDescent="0.2">
      <c r="A2820" s="11" t="str">
        <f>IF('Atual-TXT'!A2841&lt;&gt;"",LEFT('Atual-TXT'!A2841,15),"")</f>
        <v/>
      </c>
      <c r="B2820" s="11" t="str">
        <f>IF('Atual-TXT'!A2841&lt;&gt;"",RIGHT(LEFT('Atual-TXT'!A2841,51),34),"")</f>
        <v/>
      </c>
      <c r="C2820" s="12" t="str">
        <f>IF('Atual-TXT'!A2841&lt;&gt;"",VALUE(RIGHT(LEFT('Atual-TXT'!A2841,75),23)),"")</f>
        <v/>
      </c>
      <c r="D2820" s="11" t="str">
        <f>IF('Atual-TXT'!A2841&lt;&gt;"",RIGHT(LEFT('Atual-TXT'!A2841,77),1),"")</f>
        <v/>
      </c>
      <c r="E2820" s="12" t="str">
        <f>IF('Atual-TXT'!A2841&lt;&gt;"",IF(MOD(VALUE(LEFT(A2820,1)),2)=1,IF(D2820="D",C2820,-C2820),IF(D2820="C",C2820,-C2820)),"")</f>
        <v/>
      </c>
    </row>
    <row r="2821" spans="1:5" x14ac:dyDescent="0.2">
      <c r="A2821" s="11" t="str">
        <f>IF('Atual-TXT'!A2842&lt;&gt;"",LEFT('Atual-TXT'!A2842,15),"")</f>
        <v/>
      </c>
      <c r="B2821" s="11" t="str">
        <f>IF('Atual-TXT'!A2842&lt;&gt;"",RIGHT(LEFT('Atual-TXT'!A2842,51),34),"")</f>
        <v/>
      </c>
      <c r="C2821" s="12" t="str">
        <f>IF('Atual-TXT'!A2842&lt;&gt;"",VALUE(RIGHT(LEFT('Atual-TXT'!A2842,75),23)),"")</f>
        <v/>
      </c>
      <c r="D2821" s="11" t="str">
        <f>IF('Atual-TXT'!A2842&lt;&gt;"",RIGHT(LEFT('Atual-TXT'!A2842,77),1),"")</f>
        <v/>
      </c>
      <c r="E2821" s="12" t="str">
        <f>IF('Atual-TXT'!A2842&lt;&gt;"",IF(MOD(VALUE(LEFT(A2821,1)),2)=1,IF(D2821="D",C2821,-C2821),IF(D2821="C",C2821,-C2821)),"")</f>
        <v/>
      </c>
    </row>
    <row r="2822" spans="1:5" x14ac:dyDescent="0.2">
      <c r="A2822" s="11" t="str">
        <f>IF('Atual-TXT'!A2843&lt;&gt;"",LEFT('Atual-TXT'!A2843,15),"")</f>
        <v/>
      </c>
      <c r="B2822" s="11" t="str">
        <f>IF('Atual-TXT'!A2843&lt;&gt;"",RIGHT(LEFT('Atual-TXT'!A2843,51),34),"")</f>
        <v/>
      </c>
      <c r="C2822" s="12" t="str">
        <f>IF('Atual-TXT'!A2843&lt;&gt;"",VALUE(RIGHT(LEFT('Atual-TXT'!A2843,75),23)),"")</f>
        <v/>
      </c>
      <c r="D2822" s="11" t="str">
        <f>IF('Atual-TXT'!A2843&lt;&gt;"",RIGHT(LEFT('Atual-TXT'!A2843,77),1),"")</f>
        <v/>
      </c>
      <c r="E2822" s="12" t="str">
        <f>IF('Atual-TXT'!A2843&lt;&gt;"",IF(MOD(VALUE(LEFT(A2822,1)),2)=1,IF(D2822="D",C2822,-C2822),IF(D2822="C",C2822,-C2822)),"")</f>
        <v/>
      </c>
    </row>
    <row r="2823" spans="1:5" x14ac:dyDescent="0.2">
      <c r="A2823" s="11" t="str">
        <f>IF('Atual-TXT'!A2844&lt;&gt;"",LEFT('Atual-TXT'!A2844,15),"")</f>
        <v/>
      </c>
      <c r="B2823" s="11" t="str">
        <f>IF('Atual-TXT'!A2844&lt;&gt;"",RIGHT(LEFT('Atual-TXT'!A2844,51),34),"")</f>
        <v/>
      </c>
      <c r="C2823" s="12" t="str">
        <f>IF('Atual-TXT'!A2844&lt;&gt;"",VALUE(RIGHT(LEFT('Atual-TXT'!A2844,75),23)),"")</f>
        <v/>
      </c>
      <c r="D2823" s="11" t="str">
        <f>IF('Atual-TXT'!A2844&lt;&gt;"",RIGHT(LEFT('Atual-TXT'!A2844,77),1),"")</f>
        <v/>
      </c>
      <c r="E2823" s="12" t="str">
        <f>IF('Atual-TXT'!A2844&lt;&gt;"",IF(MOD(VALUE(LEFT(A2823,1)),2)=1,IF(D2823="D",C2823,-C2823),IF(D2823="C",C2823,-C2823)),"")</f>
        <v/>
      </c>
    </row>
    <row r="2824" spans="1:5" x14ac:dyDescent="0.2">
      <c r="A2824" s="11" t="str">
        <f>IF('Atual-TXT'!A2845&lt;&gt;"",LEFT('Atual-TXT'!A2845,15),"")</f>
        <v/>
      </c>
      <c r="B2824" s="11" t="str">
        <f>IF('Atual-TXT'!A2845&lt;&gt;"",RIGHT(LEFT('Atual-TXT'!A2845,51),34),"")</f>
        <v/>
      </c>
      <c r="C2824" s="12" t="str">
        <f>IF('Atual-TXT'!A2845&lt;&gt;"",VALUE(RIGHT(LEFT('Atual-TXT'!A2845,75),23)),"")</f>
        <v/>
      </c>
      <c r="D2824" s="11" t="str">
        <f>IF('Atual-TXT'!A2845&lt;&gt;"",RIGHT(LEFT('Atual-TXT'!A2845,77),1),"")</f>
        <v/>
      </c>
      <c r="E2824" s="12" t="str">
        <f>IF('Atual-TXT'!A2845&lt;&gt;"",IF(MOD(VALUE(LEFT(A2824,1)),2)=1,IF(D2824="D",C2824,-C2824),IF(D2824="C",C2824,-C2824)),"")</f>
        <v/>
      </c>
    </row>
    <row r="2825" spans="1:5" x14ac:dyDescent="0.2">
      <c r="A2825" s="11" t="str">
        <f>IF('Atual-TXT'!A2846&lt;&gt;"",LEFT('Atual-TXT'!A2846,15),"")</f>
        <v/>
      </c>
      <c r="B2825" s="11" t="str">
        <f>IF('Atual-TXT'!A2846&lt;&gt;"",RIGHT(LEFT('Atual-TXT'!A2846,51),34),"")</f>
        <v/>
      </c>
      <c r="C2825" s="12" t="str">
        <f>IF('Atual-TXT'!A2846&lt;&gt;"",VALUE(RIGHT(LEFT('Atual-TXT'!A2846,75),23)),"")</f>
        <v/>
      </c>
      <c r="D2825" s="11" t="str">
        <f>IF('Atual-TXT'!A2846&lt;&gt;"",RIGHT(LEFT('Atual-TXT'!A2846,77),1),"")</f>
        <v/>
      </c>
      <c r="E2825" s="12" t="str">
        <f>IF('Atual-TXT'!A2846&lt;&gt;"",IF(MOD(VALUE(LEFT(A2825,1)),2)=1,IF(D2825="D",C2825,-C2825),IF(D2825="C",C2825,-C2825)),"")</f>
        <v/>
      </c>
    </row>
    <row r="2826" spans="1:5" x14ac:dyDescent="0.2">
      <c r="A2826" s="11" t="str">
        <f>IF('Atual-TXT'!A2847&lt;&gt;"",LEFT('Atual-TXT'!A2847,15),"")</f>
        <v/>
      </c>
      <c r="B2826" s="11" t="str">
        <f>IF('Atual-TXT'!A2847&lt;&gt;"",RIGHT(LEFT('Atual-TXT'!A2847,51),34),"")</f>
        <v/>
      </c>
      <c r="C2826" s="12" t="str">
        <f>IF('Atual-TXT'!A2847&lt;&gt;"",VALUE(RIGHT(LEFT('Atual-TXT'!A2847,75),23)),"")</f>
        <v/>
      </c>
      <c r="D2826" s="11" t="str">
        <f>IF('Atual-TXT'!A2847&lt;&gt;"",RIGHT(LEFT('Atual-TXT'!A2847,77),1),"")</f>
        <v/>
      </c>
      <c r="E2826" s="12" t="str">
        <f>IF('Atual-TXT'!A2847&lt;&gt;"",IF(MOD(VALUE(LEFT(A2826,1)),2)=1,IF(D2826="D",C2826,-C2826),IF(D2826="C",C2826,-C2826)),"")</f>
        <v/>
      </c>
    </row>
    <row r="2827" spans="1:5" x14ac:dyDescent="0.2">
      <c r="A2827" s="11" t="str">
        <f>IF('Atual-TXT'!A2848&lt;&gt;"",LEFT('Atual-TXT'!A2848,15),"")</f>
        <v/>
      </c>
      <c r="B2827" s="11" t="str">
        <f>IF('Atual-TXT'!A2848&lt;&gt;"",RIGHT(LEFT('Atual-TXT'!A2848,51),34),"")</f>
        <v/>
      </c>
      <c r="C2827" s="12" t="str">
        <f>IF('Atual-TXT'!A2848&lt;&gt;"",VALUE(RIGHT(LEFT('Atual-TXT'!A2848,75),23)),"")</f>
        <v/>
      </c>
      <c r="D2827" s="11" t="str">
        <f>IF('Atual-TXT'!A2848&lt;&gt;"",RIGHT(LEFT('Atual-TXT'!A2848,77),1),"")</f>
        <v/>
      </c>
      <c r="E2827" s="12" t="str">
        <f>IF('Atual-TXT'!A2848&lt;&gt;"",IF(MOD(VALUE(LEFT(A2827,1)),2)=1,IF(D2827="D",C2827,-C2827),IF(D2827="C",C2827,-C2827)),"")</f>
        <v/>
      </c>
    </row>
    <row r="2828" spans="1:5" x14ac:dyDescent="0.2">
      <c r="A2828" s="11" t="str">
        <f>IF('Atual-TXT'!A2849&lt;&gt;"",LEFT('Atual-TXT'!A2849,15),"")</f>
        <v/>
      </c>
      <c r="B2828" s="11" t="str">
        <f>IF('Atual-TXT'!A2849&lt;&gt;"",RIGHT(LEFT('Atual-TXT'!A2849,51),34),"")</f>
        <v/>
      </c>
      <c r="C2828" s="12" t="str">
        <f>IF('Atual-TXT'!A2849&lt;&gt;"",VALUE(RIGHT(LEFT('Atual-TXT'!A2849,75),23)),"")</f>
        <v/>
      </c>
      <c r="D2828" s="11" t="str">
        <f>IF('Atual-TXT'!A2849&lt;&gt;"",RIGHT(LEFT('Atual-TXT'!A2849,77),1),"")</f>
        <v/>
      </c>
      <c r="E2828" s="12" t="str">
        <f>IF('Atual-TXT'!A2849&lt;&gt;"",IF(MOD(VALUE(LEFT(A2828,1)),2)=1,IF(D2828="D",C2828,-C2828),IF(D2828="C",C2828,-C2828)),"")</f>
        <v/>
      </c>
    </row>
    <row r="2829" spans="1:5" x14ac:dyDescent="0.2">
      <c r="A2829" s="11" t="str">
        <f>IF('Atual-TXT'!A2850&lt;&gt;"",LEFT('Atual-TXT'!A2850,15),"")</f>
        <v/>
      </c>
      <c r="B2829" s="11" t="str">
        <f>IF('Atual-TXT'!A2850&lt;&gt;"",RIGHT(LEFT('Atual-TXT'!A2850,51),34),"")</f>
        <v/>
      </c>
      <c r="C2829" s="12" t="str">
        <f>IF('Atual-TXT'!A2850&lt;&gt;"",VALUE(RIGHT(LEFT('Atual-TXT'!A2850,75),23)),"")</f>
        <v/>
      </c>
      <c r="D2829" s="11" t="str">
        <f>IF('Atual-TXT'!A2850&lt;&gt;"",RIGHT(LEFT('Atual-TXT'!A2850,77),1),"")</f>
        <v/>
      </c>
      <c r="E2829" s="12" t="str">
        <f>IF('Atual-TXT'!A2850&lt;&gt;"",IF(MOD(VALUE(LEFT(A2829,1)),2)=1,IF(D2829="D",C2829,-C2829),IF(D2829="C",C2829,-C2829)),"")</f>
        <v/>
      </c>
    </row>
    <row r="2830" spans="1:5" x14ac:dyDescent="0.2">
      <c r="A2830" s="11" t="str">
        <f>IF('Atual-TXT'!A2851&lt;&gt;"",LEFT('Atual-TXT'!A2851,15),"")</f>
        <v/>
      </c>
      <c r="B2830" s="11" t="str">
        <f>IF('Atual-TXT'!A2851&lt;&gt;"",RIGHT(LEFT('Atual-TXT'!A2851,51),34),"")</f>
        <v/>
      </c>
      <c r="C2830" s="12" t="str">
        <f>IF('Atual-TXT'!A2851&lt;&gt;"",VALUE(RIGHT(LEFT('Atual-TXT'!A2851,75),23)),"")</f>
        <v/>
      </c>
      <c r="D2830" s="11" t="str">
        <f>IF('Atual-TXT'!A2851&lt;&gt;"",RIGHT(LEFT('Atual-TXT'!A2851,77),1),"")</f>
        <v/>
      </c>
      <c r="E2830" s="12" t="str">
        <f>IF('Atual-TXT'!A2851&lt;&gt;"",IF(MOD(VALUE(LEFT(A2830,1)),2)=1,IF(D2830="D",C2830,-C2830),IF(D2830="C",C2830,-C2830)),"")</f>
        <v/>
      </c>
    </row>
    <row r="2831" spans="1:5" x14ac:dyDescent="0.2">
      <c r="A2831" s="11" t="str">
        <f>IF('Atual-TXT'!A2852&lt;&gt;"",LEFT('Atual-TXT'!A2852,15),"")</f>
        <v/>
      </c>
      <c r="B2831" s="11" t="str">
        <f>IF('Atual-TXT'!A2852&lt;&gt;"",RIGHT(LEFT('Atual-TXT'!A2852,51),34),"")</f>
        <v/>
      </c>
      <c r="C2831" s="12" t="str">
        <f>IF('Atual-TXT'!A2852&lt;&gt;"",VALUE(RIGHT(LEFT('Atual-TXT'!A2852,75),23)),"")</f>
        <v/>
      </c>
      <c r="D2831" s="11" t="str">
        <f>IF('Atual-TXT'!A2852&lt;&gt;"",RIGHT(LEFT('Atual-TXT'!A2852,77),1),"")</f>
        <v/>
      </c>
      <c r="E2831" s="12" t="str">
        <f>IF('Atual-TXT'!A2852&lt;&gt;"",IF(MOD(VALUE(LEFT(A2831,1)),2)=1,IF(D2831="D",C2831,-C2831),IF(D2831="C",C2831,-C2831)),"")</f>
        <v/>
      </c>
    </row>
    <row r="2832" spans="1:5" x14ac:dyDescent="0.2">
      <c r="A2832" s="11" t="str">
        <f>IF('Atual-TXT'!A2853&lt;&gt;"",LEFT('Atual-TXT'!A2853,15),"")</f>
        <v/>
      </c>
      <c r="B2832" s="11" t="str">
        <f>IF('Atual-TXT'!A2853&lt;&gt;"",RIGHT(LEFT('Atual-TXT'!A2853,51),34),"")</f>
        <v/>
      </c>
      <c r="C2832" s="12" t="str">
        <f>IF('Atual-TXT'!A2853&lt;&gt;"",VALUE(RIGHT(LEFT('Atual-TXT'!A2853,75),23)),"")</f>
        <v/>
      </c>
      <c r="D2832" s="11" t="str">
        <f>IF('Atual-TXT'!A2853&lt;&gt;"",RIGHT(LEFT('Atual-TXT'!A2853,77),1),"")</f>
        <v/>
      </c>
      <c r="E2832" s="12" t="str">
        <f>IF('Atual-TXT'!A2853&lt;&gt;"",IF(MOD(VALUE(LEFT(A2832,1)),2)=1,IF(D2832="D",C2832,-C2832),IF(D2832="C",C2832,-C2832)),"")</f>
        <v/>
      </c>
    </row>
    <row r="2833" spans="1:5" x14ac:dyDescent="0.2">
      <c r="A2833" s="11" t="str">
        <f>IF('Atual-TXT'!A2854&lt;&gt;"",LEFT('Atual-TXT'!A2854,15),"")</f>
        <v/>
      </c>
      <c r="B2833" s="11" t="str">
        <f>IF('Atual-TXT'!A2854&lt;&gt;"",RIGHT(LEFT('Atual-TXT'!A2854,51),34),"")</f>
        <v/>
      </c>
      <c r="C2833" s="12" t="str">
        <f>IF('Atual-TXT'!A2854&lt;&gt;"",VALUE(RIGHT(LEFT('Atual-TXT'!A2854,75),23)),"")</f>
        <v/>
      </c>
      <c r="D2833" s="11" t="str">
        <f>IF('Atual-TXT'!A2854&lt;&gt;"",RIGHT(LEFT('Atual-TXT'!A2854,77),1),"")</f>
        <v/>
      </c>
      <c r="E2833" s="12" t="str">
        <f>IF('Atual-TXT'!A2854&lt;&gt;"",IF(MOD(VALUE(LEFT(A2833,1)),2)=1,IF(D2833="D",C2833,-C2833),IF(D2833="C",C2833,-C2833)),"")</f>
        <v/>
      </c>
    </row>
    <row r="2834" spans="1:5" x14ac:dyDescent="0.2">
      <c r="A2834" s="11" t="str">
        <f>IF('Atual-TXT'!A2855&lt;&gt;"",LEFT('Atual-TXT'!A2855,15),"")</f>
        <v/>
      </c>
      <c r="B2834" s="11" t="str">
        <f>IF('Atual-TXT'!A2855&lt;&gt;"",RIGHT(LEFT('Atual-TXT'!A2855,51),34),"")</f>
        <v/>
      </c>
      <c r="C2834" s="12" t="str">
        <f>IF('Atual-TXT'!A2855&lt;&gt;"",VALUE(RIGHT(LEFT('Atual-TXT'!A2855,75),23)),"")</f>
        <v/>
      </c>
      <c r="D2834" s="11" t="str">
        <f>IF('Atual-TXT'!A2855&lt;&gt;"",RIGHT(LEFT('Atual-TXT'!A2855,77),1),"")</f>
        <v/>
      </c>
      <c r="E2834" s="12" t="str">
        <f>IF('Atual-TXT'!A2855&lt;&gt;"",IF(MOD(VALUE(LEFT(A2834,1)),2)=1,IF(D2834="D",C2834,-C2834),IF(D2834="C",C2834,-C2834)),"")</f>
        <v/>
      </c>
    </row>
    <row r="2835" spans="1:5" x14ac:dyDescent="0.2">
      <c r="A2835" s="11" t="str">
        <f>IF('Atual-TXT'!A2856&lt;&gt;"",LEFT('Atual-TXT'!A2856,15),"")</f>
        <v/>
      </c>
      <c r="B2835" s="11" t="str">
        <f>IF('Atual-TXT'!A2856&lt;&gt;"",RIGHT(LEFT('Atual-TXT'!A2856,51),34),"")</f>
        <v/>
      </c>
      <c r="C2835" s="12" t="str">
        <f>IF('Atual-TXT'!A2856&lt;&gt;"",VALUE(RIGHT(LEFT('Atual-TXT'!A2856,75),23)),"")</f>
        <v/>
      </c>
      <c r="D2835" s="11" t="str">
        <f>IF('Atual-TXT'!A2856&lt;&gt;"",RIGHT(LEFT('Atual-TXT'!A2856,77),1),"")</f>
        <v/>
      </c>
      <c r="E2835" s="12" t="str">
        <f>IF('Atual-TXT'!A2856&lt;&gt;"",IF(MOD(VALUE(LEFT(A2835,1)),2)=1,IF(D2835="D",C2835,-C2835),IF(D2835="C",C2835,-C2835)),"")</f>
        <v/>
      </c>
    </row>
    <row r="2836" spans="1:5" x14ac:dyDescent="0.2">
      <c r="A2836" s="11" t="str">
        <f>IF('Atual-TXT'!A2857&lt;&gt;"",LEFT('Atual-TXT'!A2857,15),"")</f>
        <v/>
      </c>
      <c r="B2836" s="11" t="str">
        <f>IF('Atual-TXT'!A2857&lt;&gt;"",RIGHT(LEFT('Atual-TXT'!A2857,51),34),"")</f>
        <v/>
      </c>
      <c r="C2836" s="12" t="str">
        <f>IF('Atual-TXT'!A2857&lt;&gt;"",VALUE(RIGHT(LEFT('Atual-TXT'!A2857,75),23)),"")</f>
        <v/>
      </c>
      <c r="D2836" s="11" t="str">
        <f>IF('Atual-TXT'!A2857&lt;&gt;"",RIGHT(LEFT('Atual-TXT'!A2857,77),1),"")</f>
        <v/>
      </c>
      <c r="E2836" s="12" t="str">
        <f>IF('Atual-TXT'!A2857&lt;&gt;"",IF(MOD(VALUE(LEFT(A2836,1)),2)=1,IF(D2836="D",C2836,-C2836),IF(D2836="C",C2836,-C2836)),"")</f>
        <v/>
      </c>
    </row>
    <row r="2837" spans="1:5" x14ac:dyDescent="0.2">
      <c r="A2837" s="11" t="str">
        <f>IF('Atual-TXT'!A2858&lt;&gt;"",LEFT('Atual-TXT'!A2858,15),"")</f>
        <v/>
      </c>
      <c r="B2837" s="11" t="str">
        <f>IF('Atual-TXT'!A2858&lt;&gt;"",RIGHT(LEFT('Atual-TXT'!A2858,51),34),"")</f>
        <v/>
      </c>
      <c r="C2837" s="12" t="str">
        <f>IF('Atual-TXT'!A2858&lt;&gt;"",VALUE(RIGHT(LEFT('Atual-TXT'!A2858,75),23)),"")</f>
        <v/>
      </c>
      <c r="D2837" s="11" t="str">
        <f>IF('Atual-TXT'!A2858&lt;&gt;"",RIGHT(LEFT('Atual-TXT'!A2858,77),1),"")</f>
        <v/>
      </c>
      <c r="E2837" s="12" t="str">
        <f>IF('Atual-TXT'!A2858&lt;&gt;"",IF(MOD(VALUE(LEFT(A2837,1)),2)=1,IF(D2837="D",C2837,-C2837),IF(D2837="C",C2837,-C2837)),"")</f>
        <v/>
      </c>
    </row>
    <row r="2838" spans="1:5" x14ac:dyDescent="0.2">
      <c r="A2838" s="11" t="str">
        <f>IF('Atual-TXT'!A2859&lt;&gt;"",LEFT('Atual-TXT'!A2859,15),"")</f>
        <v/>
      </c>
      <c r="B2838" s="11" t="str">
        <f>IF('Atual-TXT'!A2859&lt;&gt;"",RIGHT(LEFT('Atual-TXT'!A2859,51),34),"")</f>
        <v/>
      </c>
      <c r="C2838" s="12" t="str">
        <f>IF('Atual-TXT'!A2859&lt;&gt;"",VALUE(RIGHT(LEFT('Atual-TXT'!A2859,75),23)),"")</f>
        <v/>
      </c>
      <c r="D2838" s="11" t="str">
        <f>IF('Atual-TXT'!A2859&lt;&gt;"",RIGHT(LEFT('Atual-TXT'!A2859,77),1),"")</f>
        <v/>
      </c>
      <c r="E2838" s="12" t="str">
        <f>IF('Atual-TXT'!A2859&lt;&gt;"",IF(MOD(VALUE(LEFT(A2838,1)),2)=1,IF(D2838="D",C2838,-C2838),IF(D2838="C",C2838,-C2838)),"")</f>
        <v/>
      </c>
    </row>
    <row r="2839" spans="1:5" x14ac:dyDescent="0.2">
      <c r="A2839" s="11" t="str">
        <f>IF('Atual-TXT'!A2860&lt;&gt;"",LEFT('Atual-TXT'!A2860,15),"")</f>
        <v/>
      </c>
      <c r="B2839" s="11" t="str">
        <f>IF('Atual-TXT'!A2860&lt;&gt;"",RIGHT(LEFT('Atual-TXT'!A2860,51),34),"")</f>
        <v/>
      </c>
      <c r="C2839" s="12" t="str">
        <f>IF('Atual-TXT'!A2860&lt;&gt;"",VALUE(RIGHT(LEFT('Atual-TXT'!A2860,75),23)),"")</f>
        <v/>
      </c>
      <c r="D2839" s="11" t="str">
        <f>IF('Atual-TXT'!A2860&lt;&gt;"",RIGHT(LEFT('Atual-TXT'!A2860,77),1),"")</f>
        <v/>
      </c>
      <c r="E2839" s="12" t="str">
        <f>IF('Atual-TXT'!A2860&lt;&gt;"",IF(MOD(VALUE(LEFT(A2839,1)),2)=1,IF(D2839="D",C2839,-C2839),IF(D2839="C",C2839,-C2839)),"")</f>
        <v/>
      </c>
    </row>
    <row r="2840" spans="1:5" x14ac:dyDescent="0.2">
      <c r="A2840" s="11" t="str">
        <f>IF('Atual-TXT'!A2861&lt;&gt;"",LEFT('Atual-TXT'!A2861,15),"")</f>
        <v/>
      </c>
      <c r="B2840" s="11" t="str">
        <f>IF('Atual-TXT'!A2861&lt;&gt;"",RIGHT(LEFT('Atual-TXT'!A2861,51),34),"")</f>
        <v/>
      </c>
      <c r="C2840" s="12" t="str">
        <f>IF('Atual-TXT'!A2861&lt;&gt;"",VALUE(RIGHT(LEFT('Atual-TXT'!A2861,75),23)),"")</f>
        <v/>
      </c>
      <c r="D2840" s="11" t="str">
        <f>IF('Atual-TXT'!A2861&lt;&gt;"",RIGHT(LEFT('Atual-TXT'!A2861,77),1),"")</f>
        <v/>
      </c>
      <c r="E2840" s="12" t="str">
        <f>IF('Atual-TXT'!A2861&lt;&gt;"",IF(MOD(VALUE(LEFT(A2840,1)),2)=1,IF(D2840="D",C2840,-C2840),IF(D2840="C",C2840,-C2840)),"")</f>
        <v/>
      </c>
    </row>
    <row r="2841" spans="1:5" x14ac:dyDescent="0.2">
      <c r="A2841" s="11" t="str">
        <f>IF('Atual-TXT'!A2862&lt;&gt;"",LEFT('Atual-TXT'!A2862,15),"")</f>
        <v/>
      </c>
      <c r="B2841" s="11" t="str">
        <f>IF('Atual-TXT'!A2862&lt;&gt;"",RIGHT(LEFT('Atual-TXT'!A2862,51),34),"")</f>
        <v/>
      </c>
      <c r="C2841" s="12" t="str">
        <f>IF('Atual-TXT'!A2862&lt;&gt;"",VALUE(RIGHT(LEFT('Atual-TXT'!A2862,75),23)),"")</f>
        <v/>
      </c>
      <c r="D2841" s="11" t="str">
        <f>IF('Atual-TXT'!A2862&lt;&gt;"",RIGHT(LEFT('Atual-TXT'!A2862,77),1),"")</f>
        <v/>
      </c>
      <c r="E2841" s="12" t="str">
        <f>IF('Atual-TXT'!A2862&lt;&gt;"",IF(MOD(VALUE(LEFT(A2841,1)),2)=1,IF(D2841="D",C2841,-C2841),IF(D2841="C",C2841,-C2841)),"")</f>
        <v/>
      </c>
    </row>
    <row r="2842" spans="1:5" x14ac:dyDescent="0.2">
      <c r="A2842" s="11" t="str">
        <f>IF('Atual-TXT'!A2863&lt;&gt;"",LEFT('Atual-TXT'!A2863,15),"")</f>
        <v/>
      </c>
      <c r="B2842" s="11" t="str">
        <f>IF('Atual-TXT'!A2863&lt;&gt;"",RIGHT(LEFT('Atual-TXT'!A2863,51),34),"")</f>
        <v/>
      </c>
      <c r="C2842" s="12" t="str">
        <f>IF('Atual-TXT'!A2863&lt;&gt;"",VALUE(RIGHT(LEFT('Atual-TXT'!A2863,75),23)),"")</f>
        <v/>
      </c>
      <c r="D2842" s="11" t="str">
        <f>IF('Atual-TXT'!A2863&lt;&gt;"",RIGHT(LEFT('Atual-TXT'!A2863,77),1),"")</f>
        <v/>
      </c>
      <c r="E2842" s="12" t="str">
        <f>IF('Atual-TXT'!A2863&lt;&gt;"",IF(MOD(VALUE(LEFT(A2842,1)),2)=1,IF(D2842="D",C2842,-C2842),IF(D2842="C",C2842,-C2842)),"")</f>
        <v/>
      </c>
    </row>
    <row r="2843" spans="1:5" x14ac:dyDescent="0.2">
      <c r="A2843" s="11" t="str">
        <f>IF('Atual-TXT'!A2864&lt;&gt;"",LEFT('Atual-TXT'!A2864,15),"")</f>
        <v/>
      </c>
      <c r="B2843" s="11" t="str">
        <f>IF('Atual-TXT'!A2864&lt;&gt;"",RIGHT(LEFT('Atual-TXT'!A2864,51),34),"")</f>
        <v/>
      </c>
      <c r="C2843" s="12" t="str">
        <f>IF('Atual-TXT'!A2864&lt;&gt;"",VALUE(RIGHT(LEFT('Atual-TXT'!A2864,75),23)),"")</f>
        <v/>
      </c>
      <c r="D2843" s="11" t="str">
        <f>IF('Atual-TXT'!A2864&lt;&gt;"",RIGHT(LEFT('Atual-TXT'!A2864,77),1),"")</f>
        <v/>
      </c>
      <c r="E2843" s="12" t="str">
        <f>IF('Atual-TXT'!A2864&lt;&gt;"",IF(MOD(VALUE(LEFT(A2843,1)),2)=1,IF(D2843="D",C2843,-C2843),IF(D2843="C",C2843,-C2843)),"")</f>
        <v/>
      </c>
    </row>
    <row r="2844" spans="1:5" x14ac:dyDescent="0.2">
      <c r="A2844" s="11" t="str">
        <f>IF('Atual-TXT'!A2865&lt;&gt;"",LEFT('Atual-TXT'!A2865,15),"")</f>
        <v/>
      </c>
      <c r="B2844" s="11" t="str">
        <f>IF('Atual-TXT'!A2865&lt;&gt;"",RIGHT(LEFT('Atual-TXT'!A2865,51),34),"")</f>
        <v/>
      </c>
      <c r="C2844" s="12" t="str">
        <f>IF('Atual-TXT'!A2865&lt;&gt;"",VALUE(RIGHT(LEFT('Atual-TXT'!A2865,75),23)),"")</f>
        <v/>
      </c>
      <c r="D2844" s="11" t="str">
        <f>IF('Atual-TXT'!A2865&lt;&gt;"",RIGHT(LEFT('Atual-TXT'!A2865,77),1),"")</f>
        <v/>
      </c>
      <c r="E2844" s="12" t="str">
        <f>IF('Atual-TXT'!A2865&lt;&gt;"",IF(MOD(VALUE(LEFT(A2844,1)),2)=1,IF(D2844="D",C2844,-C2844),IF(D2844="C",C2844,-C2844)),"")</f>
        <v/>
      </c>
    </row>
    <row r="2845" spans="1:5" x14ac:dyDescent="0.2">
      <c r="A2845" s="11" t="str">
        <f>IF('Atual-TXT'!A2866&lt;&gt;"",LEFT('Atual-TXT'!A2866,15),"")</f>
        <v/>
      </c>
      <c r="B2845" s="11" t="str">
        <f>IF('Atual-TXT'!A2866&lt;&gt;"",RIGHT(LEFT('Atual-TXT'!A2866,51),34),"")</f>
        <v/>
      </c>
      <c r="C2845" s="12" t="str">
        <f>IF('Atual-TXT'!A2866&lt;&gt;"",VALUE(RIGHT(LEFT('Atual-TXT'!A2866,75),23)),"")</f>
        <v/>
      </c>
      <c r="D2845" s="11" t="str">
        <f>IF('Atual-TXT'!A2866&lt;&gt;"",RIGHT(LEFT('Atual-TXT'!A2866,77),1),"")</f>
        <v/>
      </c>
      <c r="E2845" s="12" t="str">
        <f>IF('Atual-TXT'!A2866&lt;&gt;"",IF(MOD(VALUE(LEFT(A2845,1)),2)=1,IF(D2845="D",C2845,-C2845),IF(D2845="C",C2845,-C2845)),"")</f>
        <v/>
      </c>
    </row>
    <row r="2846" spans="1:5" x14ac:dyDescent="0.2">
      <c r="A2846" s="11" t="str">
        <f>IF('Atual-TXT'!A2867&lt;&gt;"",LEFT('Atual-TXT'!A2867,15),"")</f>
        <v/>
      </c>
      <c r="B2846" s="11" t="str">
        <f>IF('Atual-TXT'!A2867&lt;&gt;"",RIGHT(LEFT('Atual-TXT'!A2867,51),34),"")</f>
        <v/>
      </c>
      <c r="C2846" s="12" t="str">
        <f>IF('Atual-TXT'!A2867&lt;&gt;"",VALUE(RIGHT(LEFT('Atual-TXT'!A2867,75),23)),"")</f>
        <v/>
      </c>
      <c r="D2846" s="11" t="str">
        <f>IF('Atual-TXT'!A2867&lt;&gt;"",RIGHT(LEFT('Atual-TXT'!A2867,77),1),"")</f>
        <v/>
      </c>
      <c r="E2846" s="12" t="str">
        <f>IF('Atual-TXT'!A2867&lt;&gt;"",IF(MOD(VALUE(LEFT(A2846,1)),2)=1,IF(D2846="D",C2846,-C2846),IF(D2846="C",C2846,-C2846)),"")</f>
        <v/>
      </c>
    </row>
    <row r="2847" spans="1:5" x14ac:dyDescent="0.2">
      <c r="A2847" s="11" t="str">
        <f>IF('Atual-TXT'!A2868&lt;&gt;"",LEFT('Atual-TXT'!A2868,15),"")</f>
        <v/>
      </c>
      <c r="B2847" s="11" t="str">
        <f>IF('Atual-TXT'!A2868&lt;&gt;"",RIGHT(LEFT('Atual-TXT'!A2868,51),34),"")</f>
        <v/>
      </c>
      <c r="C2847" s="12" t="str">
        <f>IF('Atual-TXT'!A2868&lt;&gt;"",VALUE(RIGHT(LEFT('Atual-TXT'!A2868,75),23)),"")</f>
        <v/>
      </c>
      <c r="D2847" s="11" t="str">
        <f>IF('Atual-TXT'!A2868&lt;&gt;"",RIGHT(LEFT('Atual-TXT'!A2868,77),1),"")</f>
        <v/>
      </c>
      <c r="E2847" s="12" t="str">
        <f>IF('Atual-TXT'!A2868&lt;&gt;"",IF(MOD(VALUE(LEFT(A2847,1)),2)=1,IF(D2847="D",C2847,-C2847),IF(D2847="C",C2847,-C2847)),"")</f>
        <v/>
      </c>
    </row>
    <row r="2848" spans="1:5" x14ac:dyDescent="0.2">
      <c r="A2848" s="11" t="str">
        <f>IF('Atual-TXT'!A2869&lt;&gt;"",LEFT('Atual-TXT'!A2869,15),"")</f>
        <v/>
      </c>
      <c r="B2848" s="11" t="str">
        <f>IF('Atual-TXT'!A2869&lt;&gt;"",RIGHT(LEFT('Atual-TXT'!A2869,51),34),"")</f>
        <v/>
      </c>
      <c r="C2848" s="12" t="str">
        <f>IF('Atual-TXT'!A2869&lt;&gt;"",VALUE(RIGHT(LEFT('Atual-TXT'!A2869,75),23)),"")</f>
        <v/>
      </c>
      <c r="D2848" s="11" t="str">
        <f>IF('Atual-TXT'!A2869&lt;&gt;"",RIGHT(LEFT('Atual-TXT'!A2869,77),1),"")</f>
        <v/>
      </c>
      <c r="E2848" s="12" t="str">
        <f>IF('Atual-TXT'!A2869&lt;&gt;"",IF(MOD(VALUE(LEFT(A2848,1)),2)=1,IF(D2848="D",C2848,-C2848),IF(D2848="C",C2848,-C2848)),"")</f>
        <v/>
      </c>
    </row>
    <row r="2849" spans="1:5" x14ac:dyDescent="0.2">
      <c r="A2849" s="11" t="str">
        <f>IF('Atual-TXT'!A2870&lt;&gt;"",LEFT('Atual-TXT'!A2870,15),"")</f>
        <v/>
      </c>
      <c r="B2849" s="11" t="str">
        <f>IF('Atual-TXT'!A2870&lt;&gt;"",RIGHT(LEFT('Atual-TXT'!A2870,51),34),"")</f>
        <v/>
      </c>
      <c r="C2849" s="12" t="str">
        <f>IF('Atual-TXT'!A2870&lt;&gt;"",VALUE(RIGHT(LEFT('Atual-TXT'!A2870,75),23)),"")</f>
        <v/>
      </c>
      <c r="D2849" s="11" t="str">
        <f>IF('Atual-TXT'!A2870&lt;&gt;"",RIGHT(LEFT('Atual-TXT'!A2870,77),1),"")</f>
        <v/>
      </c>
      <c r="E2849" s="12" t="str">
        <f>IF('Atual-TXT'!A2870&lt;&gt;"",IF(MOD(VALUE(LEFT(A2849,1)),2)=1,IF(D2849="D",C2849,-C2849),IF(D2849="C",C2849,-C2849)),"")</f>
        <v/>
      </c>
    </row>
    <row r="2850" spans="1:5" x14ac:dyDescent="0.2">
      <c r="A2850" s="11" t="str">
        <f>IF('Atual-TXT'!A2871&lt;&gt;"",LEFT('Atual-TXT'!A2871,15),"")</f>
        <v/>
      </c>
      <c r="B2850" s="11" t="str">
        <f>IF('Atual-TXT'!A2871&lt;&gt;"",RIGHT(LEFT('Atual-TXT'!A2871,51),34),"")</f>
        <v/>
      </c>
      <c r="C2850" s="12" t="str">
        <f>IF('Atual-TXT'!A2871&lt;&gt;"",VALUE(RIGHT(LEFT('Atual-TXT'!A2871,75),23)),"")</f>
        <v/>
      </c>
      <c r="D2850" s="11" t="str">
        <f>IF('Atual-TXT'!A2871&lt;&gt;"",RIGHT(LEFT('Atual-TXT'!A2871,77),1),"")</f>
        <v/>
      </c>
      <c r="E2850" s="12" t="str">
        <f>IF('Atual-TXT'!A2871&lt;&gt;"",IF(MOD(VALUE(LEFT(A2850,1)),2)=1,IF(D2850="D",C2850,-C2850),IF(D2850="C",C2850,-C2850)),"")</f>
        <v/>
      </c>
    </row>
    <row r="2851" spans="1:5" x14ac:dyDescent="0.2">
      <c r="A2851" s="11" t="str">
        <f>IF('Atual-TXT'!A2872&lt;&gt;"",LEFT('Atual-TXT'!A2872,15),"")</f>
        <v/>
      </c>
      <c r="B2851" s="11" t="str">
        <f>IF('Atual-TXT'!A2872&lt;&gt;"",RIGHT(LEFT('Atual-TXT'!A2872,51),34),"")</f>
        <v/>
      </c>
      <c r="C2851" s="12" t="str">
        <f>IF('Atual-TXT'!A2872&lt;&gt;"",VALUE(RIGHT(LEFT('Atual-TXT'!A2872,75),23)),"")</f>
        <v/>
      </c>
      <c r="D2851" s="11" t="str">
        <f>IF('Atual-TXT'!A2872&lt;&gt;"",RIGHT(LEFT('Atual-TXT'!A2872,77),1),"")</f>
        <v/>
      </c>
      <c r="E2851" s="12" t="str">
        <f>IF('Atual-TXT'!A2872&lt;&gt;"",IF(MOD(VALUE(LEFT(A2851,1)),2)=1,IF(D2851="D",C2851,-C2851),IF(D2851="C",C2851,-C2851)),"")</f>
        <v/>
      </c>
    </row>
    <row r="2852" spans="1:5" x14ac:dyDescent="0.2">
      <c r="A2852" s="11" t="str">
        <f>IF('Atual-TXT'!A2873&lt;&gt;"",LEFT('Atual-TXT'!A2873,15),"")</f>
        <v/>
      </c>
      <c r="B2852" s="11" t="str">
        <f>IF('Atual-TXT'!A2873&lt;&gt;"",RIGHT(LEFT('Atual-TXT'!A2873,51),34),"")</f>
        <v/>
      </c>
      <c r="C2852" s="12" t="str">
        <f>IF('Atual-TXT'!A2873&lt;&gt;"",VALUE(RIGHT(LEFT('Atual-TXT'!A2873,75),23)),"")</f>
        <v/>
      </c>
      <c r="D2852" s="11" t="str">
        <f>IF('Atual-TXT'!A2873&lt;&gt;"",RIGHT(LEFT('Atual-TXT'!A2873,77),1),"")</f>
        <v/>
      </c>
      <c r="E2852" s="12" t="str">
        <f>IF('Atual-TXT'!A2873&lt;&gt;"",IF(MOD(VALUE(LEFT(A2852,1)),2)=1,IF(D2852="D",C2852,-C2852),IF(D2852="C",C2852,-C2852)),"")</f>
        <v/>
      </c>
    </row>
    <row r="2853" spans="1:5" x14ac:dyDescent="0.2">
      <c r="A2853" s="11" t="str">
        <f>IF('Atual-TXT'!A2874&lt;&gt;"",LEFT('Atual-TXT'!A2874,15),"")</f>
        <v/>
      </c>
      <c r="B2853" s="11" t="str">
        <f>IF('Atual-TXT'!A2874&lt;&gt;"",RIGHT(LEFT('Atual-TXT'!A2874,51),34),"")</f>
        <v/>
      </c>
      <c r="C2853" s="12" t="str">
        <f>IF('Atual-TXT'!A2874&lt;&gt;"",VALUE(RIGHT(LEFT('Atual-TXT'!A2874,75),23)),"")</f>
        <v/>
      </c>
      <c r="D2853" s="11" t="str">
        <f>IF('Atual-TXT'!A2874&lt;&gt;"",RIGHT(LEFT('Atual-TXT'!A2874,77),1),"")</f>
        <v/>
      </c>
      <c r="E2853" s="12" t="str">
        <f>IF('Atual-TXT'!A2874&lt;&gt;"",IF(MOD(VALUE(LEFT(A2853,1)),2)=1,IF(D2853="D",C2853,-C2853),IF(D2853="C",C2853,-C2853)),"")</f>
        <v/>
      </c>
    </row>
    <row r="2854" spans="1:5" x14ac:dyDescent="0.2">
      <c r="A2854" s="11" t="str">
        <f>IF('Atual-TXT'!A2875&lt;&gt;"",LEFT('Atual-TXT'!A2875,15),"")</f>
        <v/>
      </c>
      <c r="B2854" s="11" t="str">
        <f>IF('Atual-TXT'!A2875&lt;&gt;"",RIGHT(LEFT('Atual-TXT'!A2875,51),34),"")</f>
        <v/>
      </c>
      <c r="C2854" s="12" t="str">
        <f>IF('Atual-TXT'!A2875&lt;&gt;"",VALUE(RIGHT(LEFT('Atual-TXT'!A2875,75),23)),"")</f>
        <v/>
      </c>
      <c r="D2854" s="11" t="str">
        <f>IF('Atual-TXT'!A2875&lt;&gt;"",RIGHT(LEFT('Atual-TXT'!A2875,77),1),"")</f>
        <v/>
      </c>
      <c r="E2854" s="12" t="str">
        <f>IF('Atual-TXT'!A2875&lt;&gt;"",IF(MOD(VALUE(LEFT(A2854,1)),2)=1,IF(D2854="D",C2854,-C2854),IF(D2854="C",C2854,-C2854)),"")</f>
        <v/>
      </c>
    </row>
    <row r="2855" spans="1:5" x14ac:dyDescent="0.2">
      <c r="A2855" s="11" t="str">
        <f>IF('Atual-TXT'!A2876&lt;&gt;"",LEFT('Atual-TXT'!A2876,15),"")</f>
        <v/>
      </c>
      <c r="B2855" s="11" t="str">
        <f>IF('Atual-TXT'!A2876&lt;&gt;"",RIGHT(LEFT('Atual-TXT'!A2876,51),34),"")</f>
        <v/>
      </c>
      <c r="C2855" s="12" t="str">
        <f>IF('Atual-TXT'!A2876&lt;&gt;"",VALUE(RIGHT(LEFT('Atual-TXT'!A2876,75),23)),"")</f>
        <v/>
      </c>
      <c r="D2855" s="11" t="str">
        <f>IF('Atual-TXT'!A2876&lt;&gt;"",RIGHT(LEFT('Atual-TXT'!A2876,77),1),"")</f>
        <v/>
      </c>
      <c r="E2855" s="12" t="str">
        <f>IF('Atual-TXT'!A2876&lt;&gt;"",IF(MOD(VALUE(LEFT(A2855,1)),2)=1,IF(D2855="D",C2855,-C2855),IF(D2855="C",C2855,-C2855)),"")</f>
        <v/>
      </c>
    </row>
    <row r="2856" spans="1:5" x14ac:dyDescent="0.2">
      <c r="A2856" s="11" t="str">
        <f>IF('Atual-TXT'!A2877&lt;&gt;"",LEFT('Atual-TXT'!A2877,15),"")</f>
        <v/>
      </c>
      <c r="B2856" s="11" t="str">
        <f>IF('Atual-TXT'!A2877&lt;&gt;"",RIGHT(LEFT('Atual-TXT'!A2877,51),34),"")</f>
        <v/>
      </c>
      <c r="C2856" s="12" t="str">
        <f>IF('Atual-TXT'!A2877&lt;&gt;"",VALUE(RIGHT(LEFT('Atual-TXT'!A2877,75),23)),"")</f>
        <v/>
      </c>
      <c r="D2856" s="11" t="str">
        <f>IF('Atual-TXT'!A2877&lt;&gt;"",RIGHT(LEFT('Atual-TXT'!A2877,77),1),"")</f>
        <v/>
      </c>
      <c r="E2856" s="12" t="str">
        <f>IF('Atual-TXT'!A2877&lt;&gt;"",IF(MOD(VALUE(LEFT(A2856,1)),2)=1,IF(D2856="D",C2856,-C2856),IF(D2856="C",C2856,-C2856)),"")</f>
        <v/>
      </c>
    </row>
    <row r="2857" spans="1:5" x14ac:dyDescent="0.2">
      <c r="A2857" s="11" t="str">
        <f>IF('Atual-TXT'!A2878&lt;&gt;"",LEFT('Atual-TXT'!A2878,15),"")</f>
        <v/>
      </c>
      <c r="B2857" s="11" t="str">
        <f>IF('Atual-TXT'!A2878&lt;&gt;"",RIGHT(LEFT('Atual-TXT'!A2878,51),34),"")</f>
        <v/>
      </c>
      <c r="C2857" s="12" t="str">
        <f>IF('Atual-TXT'!A2878&lt;&gt;"",VALUE(RIGHT(LEFT('Atual-TXT'!A2878,75),23)),"")</f>
        <v/>
      </c>
      <c r="D2857" s="11" t="str">
        <f>IF('Atual-TXT'!A2878&lt;&gt;"",RIGHT(LEFT('Atual-TXT'!A2878,77),1),"")</f>
        <v/>
      </c>
      <c r="E2857" s="12" t="str">
        <f>IF('Atual-TXT'!A2878&lt;&gt;"",IF(MOD(VALUE(LEFT(A2857,1)),2)=1,IF(D2857="D",C2857,-C2857),IF(D2857="C",C2857,-C2857)),"")</f>
        <v/>
      </c>
    </row>
    <row r="2858" spans="1:5" x14ac:dyDescent="0.2">
      <c r="A2858" s="11" t="str">
        <f>IF('Atual-TXT'!A2879&lt;&gt;"",LEFT('Atual-TXT'!A2879,15),"")</f>
        <v/>
      </c>
      <c r="B2858" s="11" t="str">
        <f>IF('Atual-TXT'!A2879&lt;&gt;"",RIGHT(LEFT('Atual-TXT'!A2879,51),34),"")</f>
        <v/>
      </c>
      <c r="C2858" s="12" t="str">
        <f>IF('Atual-TXT'!A2879&lt;&gt;"",VALUE(RIGHT(LEFT('Atual-TXT'!A2879,75),23)),"")</f>
        <v/>
      </c>
      <c r="D2858" s="11" t="str">
        <f>IF('Atual-TXT'!A2879&lt;&gt;"",RIGHT(LEFT('Atual-TXT'!A2879,77),1),"")</f>
        <v/>
      </c>
      <c r="E2858" s="12" t="str">
        <f>IF('Atual-TXT'!A2879&lt;&gt;"",IF(MOD(VALUE(LEFT(A2858,1)),2)=1,IF(D2858="D",C2858,-C2858),IF(D2858="C",C2858,-C2858)),"")</f>
        <v/>
      </c>
    </row>
    <row r="2859" spans="1:5" x14ac:dyDescent="0.2">
      <c r="A2859" s="11" t="str">
        <f>IF('Atual-TXT'!A2880&lt;&gt;"",LEFT('Atual-TXT'!A2880,15),"")</f>
        <v/>
      </c>
      <c r="B2859" s="11" t="str">
        <f>IF('Atual-TXT'!A2880&lt;&gt;"",RIGHT(LEFT('Atual-TXT'!A2880,51),34),"")</f>
        <v/>
      </c>
      <c r="C2859" s="12" t="str">
        <f>IF('Atual-TXT'!A2880&lt;&gt;"",VALUE(RIGHT(LEFT('Atual-TXT'!A2880,75),23)),"")</f>
        <v/>
      </c>
      <c r="D2859" s="11" t="str">
        <f>IF('Atual-TXT'!A2880&lt;&gt;"",RIGHT(LEFT('Atual-TXT'!A2880,77),1),"")</f>
        <v/>
      </c>
      <c r="E2859" s="12" t="str">
        <f>IF('Atual-TXT'!A2880&lt;&gt;"",IF(MOD(VALUE(LEFT(A2859,1)),2)=1,IF(D2859="D",C2859,-C2859),IF(D2859="C",C2859,-C2859)),"")</f>
        <v/>
      </c>
    </row>
    <row r="2860" spans="1:5" x14ac:dyDescent="0.2">
      <c r="A2860" s="11" t="str">
        <f>IF('Atual-TXT'!A2881&lt;&gt;"",LEFT('Atual-TXT'!A2881,15),"")</f>
        <v/>
      </c>
      <c r="B2860" s="11" t="str">
        <f>IF('Atual-TXT'!A2881&lt;&gt;"",RIGHT(LEFT('Atual-TXT'!A2881,51),34),"")</f>
        <v/>
      </c>
      <c r="C2860" s="12" t="str">
        <f>IF('Atual-TXT'!A2881&lt;&gt;"",VALUE(RIGHT(LEFT('Atual-TXT'!A2881,75),23)),"")</f>
        <v/>
      </c>
      <c r="D2860" s="11" t="str">
        <f>IF('Atual-TXT'!A2881&lt;&gt;"",RIGHT(LEFT('Atual-TXT'!A2881,77),1),"")</f>
        <v/>
      </c>
      <c r="E2860" s="12" t="str">
        <f>IF('Atual-TXT'!A2881&lt;&gt;"",IF(MOD(VALUE(LEFT(A2860,1)),2)=1,IF(D2860="D",C2860,-C2860),IF(D2860="C",C2860,-C2860)),"")</f>
        <v/>
      </c>
    </row>
    <row r="2861" spans="1:5" x14ac:dyDescent="0.2">
      <c r="A2861" s="11" t="str">
        <f>IF('Atual-TXT'!A2882&lt;&gt;"",LEFT('Atual-TXT'!A2882,15),"")</f>
        <v/>
      </c>
      <c r="B2861" s="11" t="str">
        <f>IF('Atual-TXT'!A2882&lt;&gt;"",RIGHT(LEFT('Atual-TXT'!A2882,51),34),"")</f>
        <v/>
      </c>
      <c r="C2861" s="12" t="str">
        <f>IF('Atual-TXT'!A2882&lt;&gt;"",VALUE(RIGHT(LEFT('Atual-TXT'!A2882,75),23)),"")</f>
        <v/>
      </c>
      <c r="D2861" s="11" t="str">
        <f>IF('Atual-TXT'!A2882&lt;&gt;"",RIGHT(LEFT('Atual-TXT'!A2882,77),1),"")</f>
        <v/>
      </c>
      <c r="E2861" s="12" t="str">
        <f>IF('Atual-TXT'!A2882&lt;&gt;"",IF(MOD(VALUE(LEFT(A2861,1)),2)=1,IF(D2861="D",C2861,-C2861),IF(D2861="C",C2861,-C2861)),"")</f>
        <v/>
      </c>
    </row>
    <row r="2862" spans="1:5" x14ac:dyDescent="0.2">
      <c r="A2862" s="11" t="str">
        <f>IF('Atual-TXT'!A2883&lt;&gt;"",LEFT('Atual-TXT'!A2883,15),"")</f>
        <v/>
      </c>
      <c r="B2862" s="11" t="str">
        <f>IF('Atual-TXT'!A2883&lt;&gt;"",RIGHT(LEFT('Atual-TXT'!A2883,51),34),"")</f>
        <v/>
      </c>
      <c r="C2862" s="12" t="str">
        <f>IF('Atual-TXT'!A2883&lt;&gt;"",VALUE(RIGHT(LEFT('Atual-TXT'!A2883,75),23)),"")</f>
        <v/>
      </c>
      <c r="D2862" s="11" t="str">
        <f>IF('Atual-TXT'!A2883&lt;&gt;"",RIGHT(LEFT('Atual-TXT'!A2883,77),1),"")</f>
        <v/>
      </c>
      <c r="E2862" s="12" t="str">
        <f>IF('Atual-TXT'!A2883&lt;&gt;"",IF(MOD(VALUE(LEFT(A2862,1)),2)=1,IF(D2862="D",C2862,-C2862),IF(D2862="C",C2862,-C2862)),"")</f>
        <v/>
      </c>
    </row>
    <row r="2863" spans="1:5" x14ac:dyDescent="0.2">
      <c r="A2863" s="11" t="str">
        <f>IF('Atual-TXT'!A2884&lt;&gt;"",LEFT('Atual-TXT'!A2884,15),"")</f>
        <v/>
      </c>
      <c r="B2863" s="11" t="str">
        <f>IF('Atual-TXT'!A2884&lt;&gt;"",RIGHT(LEFT('Atual-TXT'!A2884,51),34),"")</f>
        <v/>
      </c>
      <c r="C2863" s="12" t="str">
        <f>IF('Atual-TXT'!A2884&lt;&gt;"",VALUE(RIGHT(LEFT('Atual-TXT'!A2884,75),23)),"")</f>
        <v/>
      </c>
      <c r="D2863" s="11" t="str">
        <f>IF('Atual-TXT'!A2884&lt;&gt;"",RIGHT(LEFT('Atual-TXT'!A2884,77),1),"")</f>
        <v/>
      </c>
      <c r="E2863" s="12" t="str">
        <f>IF('Atual-TXT'!A2884&lt;&gt;"",IF(MOD(VALUE(LEFT(A2863,1)),2)=1,IF(D2863="D",C2863,-C2863),IF(D2863="C",C2863,-C2863)),"")</f>
        <v/>
      </c>
    </row>
    <row r="2864" spans="1:5" x14ac:dyDescent="0.2">
      <c r="A2864" s="11" t="str">
        <f>IF('Atual-TXT'!A2885&lt;&gt;"",LEFT('Atual-TXT'!A2885,15),"")</f>
        <v/>
      </c>
      <c r="B2864" s="11" t="str">
        <f>IF('Atual-TXT'!A2885&lt;&gt;"",RIGHT(LEFT('Atual-TXT'!A2885,51),34),"")</f>
        <v/>
      </c>
      <c r="C2864" s="12" t="str">
        <f>IF('Atual-TXT'!A2885&lt;&gt;"",VALUE(RIGHT(LEFT('Atual-TXT'!A2885,75),23)),"")</f>
        <v/>
      </c>
      <c r="D2864" s="11" t="str">
        <f>IF('Atual-TXT'!A2885&lt;&gt;"",RIGHT(LEFT('Atual-TXT'!A2885,77),1),"")</f>
        <v/>
      </c>
      <c r="E2864" s="12" t="str">
        <f>IF('Atual-TXT'!A2885&lt;&gt;"",IF(MOD(VALUE(LEFT(A2864,1)),2)=1,IF(D2864="D",C2864,-C2864),IF(D2864="C",C2864,-C2864)),"")</f>
        <v/>
      </c>
    </row>
    <row r="2865" spans="1:5" x14ac:dyDescent="0.2">
      <c r="A2865" s="11" t="str">
        <f>IF('Atual-TXT'!A2886&lt;&gt;"",LEFT('Atual-TXT'!A2886,15),"")</f>
        <v/>
      </c>
      <c r="B2865" s="11" t="str">
        <f>IF('Atual-TXT'!A2886&lt;&gt;"",RIGHT(LEFT('Atual-TXT'!A2886,51),34),"")</f>
        <v/>
      </c>
      <c r="C2865" s="12" t="str">
        <f>IF('Atual-TXT'!A2886&lt;&gt;"",VALUE(RIGHT(LEFT('Atual-TXT'!A2886,75),23)),"")</f>
        <v/>
      </c>
      <c r="D2865" s="11" t="str">
        <f>IF('Atual-TXT'!A2886&lt;&gt;"",RIGHT(LEFT('Atual-TXT'!A2886,77),1),"")</f>
        <v/>
      </c>
      <c r="E2865" s="12" t="str">
        <f>IF('Atual-TXT'!A2886&lt;&gt;"",IF(MOD(VALUE(LEFT(A2865,1)),2)=1,IF(D2865="D",C2865,-C2865),IF(D2865="C",C2865,-C2865)),"")</f>
        <v/>
      </c>
    </row>
    <row r="2866" spans="1:5" x14ac:dyDescent="0.2">
      <c r="A2866" s="11" t="str">
        <f>IF('Atual-TXT'!A2887&lt;&gt;"",LEFT('Atual-TXT'!A2887,15),"")</f>
        <v/>
      </c>
      <c r="B2866" s="11" t="str">
        <f>IF('Atual-TXT'!A2887&lt;&gt;"",RIGHT(LEFT('Atual-TXT'!A2887,51),34),"")</f>
        <v/>
      </c>
      <c r="C2866" s="12" t="str">
        <f>IF('Atual-TXT'!A2887&lt;&gt;"",VALUE(RIGHT(LEFT('Atual-TXT'!A2887,75),23)),"")</f>
        <v/>
      </c>
      <c r="D2866" s="11" t="str">
        <f>IF('Atual-TXT'!A2887&lt;&gt;"",RIGHT(LEFT('Atual-TXT'!A2887,77),1),"")</f>
        <v/>
      </c>
      <c r="E2866" s="12" t="str">
        <f>IF('Atual-TXT'!A2887&lt;&gt;"",IF(MOD(VALUE(LEFT(A2866,1)),2)=1,IF(D2866="D",C2866,-C2866),IF(D2866="C",C2866,-C2866)),"")</f>
        <v/>
      </c>
    </row>
    <row r="2867" spans="1:5" x14ac:dyDescent="0.2">
      <c r="A2867" s="11" t="str">
        <f>IF('Atual-TXT'!A2888&lt;&gt;"",LEFT('Atual-TXT'!A2888,15),"")</f>
        <v/>
      </c>
      <c r="B2867" s="11" t="str">
        <f>IF('Atual-TXT'!A2888&lt;&gt;"",RIGHT(LEFT('Atual-TXT'!A2888,51),34),"")</f>
        <v/>
      </c>
      <c r="C2867" s="12" t="str">
        <f>IF('Atual-TXT'!A2888&lt;&gt;"",VALUE(RIGHT(LEFT('Atual-TXT'!A2888,75),23)),"")</f>
        <v/>
      </c>
      <c r="D2867" s="11" t="str">
        <f>IF('Atual-TXT'!A2888&lt;&gt;"",RIGHT(LEFT('Atual-TXT'!A2888,77),1),"")</f>
        <v/>
      </c>
      <c r="E2867" s="12" t="str">
        <f>IF('Atual-TXT'!A2888&lt;&gt;"",IF(MOD(VALUE(LEFT(A2867,1)),2)=1,IF(D2867="D",C2867,-C2867),IF(D2867="C",C2867,-C2867)),"")</f>
        <v/>
      </c>
    </row>
    <row r="2868" spans="1:5" x14ac:dyDescent="0.2">
      <c r="A2868" s="11" t="str">
        <f>IF('Atual-TXT'!A2889&lt;&gt;"",LEFT('Atual-TXT'!A2889,15),"")</f>
        <v/>
      </c>
      <c r="B2868" s="11" t="str">
        <f>IF('Atual-TXT'!A2889&lt;&gt;"",RIGHT(LEFT('Atual-TXT'!A2889,51),34),"")</f>
        <v/>
      </c>
      <c r="C2868" s="12" t="str">
        <f>IF('Atual-TXT'!A2889&lt;&gt;"",VALUE(RIGHT(LEFT('Atual-TXT'!A2889,75),23)),"")</f>
        <v/>
      </c>
      <c r="D2868" s="11" t="str">
        <f>IF('Atual-TXT'!A2889&lt;&gt;"",RIGHT(LEFT('Atual-TXT'!A2889,77),1),"")</f>
        <v/>
      </c>
      <c r="E2868" s="12" t="str">
        <f>IF('Atual-TXT'!A2889&lt;&gt;"",IF(MOD(VALUE(LEFT(A2868,1)),2)=1,IF(D2868="D",C2868,-C2868),IF(D2868="C",C2868,-C2868)),"")</f>
        <v/>
      </c>
    </row>
    <row r="2869" spans="1:5" x14ac:dyDescent="0.2">
      <c r="A2869" s="11" t="str">
        <f>IF('Atual-TXT'!A2890&lt;&gt;"",LEFT('Atual-TXT'!A2890,15),"")</f>
        <v/>
      </c>
      <c r="B2869" s="11" t="str">
        <f>IF('Atual-TXT'!A2890&lt;&gt;"",RIGHT(LEFT('Atual-TXT'!A2890,51),34),"")</f>
        <v/>
      </c>
      <c r="C2869" s="12" t="str">
        <f>IF('Atual-TXT'!A2890&lt;&gt;"",VALUE(RIGHT(LEFT('Atual-TXT'!A2890,75),23)),"")</f>
        <v/>
      </c>
      <c r="D2869" s="11" t="str">
        <f>IF('Atual-TXT'!A2890&lt;&gt;"",RIGHT(LEFT('Atual-TXT'!A2890,77),1),"")</f>
        <v/>
      </c>
      <c r="E2869" s="12" t="str">
        <f>IF('Atual-TXT'!A2890&lt;&gt;"",IF(MOD(VALUE(LEFT(A2869,1)),2)=1,IF(D2869="D",C2869,-C2869),IF(D2869="C",C2869,-C2869)),"")</f>
        <v/>
      </c>
    </row>
    <row r="2870" spans="1:5" x14ac:dyDescent="0.2">
      <c r="A2870" s="11" t="str">
        <f>IF('Atual-TXT'!A2891&lt;&gt;"",LEFT('Atual-TXT'!A2891,15),"")</f>
        <v/>
      </c>
      <c r="B2870" s="11" t="str">
        <f>IF('Atual-TXT'!A2891&lt;&gt;"",RIGHT(LEFT('Atual-TXT'!A2891,51),34),"")</f>
        <v/>
      </c>
      <c r="C2870" s="12" t="str">
        <f>IF('Atual-TXT'!A2891&lt;&gt;"",VALUE(RIGHT(LEFT('Atual-TXT'!A2891,75),23)),"")</f>
        <v/>
      </c>
      <c r="D2870" s="11" t="str">
        <f>IF('Atual-TXT'!A2891&lt;&gt;"",RIGHT(LEFT('Atual-TXT'!A2891,77),1),"")</f>
        <v/>
      </c>
      <c r="E2870" s="12" t="str">
        <f>IF('Atual-TXT'!A2891&lt;&gt;"",IF(MOD(VALUE(LEFT(A2870,1)),2)=1,IF(D2870="D",C2870,-C2870),IF(D2870="C",C2870,-C2870)),"")</f>
        <v/>
      </c>
    </row>
    <row r="2871" spans="1:5" x14ac:dyDescent="0.2">
      <c r="A2871" s="11" t="str">
        <f>IF('Atual-TXT'!A2892&lt;&gt;"",LEFT('Atual-TXT'!A2892,15),"")</f>
        <v/>
      </c>
      <c r="B2871" s="11" t="str">
        <f>IF('Atual-TXT'!A2892&lt;&gt;"",RIGHT(LEFT('Atual-TXT'!A2892,51),34),"")</f>
        <v/>
      </c>
      <c r="C2871" s="12" t="str">
        <f>IF('Atual-TXT'!A2892&lt;&gt;"",VALUE(RIGHT(LEFT('Atual-TXT'!A2892,75),23)),"")</f>
        <v/>
      </c>
      <c r="D2871" s="11" t="str">
        <f>IF('Atual-TXT'!A2892&lt;&gt;"",RIGHT(LEFT('Atual-TXT'!A2892,77),1),"")</f>
        <v/>
      </c>
      <c r="E2871" s="12" t="str">
        <f>IF('Atual-TXT'!A2892&lt;&gt;"",IF(MOD(VALUE(LEFT(A2871,1)),2)=1,IF(D2871="D",C2871,-C2871),IF(D2871="C",C2871,-C2871)),"")</f>
        <v/>
      </c>
    </row>
    <row r="2872" spans="1:5" x14ac:dyDescent="0.2">
      <c r="A2872" s="11" t="str">
        <f>IF('Atual-TXT'!A2893&lt;&gt;"",LEFT('Atual-TXT'!A2893,15),"")</f>
        <v/>
      </c>
      <c r="B2872" s="11" t="str">
        <f>IF('Atual-TXT'!A2893&lt;&gt;"",RIGHT(LEFT('Atual-TXT'!A2893,51),34),"")</f>
        <v/>
      </c>
      <c r="C2872" s="12" t="str">
        <f>IF('Atual-TXT'!A2893&lt;&gt;"",VALUE(RIGHT(LEFT('Atual-TXT'!A2893,75),23)),"")</f>
        <v/>
      </c>
      <c r="D2872" s="11" t="str">
        <f>IF('Atual-TXT'!A2893&lt;&gt;"",RIGHT(LEFT('Atual-TXT'!A2893,77),1),"")</f>
        <v/>
      </c>
      <c r="E2872" s="12" t="str">
        <f>IF('Atual-TXT'!A2893&lt;&gt;"",IF(MOD(VALUE(LEFT(A2872,1)),2)=1,IF(D2872="D",C2872,-C2872),IF(D2872="C",C2872,-C2872)),"")</f>
        <v/>
      </c>
    </row>
    <row r="2873" spans="1:5" x14ac:dyDescent="0.2">
      <c r="A2873" s="11" t="str">
        <f>IF('Atual-TXT'!A2894&lt;&gt;"",LEFT('Atual-TXT'!A2894,15),"")</f>
        <v/>
      </c>
      <c r="B2873" s="11" t="str">
        <f>IF('Atual-TXT'!A2894&lt;&gt;"",RIGHT(LEFT('Atual-TXT'!A2894,51),34),"")</f>
        <v/>
      </c>
      <c r="C2873" s="12" t="str">
        <f>IF('Atual-TXT'!A2894&lt;&gt;"",VALUE(RIGHT(LEFT('Atual-TXT'!A2894,75),23)),"")</f>
        <v/>
      </c>
      <c r="D2873" s="11" t="str">
        <f>IF('Atual-TXT'!A2894&lt;&gt;"",RIGHT(LEFT('Atual-TXT'!A2894,77),1),"")</f>
        <v/>
      </c>
      <c r="E2873" s="12" t="str">
        <f>IF('Atual-TXT'!A2894&lt;&gt;"",IF(MOD(VALUE(LEFT(A2873,1)),2)=1,IF(D2873="D",C2873,-C2873),IF(D2873="C",C2873,-C2873)),"")</f>
        <v/>
      </c>
    </row>
    <row r="2874" spans="1:5" x14ac:dyDescent="0.2">
      <c r="A2874" s="11" t="str">
        <f>IF('Atual-TXT'!A2895&lt;&gt;"",LEFT('Atual-TXT'!A2895,15),"")</f>
        <v/>
      </c>
      <c r="B2874" s="11" t="str">
        <f>IF('Atual-TXT'!A2895&lt;&gt;"",RIGHT(LEFT('Atual-TXT'!A2895,51),34),"")</f>
        <v/>
      </c>
      <c r="C2874" s="12" t="str">
        <f>IF('Atual-TXT'!A2895&lt;&gt;"",VALUE(RIGHT(LEFT('Atual-TXT'!A2895,75),23)),"")</f>
        <v/>
      </c>
      <c r="D2874" s="11" t="str">
        <f>IF('Atual-TXT'!A2895&lt;&gt;"",RIGHT(LEFT('Atual-TXT'!A2895,77),1),"")</f>
        <v/>
      </c>
      <c r="E2874" s="12" t="str">
        <f>IF('Atual-TXT'!A2895&lt;&gt;"",IF(MOD(VALUE(LEFT(A2874,1)),2)=1,IF(D2874="D",C2874,-C2874),IF(D2874="C",C2874,-C2874)),"")</f>
        <v/>
      </c>
    </row>
    <row r="2875" spans="1:5" x14ac:dyDescent="0.2">
      <c r="A2875" s="11" t="str">
        <f>IF('Atual-TXT'!A2896&lt;&gt;"",LEFT('Atual-TXT'!A2896,15),"")</f>
        <v/>
      </c>
      <c r="B2875" s="11" t="str">
        <f>IF('Atual-TXT'!A2896&lt;&gt;"",RIGHT(LEFT('Atual-TXT'!A2896,51),34),"")</f>
        <v/>
      </c>
      <c r="C2875" s="12" t="str">
        <f>IF('Atual-TXT'!A2896&lt;&gt;"",VALUE(RIGHT(LEFT('Atual-TXT'!A2896,75),23)),"")</f>
        <v/>
      </c>
      <c r="D2875" s="11" t="str">
        <f>IF('Atual-TXT'!A2896&lt;&gt;"",RIGHT(LEFT('Atual-TXT'!A2896,77),1),"")</f>
        <v/>
      </c>
      <c r="E2875" s="12" t="str">
        <f>IF('Atual-TXT'!A2896&lt;&gt;"",IF(MOD(VALUE(LEFT(A2875,1)),2)=1,IF(D2875="D",C2875,-C2875),IF(D2875="C",C2875,-C2875)),"")</f>
        <v/>
      </c>
    </row>
    <row r="2876" spans="1:5" x14ac:dyDescent="0.2">
      <c r="A2876" s="11" t="str">
        <f>IF('Atual-TXT'!A2897&lt;&gt;"",LEFT('Atual-TXT'!A2897,15),"")</f>
        <v/>
      </c>
      <c r="B2876" s="11" t="str">
        <f>IF('Atual-TXT'!A2897&lt;&gt;"",RIGHT(LEFT('Atual-TXT'!A2897,51),34),"")</f>
        <v/>
      </c>
      <c r="C2876" s="12" t="str">
        <f>IF('Atual-TXT'!A2897&lt;&gt;"",VALUE(RIGHT(LEFT('Atual-TXT'!A2897,75),23)),"")</f>
        <v/>
      </c>
      <c r="D2876" s="11" t="str">
        <f>IF('Atual-TXT'!A2897&lt;&gt;"",RIGHT(LEFT('Atual-TXT'!A2897,77),1),"")</f>
        <v/>
      </c>
      <c r="E2876" s="12" t="str">
        <f>IF('Atual-TXT'!A2897&lt;&gt;"",IF(MOD(VALUE(LEFT(A2876,1)),2)=1,IF(D2876="D",C2876,-C2876),IF(D2876="C",C2876,-C2876)),"")</f>
        <v/>
      </c>
    </row>
    <row r="2877" spans="1:5" x14ac:dyDescent="0.2">
      <c r="A2877" s="11" t="str">
        <f>IF('Atual-TXT'!A2898&lt;&gt;"",LEFT('Atual-TXT'!A2898,15),"")</f>
        <v/>
      </c>
      <c r="B2877" s="11" t="str">
        <f>IF('Atual-TXT'!A2898&lt;&gt;"",RIGHT(LEFT('Atual-TXT'!A2898,51),34),"")</f>
        <v/>
      </c>
      <c r="C2877" s="12" t="str">
        <f>IF('Atual-TXT'!A2898&lt;&gt;"",VALUE(RIGHT(LEFT('Atual-TXT'!A2898,75),23)),"")</f>
        <v/>
      </c>
      <c r="D2877" s="11" t="str">
        <f>IF('Atual-TXT'!A2898&lt;&gt;"",RIGHT(LEFT('Atual-TXT'!A2898,77),1),"")</f>
        <v/>
      </c>
      <c r="E2877" s="12" t="str">
        <f>IF('Atual-TXT'!A2898&lt;&gt;"",IF(MOD(VALUE(LEFT(A2877,1)),2)=1,IF(D2877="D",C2877,-C2877),IF(D2877="C",C2877,-C2877)),"")</f>
        <v/>
      </c>
    </row>
    <row r="2878" spans="1:5" x14ac:dyDescent="0.2">
      <c r="A2878" s="11" t="str">
        <f>IF('Atual-TXT'!A2899&lt;&gt;"",LEFT('Atual-TXT'!A2899,15),"")</f>
        <v/>
      </c>
      <c r="B2878" s="11" t="str">
        <f>IF('Atual-TXT'!A2899&lt;&gt;"",RIGHT(LEFT('Atual-TXT'!A2899,51),34),"")</f>
        <v/>
      </c>
      <c r="C2878" s="12" t="str">
        <f>IF('Atual-TXT'!A2899&lt;&gt;"",VALUE(RIGHT(LEFT('Atual-TXT'!A2899,75),23)),"")</f>
        <v/>
      </c>
      <c r="D2878" s="11" t="str">
        <f>IF('Atual-TXT'!A2899&lt;&gt;"",RIGHT(LEFT('Atual-TXT'!A2899,77),1),"")</f>
        <v/>
      </c>
      <c r="E2878" s="12" t="str">
        <f>IF('Atual-TXT'!A2899&lt;&gt;"",IF(MOD(VALUE(LEFT(A2878,1)),2)=1,IF(D2878="D",C2878,-C2878),IF(D2878="C",C2878,-C2878)),"")</f>
        <v/>
      </c>
    </row>
    <row r="2879" spans="1:5" x14ac:dyDescent="0.2">
      <c r="A2879" s="11" t="str">
        <f>IF('Atual-TXT'!A2900&lt;&gt;"",LEFT('Atual-TXT'!A2900,15),"")</f>
        <v/>
      </c>
      <c r="B2879" s="11" t="str">
        <f>IF('Atual-TXT'!A2900&lt;&gt;"",RIGHT(LEFT('Atual-TXT'!A2900,51),34),"")</f>
        <v/>
      </c>
      <c r="C2879" s="12" t="str">
        <f>IF('Atual-TXT'!A2900&lt;&gt;"",VALUE(RIGHT(LEFT('Atual-TXT'!A2900,75),23)),"")</f>
        <v/>
      </c>
      <c r="D2879" s="11" t="str">
        <f>IF('Atual-TXT'!A2900&lt;&gt;"",RIGHT(LEFT('Atual-TXT'!A2900,77),1),"")</f>
        <v/>
      </c>
      <c r="E2879" s="12" t="str">
        <f>IF('Atual-TXT'!A2900&lt;&gt;"",IF(MOD(VALUE(LEFT(A2879,1)),2)=1,IF(D2879="D",C2879,-C2879),IF(D2879="C",C2879,-C2879)),"")</f>
        <v/>
      </c>
    </row>
    <row r="2880" spans="1:5" x14ac:dyDescent="0.2">
      <c r="A2880" s="11" t="str">
        <f>IF('Atual-TXT'!A2901&lt;&gt;"",LEFT('Atual-TXT'!A2901,15),"")</f>
        <v/>
      </c>
      <c r="B2880" s="11" t="str">
        <f>IF('Atual-TXT'!A2901&lt;&gt;"",RIGHT(LEFT('Atual-TXT'!A2901,51),34),"")</f>
        <v/>
      </c>
      <c r="C2880" s="12" t="str">
        <f>IF('Atual-TXT'!A2901&lt;&gt;"",VALUE(RIGHT(LEFT('Atual-TXT'!A2901,75),23)),"")</f>
        <v/>
      </c>
      <c r="D2880" s="11" t="str">
        <f>IF('Atual-TXT'!A2901&lt;&gt;"",RIGHT(LEFT('Atual-TXT'!A2901,77),1),"")</f>
        <v/>
      </c>
      <c r="E2880" s="12" t="str">
        <f>IF('Atual-TXT'!A2901&lt;&gt;"",IF(MOD(VALUE(LEFT(A2880,1)),2)=1,IF(D2880="D",C2880,-C2880),IF(D2880="C",C2880,-C2880)),"")</f>
        <v/>
      </c>
    </row>
    <row r="2881" spans="1:5" x14ac:dyDescent="0.2">
      <c r="A2881" s="11" t="str">
        <f>IF('Atual-TXT'!A2902&lt;&gt;"",LEFT('Atual-TXT'!A2902,15),"")</f>
        <v/>
      </c>
      <c r="B2881" s="11" t="str">
        <f>IF('Atual-TXT'!A2902&lt;&gt;"",RIGHT(LEFT('Atual-TXT'!A2902,51),34),"")</f>
        <v/>
      </c>
      <c r="C2881" s="12" t="str">
        <f>IF('Atual-TXT'!A2902&lt;&gt;"",VALUE(RIGHT(LEFT('Atual-TXT'!A2902,75),23)),"")</f>
        <v/>
      </c>
      <c r="D2881" s="11" t="str">
        <f>IF('Atual-TXT'!A2902&lt;&gt;"",RIGHT(LEFT('Atual-TXT'!A2902,77),1),"")</f>
        <v/>
      </c>
      <c r="E2881" s="12" t="str">
        <f>IF('Atual-TXT'!A2902&lt;&gt;"",IF(MOD(VALUE(LEFT(A2881,1)),2)=1,IF(D2881="D",C2881,-C2881),IF(D2881="C",C2881,-C2881)),"")</f>
        <v/>
      </c>
    </row>
    <row r="2882" spans="1:5" x14ac:dyDescent="0.2">
      <c r="A2882" s="11" t="str">
        <f>IF('Atual-TXT'!A2903&lt;&gt;"",LEFT('Atual-TXT'!A2903,15),"")</f>
        <v/>
      </c>
      <c r="B2882" s="11" t="str">
        <f>IF('Atual-TXT'!A2903&lt;&gt;"",RIGHT(LEFT('Atual-TXT'!A2903,51),34),"")</f>
        <v/>
      </c>
      <c r="C2882" s="12" t="str">
        <f>IF('Atual-TXT'!A2903&lt;&gt;"",VALUE(RIGHT(LEFT('Atual-TXT'!A2903,75),23)),"")</f>
        <v/>
      </c>
      <c r="D2882" s="11" t="str">
        <f>IF('Atual-TXT'!A2903&lt;&gt;"",RIGHT(LEFT('Atual-TXT'!A2903,77),1),"")</f>
        <v/>
      </c>
      <c r="E2882" s="12" t="str">
        <f>IF('Atual-TXT'!A2903&lt;&gt;"",IF(MOD(VALUE(LEFT(A2882,1)),2)=1,IF(D2882="D",C2882,-C2882),IF(D2882="C",C2882,-C2882)),"")</f>
        <v/>
      </c>
    </row>
    <row r="2883" spans="1:5" x14ac:dyDescent="0.2">
      <c r="A2883" s="11" t="str">
        <f>IF('Atual-TXT'!A2904&lt;&gt;"",LEFT('Atual-TXT'!A2904,15),"")</f>
        <v/>
      </c>
      <c r="B2883" s="11" t="str">
        <f>IF('Atual-TXT'!A2904&lt;&gt;"",RIGHT(LEFT('Atual-TXT'!A2904,51),34),"")</f>
        <v/>
      </c>
      <c r="C2883" s="12" t="str">
        <f>IF('Atual-TXT'!A2904&lt;&gt;"",VALUE(RIGHT(LEFT('Atual-TXT'!A2904,75),23)),"")</f>
        <v/>
      </c>
      <c r="D2883" s="11" t="str">
        <f>IF('Atual-TXT'!A2904&lt;&gt;"",RIGHT(LEFT('Atual-TXT'!A2904,77),1),"")</f>
        <v/>
      </c>
      <c r="E2883" s="12" t="str">
        <f>IF('Atual-TXT'!A2904&lt;&gt;"",IF(MOD(VALUE(LEFT(A2883,1)),2)=1,IF(D2883="D",C2883,-C2883),IF(D2883="C",C2883,-C2883)),"")</f>
        <v/>
      </c>
    </row>
    <row r="2884" spans="1:5" x14ac:dyDescent="0.2">
      <c r="A2884" s="11" t="str">
        <f>IF('Atual-TXT'!A2905&lt;&gt;"",LEFT('Atual-TXT'!A2905,15),"")</f>
        <v/>
      </c>
      <c r="B2884" s="11" t="str">
        <f>IF('Atual-TXT'!A2905&lt;&gt;"",RIGHT(LEFT('Atual-TXT'!A2905,51),34),"")</f>
        <v/>
      </c>
      <c r="C2884" s="12" t="str">
        <f>IF('Atual-TXT'!A2905&lt;&gt;"",VALUE(RIGHT(LEFT('Atual-TXT'!A2905,75),23)),"")</f>
        <v/>
      </c>
      <c r="D2884" s="11" t="str">
        <f>IF('Atual-TXT'!A2905&lt;&gt;"",RIGHT(LEFT('Atual-TXT'!A2905,77),1),"")</f>
        <v/>
      </c>
      <c r="E2884" s="12" t="str">
        <f>IF('Atual-TXT'!A2905&lt;&gt;"",IF(MOD(VALUE(LEFT(A2884,1)),2)=1,IF(D2884="D",C2884,-C2884),IF(D2884="C",C2884,-C2884)),"")</f>
        <v/>
      </c>
    </row>
    <row r="2885" spans="1:5" x14ac:dyDescent="0.2">
      <c r="A2885" s="11" t="str">
        <f>IF('Atual-TXT'!A2906&lt;&gt;"",LEFT('Atual-TXT'!A2906,15),"")</f>
        <v/>
      </c>
      <c r="B2885" s="11" t="str">
        <f>IF('Atual-TXT'!A2906&lt;&gt;"",RIGHT(LEFT('Atual-TXT'!A2906,51),34),"")</f>
        <v/>
      </c>
      <c r="C2885" s="12" t="str">
        <f>IF('Atual-TXT'!A2906&lt;&gt;"",VALUE(RIGHT(LEFT('Atual-TXT'!A2906,75),23)),"")</f>
        <v/>
      </c>
      <c r="D2885" s="11" t="str">
        <f>IF('Atual-TXT'!A2906&lt;&gt;"",RIGHT(LEFT('Atual-TXT'!A2906,77),1),"")</f>
        <v/>
      </c>
      <c r="E2885" s="12" t="str">
        <f>IF('Atual-TXT'!A2906&lt;&gt;"",IF(MOD(VALUE(LEFT(A2885,1)),2)=1,IF(D2885="D",C2885,-C2885),IF(D2885="C",C2885,-C2885)),"")</f>
        <v/>
      </c>
    </row>
    <row r="2886" spans="1:5" x14ac:dyDescent="0.2">
      <c r="A2886" s="11" t="str">
        <f>IF('Atual-TXT'!A2907&lt;&gt;"",LEFT('Atual-TXT'!A2907,15),"")</f>
        <v/>
      </c>
      <c r="B2886" s="11" t="str">
        <f>IF('Atual-TXT'!A2907&lt;&gt;"",RIGHT(LEFT('Atual-TXT'!A2907,51),34),"")</f>
        <v/>
      </c>
      <c r="C2886" s="12" t="str">
        <f>IF('Atual-TXT'!A2907&lt;&gt;"",VALUE(RIGHT(LEFT('Atual-TXT'!A2907,75),23)),"")</f>
        <v/>
      </c>
      <c r="D2886" s="11" t="str">
        <f>IF('Atual-TXT'!A2907&lt;&gt;"",RIGHT(LEFT('Atual-TXT'!A2907,77),1),"")</f>
        <v/>
      </c>
      <c r="E2886" s="12" t="str">
        <f>IF('Atual-TXT'!A2907&lt;&gt;"",IF(MOD(VALUE(LEFT(A2886,1)),2)=1,IF(D2886="D",C2886,-C2886),IF(D2886="C",C2886,-C2886)),"")</f>
        <v/>
      </c>
    </row>
    <row r="2887" spans="1:5" x14ac:dyDescent="0.2">
      <c r="A2887" s="11" t="str">
        <f>IF('Atual-TXT'!A2908&lt;&gt;"",LEFT('Atual-TXT'!A2908,15),"")</f>
        <v/>
      </c>
      <c r="B2887" s="11" t="str">
        <f>IF('Atual-TXT'!A2908&lt;&gt;"",RIGHT(LEFT('Atual-TXT'!A2908,51),34),"")</f>
        <v/>
      </c>
      <c r="C2887" s="12" t="str">
        <f>IF('Atual-TXT'!A2908&lt;&gt;"",VALUE(RIGHT(LEFT('Atual-TXT'!A2908,75),23)),"")</f>
        <v/>
      </c>
      <c r="D2887" s="11" t="str">
        <f>IF('Atual-TXT'!A2908&lt;&gt;"",RIGHT(LEFT('Atual-TXT'!A2908,77),1),"")</f>
        <v/>
      </c>
      <c r="E2887" s="12" t="str">
        <f>IF('Atual-TXT'!A2908&lt;&gt;"",IF(MOD(VALUE(LEFT(A2887,1)),2)=1,IF(D2887="D",C2887,-C2887),IF(D2887="C",C2887,-C2887)),"")</f>
        <v/>
      </c>
    </row>
    <row r="2888" spans="1:5" x14ac:dyDescent="0.2">
      <c r="A2888" s="11" t="str">
        <f>IF('Atual-TXT'!A2909&lt;&gt;"",LEFT('Atual-TXT'!A2909,15),"")</f>
        <v/>
      </c>
      <c r="B2888" s="11" t="str">
        <f>IF('Atual-TXT'!A2909&lt;&gt;"",RIGHT(LEFT('Atual-TXT'!A2909,51),34),"")</f>
        <v/>
      </c>
      <c r="C2888" s="12" t="str">
        <f>IF('Atual-TXT'!A2909&lt;&gt;"",VALUE(RIGHT(LEFT('Atual-TXT'!A2909,75),23)),"")</f>
        <v/>
      </c>
      <c r="D2888" s="11" t="str">
        <f>IF('Atual-TXT'!A2909&lt;&gt;"",RIGHT(LEFT('Atual-TXT'!A2909,77),1),"")</f>
        <v/>
      </c>
      <c r="E2888" s="12" t="str">
        <f>IF('Atual-TXT'!A2909&lt;&gt;"",IF(MOD(VALUE(LEFT(A2888,1)),2)=1,IF(D2888="D",C2888,-C2888),IF(D2888="C",C2888,-C2888)),"")</f>
        <v/>
      </c>
    </row>
    <row r="2889" spans="1:5" x14ac:dyDescent="0.2">
      <c r="A2889" s="11" t="str">
        <f>IF('Atual-TXT'!A2910&lt;&gt;"",LEFT('Atual-TXT'!A2910,15),"")</f>
        <v/>
      </c>
      <c r="B2889" s="11" t="str">
        <f>IF('Atual-TXT'!A2910&lt;&gt;"",RIGHT(LEFT('Atual-TXT'!A2910,51),34),"")</f>
        <v/>
      </c>
      <c r="C2889" s="12" t="str">
        <f>IF('Atual-TXT'!A2910&lt;&gt;"",VALUE(RIGHT(LEFT('Atual-TXT'!A2910,75),23)),"")</f>
        <v/>
      </c>
      <c r="D2889" s="11" t="str">
        <f>IF('Atual-TXT'!A2910&lt;&gt;"",RIGHT(LEFT('Atual-TXT'!A2910,77),1),"")</f>
        <v/>
      </c>
      <c r="E2889" s="12" t="str">
        <f>IF('Atual-TXT'!A2910&lt;&gt;"",IF(MOD(VALUE(LEFT(A2889,1)),2)=1,IF(D2889="D",C2889,-C2889),IF(D2889="C",C2889,-C2889)),"")</f>
        <v/>
      </c>
    </row>
    <row r="2890" spans="1:5" x14ac:dyDescent="0.2">
      <c r="A2890" s="11" t="str">
        <f>IF('Atual-TXT'!A2911&lt;&gt;"",LEFT('Atual-TXT'!A2911,15),"")</f>
        <v/>
      </c>
      <c r="B2890" s="11" t="str">
        <f>IF('Atual-TXT'!A2911&lt;&gt;"",RIGHT(LEFT('Atual-TXT'!A2911,51),34),"")</f>
        <v/>
      </c>
      <c r="C2890" s="12" t="str">
        <f>IF('Atual-TXT'!A2911&lt;&gt;"",VALUE(RIGHT(LEFT('Atual-TXT'!A2911,75),23)),"")</f>
        <v/>
      </c>
      <c r="D2890" s="11" t="str">
        <f>IF('Atual-TXT'!A2911&lt;&gt;"",RIGHT(LEFT('Atual-TXT'!A2911,77),1),"")</f>
        <v/>
      </c>
      <c r="E2890" s="12" t="str">
        <f>IF('Atual-TXT'!A2911&lt;&gt;"",IF(MOD(VALUE(LEFT(A2890,1)),2)=1,IF(D2890="D",C2890,-C2890),IF(D2890="C",C2890,-C2890)),"")</f>
        <v/>
      </c>
    </row>
    <row r="2891" spans="1:5" x14ac:dyDescent="0.2">
      <c r="A2891" s="11" t="str">
        <f>IF('Atual-TXT'!A2912&lt;&gt;"",LEFT('Atual-TXT'!A2912,15),"")</f>
        <v/>
      </c>
      <c r="B2891" s="11" t="str">
        <f>IF('Atual-TXT'!A2912&lt;&gt;"",RIGHT(LEFT('Atual-TXT'!A2912,51),34),"")</f>
        <v/>
      </c>
      <c r="C2891" s="12" t="str">
        <f>IF('Atual-TXT'!A2912&lt;&gt;"",VALUE(RIGHT(LEFT('Atual-TXT'!A2912,75),23)),"")</f>
        <v/>
      </c>
      <c r="D2891" s="11" t="str">
        <f>IF('Atual-TXT'!A2912&lt;&gt;"",RIGHT(LEFT('Atual-TXT'!A2912,77),1),"")</f>
        <v/>
      </c>
      <c r="E2891" s="12" t="str">
        <f>IF('Atual-TXT'!A2912&lt;&gt;"",IF(MOD(VALUE(LEFT(A2891,1)),2)=1,IF(D2891="D",C2891,-C2891),IF(D2891="C",C2891,-C2891)),"")</f>
        <v/>
      </c>
    </row>
    <row r="2892" spans="1:5" x14ac:dyDescent="0.2">
      <c r="A2892" s="11" t="str">
        <f>IF('Atual-TXT'!A2913&lt;&gt;"",LEFT('Atual-TXT'!A2913,15),"")</f>
        <v/>
      </c>
      <c r="B2892" s="11" t="str">
        <f>IF('Atual-TXT'!A2913&lt;&gt;"",RIGHT(LEFT('Atual-TXT'!A2913,51),34),"")</f>
        <v/>
      </c>
      <c r="C2892" s="12" t="str">
        <f>IF('Atual-TXT'!A2913&lt;&gt;"",VALUE(RIGHT(LEFT('Atual-TXT'!A2913,75),23)),"")</f>
        <v/>
      </c>
      <c r="D2892" s="11" t="str">
        <f>IF('Atual-TXT'!A2913&lt;&gt;"",RIGHT(LEFT('Atual-TXT'!A2913,77),1),"")</f>
        <v/>
      </c>
      <c r="E2892" s="12" t="str">
        <f>IF('Atual-TXT'!A2913&lt;&gt;"",IF(MOD(VALUE(LEFT(A2892,1)),2)=1,IF(D2892="D",C2892,-C2892),IF(D2892="C",C2892,-C2892)),"")</f>
        <v/>
      </c>
    </row>
    <row r="2893" spans="1:5" x14ac:dyDescent="0.2">
      <c r="A2893" s="11" t="str">
        <f>IF('Atual-TXT'!A2914&lt;&gt;"",LEFT('Atual-TXT'!A2914,15),"")</f>
        <v/>
      </c>
      <c r="B2893" s="11" t="str">
        <f>IF('Atual-TXT'!A2914&lt;&gt;"",RIGHT(LEFT('Atual-TXT'!A2914,51),34),"")</f>
        <v/>
      </c>
      <c r="C2893" s="12" t="str">
        <f>IF('Atual-TXT'!A2914&lt;&gt;"",VALUE(RIGHT(LEFT('Atual-TXT'!A2914,75),23)),"")</f>
        <v/>
      </c>
      <c r="D2893" s="11" t="str">
        <f>IF('Atual-TXT'!A2914&lt;&gt;"",RIGHT(LEFT('Atual-TXT'!A2914,77),1),"")</f>
        <v/>
      </c>
      <c r="E2893" s="12" t="str">
        <f>IF('Atual-TXT'!A2914&lt;&gt;"",IF(MOD(VALUE(LEFT(A2893,1)),2)=1,IF(D2893="D",C2893,-C2893),IF(D2893="C",C2893,-C2893)),"")</f>
        <v/>
      </c>
    </row>
    <row r="2894" spans="1:5" x14ac:dyDescent="0.2">
      <c r="A2894" s="11" t="str">
        <f>IF('Atual-TXT'!A2915&lt;&gt;"",LEFT('Atual-TXT'!A2915,15),"")</f>
        <v/>
      </c>
      <c r="B2894" s="11" t="str">
        <f>IF('Atual-TXT'!A2915&lt;&gt;"",RIGHT(LEFT('Atual-TXT'!A2915,51),34),"")</f>
        <v/>
      </c>
      <c r="C2894" s="12" t="str">
        <f>IF('Atual-TXT'!A2915&lt;&gt;"",VALUE(RIGHT(LEFT('Atual-TXT'!A2915,75),23)),"")</f>
        <v/>
      </c>
      <c r="D2894" s="11" t="str">
        <f>IF('Atual-TXT'!A2915&lt;&gt;"",RIGHT(LEFT('Atual-TXT'!A2915,77),1),"")</f>
        <v/>
      </c>
      <c r="E2894" s="12" t="str">
        <f>IF('Atual-TXT'!A2915&lt;&gt;"",IF(MOD(VALUE(LEFT(A2894,1)),2)=1,IF(D2894="D",C2894,-C2894),IF(D2894="C",C2894,-C2894)),"")</f>
        <v/>
      </c>
    </row>
    <row r="2895" spans="1:5" x14ac:dyDescent="0.2">
      <c r="A2895" s="11" t="str">
        <f>IF('Atual-TXT'!A2916&lt;&gt;"",LEFT('Atual-TXT'!A2916,15),"")</f>
        <v/>
      </c>
      <c r="B2895" s="11" t="str">
        <f>IF('Atual-TXT'!A2916&lt;&gt;"",RIGHT(LEFT('Atual-TXT'!A2916,51),34),"")</f>
        <v/>
      </c>
      <c r="C2895" s="12" t="str">
        <f>IF('Atual-TXT'!A2916&lt;&gt;"",VALUE(RIGHT(LEFT('Atual-TXT'!A2916,75),23)),"")</f>
        <v/>
      </c>
      <c r="D2895" s="11" t="str">
        <f>IF('Atual-TXT'!A2916&lt;&gt;"",RIGHT(LEFT('Atual-TXT'!A2916,77),1),"")</f>
        <v/>
      </c>
      <c r="E2895" s="12" t="str">
        <f>IF('Atual-TXT'!A2916&lt;&gt;"",IF(MOD(VALUE(LEFT(A2895,1)),2)=1,IF(D2895="D",C2895,-C2895),IF(D2895="C",C2895,-C2895)),"")</f>
        <v/>
      </c>
    </row>
    <row r="2896" spans="1:5" x14ac:dyDescent="0.2">
      <c r="A2896" s="11" t="str">
        <f>IF('Atual-TXT'!A2917&lt;&gt;"",LEFT('Atual-TXT'!A2917,15),"")</f>
        <v/>
      </c>
      <c r="B2896" s="11" t="str">
        <f>IF('Atual-TXT'!A2917&lt;&gt;"",RIGHT(LEFT('Atual-TXT'!A2917,51),34),"")</f>
        <v/>
      </c>
      <c r="C2896" s="12" t="str">
        <f>IF('Atual-TXT'!A2917&lt;&gt;"",VALUE(RIGHT(LEFT('Atual-TXT'!A2917,75),23)),"")</f>
        <v/>
      </c>
      <c r="D2896" s="11" t="str">
        <f>IF('Atual-TXT'!A2917&lt;&gt;"",RIGHT(LEFT('Atual-TXT'!A2917,77),1),"")</f>
        <v/>
      </c>
      <c r="E2896" s="12" t="str">
        <f>IF('Atual-TXT'!A2917&lt;&gt;"",IF(MOD(VALUE(LEFT(A2896,1)),2)=1,IF(D2896="D",C2896,-C2896),IF(D2896="C",C2896,-C2896)),"")</f>
        <v/>
      </c>
    </row>
    <row r="2897" spans="1:5" x14ac:dyDescent="0.2">
      <c r="A2897" s="11" t="str">
        <f>IF('Atual-TXT'!A2918&lt;&gt;"",LEFT('Atual-TXT'!A2918,15),"")</f>
        <v/>
      </c>
      <c r="B2897" s="11" t="str">
        <f>IF('Atual-TXT'!A2918&lt;&gt;"",RIGHT(LEFT('Atual-TXT'!A2918,51),34),"")</f>
        <v/>
      </c>
      <c r="C2897" s="12" t="str">
        <f>IF('Atual-TXT'!A2918&lt;&gt;"",VALUE(RIGHT(LEFT('Atual-TXT'!A2918,75),23)),"")</f>
        <v/>
      </c>
      <c r="D2897" s="11" t="str">
        <f>IF('Atual-TXT'!A2918&lt;&gt;"",RIGHT(LEFT('Atual-TXT'!A2918,77),1),"")</f>
        <v/>
      </c>
      <c r="E2897" s="12" t="str">
        <f>IF('Atual-TXT'!A2918&lt;&gt;"",IF(MOD(VALUE(LEFT(A2897,1)),2)=1,IF(D2897="D",C2897,-C2897),IF(D2897="C",C2897,-C2897)),"")</f>
        <v/>
      </c>
    </row>
    <row r="2898" spans="1:5" x14ac:dyDescent="0.2">
      <c r="A2898" s="11" t="str">
        <f>IF('Atual-TXT'!A2919&lt;&gt;"",LEFT('Atual-TXT'!A2919,15),"")</f>
        <v/>
      </c>
      <c r="B2898" s="11" t="str">
        <f>IF('Atual-TXT'!A2919&lt;&gt;"",RIGHT(LEFT('Atual-TXT'!A2919,51),34),"")</f>
        <v/>
      </c>
      <c r="C2898" s="12" t="str">
        <f>IF('Atual-TXT'!A2919&lt;&gt;"",VALUE(RIGHT(LEFT('Atual-TXT'!A2919,75),23)),"")</f>
        <v/>
      </c>
      <c r="D2898" s="11" t="str">
        <f>IF('Atual-TXT'!A2919&lt;&gt;"",RIGHT(LEFT('Atual-TXT'!A2919,77),1),"")</f>
        <v/>
      </c>
      <c r="E2898" s="12" t="str">
        <f>IF('Atual-TXT'!A2919&lt;&gt;"",IF(MOD(VALUE(LEFT(A2898,1)),2)=1,IF(D2898="D",C2898,-C2898),IF(D2898="C",C2898,-C2898)),"")</f>
        <v/>
      </c>
    </row>
    <row r="2899" spans="1:5" x14ac:dyDescent="0.2">
      <c r="A2899" s="11" t="str">
        <f>IF('Atual-TXT'!A2920&lt;&gt;"",LEFT('Atual-TXT'!A2920,15),"")</f>
        <v/>
      </c>
      <c r="B2899" s="11" t="str">
        <f>IF('Atual-TXT'!A2920&lt;&gt;"",RIGHT(LEFT('Atual-TXT'!A2920,51),34),"")</f>
        <v/>
      </c>
      <c r="C2899" s="12" t="str">
        <f>IF('Atual-TXT'!A2920&lt;&gt;"",VALUE(RIGHT(LEFT('Atual-TXT'!A2920,75),23)),"")</f>
        <v/>
      </c>
      <c r="D2899" s="11" t="str">
        <f>IF('Atual-TXT'!A2920&lt;&gt;"",RIGHT(LEFT('Atual-TXT'!A2920,77),1),"")</f>
        <v/>
      </c>
      <c r="E2899" s="12" t="str">
        <f>IF('Atual-TXT'!A2920&lt;&gt;"",IF(MOD(VALUE(LEFT(A2899,1)),2)=1,IF(D2899="D",C2899,-C2899),IF(D2899="C",C2899,-C2899)),"")</f>
        <v/>
      </c>
    </row>
    <row r="2900" spans="1:5" x14ac:dyDescent="0.2">
      <c r="A2900" s="11" t="str">
        <f>IF('Atual-TXT'!A2921&lt;&gt;"",LEFT('Atual-TXT'!A2921,15),"")</f>
        <v/>
      </c>
      <c r="B2900" s="11" t="str">
        <f>IF('Atual-TXT'!A2921&lt;&gt;"",RIGHT(LEFT('Atual-TXT'!A2921,51),34),"")</f>
        <v/>
      </c>
      <c r="C2900" s="12" t="str">
        <f>IF('Atual-TXT'!A2921&lt;&gt;"",VALUE(RIGHT(LEFT('Atual-TXT'!A2921,75),23)),"")</f>
        <v/>
      </c>
      <c r="D2900" s="11" t="str">
        <f>IF('Atual-TXT'!A2921&lt;&gt;"",RIGHT(LEFT('Atual-TXT'!A2921,77),1),"")</f>
        <v/>
      </c>
      <c r="E2900" s="12" t="str">
        <f>IF('Atual-TXT'!A2921&lt;&gt;"",IF(MOD(VALUE(LEFT(A2900,1)),2)=1,IF(D2900="D",C2900,-C2900),IF(D2900="C",C2900,-C2900)),"")</f>
        <v/>
      </c>
    </row>
    <row r="2901" spans="1:5" x14ac:dyDescent="0.2">
      <c r="A2901" s="11" t="str">
        <f>IF('Atual-TXT'!A2922&lt;&gt;"",LEFT('Atual-TXT'!A2922,15),"")</f>
        <v/>
      </c>
      <c r="B2901" s="11" t="str">
        <f>IF('Atual-TXT'!A2922&lt;&gt;"",RIGHT(LEFT('Atual-TXT'!A2922,51),34),"")</f>
        <v/>
      </c>
      <c r="C2901" s="12" t="str">
        <f>IF('Atual-TXT'!A2922&lt;&gt;"",VALUE(RIGHT(LEFT('Atual-TXT'!A2922,75),23)),"")</f>
        <v/>
      </c>
      <c r="D2901" s="11" t="str">
        <f>IF('Atual-TXT'!A2922&lt;&gt;"",RIGHT(LEFT('Atual-TXT'!A2922,77),1),"")</f>
        <v/>
      </c>
      <c r="E2901" s="12" t="str">
        <f>IF('Atual-TXT'!A2922&lt;&gt;"",IF(MOD(VALUE(LEFT(A2901,1)),2)=1,IF(D2901="D",C2901,-C2901),IF(D2901="C",C2901,-C2901)),"")</f>
        <v/>
      </c>
    </row>
    <row r="2902" spans="1:5" x14ac:dyDescent="0.2">
      <c r="A2902" s="11" t="str">
        <f>IF('Atual-TXT'!A2923&lt;&gt;"",LEFT('Atual-TXT'!A2923,15),"")</f>
        <v/>
      </c>
      <c r="B2902" s="11" t="str">
        <f>IF('Atual-TXT'!A2923&lt;&gt;"",RIGHT(LEFT('Atual-TXT'!A2923,51),34),"")</f>
        <v/>
      </c>
      <c r="C2902" s="12" t="str">
        <f>IF('Atual-TXT'!A2923&lt;&gt;"",VALUE(RIGHT(LEFT('Atual-TXT'!A2923,75),23)),"")</f>
        <v/>
      </c>
      <c r="D2902" s="11" t="str">
        <f>IF('Atual-TXT'!A2923&lt;&gt;"",RIGHT(LEFT('Atual-TXT'!A2923,77),1),"")</f>
        <v/>
      </c>
      <c r="E2902" s="12" t="str">
        <f>IF('Atual-TXT'!A2923&lt;&gt;"",IF(MOD(VALUE(LEFT(A2902,1)),2)=1,IF(D2902="D",C2902,-C2902),IF(D2902="C",C2902,-C2902)),"")</f>
        <v/>
      </c>
    </row>
    <row r="2903" spans="1:5" x14ac:dyDescent="0.2">
      <c r="A2903" s="11" t="str">
        <f>IF('Atual-TXT'!A2924&lt;&gt;"",LEFT('Atual-TXT'!A2924,15),"")</f>
        <v/>
      </c>
      <c r="B2903" s="11" t="str">
        <f>IF('Atual-TXT'!A2924&lt;&gt;"",RIGHT(LEFT('Atual-TXT'!A2924,51),34),"")</f>
        <v/>
      </c>
      <c r="C2903" s="12" t="str">
        <f>IF('Atual-TXT'!A2924&lt;&gt;"",VALUE(RIGHT(LEFT('Atual-TXT'!A2924,75),23)),"")</f>
        <v/>
      </c>
      <c r="D2903" s="11" t="str">
        <f>IF('Atual-TXT'!A2924&lt;&gt;"",RIGHT(LEFT('Atual-TXT'!A2924,77),1),"")</f>
        <v/>
      </c>
      <c r="E2903" s="12" t="str">
        <f>IF('Atual-TXT'!A2924&lt;&gt;"",IF(MOD(VALUE(LEFT(A2903,1)),2)=1,IF(D2903="D",C2903,-C2903),IF(D2903="C",C2903,-C2903)),"")</f>
        <v/>
      </c>
    </row>
    <row r="2904" spans="1:5" x14ac:dyDescent="0.2">
      <c r="A2904" s="11" t="str">
        <f>IF('Atual-TXT'!A2925&lt;&gt;"",LEFT('Atual-TXT'!A2925,15),"")</f>
        <v/>
      </c>
      <c r="B2904" s="11" t="str">
        <f>IF('Atual-TXT'!A2925&lt;&gt;"",RIGHT(LEFT('Atual-TXT'!A2925,51),34),"")</f>
        <v/>
      </c>
      <c r="C2904" s="12" t="str">
        <f>IF('Atual-TXT'!A2925&lt;&gt;"",VALUE(RIGHT(LEFT('Atual-TXT'!A2925,75),23)),"")</f>
        <v/>
      </c>
      <c r="D2904" s="11" t="str">
        <f>IF('Atual-TXT'!A2925&lt;&gt;"",RIGHT(LEFT('Atual-TXT'!A2925,77),1),"")</f>
        <v/>
      </c>
      <c r="E2904" s="12" t="str">
        <f>IF('Atual-TXT'!A2925&lt;&gt;"",IF(MOD(VALUE(LEFT(A2904,1)),2)=1,IF(D2904="D",C2904,-C2904),IF(D2904="C",C2904,-C2904)),"")</f>
        <v/>
      </c>
    </row>
    <row r="2905" spans="1:5" x14ac:dyDescent="0.2">
      <c r="A2905" s="11" t="str">
        <f>IF('Atual-TXT'!A2926&lt;&gt;"",LEFT('Atual-TXT'!A2926,15),"")</f>
        <v/>
      </c>
      <c r="B2905" s="11" t="str">
        <f>IF('Atual-TXT'!A2926&lt;&gt;"",RIGHT(LEFT('Atual-TXT'!A2926,51),34),"")</f>
        <v/>
      </c>
      <c r="C2905" s="12" t="str">
        <f>IF('Atual-TXT'!A2926&lt;&gt;"",VALUE(RIGHT(LEFT('Atual-TXT'!A2926,75),23)),"")</f>
        <v/>
      </c>
      <c r="D2905" s="11" t="str">
        <f>IF('Atual-TXT'!A2926&lt;&gt;"",RIGHT(LEFT('Atual-TXT'!A2926,77),1),"")</f>
        <v/>
      </c>
      <c r="E2905" s="12" t="str">
        <f>IF('Atual-TXT'!A2926&lt;&gt;"",IF(MOD(VALUE(LEFT(A2905,1)),2)=1,IF(D2905="D",C2905,-C2905),IF(D2905="C",C2905,-C2905)),"")</f>
        <v/>
      </c>
    </row>
    <row r="2906" spans="1:5" x14ac:dyDescent="0.2">
      <c r="A2906" s="11" t="str">
        <f>IF('Atual-TXT'!A2927&lt;&gt;"",LEFT('Atual-TXT'!A2927,15),"")</f>
        <v/>
      </c>
      <c r="B2906" s="11" t="str">
        <f>IF('Atual-TXT'!A2927&lt;&gt;"",RIGHT(LEFT('Atual-TXT'!A2927,51),34),"")</f>
        <v/>
      </c>
      <c r="C2906" s="12" t="str">
        <f>IF('Atual-TXT'!A2927&lt;&gt;"",VALUE(RIGHT(LEFT('Atual-TXT'!A2927,75),23)),"")</f>
        <v/>
      </c>
      <c r="D2906" s="11" t="str">
        <f>IF('Atual-TXT'!A2927&lt;&gt;"",RIGHT(LEFT('Atual-TXT'!A2927,77),1),"")</f>
        <v/>
      </c>
      <c r="E2906" s="12" t="str">
        <f>IF('Atual-TXT'!A2927&lt;&gt;"",IF(MOD(VALUE(LEFT(A2906,1)),2)=1,IF(D2906="D",C2906,-C2906),IF(D2906="C",C2906,-C2906)),"")</f>
        <v/>
      </c>
    </row>
    <row r="2907" spans="1:5" x14ac:dyDescent="0.2">
      <c r="A2907" s="11" t="str">
        <f>IF('Atual-TXT'!A2928&lt;&gt;"",LEFT('Atual-TXT'!A2928,15),"")</f>
        <v/>
      </c>
      <c r="B2907" s="11" t="str">
        <f>IF('Atual-TXT'!A2928&lt;&gt;"",RIGHT(LEFT('Atual-TXT'!A2928,51),34),"")</f>
        <v/>
      </c>
      <c r="C2907" s="12" t="str">
        <f>IF('Atual-TXT'!A2928&lt;&gt;"",VALUE(RIGHT(LEFT('Atual-TXT'!A2928,75),23)),"")</f>
        <v/>
      </c>
      <c r="D2907" s="11" t="str">
        <f>IF('Atual-TXT'!A2928&lt;&gt;"",RIGHT(LEFT('Atual-TXT'!A2928,77),1),"")</f>
        <v/>
      </c>
      <c r="E2907" s="12" t="str">
        <f>IF('Atual-TXT'!A2928&lt;&gt;"",IF(MOD(VALUE(LEFT(A2907,1)),2)=1,IF(D2907="D",C2907,-C2907),IF(D2907="C",C2907,-C2907)),"")</f>
        <v/>
      </c>
    </row>
    <row r="2908" spans="1:5" x14ac:dyDescent="0.2">
      <c r="A2908" s="11" t="str">
        <f>IF('Atual-TXT'!A2929&lt;&gt;"",LEFT('Atual-TXT'!A2929,15),"")</f>
        <v/>
      </c>
      <c r="B2908" s="11" t="str">
        <f>IF('Atual-TXT'!A2929&lt;&gt;"",RIGHT(LEFT('Atual-TXT'!A2929,51),34),"")</f>
        <v/>
      </c>
      <c r="C2908" s="12" t="str">
        <f>IF('Atual-TXT'!A2929&lt;&gt;"",VALUE(RIGHT(LEFT('Atual-TXT'!A2929,75),23)),"")</f>
        <v/>
      </c>
      <c r="D2908" s="11" t="str">
        <f>IF('Atual-TXT'!A2929&lt;&gt;"",RIGHT(LEFT('Atual-TXT'!A2929,77),1),"")</f>
        <v/>
      </c>
      <c r="E2908" s="12" t="str">
        <f>IF('Atual-TXT'!A2929&lt;&gt;"",IF(MOD(VALUE(LEFT(A2908,1)),2)=1,IF(D2908="D",C2908,-C2908),IF(D2908="C",C2908,-C2908)),"")</f>
        <v/>
      </c>
    </row>
    <row r="2909" spans="1:5" x14ac:dyDescent="0.2">
      <c r="A2909" s="11" t="str">
        <f>IF('Atual-TXT'!A2930&lt;&gt;"",LEFT('Atual-TXT'!A2930,15),"")</f>
        <v/>
      </c>
      <c r="B2909" s="11" t="str">
        <f>IF('Atual-TXT'!A2930&lt;&gt;"",RIGHT(LEFT('Atual-TXT'!A2930,51),34),"")</f>
        <v/>
      </c>
      <c r="C2909" s="12" t="str">
        <f>IF('Atual-TXT'!A2930&lt;&gt;"",VALUE(RIGHT(LEFT('Atual-TXT'!A2930,75),23)),"")</f>
        <v/>
      </c>
      <c r="D2909" s="11" t="str">
        <f>IF('Atual-TXT'!A2930&lt;&gt;"",RIGHT(LEFT('Atual-TXT'!A2930,77),1),"")</f>
        <v/>
      </c>
      <c r="E2909" s="12" t="str">
        <f>IF('Atual-TXT'!A2930&lt;&gt;"",IF(MOD(VALUE(LEFT(A2909,1)),2)=1,IF(D2909="D",C2909,-C2909),IF(D2909="C",C2909,-C2909)),"")</f>
        <v/>
      </c>
    </row>
    <row r="2910" spans="1:5" x14ac:dyDescent="0.2">
      <c r="A2910" s="11" t="str">
        <f>IF('Atual-TXT'!A2931&lt;&gt;"",LEFT('Atual-TXT'!A2931,15),"")</f>
        <v/>
      </c>
      <c r="B2910" s="11" t="str">
        <f>IF('Atual-TXT'!A2931&lt;&gt;"",RIGHT(LEFT('Atual-TXT'!A2931,51),34),"")</f>
        <v/>
      </c>
      <c r="C2910" s="12" t="str">
        <f>IF('Atual-TXT'!A2931&lt;&gt;"",VALUE(RIGHT(LEFT('Atual-TXT'!A2931,75),23)),"")</f>
        <v/>
      </c>
      <c r="D2910" s="11" t="str">
        <f>IF('Atual-TXT'!A2931&lt;&gt;"",RIGHT(LEFT('Atual-TXT'!A2931,77),1),"")</f>
        <v/>
      </c>
      <c r="E2910" s="12" t="str">
        <f>IF('Atual-TXT'!A2931&lt;&gt;"",IF(MOD(VALUE(LEFT(A2910,1)),2)=1,IF(D2910="D",C2910,-C2910),IF(D2910="C",C2910,-C2910)),"")</f>
        <v/>
      </c>
    </row>
    <row r="2911" spans="1:5" x14ac:dyDescent="0.2">
      <c r="A2911" s="11" t="str">
        <f>IF('Atual-TXT'!A2932&lt;&gt;"",LEFT('Atual-TXT'!A2932,15),"")</f>
        <v/>
      </c>
      <c r="B2911" s="11" t="str">
        <f>IF('Atual-TXT'!A2932&lt;&gt;"",RIGHT(LEFT('Atual-TXT'!A2932,51),34),"")</f>
        <v/>
      </c>
      <c r="C2911" s="12" t="str">
        <f>IF('Atual-TXT'!A2932&lt;&gt;"",VALUE(RIGHT(LEFT('Atual-TXT'!A2932,75),23)),"")</f>
        <v/>
      </c>
      <c r="D2911" s="11" t="str">
        <f>IF('Atual-TXT'!A2932&lt;&gt;"",RIGHT(LEFT('Atual-TXT'!A2932,77),1),"")</f>
        <v/>
      </c>
      <c r="E2911" s="12" t="str">
        <f>IF('Atual-TXT'!A2932&lt;&gt;"",IF(MOD(VALUE(LEFT(A2911,1)),2)=1,IF(D2911="D",C2911,-C2911),IF(D2911="C",C2911,-C2911)),"")</f>
        <v/>
      </c>
    </row>
    <row r="2912" spans="1:5" x14ac:dyDescent="0.2">
      <c r="A2912" s="11" t="str">
        <f>IF('Atual-TXT'!A2933&lt;&gt;"",LEFT('Atual-TXT'!A2933,15),"")</f>
        <v/>
      </c>
      <c r="B2912" s="11" t="str">
        <f>IF('Atual-TXT'!A2933&lt;&gt;"",RIGHT(LEFT('Atual-TXT'!A2933,51),34),"")</f>
        <v/>
      </c>
      <c r="C2912" s="12" t="str">
        <f>IF('Atual-TXT'!A2933&lt;&gt;"",VALUE(RIGHT(LEFT('Atual-TXT'!A2933,75),23)),"")</f>
        <v/>
      </c>
      <c r="D2912" s="11" t="str">
        <f>IF('Atual-TXT'!A2933&lt;&gt;"",RIGHT(LEFT('Atual-TXT'!A2933,77),1),"")</f>
        <v/>
      </c>
      <c r="E2912" s="12" t="str">
        <f>IF('Atual-TXT'!A2933&lt;&gt;"",IF(MOD(VALUE(LEFT(A2912,1)),2)=1,IF(D2912="D",C2912,-C2912),IF(D2912="C",C2912,-C2912)),"")</f>
        <v/>
      </c>
    </row>
    <row r="2913" spans="1:5" x14ac:dyDescent="0.2">
      <c r="A2913" s="11" t="str">
        <f>IF('Atual-TXT'!A2934&lt;&gt;"",LEFT('Atual-TXT'!A2934,15),"")</f>
        <v/>
      </c>
      <c r="B2913" s="11" t="str">
        <f>IF('Atual-TXT'!A2934&lt;&gt;"",RIGHT(LEFT('Atual-TXT'!A2934,51),34),"")</f>
        <v/>
      </c>
      <c r="C2913" s="12" t="str">
        <f>IF('Atual-TXT'!A2934&lt;&gt;"",VALUE(RIGHT(LEFT('Atual-TXT'!A2934,75),23)),"")</f>
        <v/>
      </c>
      <c r="D2913" s="11" t="str">
        <f>IF('Atual-TXT'!A2934&lt;&gt;"",RIGHT(LEFT('Atual-TXT'!A2934,77),1),"")</f>
        <v/>
      </c>
      <c r="E2913" s="12" t="str">
        <f>IF('Atual-TXT'!A2934&lt;&gt;"",IF(MOD(VALUE(LEFT(A2913,1)),2)=1,IF(D2913="D",C2913,-C2913),IF(D2913="C",C2913,-C2913)),"")</f>
        <v/>
      </c>
    </row>
    <row r="2914" spans="1:5" x14ac:dyDescent="0.2">
      <c r="A2914" s="11" t="str">
        <f>IF('Atual-TXT'!A2935&lt;&gt;"",LEFT('Atual-TXT'!A2935,15),"")</f>
        <v/>
      </c>
      <c r="B2914" s="11" t="str">
        <f>IF('Atual-TXT'!A2935&lt;&gt;"",RIGHT(LEFT('Atual-TXT'!A2935,51),34),"")</f>
        <v/>
      </c>
      <c r="C2914" s="12" t="str">
        <f>IF('Atual-TXT'!A2935&lt;&gt;"",VALUE(RIGHT(LEFT('Atual-TXT'!A2935,75),23)),"")</f>
        <v/>
      </c>
      <c r="D2914" s="11" t="str">
        <f>IF('Atual-TXT'!A2935&lt;&gt;"",RIGHT(LEFT('Atual-TXT'!A2935,77),1),"")</f>
        <v/>
      </c>
      <c r="E2914" s="12" t="str">
        <f>IF('Atual-TXT'!A2935&lt;&gt;"",IF(MOD(VALUE(LEFT(A2914,1)),2)=1,IF(D2914="D",C2914,-C2914),IF(D2914="C",C2914,-C2914)),"")</f>
        <v/>
      </c>
    </row>
    <row r="2915" spans="1:5" x14ac:dyDescent="0.2">
      <c r="A2915" s="11" t="str">
        <f>IF('Atual-TXT'!A2936&lt;&gt;"",LEFT('Atual-TXT'!A2936,15),"")</f>
        <v/>
      </c>
      <c r="B2915" s="11" t="str">
        <f>IF('Atual-TXT'!A2936&lt;&gt;"",RIGHT(LEFT('Atual-TXT'!A2936,51),34),"")</f>
        <v/>
      </c>
      <c r="C2915" s="12" t="str">
        <f>IF('Atual-TXT'!A2936&lt;&gt;"",VALUE(RIGHT(LEFT('Atual-TXT'!A2936,75),23)),"")</f>
        <v/>
      </c>
      <c r="D2915" s="11" t="str">
        <f>IF('Atual-TXT'!A2936&lt;&gt;"",RIGHT(LEFT('Atual-TXT'!A2936,77),1),"")</f>
        <v/>
      </c>
      <c r="E2915" s="12" t="str">
        <f>IF('Atual-TXT'!A2936&lt;&gt;"",IF(MOD(VALUE(LEFT(A2915,1)),2)=1,IF(D2915="D",C2915,-C2915),IF(D2915="C",C2915,-C2915)),"")</f>
        <v/>
      </c>
    </row>
    <row r="2916" spans="1:5" x14ac:dyDescent="0.2">
      <c r="A2916" s="11" t="str">
        <f>IF('Atual-TXT'!A2937&lt;&gt;"",LEFT('Atual-TXT'!A2937,15),"")</f>
        <v/>
      </c>
      <c r="B2916" s="11" t="str">
        <f>IF('Atual-TXT'!A2937&lt;&gt;"",RIGHT(LEFT('Atual-TXT'!A2937,51),34),"")</f>
        <v/>
      </c>
      <c r="C2916" s="12" t="str">
        <f>IF('Atual-TXT'!A2937&lt;&gt;"",VALUE(RIGHT(LEFT('Atual-TXT'!A2937,75),23)),"")</f>
        <v/>
      </c>
      <c r="D2916" s="11" t="str">
        <f>IF('Atual-TXT'!A2937&lt;&gt;"",RIGHT(LEFT('Atual-TXT'!A2937,77),1),"")</f>
        <v/>
      </c>
      <c r="E2916" s="12" t="str">
        <f>IF('Atual-TXT'!A2937&lt;&gt;"",IF(MOD(VALUE(LEFT(A2916,1)),2)=1,IF(D2916="D",C2916,-C2916),IF(D2916="C",C2916,-C2916)),"")</f>
        <v/>
      </c>
    </row>
    <row r="2917" spans="1:5" x14ac:dyDescent="0.2">
      <c r="A2917" s="11" t="str">
        <f>IF('Atual-TXT'!A2938&lt;&gt;"",LEFT('Atual-TXT'!A2938,15),"")</f>
        <v/>
      </c>
      <c r="B2917" s="11" t="str">
        <f>IF('Atual-TXT'!A2938&lt;&gt;"",RIGHT(LEFT('Atual-TXT'!A2938,51),34),"")</f>
        <v/>
      </c>
      <c r="C2917" s="12" t="str">
        <f>IF('Atual-TXT'!A2938&lt;&gt;"",VALUE(RIGHT(LEFT('Atual-TXT'!A2938,75),23)),"")</f>
        <v/>
      </c>
      <c r="D2917" s="11" t="str">
        <f>IF('Atual-TXT'!A2938&lt;&gt;"",RIGHT(LEFT('Atual-TXT'!A2938,77),1),"")</f>
        <v/>
      </c>
      <c r="E2917" s="12" t="str">
        <f>IF('Atual-TXT'!A2938&lt;&gt;"",IF(MOD(VALUE(LEFT(A2917,1)),2)=1,IF(D2917="D",C2917,-C2917),IF(D2917="C",C2917,-C2917)),"")</f>
        <v/>
      </c>
    </row>
    <row r="2918" spans="1:5" x14ac:dyDescent="0.2">
      <c r="A2918" s="11" t="str">
        <f>IF('Atual-TXT'!A2939&lt;&gt;"",LEFT('Atual-TXT'!A2939,15),"")</f>
        <v/>
      </c>
      <c r="B2918" s="11" t="str">
        <f>IF('Atual-TXT'!A2939&lt;&gt;"",RIGHT(LEFT('Atual-TXT'!A2939,51),34),"")</f>
        <v/>
      </c>
      <c r="C2918" s="12" t="str">
        <f>IF('Atual-TXT'!A2939&lt;&gt;"",VALUE(RIGHT(LEFT('Atual-TXT'!A2939,75),23)),"")</f>
        <v/>
      </c>
      <c r="D2918" s="11" t="str">
        <f>IF('Atual-TXT'!A2939&lt;&gt;"",RIGHT(LEFT('Atual-TXT'!A2939,77),1),"")</f>
        <v/>
      </c>
      <c r="E2918" s="12" t="str">
        <f>IF('Atual-TXT'!A2939&lt;&gt;"",IF(MOD(VALUE(LEFT(A2918,1)),2)=1,IF(D2918="D",C2918,-C2918),IF(D2918="C",C2918,-C2918)),"")</f>
        <v/>
      </c>
    </row>
    <row r="2919" spans="1:5" x14ac:dyDescent="0.2">
      <c r="A2919" s="11" t="str">
        <f>IF('Atual-TXT'!A2940&lt;&gt;"",LEFT('Atual-TXT'!A2940,15),"")</f>
        <v/>
      </c>
      <c r="B2919" s="11" t="str">
        <f>IF('Atual-TXT'!A2940&lt;&gt;"",RIGHT(LEFT('Atual-TXT'!A2940,51),34),"")</f>
        <v/>
      </c>
      <c r="C2919" s="12" t="str">
        <f>IF('Atual-TXT'!A2940&lt;&gt;"",VALUE(RIGHT(LEFT('Atual-TXT'!A2940,75),23)),"")</f>
        <v/>
      </c>
      <c r="D2919" s="11" t="str">
        <f>IF('Atual-TXT'!A2940&lt;&gt;"",RIGHT(LEFT('Atual-TXT'!A2940,77),1),"")</f>
        <v/>
      </c>
      <c r="E2919" s="12" t="str">
        <f>IF('Atual-TXT'!A2940&lt;&gt;"",IF(MOD(VALUE(LEFT(A2919,1)),2)=1,IF(D2919="D",C2919,-C2919),IF(D2919="C",C2919,-C2919)),"")</f>
        <v/>
      </c>
    </row>
    <row r="2920" spans="1:5" x14ac:dyDescent="0.2">
      <c r="A2920" s="11" t="str">
        <f>IF('Atual-TXT'!A2941&lt;&gt;"",LEFT('Atual-TXT'!A2941,15),"")</f>
        <v/>
      </c>
      <c r="B2920" s="11" t="str">
        <f>IF('Atual-TXT'!A2941&lt;&gt;"",RIGHT(LEFT('Atual-TXT'!A2941,51),34),"")</f>
        <v/>
      </c>
      <c r="C2920" s="12" t="str">
        <f>IF('Atual-TXT'!A2941&lt;&gt;"",VALUE(RIGHT(LEFT('Atual-TXT'!A2941,75),23)),"")</f>
        <v/>
      </c>
      <c r="D2920" s="11" t="str">
        <f>IF('Atual-TXT'!A2941&lt;&gt;"",RIGHT(LEFT('Atual-TXT'!A2941,77),1),"")</f>
        <v/>
      </c>
      <c r="E2920" s="12" t="str">
        <f>IF('Atual-TXT'!A2941&lt;&gt;"",IF(MOD(VALUE(LEFT(A2920,1)),2)=1,IF(D2920="D",C2920,-C2920),IF(D2920="C",C2920,-C2920)),"")</f>
        <v/>
      </c>
    </row>
    <row r="2921" spans="1:5" x14ac:dyDescent="0.2">
      <c r="A2921" s="11" t="str">
        <f>IF('Atual-TXT'!A2942&lt;&gt;"",LEFT('Atual-TXT'!A2942,15),"")</f>
        <v/>
      </c>
      <c r="B2921" s="11" t="str">
        <f>IF('Atual-TXT'!A2942&lt;&gt;"",RIGHT(LEFT('Atual-TXT'!A2942,51),34),"")</f>
        <v/>
      </c>
      <c r="C2921" s="12" t="str">
        <f>IF('Atual-TXT'!A2942&lt;&gt;"",VALUE(RIGHT(LEFT('Atual-TXT'!A2942,75),23)),"")</f>
        <v/>
      </c>
      <c r="D2921" s="11" t="str">
        <f>IF('Atual-TXT'!A2942&lt;&gt;"",RIGHT(LEFT('Atual-TXT'!A2942,77),1),"")</f>
        <v/>
      </c>
      <c r="E2921" s="12" t="str">
        <f>IF('Atual-TXT'!A2942&lt;&gt;"",IF(MOD(VALUE(LEFT(A2921,1)),2)=1,IF(D2921="D",C2921,-C2921),IF(D2921="C",C2921,-C2921)),"")</f>
        <v/>
      </c>
    </row>
    <row r="2922" spans="1:5" x14ac:dyDescent="0.2">
      <c r="A2922" s="11" t="str">
        <f>IF('Atual-TXT'!A2943&lt;&gt;"",LEFT('Atual-TXT'!A2943,15),"")</f>
        <v/>
      </c>
      <c r="B2922" s="11" t="str">
        <f>IF('Atual-TXT'!A2943&lt;&gt;"",RIGHT(LEFT('Atual-TXT'!A2943,51),34),"")</f>
        <v/>
      </c>
      <c r="C2922" s="12" t="str">
        <f>IF('Atual-TXT'!A2943&lt;&gt;"",VALUE(RIGHT(LEFT('Atual-TXT'!A2943,75),23)),"")</f>
        <v/>
      </c>
      <c r="D2922" s="11" t="str">
        <f>IF('Atual-TXT'!A2943&lt;&gt;"",RIGHT(LEFT('Atual-TXT'!A2943,77),1),"")</f>
        <v/>
      </c>
      <c r="E2922" s="12" t="str">
        <f>IF('Atual-TXT'!A2943&lt;&gt;"",IF(MOD(VALUE(LEFT(A2922,1)),2)=1,IF(D2922="D",C2922,-C2922),IF(D2922="C",C2922,-C2922)),"")</f>
        <v/>
      </c>
    </row>
    <row r="2923" spans="1:5" x14ac:dyDescent="0.2">
      <c r="A2923" s="11" t="str">
        <f>IF('Atual-TXT'!A2944&lt;&gt;"",LEFT('Atual-TXT'!A2944,15),"")</f>
        <v/>
      </c>
      <c r="B2923" s="11" t="str">
        <f>IF('Atual-TXT'!A2944&lt;&gt;"",RIGHT(LEFT('Atual-TXT'!A2944,51),34),"")</f>
        <v/>
      </c>
      <c r="C2923" s="12" t="str">
        <f>IF('Atual-TXT'!A2944&lt;&gt;"",VALUE(RIGHT(LEFT('Atual-TXT'!A2944,75),23)),"")</f>
        <v/>
      </c>
      <c r="D2923" s="11" t="str">
        <f>IF('Atual-TXT'!A2944&lt;&gt;"",RIGHT(LEFT('Atual-TXT'!A2944,77),1),"")</f>
        <v/>
      </c>
      <c r="E2923" s="12" t="str">
        <f>IF('Atual-TXT'!A2944&lt;&gt;"",IF(MOD(VALUE(LEFT(A2923,1)),2)=1,IF(D2923="D",C2923,-C2923),IF(D2923="C",C2923,-C2923)),"")</f>
        <v/>
      </c>
    </row>
    <row r="2924" spans="1:5" x14ac:dyDescent="0.2">
      <c r="A2924" s="11" t="str">
        <f>IF('Atual-TXT'!A2945&lt;&gt;"",LEFT('Atual-TXT'!A2945,15),"")</f>
        <v/>
      </c>
      <c r="B2924" s="11" t="str">
        <f>IF('Atual-TXT'!A2945&lt;&gt;"",RIGHT(LEFT('Atual-TXT'!A2945,51),34),"")</f>
        <v/>
      </c>
      <c r="C2924" s="12" t="str">
        <f>IF('Atual-TXT'!A2945&lt;&gt;"",VALUE(RIGHT(LEFT('Atual-TXT'!A2945,75),23)),"")</f>
        <v/>
      </c>
      <c r="D2924" s="11" t="str">
        <f>IF('Atual-TXT'!A2945&lt;&gt;"",RIGHT(LEFT('Atual-TXT'!A2945,77),1),"")</f>
        <v/>
      </c>
      <c r="E2924" s="12" t="str">
        <f>IF('Atual-TXT'!A2945&lt;&gt;"",IF(MOD(VALUE(LEFT(A2924,1)),2)=1,IF(D2924="D",C2924,-C2924),IF(D2924="C",C2924,-C2924)),"")</f>
        <v/>
      </c>
    </row>
    <row r="2925" spans="1:5" x14ac:dyDescent="0.2">
      <c r="A2925" s="11" t="str">
        <f>IF('Atual-TXT'!A2946&lt;&gt;"",LEFT('Atual-TXT'!A2946,15),"")</f>
        <v/>
      </c>
      <c r="B2925" s="11" t="str">
        <f>IF('Atual-TXT'!A2946&lt;&gt;"",RIGHT(LEFT('Atual-TXT'!A2946,51),34),"")</f>
        <v/>
      </c>
      <c r="C2925" s="12" t="str">
        <f>IF('Atual-TXT'!A2946&lt;&gt;"",VALUE(RIGHT(LEFT('Atual-TXT'!A2946,75),23)),"")</f>
        <v/>
      </c>
      <c r="D2925" s="11" t="str">
        <f>IF('Atual-TXT'!A2946&lt;&gt;"",RIGHT(LEFT('Atual-TXT'!A2946,77),1),"")</f>
        <v/>
      </c>
      <c r="E2925" s="12" t="str">
        <f>IF('Atual-TXT'!A2946&lt;&gt;"",IF(MOD(VALUE(LEFT(A2925,1)),2)=1,IF(D2925="D",C2925,-C2925),IF(D2925="C",C2925,-C2925)),"")</f>
        <v/>
      </c>
    </row>
    <row r="2926" spans="1:5" x14ac:dyDescent="0.2">
      <c r="A2926" s="11" t="str">
        <f>IF('Atual-TXT'!A2947&lt;&gt;"",LEFT('Atual-TXT'!A2947,15),"")</f>
        <v/>
      </c>
      <c r="B2926" s="11" t="str">
        <f>IF('Atual-TXT'!A2947&lt;&gt;"",RIGHT(LEFT('Atual-TXT'!A2947,51),34),"")</f>
        <v/>
      </c>
      <c r="C2926" s="12" t="str">
        <f>IF('Atual-TXT'!A2947&lt;&gt;"",VALUE(RIGHT(LEFT('Atual-TXT'!A2947,75),23)),"")</f>
        <v/>
      </c>
      <c r="D2926" s="11" t="str">
        <f>IF('Atual-TXT'!A2947&lt;&gt;"",RIGHT(LEFT('Atual-TXT'!A2947,77),1),"")</f>
        <v/>
      </c>
      <c r="E2926" s="12" t="str">
        <f>IF('Atual-TXT'!A2947&lt;&gt;"",IF(MOD(VALUE(LEFT(A2926,1)),2)=1,IF(D2926="D",C2926,-C2926),IF(D2926="C",C2926,-C2926)),"")</f>
        <v/>
      </c>
    </row>
    <row r="2927" spans="1:5" x14ac:dyDescent="0.2">
      <c r="A2927" s="11" t="str">
        <f>IF('Atual-TXT'!A2948&lt;&gt;"",LEFT('Atual-TXT'!A2948,15),"")</f>
        <v/>
      </c>
      <c r="B2927" s="11" t="str">
        <f>IF('Atual-TXT'!A2948&lt;&gt;"",RIGHT(LEFT('Atual-TXT'!A2948,51),34),"")</f>
        <v/>
      </c>
      <c r="C2927" s="12" t="str">
        <f>IF('Atual-TXT'!A2948&lt;&gt;"",VALUE(RIGHT(LEFT('Atual-TXT'!A2948,75),23)),"")</f>
        <v/>
      </c>
      <c r="D2927" s="11" t="str">
        <f>IF('Atual-TXT'!A2948&lt;&gt;"",RIGHT(LEFT('Atual-TXT'!A2948,77),1),"")</f>
        <v/>
      </c>
      <c r="E2927" s="12" t="str">
        <f>IF('Atual-TXT'!A2948&lt;&gt;"",IF(MOD(VALUE(LEFT(A2927,1)),2)=1,IF(D2927="D",C2927,-C2927),IF(D2927="C",C2927,-C2927)),"")</f>
        <v/>
      </c>
    </row>
    <row r="2928" spans="1:5" x14ac:dyDescent="0.2">
      <c r="A2928" s="11" t="str">
        <f>IF('Atual-TXT'!A2949&lt;&gt;"",LEFT('Atual-TXT'!A2949,15),"")</f>
        <v/>
      </c>
      <c r="B2928" s="11" t="str">
        <f>IF('Atual-TXT'!A2949&lt;&gt;"",RIGHT(LEFT('Atual-TXT'!A2949,51),34),"")</f>
        <v/>
      </c>
      <c r="C2928" s="12" t="str">
        <f>IF('Atual-TXT'!A2949&lt;&gt;"",VALUE(RIGHT(LEFT('Atual-TXT'!A2949,75),23)),"")</f>
        <v/>
      </c>
      <c r="D2928" s="11" t="str">
        <f>IF('Atual-TXT'!A2949&lt;&gt;"",RIGHT(LEFT('Atual-TXT'!A2949,77),1),"")</f>
        <v/>
      </c>
      <c r="E2928" s="12" t="str">
        <f>IF('Atual-TXT'!A2949&lt;&gt;"",IF(MOD(VALUE(LEFT(A2928,1)),2)=1,IF(D2928="D",C2928,-C2928),IF(D2928="C",C2928,-C2928)),"")</f>
        <v/>
      </c>
    </row>
    <row r="2929" spans="1:5" x14ac:dyDescent="0.2">
      <c r="A2929" s="11" t="str">
        <f>IF('Atual-TXT'!A2950&lt;&gt;"",LEFT('Atual-TXT'!A2950,15),"")</f>
        <v/>
      </c>
      <c r="B2929" s="11" t="str">
        <f>IF('Atual-TXT'!A2950&lt;&gt;"",RIGHT(LEFT('Atual-TXT'!A2950,51),34),"")</f>
        <v/>
      </c>
      <c r="C2929" s="12" t="str">
        <f>IF('Atual-TXT'!A2950&lt;&gt;"",VALUE(RIGHT(LEFT('Atual-TXT'!A2950,75),23)),"")</f>
        <v/>
      </c>
      <c r="D2929" s="11" t="str">
        <f>IF('Atual-TXT'!A2950&lt;&gt;"",RIGHT(LEFT('Atual-TXT'!A2950,77),1),"")</f>
        <v/>
      </c>
      <c r="E2929" s="12" t="str">
        <f>IF('Atual-TXT'!A2950&lt;&gt;"",IF(MOD(VALUE(LEFT(A2929,1)),2)=1,IF(D2929="D",C2929,-C2929),IF(D2929="C",C2929,-C2929)),"")</f>
        <v/>
      </c>
    </row>
    <row r="2930" spans="1:5" x14ac:dyDescent="0.2">
      <c r="A2930" s="11" t="str">
        <f>IF('Atual-TXT'!A2951&lt;&gt;"",LEFT('Atual-TXT'!A2951,15),"")</f>
        <v/>
      </c>
      <c r="B2930" s="11" t="str">
        <f>IF('Atual-TXT'!A2951&lt;&gt;"",RIGHT(LEFT('Atual-TXT'!A2951,51),34),"")</f>
        <v/>
      </c>
      <c r="C2930" s="12" t="str">
        <f>IF('Atual-TXT'!A2951&lt;&gt;"",VALUE(RIGHT(LEFT('Atual-TXT'!A2951,75),23)),"")</f>
        <v/>
      </c>
      <c r="D2930" s="11" t="str">
        <f>IF('Atual-TXT'!A2951&lt;&gt;"",RIGHT(LEFT('Atual-TXT'!A2951,77),1),"")</f>
        <v/>
      </c>
      <c r="E2930" s="12" t="str">
        <f>IF('Atual-TXT'!A2951&lt;&gt;"",IF(MOD(VALUE(LEFT(A2930,1)),2)=1,IF(D2930="D",C2930,-C2930),IF(D2930="C",C2930,-C2930)),"")</f>
        <v/>
      </c>
    </row>
    <row r="2931" spans="1:5" x14ac:dyDescent="0.2">
      <c r="A2931" s="11" t="str">
        <f>IF('Atual-TXT'!A2952&lt;&gt;"",LEFT('Atual-TXT'!A2952,15),"")</f>
        <v/>
      </c>
      <c r="B2931" s="11" t="str">
        <f>IF('Atual-TXT'!A2952&lt;&gt;"",RIGHT(LEFT('Atual-TXT'!A2952,51),34),"")</f>
        <v/>
      </c>
      <c r="C2931" s="12" t="str">
        <f>IF('Atual-TXT'!A2952&lt;&gt;"",VALUE(RIGHT(LEFT('Atual-TXT'!A2952,75),23)),"")</f>
        <v/>
      </c>
      <c r="D2931" s="11" t="str">
        <f>IF('Atual-TXT'!A2952&lt;&gt;"",RIGHT(LEFT('Atual-TXT'!A2952,77),1),"")</f>
        <v/>
      </c>
      <c r="E2931" s="12" t="str">
        <f>IF('Atual-TXT'!A2952&lt;&gt;"",IF(MOD(VALUE(LEFT(A2931,1)),2)=1,IF(D2931="D",C2931,-C2931),IF(D2931="C",C2931,-C2931)),"")</f>
        <v/>
      </c>
    </row>
    <row r="2932" spans="1:5" x14ac:dyDescent="0.2">
      <c r="A2932" s="11" t="str">
        <f>IF('Atual-TXT'!A2953&lt;&gt;"",LEFT('Atual-TXT'!A2953,15),"")</f>
        <v/>
      </c>
      <c r="B2932" s="11" t="str">
        <f>IF('Atual-TXT'!A2953&lt;&gt;"",RIGHT(LEFT('Atual-TXT'!A2953,51),34),"")</f>
        <v/>
      </c>
      <c r="C2932" s="12" t="str">
        <f>IF('Atual-TXT'!A2953&lt;&gt;"",VALUE(RIGHT(LEFT('Atual-TXT'!A2953,75),23)),"")</f>
        <v/>
      </c>
      <c r="D2932" s="11" t="str">
        <f>IF('Atual-TXT'!A2953&lt;&gt;"",RIGHT(LEFT('Atual-TXT'!A2953,77),1),"")</f>
        <v/>
      </c>
      <c r="E2932" s="12" t="str">
        <f>IF('Atual-TXT'!A2953&lt;&gt;"",IF(MOD(VALUE(LEFT(A2932,1)),2)=1,IF(D2932="D",C2932,-C2932),IF(D2932="C",C2932,-C2932)),"")</f>
        <v/>
      </c>
    </row>
    <row r="2933" spans="1:5" x14ac:dyDescent="0.2">
      <c r="A2933" s="11" t="str">
        <f>IF('Atual-TXT'!A2954&lt;&gt;"",LEFT('Atual-TXT'!A2954,15),"")</f>
        <v/>
      </c>
      <c r="B2933" s="11" t="str">
        <f>IF('Atual-TXT'!A2954&lt;&gt;"",RIGHT(LEFT('Atual-TXT'!A2954,51),34),"")</f>
        <v/>
      </c>
      <c r="C2933" s="12" t="str">
        <f>IF('Atual-TXT'!A2954&lt;&gt;"",VALUE(RIGHT(LEFT('Atual-TXT'!A2954,75),23)),"")</f>
        <v/>
      </c>
      <c r="D2933" s="11" t="str">
        <f>IF('Atual-TXT'!A2954&lt;&gt;"",RIGHT(LEFT('Atual-TXT'!A2954,77),1),"")</f>
        <v/>
      </c>
      <c r="E2933" s="12" t="str">
        <f>IF('Atual-TXT'!A2954&lt;&gt;"",IF(MOD(VALUE(LEFT(A2933,1)),2)=1,IF(D2933="D",C2933,-C2933),IF(D2933="C",C2933,-C2933)),"")</f>
        <v/>
      </c>
    </row>
    <row r="2934" spans="1:5" x14ac:dyDescent="0.2">
      <c r="A2934" s="11" t="str">
        <f>IF('Atual-TXT'!A2955&lt;&gt;"",LEFT('Atual-TXT'!A2955,15),"")</f>
        <v/>
      </c>
      <c r="B2934" s="11" t="str">
        <f>IF('Atual-TXT'!A2955&lt;&gt;"",RIGHT(LEFT('Atual-TXT'!A2955,51),34),"")</f>
        <v/>
      </c>
      <c r="C2934" s="12" t="str">
        <f>IF('Atual-TXT'!A2955&lt;&gt;"",VALUE(RIGHT(LEFT('Atual-TXT'!A2955,75),23)),"")</f>
        <v/>
      </c>
      <c r="D2934" s="11" t="str">
        <f>IF('Atual-TXT'!A2955&lt;&gt;"",RIGHT(LEFT('Atual-TXT'!A2955,77),1),"")</f>
        <v/>
      </c>
      <c r="E2934" s="12" t="str">
        <f>IF('Atual-TXT'!A2955&lt;&gt;"",IF(MOD(VALUE(LEFT(A2934,1)),2)=1,IF(D2934="D",C2934,-C2934),IF(D2934="C",C2934,-C2934)),"")</f>
        <v/>
      </c>
    </row>
    <row r="2935" spans="1:5" x14ac:dyDescent="0.2">
      <c r="A2935" s="11" t="str">
        <f>IF('Atual-TXT'!A2956&lt;&gt;"",LEFT('Atual-TXT'!A2956,15),"")</f>
        <v/>
      </c>
      <c r="B2935" s="11" t="str">
        <f>IF('Atual-TXT'!A2956&lt;&gt;"",RIGHT(LEFT('Atual-TXT'!A2956,51),34),"")</f>
        <v/>
      </c>
      <c r="C2935" s="12" t="str">
        <f>IF('Atual-TXT'!A2956&lt;&gt;"",VALUE(RIGHT(LEFT('Atual-TXT'!A2956,75),23)),"")</f>
        <v/>
      </c>
      <c r="D2935" s="11" t="str">
        <f>IF('Atual-TXT'!A2956&lt;&gt;"",RIGHT(LEFT('Atual-TXT'!A2956,77),1),"")</f>
        <v/>
      </c>
      <c r="E2935" s="12" t="str">
        <f>IF('Atual-TXT'!A2956&lt;&gt;"",IF(MOD(VALUE(LEFT(A2935,1)),2)=1,IF(D2935="D",C2935,-C2935),IF(D2935="C",C2935,-C2935)),"")</f>
        <v/>
      </c>
    </row>
    <row r="2936" spans="1:5" x14ac:dyDescent="0.2">
      <c r="A2936" s="11" t="str">
        <f>IF('Atual-TXT'!A2957&lt;&gt;"",LEFT('Atual-TXT'!A2957,15),"")</f>
        <v/>
      </c>
      <c r="B2936" s="11" t="str">
        <f>IF('Atual-TXT'!A2957&lt;&gt;"",RIGHT(LEFT('Atual-TXT'!A2957,51),34),"")</f>
        <v/>
      </c>
      <c r="C2936" s="12" t="str">
        <f>IF('Atual-TXT'!A2957&lt;&gt;"",VALUE(RIGHT(LEFT('Atual-TXT'!A2957,75),23)),"")</f>
        <v/>
      </c>
      <c r="D2936" s="11" t="str">
        <f>IF('Atual-TXT'!A2957&lt;&gt;"",RIGHT(LEFT('Atual-TXT'!A2957,77),1),"")</f>
        <v/>
      </c>
      <c r="E2936" s="12" t="str">
        <f>IF('Atual-TXT'!A2957&lt;&gt;"",IF(MOD(VALUE(LEFT(A2936,1)),2)=1,IF(D2936="D",C2936,-C2936),IF(D2936="C",C2936,-C2936)),"")</f>
        <v/>
      </c>
    </row>
    <row r="2937" spans="1:5" x14ac:dyDescent="0.2">
      <c r="A2937" s="11" t="str">
        <f>IF('Atual-TXT'!A2958&lt;&gt;"",LEFT('Atual-TXT'!A2958,15),"")</f>
        <v/>
      </c>
      <c r="B2937" s="11" t="str">
        <f>IF('Atual-TXT'!A2958&lt;&gt;"",RIGHT(LEFT('Atual-TXT'!A2958,51),34),"")</f>
        <v/>
      </c>
      <c r="C2937" s="12" t="str">
        <f>IF('Atual-TXT'!A2958&lt;&gt;"",VALUE(RIGHT(LEFT('Atual-TXT'!A2958,75),23)),"")</f>
        <v/>
      </c>
      <c r="D2937" s="11" t="str">
        <f>IF('Atual-TXT'!A2958&lt;&gt;"",RIGHT(LEFT('Atual-TXT'!A2958,77),1),"")</f>
        <v/>
      </c>
      <c r="E2937" s="12" t="str">
        <f>IF('Atual-TXT'!A2958&lt;&gt;"",IF(MOD(VALUE(LEFT(A2937,1)),2)=1,IF(D2937="D",C2937,-C2937),IF(D2937="C",C2937,-C2937)),"")</f>
        <v/>
      </c>
    </row>
    <row r="2938" spans="1:5" x14ac:dyDescent="0.2">
      <c r="A2938" s="11" t="str">
        <f>IF('Atual-TXT'!A2959&lt;&gt;"",LEFT('Atual-TXT'!A2959,15),"")</f>
        <v/>
      </c>
      <c r="B2938" s="11" t="str">
        <f>IF('Atual-TXT'!A2959&lt;&gt;"",RIGHT(LEFT('Atual-TXT'!A2959,51),34),"")</f>
        <v/>
      </c>
      <c r="C2938" s="12" t="str">
        <f>IF('Atual-TXT'!A2959&lt;&gt;"",VALUE(RIGHT(LEFT('Atual-TXT'!A2959,75),23)),"")</f>
        <v/>
      </c>
      <c r="D2938" s="11" t="str">
        <f>IF('Atual-TXT'!A2959&lt;&gt;"",RIGHT(LEFT('Atual-TXT'!A2959,77),1),"")</f>
        <v/>
      </c>
      <c r="E2938" s="12" t="str">
        <f>IF('Atual-TXT'!A2959&lt;&gt;"",IF(MOD(VALUE(LEFT(A2938,1)),2)=1,IF(D2938="D",C2938,-C2938),IF(D2938="C",C2938,-C2938)),"")</f>
        <v/>
      </c>
    </row>
    <row r="2939" spans="1:5" x14ac:dyDescent="0.2">
      <c r="A2939" s="11" t="str">
        <f>IF('Atual-TXT'!A2960&lt;&gt;"",LEFT('Atual-TXT'!A2960,15),"")</f>
        <v/>
      </c>
      <c r="B2939" s="11" t="str">
        <f>IF('Atual-TXT'!A2960&lt;&gt;"",RIGHT(LEFT('Atual-TXT'!A2960,51),34),"")</f>
        <v/>
      </c>
      <c r="C2939" s="12" t="str">
        <f>IF('Atual-TXT'!A2960&lt;&gt;"",VALUE(RIGHT(LEFT('Atual-TXT'!A2960,75),23)),"")</f>
        <v/>
      </c>
      <c r="D2939" s="11" t="str">
        <f>IF('Atual-TXT'!A2960&lt;&gt;"",RIGHT(LEFT('Atual-TXT'!A2960,77),1),"")</f>
        <v/>
      </c>
      <c r="E2939" s="12" t="str">
        <f>IF('Atual-TXT'!A2960&lt;&gt;"",IF(MOD(VALUE(LEFT(A2939,1)),2)=1,IF(D2939="D",C2939,-C2939),IF(D2939="C",C2939,-C2939)),"")</f>
        <v/>
      </c>
    </row>
    <row r="2940" spans="1:5" x14ac:dyDescent="0.2">
      <c r="A2940" s="11" t="str">
        <f>IF('Atual-TXT'!A2961&lt;&gt;"",LEFT('Atual-TXT'!A2961,15),"")</f>
        <v/>
      </c>
      <c r="B2940" s="11" t="str">
        <f>IF('Atual-TXT'!A2961&lt;&gt;"",RIGHT(LEFT('Atual-TXT'!A2961,51),34),"")</f>
        <v/>
      </c>
      <c r="C2940" s="12" t="str">
        <f>IF('Atual-TXT'!A2961&lt;&gt;"",VALUE(RIGHT(LEFT('Atual-TXT'!A2961,75),23)),"")</f>
        <v/>
      </c>
      <c r="D2940" s="11" t="str">
        <f>IF('Atual-TXT'!A2961&lt;&gt;"",RIGHT(LEFT('Atual-TXT'!A2961,77),1),"")</f>
        <v/>
      </c>
      <c r="E2940" s="12" t="str">
        <f>IF('Atual-TXT'!A2961&lt;&gt;"",IF(MOD(VALUE(LEFT(A2940,1)),2)=1,IF(D2940="D",C2940,-C2940),IF(D2940="C",C2940,-C2940)),"")</f>
        <v/>
      </c>
    </row>
    <row r="2941" spans="1:5" x14ac:dyDescent="0.2">
      <c r="A2941" s="11" t="str">
        <f>IF('Atual-TXT'!A2962&lt;&gt;"",LEFT('Atual-TXT'!A2962,15),"")</f>
        <v/>
      </c>
      <c r="B2941" s="11" t="str">
        <f>IF('Atual-TXT'!A2962&lt;&gt;"",RIGHT(LEFT('Atual-TXT'!A2962,51),34),"")</f>
        <v/>
      </c>
      <c r="C2941" s="12" t="str">
        <f>IF('Atual-TXT'!A2962&lt;&gt;"",VALUE(RIGHT(LEFT('Atual-TXT'!A2962,75),23)),"")</f>
        <v/>
      </c>
      <c r="D2941" s="11" t="str">
        <f>IF('Atual-TXT'!A2962&lt;&gt;"",RIGHT(LEFT('Atual-TXT'!A2962,77),1),"")</f>
        <v/>
      </c>
      <c r="E2941" s="12" t="str">
        <f>IF('Atual-TXT'!A2962&lt;&gt;"",IF(MOD(VALUE(LEFT(A2941,1)),2)=1,IF(D2941="D",C2941,-C2941),IF(D2941="C",C2941,-C2941)),"")</f>
        <v/>
      </c>
    </row>
    <row r="2942" spans="1:5" x14ac:dyDescent="0.2">
      <c r="A2942" s="11" t="str">
        <f>IF('Atual-TXT'!A2963&lt;&gt;"",LEFT('Atual-TXT'!A2963,15),"")</f>
        <v/>
      </c>
      <c r="B2942" s="11" t="str">
        <f>IF('Atual-TXT'!A2963&lt;&gt;"",RIGHT(LEFT('Atual-TXT'!A2963,51),34),"")</f>
        <v/>
      </c>
      <c r="C2942" s="12" t="str">
        <f>IF('Atual-TXT'!A2963&lt;&gt;"",VALUE(RIGHT(LEFT('Atual-TXT'!A2963,75),23)),"")</f>
        <v/>
      </c>
      <c r="D2942" s="11" t="str">
        <f>IF('Atual-TXT'!A2963&lt;&gt;"",RIGHT(LEFT('Atual-TXT'!A2963,77),1),"")</f>
        <v/>
      </c>
      <c r="E2942" s="12" t="str">
        <f>IF('Atual-TXT'!A2963&lt;&gt;"",IF(MOD(VALUE(LEFT(A2942,1)),2)=1,IF(D2942="D",C2942,-C2942),IF(D2942="C",C2942,-C2942)),"")</f>
        <v/>
      </c>
    </row>
    <row r="2943" spans="1:5" x14ac:dyDescent="0.2">
      <c r="A2943" s="11" t="str">
        <f>IF('Atual-TXT'!A2964&lt;&gt;"",LEFT('Atual-TXT'!A2964,15),"")</f>
        <v/>
      </c>
      <c r="B2943" s="11" t="str">
        <f>IF('Atual-TXT'!A2964&lt;&gt;"",RIGHT(LEFT('Atual-TXT'!A2964,51),34),"")</f>
        <v/>
      </c>
      <c r="C2943" s="12" t="str">
        <f>IF('Atual-TXT'!A2964&lt;&gt;"",VALUE(RIGHT(LEFT('Atual-TXT'!A2964,75),23)),"")</f>
        <v/>
      </c>
      <c r="D2943" s="11" t="str">
        <f>IF('Atual-TXT'!A2964&lt;&gt;"",RIGHT(LEFT('Atual-TXT'!A2964,77),1),"")</f>
        <v/>
      </c>
      <c r="E2943" s="12" t="str">
        <f>IF('Atual-TXT'!A2964&lt;&gt;"",IF(MOD(VALUE(LEFT(A2943,1)),2)=1,IF(D2943="D",C2943,-C2943),IF(D2943="C",C2943,-C2943)),"")</f>
        <v/>
      </c>
    </row>
    <row r="2944" spans="1:5" x14ac:dyDescent="0.2">
      <c r="A2944" s="11" t="str">
        <f>IF('Atual-TXT'!A2965&lt;&gt;"",LEFT('Atual-TXT'!A2965,15),"")</f>
        <v/>
      </c>
      <c r="B2944" s="11" t="str">
        <f>IF('Atual-TXT'!A2965&lt;&gt;"",RIGHT(LEFT('Atual-TXT'!A2965,51),34),"")</f>
        <v/>
      </c>
      <c r="C2944" s="12" t="str">
        <f>IF('Atual-TXT'!A2965&lt;&gt;"",VALUE(RIGHT(LEFT('Atual-TXT'!A2965,75),23)),"")</f>
        <v/>
      </c>
      <c r="D2944" s="11" t="str">
        <f>IF('Atual-TXT'!A2965&lt;&gt;"",RIGHT(LEFT('Atual-TXT'!A2965,77),1),"")</f>
        <v/>
      </c>
      <c r="E2944" s="12" t="str">
        <f>IF('Atual-TXT'!A2965&lt;&gt;"",IF(MOD(VALUE(LEFT(A2944,1)),2)=1,IF(D2944="D",C2944,-C2944),IF(D2944="C",C2944,-C2944)),"")</f>
        <v/>
      </c>
    </row>
    <row r="2945" spans="1:5" x14ac:dyDescent="0.2">
      <c r="A2945" s="11" t="str">
        <f>IF('Atual-TXT'!A2966&lt;&gt;"",LEFT('Atual-TXT'!A2966,15),"")</f>
        <v/>
      </c>
      <c r="B2945" s="11" t="str">
        <f>IF('Atual-TXT'!A2966&lt;&gt;"",RIGHT(LEFT('Atual-TXT'!A2966,51),34),"")</f>
        <v/>
      </c>
      <c r="C2945" s="12" t="str">
        <f>IF('Atual-TXT'!A2966&lt;&gt;"",VALUE(RIGHT(LEFT('Atual-TXT'!A2966,75),23)),"")</f>
        <v/>
      </c>
      <c r="D2945" s="11" t="str">
        <f>IF('Atual-TXT'!A2966&lt;&gt;"",RIGHT(LEFT('Atual-TXT'!A2966,77),1),"")</f>
        <v/>
      </c>
      <c r="E2945" s="12" t="str">
        <f>IF('Atual-TXT'!A2966&lt;&gt;"",IF(MOD(VALUE(LEFT(A2945,1)),2)=1,IF(D2945="D",C2945,-C2945),IF(D2945="C",C2945,-C2945)),"")</f>
        <v/>
      </c>
    </row>
    <row r="2946" spans="1:5" x14ac:dyDescent="0.2">
      <c r="A2946" s="11" t="str">
        <f>IF('Atual-TXT'!A2967&lt;&gt;"",LEFT('Atual-TXT'!A2967,15),"")</f>
        <v/>
      </c>
      <c r="B2946" s="11" t="str">
        <f>IF('Atual-TXT'!A2967&lt;&gt;"",RIGHT(LEFT('Atual-TXT'!A2967,51),34),"")</f>
        <v/>
      </c>
      <c r="C2946" s="12" t="str">
        <f>IF('Atual-TXT'!A2967&lt;&gt;"",VALUE(RIGHT(LEFT('Atual-TXT'!A2967,75),23)),"")</f>
        <v/>
      </c>
      <c r="D2946" s="11" t="str">
        <f>IF('Atual-TXT'!A2967&lt;&gt;"",RIGHT(LEFT('Atual-TXT'!A2967,77),1),"")</f>
        <v/>
      </c>
      <c r="E2946" s="12" t="str">
        <f>IF('Atual-TXT'!A2967&lt;&gt;"",IF(MOD(VALUE(LEFT(A2946,1)),2)=1,IF(D2946="D",C2946,-C2946),IF(D2946="C",C2946,-C2946)),"")</f>
        <v/>
      </c>
    </row>
    <row r="2947" spans="1:5" x14ac:dyDescent="0.2">
      <c r="A2947" s="11" t="str">
        <f>IF('Atual-TXT'!A2968&lt;&gt;"",LEFT('Atual-TXT'!A2968,15),"")</f>
        <v/>
      </c>
      <c r="B2947" s="11" t="str">
        <f>IF('Atual-TXT'!A2968&lt;&gt;"",RIGHT(LEFT('Atual-TXT'!A2968,51),34),"")</f>
        <v/>
      </c>
      <c r="C2947" s="12" t="str">
        <f>IF('Atual-TXT'!A2968&lt;&gt;"",VALUE(RIGHT(LEFT('Atual-TXT'!A2968,75),23)),"")</f>
        <v/>
      </c>
      <c r="D2947" s="11" t="str">
        <f>IF('Atual-TXT'!A2968&lt;&gt;"",RIGHT(LEFT('Atual-TXT'!A2968,77),1),"")</f>
        <v/>
      </c>
      <c r="E2947" s="12" t="str">
        <f>IF('Atual-TXT'!A2968&lt;&gt;"",IF(MOD(VALUE(LEFT(A2947,1)),2)=1,IF(D2947="D",C2947,-C2947),IF(D2947="C",C2947,-C2947)),"")</f>
        <v/>
      </c>
    </row>
    <row r="2948" spans="1:5" x14ac:dyDescent="0.2">
      <c r="A2948" s="11" t="str">
        <f>IF('Atual-TXT'!A2969&lt;&gt;"",LEFT('Atual-TXT'!A2969,15),"")</f>
        <v/>
      </c>
      <c r="B2948" s="11" t="str">
        <f>IF('Atual-TXT'!A2969&lt;&gt;"",RIGHT(LEFT('Atual-TXT'!A2969,51),34),"")</f>
        <v/>
      </c>
      <c r="C2948" s="12" t="str">
        <f>IF('Atual-TXT'!A2969&lt;&gt;"",VALUE(RIGHT(LEFT('Atual-TXT'!A2969,75),23)),"")</f>
        <v/>
      </c>
      <c r="D2948" s="11" t="str">
        <f>IF('Atual-TXT'!A2969&lt;&gt;"",RIGHT(LEFT('Atual-TXT'!A2969,77),1),"")</f>
        <v/>
      </c>
      <c r="E2948" s="12" t="str">
        <f>IF('Atual-TXT'!A2969&lt;&gt;"",IF(MOD(VALUE(LEFT(A2948,1)),2)=1,IF(D2948="D",C2948,-C2948),IF(D2948="C",C2948,-C2948)),"")</f>
        <v/>
      </c>
    </row>
    <row r="2949" spans="1:5" x14ac:dyDescent="0.2">
      <c r="A2949" s="11" t="str">
        <f>IF('Atual-TXT'!A2970&lt;&gt;"",LEFT('Atual-TXT'!A2970,15),"")</f>
        <v/>
      </c>
      <c r="B2949" s="11" t="str">
        <f>IF('Atual-TXT'!A2970&lt;&gt;"",RIGHT(LEFT('Atual-TXT'!A2970,51),34),"")</f>
        <v/>
      </c>
      <c r="C2949" s="12" t="str">
        <f>IF('Atual-TXT'!A2970&lt;&gt;"",VALUE(RIGHT(LEFT('Atual-TXT'!A2970,75),23)),"")</f>
        <v/>
      </c>
      <c r="D2949" s="11" t="str">
        <f>IF('Atual-TXT'!A2970&lt;&gt;"",RIGHT(LEFT('Atual-TXT'!A2970,77),1),"")</f>
        <v/>
      </c>
      <c r="E2949" s="12" t="str">
        <f>IF('Atual-TXT'!A2970&lt;&gt;"",IF(MOD(VALUE(LEFT(A2949,1)),2)=1,IF(D2949="D",C2949,-C2949),IF(D2949="C",C2949,-C2949)),"")</f>
        <v/>
      </c>
    </row>
    <row r="2950" spans="1:5" x14ac:dyDescent="0.2">
      <c r="A2950" s="11" t="str">
        <f>IF('Atual-TXT'!A2971&lt;&gt;"",LEFT('Atual-TXT'!A2971,15),"")</f>
        <v/>
      </c>
      <c r="B2950" s="11" t="str">
        <f>IF('Atual-TXT'!A2971&lt;&gt;"",RIGHT(LEFT('Atual-TXT'!A2971,51),34),"")</f>
        <v/>
      </c>
      <c r="C2950" s="12" t="str">
        <f>IF('Atual-TXT'!A2971&lt;&gt;"",VALUE(RIGHT(LEFT('Atual-TXT'!A2971,75),23)),"")</f>
        <v/>
      </c>
      <c r="D2950" s="11" t="str">
        <f>IF('Atual-TXT'!A2971&lt;&gt;"",RIGHT(LEFT('Atual-TXT'!A2971,77),1),"")</f>
        <v/>
      </c>
      <c r="E2950" s="12" t="str">
        <f>IF('Atual-TXT'!A2971&lt;&gt;"",IF(MOD(VALUE(LEFT(A2950,1)),2)=1,IF(D2950="D",C2950,-C2950),IF(D2950="C",C2950,-C2950)),"")</f>
        <v/>
      </c>
    </row>
    <row r="2951" spans="1:5" x14ac:dyDescent="0.2">
      <c r="A2951" s="11" t="str">
        <f>IF('Atual-TXT'!A2972&lt;&gt;"",LEFT('Atual-TXT'!A2972,15),"")</f>
        <v/>
      </c>
      <c r="B2951" s="11" t="str">
        <f>IF('Atual-TXT'!A2972&lt;&gt;"",RIGHT(LEFT('Atual-TXT'!A2972,51),34),"")</f>
        <v/>
      </c>
      <c r="C2951" s="12" t="str">
        <f>IF('Atual-TXT'!A2972&lt;&gt;"",VALUE(RIGHT(LEFT('Atual-TXT'!A2972,75),23)),"")</f>
        <v/>
      </c>
      <c r="D2951" s="11" t="str">
        <f>IF('Atual-TXT'!A2972&lt;&gt;"",RIGHT(LEFT('Atual-TXT'!A2972,77),1),"")</f>
        <v/>
      </c>
      <c r="E2951" s="12" t="str">
        <f>IF('Atual-TXT'!A2972&lt;&gt;"",IF(MOD(VALUE(LEFT(A2951,1)),2)=1,IF(D2951="D",C2951,-C2951),IF(D2951="C",C2951,-C2951)),"")</f>
        <v/>
      </c>
    </row>
    <row r="2952" spans="1:5" x14ac:dyDescent="0.2">
      <c r="A2952" s="11" t="str">
        <f>IF('Atual-TXT'!A2973&lt;&gt;"",LEFT('Atual-TXT'!A2973,15),"")</f>
        <v/>
      </c>
      <c r="B2952" s="11" t="str">
        <f>IF('Atual-TXT'!A2973&lt;&gt;"",RIGHT(LEFT('Atual-TXT'!A2973,51),34),"")</f>
        <v/>
      </c>
      <c r="C2952" s="12" t="str">
        <f>IF('Atual-TXT'!A2973&lt;&gt;"",VALUE(RIGHT(LEFT('Atual-TXT'!A2973,75),23)),"")</f>
        <v/>
      </c>
      <c r="D2952" s="11" t="str">
        <f>IF('Atual-TXT'!A2973&lt;&gt;"",RIGHT(LEFT('Atual-TXT'!A2973,77),1),"")</f>
        <v/>
      </c>
      <c r="E2952" s="12" t="str">
        <f>IF('Atual-TXT'!A2973&lt;&gt;"",IF(MOD(VALUE(LEFT(A2952,1)),2)=1,IF(D2952="D",C2952,-C2952),IF(D2952="C",C2952,-C2952)),"")</f>
        <v/>
      </c>
    </row>
    <row r="2953" spans="1:5" x14ac:dyDescent="0.2">
      <c r="A2953" s="11" t="str">
        <f>IF('Atual-TXT'!A2974&lt;&gt;"",LEFT('Atual-TXT'!A2974,15),"")</f>
        <v/>
      </c>
      <c r="B2953" s="11" t="str">
        <f>IF('Atual-TXT'!A2974&lt;&gt;"",RIGHT(LEFT('Atual-TXT'!A2974,51),34),"")</f>
        <v/>
      </c>
      <c r="C2953" s="12" t="str">
        <f>IF('Atual-TXT'!A2974&lt;&gt;"",VALUE(RIGHT(LEFT('Atual-TXT'!A2974,75),23)),"")</f>
        <v/>
      </c>
      <c r="D2953" s="11" t="str">
        <f>IF('Atual-TXT'!A2974&lt;&gt;"",RIGHT(LEFT('Atual-TXT'!A2974,77),1),"")</f>
        <v/>
      </c>
      <c r="E2953" s="12" t="str">
        <f>IF('Atual-TXT'!A2974&lt;&gt;"",IF(MOD(VALUE(LEFT(A2953,1)),2)=1,IF(D2953="D",C2953,-C2953),IF(D2953="C",C2953,-C2953)),"")</f>
        <v/>
      </c>
    </row>
    <row r="2954" spans="1:5" x14ac:dyDescent="0.2">
      <c r="A2954" s="11" t="str">
        <f>IF('Atual-TXT'!A2975&lt;&gt;"",LEFT('Atual-TXT'!A2975,15),"")</f>
        <v/>
      </c>
      <c r="B2954" s="11" t="str">
        <f>IF('Atual-TXT'!A2975&lt;&gt;"",RIGHT(LEFT('Atual-TXT'!A2975,51),34),"")</f>
        <v/>
      </c>
      <c r="C2954" s="12" t="str">
        <f>IF('Atual-TXT'!A2975&lt;&gt;"",VALUE(RIGHT(LEFT('Atual-TXT'!A2975,75),23)),"")</f>
        <v/>
      </c>
      <c r="D2954" s="11" t="str">
        <f>IF('Atual-TXT'!A2975&lt;&gt;"",RIGHT(LEFT('Atual-TXT'!A2975,77),1),"")</f>
        <v/>
      </c>
      <c r="E2954" s="12" t="str">
        <f>IF('Atual-TXT'!A2975&lt;&gt;"",IF(MOD(VALUE(LEFT(A2954,1)),2)=1,IF(D2954="D",C2954,-C2954),IF(D2954="C",C2954,-C2954)),"")</f>
        <v/>
      </c>
    </row>
    <row r="2955" spans="1:5" x14ac:dyDescent="0.2">
      <c r="A2955" s="11" t="str">
        <f>IF('Atual-TXT'!A2976&lt;&gt;"",LEFT('Atual-TXT'!A2976,15),"")</f>
        <v/>
      </c>
      <c r="B2955" s="11" t="str">
        <f>IF('Atual-TXT'!A2976&lt;&gt;"",RIGHT(LEFT('Atual-TXT'!A2976,51),34),"")</f>
        <v/>
      </c>
      <c r="C2955" s="12" t="str">
        <f>IF('Atual-TXT'!A2976&lt;&gt;"",VALUE(RIGHT(LEFT('Atual-TXT'!A2976,75),23)),"")</f>
        <v/>
      </c>
      <c r="D2955" s="11" t="str">
        <f>IF('Atual-TXT'!A2976&lt;&gt;"",RIGHT(LEFT('Atual-TXT'!A2976,77),1),"")</f>
        <v/>
      </c>
      <c r="E2955" s="12" t="str">
        <f>IF('Atual-TXT'!A2976&lt;&gt;"",IF(MOD(VALUE(LEFT(A2955,1)),2)=1,IF(D2955="D",C2955,-C2955),IF(D2955="C",C2955,-C2955)),"")</f>
        <v/>
      </c>
    </row>
    <row r="2956" spans="1:5" x14ac:dyDescent="0.2">
      <c r="A2956" s="11" t="str">
        <f>IF('Atual-TXT'!A2977&lt;&gt;"",LEFT('Atual-TXT'!A2977,15),"")</f>
        <v/>
      </c>
      <c r="B2956" s="11" t="str">
        <f>IF('Atual-TXT'!A2977&lt;&gt;"",RIGHT(LEFT('Atual-TXT'!A2977,51),34),"")</f>
        <v/>
      </c>
      <c r="C2956" s="12" t="str">
        <f>IF('Atual-TXT'!A2977&lt;&gt;"",VALUE(RIGHT(LEFT('Atual-TXT'!A2977,75),23)),"")</f>
        <v/>
      </c>
      <c r="D2956" s="11" t="str">
        <f>IF('Atual-TXT'!A2977&lt;&gt;"",RIGHT(LEFT('Atual-TXT'!A2977,77),1),"")</f>
        <v/>
      </c>
      <c r="E2956" s="12" t="str">
        <f>IF('Atual-TXT'!A2977&lt;&gt;"",IF(MOD(VALUE(LEFT(A2956,1)),2)=1,IF(D2956="D",C2956,-C2956),IF(D2956="C",C2956,-C2956)),"")</f>
        <v/>
      </c>
    </row>
    <row r="2957" spans="1:5" x14ac:dyDescent="0.2">
      <c r="A2957" s="11" t="str">
        <f>IF('Atual-TXT'!A2978&lt;&gt;"",LEFT('Atual-TXT'!A2978,15),"")</f>
        <v/>
      </c>
      <c r="B2957" s="11" t="str">
        <f>IF('Atual-TXT'!A2978&lt;&gt;"",RIGHT(LEFT('Atual-TXT'!A2978,51),34),"")</f>
        <v/>
      </c>
      <c r="C2957" s="12" t="str">
        <f>IF('Atual-TXT'!A2978&lt;&gt;"",VALUE(RIGHT(LEFT('Atual-TXT'!A2978,75),23)),"")</f>
        <v/>
      </c>
      <c r="D2957" s="11" t="str">
        <f>IF('Atual-TXT'!A2978&lt;&gt;"",RIGHT(LEFT('Atual-TXT'!A2978,77),1),"")</f>
        <v/>
      </c>
      <c r="E2957" s="12" t="str">
        <f>IF('Atual-TXT'!A2978&lt;&gt;"",IF(MOD(VALUE(LEFT(A2957,1)),2)=1,IF(D2957="D",C2957,-C2957),IF(D2957="C",C2957,-C2957)),"")</f>
        <v/>
      </c>
    </row>
    <row r="2958" spans="1:5" x14ac:dyDescent="0.2">
      <c r="A2958" s="11" t="str">
        <f>IF('Atual-TXT'!A2979&lt;&gt;"",LEFT('Atual-TXT'!A2979,15),"")</f>
        <v/>
      </c>
      <c r="B2958" s="11" t="str">
        <f>IF('Atual-TXT'!A2979&lt;&gt;"",RIGHT(LEFT('Atual-TXT'!A2979,51),34),"")</f>
        <v/>
      </c>
      <c r="C2958" s="12" t="str">
        <f>IF('Atual-TXT'!A2979&lt;&gt;"",VALUE(RIGHT(LEFT('Atual-TXT'!A2979,75),23)),"")</f>
        <v/>
      </c>
      <c r="D2958" s="11" t="str">
        <f>IF('Atual-TXT'!A2979&lt;&gt;"",RIGHT(LEFT('Atual-TXT'!A2979,77),1),"")</f>
        <v/>
      </c>
      <c r="E2958" s="12" t="str">
        <f>IF('Atual-TXT'!A2979&lt;&gt;"",IF(MOD(VALUE(LEFT(A2958,1)),2)=1,IF(D2958="D",C2958,-C2958),IF(D2958="C",C2958,-C2958)),"")</f>
        <v/>
      </c>
    </row>
    <row r="2959" spans="1:5" x14ac:dyDescent="0.2">
      <c r="A2959" s="11" t="str">
        <f>IF('Atual-TXT'!A2980&lt;&gt;"",LEFT('Atual-TXT'!A2980,15),"")</f>
        <v/>
      </c>
      <c r="B2959" s="11" t="str">
        <f>IF('Atual-TXT'!A2980&lt;&gt;"",RIGHT(LEFT('Atual-TXT'!A2980,51),34),"")</f>
        <v/>
      </c>
      <c r="C2959" s="12" t="str">
        <f>IF('Atual-TXT'!A2980&lt;&gt;"",VALUE(RIGHT(LEFT('Atual-TXT'!A2980,75),23)),"")</f>
        <v/>
      </c>
      <c r="D2959" s="11" t="str">
        <f>IF('Atual-TXT'!A2980&lt;&gt;"",RIGHT(LEFT('Atual-TXT'!A2980,77),1),"")</f>
        <v/>
      </c>
      <c r="E2959" s="12" t="str">
        <f>IF('Atual-TXT'!A2980&lt;&gt;"",IF(MOD(VALUE(LEFT(A2959,1)),2)=1,IF(D2959="D",C2959,-C2959),IF(D2959="C",C2959,-C2959)),"")</f>
        <v/>
      </c>
    </row>
    <row r="2960" spans="1:5" x14ac:dyDescent="0.2">
      <c r="A2960" s="11" t="str">
        <f>IF('Atual-TXT'!A2981&lt;&gt;"",LEFT('Atual-TXT'!A2981,15),"")</f>
        <v/>
      </c>
      <c r="B2960" s="11" t="str">
        <f>IF('Atual-TXT'!A2981&lt;&gt;"",RIGHT(LEFT('Atual-TXT'!A2981,51),34),"")</f>
        <v/>
      </c>
      <c r="C2960" s="12" t="str">
        <f>IF('Atual-TXT'!A2981&lt;&gt;"",VALUE(RIGHT(LEFT('Atual-TXT'!A2981,75),23)),"")</f>
        <v/>
      </c>
      <c r="D2960" s="11" t="str">
        <f>IF('Atual-TXT'!A2981&lt;&gt;"",RIGHT(LEFT('Atual-TXT'!A2981,77),1),"")</f>
        <v/>
      </c>
      <c r="E2960" s="12" t="str">
        <f>IF('Atual-TXT'!A2981&lt;&gt;"",IF(MOD(VALUE(LEFT(A2960,1)),2)=1,IF(D2960="D",C2960,-C2960),IF(D2960="C",C2960,-C2960)),"")</f>
        <v/>
      </c>
    </row>
    <row r="2961" spans="1:5" x14ac:dyDescent="0.2">
      <c r="A2961" s="11" t="str">
        <f>IF('Atual-TXT'!A2982&lt;&gt;"",LEFT('Atual-TXT'!A2982,15),"")</f>
        <v/>
      </c>
      <c r="B2961" s="11" t="str">
        <f>IF('Atual-TXT'!A2982&lt;&gt;"",RIGHT(LEFT('Atual-TXT'!A2982,51),34),"")</f>
        <v/>
      </c>
      <c r="C2961" s="12" t="str">
        <f>IF('Atual-TXT'!A2982&lt;&gt;"",VALUE(RIGHT(LEFT('Atual-TXT'!A2982,75),23)),"")</f>
        <v/>
      </c>
      <c r="D2961" s="11" t="str">
        <f>IF('Atual-TXT'!A2982&lt;&gt;"",RIGHT(LEFT('Atual-TXT'!A2982,77),1),"")</f>
        <v/>
      </c>
      <c r="E2961" s="12" t="str">
        <f>IF('Atual-TXT'!A2982&lt;&gt;"",IF(MOD(VALUE(LEFT(A2961,1)),2)=1,IF(D2961="D",C2961,-C2961),IF(D2961="C",C2961,-C2961)),"")</f>
        <v/>
      </c>
    </row>
    <row r="2962" spans="1:5" x14ac:dyDescent="0.2">
      <c r="A2962" s="11" t="str">
        <f>IF('Atual-TXT'!A2983&lt;&gt;"",LEFT('Atual-TXT'!A2983,15),"")</f>
        <v/>
      </c>
      <c r="B2962" s="11" t="str">
        <f>IF('Atual-TXT'!A2983&lt;&gt;"",RIGHT(LEFT('Atual-TXT'!A2983,51),34),"")</f>
        <v/>
      </c>
      <c r="C2962" s="12" t="str">
        <f>IF('Atual-TXT'!A2983&lt;&gt;"",VALUE(RIGHT(LEFT('Atual-TXT'!A2983,75),23)),"")</f>
        <v/>
      </c>
      <c r="D2962" s="11" t="str">
        <f>IF('Atual-TXT'!A2983&lt;&gt;"",RIGHT(LEFT('Atual-TXT'!A2983,77),1),"")</f>
        <v/>
      </c>
      <c r="E2962" s="12" t="str">
        <f>IF('Atual-TXT'!A2983&lt;&gt;"",IF(MOD(VALUE(LEFT(A2962,1)),2)=1,IF(D2962="D",C2962,-C2962),IF(D2962="C",C2962,-C2962)),"")</f>
        <v/>
      </c>
    </row>
    <row r="2963" spans="1:5" x14ac:dyDescent="0.2">
      <c r="A2963" s="11" t="str">
        <f>IF('Atual-TXT'!A2984&lt;&gt;"",LEFT('Atual-TXT'!A2984,15),"")</f>
        <v/>
      </c>
      <c r="B2963" s="11" t="str">
        <f>IF('Atual-TXT'!A2984&lt;&gt;"",RIGHT(LEFT('Atual-TXT'!A2984,51),34),"")</f>
        <v/>
      </c>
      <c r="C2963" s="12" t="str">
        <f>IF('Atual-TXT'!A2984&lt;&gt;"",VALUE(RIGHT(LEFT('Atual-TXT'!A2984,75),23)),"")</f>
        <v/>
      </c>
      <c r="D2963" s="11" t="str">
        <f>IF('Atual-TXT'!A2984&lt;&gt;"",RIGHT(LEFT('Atual-TXT'!A2984,77),1),"")</f>
        <v/>
      </c>
      <c r="E2963" s="12" t="str">
        <f>IF('Atual-TXT'!A2984&lt;&gt;"",IF(MOD(VALUE(LEFT(A2963,1)),2)=1,IF(D2963="D",C2963,-C2963),IF(D2963="C",C2963,-C2963)),"")</f>
        <v/>
      </c>
    </row>
    <row r="2964" spans="1:5" x14ac:dyDescent="0.2">
      <c r="A2964" s="11" t="str">
        <f>IF('Atual-TXT'!A2985&lt;&gt;"",LEFT('Atual-TXT'!A2985,15),"")</f>
        <v/>
      </c>
      <c r="B2964" s="11" t="str">
        <f>IF('Atual-TXT'!A2985&lt;&gt;"",RIGHT(LEFT('Atual-TXT'!A2985,51),34),"")</f>
        <v/>
      </c>
      <c r="C2964" s="12" t="str">
        <f>IF('Atual-TXT'!A2985&lt;&gt;"",VALUE(RIGHT(LEFT('Atual-TXT'!A2985,75),23)),"")</f>
        <v/>
      </c>
      <c r="D2964" s="11" t="str">
        <f>IF('Atual-TXT'!A2985&lt;&gt;"",RIGHT(LEFT('Atual-TXT'!A2985,77),1),"")</f>
        <v/>
      </c>
      <c r="E2964" s="12" t="str">
        <f>IF('Atual-TXT'!A2985&lt;&gt;"",IF(MOD(VALUE(LEFT(A2964,1)),2)=1,IF(D2964="D",C2964,-C2964),IF(D2964="C",C2964,-C2964)),"")</f>
        <v/>
      </c>
    </row>
    <row r="2965" spans="1:5" x14ac:dyDescent="0.2">
      <c r="A2965" s="11" t="str">
        <f>IF('Atual-TXT'!A2986&lt;&gt;"",LEFT('Atual-TXT'!A2986,15),"")</f>
        <v/>
      </c>
      <c r="B2965" s="11" t="str">
        <f>IF('Atual-TXT'!A2986&lt;&gt;"",RIGHT(LEFT('Atual-TXT'!A2986,51),34),"")</f>
        <v/>
      </c>
      <c r="C2965" s="12" t="str">
        <f>IF('Atual-TXT'!A2986&lt;&gt;"",VALUE(RIGHT(LEFT('Atual-TXT'!A2986,75),23)),"")</f>
        <v/>
      </c>
      <c r="D2965" s="11" t="str">
        <f>IF('Atual-TXT'!A2986&lt;&gt;"",RIGHT(LEFT('Atual-TXT'!A2986,77),1),"")</f>
        <v/>
      </c>
      <c r="E2965" s="12" t="str">
        <f>IF('Atual-TXT'!A2986&lt;&gt;"",IF(MOD(VALUE(LEFT(A2965,1)),2)=1,IF(D2965="D",C2965,-C2965),IF(D2965="C",C2965,-C2965)),"")</f>
        <v/>
      </c>
    </row>
    <row r="2966" spans="1:5" x14ac:dyDescent="0.2">
      <c r="A2966" s="11" t="str">
        <f>IF('Atual-TXT'!A2987&lt;&gt;"",LEFT('Atual-TXT'!A2987,15),"")</f>
        <v/>
      </c>
      <c r="B2966" s="11" t="str">
        <f>IF('Atual-TXT'!A2987&lt;&gt;"",RIGHT(LEFT('Atual-TXT'!A2987,51),34),"")</f>
        <v/>
      </c>
      <c r="C2966" s="12" t="str">
        <f>IF('Atual-TXT'!A2987&lt;&gt;"",VALUE(RIGHT(LEFT('Atual-TXT'!A2987,75),23)),"")</f>
        <v/>
      </c>
      <c r="D2966" s="11" t="str">
        <f>IF('Atual-TXT'!A2987&lt;&gt;"",RIGHT(LEFT('Atual-TXT'!A2987,77),1),"")</f>
        <v/>
      </c>
      <c r="E2966" s="12" t="str">
        <f>IF('Atual-TXT'!A2987&lt;&gt;"",IF(MOD(VALUE(LEFT(A2966,1)),2)=1,IF(D2966="D",C2966,-C2966),IF(D2966="C",C2966,-C2966)),"")</f>
        <v/>
      </c>
    </row>
    <row r="2967" spans="1:5" x14ac:dyDescent="0.2">
      <c r="A2967" s="11" t="str">
        <f>IF('Atual-TXT'!A2988&lt;&gt;"",LEFT('Atual-TXT'!A2988,15),"")</f>
        <v/>
      </c>
      <c r="B2967" s="11" t="str">
        <f>IF('Atual-TXT'!A2988&lt;&gt;"",RIGHT(LEFT('Atual-TXT'!A2988,51),34),"")</f>
        <v/>
      </c>
      <c r="C2967" s="12" t="str">
        <f>IF('Atual-TXT'!A2988&lt;&gt;"",VALUE(RIGHT(LEFT('Atual-TXT'!A2988,75),23)),"")</f>
        <v/>
      </c>
      <c r="D2967" s="11" t="str">
        <f>IF('Atual-TXT'!A2988&lt;&gt;"",RIGHT(LEFT('Atual-TXT'!A2988,77),1),"")</f>
        <v/>
      </c>
      <c r="E2967" s="12" t="str">
        <f>IF('Atual-TXT'!A2988&lt;&gt;"",IF(MOD(VALUE(LEFT(A2967,1)),2)=1,IF(D2967="D",C2967,-C2967),IF(D2967="C",C2967,-C2967)),"")</f>
        <v/>
      </c>
    </row>
    <row r="2968" spans="1:5" x14ac:dyDescent="0.2">
      <c r="A2968" s="11" t="str">
        <f>IF('Atual-TXT'!A2989&lt;&gt;"",LEFT('Atual-TXT'!A2989,15),"")</f>
        <v/>
      </c>
      <c r="B2968" s="11" t="str">
        <f>IF('Atual-TXT'!A2989&lt;&gt;"",RIGHT(LEFT('Atual-TXT'!A2989,51),34),"")</f>
        <v/>
      </c>
      <c r="C2968" s="12" t="str">
        <f>IF('Atual-TXT'!A2989&lt;&gt;"",VALUE(RIGHT(LEFT('Atual-TXT'!A2989,75),23)),"")</f>
        <v/>
      </c>
      <c r="D2968" s="11" t="str">
        <f>IF('Atual-TXT'!A2989&lt;&gt;"",RIGHT(LEFT('Atual-TXT'!A2989,77),1),"")</f>
        <v/>
      </c>
      <c r="E2968" s="12" t="str">
        <f>IF('Atual-TXT'!A2989&lt;&gt;"",IF(MOD(VALUE(LEFT(A2968,1)),2)=1,IF(D2968="D",C2968,-C2968),IF(D2968="C",C2968,-C2968)),"")</f>
        <v/>
      </c>
    </row>
    <row r="2969" spans="1:5" x14ac:dyDescent="0.2">
      <c r="A2969" s="11" t="str">
        <f>IF('Atual-TXT'!A2990&lt;&gt;"",LEFT('Atual-TXT'!A2990,15),"")</f>
        <v/>
      </c>
      <c r="B2969" s="11" t="str">
        <f>IF('Atual-TXT'!A2990&lt;&gt;"",RIGHT(LEFT('Atual-TXT'!A2990,51),34),"")</f>
        <v/>
      </c>
      <c r="C2969" s="12" t="str">
        <f>IF('Atual-TXT'!A2990&lt;&gt;"",VALUE(RIGHT(LEFT('Atual-TXT'!A2990,75),23)),"")</f>
        <v/>
      </c>
      <c r="D2969" s="11" t="str">
        <f>IF('Atual-TXT'!A2990&lt;&gt;"",RIGHT(LEFT('Atual-TXT'!A2990,77),1),"")</f>
        <v/>
      </c>
      <c r="E2969" s="12" t="str">
        <f>IF('Atual-TXT'!A2990&lt;&gt;"",IF(MOD(VALUE(LEFT(A2969,1)),2)=1,IF(D2969="D",C2969,-C2969),IF(D2969="C",C2969,-C2969)),"")</f>
        <v/>
      </c>
    </row>
    <row r="2970" spans="1:5" x14ac:dyDescent="0.2">
      <c r="A2970" s="11" t="str">
        <f>IF('Atual-TXT'!A2991&lt;&gt;"",LEFT('Atual-TXT'!A2991,15),"")</f>
        <v/>
      </c>
      <c r="B2970" s="11" t="str">
        <f>IF('Atual-TXT'!A2991&lt;&gt;"",RIGHT(LEFT('Atual-TXT'!A2991,51),34),"")</f>
        <v/>
      </c>
      <c r="C2970" s="12" t="str">
        <f>IF('Atual-TXT'!A2991&lt;&gt;"",VALUE(RIGHT(LEFT('Atual-TXT'!A2991,75),23)),"")</f>
        <v/>
      </c>
      <c r="D2970" s="11" t="str">
        <f>IF('Atual-TXT'!A2991&lt;&gt;"",RIGHT(LEFT('Atual-TXT'!A2991,77),1),"")</f>
        <v/>
      </c>
      <c r="E2970" s="12" t="str">
        <f>IF('Atual-TXT'!A2991&lt;&gt;"",IF(MOD(VALUE(LEFT(A2970,1)),2)=1,IF(D2970="D",C2970,-C2970),IF(D2970="C",C2970,-C2970)),"")</f>
        <v/>
      </c>
    </row>
    <row r="2971" spans="1:5" x14ac:dyDescent="0.2">
      <c r="A2971" s="11" t="str">
        <f>IF('Atual-TXT'!A2992&lt;&gt;"",LEFT('Atual-TXT'!A2992,15),"")</f>
        <v/>
      </c>
      <c r="B2971" s="11" t="str">
        <f>IF('Atual-TXT'!A2992&lt;&gt;"",RIGHT(LEFT('Atual-TXT'!A2992,51),34),"")</f>
        <v/>
      </c>
      <c r="C2971" s="12" t="str">
        <f>IF('Atual-TXT'!A2992&lt;&gt;"",VALUE(RIGHT(LEFT('Atual-TXT'!A2992,75),23)),"")</f>
        <v/>
      </c>
      <c r="D2971" s="11" t="str">
        <f>IF('Atual-TXT'!A2992&lt;&gt;"",RIGHT(LEFT('Atual-TXT'!A2992,77),1),"")</f>
        <v/>
      </c>
      <c r="E2971" s="12" t="str">
        <f>IF('Atual-TXT'!A2992&lt;&gt;"",IF(MOD(VALUE(LEFT(A2971,1)),2)=1,IF(D2971="D",C2971,-C2971),IF(D2971="C",C2971,-C2971)),"")</f>
        <v/>
      </c>
    </row>
    <row r="2972" spans="1:5" x14ac:dyDescent="0.2">
      <c r="A2972" s="11" t="str">
        <f>IF('Atual-TXT'!A2993&lt;&gt;"",LEFT('Atual-TXT'!A2993,15),"")</f>
        <v/>
      </c>
      <c r="B2972" s="11" t="str">
        <f>IF('Atual-TXT'!A2993&lt;&gt;"",RIGHT(LEFT('Atual-TXT'!A2993,51),34),"")</f>
        <v/>
      </c>
      <c r="C2972" s="12" t="str">
        <f>IF('Atual-TXT'!A2993&lt;&gt;"",VALUE(RIGHT(LEFT('Atual-TXT'!A2993,75),23)),"")</f>
        <v/>
      </c>
      <c r="D2972" s="11" t="str">
        <f>IF('Atual-TXT'!A2993&lt;&gt;"",RIGHT(LEFT('Atual-TXT'!A2993,77),1),"")</f>
        <v/>
      </c>
      <c r="E2972" s="12" t="str">
        <f>IF('Atual-TXT'!A2993&lt;&gt;"",IF(MOD(VALUE(LEFT(A2972,1)),2)=1,IF(D2972="D",C2972,-C2972),IF(D2972="C",C2972,-C2972)),"")</f>
        <v/>
      </c>
    </row>
    <row r="2973" spans="1:5" x14ac:dyDescent="0.2">
      <c r="A2973" s="11" t="str">
        <f>IF('Atual-TXT'!A2994&lt;&gt;"",LEFT('Atual-TXT'!A2994,15),"")</f>
        <v/>
      </c>
      <c r="B2973" s="11" t="str">
        <f>IF('Atual-TXT'!A2994&lt;&gt;"",RIGHT(LEFT('Atual-TXT'!A2994,51),34),"")</f>
        <v/>
      </c>
      <c r="C2973" s="12" t="str">
        <f>IF('Atual-TXT'!A2994&lt;&gt;"",VALUE(RIGHT(LEFT('Atual-TXT'!A2994,75),23)),"")</f>
        <v/>
      </c>
      <c r="D2973" s="11" t="str">
        <f>IF('Atual-TXT'!A2994&lt;&gt;"",RIGHT(LEFT('Atual-TXT'!A2994,77),1),"")</f>
        <v/>
      </c>
      <c r="E2973" s="12" t="str">
        <f>IF('Atual-TXT'!A2994&lt;&gt;"",IF(MOD(VALUE(LEFT(A2973,1)),2)=1,IF(D2973="D",C2973,-C2973),IF(D2973="C",C2973,-C2973)),"")</f>
        <v/>
      </c>
    </row>
    <row r="2974" spans="1:5" x14ac:dyDescent="0.2">
      <c r="A2974" s="11" t="str">
        <f>IF('Atual-TXT'!A2995&lt;&gt;"",LEFT('Atual-TXT'!A2995,15),"")</f>
        <v/>
      </c>
      <c r="B2974" s="11" t="str">
        <f>IF('Atual-TXT'!A2995&lt;&gt;"",RIGHT(LEFT('Atual-TXT'!A2995,51),34),"")</f>
        <v/>
      </c>
      <c r="C2974" s="12" t="str">
        <f>IF('Atual-TXT'!A2995&lt;&gt;"",VALUE(RIGHT(LEFT('Atual-TXT'!A2995,75),23)),"")</f>
        <v/>
      </c>
      <c r="D2974" s="11" t="str">
        <f>IF('Atual-TXT'!A2995&lt;&gt;"",RIGHT(LEFT('Atual-TXT'!A2995,77),1),"")</f>
        <v/>
      </c>
      <c r="E2974" s="12" t="str">
        <f>IF('Atual-TXT'!A2995&lt;&gt;"",IF(MOD(VALUE(LEFT(A2974,1)),2)=1,IF(D2974="D",C2974,-C2974),IF(D2974="C",C2974,-C2974)),"")</f>
        <v/>
      </c>
    </row>
    <row r="2975" spans="1:5" x14ac:dyDescent="0.2">
      <c r="A2975" s="11" t="str">
        <f>IF('Atual-TXT'!A2996&lt;&gt;"",LEFT('Atual-TXT'!A2996,15),"")</f>
        <v/>
      </c>
      <c r="B2975" s="11" t="str">
        <f>IF('Atual-TXT'!A2996&lt;&gt;"",RIGHT(LEFT('Atual-TXT'!A2996,51),34),"")</f>
        <v/>
      </c>
      <c r="C2975" s="12" t="str">
        <f>IF('Atual-TXT'!A2996&lt;&gt;"",VALUE(RIGHT(LEFT('Atual-TXT'!A2996,75),23)),"")</f>
        <v/>
      </c>
      <c r="D2975" s="11" t="str">
        <f>IF('Atual-TXT'!A2996&lt;&gt;"",RIGHT(LEFT('Atual-TXT'!A2996,77),1),"")</f>
        <v/>
      </c>
      <c r="E2975" s="12" t="str">
        <f>IF('Atual-TXT'!A2996&lt;&gt;"",IF(MOD(VALUE(LEFT(A2975,1)),2)=1,IF(D2975="D",C2975,-C2975),IF(D2975="C",C2975,-C2975)),"")</f>
        <v/>
      </c>
    </row>
    <row r="2976" spans="1:5" x14ac:dyDescent="0.2">
      <c r="A2976" s="11" t="str">
        <f>IF('Atual-TXT'!A2997&lt;&gt;"",LEFT('Atual-TXT'!A2997,15),"")</f>
        <v/>
      </c>
      <c r="B2976" s="11" t="str">
        <f>IF('Atual-TXT'!A2997&lt;&gt;"",RIGHT(LEFT('Atual-TXT'!A2997,51),34),"")</f>
        <v/>
      </c>
      <c r="C2976" s="12" t="str">
        <f>IF('Atual-TXT'!A2997&lt;&gt;"",VALUE(RIGHT(LEFT('Atual-TXT'!A2997,75),23)),"")</f>
        <v/>
      </c>
      <c r="D2976" s="11" t="str">
        <f>IF('Atual-TXT'!A2997&lt;&gt;"",RIGHT(LEFT('Atual-TXT'!A2997,77),1),"")</f>
        <v/>
      </c>
      <c r="E2976" s="12" t="str">
        <f>IF('Atual-TXT'!A2997&lt;&gt;"",IF(MOD(VALUE(LEFT(A2976,1)),2)=1,IF(D2976="D",C2976,-C2976),IF(D2976="C",C2976,-C2976)),"")</f>
        <v/>
      </c>
    </row>
    <row r="2977" spans="1:5" x14ac:dyDescent="0.2">
      <c r="A2977" s="11" t="str">
        <f>IF('Atual-TXT'!A2998&lt;&gt;"",LEFT('Atual-TXT'!A2998,15),"")</f>
        <v/>
      </c>
      <c r="B2977" s="11" t="str">
        <f>IF('Atual-TXT'!A2998&lt;&gt;"",RIGHT(LEFT('Atual-TXT'!A2998,51),34),"")</f>
        <v/>
      </c>
      <c r="C2977" s="12" t="str">
        <f>IF('Atual-TXT'!A2998&lt;&gt;"",VALUE(RIGHT(LEFT('Atual-TXT'!A2998,75),23)),"")</f>
        <v/>
      </c>
      <c r="D2977" s="11" t="str">
        <f>IF('Atual-TXT'!A2998&lt;&gt;"",RIGHT(LEFT('Atual-TXT'!A2998,77),1),"")</f>
        <v/>
      </c>
      <c r="E2977" s="12" t="str">
        <f>IF('Atual-TXT'!A2998&lt;&gt;"",IF(MOD(VALUE(LEFT(A2977,1)),2)=1,IF(D2977="D",C2977,-C2977),IF(D2977="C",C2977,-C2977)),"")</f>
        <v/>
      </c>
    </row>
    <row r="2978" spans="1:5" x14ac:dyDescent="0.2">
      <c r="A2978" s="11" t="str">
        <f>IF('Atual-TXT'!A2999&lt;&gt;"",LEFT('Atual-TXT'!A2999,15),"")</f>
        <v/>
      </c>
      <c r="B2978" s="11" t="str">
        <f>IF('Atual-TXT'!A2999&lt;&gt;"",RIGHT(LEFT('Atual-TXT'!A2999,51),34),"")</f>
        <v/>
      </c>
      <c r="C2978" s="12" t="str">
        <f>IF('Atual-TXT'!A2999&lt;&gt;"",VALUE(RIGHT(LEFT('Atual-TXT'!A2999,75),23)),"")</f>
        <v/>
      </c>
      <c r="D2978" s="11" t="str">
        <f>IF('Atual-TXT'!A2999&lt;&gt;"",RIGHT(LEFT('Atual-TXT'!A2999,77),1),"")</f>
        <v/>
      </c>
      <c r="E2978" s="12" t="str">
        <f>IF('Atual-TXT'!A2999&lt;&gt;"",IF(MOD(VALUE(LEFT(A2978,1)),2)=1,IF(D2978="D",C2978,-C2978),IF(D2978="C",C2978,-C2978)),"")</f>
        <v/>
      </c>
    </row>
    <row r="2979" spans="1:5" x14ac:dyDescent="0.2">
      <c r="A2979" s="11" t="str">
        <f>IF('Atual-TXT'!A3000&lt;&gt;"",LEFT('Atual-TXT'!A3000,15),"")</f>
        <v/>
      </c>
      <c r="B2979" s="11" t="str">
        <f>IF('Atual-TXT'!A3000&lt;&gt;"",RIGHT(LEFT('Atual-TXT'!A3000,51),34),"")</f>
        <v/>
      </c>
      <c r="C2979" s="12" t="str">
        <f>IF('Atual-TXT'!A3000&lt;&gt;"",VALUE(RIGHT(LEFT('Atual-TXT'!A3000,75),23)),"")</f>
        <v/>
      </c>
      <c r="D2979" s="11" t="str">
        <f>IF('Atual-TXT'!A3000&lt;&gt;"",RIGHT(LEFT('Atual-TXT'!A3000,77),1),"")</f>
        <v/>
      </c>
      <c r="E2979" s="12" t="str">
        <f>IF('Atual-TXT'!A3000&lt;&gt;"",IF(MOD(VALUE(LEFT(A2979,1)),2)=1,IF(D2979="D",C2979,-C2979),IF(D2979="C",C2979,-C2979)),"")</f>
        <v/>
      </c>
    </row>
    <row r="2980" spans="1:5" x14ac:dyDescent="0.2">
      <c r="A2980" s="11" t="str">
        <f>IF('Atual-TXT'!A3001&lt;&gt;"",LEFT('Atual-TXT'!A3001,15),"")</f>
        <v/>
      </c>
      <c r="B2980" s="11" t="str">
        <f>IF('Atual-TXT'!A3001&lt;&gt;"",RIGHT(LEFT('Atual-TXT'!A3001,51),34),"")</f>
        <v/>
      </c>
      <c r="C2980" s="12" t="str">
        <f>IF('Atual-TXT'!A3001&lt;&gt;"",VALUE(RIGHT(LEFT('Atual-TXT'!A3001,75),23)),"")</f>
        <v/>
      </c>
      <c r="D2980" s="11" t="str">
        <f>IF('Atual-TXT'!A3001&lt;&gt;"",RIGHT(LEFT('Atual-TXT'!A3001,77),1),"")</f>
        <v/>
      </c>
      <c r="E2980" s="12" t="str">
        <f>IF('Atual-TXT'!A3001&lt;&gt;"",IF(MOD(VALUE(LEFT(A2980,1)),2)=1,IF(D2980="D",C2980,-C2980),IF(D2980="C",C2980,-C2980)),"")</f>
        <v/>
      </c>
    </row>
    <row r="2981" spans="1:5" x14ac:dyDescent="0.2">
      <c r="A2981" s="11" t="str">
        <f>IF('Atual-TXT'!A3002&lt;&gt;"",LEFT('Atual-TXT'!A3002,15),"")</f>
        <v/>
      </c>
      <c r="B2981" s="11" t="str">
        <f>IF('Atual-TXT'!A3002&lt;&gt;"",RIGHT(LEFT('Atual-TXT'!A3002,51),34),"")</f>
        <v/>
      </c>
      <c r="C2981" s="12" t="str">
        <f>IF('Atual-TXT'!A3002&lt;&gt;"",VALUE(RIGHT(LEFT('Atual-TXT'!A3002,75),23)),"")</f>
        <v/>
      </c>
      <c r="D2981" s="11" t="str">
        <f>IF('Atual-TXT'!A3002&lt;&gt;"",RIGHT(LEFT('Atual-TXT'!A3002,77),1),"")</f>
        <v/>
      </c>
      <c r="E2981" s="12" t="str">
        <f>IF('Atual-TXT'!A3002&lt;&gt;"",IF(MOD(VALUE(LEFT(A2981,1)),2)=1,IF(D2981="D",C2981,-C2981),IF(D2981="C",C2981,-C2981)),"")</f>
        <v/>
      </c>
    </row>
    <row r="2982" spans="1:5" x14ac:dyDescent="0.2">
      <c r="A2982" s="11" t="str">
        <f>IF('Atual-TXT'!A3003&lt;&gt;"",LEFT('Atual-TXT'!A3003,15),"")</f>
        <v/>
      </c>
      <c r="B2982" s="11" t="str">
        <f>IF('Atual-TXT'!A3003&lt;&gt;"",RIGHT(LEFT('Atual-TXT'!A3003,51),34),"")</f>
        <v/>
      </c>
      <c r="C2982" s="12" t="str">
        <f>IF('Atual-TXT'!A3003&lt;&gt;"",VALUE(RIGHT(LEFT('Atual-TXT'!A3003,75),23)),"")</f>
        <v/>
      </c>
      <c r="D2982" s="11" t="str">
        <f>IF('Atual-TXT'!A3003&lt;&gt;"",RIGHT(LEFT('Atual-TXT'!A3003,77),1),"")</f>
        <v/>
      </c>
      <c r="E2982" s="12" t="str">
        <f>IF('Atual-TXT'!A3003&lt;&gt;"",IF(MOD(VALUE(LEFT(A2982,1)),2)=1,IF(D2982="D",C2982,-C2982),IF(D2982="C",C2982,-C2982)),"")</f>
        <v/>
      </c>
    </row>
    <row r="2983" spans="1:5" x14ac:dyDescent="0.2">
      <c r="A2983" s="11" t="str">
        <f>IF('Atual-TXT'!A3004&lt;&gt;"",LEFT('Atual-TXT'!A3004,15),"")</f>
        <v/>
      </c>
      <c r="B2983" s="11" t="str">
        <f>IF('Atual-TXT'!A3004&lt;&gt;"",RIGHT(LEFT('Atual-TXT'!A3004,51),34),"")</f>
        <v/>
      </c>
      <c r="C2983" s="12" t="str">
        <f>IF('Atual-TXT'!A3004&lt;&gt;"",VALUE(RIGHT(LEFT('Atual-TXT'!A3004,75),23)),"")</f>
        <v/>
      </c>
      <c r="D2983" s="11" t="str">
        <f>IF('Atual-TXT'!A3004&lt;&gt;"",RIGHT(LEFT('Atual-TXT'!A3004,77),1),"")</f>
        <v/>
      </c>
      <c r="E2983" s="12" t="str">
        <f>IF('Atual-TXT'!A3004&lt;&gt;"",IF(MOD(VALUE(LEFT(A2983,1)),2)=1,IF(D2983="D",C2983,-C2983),IF(D2983="C",C2983,-C2983)),"")</f>
        <v/>
      </c>
    </row>
    <row r="2984" spans="1:5" x14ac:dyDescent="0.2">
      <c r="A2984" s="11" t="str">
        <f>IF('Atual-TXT'!A3005&lt;&gt;"",LEFT('Atual-TXT'!A3005,15),"")</f>
        <v/>
      </c>
      <c r="B2984" s="11" t="str">
        <f>IF('Atual-TXT'!A3005&lt;&gt;"",RIGHT(LEFT('Atual-TXT'!A3005,51),34),"")</f>
        <v/>
      </c>
      <c r="C2984" s="12" t="str">
        <f>IF('Atual-TXT'!A3005&lt;&gt;"",VALUE(RIGHT(LEFT('Atual-TXT'!A3005,75),23)),"")</f>
        <v/>
      </c>
      <c r="D2984" s="11" t="str">
        <f>IF('Atual-TXT'!A3005&lt;&gt;"",RIGHT(LEFT('Atual-TXT'!A3005,77),1),"")</f>
        <v/>
      </c>
      <c r="E2984" s="12" t="str">
        <f>IF('Atual-TXT'!A3005&lt;&gt;"",IF(MOD(VALUE(LEFT(A2984,1)),2)=1,IF(D2984="D",C2984,-C2984),IF(D2984="C",C2984,-C2984)),"")</f>
        <v/>
      </c>
    </row>
    <row r="2985" spans="1:5" x14ac:dyDescent="0.2">
      <c r="A2985" s="11" t="str">
        <f>IF('Atual-TXT'!A3006&lt;&gt;"",LEFT('Atual-TXT'!A3006,15),"")</f>
        <v/>
      </c>
      <c r="B2985" s="11" t="str">
        <f>IF('Atual-TXT'!A3006&lt;&gt;"",RIGHT(LEFT('Atual-TXT'!A3006,51),34),"")</f>
        <v/>
      </c>
      <c r="C2985" s="12" t="str">
        <f>IF('Atual-TXT'!A3006&lt;&gt;"",VALUE(RIGHT(LEFT('Atual-TXT'!A3006,75),23)),"")</f>
        <v/>
      </c>
      <c r="D2985" s="11" t="str">
        <f>IF('Atual-TXT'!A3006&lt;&gt;"",RIGHT(LEFT('Atual-TXT'!A3006,77),1),"")</f>
        <v/>
      </c>
      <c r="E2985" s="12" t="str">
        <f>IF('Atual-TXT'!A3006&lt;&gt;"",IF(MOD(VALUE(LEFT(A2985,1)),2)=1,IF(D2985="D",C2985,-C2985),IF(D2985="C",C2985,-C2985)),"")</f>
        <v/>
      </c>
    </row>
    <row r="2986" spans="1:5" x14ac:dyDescent="0.2">
      <c r="A2986" s="11" t="str">
        <f>IF('Atual-TXT'!A3007&lt;&gt;"",LEFT('Atual-TXT'!A3007,15),"")</f>
        <v/>
      </c>
      <c r="B2986" s="11" t="str">
        <f>IF('Atual-TXT'!A3007&lt;&gt;"",RIGHT(LEFT('Atual-TXT'!A3007,51),34),"")</f>
        <v/>
      </c>
      <c r="C2986" s="12" t="str">
        <f>IF('Atual-TXT'!A3007&lt;&gt;"",VALUE(RIGHT(LEFT('Atual-TXT'!A3007,75),23)),"")</f>
        <v/>
      </c>
      <c r="D2986" s="11" t="str">
        <f>IF('Atual-TXT'!A3007&lt;&gt;"",RIGHT(LEFT('Atual-TXT'!A3007,77),1),"")</f>
        <v/>
      </c>
      <c r="E2986" s="12" t="str">
        <f>IF('Atual-TXT'!A3007&lt;&gt;"",IF(MOD(VALUE(LEFT(A2986,1)),2)=1,IF(D2986="D",C2986,-C2986),IF(D2986="C",C2986,-C2986)),"")</f>
        <v/>
      </c>
    </row>
    <row r="2987" spans="1:5" x14ac:dyDescent="0.2">
      <c r="A2987" s="11" t="str">
        <f>IF('Atual-TXT'!A3008&lt;&gt;"",LEFT('Atual-TXT'!A3008,15),"")</f>
        <v/>
      </c>
      <c r="B2987" s="11" t="str">
        <f>IF('Atual-TXT'!A3008&lt;&gt;"",RIGHT(LEFT('Atual-TXT'!A3008,51),34),"")</f>
        <v/>
      </c>
      <c r="C2987" s="12" t="str">
        <f>IF('Atual-TXT'!A3008&lt;&gt;"",VALUE(RIGHT(LEFT('Atual-TXT'!A3008,75),23)),"")</f>
        <v/>
      </c>
      <c r="D2987" s="11" t="str">
        <f>IF('Atual-TXT'!A3008&lt;&gt;"",RIGHT(LEFT('Atual-TXT'!A3008,77),1),"")</f>
        <v/>
      </c>
      <c r="E2987" s="12" t="str">
        <f>IF('Atual-TXT'!A3008&lt;&gt;"",IF(MOD(VALUE(LEFT(A2987,1)),2)=1,IF(D2987="D",C2987,-C2987),IF(D2987="C",C2987,-C2987)),"")</f>
        <v/>
      </c>
    </row>
    <row r="2988" spans="1:5" x14ac:dyDescent="0.2">
      <c r="A2988" s="11" t="str">
        <f>IF('Atual-TXT'!A3009&lt;&gt;"",LEFT('Atual-TXT'!A3009,15),"")</f>
        <v/>
      </c>
      <c r="B2988" s="11" t="str">
        <f>IF('Atual-TXT'!A3009&lt;&gt;"",RIGHT(LEFT('Atual-TXT'!A3009,51),34),"")</f>
        <v/>
      </c>
      <c r="C2988" s="12" t="str">
        <f>IF('Atual-TXT'!A3009&lt;&gt;"",VALUE(RIGHT(LEFT('Atual-TXT'!A3009,75),23)),"")</f>
        <v/>
      </c>
      <c r="D2988" s="11" t="str">
        <f>IF('Atual-TXT'!A3009&lt;&gt;"",RIGHT(LEFT('Atual-TXT'!A3009,77),1),"")</f>
        <v/>
      </c>
      <c r="E2988" s="12" t="str">
        <f>IF('Atual-TXT'!A3009&lt;&gt;"",IF(MOD(VALUE(LEFT(A2988,1)),2)=1,IF(D2988="D",C2988,-C2988),IF(D2988="C",C2988,-C2988)),"")</f>
        <v/>
      </c>
    </row>
    <row r="2989" spans="1:5" x14ac:dyDescent="0.2">
      <c r="A2989" s="11" t="str">
        <f>IF('Atual-TXT'!A3010&lt;&gt;"",LEFT('Atual-TXT'!A3010,15),"")</f>
        <v/>
      </c>
      <c r="B2989" s="11" t="str">
        <f>IF('Atual-TXT'!A3010&lt;&gt;"",RIGHT(LEFT('Atual-TXT'!A3010,51),34),"")</f>
        <v/>
      </c>
      <c r="C2989" s="12" t="str">
        <f>IF('Atual-TXT'!A3010&lt;&gt;"",VALUE(RIGHT(LEFT('Atual-TXT'!A3010,75),23)),"")</f>
        <v/>
      </c>
      <c r="D2989" s="11" t="str">
        <f>IF('Atual-TXT'!A3010&lt;&gt;"",RIGHT(LEFT('Atual-TXT'!A3010,77),1),"")</f>
        <v/>
      </c>
      <c r="E2989" s="12" t="str">
        <f>IF('Atual-TXT'!A3010&lt;&gt;"",IF(MOD(VALUE(LEFT(A2989,1)),2)=1,IF(D2989="D",C2989,-C2989),IF(D2989="C",C2989,-C2989)),"")</f>
        <v/>
      </c>
    </row>
    <row r="2990" spans="1:5" x14ac:dyDescent="0.2">
      <c r="A2990" s="11" t="str">
        <f>IF('Atual-TXT'!A3011&lt;&gt;"",LEFT('Atual-TXT'!A3011,15),"")</f>
        <v/>
      </c>
      <c r="B2990" s="11" t="str">
        <f>IF('Atual-TXT'!A3011&lt;&gt;"",RIGHT(LEFT('Atual-TXT'!A3011,51),34),"")</f>
        <v/>
      </c>
      <c r="C2990" s="12" t="str">
        <f>IF('Atual-TXT'!A3011&lt;&gt;"",VALUE(RIGHT(LEFT('Atual-TXT'!A3011,75),23)),"")</f>
        <v/>
      </c>
      <c r="D2990" s="11" t="str">
        <f>IF('Atual-TXT'!A3011&lt;&gt;"",RIGHT(LEFT('Atual-TXT'!A3011,77),1),"")</f>
        <v/>
      </c>
      <c r="E2990" s="12" t="str">
        <f>IF('Atual-TXT'!A3011&lt;&gt;"",IF(MOD(VALUE(LEFT(A2990,1)),2)=1,IF(D2990="D",C2990,-C2990),IF(D2990="C",C2990,-C2990)),"")</f>
        <v/>
      </c>
    </row>
    <row r="2991" spans="1:5" x14ac:dyDescent="0.2">
      <c r="A2991" s="11" t="str">
        <f>IF('Atual-TXT'!A3012&lt;&gt;"",LEFT('Atual-TXT'!A3012,15),"")</f>
        <v/>
      </c>
      <c r="B2991" s="11" t="str">
        <f>IF('Atual-TXT'!A3012&lt;&gt;"",RIGHT(LEFT('Atual-TXT'!A3012,51),34),"")</f>
        <v/>
      </c>
      <c r="C2991" s="12" t="str">
        <f>IF('Atual-TXT'!A3012&lt;&gt;"",VALUE(RIGHT(LEFT('Atual-TXT'!A3012,75),23)),"")</f>
        <v/>
      </c>
      <c r="D2991" s="11" t="str">
        <f>IF('Atual-TXT'!A3012&lt;&gt;"",RIGHT(LEFT('Atual-TXT'!A3012,77),1),"")</f>
        <v/>
      </c>
      <c r="E2991" s="12" t="str">
        <f>IF('Atual-TXT'!A3012&lt;&gt;"",IF(MOD(VALUE(LEFT(A2991,1)),2)=1,IF(D2991="D",C2991,-C2991),IF(D2991="C",C2991,-C2991)),"")</f>
        <v/>
      </c>
    </row>
    <row r="2992" spans="1:5" x14ac:dyDescent="0.2">
      <c r="A2992" s="11" t="str">
        <f>IF('Atual-TXT'!A3013&lt;&gt;"",LEFT('Atual-TXT'!A3013,15),"")</f>
        <v/>
      </c>
      <c r="B2992" s="11" t="str">
        <f>IF('Atual-TXT'!A3013&lt;&gt;"",RIGHT(LEFT('Atual-TXT'!A3013,51),34),"")</f>
        <v/>
      </c>
      <c r="C2992" s="12" t="str">
        <f>IF('Atual-TXT'!A3013&lt;&gt;"",VALUE(RIGHT(LEFT('Atual-TXT'!A3013,75),23)),"")</f>
        <v/>
      </c>
      <c r="D2992" s="11" t="str">
        <f>IF('Atual-TXT'!A3013&lt;&gt;"",RIGHT(LEFT('Atual-TXT'!A3013,77),1),"")</f>
        <v/>
      </c>
      <c r="E2992" s="12" t="str">
        <f>IF('Atual-TXT'!A3013&lt;&gt;"",IF(MOD(VALUE(LEFT(A2992,1)),2)=1,IF(D2992="D",C2992,-C2992),IF(D2992="C",C2992,-C2992)),"")</f>
        <v/>
      </c>
    </row>
    <row r="2993" spans="1:5" x14ac:dyDescent="0.2">
      <c r="A2993" s="11" t="str">
        <f>IF('Atual-TXT'!A3014&lt;&gt;"",LEFT('Atual-TXT'!A3014,15),"")</f>
        <v/>
      </c>
      <c r="B2993" s="11" t="str">
        <f>IF('Atual-TXT'!A3014&lt;&gt;"",RIGHT(LEFT('Atual-TXT'!A3014,51),34),"")</f>
        <v/>
      </c>
      <c r="C2993" s="12" t="str">
        <f>IF('Atual-TXT'!A3014&lt;&gt;"",VALUE(RIGHT(LEFT('Atual-TXT'!A3014,75),23)),"")</f>
        <v/>
      </c>
      <c r="D2993" s="11" t="str">
        <f>IF('Atual-TXT'!A3014&lt;&gt;"",RIGHT(LEFT('Atual-TXT'!A3014,77),1),"")</f>
        <v/>
      </c>
      <c r="E2993" s="12" t="str">
        <f>IF('Atual-TXT'!A3014&lt;&gt;"",IF(MOD(VALUE(LEFT(A2993,1)),2)=1,IF(D2993="D",C2993,-C2993),IF(D2993="C",C2993,-C2993)),"")</f>
        <v/>
      </c>
    </row>
    <row r="2994" spans="1:5" x14ac:dyDescent="0.2">
      <c r="A2994" s="11" t="str">
        <f>IF('Atual-TXT'!A3015&lt;&gt;"",LEFT('Atual-TXT'!A3015,15),"")</f>
        <v/>
      </c>
      <c r="B2994" s="11" t="str">
        <f>IF('Atual-TXT'!A3015&lt;&gt;"",RIGHT(LEFT('Atual-TXT'!A3015,51),34),"")</f>
        <v/>
      </c>
      <c r="C2994" s="12" t="str">
        <f>IF('Atual-TXT'!A3015&lt;&gt;"",VALUE(RIGHT(LEFT('Atual-TXT'!A3015,75),23)),"")</f>
        <v/>
      </c>
      <c r="D2994" s="11" t="str">
        <f>IF('Atual-TXT'!A3015&lt;&gt;"",RIGHT(LEFT('Atual-TXT'!A3015,77),1),"")</f>
        <v/>
      </c>
      <c r="E2994" s="12" t="str">
        <f>IF('Atual-TXT'!A3015&lt;&gt;"",IF(MOD(VALUE(LEFT(A2994,1)),2)=1,IF(D2994="D",C2994,-C2994),IF(D2994="C",C2994,-C2994)),"")</f>
        <v/>
      </c>
    </row>
    <row r="2995" spans="1:5" x14ac:dyDescent="0.2">
      <c r="A2995" s="11" t="str">
        <f>IF('Atual-TXT'!A3016&lt;&gt;"",LEFT('Atual-TXT'!A3016,15),"")</f>
        <v/>
      </c>
      <c r="B2995" s="11" t="str">
        <f>IF('Atual-TXT'!A3016&lt;&gt;"",RIGHT(LEFT('Atual-TXT'!A3016,51),34),"")</f>
        <v/>
      </c>
      <c r="C2995" s="12" t="str">
        <f>IF('Atual-TXT'!A3016&lt;&gt;"",VALUE(RIGHT(LEFT('Atual-TXT'!A3016,75),23)),"")</f>
        <v/>
      </c>
      <c r="D2995" s="11" t="str">
        <f>IF('Atual-TXT'!A3016&lt;&gt;"",RIGHT(LEFT('Atual-TXT'!A3016,77),1),"")</f>
        <v/>
      </c>
      <c r="E2995" s="12" t="str">
        <f>IF('Atual-TXT'!A3016&lt;&gt;"",IF(MOD(VALUE(LEFT(A2995,1)),2)=1,IF(D2995="D",C2995,-C2995),IF(D2995="C",C2995,-C2995)),"")</f>
        <v/>
      </c>
    </row>
    <row r="2996" spans="1:5" x14ac:dyDescent="0.2">
      <c r="A2996" s="11" t="str">
        <f>IF('Atual-TXT'!A3017&lt;&gt;"",LEFT('Atual-TXT'!A3017,15),"")</f>
        <v/>
      </c>
      <c r="B2996" s="11" t="str">
        <f>IF('Atual-TXT'!A3017&lt;&gt;"",RIGHT(LEFT('Atual-TXT'!A3017,51),34),"")</f>
        <v/>
      </c>
      <c r="C2996" s="12" t="str">
        <f>IF('Atual-TXT'!A3017&lt;&gt;"",VALUE(RIGHT(LEFT('Atual-TXT'!A3017,75),23)),"")</f>
        <v/>
      </c>
      <c r="D2996" s="11" t="str">
        <f>IF('Atual-TXT'!A3017&lt;&gt;"",RIGHT(LEFT('Atual-TXT'!A3017,77),1),"")</f>
        <v/>
      </c>
      <c r="E2996" s="12" t="str">
        <f>IF('Atual-TXT'!A3017&lt;&gt;"",IF(MOD(VALUE(LEFT(A2996,1)),2)=1,IF(D2996="D",C2996,-C2996),IF(D2996="C",C2996,-C2996)),"")</f>
        <v/>
      </c>
    </row>
    <row r="2997" spans="1:5" x14ac:dyDescent="0.2">
      <c r="A2997" s="11" t="str">
        <f>IF('Atual-TXT'!A3018&lt;&gt;"",LEFT('Atual-TXT'!A3018,15),"")</f>
        <v/>
      </c>
      <c r="B2997" s="11" t="str">
        <f>IF('Atual-TXT'!A3018&lt;&gt;"",RIGHT(LEFT('Atual-TXT'!A3018,51),34),"")</f>
        <v/>
      </c>
      <c r="C2997" s="12" t="str">
        <f>IF('Atual-TXT'!A3018&lt;&gt;"",VALUE(RIGHT(LEFT('Atual-TXT'!A3018,75),23)),"")</f>
        <v/>
      </c>
      <c r="D2997" s="11" t="str">
        <f>IF('Atual-TXT'!A3018&lt;&gt;"",RIGHT(LEFT('Atual-TXT'!A3018,77),1),"")</f>
        <v/>
      </c>
      <c r="E2997" s="12" t="str">
        <f>IF('Atual-TXT'!A3018&lt;&gt;"",IF(MOD(VALUE(LEFT(A2997,1)),2)=1,IF(D2997="D",C2997,-C2997),IF(D2997="C",C2997,-C2997)),"")</f>
        <v/>
      </c>
    </row>
    <row r="2998" spans="1:5" x14ac:dyDescent="0.2">
      <c r="A2998" s="11" t="str">
        <f>IF('Atual-TXT'!A3019&lt;&gt;"",LEFT('Atual-TXT'!A3019,15),"")</f>
        <v/>
      </c>
      <c r="B2998" s="11" t="str">
        <f>IF('Atual-TXT'!A3019&lt;&gt;"",RIGHT(LEFT('Atual-TXT'!A3019,51),34),"")</f>
        <v/>
      </c>
      <c r="C2998" s="12" t="str">
        <f>IF('Atual-TXT'!A3019&lt;&gt;"",VALUE(RIGHT(LEFT('Atual-TXT'!A3019,75),23)),"")</f>
        <v/>
      </c>
      <c r="D2998" s="11" t="str">
        <f>IF('Atual-TXT'!A3019&lt;&gt;"",RIGHT(LEFT('Atual-TXT'!A3019,77),1),"")</f>
        <v/>
      </c>
      <c r="E2998" s="12" t="str">
        <f>IF('Atual-TXT'!A3019&lt;&gt;"",IF(MOD(VALUE(LEFT(A2998,1)),2)=1,IF(D2998="D",C2998,-C2998),IF(D2998="C",C2998,-C2998)),"")</f>
        <v/>
      </c>
    </row>
    <row r="2999" spans="1:5" x14ac:dyDescent="0.2">
      <c r="A2999" s="11" t="str">
        <f>IF('Atual-TXT'!A3020&lt;&gt;"",LEFT('Atual-TXT'!A3020,15),"")</f>
        <v/>
      </c>
      <c r="B2999" s="11" t="str">
        <f>IF('Atual-TXT'!A3020&lt;&gt;"",RIGHT(LEFT('Atual-TXT'!A3020,51),34),"")</f>
        <v/>
      </c>
      <c r="C2999" s="12" t="str">
        <f>IF('Atual-TXT'!A3020&lt;&gt;"",VALUE(RIGHT(LEFT('Atual-TXT'!A3020,75),23)),"")</f>
        <v/>
      </c>
      <c r="D2999" s="11" t="str">
        <f>IF('Atual-TXT'!A3020&lt;&gt;"",RIGHT(LEFT('Atual-TXT'!A3020,77),1),"")</f>
        <v/>
      </c>
      <c r="E2999" s="12" t="str">
        <f>IF('Atual-TXT'!A3020&lt;&gt;"",IF(MOD(VALUE(LEFT(A2999,1)),2)=1,IF(D2999="D",C2999,-C2999),IF(D2999="C",C2999,-C2999)),"")</f>
        <v/>
      </c>
    </row>
    <row r="3000" spans="1:5" x14ac:dyDescent="0.2">
      <c r="A3000" s="11" t="str">
        <f>IF('Atual-TXT'!A3021&lt;&gt;"",LEFT('Atual-TXT'!A3021,15),"")</f>
        <v/>
      </c>
      <c r="B3000" s="11" t="str">
        <f>IF('Atual-TXT'!A3021&lt;&gt;"",RIGHT(LEFT('Atual-TXT'!A3021,51),34),"")</f>
        <v/>
      </c>
      <c r="C3000" s="12" t="str">
        <f>IF('Atual-TXT'!A3021&lt;&gt;"",VALUE(RIGHT(LEFT('Atual-TXT'!A3021,75),23)),"")</f>
        <v/>
      </c>
      <c r="D3000" s="11" t="str">
        <f>IF('Atual-TXT'!A3021&lt;&gt;"",RIGHT(LEFT('Atual-TXT'!A3021,77),1),"")</f>
        <v/>
      </c>
      <c r="E3000" s="12" t="str">
        <f>IF('Atual-TXT'!A3021&lt;&gt;"",IF(MOD(VALUE(LEFT(A3000,1)),2)=1,IF(D3000="D",C3000,-C3000),IF(D3000="C",C3000,-C3000)),"")</f>
        <v/>
      </c>
    </row>
    <row r="3001" spans="1:5" x14ac:dyDescent="0.2">
      <c r="A3001" s="11" t="str">
        <f>IF('Atual-TXT'!A3022&lt;&gt;"",LEFT('Atual-TXT'!A3022,15),"")</f>
        <v/>
      </c>
      <c r="B3001" s="11" t="str">
        <f>IF('Atual-TXT'!A3022&lt;&gt;"",RIGHT(LEFT('Atual-TXT'!A3022,51),34),"")</f>
        <v/>
      </c>
      <c r="C3001" s="12" t="str">
        <f>IF('Atual-TXT'!A3022&lt;&gt;"",VALUE(RIGHT(LEFT('Atual-TXT'!A3022,75),23)),"")</f>
        <v/>
      </c>
      <c r="D3001" s="11" t="str">
        <f>IF('Atual-TXT'!A3022&lt;&gt;"",RIGHT(LEFT('Atual-TXT'!A3022,77),1),"")</f>
        <v/>
      </c>
      <c r="E3001" s="12" t="str">
        <f>IF('Atual-TXT'!A3022&lt;&gt;"",IF(MOD(VALUE(LEFT(A3001,1)),2)=1,IF(D3001="D",C3001,-C3001),IF(D3001="C",C3001,-C3001)),"")</f>
        <v/>
      </c>
    </row>
    <row r="3002" spans="1:5" x14ac:dyDescent="0.2">
      <c r="A3002" s="11" t="str">
        <f>IF('Atual-TXT'!A3023&lt;&gt;"",LEFT('Atual-TXT'!A3023,15),"")</f>
        <v/>
      </c>
      <c r="B3002" s="11" t="str">
        <f>IF('Atual-TXT'!A3023&lt;&gt;"",RIGHT(LEFT('Atual-TXT'!A3023,51),34),"")</f>
        <v/>
      </c>
      <c r="C3002" s="12" t="str">
        <f>IF('Atual-TXT'!A3023&lt;&gt;"",VALUE(RIGHT(LEFT('Atual-TXT'!A3023,75),23)),"")</f>
        <v/>
      </c>
      <c r="D3002" s="11" t="str">
        <f>IF('Atual-TXT'!A3023&lt;&gt;"",RIGHT(LEFT('Atual-TXT'!A3023,77),1),"")</f>
        <v/>
      </c>
      <c r="E3002" s="12" t="str">
        <f>IF('Atual-TXT'!A3023&lt;&gt;"",IF(MOD(VALUE(LEFT(A3002,1)),2)=1,IF(D3002="D",C3002,-C3002),IF(D3002="C",C3002,-C3002)),"")</f>
        <v/>
      </c>
    </row>
    <row r="3003" spans="1:5" x14ac:dyDescent="0.2">
      <c r="A3003" s="11" t="str">
        <f>IF('Atual-TXT'!A3024&lt;&gt;"",LEFT('Atual-TXT'!A3024,15),"")</f>
        <v/>
      </c>
      <c r="B3003" s="11" t="str">
        <f>IF('Atual-TXT'!A3024&lt;&gt;"",RIGHT(LEFT('Atual-TXT'!A3024,51),34),"")</f>
        <v/>
      </c>
      <c r="C3003" s="12" t="str">
        <f>IF('Atual-TXT'!A3024&lt;&gt;"",VALUE(RIGHT(LEFT('Atual-TXT'!A3024,75),23)),"")</f>
        <v/>
      </c>
      <c r="D3003" s="11" t="str">
        <f>IF('Atual-TXT'!A3024&lt;&gt;"",RIGHT(LEFT('Atual-TXT'!A3024,77),1),"")</f>
        <v/>
      </c>
      <c r="E3003" s="12" t="str">
        <f>IF('Atual-TXT'!A3024&lt;&gt;"",IF(MOD(VALUE(LEFT(A3003,1)),2)=1,IF(D3003="D",C3003,-C3003),IF(D3003="C",C3003,-C3003)),"")</f>
        <v/>
      </c>
    </row>
    <row r="3004" spans="1:5" x14ac:dyDescent="0.2">
      <c r="A3004" s="11" t="str">
        <f>IF('Atual-TXT'!A3025&lt;&gt;"",LEFT('Atual-TXT'!A3025,15),"")</f>
        <v/>
      </c>
      <c r="B3004" s="11" t="str">
        <f>IF('Atual-TXT'!A3025&lt;&gt;"",RIGHT(LEFT('Atual-TXT'!A3025,51),34),"")</f>
        <v/>
      </c>
      <c r="C3004" s="12" t="str">
        <f>IF('Atual-TXT'!A3025&lt;&gt;"",VALUE(RIGHT(LEFT('Atual-TXT'!A3025,75),23)),"")</f>
        <v/>
      </c>
      <c r="D3004" s="11" t="str">
        <f>IF('Atual-TXT'!A3025&lt;&gt;"",RIGHT(LEFT('Atual-TXT'!A3025,77),1),"")</f>
        <v/>
      </c>
      <c r="E3004" s="12" t="str">
        <f>IF('Atual-TXT'!A3025&lt;&gt;"",IF(MOD(VALUE(LEFT(A3004,1)),2)=1,IF(D3004="D",C3004,-C3004),IF(D3004="C",C3004,-C3004)),"")</f>
        <v/>
      </c>
    </row>
    <row r="3005" spans="1:5" x14ac:dyDescent="0.2">
      <c r="A3005" s="11" t="str">
        <f>IF('Atual-TXT'!A3026&lt;&gt;"",LEFT('Atual-TXT'!A3026,15),"")</f>
        <v/>
      </c>
      <c r="B3005" s="11" t="str">
        <f>IF('Atual-TXT'!A3026&lt;&gt;"",RIGHT(LEFT('Atual-TXT'!A3026,51),34),"")</f>
        <v/>
      </c>
      <c r="C3005" s="12" t="str">
        <f>IF('Atual-TXT'!A3026&lt;&gt;"",VALUE(RIGHT(LEFT('Atual-TXT'!A3026,75),23)),"")</f>
        <v/>
      </c>
      <c r="D3005" s="11" t="str">
        <f>IF('Atual-TXT'!A3026&lt;&gt;"",RIGHT(LEFT('Atual-TXT'!A3026,77),1),"")</f>
        <v/>
      </c>
      <c r="E3005" s="12" t="str">
        <f>IF('Atual-TXT'!A3026&lt;&gt;"",IF(MOD(VALUE(LEFT(A3005,1)),2)=1,IF(D3005="D",C3005,-C3005),IF(D3005="C",C3005,-C3005)),"")</f>
        <v/>
      </c>
    </row>
    <row r="3006" spans="1:5" x14ac:dyDescent="0.2">
      <c r="A3006" s="11" t="str">
        <f>IF('Atual-TXT'!A3027&lt;&gt;"",LEFT('Atual-TXT'!A3027,15),"")</f>
        <v/>
      </c>
      <c r="B3006" s="11" t="str">
        <f>IF('Atual-TXT'!A3027&lt;&gt;"",RIGHT(LEFT('Atual-TXT'!A3027,51),34),"")</f>
        <v/>
      </c>
      <c r="C3006" s="12" t="str">
        <f>IF('Atual-TXT'!A3027&lt;&gt;"",VALUE(RIGHT(LEFT('Atual-TXT'!A3027,75),23)),"")</f>
        <v/>
      </c>
      <c r="D3006" s="11" t="str">
        <f>IF('Atual-TXT'!A3027&lt;&gt;"",RIGHT(LEFT('Atual-TXT'!A3027,77),1),"")</f>
        <v/>
      </c>
      <c r="E3006" s="12" t="str">
        <f>IF('Atual-TXT'!A3027&lt;&gt;"",IF(MOD(VALUE(LEFT(A3006,1)),2)=1,IF(D3006="D",C3006,-C3006),IF(D3006="C",C3006,-C3006)),"")</f>
        <v/>
      </c>
    </row>
    <row r="3007" spans="1:5" x14ac:dyDescent="0.2">
      <c r="A3007" s="11" t="str">
        <f>IF('Atual-TXT'!A3028&lt;&gt;"",LEFT('Atual-TXT'!A3028,15),"")</f>
        <v/>
      </c>
      <c r="B3007" s="11" t="str">
        <f>IF('Atual-TXT'!A3028&lt;&gt;"",RIGHT(LEFT('Atual-TXT'!A3028,51),34),"")</f>
        <v/>
      </c>
      <c r="C3007" s="12" t="str">
        <f>IF('Atual-TXT'!A3028&lt;&gt;"",VALUE(RIGHT(LEFT('Atual-TXT'!A3028,75),23)),"")</f>
        <v/>
      </c>
      <c r="D3007" s="11" t="str">
        <f>IF('Atual-TXT'!A3028&lt;&gt;"",RIGHT(LEFT('Atual-TXT'!A3028,77),1),"")</f>
        <v/>
      </c>
      <c r="E3007" s="12" t="str">
        <f>IF('Atual-TXT'!A3028&lt;&gt;"",IF(MOD(VALUE(LEFT(A3007,1)),2)=1,IF(D3007="D",C3007,-C3007),IF(D3007="C",C3007,-C3007)),"")</f>
        <v/>
      </c>
    </row>
    <row r="3008" spans="1:5" x14ac:dyDescent="0.2">
      <c r="A3008" s="11" t="str">
        <f>IF('Atual-TXT'!A3029&lt;&gt;"",LEFT('Atual-TXT'!A3029,15),"")</f>
        <v/>
      </c>
      <c r="B3008" s="11" t="str">
        <f>IF('Atual-TXT'!A3029&lt;&gt;"",RIGHT(LEFT('Atual-TXT'!A3029,51),34),"")</f>
        <v/>
      </c>
      <c r="C3008" s="12" t="str">
        <f>IF('Atual-TXT'!A3029&lt;&gt;"",VALUE(RIGHT(LEFT('Atual-TXT'!A3029,75),23)),"")</f>
        <v/>
      </c>
      <c r="D3008" s="11" t="str">
        <f>IF('Atual-TXT'!A3029&lt;&gt;"",RIGHT(LEFT('Atual-TXT'!A3029,77),1),"")</f>
        <v/>
      </c>
      <c r="E3008" s="12" t="str">
        <f>IF('Atual-TXT'!A3029&lt;&gt;"",IF(MOD(VALUE(LEFT(A3008,1)),2)=1,IF(D3008="D",C3008,-C3008),IF(D3008="C",C3008,-C3008)),"")</f>
        <v/>
      </c>
    </row>
    <row r="3009" spans="1:5" x14ac:dyDescent="0.2">
      <c r="A3009" s="11" t="str">
        <f>IF('Atual-TXT'!A3030&lt;&gt;"",LEFT('Atual-TXT'!A3030,15),"")</f>
        <v/>
      </c>
      <c r="B3009" s="11" t="str">
        <f>IF('Atual-TXT'!A3030&lt;&gt;"",RIGHT(LEFT('Atual-TXT'!A3030,51),34),"")</f>
        <v/>
      </c>
      <c r="C3009" s="12" t="str">
        <f>IF('Atual-TXT'!A3030&lt;&gt;"",VALUE(RIGHT(LEFT('Atual-TXT'!A3030,75),23)),"")</f>
        <v/>
      </c>
      <c r="D3009" s="11" t="str">
        <f>IF('Atual-TXT'!A3030&lt;&gt;"",RIGHT(LEFT('Atual-TXT'!A3030,77),1),"")</f>
        <v/>
      </c>
      <c r="E3009" s="12" t="str">
        <f>IF('Atual-TXT'!A3030&lt;&gt;"",IF(MOD(VALUE(LEFT(A3009,1)),2)=1,IF(D3009="D",C3009,-C3009),IF(D3009="C",C3009,-C3009)),"")</f>
        <v/>
      </c>
    </row>
    <row r="3010" spans="1:5" x14ac:dyDescent="0.2">
      <c r="A3010" s="11" t="str">
        <f>IF('Atual-TXT'!A3031&lt;&gt;"",LEFT('Atual-TXT'!A3031,15),"")</f>
        <v/>
      </c>
      <c r="B3010" s="11" t="str">
        <f>IF('Atual-TXT'!A3031&lt;&gt;"",RIGHT(LEFT('Atual-TXT'!A3031,51),34),"")</f>
        <v/>
      </c>
      <c r="C3010" s="12" t="str">
        <f>IF('Atual-TXT'!A3031&lt;&gt;"",VALUE(RIGHT(LEFT('Atual-TXT'!A3031,75),23)),"")</f>
        <v/>
      </c>
      <c r="D3010" s="11" t="str">
        <f>IF('Atual-TXT'!A3031&lt;&gt;"",RIGHT(LEFT('Atual-TXT'!A3031,77),1),"")</f>
        <v/>
      </c>
      <c r="E3010" s="12" t="str">
        <f>IF('Atual-TXT'!A3031&lt;&gt;"",IF(MOD(VALUE(LEFT(A3010,1)),2)=1,IF(D3010="D",C3010,-C3010),IF(D3010="C",C3010,-C3010)),"")</f>
        <v/>
      </c>
    </row>
    <row r="3011" spans="1:5" x14ac:dyDescent="0.2">
      <c r="A3011" s="11" t="str">
        <f>IF('Atual-TXT'!A3032&lt;&gt;"",LEFT('Atual-TXT'!A3032,15),"")</f>
        <v/>
      </c>
      <c r="B3011" s="11" t="str">
        <f>IF('Atual-TXT'!A3032&lt;&gt;"",RIGHT(LEFT('Atual-TXT'!A3032,51),34),"")</f>
        <v/>
      </c>
      <c r="C3011" s="12" t="str">
        <f>IF('Atual-TXT'!A3032&lt;&gt;"",VALUE(RIGHT(LEFT('Atual-TXT'!A3032,75),23)),"")</f>
        <v/>
      </c>
      <c r="D3011" s="11" t="str">
        <f>IF('Atual-TXT'!A3032&lt;&gt;"",RIGHT(LEFT('Atual-TXT'!A3032,77),1),"")</f>
        <v/>
      </c>
      <c r="E3011" s="12" t="str">
        <f>IF('Atual-TXT'!A3032&lt;&gt;"",IF(MOD(VALUE(LEFT(A3011,1)),2)=1,IF(D3011="D",C3011,-C3011),IF(D3011="C",C3011,-C3011)),"")</f>
        <v/>
      </c>
    </row>
    <row r="3012" spans="1:5" x14ac:dyDescent="0.2">
      <c r="A3012" s="11" t="str">
        <f>IF('Atual-TXT'!A3033&lt;&gt;"",LEFT('Atual-TXT'!A3033,15),"")</f>
        <v/>
      </c>
      <c r="B3012" s="11" t="str">
        <f>IF('Atual-TXT'!A3033&lt;&gt;"",RIGHT(LEFT('Atual-TXT'!A3033,51),34),"")</f>
        <v/>
      </c>
      <c r="C3012" s="12" t="str">
        <f>IF('Atual-TXT'!A3033&lt;&gt;"",VALUE(RIGHT(LEFT('Atual-TXT'!A3033,75),23)),"")</f>
        <v/>
      </c>
      <c r="D3012" s="11" t="str">
        <f>IF('Atual-TXT'!A3033&lt;&gt;"",RIGHT(LEFT('Atual-TXT'!A3033,77),1),"")</f>
        <v/>
      </c>
      <c r="E3012" s="12" t="str">
        <f>IF('Atual-TXT'!A3033&lt;&gt;"",IF(MOD(VALUE(LEFT(A3012,1)),2)=1,IF(D3012="D",C3012,-C3012),IF(D3012="C",C3012,-C3012)),"")</f>
        <v/>
      </c>
    </row>
    <row r="3013" spans="1:5" x14ac:dyDescent="0.2">
      <c r="A3013" s="11" t="str">
        <f>IF('Atual-TXT'!A3034&lt;&gt;"",LEFT('Atual-TXT'!A3034,15),"")</f>
        <v/>
      </c>
      <c r="B3013" s="11" t="str">
        <f>IF('Atual-TXT'!A3034&lt;&gt;"",RIGHT(LEFT('Atual-TXT'!A3034,51),34),"")</f>
        <v/>
      </c>
      <c r="C3013" s="12" t="str">
        <f>IF('Atual-TXT'!A3034&lt;&gt;"",VALUE(RIGHT(LEFT('Atual-TXT'!A3034,75),23)),"")</f>
        <v/>
      </c>
      <c r="D3013" s="11" t="str">
        <f>IF('Atual-TXT'!A3034&lt;&gt;"",RIGHT(LEFT('Atual-TXT'!A3034,77),1),"")</f>
        <v/>
      </c>
      <c r="E3013" s="12" t="str">
        <f>IF('Atual-TXT'!A3034&lt;&gt;"",IF(MOD(VALUE(LEFT(A3013,1)),2)=1,IF(D3013="D",C3013,-C3013),IF(D3013="C",C3013,-C3013)),"")</f>
        <v/>
      </c>
    </row>
    <row r="3014" spans="1:5" x14ac:dyDescent="0.2">
      <c r="A3014" s="11" t="str">
        <f>IF('Atual-TXT'!A3035&lt;&gt;"",LEFT('Atual-TXT'!A3035,15),"")</f>
        <v/>
      </c>
      <c r="B3014" s="11" t="str">
        <f>IF('Atual-TXT'!A3035&lt;&gt;"",RIGHT(LEFT('Atual-TXT'!A3035,51),34),"")</f>
        <v/>
      </c>
      <c r="C3014" s="12" t="str">
        <f>IF('Atual-TXT'!A3035&lt;&gt;"",VALUE(RIGHT(LEFT('Atual-TXT'!A3035,75),23)),"")</f>
        <v/>
      </c>
      <c r="D3014" s="11" t="str">
        <f>IF('Atual-TXT'!A3035&lt;&gt;"",RIGHT(LEFT('Atual-TXT'!A3035,77),1),"")</f>
        <v/>
      </c>
      <c r="E3014" s="12" t="str">
        <f>IF('Atual-TXT'!A3035&lt;&gt;"",IF(MOD(VALUE(LEFT(A3014,1)),2)=1,IF(D3014="D",C3014,-C3014),IF(D3014="C",C3014,-C3014)),"")</f>
        <v/>
      </c>
    </row>
    <row r="3015" spans="1:5" x14ac:dyDescent="0.2">
      <c r="A3015" s="11" t="str">
        <f>IF('Atual-TXT'!A3036&lt;&gt;"",LEFT('Atual-TXT'!A3036,15),"")</f>
        <v/>
      </c>
      <c r="B3015" s="11" t="str">
        <f>IF('Atual-TXT'!A3036&lt;&gt;"",RIGHT(LEFT('Atual-TXT'!A3036,51),34),"")</f>
        <v/>
      </c>
      <c r="C3015" s="12" t="str">
        <f>IF('Atual-TXT'!A3036&lt;&gt;"",VALUE(RIGHT(LEFT('Atual-TXT'!A3036,75),23)),"")</f>
        <v/>
      </c>
      <c r="D3015" s="11" t="str">
        <f>IF('Atual-TXT'!A3036&lt;&gt;"",RIGHT(LEFT('Atual-TXT'!A3036,77),1),"")</f>
        <v/>
      </c>
      <c r="E3015" s="12" t="str">
        <f>IF('Atual-TXT'!A3036&lt;&gt;"",IF(MOD(VALUE(LEFT(A3015,1)),2)=1,IF(D3015="D",C3015,-C3015),IF(D3015="C",C3015,-C3015)),"")</f>
        <v/>
      </c>
    </row>
    <row r="3016" spans="1:5" x14ac:dyDescent="0.2">
      <c r="A3016" s="11" t="str">
        <f>IF('Atual-TXT'!A3037&lt;&gt;"",LEFT('Atual-TXT'!A3037,15),"")</f>
        <v/>
      </c>
      <c r="B3016" s="11" t="str">
        <f>IF('Atual-TXT'!A3037&lt;&gt;"",RIGHT(LEFT('Atual-TXT'!A3037,51),34),"")</f>
        <v/>
      </c>
      <c r="C3016" s="12" t="str">
        <f>IF('Atual-TXT'!A3037&lt;&gt;"",VALUE(RIGHT(LEFT('Atual-TXT'!A3037,75),23)),"")</f>
        <v/>
      </c>
      <c r="D3016" s="11" t="str">
        <f>IF('Atual-TXT'!A3037&lt;&gt;"",RIGHT(LEFT('Atual-TXT'!A3037,77),1),"")</f>
        <v/>
      </c>
      <c r="E3016" s="12" t="str">
        <f>IF('Atual-TXT'!A3037&lt;&gt;"",IF(MOD(VALUE(LEFT(A3016,1)),2)=1,IF(D3016="D",C3016,-C3016),IF(D3016="C",C3016,-C3016)),"")</f>
        <v/>
      </c>
    </row>
    <row r="3017" spans="1:5" x14ac:dyDescent="0.2">
      <c r="A3017" s="11" t="str">
        <f>IF('Atual-TXT'!A3038&lt;&gt;"",LEFT('Atual-TXT'!A3038,15),"")</f>
        <v/>
      </c>
      <c r="B3017" s="11" t="str">
        <f>IF('Atual-TXT'!A3038&lt;&gt;"",RIGHT(LEFT('Atual-TXT'!A3038,51),34),"")</f>
        <v/>
      </c>
      <c r="C3017" s="12" t="str">
        <f>IF('Atual-TXT'!A3038&lt;&gt;"",VALUE(RIGHT(LEFT('Atual-TXT'!A3038,75),23)),"")</f>
        <v/>
      </c>
      <c r="D3017" s="11" t="str">
        <f>IF('Atual-TXT'!A3038&lt;&gt;"",RIGHT(LEFT('Atual-TXT'!A3038,77),1),"")</f>
        <v/>
      </c>
      <c r="E3017" s="12" t="str">
        <f>IF('Atual-TXT'!A3038&lt;&gt;"",IF(MOD(VALUE(LEFT(A3017,1)),2)=1,IF(D3017="D",C3017,-C3017),IF(D3017="C",C3017,-C3017)),"")</f>
        <v/>
      </c>
    </row>
    <row r="3018" spans="1:5" x14ac:dyDescent="0.2">
      <c r="A3018" s="11" t="str">
        <f>IF('Atual-TXT'!A3039&lt;&gt;"",LEFT('Atual-TXT'!A3039,15),"")</f>
        <v/>
      </c>
      <c r="B3018" s="11" t="str">
        <f>IF('Atual-TXT'!A3039&lt;&gt;"",RIGHT(LEFT('Atual-TXT'!A3039,51),34),"")</f>
        <v/>
      </c>
      <c r="C3018" s="12" t="str">
        <f>IF('Atual-TXT'!A3039&lt;&gt;"",VALUE(RIGHT(LEFT('Atual-TXT'!A3039,75),23)),"")</f>
        <v/>
      </c>
      <c r="D3018" s="11" t="str">
        <f>IF('Atual-TXT'!A3039&lt;&gt;"",RIGHT(LEFT('Atual-TXT'!A3039,77),1),"")</f>
        <v/>
      </c>
      <c r="E3018" s="12" t="str">
        <f>IF('Atual-TXT'!A3039&lt;&gt;"",IF(MOD(VALUE(LEFT(A3018,1)),2)=1,IF(D3018="D",C3018,-C3018),IF(D3018="C",C3018,-C3018)),"")</f>
        <v/>
      </c>
    </row>
    <row r="3019" spans="1:5" x14ac:dyDescent="0.2">
      <c r="A3019" s="11" t="str">
        <f>IF('Atual-TXT'!A3040&lt;&gt;"",LEFT('Atual-TXT'!A3040,15),"")</f>
        <v/>
      </c>
      <c r="B3019" s="11" t="str">
        <f>IF('Atual-TXT'!A3040&lt;&gt;"",RIGHT(LEFT('Atual-TXT'!A3040,51),34),"")</f>
        <v/>
      </c>
      <c r="C3019" s="12" t="str">
        <f>IF('Atual-TXT'!A3040&lt;&gt;"",VALUE(RIGHT(LEFT('Atual-TXT'!A3040,75),23)),"")</f>
        <v/>
      </c>
      <c r="D3019" s="11" t="str">
        <f>IF('Atual-TXT'!A3040&lt;&gt;"",RIGHT(LEFT('Atual-TXT'!A3040,77),1),"")</f>
        <v/>
      </c>
      <c r="E3019" s="12" t="str">
        <f>IF('Atual-TXT'!A3040&lt;&gt;"",IF(MOD(VALUE(LEFT(A3019,1)),2)=1,IF(D3019="D",C3019,-C3019),IF(D3019="C",C3019,-C3019)),"")</f>
        <v/>
      </c>
    </row>
    <row r="3020" spans="1:5" x14ac:dyDescent="0.2">
      <c r="A3020" s="11" t="str">
        <f>IF('Atual-TXT'!A3041&lt;&gt;"",LEFT('Atual-TXT'!A3041,15),"")</f>
        <v/>
      </c>
      <c r="B3020" s="11" t="str">
        <f>IF('Atual-TXT'!A3041&lt;&gt;"",RIGHT(LEFT('Atual-TXT'!A3041,51),34),"")</f>
        <v/>
      </c>
      <c r="C3020" s="12" t="str">
        <f>IF('Atual-TXT'!A3041&lt;&gt;"",VALUE(RIGHT(LEFT('Atual-TXT'!A3041,75),23)),"")</f>
        <v/>
      </c>
      <c r="D3020" s="11" t="str">
        <f>IF('Atual-TXT'!A3041&lt;&gt;"",RIGHT(LEFT('Atual-TXT'!A3041,77),1),"")</f>
        <v/>
      </c>
      <c r="E3020" s="12" t="str">
        <f>IF('Atual-TXT'!A3041&lt;&gt;"",IF(MOD(VALUE(LEFT(A3020,1)),2)=1,IF(D3020="D",C3020,-C3020),IF(D3020="C",C3020,-C3020)),"")</f>
        <v/>
      </c>
    </row>
    <row r="3021" spans="1:5" x14ac:dyDescent="0.2">
      <c r="A3021" s="11" t="str">
        <f>IF('Atual-TXT'!A3042&lt;&gt;"",LEFT('Atual-TXT'!A3042,15),"")</f>
        <v/>
      </c>
      <c r="B3021" s="11" t="str">
        <f>IF('Atual-TXT'!A3042&lt;&gt;"",RIGHT(LEFT('Atual-TXT'!A3042,51),34),"")</f>
        <v/>
      </c>
      <c r="C3021" s="12" t="str">
        <f>IF('Atual-TXT'!A3042&lt;&gt;"",VALUE(RIGHT(LEFT('Atual-TXT'!A3042,75),23)),"")</f>
        <v/>
      </c>
      <c r="D3021" s="11" t="str">
        <f>IF('Atual-TXT'!A3042&lt;&gt;"",RIGHT(LEFT('Atual-TXT'!A3042,77),1),"")</f>
        <v/>
      </c>
      <c r="E3021" s="12" t="str">
        <f>IF('Atual-TXT'!A3042&lt;&gt;"",IF(MOD(VALUE(LEFT(A3021,1)),2)=1,IF(D3021="D",C3021,-C3021),IF(D3021="C",C3021,-C3021)),"")</f>
        <v/>
      </c>
    </row>
    <row r="3022" spans="1:5" x14ac:dyDescent="0.2">
      <c r="A3022" s="11" t="str">
        <f>IF('Atual-TXT'!A3043&lt;&gt;"",LEFT('Atual-TXT'!A3043,15),"")</f>
        <v/>
      </c>
      <c r="B3022" s="11" t="str">
        <f>IF('Atual-TXT'!A3043&lt;&gt;"",RIGHT(LEFT('Atual-TXT'!A3043,51),34),"")</f>
        <v/>
      </c>
      <c r="C3022" s="12" t="str">
        <f>IF('Atual-TXT'!A3043&lt;&gt;"",VALUE(RIGHT(LEFT('Atual-TXT'!A3043,75),23)),"")</f>
        <v/>
      </c>
      <c r="D3022" s="11" t="str">
        <f>IF('Atual-TXT'!A3043&lt;&gt;"",RIGHT(LEFT('Atual-TXT'!A3043,77),1),"")</f>
        <v/>
      </c>
      <c r="E3022" s="12" t="str">
        <f>IF('Atual-TXT'!A3043&lt;&gt;"",IF(MOD(VALUE(LEFT(A3022,1)),2)=1,IF(D3022="D",C3022,-C3022),IF(D3022="C",C3022,-C3022)),"")</f>
        <v/>
      </c>
    </row>
    <row r="3023" spans="1:5" x14ac:dyDescent="0.2">
      <c r="A3023" s="11" t="str">
        <f>IF('Atual-TXT'!A3044&lt;&gt;"",LEFT('Atual-TXT'!A3044,15),"")</f>
        <v/>
      </c>
      <c r="B3023" s="11" t="str">
        <f>IF('Atual-TXT'!A3044&lt;&gt;"",RIGHT(LEFT('Atual-TXT'!A3044,51),34),"")</f>
        <v/>
      </c>
      <c r="C3023" s="12" t="str">
        <f>IF('Atual-TXT'!A3044&lt;&gt;"",VALUE(RIGHT(LEFT('Atual-TXT'!A3044,75),23)),"")</f>
        <v/>
      </c>
      <c r="D3023" s="11" t="str">
        <f>IF('Atual-TXT'!A3044&lt;&gt;"",RIGHT(LEFT('Atual-TXT'!A3044,77),1),"")</f>
        <v/>
      </c>
      <c r="E3023" s="12" t="str">
        <f>IF('Atual-TXT'!A3044&lt;&gt;"",IF(MOD(VALUE(LEFT(A3023,1)),2)=1,IF(D3023="D",C3023,-C3023),IF(D3023="C",C3023,-C3023)),"")</f>
        <v/>
      </c>
    </row>
    <row r="3024" spans="1:5" x14ac:dyDescent="0.2">
      <c r="A3024" s="11" t="str">
        <f>IF('Atual-TXT'!A3045&lt;&gt;"",LEFT('Atual-TXT'!A3045,15),"")</f>
        <v/>
      </c>
      <c r="B3024" s="11" t="str">
        <f>IF('Atual-TXT'!A3045&lt;&gt;"",RIGHT(LEFT('Atual-TXT'!A3045,51),34),"")</f>
        <v/>
      </c>
      <c r="C3024" s="12" t="str">
        <f>IF('Atual-TXT'!A3045&lt;&gt;"",VALUE(RIGHT(LEFT('Atual-TXT'!A3045,75),23)),"")</f>
        <v/>
      </c>
      <c r="D3024" s="11" t="str">
        <f>IF('Atual-TXT'!A3045&lt;&gt;"",RIGHT(LEFT('Atual-TXT'!A3045,77),1),"")</f>
        <v/>
      </c>
      <c r="E3024" s="12" t="str">
        <f>IF('Atual-TXT'!A3045&lt;&gt;"",IF(MOD(VALUE(LEFT(A3024,1)),2)=1,IF(D3024="D",C3024,-C3024),IF(D3024="C",C3024,-C3024)),"")</f>
        <v/>
      </c>
    </row>
    <row r="3025" spans="1:5" x14ac:dyDescent="0.2">
      <c r="A3025" s="11" t="str">
        <f>IF('Atual-TXT'!A3046&lt;&gt;"",LEFT('Atual-TXT'!A3046,15),"")</f>
        <v/>
      </c>
      <c r="B3025" s="11" t="str">
        <f>IF('Atual-TXT'!A3046&lt;&gt;"",RIGHT(LEFT('Atual-TXT'!A3046,51),34),"")</f>
        <v/>
      </c>
      <c r="C3025" s="12" t="str">
        <f>IF('Atual-TXT'!A3046&lt;&gt;"",VALUE(RIGHT(LEFT('Atual-TXT'!A3046,75),23)),"")</f>
        <v/>
      </c>
      <c r="D3025" s="11" t="str">
        <f>IF('Atual-TXT'!A3046&lt;&gt;"",RIGHT(LEFT('Atual-TXT'!A3046,77),1),"")</f>
        <v/>
      </c>
      <c r="E3025" s="12" t="str">
        <f>IF('Atual-TXT'!A3046&lt;&gt;"",IF(MOD(VALUE(LEFT(A3025,1)),2)=1,IF(D3025="D",C3025,-C3025),IF(D3025="C",C3025,-C3025)),"")</f>
        <v/>
      </c>
    </row>
    <row r="3026" spans="1:5" x14ac:dyDescent="0.2">
      <c r="A3026" s="11" t="str">
        <f>IF('Atual-TXT'!A3047&lt;&gt;"",LEFT('Atual-TXT'!A3047,15),"")</f>
        <v/>
      </c>
      <c r="B3026" s="11" t="str">
        <f>IF('Atual-TXT'!A3047&lt;&gt;"",RIGHT(LEFT('Atual-TXT'!A3047,51),34),"")</f>
        <v/>
      </c>
      <c r="C3026" s="12" t="str">
        <f>IF('Atual-TXT'!A3047&lt;&gt;"",VALUE(RIGHT(LEFT('Atual-TXT'!A3047,75),23)),"")</f>
        <v/>
      </c>
      <c r="D3026" s="11" t="str">
        <f>IF('Atual-TXT'!A3047&lt;&gt;"",RIGHT(LEFT('Atual-TXT'!A3047,77),1),"")</f>
        <v/>
      </c>
      <c r="E3026" s="12" t="str">
        <f>IF('Atual-TXT'!A3047&lt;&gt;"",IF(MOD(VALUE(LEFT(A3026,1)),2)=1,IF(D3026="D",C3026,-C3026),IF(D3026="C",C3026,-C3026)),"")</f>
        <v/>
      </c>
    </row>
    <row r="3027" spans="1:5" x14ac:dyDescent="0.2">
      <c r="A3027" s="11" t="str">
        <f>IF('Atual-TXT'!A3048&lt;&gt;"",LEFT('Atual-TXT'!A3048,15),"")</f>
        <v/>
      </c>
      <c r="B3027" s="11" t="str">
        <f>IF('Atual-TXT'!A3048&lt;&gt;"",RIGHT(LEFT('Atual-TXT'!A3048,51),34),"")</f>
        <v/>
      </c>
      <c r="C3027" s="12" t="str">
        <f>IF('Atual-TXT'!A3048&lt;&gt;"",VALUE(RIGHT(LEFT('Atual-TXT'!A3048,75),23)),"")</f>
        <v/>
      </c>
      <c r="D3027" s="11" t="str">
        <f>IF('Atual-TXT'!A3048&lt;&gt;"",RIGHT(LEFT('Atual-TXT'!A3048,77),1),"")</f>
        <v/>
      </c>
      <c r="E3027" s="12" t="str">
        <f>IF('Atual-TXT'!A3048&lt;&gt;"",IF(MOD(VALUE(LEFT(A3027,1)),2)=1,IF(D3027="D",C3027,-C3027),IF(D3027="C",C3027,-C3027)),"")</f>
        <v/>
      </c>
    </row>
    <row r="3028" spans="1:5" x14ac:dyDescent="0.2">
      <c r="A3028" s="11" t="str">
        <f>IF('Atual-TXT'!A3049&lt;&gt;"",LEFT('Atual-TXT'!A3049,15),"")</f>
        <v/>
      </c>
      <c r="B3028" s="11" t="str">
        <f>IF('Atual-TXT'!A3049&lt;&gt;"",RIGHT(LEFT('Atual-TXT'!A3049,51),34),"")</f>
        <v/>
      </c>
      <c r="C3028" s="12" t="str">
        <f>IF('Atual-TXT'!A3049&lt;&gt;"",VALUE(RIGHT(LEFT('Atual-TXT'!A3049,75),23)),"")</f>
        <v/>
      </c>
      <c r="D3028" s="11" t="str">
        <f>IF('Atual-TXT'!A3049&lt;&gt;"",RIGHT(LEFT('Atual-TXT'!A3049,77),1),"")</f>
        <v/>
      </c>
      <c r="E3028" s="12" t="str">
        <f>IF('Atual-TXT'!A3049&lt;&gt;"",IF(MOD(VALUE(LEFT(A3028,1)),2)=1,IF(D3028="D",C3028,-C3028),IF(D3028="C",C3028,-C3028)),"")</f>
        <v/>
      </c>
    </row>
    <row r="3029" spans="1:5" x14ac:dyDescent="0.2">
      <c r="A3029" s="11" t="str">
        <f>IF('Atual-TXT'!A3050&lt;&gt;"",LEFT('Atual-TXT'!A3050,15),"")</f>
        <v/>
      </c>
      <c r="B3029" s="11" t="str">
        <f>IF('Atual-TXT'!A3050&lt;&gt;"",RIGHT(LEFT('Atual-TXT'!A3050,51),34),"")</f>
        <v/>
      </c>
      <c r="C3029" s="12" t="str">
        <f>IF('Atual-TXT'!A3050&lt;&gt;"",VALUE(RIGHT(LEFT('Atual-TXT'!A3050,75),23)),"")</f>
        <v/>
      </c>
      <c r="D3029" s="11" t="str">
        <f>IF('Atual-TXT'!A3050&lt;&gt;"",RIGHT(LEFT('Atual-TXT'!A3050,77),1),"")</f>
        <v/>
      </c>
      <c r="E3029" s="12" t="str">
        <f>IF('Atual-TXT'!A3050&lt;&gt;"",IF(MOD(VALUE(LEFT(A3029,1)),2)=1,IF(D3029="D",C3029,-C3029),IF(D3029="C",C3029,-C3029)),"")</f>
        <v/>
      </c>
    </row>
    <row r="3030" spans="1:5" x14ac:dyDescent="0.2">
      <c r="A3030" s="11" t="str">
        <f>IF('Atual-TXT'!A3051&lt;&gt;"",LEFT('Atual-TXT'!A3051,15),"")</f>
        <v/>
      </c>
      <c r="B3030" s="11" t="str">
        <f>IF('Atual-TXT'!A3051&lt;&gt;"",RIGHT(LEFT('Atual-TXT'!A3051,51),34),"")</f>
        <v/>
      </c>
      <c r="C3030" s="12" t="str">
        <f>IF('Atual-TXT'!A3051&lt;&gt;"",VALUE(RIGHT(LEFT('Atual-TXT'!A3051,75),23)),"")</f>
        <v/>
      </c>
      <c r="D3030" s="11" t="str">
        <f>IF('Atual-TXT'!A3051&lt;&gt;"",RIGHT(LEFT('Atual-TXT'!A3051,77),1),"")</f>
        <v/>
      </c>
      <c r="E3030" s="12" t="str">
        <f>IF('Atual-TXT'!A3051&lt;&gt;"",IF(MOD(VALUE(LEFT(A3030,1)),2)=1,IF(D3030="D",C3030,-C3030),IF(D3030="C",C3030,-C3030)),"")</f>
        <v/>
      </c>
    </row>
    <row r="3031" spans="1:5" x14ac:dyDescent="0.2">
      <c r="A3031" s="11" t="str">
        <f>IF('Atual-TXT'!A3052&lt;&gt;"",LEFT('Atual-TXT'!A3052,15),"")</f>
        <v/>
      </c>
      <c r="B3031" s="11" t="str">
        <f>IF('Atual-TXT'!A3052&lt;&gt;"",RIGHT(LEFT('Atual-TXT'!A3052,51),34),"")</f>
        <v/>
      </c>
      <c r="C3031" s="12" t="str">
        <f>IF('Atual-TXT'!A3052&lt;&gt;"",VALUE(RIGHT(LEFT('Atual-TXT'!A3052,75),23)),"")</f>
        <v/>
      </c>
      <c r="D3031" s="11" t="str">
        <f>IF('Atual-TXT'!A3052&lt;&gt;"",RIGHT(LEFT('Atual-TXT'!A3052,77),1),"")</f>
        <v/>
      </c>
      <c r="E3031" s="12" t="str">
        <f>IF('Atual-TXT'!A3052&lt;&gt;"",IF(MOD(VALUE(LEFT(A3031,1)),2)=1,IF(D3031="D",C3031,-C3031),IF(D3031="C",C3031,-C3031)),"")</f>
        <v/>
      </c>
    </row>
    <row r="3032" spans="1:5" x14ac:dyDescent="0.2">
      <c r="A3032" s="11" t="str">
        <f>IF('Atual-TXT'!A3053&lt;&gt;"",LEFT('Atual-TXT'!A3053,15),"")</f>
        <v/>
      </c>
      <c r="B3032" s="11" t="str">
        <f>IF('Atual-TXT'!A3053&lt;&gt;"",RIGHT(LEFT('Atual-TXT'!A3053,51),34),"")</f>
        <v/>
      </c>
      <c r="C3032" s="12" t="str">
        <f>IF('Atual-TXT'!A3053&lt;&gt;"",VALUE(RIGHT(LEFT('Atual-TXT'!A3053,75),23)),"")</f>
        <v/>
      </c>
      <c r="D3032" s="11" t="str">
        <f>IF('Atual-TXT'!A3053&lt;&gt;"",RIGHT(LEFT('Atual-TXT'!A3053,77),1),"")</f>
        <v/>
      </c>
      <c r="E3032" s="12" t="str">
        <f>IF('Atual-TXT'!A3053&lt;&gt;"",IF(MOD(VALUE(LEFT(A3032,1)),2)=1,IF(D3032="D",C3032,-C3032),IF(D3032="C",C3032,-C3032)),"")</f>
        <v/>
      </c>
    </row>
    <row r="3033" spans="1:5" x14ac:dyDescent="0.2">
      <c r="A3033" s="11" t="str">
        <f>IF('Atual-TXT'!A3054&lt;&gt;"",LEFT('Atual-TXT'!A3054,15),"")</f>
        <v/>
      </c>
      <c r="B3033" s="11" t="str">
        <f>IF('Atual-TXT'!A3054&lt;&gt;"",RIGHT(LEFT('Atual-TXT'!A3054,51),34),"")</f>
        <v/>
      </c>
      <c r="C3033" s="12" t="str">
        <f>IF('Atual-TXT'!A3054&lt;&gt;"",VALUE(RIGHT(LEFT('Atual-TXT'!A3054,75),23)),"")</f>
        <v/>
      </c>
      <c r="D3033" s="11" t="str">
        <f>IF('Atual-TXT'!A3054&lt;&gt;"",RIGHT(LEFT('Atual-TXT'!A3054,77),1),"")</f>
        <v/>
      </c>
      <c r="E3033" s="12" t="str">
        <f>IF('Atual-TXT'!A3054&lt;&gt;"",IF(MOD(VALUE(LEFT(A3033,1)),2)=1,IF(D3033="D",C3033,-C3033),IF(D3033="C",C3033,-C3033)),"")</f>
        <v/>
      </c>
    </row>
    <row r="3034" spans="1:5" x14ac:dyDescent="0.2">
      <c r="A3034" s="11" t="str">
        <f>IF('Atual-TXT'!A3055&lt;&gt;"",LEFT('Atual-TXT'!A3055,15),"")</f>
        <v/>
      </c>
      <c r="B3034" s="11" t="str">
        <f>IF('Atual-TXT'!A3055&lt;&gt;"",RIGHT(LEFT('Atual-TXT'!A3055,51),34),"")</f>
        <v/>
      </c>
      <c r="C3034" s="12" t="str">
        <f>IF('Atual-TXT'!A3055&lt;&gt;"",VALUE(RIGHT(LEFT('Atual-TXT'!A3055,75),23)),"")</f>
        <v/>
      </c>
      <c r="D3034" s="11" t="str">
        <f>IF('Atual-TXT'!A3055&lt;&gt;"",RIGHT(LEFT('Atual-TXT'!A3055,77),1),"")</f>
        <v/>
      </c>
      <c r="E3034" s="12" t="str">
        <f>IF('Atual-TXT'!A3055&lt;&gt;"",IF(MOD(VALUE(LEFT(A3034,1)),2)=1,IF(D3034="D",C3034,-C3034),IF(D3034="C",C3034,-C3034)),"")</f>
        <v/>
      </c>
    </row>
    <row r="3035" spans="1:5" x14ac:dyDescent="0.2">
      <c r="A3035" s="11" t="str">
        <f>IF('Atual-TXT'!A3056&lt;&gt;"",LEFT('Atual-TXT'!A3056,15),"")</f>
        <v/>
      </c>
      <c r="B3035" s="11" t="str">
        <f>IF('Atual-TXT'!A3056&lt;&gt;"",RIGHT(LEFT('Atual-TXT'!A3056,51),34),"")</f>
        <v/>
      </c>
      <c r="C3035" s="12" t="str">
        <f>IF('Atual-TXT'!A3056&lt;&gt;"",VALUE(RIGHT(LEFT('Atual-TXT'!A3056,75),23)),"")</f>
        <v/>
      </c>
      <c r="D3035" s="11" t="str">
        <f>IF('Atual-TXT'!A3056&lt;&gt;"",RIGHT(LEFT('Atual-TXT'!A3056,77),1),"")</f>
        <v/>
      </c>
      <c r="E3035" s="12" t="str">
        <f>IF('Atual-TXT'!A3056&lt;&gt;"",IF(MOD(VALUE(LEFT(A3035,1)),2)=1,IF(D3035="D",C3035,-C3035),IF(D3035="C",C3035,-C3035)),"")</f>
        <v/>
      </c>
    </row>
    <row r="3036" spans="1:5" x14ac:dyDescent="0.2">
      <c r="A3036" s="11" t="str">
        <f>IF('Atual-TXT'!A3057&lt;&gt;"",LEFT('Atual-TXT'!A3057,15),"")</f>
        <v/>
      </c>
      <c r="B3036" s="11" t="str">
        <f>IF('Atual-TXT'!A3057&lt;&gt;"",RIGHT(LEFT('Atual-TXT'!A3057,51),34),"")</f>
        <v/>
      </c>
      <c r="C3036" s="12" t="str">
        <f>IF('Atual-TXT'!A3057&lt;&gt;"",VALUE(RIGHT(LEFT('Atual-TXT'!A3057,75),23)),"")</f>
        <v/>
      </c>
      <c r="D3036" s="11" t="str">
        <f>IF('Atual-TXT'!A3057&lt;&gt;"",RIGHT(LEFT('Atual-TXT'!A3057,77),1),"")</f>
        <v/>
      </c>
      <c r="E3036" s="12" t="str">
        <f>IF('Atual-TXT'!A3057&lt;&gt;"",IF(MOD(VALUE(LEFT(A3036,1)),2)=1,IF(D3036="D",C3036,-C3036),IF(D3036="C",C3036,-C3036)),"")</f>
        <v/>
      </c>
    </row>
    <row r="3037" spans="1:5" x14ac:dyDescent="0.2">
      <c r="A3037" s="11" t="str">
        <f>IF('Atual-TXT'!A3058&lt;&gt;"",LEFT('Atual-TXT'!A3058,15),"")</f>
        <v/>
      </c>
      <c r="B3037" s="11" t="str">
        <f>IF('Atual-TXT'!A3058&lt;&gt;"",RIGHT(LEFT('Atual-TXT'!A3058,51),34),"")</f>
        <v/>
      </c>
      <c r="C3037" s="12" t="str">
        <f>IF('Atual-TXT'!A3058&lt;&gt;"",VALUE(RIGHT(LEFT('Atual-TXT'!A3058,75),23)),"")</f>
        <v/>
      </c>
      <c r="D3037" s="11" t="str">
        <f>IF('Atual-TXT'!A3058&lt;&gt;"",RIGHT(LEFT('Atual-TXT'!A3058,77),1),"")</f>
        <v/>
      </c>
      <c r="E3037" s="12" t="str">
        <f>IF('Atual-TXT'!A3058&lt;&gt;"",IF(MOD(VALUE(LEFT(A3037,1)),2)=1,IF(D3037="D",C3037,-C3037),IF(D3037="C",C3037,-C3037)),"")</f>
        <v/>
      </c>
    </row>
    <row r="3038" spans="1:5" x14ac:dyDescent="0.2">
      <c r="A3038" s="11" t="str">
        <f>IF('Atual-TXT'!A3059&lt;&gt;"",LEFT('Atual-TXT'!A3059,15),"")</f>
        <v/>
      </c>
      <c r="B3038" s="11" t="str">
        <f>IF('Atual-TXT'!A3059&lt;&gt;"",RIGHT(LEFT('Atual-TXT'!A3059,51),34),"")</f>
        <v/>
      </c>
      <c r="C3038" s="12" t="str">
        <f>IF('Atual-TXT'!A3059&lt;&gt;"",VALUE(RIGHT(LEFT('Atual-TXT'!A3059,75),23)),"")</f>
        <v/>
      </c>
      <c r="D3038" s="11" t="str">
        <f>IF('Atual-TXT'!A3059&lt;&gt;"",RIGHT(LEFT('Atual-TXT'!A3059,77),1),"")</f>
        <v/>
      </c>
      <c r="E3038" s="12" t="str">
        <f>IF('Atual-TXT'!A3059&lt;&gt;"",IF(MOD(VALUE(LEFT(A3038,1)),2)=1,IF(D3038="D",C3038,-C3038),IF(D3038="C",C3038,-C3038)),"")</f>
        <v/>
      </c>
    </row>
    <row r="3039" spans="1:5" x14ac:dyDescent="0.2">
      <c r="A3039" s="11" t="str">
        <f>IF('Atual-TXT'!A3060&lt;&gt;"",LEFT('Atual-TXT'!A3060,15),"")</f>
        <v/>
      </c>
      <c r="B3039" s="11" t="str">
        <f>IF('Atual-TXT'!A3060&lt;&gt;"",RIGHT(LEFT('Atual-TXT'!A3060,51),34),"")</f>
        <v/>
      </c>
      <c r="C3039" s="12" t="str">
        <f>IF('Atual-TXT'!A3060&lt;&gt;"",VALUE(RIGHT(LEFT('Atual-TXT'!A3060,75),23)),"")</f>
        <v/>
      </c>
      <c r="D3039" s="11" t="str">
        <f>IF('Atual-TXT'!A3060&lt;&gt;"",RIGHT(LEFT('Atual-TXT'!A3060,77),1),"")</f>
        <v/>
      </c>
      <c r="E3039" s="12" t="str">
        <f>IF('Atual-TXT'!A3060&lt;&gt;"",IF(MOD(VALUE(LEFT(A3039,1)),2)=1,IF(D3039="D",C3039,-C3039),IF(D3039="C",C3039,-C3039)),"")</f>
        <v/>
      </c>
    </row>
    <row r="3040" spans="1:5" x14ac:dyDescent="0.2">
      <c r="A3040" s="11" t="str">
        <f>IF('Atual-TXT'!A3061&lt;&gt;"",LEFT('Atual-TXT'!A3061,15),"")</f>
        <v/>
      </c>
      <c r="B3040" s="11" t="str">
        <f>IF('Atual-TXT'!A3061&lt;&gt;"",RIGHT(LEFT('Atual-TXT'!A3061,51),34),"")</f>
        <v/>
      </c>
      <c r="C3040" s="12" t="str">
        <f>IF('Atual-TXT'!A3061&lt;&gt;"",VALUE(RIGHT(LEFT('Atual-TXT'!A3061,75),23)),"")</f>
        <v/>
      </c>
      <c r="D3040" s="11" t="str">
        <f>IF('Atual-TXT'!A3061&lt;&gt;"",RIGHT(LEFT('Atual-TXT'!A3061,77),1),"")</f>
        <v/>
      </c>
      <c r="E3040" s="12" t="str">
        <f>IF('Atual-TXT'!A3061&lt;&gt;"",IF(MOD(VALUE(LEFT(A3040,1)),2)=1,IF(D3040="D",C3040,-C3040),IF(D3040="C",C3040,-C3040)),"")</f>
        <v/>
      </c>
    </row>
    <row r="3041" spans="1:5" x14ac:dyDescent="0.2">
      <c r="A3041" s="11" t="str">
        <f>IF('Atual-TXT'!A3062&lt;&gt;"",LEFT('Atual-TXT'!A3062,15),"")</f>
        <v/>
      </c>
      <c r="B3041" s="11" t="str">
        <f>IF('Atual-TXT'!A3062&lt;&gt;"",RIGHT(LEFT('Atual-TXT'!A3062,51),34),"")</f>
        <v/>
      </c>
      <c r="C3041" s="12" t="str">
        <f>IF('Atual-TXT'!A3062&lt;&gt;"",VALUE(RIGHT(LEFT('Atual-TXT'!A3062,75),23)),"")</f>
        <v/>
      </c>
      <c r="D3041" s="11" t="str">
        <f>IF('Atual-TXT'!A3062&lt;&gt;"",RIGHT(LEFT('Atual-TXT'!A3062,77),1),"")</f>
        <v/>
      </c>
      <c r="E3041" s="12" t="str">
        <f>IF('Atual-TXT'!A3062&lt;&gt;"",IF(MOD(VALUE(LEFT(A3041,1)),2)=1,IF(D3041="D",C3041,-C3041),IF(D3041="C",C3041,-C3041)),"")</f>
        <v/>
      </c>
    </row>
    <row r="3042" spans="1:5" x14ac:dyDescent="0.2">
      <c r="A3042" s="11" t="str">
        <f>IF('Atual-TXT'!A3063&lt;&gt;"",LEFT('Atual-TXT'!A3063,15),"")</f>
        <v/>
      </c>
      <c r="B3042" s="11" t="str">
        <f>IF('Atual-TXT'!A3063&lt;&gt;"",RIGHT(LEFT('Atual-TXT'!A3063,51),34),"")</f>
        <v/>
      </c>
      <c r="C3042" s="12" t="str">
        <f>IF('Atual-TXT'!A3063&lt;&gt;"",VALUE(RIGHT(LEFT('Atual-TXT'!A3063,75),23)),"")</f>
        <v/>
      </c>
      <c r="D3042" s="11" t="str">
        <f>IF('Atual-TXT'!A3063&lt;&gt;"",RIGHT(LEFT('Atual-TXT'!A3063,77),1),"")</f>
        <v/>
      </c>
      <c r="E3042" s="12" t="str">
        <f>IF('Atual-TXT'!A3063&lt;&gt;"",IF(MOD(VALUE(LEFT(A3042,1)),2)=1,IF(D3042="D",C3042,-C3042),IF(D3042="C",C3042,-C3042)),"")</f>
        <v/>
      </c>
    </row>
    <row r="3043" spans="1:5" x14ac:dyDescent="0.2">
      <c r="A3043" s="11" t="str">
        <f>IF('Atual-TXT'!A3064&lt;&gt;"",LEFT('Atual-TXT'!A3064,15),"")</f>
        <v/>
      </c>
      <c r="B3043" s="11" t="str">
        <f>IF('Atual-TXT'!A3064&lt;&gt;"",RIGHT(LEFT('Atual-TXT'!A3064,51),34),"")</f>
        <v/>
      </c>
      <c r="C3043" s="12" t="str">
        <f>IF('Atual-TXT'!A3064&lt;&gt;"",VALUE(RIGHT(LEFT('Atual-TXT'!A3064,75),23)),"")</f>
        <v/>
      </c>
      <c r="D3043" s="11" t="str">
        <f>IF('Atual-TXT'!A3064&lt;&gt;"",RIGHT(LEFT('Atual-TXT'!A3064,77),1),"")</f>
        <v/>
      </c>
      <c r="E3043" s="12" t="str">
        <f>IF('Atual-TXT'!A3064&lt;&gt;"",IF(MOD(VALUE(LEFT(A3043,1)),2)=1,IF(D3043="D",C3043,-C3043),IF(D3043="C",C3043,-C3043)),"")</f>
        <v/>
      </c>
    </row>
    <row r="3044" spans="1:5" x14ac:dyDescent="0.2">
      <c r="A3044" s="11" t="str">
        <f>IF('Atual-TXT'!A3065&lt;&gt;"",LEFT('Atual-TXT'!A3065,15),"")</f>
        <v/>
      </c>
      <c r="B3044" s="11" t="str">
        <f>IF('Atual-TXT'!A3065&lt;&gt;"",RIGHT(LEFT('Atual-TXT'!A3065,51),34),"")</f>
        <v/>
      </c>
      <c r="C3044" s="12" t="str">
        <f>IF('Atual-TXT'!A3065&lt;&gt;"",VALUE(RIGHT(LEFT('Atual-TXT'!A3065,75),23)),"")</f>
        <v/>
      </c>
      <c r="D3044" s="11" t="str">
        <f>IF('Atual-TXT'!A3065&lt;&gt;"",RIGHT(LEFT('Atual-TXT'!A3065,77),1),"")</f>
        <v/>
      </c>
      <c r="E3044" s="12" t="str">
        <f>IF('Atual-TXT'!A3065&lt;&gt;"",IF(MOD(VALUE(LEFT(A3044,1)),2)=1,IF(D3044="D",C3044,-C3044),IF(D3044="C",C3044,-C3044)),"")</f>
        <v/>
      </c>
    </row>
    <row r="3045" spans="1:5" x14ac:dyDescent="0.2">
      <c r="A3045" s="11" t="str">
        <f>IF('Atual-TXT'!A3066&lt;&gt;"",LEFT('Atual-TXT'!A3066,15),"")</f>
        <v/>
      </c>
      <c r="B3045" s="11" t="str">
        <f>IF('Atual-TXT'!A3066&lt;&gt;"",RIGHT(LEFT('Atual-TXT'!A3066,51),34),"")</f>
        <v/>
      </c>
      <c r="C3045" s="12" t="str">
        <f>IF('Atual-TXT'!A3066&lt;&gt;"",VALUE(RIGHT(LEFT('Atual-TXT'!A3066,75),23)),"")</f>
        <v/>
      </c>
      <c r="D3045" s="11" t="str">
        <f>IF('Atual-TXT'!A3066&lt;&gt;"",RIGHT(LEFT('Atual-TXT'!A3066,77),1),"")</f>
        <v/>
      </c>
      <c r="E3045" s="12" t="str">
        <f>IF('Atual-TXT'!A3066&lt;&gt;"",IF(MOD(VALUE(LEFT(A3045,1)),2)=1,IF(D3045="D",C3045,-C3045),IF(D3045="C",C3045,-C3045)),"")</f>
        <v/>
      </c>
    </row>
    <row r="3046" spans="1:5" x14ac:dyDescent="0.2">
      <c r="A3046" s="11" t="str">
        <f>IF('Atual-TXT'!A3067&lt;&gt;"",LEFT('Atual-TXT'!A3067,15),"")</f>
        <v/>
      </c>
      <c r="B3046" s="11" t="str">
        <f>IF('Atual-TXT'!A3067&lt;&gt;"",RIGHT(LEFT('Atual-TXT'!A3067,51),34),"")</f>
        <v/>
      </c>
      <c r="C3046" s="12" t="str">
        <f>IF('Atual-TXT'!A3067&lt;&gt;"",VALUE(RIGHT(LEFT('Atual-TXT'!A3067,75),23)),"")</f>
        <v/>
      </c>
      <c r="D3046" s="11" t="str">
        <f>IF('Atual-TXT'!A3067&lt;&gt;"",RIGHT(LEFT('Atual-TXT'!A3067,77),1),"")</f>
        <v/>
      </c>
      <c r="E3046" s="12" t="str">
        <f>IF('Atual-TXT'!A3067&lt;&gt;"",IF(MOD(VALUE(LEFT(A3046,1)),2)=1,IF(D3046="D",C3046,-C3046),IF(D3046="C",C3046,-C3046)),"")</f>
        <v/>
      </c>
    </row>
    <row r="3047" spans="1:5" x14ac:dyDescent="0.2">
      <c r="A3047" s="11" t="str">
        <f>IF('Atual-TXT'!A3068&lt;&gt;"",LEFT('Atual-TXT'!A3068,15),"")</f>
        <v/>
      </c>
      <c r="B3047" s="11" t="str">
        <f>IF('Atual-TXT'!A3068&lt;&gt;"",RIGHT(LEFT('Atual-TXT'!A3068,51),34),"")</f>
        <v/>
      </c>
      <c r="C3047" s="12" t="str">
        <f>IF('Atual-TXT'!A3068&lt;&gt;"",VALUE(RIGHT(LEFT('Atual-TXT'!A3068,75),23)),"")</f>
        <v/>
      </c>
      <c r="D3047" s="11" t="str">
        <f>IF('Atual-TXT'!A3068&lt;&gt;"",RIGHT(LEFT('Atual-TXT'!A3068,77),1),"")</f>
        <v/>
      </c>
      <c r="E3047" s="12" t="str">
        <f>IF('Atual-TXT'!A3068&lt;&gt;"",IF(MOD(VALUE(LEFT(A3047,1)),2)=1,IF(D3047="D",C3047,-C3047),IF(D3047="C",C3047,-C3047)),"")</f>
        <v/>
      </c>
    </row>
    <row r="3048" spans="1:5" x14ac:dyDescent="0.2">
      <c r="A3048" s="11" t="str">
        <f>IF('Atual-TXT'!A3069&lt;&gt;"",LEFT('Atual-TXT'!A3069,15),"")</f>
        <v/>
      </c>
      <c r="B3048" s="11" t="str">
        <f>IF('Atual-TXT'!A3069&lt;&gt;"",RIGHT(LEFT('Atual-TXT'!A3069,51),34),"")</f>
        <v/>
      </c>
      <c r="C3048" s="12" t="str">
        <f>IF('Atual-TXT'!A3069&lt;&gt;"",VALUE(RIGHT(LEFT('Atual-TXT'!A3069,75),23)),"")</f>
        <v/>
      </c>
      <c r="D3048" s="11" t="str">
        <f>IF('Atual-TXT'!A3069&lt;&gt;"",RIGHT(LEFT('Atual-TXT'!A3069,77),1),"")</f>
        <v/>
      </c>
      <c r="E3048" s="12" t="str">
        <f>IF('Atual-TXT'!A3069&lt;&gt;"",IF(MOD(VALUE(LEFT(A3048,1)),2)=1,IF(D3048="D",C3048,-C3048),IF(D3048="C",C3048,-C3048)),"")</f>
        <v/>
      </c>
    </row>
    <row r="3049" spans="1:5" x14ac:dyDescent="0.2">
      <c r="A3049" s="11" t="str">
        <f>IF('Atual-TXT'!A3070&lt;&gt;"",LEFT('Atual-TXT'!A3070,15),"")</f>
        <v/>
      </c>
      <c r="B3049" s="11" t="str">
        <f>IF('Atual-TXT'!A3070&lt;&gt;"",RIGHT(LEFT('Atual-TXT'!A3070,51),34),"")</f>
        <v/>
      </c>
      <c r="C3049" s="12" t="str">
        <f>IF('Atual-TXT'!A3070&lt;&gt;"",VALUE(RIGHT(LEFT('Atual-TXT'!A3070,75),23)),"")</f>
        <v/>
      </c>
      <c r="D3049" s="11" t="str">
        <f>IF('Atual-TXT'!A3070&lt;&gt;"",RIGHT(LEFT('Atual-TXT'!A3070,77),1),"")</f>
        <v/>
      </c>
      <c r="E3049" s="12" t="str">
        <f>IF('Atual-TXT'!A3070&lt;&gt;"",IF(MOD(VALUE(LEFT(A3049,1)),2)=1,IF(D3049="D",C3049,-C3049),IF(D3049="C",C3049,-C3049)),"")</f>
        <v/>
      </c>
    </row>
    <row r="3050" spans="1:5" x14ac:dyDescent="0.2">
      <c r="A3050" s="11" t="str">
        <f>IF('Atual-TXT'!A3071&lt;&gt;"",LEFT('Atual-TXT'!A3071,15),"")</f>
        <v/>
      </c>
      <c r="B3050" s="11" t="str">
        <f>IF('Atual-TXT'!A3071&lt;&gt;"",RIGHT(LEFT('Atual-TXT'!A3071,51),34),"")</f>
        <v/>
      </c>
      <c r="C3050" s="12" t="str">
        <f>IF('Atual-TXT'!A3071&lt;&gt;"",VALUE(RIGHT(LEFT('Atual-TXT'!A3071,75),23)),"")</f>
        <v/>
      </c>
      <c r="D3050" s="11" t="str">
        <f>IF('Atual-TXT'!A3071&lt;&gt;"",RIGHT(LEFT('Atual-TXT'!A3071,77),1),"")</f>
        <v/>
      </c>
      <c r="E3050" s="12" t="str">
        <f>IF('Atual-TXT'!A3071&lt;&gt;"",IF(MOD(VALUE(LEFT(A3050,1)),2)=1,IF(D3050="D",C3050,-C3050),IF(D3050="C",C3050,-C3050)),"")</f>
        <v/>
      </c>
    </row>
    <row r="3051" spans="1:5" x14ac:dyDescent="0.2">
      <c r="A3051" s="11" t="str">
        <f>IF('Atual-TXT'!A3072&lt;&gt;"",LEFT('Atual-TXT'!A3072,15),"")</f>
        <v/>
      </c>
      <c r="B3051" s="11" t="str">
        <f>IF('Atual-TXT'!A3072&lt;&gt;"",RIGHT(LEFT('Atual-TXT'!A3072,51),34),"")</f>
        <v/>
      </c>
      <c r="C3051" s="12" t="str">
        <f>IF('Atual-TXT'!A3072&lt;&gt;"",VALUE(RIGHT(LEFT('Atual-TXT'!A3072,75),23)),"")</f>
        <v/>
      </c>
      <c r="D3051" s="11" t="str">
        <f>IF('Atual-TXT'!A3072&lt;&gt;"",RIGHT(LEFT('Atual-TXT'!A3072,77),1),"")</f>
        <v/>
      </c>
      <c r="E3051" s="12" t="str">
        <f>IF('Atual-TXT'!A3072&lt;&gt;"",IF(MOD(VALUE(LEFT(A3051,1)),2)=1,IF(D3051="D",C3051,-C3051),IF(D3051="C",C3051,-C3051)),"")</f>
        <v/>
      </c>
    </row>
    <row r="3052" spans="1:5" x14ac:dyDescent="0.2">
      <c r="A3052" s="11" t="str">
        <f>IF('Atual-TXT'!A3073&lt;&gt;"",LEFT('Atual-TXT'!A3073,15),"")</f>
        <v/>
      </c>
      <c r="B3052" s="11" t="str">
        <f>IF('Atual-TXT'!A3073&lt;&gt;"",RIGHT(LEFT('Atual-TXT'!A3073,51),34),"")</f>
        <v/>
      </c>
      <c r="C3052" s="12" t="str">
        <f>IF('Atual-TXT'!A3073&lt;&gt;"",VALUE(RIGHT(LEFT('Atual-TXT'!A3073,75),23)),"")</f>
        <v/>
      </c>
      <c r="D3052" s="11" t="str">
        <f>IF('Atual-TXT'!A3073&lt;&gt;"",RIGHT(LEFT('Atual-TXT'!A3073,77),1),"")</f>
        <v/>
      </c>
      <c r="E3052" s="12" t="str">
        <f>IF('Atual-TXT'!A3073&lt;&gt;"",IF(MOD(VALUE(LEFT(A3052,1)),2)=1,IF(D3052="D",C3052,-C3052),IF(D3052="C",C3052,-C3052)),"")</f>
        <v/>
      </c>
    </row>
    <row r="3053" spans="1:5" x14ac:dyDescent="0.2">
      <c r="A3053" s="11" t="str">
        <f>IF('Atual-TXT'!A3074&lt;&gt;"",LEFT('Atual-TXT'!A3074,15),"")</f>
        <v/>
      </c>
      <c r="B3053" s="11" t="str">
        <f>IF('Atual-TXT'!A3074&lt;&gt;"",RIGHT(LEFT('Atual-TXT'!A3074,51),34),"")</f>
        <v/>
      </c>
      <c r="C3053" s="12" t="str">
        <f>IF('Atual-TXT'!A3074&lt;&gt;"",VALUE(RIGHT(LEFT('Atual-TXT'!A3074,75),23)),"")</f>
        <v/>
      </c>
      <c r="D3053" s="11" t="str">
        <f>IF('Atual-TXT'!A3074&lt;&gt;"",RIGHT(LEFT('Atual-TXT'!A3074,77),1),"")</f>
        <v/>
      </c>
      <c r="E3053" s="12" t="str">
        <f>IF('Atual-TXT'!A3074&lt;&gt;"",IF(MOD(VALUE(LEFT(A3053,1)),2)=1,IF(D3053="D",C3053,-C3053),IF(D3053="C",C3053,-C3053)),"")</f>
        <v/>
      </c>
    </row>
    <row r="3054" spans="1:5" x14ac:dyDescent="0.2">
      <c r="A3054" s="11" t="str">
        <f>IF('Atual-TXT'!A3075&lt;&gt;"",LEFT('Atual-TXT'!A3075,15),"")</f>
        <v/>
      </c>
      <c r="B3054" s="11" t="str">
        <f>IF('Atual-TXT'!A3075&lt;&gt;"",RIGHT(LEFT('Atual-TXT'!A3075,51),34),"")</f>
        <v/>
      </c>
      <c r="C3054" s="12" t="str">
        <f>IF('Atual-TXT'!A3075&lt;&gt;"",VALUE(RIGHT(LEFT('Atual-TXT'!A3075,75),23)),"")</f>
        <v/>
      </c>
      <c r="D3054" s="11" t="str">
        <f>IF('Atual-TXT'!A3075&lt;&gt;"",RIGHT(LEFT('Atual-TXT'!A3075,77),1),"")</f>
        <v/>
      </c>
      <c r="E3054" s="12" t="str">
        <f>IF('Atual-TXT'!A3075&lt;&gt;"",IF(MOD(VALUE(LEFT(A3054,1)),2)=1,IF(D3054="D",C3054,-C3054),IF(D3054="C",C3054,-C3054)),"")</f>
        <v/>
      </c>
    </row>
    <row r="3055" spans="1:5" x14ac:dyDescent="0.2">
      <c r="A3055" s="11" t="str">
        <f>IF('Atual-TXT'!A3076&lt;&gt;"",LEFT('Atual-TXT'!A3076,15),"")</f>
        <v/>
      </c>
      <c r="B3055" s="11" t="str">
        <f>IF('Atual-TXT'!A3076&lt;&gt;"",RIGHT(LEFT('Atual-TXT'!A3076,51),34),"")</f>
        <v/>
      </c>
      <c r="C3055" s="12" t="str">
        <f>IF('Atual-TXT'!A3076&lt;&gt;"",VALUE(RIGHT(LEFT('Atual-TXT'!A3076,75),23)),"")</f>
        <v/>
      </c>
      <c r="D3055" s="11" t="str">
        <f>IF('Atual-TXT'!A3076&lt;&gt;"",RIGHT(LEFT('Atual-TXT'!A3076,77),1),"")</f>
        <v/>
      </c>
      <c r="E3055" s="12" t="str">
        <f>IF('Atual-TXT'!A3076&lt;&gt;"",IF(MOD(VALUE(LEFT(A3055,1)),2)=1,IF(D3055="D",C3055,-C3055),IF(D3055="C",C3055,-C3055)),"")</f>
        <v/>
      </c>
    </row>
    <row r="3056" spans="1:5" x14ac:dyDescent="0.2">
      <c r="A3056" s="11" t="str">
        <f>IF('Atual-TXT'!A3077&lt;&gt;"",LEFT('Atual-TXT'!A3077,15),"")</f>
        <v/>
      </c>
      <c r="B3056" s="11" t="str">
        <f>IF('Atual-TXT'!A3077&lt;&gt;"",RIGHT(LEFT('Atual-TXT'!A3077,51),34),"")</f>
        <v/>
      </c>
      <c r="C3056" s="12" t="str">
        <f>IF('Atual-TXT'!A3077&lt;&gt;"",VALUE(RIGHT(LEFT('Atual-TXT'!A3077,75),23)),"")</f>
        <v/>
      </c>
      <c r="D3056" s="11" t="str">
        <f>IF('Atual-TXT'!A3077&lt;&gt;"",RIGHT(LEFT('Atual-TXT'!A3077,77),1),"")</f>
        <v/>
      </c>
      <c r="E3056" s="12" t="str">
        <f>IF('Atual-TXT'!A3077&lt;&gt;"",IF(MOD(VALUE(LEFT(A3056,1)),2)=1,IF(D3056="D",C3056,-C3056),IF(D3056="C",C3056,-C3056)),"")</f>
        <v/>
      </c>
    </row>
    <row r="3057" spans="1:5" x14ac:dyDescent="0.2">
      <c r="A3057" s="11" t="str">
        <f>IF('Atual-TXT'!A3078&lt;&gt;"",LEFT('Atual-TXT'!A3078,15),"")</f>
        <v/>
      </c>
      <c r="B3057" s="11" t="str">
        <f>IF('Atual-TXT'!A3078&lt;&gt;"",RIGHT(LEFT('Atual-TXT'!A3078,51),34),"")</f>
        <v/>
      </c>
      <c r="C3057" s="12" t="str">
        <f>IF('Atual-TXT'!A3078&lt;&gt;"",VALUE(RIGHT(LEFT('Atual-TXT'!A3078,75),23)),"")</f>
        <v/>
      </c>
      <c r="D3057" s="11" t="str">
        <f>IF('Atual-TXT'!A3078&lt;&gt;"",RIGHT(LEFT('Atual-TXT'!A3078,77),1),"")</f>
        <v/>
      </c>
      <c r="E3057" s="12" t="str">
        <f>IF('Atual-TXT'!A3078&lt;&gt;"",IF(MOD(VALUE(LEFT(A3057,1)),2)=1,IF(D3057="D",C3057,-C3057),IF(D3057="C",C3057,-C3057)),"")</f>
        <v/>
      </c>
    </row>
    <row r="3058" spans="1:5" x14ac:dyDescent="0.2">
      <c r="A3058" s="11" t="str">
        <f>IF('Atual-TXT'!A3079&lt;&gt;"",LEFT('Atual-TXT'!A3079,15),"")</f>
        <v/>
      </c>
      <c r="B3058" s="11" t="str">
        <f>IF('Atual-TXT'!A3079&lt;&gt;"",RIGHT(LEFT('Atual-TXT'!A3079,51),34),"")</f>
        <v/>
      </c>
      <c r="C3058" s="12" t="str">
        <f>IF('Atual-TXT'!A3079&lt;&gt;"",VALUE(RIGHT(LEFT('Atual-TXT'!A3079,75),23)),"")</f>
        <v/>
      </c>
      <c r="D3058" s="11" t="str">
        <f>IF('Atual-TXT'!A3079&lt;&gt;"",RIGHT(LEFT('Atual-TXT'!A3079,77),1),"")</f>
        <v/>
      </c>
      <c r="E3058" s="12" t="str">
        <f>IF('Atual-TXT'!A3079&lt;&gt;"",IF(MOD(VALUE(LEFT(A3058,1)),2)=1,IF(D3058="D",C3058,-C3058),IF(D3058="C",C3058,-C3058)),"")</f>
        <v/>
      </c>
    </row>
    <row r="3059" spans="1:5" x14ac:dyDescent="0.2">
      <c r="A3059" s="11" t="str">
        <f>IF('Atual-TXT'!A3080&lt;&gt;"",LEFT('Atual-TXT'!A3080,15),"")</f>
        <v/>
      </c>
      <c r="B3059" s="11" t="str">
        <f>IF('Atual-TXT'!A3080&lt;&gt;"",RIGHT(LEFT('Atual-TXT'!A3080,51),34),"")</f>
        <v/>
      </c>
      <c r="C3059" s="12" t="str">
        <f>IF('Atual-TXT'!A3080&lt;&gt;"",VALUE(RIGHT(LEFT('Atual-TXT'!A3080,75),23)),"")</f>
        <v/>
      </c>
      <c r="D3059" s="11" t="str">
        <f>IF('Atual-TXT'!A3080&lt;&gt;"",RIGHT(LEFT('Atual-TXT'!A3080,77),1),"")</f>
        <v/>
      </c>
      <c r="E3059" s="12" t="str">
        <f>IF('Atual-TXT'!A3080&lt;&gt;"",IF(MOD(VALUE(LEFT(A3059,1)),2)=1,IF(D3059="D",C3059,-C3059),IF(D3059="C",C3059,-C3059)),"")</f>
        <v/>
      </c>
    </row>
    <row r="3060" spans="1:5" x14ac:dyDescent="0.2">
      <c r="A3060" s="11" t="str">
        <f>IF('Atual-TXT'!A3081&lt;&gt;"",LEFT('Atual-TXT'!A3081,15),"")</f>
        <v/>
      </c>
      <c r="B3060" s="11" t="str">
        <f>IF('Atual-TXT'!A3081&lt;&gt;"",RIGHT(LEFT('Atual-TXT'!A3081,51),34),"")</f>
        <v/>
      </c>
      <c r="C3060" s="12" t="str">
        <f>IF('Atual-TXT'!A3081&lt;&gt;"",VALUE(RIGHT(LEFT('Atual-TXT'!A3081,75),23)),"")</f>
        <v/>
      </c>
      <c r="D3060" s="11" t="str">
        <f>IF('Atual-TXT'!A3081&lt;&gt;"",RIGHT(LEFT('Atual-TXT'!A3081,77),1),"")</f>
        <v/>
      </c>
      <c r="E3060" s="12" t="str">
        <f>IF('Atual-TXT'!A3081&lt;&gt;"",IF(MOD(VALUE(LEFT(A3060,1)),2)=1,IF(D3060="D",C3060,-C3060),IF(D3060="C",C3060,-C3060)),"")</f>
        <v/>
      </c>
    </row>
    <row r="3061" spans="1:5" x14ac:dyDescent="0.2">
      <c r="A3061" s="11" t="str">
        <f>IF('Atual-TXT'!A3082&lt;&gt;"",LEFT('Atual-TXT'!A3082,15),"")</f>
        <v/>
      </c>
      <c r="B3061" s="11" t="str">
        <f>IF('Atual-TXT'!A3082&lt;&gt;"",RIGHT(LEFT('Atual-TXT'!A3082,51),34),"")</f>
        <v/>
      </c>
      <c r="C3061" s="12" t="str">
        <f>IF('Atual-TXT'!A3082&lt;&gt;"",VALUE(RIGHT(LEFT('Atual-TXT'!A3082,75),23)),"")</f>
        <v/>
      </c>
      <c r="D3061" s="11" t="str">
        <f>IF('Atual-TXT'!A3082&lt;&gt;"",RIGHT(LEFT('Atual-TXT'!A3082,77),1),"")</f>
        <v/>
      </c>
      <c r="E3061" s="12" t="str">
        <f>IF('Atual-TXT'!A3082&lt;&gt;"",IF(MOD(VALUE(LEFT(A3061,1)),2)=1,IF(D3061="D",C3061,-C3061),IF(D3061="C",C3061,-C3061)),"")</f>
        <v/>
      </c>
    </row>
    <row r="3062" spans="1:5" x14ac:dyDescent="0.2">
      <c r="A3062" s="11" t="str">
        <f>IF('Atual-TXT'!A3083&lt;&gt;"",LEFT('Atual-TXT'!A3083,15),"")</f>
        <v/>
      </c>
      <c r="B3062" s="11" t="str">
        <f>IF('Atual-TXT'!A3083&lt;&gt;"",RIGHT(LEFT('Atual-TXT'!A3083,51),34),"")</f>
        <v/>
      </c>
      <c r="C3062" s="12" t="str">
        <f>IF('Atual-TXT'!A3083&lt;&gt;"",VALUE(RIGHT(LEFT('Atual-TXT'!A3083,75),23)),"")</f>
        <v/>
      </c>
      <c r="D3062" s="11" t="str">
        <f>IF('Atual-TXT'!A3083&lt;&gt;"",RIGHT(LEFT('Atual-TXT'!A3083,77),1),"")</f>
        <v/>
      </c>
      <c r="E3062" s="12" t="str">
        <f>IF('Atual-TXT'!A3083&lt;&gt;"",IF(MOD(VALUE(LEFT(A3062,1)),2)=1,IF(D3062="D",C3062,-C3062),IF(D3062="C",C3062,-C3062)),"")</f>
        <v/>
      </c>
    </row>
    <row r="3063" spans="1:5" x14ac:dyDescent="0.2">
      <c r="A3063" s="11" t="str">
        <f>IF('Atual-TXT'!A3084&lt;&gt;"",LEFT('Atual-TXT'!A3084,15),"")</f>
        <v/>
      </c>
      <c r="B3063" s="11" t="str">
        <f>IF('Atual-TXT'!A3084&lt;&gt;"",RIGHT(LEFT('Atual-TXT'!A3084,51),34),"")</f>
        <v/>
      </c>
      <c r="C3063" s="12" t="str">
        <f>IF('Atual-TXT'!A3084&lt;&gt;"",VALUE(RIGHT(LEFT('Atual-TXT'!A3084,75),23)),"")</f>
        <v/>
      </c>
      <c r="D3063" s="11" t="str">
        <f>IF('Atual-TXT'!A3084&lt;&gt;"",RIGHT(LEFT('Atual-TXT'!A3084,77),1),"")</f>
        <v/>
      </c>
      <c r="E3063" s="12" t="str">
        <f>IF('Atual-TXT'!A3084&lt;&gt;"",IF(MOD(VALUE(LEFT(A3063,1)),2)=1,IF(D3063="D",C3063,-C3063),IF(D3063="C",C3063,-C3063)),"")</f>
        <v/>
      </c>
    </row>
    <row r="3064" spans="1:5" x14ac:dyDescent="0.2">
      <c r="A3064" s="11" t="str">
        <f>IF('Atual-TXT'!A3085&lt;&gt;"",LEFT('Atual-TXT'!A3085,15),"")</f>
        <v/>
      </c>
      <c r="B3064" s="11" t="str">
        <f>IF('Atual-TXT'!A3085&lt;&gt;"",RIGHT(LEFT('Atual-TXT'!A3085,51),34),"")</f>
        <v/>
      </c>
      <c r="C3064" s="12" t="str">
        <f>IF('Atual-TXT'!A3085&lt;&gt;"",VALUE(RIGHT(LEFT('Atual-TXT'!A3085,75),23)),"")</f>
        <v/>
      </c>
      <c r="D3064" s="11" t="str">
        <f>IF('Atual-TXT'!A3085&lt;&gt;"",RIGHT(LEFT('Atual-TXT'!A3085,77),1),"")</f>
        <v/>
      </c>
      <c r="E3064" s="12" t="str">
        <f>IF('Atual-TXT'!A3085&lt;&gt;"",IF(MOD(VALUE(LEFT(A3064,1)),2)=1,IF(D3064="D",C3064,-C3064),IF(D3064="C",C3064,-C3064)),"")</f>
        <v/>
      </c>
    </row>
    <row r="3065" spans="1:5" x14ac:dyDescent="0.2">
      <c r="A3065" s="11" t="str">
        <f>IF('Atual-TXT'!A3086&lt;&gt;"",LEFT('Atual-TXT'!A3086,15),"")</f>
        <v/>
      </c>
      <c r="B3065" s="11" t="str">
        <f>IF('Atual-TXT'!A3086&lt;&gt;"",RIGHT(LEFT('Atual-TXT'!A3086,51),34),"")</f>
        <v/>
      </c>
      <c r="C3065" s="12" t="str">
        <f>IF('Atual-TXT'!A3086&lt;&gt;"",VALUE(RIGHT(LEFT('Atual-TXT'!A3086,75),23)),"")</f>
        <v/>
      </c>
      <c r="D3065" s="11" t="str">
        <f>IF('Atual-TXT'!A3086&lt;&gt;"",RIGHT(LEFT('Atual-TXT'!A3086,77),1),"")</f>
        <v/>
      </c>
      <c r="E3065" s="12" t="str">
        <f>IF('Atual-TXT'!A3086&lt;&gt;"",IF(MOD(VALUE(LEFT(A3065,1)),2)=1,IF(D3065="D",C3065,-C3065),IF(D3065="C",C3065,-C3065)),"")</f>
        <v/>
      </c>
    </row>
    <row r="3066" spans="1:5" x14ac:dyDescent="0.2">
      <c r="A3066" s="11" t="str">
        <f>IF('Atual-TXT'!A3087&lt;&gt;"",LEFT('Atual-TXT'!A3087,15),"")</f>
        <v/>
      </c>
      <c r="B3066" s="11" t="str">
        <f>IF('Atual-TXT'!A3087&lt;&gt;"",RIGHT(LEFT('Atual-TXT'!A3087,51),34),"")</f>
        <v/>
      </c>
      <c r="C3066" s="12" t="str">
        <f>IF('Atual-TXT'!A3087&lt;&gt;"",VALUE(RIGHT(LEFT('Atual-TXT'!A3087,75),23)),"")</f>
        <v/>
      </c>
      <c r="D3066" s="11" t="str">
        <f>IF('Atual-TXT'!A3087&lt;&gt;"",RIGHT(LEFT('Atual-TXT'!A3087,77),1),"")</f>
        <v/>
      </c>
      <c r="E3066" s="12" t="str">
        <f>IF('Atual-TXT'!A3087&lt;&gt;"",IF(MOD(VALUE(LEFT(A3066,1)),2)=1,IF(D3066="D",C3066,-C3066),IF(D3066="C",C3066,-C3066)),"")</f>
        <v/>
      </c>
    </row>
    <row r="3067" spans="1:5" x14ac:dyDescent="0.2">
      <c r="A3067" s="11" t="str">
        <f>IF('Atual-TXT'!A3088&lt;&gt;"",LEFT('Atual-TXT'!A3088,15),"")</f>
        <v/>
      </c>
      <c r="B3067" s="11" t="str">
        <f>IF('Atual-TXT'!A3088&lt;&gt;"",RIGHT(LEFT('Atual-TXT'!A3088,51),34),"")</f>
        <v/>
      </c>
      <c r="C3067" s="12" t="str">
        <f>IF('Atual-TXT'!A3088&lt;&gt;"",VALUE(RIGHT(LEFT('Atual-TXT'!A3088,75),23)),"")</f>
        <v/>
      </c>
      <c r="D3067" s="11" t="str">
        <f>IF('Atual-TXT'!A3088&lt;&gt;"",RIGHT(LEFT('Atual-TXT'!A3088,77),1),"")</f>
        <v/>
      </c>
      <c r="E3067" s="12" t="str">
        <f>IF('Atual-TXT'!A3088&lt;&gt;"",IF(MOD(VALUE(LEFT(A3067,1)),2)=1,IF(D3067="D",C3067,-C3067),IF(D3067="C",C3067,-C3067)),"")</f>
        <v/>
      </c>
    </row>
    <row r="3068" spans="1:5" x14ac:dyDescent="0.2">
      <c r="A3068" s="11" t="str">
        <f>IF('Atual-TXT'!A3089&lt;&gt;"",LEFT('Atual-TXT'!A3089,15),"")</f>
        <v/>
      </c>
      <c r="B3068" s="11" t="str">
        <f>IF('Atual-TXT'!A3089&lt;&gt;"",RIGHT(LEFT('Atual-TXT'!A3089,51),34),"")</f>
        <v/>
      </c>
      <c r="C3068" s="12" t="str">
        <f>IF('Atual-TXT'!A3089&lt;&gt;"",VALUE(RIGHT(LEFT('Atual-TXT'!A3089,75),23)),"")</f>
        <v/>
      </c>
      <c r="D3068" s="11" t="str">
        <f>IF('Atual-TXT'!A3089&lt;&gt;"",RIGHT(LEFT('Atual-TXT'!A3089,77),1),"")</f>
        <v/>
      </c>
      <c r="E3068" s="12" t="str">
        <f>IF('Atual-TXT'!A3089&lt;&gt;"",IF(MOD(VALUE(LEFT(A3068,1)),2)=1,IF(D3068="D",C3068,-C3068),IF(D3068="C",C3068,-C3068)),"")</f>
        <v/>
      </c>
    </row>
    <row r="3069" spans="1:5" x14ac:dyDescent="0.2">
      <c r="A3069" s="11" t="str">
        <f>IF('Atual-TXT'!A3090&lt;&gt;"",LEFT('Atual-TXT'!A3090,15),"")</f>
        <v/>
      </c>
      <c r="B3069" s="11" t="str">
        <f>IF('Atual-TXT'!A3090&lt;&gt;"",RIGHT(LEFT('Atual-TXT'!A3090,51),34),"")</f>
        <v/>
      </c>
      <c r="C3069" s="12" t="str">
        <f>IF('Atual-TXT'!A3090&lt;&gt;"",VALUE(RIGHT(LEFT('Atual-TXT'!A3090,75),23)),"")</f>
        <v/>
      </c>
      <c r="D3069" s="11" t="str">
        <f>IF('Atual-TXT'!A3090&lt;&gt;"",RIGHT(LEFT('Atual-TXT'!A3090,77),1),"")</f>
        <v/>
      </c>
      <c r="E3069" s="12" t="str">
        <f>IF('Atual-TXT'!A3090&lt;&gt;"",IF(MOD(VALUE(LEFT(A3069,1)),2)=1,IF(D3069="D",C3069,-C3069),IF(D3069="C",C3069,-C3069)),"")</f>
        <v/>
      </c>
    </row>
    <row r="3070" spans="1:5" x14ac:dyDescent="0.2">
      <c r="A3070" s="11" t="str">
        <f>IF('Atual-TXT'!A3091&lt;&gt;"",LEFT('Atual-TXT'!A3091,15),"")</f>
        <v/>
      </c>
      <c r="B3070" s="11" t="str">
        <f>IF('Atual-TXT'!A3091&lt;&gt;"",RIGHT(LEFT('Atual-TXT'!A3091,51),34),"")</f>
        <v/>
      </c>
      <c r="C3070" s="12" t="str">
        <f>IF('Atual-TXT'!A3091&lt;&gt;"",VALUE(RIGHT(LEFT('Atual-TXT'!A3091,75),23)),"")</f>
        <v/>
      </c>
      <c r="D3070" s="11" t="str">
        <f>IF('Atual-TXT'!A3091&lt;&gt;"",RIGHT(LEFT('Atual-TXT'!A3091,77),1),"")</f>
        <v/>
      </c>
      <c r="E3070" s="12" t="str">
        <f>IF('Atual-TXT'!A3091&lt;&gt;"",IF(MOD(VALUE(LEFT(A3070,1)),2)=1,IF(D3070="D",C3070,-C3070),IF(D3070="C",C3070,-C3070)),"")</f>
        <v/>
      </c>
    </row>
    <row r="3071" spans="1:5" x14ac:dyDescent="0.2">
      <c r="A3071" s="11" t="str">
        <f>IF('Atual-TXT'!A3092&lt;&gt;"",LEFT('Atual-TXT'!A3092,15),"")</f>
        <v/>
      </c>
      <c r="B3071" s="11" t="str">
        <f>IF('Atual-TXT'!A3092&lt;&gt;"",RIGHT(LEFT('Atual-TXT'!A3092,51),34),"")</f>
        <v/>
      </c>
      <c r="C3071" s="12" t="str">
        <f>IF('Atual-TXT'!A3092&lt;&gt;"",VALUE(RIGHT(LEFT('Atual-TXT'!A3092,75),23)),"")</f>
        <v/>
      </c>
      <c r="D3071" s="11" t="str">
        <f>IF('Atual-TXT'!A3092&lt;&gt;"",RIGHT(LEFT('Atual-TXT'!A3092,77),1),"")</f>
        <v/>
      </c>
      <c r="E3071" s="12" t="str">
        <f>IF('Atual-TXT'!A3092&lt;&gt;"",IF(MOD(VALUE(LEFT(A3071,1)),2)=1,IF(D3071="D",C3071,-C3071),IF(D3071="C",C3071,-C3071)),"")</f>
        <v/>
      </c>
    </row>
    <row r="3072" spans="1:5" x14ac:dyDescent="0.2">
      <c r="A3072" s="11" t="str">
        <f>IF('Atual-TXT'!A3093&lt;&gt;"",LEFT('Atual-TXT'!A3093,15),"")</f>
        <v/>
      </c>
      <c r="B3072" s="11" t="str">
        <f>IF('Atual-TXT'!A3093&lt;&gt;"",RIGHT(LEFT('Atual-TXT'!A3093,51),34),"")</f>
        <v/>
      </c>
      <c r="C3072" s="12" t="str">
        <f>IF('Atual-TXT'!A3093&lt;&gt;"",VALUE(RIGHT(LEFT('Atual-TXT'!A3093,75),23)),"")</f>
        <v/>
      </c>
      <c r="D3072" s="11" t="str">
        <f>IF('Atual-TXT'!A3093&lt;&gt;"",RIGHT(LEFT('Atual-TXT'!A3093,77),1),"")</f>
        <v/>
      </c>
      <c r="E3072" s="12" t="str">
        <f>IF('Atual-TXT'!A3093&lt;&gt;"",IF(MOD(VALUE(LEFT(A3072,1)),2)=1,IF(D3072="D",C3072,-C3072),IF(D3072="C",C3072,-C3072)),"")</f>
        <v/>
      </c>
    </row>
    <row r="3073" spans="1:5" x14ac:dyDescent="0.2">
      <c r="A3073" s="11" t="str">
        <f>IF('Atual-TXT'!A3094&lt;&gt;"",LEFT('Atual-TXT'!A3094,15),"")</f>
        <v/>
      </c>
      <c r="B3073" s="11" t="str">
        <f>IF('Atual-TXT'!A3094&lt;&gt;"",RIGHT(LEFT('Atual-TXT'!A3094,51),34),"")</f>
        <v/>
      </c>
      <c r="C3073" s="12" t="str">
        <f>IF('Atual-TXT'!A3094&lt;&gt;"",VALUE(RIGHT(LEFT('Atual-TXT'!A3094,75),23)),"")</f>
        <v/>
      </c>
      <c r="D3073" s="11" t="str">
        <f>IF('Atual-TXT'!A3094&lt;&gt;"",RIGHT(LEFT('Atual-TXT'!A3094,77),1),"")</f>
        <v/>
      </c>
      <c r="E3073" s="12" t="str">
        <f>IF('Atual-TXT'!A3094&lt;&gt;"",IF(MOD(VALUE(LEFT(A3073,1)),2)=1,IF(D3073="D",C3073,-C3073),IF(D3073="C",C3073,-C3073)),"")</f>
        <v/>
      </c>
    </row>
    <row r="3074" spans="1:5" x14ac:dyDescent="0.2">
      <c r="A3074" s="11" t="str">
        <f>IF('Atual-TXT'!A3095&lt;&gt;"",LEFT('Atual-TXT'!A3095,15),"")</f>
        <v/>
      </c>
      <c r="B3074" s="11" t="str">
        <f>IF('Atual-TXT'!A3095&lt;&gt;"",RIGHT(LEFT('Atual-TXT'!A3095,51),34),"")</f>
        <v/>
      </c>
      <c r="C3074" s="12" t="str">
        <f>IF('Atual-TXT'!A3095&lt;&gt;"",VALUE(RIGHT(LEFT('Atual-TXT'!A3095,75),23)),"")</f>
        <v/>
      </c>
      <c r="D3074" s="11" t="str">
        <f>IF('Atual-TXT'!A3095&lt;&gt;"",RIGHT(LEFT('Atual-TXT'!A3095,77),1),"")</f>
        <v/>
      </c>
      <c r="E3074" s="12" t="str">
        <f>IF('Atual-TXT'!A3095&lt;&gt;"",IF(MOD(VALUE(LEFT(A3074,1)),2)=1,IF(D3074="D",C3074,-C3074),IF(D3074="C",C3074,-C3074)),"")</f>
        <v/>
      </c>
    </row>
    <row r="3075" spans="1:5" x14ac:dyDescent="0.2">
      <c r="A3075" s="11" t="str">
        <f>IF('Atual-TXT'!A3096&lt;&gt;"",LEFT('Atual-TXT'!A3096,15),"")</f>
        <v/>
      </c>
      <c r="B3075" s="11" t="str">
        <f>IF('Atual-TXT'!A3096&lt;&gt;"",RIGHT(LEFT('Atual-TXT'!A3096,51),34),"")</f>
        <v/>
      </c>
      <c r="C3075" s="12" t="str">
        <f>IF('Atual-TXT'!A3096&lt;&gt;"",VALUE(RIGHT(LEFT('Atual-TXT'!A3096,75),23)),"")</f>
        <v/>
      </c>
      <c r="D3075" s="11" t="str">
        <f>IF('Atual-TXT'!A3096&lt;&gt;"",RIGHT(LEFT('Atual-TXT'!A3096,77),1),"")</f>
        <v/>
      </c>
      <c r="E3075" s="12" t="str">
        <f>IF('Atual-TXT'!A3096&lt;&gt;"",IF(MOD(VALUE(LEFT(A3075,1)),2)=1,IF(D3075="D",C3075,-C3075),IF(D3075="C",C3075,-C3075)),"")</f>
        <v/>
      </c>
    </row>
    <row r="3076" spans="1:5" x14ac:dyDescent="0.2">
      <c r="A3076" s="11" t="str">
        <f>IF('Atual-TXT'!A3097&lt;&gt;"",LEFT('Atual-TXT'!A3097,15),"")</f>
        <v/>
      </c>
      <c r="B3076" s="11" t="str">
        <f>IF('Atual-TXT'!A3097&lt;&gt;"",RIGHT(LEFT('Atual-TXT'!A3097,51),34),"")</f>
        <v/>
      </c>
      <c r="C3076" s="12" t="str">
        <f>IF('Atual-TXT'!A3097&lt;&gt;"",VALUE(RIGHT(LEFT('Atual-TXT'!A3097,75),23)),"")</f>
        <v/>
      </c>
      <c r="D3076" s="11" t="str">
        <f>IF('Atual-TXT'!A3097&lt;&gt;"",RIGHT(LEFT('Atual-TXT'!A3097,77),1),"")</f>
        <v/>
      </c>
      <c r="E3076" s="12" t="str">
        <f>IF('Atual-TXT'!A3097&lt;&gt;"",IF(MOD(VALUE(LEFT(A3076,1)),2)=1,IF(D3076="D",C3076,-C3076),IF(D3076="C",C3076,-C3076)),"")</f>
        <v/>
      </c>
    </row>
    <row r="3077" spans="1:5" x14ac:dyDescent="0.2">
      <c r="A3077" s="11" t="str">
        <f>IF('Atual-TXT'!A3098&lt;&gt;"",LEFT('Atual-TXT'!A3098,15),"")</f>
        <v/>
      </c>
      <c r="B3077" s="11" t="str">
        <f>IF('Atual-TXT'!A3098&lt;&gt;"",RIGHT(LEFT('Atual-TXT'!A3098,51),34),"")</f>
        <v/>
      </c>
      <c r="C3077" s="12" t="str">
        <f>IF('Atual-TXT'!A3098&lt;&gt;"",VALUE(RIGHT(LEFT('Atual-TXT'!A3098,75),23)),"")</f>
        <v/>
      </c>
      <c r="D3077" s="11" t="str">
        <f>IF('Atual-TXT'!A3098&lt;&gt;"",RIGHT(LEFT('Atual-TXT'!A3098,77),1),"")</f>
        <v/>
      </c>
      <c r="E3077" s="12" t="str">
        <f>IF('Atual-TXT'!A3098&lt;&gt;"",IF(MOD(VALUE(LEFT(A3077,1)),2)=1,IF(D3077="D",C3077,-C3077),IF(D3077="C",C3077,-C3077)),"")</f>
        <v/>
      </c>
    </row>
    <row r="3078" spans="1:5" x14ac:dyDescent="0.2">
      <c r="A3078" s="11" t="str">
        <f>IF('Atual-TXT'!A3099&lt;&gt;"",LEFT('Atual-TXT'!A3099,15),"")</f>
        <v/>
      </c>
      <c r="B3078" s="11" t="str">
        <f>IF('Atual-TXT'!A3099&lt;&gt;"",RIGHT(LEFT('Atual-TXT'!A3099,51),34),"")</f>
        <v/>
      </c>
      <c r="C3078" s="12" t="str">
        <f>IF('Atual-TXT'!A3099&lt;&gt;"",VALUE(RIGHT(LEFT('Atual-TXT'!A3099,75),23)),"")</f>
        <v/>
      </c>
      <c r="D3078" s="11" t="str">
        <f>IF('Atual-TXT'!A3099&lt;&gt;"",RIGHT(LEFT('Atual-TXT'!A3099,77),1),"")</f>
        <v/>
      </c>
      <c r="E3078" s="12" t="str">
        <f>IF('Atual-TXT'!A3099&lt;&gt;"",IF(MOD(VALUE(LEFT(A3078,1)),2)=1,IF(D3078="D",C3078,-C3078),IF(D3078="C",C3078,-C3078)),"")</f>
        <v/>
      </c>
    </row>
    <row r="3079" spans="1:5" x14ac:dyDescent="0.2">
      <c r="A3079" s="11" t="str">
        <f>IF('Atual-TXT'!A3100&lt;&gt;"",LEFT('Atual-TXT'!A3100,15),"")</f>
        <v/>
      </c>
      <c r="B3079" s="11" t="str">
        <f>IF('Atual-TXT'!A3100&lt;&gt;"",RIGHT(LEFT('Atual-TXT'!A3100,51),34),"")</f>
        <v/>
      </c>
      <c r="C3079" s="12" t="str">
        <f>IF('Atual-TXT'!A3100&lt;&gt;"",VALUE(RIGHT(LEFT('Atual-TXT'!A3100,75),23)),"")</f>
        <v/>
      </c>
      <c r="D3079" s="11" t="str">
        <f>IF('Atual-TXT'!A3100&lt;&gt;"",RIGHT(LEFT('Atual-TXT'!A3100,77),1),"")</f>
        <v/>
      </c>
      <c r="E3079" s="12" t="str">
        <f>IF('Atual-TXT'!A3100&lt;&gt;"",IF(MOD(VALUE(LEFT(A3079,1)),2)=1,IF(D3079="D",C3079,-C3079),IF(D3079="C",C3079,-C3079)),"")</f>
        <v/>
      </c>
    </row>
    <row r="3080" spans="1:5" x14ac:dyDescent="0.2">
      <c r="A3080" s="11" t="str">
        <f>IF('Atual-TXT'!A3101&lt;&gt;"",LEFT('Atual-TXT'!A3101,15),"")</f>
        <v/>
      </c>
      <c r="B3080" s="11" t="str">
        <f>IF('Atual-TXT'!A3101&lt;&gt;"",RIGHT(LEFT('Atual-TXT'!A3101,51),34),"")</f>
        <v/>
      </c>
      <c r="C3080" s="12" t="str">
        <f>IF('Atual-TXT'!A3101&lt;&gt;"",VALUE(RIGHT(LEFT('Atual-TXT'!A3101,75),23)),"")</f>
        <v/>
      </c>
      <c r="D3080" s="11" t="str">
        <f>IF('Atual-TXT'!A3101&lt;&gt;"",RIGHT(LEFT('Atual-TXT'!A3101,77),1),"")</f>
        <v/>
      </c>
      <c r="E3080" s="12" t="str">
        <f>IF('Atual-TXT'!A3101&lt;&gt;"",IF(MOD(VALUE(LEFT(A3080,1)),2)=1,IF(D3080="D",C3080,-C3080),IF(D3080="C",C3080,-C3080)),"")</f>
        <v/>
      </c>
    </row>
    <row r="3081" spans="1:5" x14ac:dyDescent="0.2">
      <c r="A3081" s="11" t="str">
        <f>IF('Atual-TXT'!A3102&lt;&gt;"",LEFT('Atual-TXT'!A3102,15),"")</f>
        <v/>
      </c>
      <c r="B3081" s="11" t="str">
        <f>IF('Atual-TXT'!A3102&lt;&gt;"",RIGHT(LEFT('Atual-TXT'!A3102,51),34),"")</f>
        <v/>
      </c>
      <c r="C3081" s="12" t="str">
        <f>IF('Atual-TXT'!A3102&lt;&gt;"",VALUE(RIGHT(LEFT('Atual-TXT'!A3102,75),23)),"")</f>
        <v/>
      </c>
      <c r="D3081" s="11" t="str">
        <f>IF('Atual-TXT'!A3102&lt;&gt;"",RIGHT(LEFT('Atual-TXT'!A3102,77),1),"")</f>
        <v/>
      </c>
      <c r="E3081" s="12" t="str">
        <f>IF('Atual-TXT'!A3102&lt;&gt;"",IF(MOD(VALUE(LEFT(A3081,1)),2)=1,IF(D3081="D",C3081,-C3081),IF(D3081="C",C3081,-C3081)),"")</f>
        <v/>
      </c>
    </row>
    <row r="3082" spans="1:5" x14ac:dyDescent="0.2">
      <c r="A3082" s="11" t="str">
        <f>IF('Atual-TXT'!A3103&lt;&gt;"",LEFT('Atual-TXT'!A3103,15),"")</f>
        <v/>
      </c>
      <c r="B3082" s="11" t="str">
        <f>IF('Atual-TXT'!A3103&lt;&gt;"",RIGHT(LEFT('Atual-TXT'!A3103,51),34),"")</f>
        <v/>
      </c>
      <c r="C3082" s="12" t="str">
        <f>IF('Atual-TXT'!A3103&lt;&gt;"",VALUE(RIGHT(LEFT('Atual-TXT'!A3103,75),23)),"")</f>
        <v/>
      </c>
      <c r="D3082" s="11" t="str">
        <f>IF('Atual-TXT'!A3103&lt;&gt;"",RIGHT(LEFT('Atual-TXT'!A3103,77),1),"")</f>
        <v/>
      </c>
      <c r="E3082" s="12" t="str">
        <f>IF('Atual-TXT'!A3103&lt;&gt;"",IF(MOD(VALUE(LEFT(A3082,1)),2)=1,IF(D3082="D",C3082,-C3082),IF(D3082="C",C3082,-C3082)),"")</f>
        <v/>
      </c>
    </row>
    <row r="3083" spans="1:5" x14ac:dyDescent="0.2">
      <c r="A3083" s="11" t="str">
        <f>IF('Atual-TXT'!A3104&lt;&gt;"",LEFT('Atual-TXT'!A3104,15),"")</f>
        <v/>
      </c>
      <c r="B3083" s="11" t="str">
        <f>IF('Atual-TXT'!A3104&lt;&gt;"",RIGHT(LEFT('Atual-TXT'!A3104,51),34),"")</f>
        <v/>
      </c>
      <c r="C3083" s="12" t="str">
        <f>IF('Atual-TXT'!A3104&lt;&gt;"",VALUE(RIGHT(LEFT('Atual-TXT'!A3104,75),23)),"")</f>
        <v/>
      </c>
      <c r="D3083" s="11" t="str">
        <f>IF('Atual-TXT'!A3104&lt;&gt;"",RIGHT(LEFT('Atual-TXT'!A3104,77),1),"")</f>
        <v/>
      </c>
      <c r="E3083" s="12" t="str">
        <f>IF('Atual-TXT'!A3104&lt;&gt;"",IF(MOD(VALUE(LEFT(A3083,1)),2)=1,IF(D3083="D",C3083,-C3083),IF(D3083="C",C3083,-C3083)),"")</f>
        <v/>
      </c>
    </row>
    <row r="3084" spans="1:5" x14ac:dyDescent="0.2">
      <c r="A3084" s="11" t="str">
        <f>IF('Atual-TXT'!A3105&lt;&gt;"",LEFT('Atual-TXT'!A3105,15),"")</f>
        <v/>
      </c>
      <c r="B3084" s="11" t="str">
        <f>IF('Atual-TXT'!A3105&lt;&gt;"",RIGHT(LEFT('Atual-TXT'!A3105,51),34),"")</f>
        <v/>
      </c>
      <c r="C3084" s="12" t="str">
        <f>IF('Atual-TXT'!A3105&lt;&gt;"",VALUE(RIGHT(LEFT('Atual-TXT'!A3105,75),23)),"")</f>
        <v/>
      </c>
      <c r="D3084" s="11" t="str">
        <f>IF('Atual-TXT'!A3105&lt;&gt;"",RIGHT(LEFT('Atual-TXT'!A3105,77),1),"")</f>
        <v/>
      </c>
      <c r="E3084" s="12" t="str">
        <f>IF('Atual-TXT'!A3105&lt;&gt;"",IF(MOD(VALUE(LEFT(A3084,1)),2)=1,IF(D3084="D",C3084,-C3084),IF(D3084="C",C3084,-C3084)),"")</f>
        <v/>
      </c>
    </row>
    <row r="3085" spans="1:5" x14ac:dyDescent="0.2">
      <c r="A3085" s="11" t="str">
        <f>IF('Atual-TXT'!A3106&lt;&gt;"",LEFT('Atual-TXT'!A3106,15),"")</f>
        <v/>
      </c>
      <c r="B3085" s="11" t="str">
        <f>IF('Atual-TXT'!A3106&lt;&gt;"",RIGHT(LEFT('Atual-TXT'!A3106,51),34),"")</f>
        <v/>
      </c>
      <c r="C3085" s="12" t="str">
        <f>IF('Atual-TXT'!A3106&lt;&gt;"",VALUE(RIGHT(LEFT('Atual-TXT'!A3106,75),23)),"")</f>
        <v/>
      </c>
      <c r="D3085" s="11" t="str">
        <f>IF('Atual-TXT'!A3106&lt;&gt;"",RIGHT(LEFT('Atual-TXT'!A3106,77),1),"")</f>
        <v/>
      </c>
      <c r="E3085" s="12" t="str">
        <f>IF('Atual-TXT'!A3106&lt;&gt;"",IF(MOD(VALUE(LEFT(A3085,1)),2)=1,IF(D3085="D",C3085,-C3085),IF(D3085="C",C3085,-C3085)),"")</f>
        <v/>
      </c>
    </row>
    <row r="3086" spans="1:5" x14ac:dyDescent="0.2">
      <c r="A3086" s="11" t="str">
        <f>IF('Atual-TXT'!A3107&lt;&gt;"",LEFT('Atual-TXT'!A3107,15),"")</f>
        <v/>
      </c>
      <c r="B3086" s="11" t="str">
        <f>IF('Atual-TXT'!A3107&lt;&gt;"",RIGHT(LEFT('Atual-TXT'!A3107,51),34),"")</f>
        <v/>
      </c>
      <c r="C3086" s="12" t="str">
        <f>IF('Atual-TXT'!A3107&lt;&gt;"",VALUE(RIGHT(LEFT('Atual-TXT'!A3107,75),23)),"")</f>
        <v/>
      </c>
      <c r="D3086" s="11" t="str">
        <f>IF('Atual-TXT'!A3107&lt;&gt;"",RIGHT(LEFT('Atual-TXT'!A3107,77),1),"")</f>
        <v/>
      </c>
      <c r="E3086" s="12" t="str">
        <f>IF('Atual-TXT'!A3107&lt;&gt;"",IF(MOD(VALUE(LEFT(A3086,1)),2)=1,IF(D3086="D",C3086,-C3086),IF(D3086="C",C3086,-C3086)),"")</f>
        <v/>
      </c>
    </row>
    <row r="3087" spans="1:5" x14ac:dyDescent="0.2">
      <c r="A3087" s="11" t="str">
        <f>IF('Atual-TXT'!A3108&lt;&gt;"",LEFT('Atual-TXT'!A3108,15),"")</f>
        <v/>
      </c>
      <c r="B3087" s="11" t="str">
        <f>IF('Atual-TXT'!A3108&lt;&gt;"",RIGHT(LEFT('Atual-TXT'!A3108,51),34),"")</f>
        <v/>
      </c>
      <c r="C3087" s="12" t="str">
        <f>IF('Atual-TXT'!A3108&lt;&gt;"",VALUE(RIGHT(LEFT('Atual-TXT'!A3108,75),23)),"")</f>
        <v/>
      </c>
      <c r="D3087" s="11" t="str">
        <f>IF('Atual-TXT'!A3108&lt;&gt;"",RIGHT(LEFT('Atual-TXT'!A3108,77),1),"")</f>
        <v/>
      </c>
      <c r="E3087" s="12" t="str">
        <f>IF('Atual-TXT'!A3108&lt;&gt;"",IF(MOD(VALUE(LEFT(A3087,1)),2)=1,IF(D3087="D",C3087,-C3087),IF(D3087="C",C3087,-C3087)),"")</f>
        <v/>
      </c>
    </row>
    <row r="3088" spans="1:5" x14ac:dyDescent="0.2">
      <c r="A3088" s="11" t="str">
        <f>IF('Atual-TXT'!A3109&lt;&gt;"",LEFT('Atual-TXT'!A3109,15),"")</f>
        <v/>
      </c>
      <c r="B3088" s="11" t="str">
        <f>IF('Atual-TXT'!A3109&lt;&gt;"",RIGHT(LEFT('Atual-TXT'!A3109,51),34),"")</f>
        <v/>
      </c>
      <c r="C3088" s="12" t="str">
        <f>IF('Atual-TXT'!A3109&lt;&gt;"",VALUE(RIGHT(LEFT('Atual-TXT'!A3109,75),23)),"")</f>
        <v/>
      </c>
      <c r="D3088" s="11" t="str">
        <f>IF('Atual-TXT'!A3109&lt;&gt;"",RIGHT(LEFT('Atual-TXT'!A3109,77),1),"")</f>
        <v/>
      </c>
      <c r="E3088" s="12" t="str">
        <f>IF('Atual-TXT'!A3109&lt;&gt;"",IF(MOD(VALUE(LEFT(A3088,1)),2)=1,IF(D3088="D",C3088,-C3088),IF(D3088="C",C3088,-C3088)),"")</f>
        <v/>
      </c>
    </row>
    <row r="3089" spans="1:5" x14ac:dyDescent="0.2">
      <c r="A3089" s="11" t="str">
        <f>IF('Atual-TXT'!A3110&lt;&gt;"",LEFT('Atual-TXT'!A3110,15),"")</f>
        <v/>
      </c>
      <c r="B3089" s="11" t="str">
        <f>IF('Atual-TXT'!A3110&lt;&gt;"",RIGHT(LEFT('Atual-TXT'!A3110,51),34),"")</f>
        <v/>
      </c>
      <c r="C3089" s="12" t="str">
        <f>IF('Atual-TXT'!A3110&lt;&gt;"",VALUE(RIGHT(LEFT('Atual-TXT'!A3110,75),23)),"")</f>
        <v/>
      </c>
      <c r="D3089" s="11" t="str">
        <f>IF('Atual-TXT'!A3110&lt;&gt;"",RIGHT(LEFT('Atual-TXT'!A3110,77),1),"")</f>
        <v/>
      </c>
      <c r="E3089" s="12" t="str">
        <f>IF('Atual-TXT'!A3110&lt;&gt;"",IF(MOD(VALUE(LEFT(A3089,1)),2)=1,IF(D3089="D",C3089,-C3089),IF(D3089="C",C3089,-C3089)),"")</f>
        <v/>
      </c>
    </row>
    <row r="3090" spans="1:5" x14ac:dyDescent="0.2">
      <c r="A3090" s="11" t="str">
        <f>IF('Atual-TXT'!A3111&lt;&gt;"",LEFT('Atual-TXT'!A3111,15),"")</f>
        <v/>
      </c>
      <c r="B3090" s="11" t="str">
        <f>IF('Atual-TXT'!A3111&lt;&gt;"",RIGHT(LEFT('Atual-TXT'!A3111,51),34),"")</f>
        <v/>
      </c>
      <c r="C3090" s="12" t="str">
        <f>IF('Atual-TXT'!A3111&lt;&gt;"",VALUE(RIGHT(LEFT('Atual-TXT'!A3111,75),23)),"")</f>
        <v/>
      </c>
      <c r="D3090" s="11" t="str">
        <f>IF('Atual-TXT'!A3111&lt;&gt;"",RIGHT(LEFT('Atual-TXT'!A3111,77),1),"")</f>
        <v/>
      </c>
      <c r="E3090" s="12" t="str">
        <f>IF('Atual-TXT'!A3111&lt;&gt;"",IF(MOD(VALUE(LEFT(A3090,1)),2)=1,IF(D3090="D",C3090,-C3090),IF(D3090="C",C3090,-C3090)),"")</f>
        <v/>
      </c>
    </row>
    <row r="3091" spans="1:5" x14ac:dyDescent="0.2">
      <c r="A3091" s="11" t="str">
        <f>IF('Atual-TXT'!A3112&lt;&gt;"",LEFT('Atual-TXT'!A3112,15),"")</f>
        <v/>
      </c>
      <c r="B3091" s="11" t="str">
        <f>IF('Atual-TXT'!A3112&lt;&gt;"",RIGHT(LEFT('Atual-TXT'!A3112,51),34),"")</f>
        <v/>
      </c>
      <c r="C3091" s="12" t="str">
        <f>IF('Atual-TXT'!A3112&lt;&gt;"",VALUE(RIGHT(LEFT('Atual-TXT'!A3112,75),23)),"")</f>
        <v/>
      </c>
      <c r="D3091" s="11" t="str">
        <f>IF('Atual-TXT'!A3112&lt;&gt;"",RIGHT(LEFT('Atual-TXT'!A3112,77),1),"")</f>
        <v/>
      </c>
      <c r="E3091" s="12" t="str">
        <f>IF('Atual-TXT'!A3112&lt;&gt;"",IF(MOD(VALUE(LEFT(A3091,1)),2)=1,IF(D3091="D",C3091,-C3091),IF(D3091="C",C3091,-C3091)),"")</f>
        <v/>
      </c>
    </row>
    <row r="3092" spans="1:5" x14ac:dyDescent="0.2">
      <c r="A3092" s="11" t="str">
        <f>IF('Atual-TXT'!A3113&lt;&gt;"",LEFT('Atual-TXT'!A3113,15),"")</f>
        <v/>
      </c>
      <c r="B3092" s="11" t="str">
        <f>IF('Atual-TXT'!A3113&lt;&gt;"",RIGHT(LEFT('Atual-TXT'!A3113,51),34),"")</f>
        <v/>
      </c>
      <c r="C3092" s="12" t="str">
        <f>IF('Atual-TXT'!A3113&lt;&gt;"",VALUE(RIGHT(LEFT('Atual-TXT'!A3113,75),23)),"")</f>
        <v/>
      </c>
      <c r="D3092" s="11" t="str">
        <f>IF('Atual-TXT'!A3113&lt;&gt;"",RIGHT(LEFT('Atual-TXT'!A3113,77),1),"")</f>
        <v/>
      </c>
      <c r="E3092" s="12" t="str">
        <f>IF('Atual-TXT'!A3113&lt;&gt;"",IF(MOD(VALUE(LEFT(A3092,1)),2)=1,IF(D3092="D",C3092,-C3092),IF(D3092="C",C3092,-C3092)),"")</f>
        <v/>
      </c>
    </row>
    <row r="3093" spans="1:5" x14ac:dyDescent="0.2">
      <c r="A3093" s="11" t="str">
        <f>IF('Atual-TXT'!A3114&lt;&gt;"",LEFT('Atual-TXT'!A3114,15),"")</f>
        <v/>
      </c>
      <c r="B3093" s="11" t="str">
        <f>IF('Atual-TXT'!A3114&lt;&gt;"",RIGHT(LEFT('Atual-TXT'!A3114,51),34),"")</f>
        <v/>
      </c>
      <c r="C3093" s="12" t="str">
        <f>IF('Atual-TXT'!A3114&lt;&gt;"",VALUE(RIGHT(LEFT('Atual-TXT'!A3114,75),23)),"")</f>
        <v/>
      </c>
      <c r="D3093" s="11" t="str">
        <f>IF('Atual-TXT'!A3114&lt;&gt;"",RIGHT(LEFT('Atual-TXT'!A3114,77),1),"")</f>
        <v/>
      </c>
      <c r="E3093" s="12" t="str">
        <f>IF('Atual-TXT'!A3114&lt;&gt;"",IF(MOD(VALUE(LEFT(A3093,1)),2)=1,IF(D3093="D",C3093,-C3093),IF(D3093="C",C3093,-C3093)),"")</f>
        <v/>
      </c>
    </row>
    <row r="3094" spans="1:5" x14ac:dyDescent="0.2">
      <c r="A3094" s="11" t="str">
        <f>IF('Atual-TXT'!A3115&lt;&gt;"",LEFT('Atual-TXT'!A3115,15),"")</f>
        <v/>
      </c>
      <c r="B3094" s="11" t="str">
        <f>IF('Atual-TXT'!A3115&lt;&gt;"",RIGHT(LEFT('Atual-TXT'!A3115,51),34),"")</f>
        <v/>
      </c>
      <c r="C3094" s="12" t="str">
        <f>IF('Atual-TXT'!A3115&lt;&gt;"",VALUE(RIGHT(LEFT('Atual-TXT'!A3115,75),23)),"")</f>
        <v/>
      </c>
      <c r="D3094" s="11" t="str">
        <f>IF('Atual-TXT'!A3115&lt;&gt;"",RIGHT(LEFT('Atual-TXT'!A3115,77),1),"")</f>
        <v/>
      </c>
      <c r="E3094" s="12" t="str">
        <f>IF('Atual-TXT'!A3115&lt;&gt;"",IF(MOD(VALUE(LEFT(A3094,1)),2)=1,IF(D3094="D",C3094,-C3094),IF(D3094="C",C3094,-C3094)),"")</f>
        <v/>
      </c>
    </row>
    <row r="3095" spans="1:5" x14ac:dyDescent="0.2">
      <c r="A3095" s="11" t="str">
        <f>IF('Atual-TXT'!A3116&lt;&gt;"",LEFT('Atual-TXT'!A3116,15),"")</f>
        <v/>
      </c>
      <c r="B3095" s="11" t="str">
        <f>IF('Atual-TXT'!A3116&lt;&gt;"",RIGHT(LEFT('Atual-TXT'!A3116,51),34),"")</f>
        <v/>
      </c>
      <c r="C3095" s="12" t="str">
        <f>IF('Atual-TXT'!A3116&lt;&gt;"",VALUE(RIGHT(LEFT('Atual-TXT'!A3116,75),23)),"")</f>
        <v/>
      </c>
      <c r="D3095" s="11" t="str">
        <f>IF('Atual-TXT'!A3116&lt;&gt;"",RIGHT(LEFT('Atual-TXT'!A3116,77),1),"")</f>
        <v/>
      </c>
      <c r="E3095" s="12" t="str">
        <f>IF('Atual-TXT'!A3116&lt;&gt;"",IF(MOD(VALUE(LEFT(A3095,1)),2)=1,IF(D3095="D",C3095,-C3095),IF(D3095="C",C3095,-C3095)),"")</f>
        <v/>
      </c>
    </row>
    <row r="3096" spans="1:5" x14ac:dyDescent="0.2">
      <c r="A3096" s="11" t="str">
        <f>IF('Atual-TXT'!A3117&lt;&gt;"",LEFT('Atual-TXT'!A3117,15),"")</f>
        <v/>
      </c>
      <c r="B3096" s="11" t="str">
        <f>IF('Atual-TXT'!A3117&lt;&gt;"",RIGHT(LEFT('Atual-TXT'!A3117,51),34),"")</f>
        <v/>
      </c>
      <c r="C3096" s="12" t="str">
        <f>IF('Atual-TXT'!A3117&lt;&gt;"",VALUE(RIGHT(LEFT('Atual-TXT'!A3117,75),23)),"")</f>
        <v/>
      </c>
      <c r="D3096" s="11" t="str">
        <f>IF('Atual-TXT'!A3117&lt;&gt;"",RIGHT(LEFT('Atual-TXT'!A3117,77),1),"")</f>
        <v/>
      </c>
      <c r="E3096" s="12" t="str">
        <f>IF('Atual-TXT'!A3117&lt;&gt;"",IF(MOD(VALUE(LEFT(A3096,1)),2)=1,IF(D3096="D",C3096,-C3096),IF(D3096="C",C3096,-C3096)),"")</f>
        <v/>
      </c>
    </row>
    <row r="3097" spans="1:5" x14ac:dyDescent="0.2">
      <c r="A3097" s="11" t="str">
        <f>IF('Atual-TXT'!A3118&lt;&gt;"",LEFT('Atual-TXT'!A3118,15),"")</f>
        <v/>
      </c>
      <c r="B3097" s="11" t="str">
        <f>IF('Atual-TXT'!A3118&lt;&gt;"",RIGHT(LEFT('Atual-TXT'!A3118,51),34),"")</f>
        <v/>
      </c>
      <c r="C3097" s="12" t="str">
        <f>IF('Atual-TXT'!A3118&lt;&gt;"",VALUE(RIGHT(LEFT('Atual-TXT'!A3118,75),23)),"")</f>
        <v/>
      </c>
      <c r="D3097" s="11" t="str">
        <f>IF('Atual-TXT'!A3118&lt;&gt;"",RIGHT(LEFT('Atual-TXT'!A3118,77),1),"")</f>
        <v/>
      </c>
      <c r="E3097" s="12" t="str">
        <f>IF('Atual-TXT'!A3118&lt;&gt;"",IF(MOD(VALUE(LEFT(A3097,1)),2)=1,IF(D3097="D",C3097,-C3097),IF(D3097="C",C3097,-C3097)),"")</f>
        <v/>
      </c>
    </row>
    <row r="3098" spans="1:5" x14ac:dyDescent="0.2">
      <c r="A3098" s="11" t="str">
        <f>IF('Atual-TXT'!A3119&lt;&gt;"",LEFT('Atual-TXT'!A3119,15),"")</f>
        <v/>
      </c>
      <c r="B3098" s="11" t="str">
        <f>IF('Atual-TXT'!A3119&lt;&gt;"",RIGHT(LEFT('Atual-TXT'!A3119,51),34),"")</f>
        <v/>
      </c>
      <c r="C3098" s="12" t="str">
        <f>IF('Atual-TXT'!A3119&lt;&gt;"",VALUE(RIGHT(LEFT('Atual-TXT'!A3119,75),23)),"")</f>
        <v/>
      </c>
      <c r="D3098" s="11" t="str">
        <f>IF('Atual-TXT'!A3119&lt;&gt;"",RIGHT(LEFT('Atual-TXT'!A3119,77),1),"")</f>
        <v/>
      </c>
      <c r="E3098" s="12" t="str">
        <f>IF('Atual-TXT'!A3119&lt;&gt;"",IF(MOD(VALUE(LEFT(A3098,1)),2)=1,IF(D3098="D",C3098,-C3098),IF(D3098="C",C3098,-C3098)),"")</f>
        <v/>
      </c>
    </row>
    <row r="3099" spans="1:5" x14ac:dyDescent="0.2">
      <c r="A3099" s="11" t="str">
        <f>IF('Atual-TXT'!A3120&lt;&gt;"",LEFT('Atual-TXT'!A3120,15),"")</f>
        <v/>
      </c>
      <c r="B3099" s="11" t="str">
        <f>IF('Atual-TXT'!A3120&lt;&gt;"",RIGHT(LEFT('Atual-TXT'!A3120,51),34),"")</f>
        <v/>
      </c>
      <c r="C3099" s="12" t="str">
        <f>IF('Atual-TXT'!A3120&lt;&gt;"",VALUE(RIGHT(LEFT('Atual-TXT'!A3120,75),23)),"")</f>
        <v/>
      </c>
      <c r="D3099" s="11" t="str">
        <f>IF('Atual-TXT'!A3120&lt;&gt;"",RIGHT(LEFT('Atual-TXT'!A3120,77),1),"")</f>
        <v/>
      </c>
      <c r="E3099" s="12" t="str">
        <f>IF('Atual-TXT'!A3120&lt;&gt;"",IF(MOD(VALUE(LEFT(A3099,1)),2)=1,IF(D3099="D",C3099,-C3099),IF(D3099="C",C3099,-C3099)),"")</f>
        <v/>
      </c>
    </row>
    <row r="3100" spans="1:5" x14ac:dyDescent="0.2">
      <c r="A3100" s="11" t="str">
        <f>IF('Atual-TXT'!A3121&lt;&gt;"",LEFT('Atual-TXT'!A3121,15),"")</f>
        <v/>
      </c>
      <c r="B3100" s="11" t="str">
        <f>IF('Atual-TXT'!A3121&lt;&gt;"",RIGHT(LEFT('Atual-TXT'!A3121,51),34),"")</f>
        <v/>
      </c>
      <c r="C3100" s="12" t="str">
        <f>IF('Atual-TXT'!A3121&lt;&gt;"",VALUE(RIGHT(LEFT('Atual-TXT'!A3121,75),23)),"")</f>
        <v/>
      </c>
      <c r="D3100" s="11" t="str">
        <f>IF('Atual-TXT'!A3121&lt;&gt;"",RIGHT(LEFT('Atual-TXT'!A3121,77),1),"")</f>
        <v/>
      </c>
      <c r="E3100" s="12" t="str">
        <f>IF('Atual-TXT'!A3121&lt;&gt;"",IF(MOD(VALUE(LEFT(A3100,1)),2)=1,IF(D3100="D",C3100,-C3100),IF(D3100="C",C3100,-C3100)),"")</f>
        <v/>
      </c>
    </row>
    <row r="3101" spans="1:5" x14ac:dyDescent="0.2">
      <c r="A3101" s="11" t="str">
        <f>IF('Atual-TXT'!A3122&lt;&gt;"",LEFT('Atual-TXT'!A3122,15),"")</f>
        <v/>
      </c>
      <c r="B3101" s="11" t="str">
        <f>IF('Atual-TXT'!A3122&lt;&gt;"",RIGHT(LEFT('Atual-TXT'!A3122,51),34),"")</f>
        <v/>
      </c>
      <c r="C3101" s="12" t="str">
        <f>IF('Atual-TXT'!A3122&lt;&gt;"",VALUE(RIGHT(LEFT('Atual-TXT'!A3122,75),23)),"")</f>
        <v/>
      </c>
      <c r="D3101" s="11" t="str">
        <f>IF('Atual-TXT'!A3122&lt;&gt;"",RIGHT(LEFT('Atual-TXT'!A3122,77),1),"")</f>
        <v/>
      </c>
      <c r="E3101" s="12" t="str">
        <f>IF('Atual-TXT'!A3122&lt;&gt;"",IF(MOD(VALUE(LEFT(A3101,1)),2)=1,IF(D3101="D",C3101,-C3101),IF(D3101="C",C3101,-C3101)),"")</f>
        <v/>
      </c>
    </row>
    <row r="3102" spans="1:5" x14ac:dyDescent="0.2">
      <c r="A3102" s="11" t="str">
        <f>IF('Atual-TXT'!A3123&lt;&gt;"",LEFT('Atual-TXT'!A3123,15),"")</f>
        <v/>
      </c>
      <c r="B3102" s="11" t="str">
        <f>IF('Atual-TXT'!A3123&lt;&gt;"",RIGHT(LEFT('Atual-TXT'!A3123,51),34),"")</f>
        <v/>
      </c>
      <c r="C3102" s="12" t="str">
        <f>IF('Atual-TXT'!A3123&lt;&gt;"",VALUE(RIGHT(LEFT('Atual-TXT'!A3123,75),23)),"")</f>
        <v/>
      </c>
      <c r="D3102" s="11" t="str">
        <f>IF('Atual-TXT'!A3123&lt;&gt;"",RIGHT(LEFT('Atual-TXT'!A3123,77),1),"")</f>
        <v/>
      </c>
      <c r="E3102" s="12" t="str">
        <f>IF('Atual-TXT'!A3123&lt;&gt;"",IF(MOD(VALUE(LEFT(A3102,1)),2)=1,IF(D3102="D",C3102,-C3102),IF(D3102="C",C3102,-C3102)),"")</f>
        <v/>
      </c>
    </row>
    <row r="3103" spans="1:5" x14ac:dyDescent="0.2">
      <c r="A3103" s="11" t="str">
        <f>IF('Atual-TXT'!A3124&lt;&gt;"",LEFT('Atual-TXT'!A3124,15),"")</f>
        <v/>
      </c>
      <c r="B3103" s="11" t="str">
        <f>IF('Atual-TXT'!A3124&lt;&gt;"",RIGHT(LEFT('Atual-TXT'!A3124,51),34),"")</f>
        <v/>
      </c>
      <c r="C3103" s="12" t="str">
        <f>IF('Atual-TXT'!A3124&lt;&gt;"",VALUE(RIGHT(LEFT('Atual-TXT'!A3124,75),23)),"")</f>
        <v/>
      </c>
      <c r="D3103" s="11" t="str">
        <f>IF('Atual-TXT'!A3124&lt;&gt;"",RIGHT(LEFT('Atual-TXT'!A3124,77),1),"")</f>
        <v/>
      </c>
      <c r="E3103" s="12" t="str">
        <f>IF('Atual-TXT'!A3124&lt;&gt;"",IF(MOD(VALUE(LEFT(A3103,1)),2)=1,IF(D3103="D",C3103,-C3103),IF(D3103="C",C3103,-C3103)),"")</f>
        <v/>
      </c>
    </row>
    <row r="3104" spans="1:5" x14ac:dyDescent="0.2">
      <c r="A3104" s="11" t="str">
        <f>IF('Atual-TXT'!A3125&lt;&gt;"",LEFT('Atual-TXT'!A3125,15),"")</f>
        <v/>
      </c>
      <c r="B3104" s="11" t="str">
        <f>IF('Atual-TXT'!A3125&lt;&gt;"",RIGHT(LEFT('Atual-TXT'!A3125,51),34),"")</f>
        <v/>
      </c>
      <c r="C3104" s="12" t="str">
        <f>IF('Atual-TXT'!A3125&lt;&gt;"",VALUE(RIGHT(LEFT('Atual-TXT'!A3125,75),23)),"")</f>
        <v/>
      </c>
      <c r="D3104" s="11" t="str">
        <f>IF('Atual-TXT'!A3125&lt;&gt;"",RIGHT(LEFT('Atual-TXT'!A3125,77),1),"")</f>
        <v/>
      </c>
      <c r="E3104" s="12" t="str">
        <f>IF('Atual-TXT'!A3125&lt;&gt;"",IF(MOD(VALUE(LEFT(A3104,1)),2)=1,IF(D3104="D",C3104,-C3104),IF(D3104="C",C3104,-C3104)),"")</f>
        <v/>
      </c>
    </row>
    <row r="3105" spans="1:5" x14ac:dyDescent="0.2">
      <c r="A3105" s="11" t="str">
        <f>IF('Atual-TXT'!A3126&lt;&gt;"",LEFT('Atual-TXT'!A3126,15),"")</f>
        <v/>
      </c>
      <c r="B3105" s="11" t="str">
        <f>IF('Atual-TXT'!A3126&lt;&gt;"",RIGHT(LEFT('Atual-TXT'!A3126,51),34),"")</f>
        <v/>
      </c>
      <c r="C3105" s="12" t="str">
        <f>IF('Atual-TXT'!A3126&lt;&gt;"",VALUE(RIGHT(LEFT('Atual-TXT'!A3126,75),23)),"")</f>
        <v/>
      </c>
      <c r="D3105" s="11" t="str">
        <f>IF('Atual-TXT'!A3126&lt;&gt;"",RIGHT(LEFT('Atual-TXT'!A3126,77),1),"")</f>
        <v/>
      </c>
      <c r="E3105" s="12" t="str">
        <f>IF('Atual-TXT'!A3126&lt;&gt;"",IF(MOD(VALUE(LEFT(A3105,1)),2)=1,IF(D3105="D",C3105,-C3105),IF(D3105="C",C3105,-C3105)),"")</f>
        <v/>
      </c>
    </row>
    <row r="3106" spans="1:5" x14ac:dyDescent="0.2">
      <c r="A3106" s="11" t="str">
        <f>IF('Atual-TXT'!A3127&lt;&gt;"",LEFT('Atual-TXT'!A3127,15),"")</f>
        <v/>
      </c>
      <c r="B3106" s="11" t="str">
        <f>IF('Atual-TXT'!A3127&lt;&gt;"",RIGHT(LEFT('Atual-TXT'!A3127,51),34),"")</f>
        <v/>
      </c>
      <c r="C3106" s="12" t="str">
        <f>IF('Atual-TXT'!A3127&lt;&gt;"",VALUE(RIGHT(LEFT('Atual-TXT'!A3127,75),23)),"")</f>
        <v/>
      </c>
      <c r="D3106" s="11" t="str">
        <f>IF('Atual-TXT'!A3127&lt;&gt;"",RIGHT(LEFT('Atual-TXT'!A3127,77),1),"")</f>
        <v/>
      </c>
      <c r="E3106" s="12" t="str">
        <f>IF('Atual-TXT'!A3127&lt;&gt;"",IF(MOD(VALUE(LEFT(A3106,1)),2)=1,IF(D3106="D",C3106,-C3106),IF(D3106="C",C3106,-C3106)),"")</f>
        <v/>
      </c>
    </row>
    <row r="3107" spans="1:5" x14ac:dyDescent="0.2">
      <c r="A3107" s="11" t="str">
        <f>IF('Atual-TXT'!A3128&lt;&gt;"",LEFT('Atual-TXT'!A3128,15),"")</f>
        <v/>
      </c>
      <c r="B3107" s="11" t="str">
        <f>IF('Atual-TXT'!A3128&lt;&gt;"",RIGHT(LEFT('Atual-TXT'!A3128,51),34),"")</f>
        <v/>
      </c>
      <c r="C3107" s="12" t="str">
        <f>IF('Atual-TXT'!A3128&lt;&gt;"",VALUE(RIGHT(LEFT('Atual-TXT'!A3128,75),23)),"")</f>
        <v/>
      </c>
      <c r="D3107" s="11" t="str">
        <f>IF('Atual-TXT'!A3128&lt;&gt;"",RIGHT(LEFT('Atual-TXT'!A3128,77),1),"")</f>
        <v/>
      </c>
      <c r="E3107" s="12" t="str">
        <f>IF('Atual-TXT'!A3128&lt;&gt;"",IF(MOD(VALUE(LEFT(A3107,1)),2)=1,IF(D3107="D",C3107,-C3107),IF(D3107="C",C3107,-C3107)),"")</f>
        <v/>
      </c>
    </row>
    <row r="3108" spans="1:5" x14ac:dyDescent="0.2">
      <c r="A3108" s="11" t="str">
        <f>IF('Atual-TXT'!A3129&lt;&gt;"",LEFT('Atual-TXT'!A3129,15),"")</f>
        <v/>
      </c>
      <c r="B3108" s="11" t="str">
        <f>IF('Atual-TXT'!A3129&lt;&gt;"",RIGHT(LEFT('Atual-TXT'!A3129,51),34),"")</f>
        <v/>
      </c>
      <c r="C3108" s="12" t="str">
        <f>IF('Atual-TXT'!A3129&lt;&gt;"",VALUE(RIGHT(LEFT('Atual-TXT'!A3129,75),23)),"")</f>
        <v/>
      </c>
      <c r="D3108" s="11" t="str">
        <f>IF('Atual-TXT'!A3129&lt;&gt;"",RIGHT(LEFT('Atual-TXT'!A3129,77),1),"")</f>
        <v/>
      </c>
      <c r="E3108" s="12" t="str">
        <f>IF('Atual-TXT'!A3129&lt;&gt;"",IF(MOD(VALUE(LEFT(A3108,1)),2)=1,IF(D3108="D",C3108,-C3108),IF(D3108="C",C3108,-C3108)),"")</f>
        <v/>
      </c>
    </row>
    <row r="3109" spans="1:5" x14ac:dyDescent="0.2">
      <c r="A3109" s="11" t="str">
        <f>IF('Atual-TXT'!A3130&lt;&gt;"",LEFT('Atual-TXT'!A3130,15),"")</f>
        <v/>
      </c>
      <c r="B3109" s="11" t="str">
        <f>IF('Atual-TXT'!A3130&lt;&gt;"",RIGHT(LEFT('Atual-TXT'!A3130,51),34),"")</f>
        <v/>
      </c>
      <c r="C3109" s="12" t="str">
        <f>IF('Atual-TXT'!A3130&lt;&gt;"",VALUE(RIGHT(LEFT('Atual-TXT'!A3130,75),23)),"")</f>
        <v/>
      </c>
      <c r="D3109" s="11" t="str">
        <f>IF('Atual-TXT'!A3130&lt;&gt;"",RIGHT(LEFT('Atual-TXT'!A3130,77),1),"")</f>
        <v/>
      </c>
      <c r="E3109" s="12" t="str">
        <f>IF('Atual-TXT'!A3130&lt;&gt;"",IF(MOD(VALUE(LEFT(A3109,1)),2)=1,IF(D3109="D",C3109,-C3109),IF(D3109="C",C3109,-C3109)),"")</f>
        <v/>
      </c>
    </row>
    <row r="3110" spans="1:5" x14ac:dyDescent="0.2">
      <c r="A3110" s="11" t="str">
        <f>IF('Atual-TXT'!A3131&lt;&gt;"",LEFT('Atual-TXT'!A3131,15),"")</f>
        <v/>
      </c>
      <c r="B3110" s="11" t="str">
        <f>IF('Atual-TXT'!A3131&lt;&gt;"",RIGHT(LEFT('Atual-TXT'!A3131,51),34),"")</f>
        <v/>
      </c>
      <c r="C3110" s="12" t="str">
        <f>IF('Atual-TXT'!A3131&lt;&gt;"",VALUE(RIGHT(LEFT('Atual-TXT'!A3131,75),23)),"")</f>
        <v/>
      </c>
      <c r="D3110" s="11" t="str">
        <f>IF('Atual-TXT'!A3131&lt;&gt;"",RIGHT(LEFT('Atual-TXT'!A3131,77),1),"")</f>
        <v/>
      </c>
      <c r="E3110" s="12" t="str">
        <f>IF('Atual-TXT'!A3131&lt;&gt;"",IF(MOD(VALUE(LEFT(A3110,1)),2)=1,IF(D3110="D",C3110,-C3110),IF(D3110="C",C3110,-C3110)),"")</f>
        <v/>
      </c>
    </row>
    <row r="3111" spans="1:5" x14ac:dyDescent="0.2">
      <c r="A3111" s="11" t="str">
        <f>IF('Atual-TXT'!A3132&lt;&gt;"",LEFT('Atual-TXT'!A3132,15),"")</f>
        <v/>
      </c>
      <c r="B3111" s="11" t="str">
        <f>IF('Atual-TXT'!A3132&lt;&gt;"",RIGHT(LEFT('Atual-TXT'!A3132,51),34),"")</f>
        <v/>
      </c>
      <c r="C3111" s="12" t="str">
        <f>IF('Atual-TXT'!A3132&lt;&gt;"",VALUE(RIGHT(LEFT('Atual-TXT'!A3132,75),23)),"")</f>
        <v/>
      </c>
      <c r="D3111" s="11" t="str">
        <f>IF('Atual-TXT'!A3132&lt;&gt;"",RIGHT(LEFT('Atual-TXT'!A3132,77),1),"")</f>
        <v/>
      </c>
      <c r="E3111" s="12" t="str">
        <f>IF('Atual-TXT'!A3132&lt;&gt;"",IF(MOD(VALUE(LEFT(A3111,1)),2)=1,IF(D3111="D",C3111,-C3111),IF(D3111="C",C3111,-C3111)),"")</f>
        <v/>
      </c>
    </row>
    <row r="3112" spans="1:5" x14ac:dyDescent="0.2">
      <c r="A3112" s="11" t="str">
        <f>IF('Atual-TXT'!A3133&lt;&gt;"",LEFT('Atual-TXT'!A3133,15),"")</f>
        <v/>
      </c>
      <c r="B3112" s="11" t="str">
        <f>IF('Atual-TXT'!A3133&lt;&gt;"",RIGHT(LEFT('Atual-TXT'!A3133,51),34),"")</f>
        <v/>
      </c>
      <c r="C3112" s="12" t="str">
        <f>IF('Atual-TXT'!A3133&lt;&gt;"",VALUE(RIGHT(LEFT('Atual-TXT'!A3133,75),23)),"")</f>
        <v/>
      </c>
      <c r="D3112" s="11" t="str">
        <f>IF('Atual-TXT'!A3133&lt;&gt;"",RIGHT(LEFT('Atual-TXT'!A3133,77),1),"")</f>
        <v/>
      </c>
      <c r="E3112" s="12" t="str">
        <f>IF('Atual-TXT'!A3133&lt;&gt;"",IF(MOD(VALUE(LEFT(A3112,1)),2)=1,IF(D3112="D",C3112,-C3112),IF(D3112="C",C3112,-C3112)),"")</f>
        <v/>
      </c>
    </row>
    <row r="3113" spans="1:5" x14ac:dyDescent="0.2">
      <c r="A3113" s="11" t="str">
        <f>IF('Atual-TXT'!A3134&lt;&gt;"",LEFT('Atual-TXT'!A3134,15),"")</f>
        <v/>
      </c>
      <c r="B3113" s="11" t="str">
        <f>IF('Atual-TXT'!A3134&lt;&gt;"",RIGHT(LEFT('Atual-TXT'!A3134,51),34),"")</f>
        <v/>
      </c>
      <c r="C3113" s="12" t="str">
        <f>IF('Atual-TXT'!A3134&lt;&gt;"",VALUE(RIGHT(LEFT('Atual-TXT'!A3134,75),23)),"")</f>
        <v/>
      </c>
      <c r="D3113" s="11" t="str">
        <f>IF('Atual-TXT'!A3134&lt;&gt;"",RIGHT(LEFT('Atual-TXT'!A3134,77),1),"")</f>
        <v/>
      </c>
      <c r="E3113" s="12" t="str">
        <f>IF('Atual-TXT'!A3134&lt;&gt;"",IF(MOD(VALUE(LEFT(A3113,1)),2)=1,IF(D3113="D",C3113,-C3113),IF(D3113="C",C3113,-C3113)),"")</f>
        <v/>
      </c>
    </row>
    <row r="3114" spans="1:5" x14ac:dyDescent="0.2">
      <c r="A3114" s="11" t="str">
        <f>IF('Atual-TXT'!A3135&lt;&gt;"",LEFT('Atual-TXT'!A3135,15),"")</f>
        <v/>
      </c>
      <c r="B3114" s="11" t="str">
        <f>IF('Atual-TXT'!A3135&lt;&gt;"",RIGHT(LEFT('Atual-TXT'!A3135,51),34),"")</f>
        <v/>
      </c>
      <c r="C3114" s="12" t="str">
        <f>IF('Atual-TXT'!A3135&lt;&gt;"",VALUE(RIGHT(LEFT('Atual-TXT'!A3135,75),23)),"")</f>
        <v/>
      </c>
      <c r="D3114" s="11" t="str">
        <f>IF('Atual-TXT'!A3135&lt;&gt;"",RIGHT(LEFT('Atual-TXT'!A3135,77),1),"")</f>
        <v/>
      </c>
      <c r="E3114" s="12" t="str">
        <f>IF('Atual-TXT'!A3135&lt;&gt;"",IF(MOD(VALUE(LEFT(A3114,1)),2)=1,IF(D3114="D",C3114,-C3114),IF(D3114="C",C3114,-C3114)),"")</f>
        <v/>
      </c>
    </row>
    <row r="3115" spans="1:5" x14ac:dyDescent="0.2">
      <c r="A3115" s="11" t="str">
        <f>IF('Atual-TXT'!A3136&lt;&gt;"",LEFT('Atual-TXT'!A3136,15),"")</f>
        <v/>
      </c>
      <c r="B3115" s="11" t="str">
        <f>IF('Atual-TXT'!A3136&lt;&gt;"",RIGHT(LEFT('Atual-TXT'!A3136,51),34),"")</f>
        <v/>
      </c>
      <c r="C3115" s="12" t="str">
        <f>IF('Atual-TXT'!A3136&lt;&gt;"",VALUE(RIGHT(LEFT('Atual-TXT'!A3136,75),23)),"")</f>
        <v/>
      </c>
      <c r="D3115" s="11" t="str">
        <f>IF('Atual-TXT'!A3136&lt;&gt;"",RIGHT(LEFT('Atual-TXT'!A3136,77),1),"")</f>
        <v/>
      </c>
      <c r="E3115" s="12" t="str">
        <f>IF('Atual-TXT'!A3136&lt;&gt;"",IF(MOD(VALUE(LEFT(A3115,1)),2)=1,IF(D3115="D",C3115,-C3115),IF(D3115="C",C3115,-C3115)),"")</f>
        <v/>
      </c>
    </row>
    <row r="3116" spans="1:5" x14ac:dyDescent="0.2">
      <c r="A3116" s="11" t="str">
        <f>IF('Atual-TXT'!A3137&lt;&gt;"",LEFT('Atual-TXT'!A3137,15),"")</f>
        <v/>
      </c>
      <c r="B3116" s="11" t="str">
        <f>IF('Atual-TXT'!A3137&lt;&gt;"",RIGHT(LEFT('Atual-TXT'!A3137,51),34),"")</f>
        <v/>
      </c>
      <c r="C3116" s="12" t="str">
        <f>IF('Atual-TXT'!A3137&lt;&gt;"",VALUE(RIGHT(LEFT('Atual-TXT'!A3137,75),23)),"")</f>
        <v/>
      </c>
      <c r="D3116" s="11" t="str">
        <f>IF('Atual-TXT'!A3137&lt;&gt;"",RIGHT(LEFT('Atual-TXT'!A3137,77),1),"")</f>
        <v/>
      </c>
      <c r="E3116" s="12" t="str">
        <f>IF('Atual-TXT'!A3137&lt;&gt;"",IF(MOD(VALUE(LEFT(A3116,1)),2)=1,IF(D3116="D",C3116,-C3116),IF(D3116="C",C3116,-C3116)),"")</f>
        <v/>
      </c>
    </row>
    <row r="3117" spans="1:5" x14ac:dyDescent="0.2">
      <c r="A3117" s="11" t="str">
        <f>IF('Atual-TXT'!A3138&lt;&gt;"",LEFT('Atual-TXT'!A3138,15),"")</f>
        <v/>
      </c>
      <c r="B3117" s="11" t="str">
        <f>IF('Atual-TXT'!A3138&lt;&gt;"",RIGHT(LEFT('Atual-TXT'!A3138,51),34),"")</f>
        <v/>
      </c>
      <c r="C3117" s="12" t="str">
        <f>IF('Atual-TXT'!A3138&lt;&gt;"",VALUE(RIGHT(LEFT('Atual-TXT'!A3138,75),23)),"")</f>
        <v/>
      </c>
      <c r="D3117" s="11" t="str">
        <f>IF('Atual-TXT'!A3138&lt;&gt;"",RIGHT(LEFT('Atual-TXT'!A3138,77),1),"")</f>
        <v/>
      </c>
      <c r="E3117" s="12" t="str">
        <f>IF('Atual-TXT'!A3138&lt;&gt;"",IF(MOD(VALUE(LEFT(A3117,1)),2)=1,IF(D3117="D",C3117,-C3117),IF(D3117="C",C3117,-C3117)),"")</f>
        <v/>
      </c>
    </row>
    <row r="3118" spans="1:5" x14ac:dyDescent="0.2">
      <c r="A3118" s="11" t="str">
        <f>IF('Atual-TXT'!A3139&lt;&gt;"",LEFT('Atual-TXT'!A3139,15),"")</f>
        <v/>
      </c>
      <c r="B3118" s="11" t="str">
        <f>IF('Atual-TXT'!A3139&lt;&gt;"",RIGHT(LEFT('Atual-TXT'!A3139,51),34),"")</f>
        <v/>
      </c>
      <c r="C3118" s="12" t="str">
        <f>IF('Atual-TXT'!A3139&lt;&gt;"",VALUE(RIGHT(LEFT('Atual-TXT'!A3139,75),23)),"")</f>
        <v/>
      </c>
      <c r="D3118" s="11" t="str">
        <f>IF('Atual-TXT'!A3139&lt;&gt;"",RIGHT(LEFT('Atual-TXT'!A3139,77),1),"")</f>
        <v/>
      </c>
      <c r="E3118" s="12" t="str">
        <f>IF('Atual-TXT'!A3139&lt;&gt;"",IF(MOD(VALUE(LEFT(A3118,1)),2)=1,IF(D3118="D",C3118,-C3118),IF(D3118="C",C3118,-C3118)),"")</f>
        <v/>
      </c>
    </row>
    <row r="3119" spans="1:5" x14ac:dyDescent="0.2">
      <c r="A3119" s="11" t="str">
        <f>IF('Atual-TXT'!A3140&lt;&gt;"",LEFT('Atual-TXT'!A3140,15),"")</f>
        <v/>
      </c>
      <c r="B3119" s="11" t="str">
        <f>IF('Atual-TXT'!A3140&lt;&gt;"",RIGHT(LEFT('Atual-TXT'!A3140,51),34),"")</f>
        <v/>
      </c>
      <c r="C3119" s="12" t="str">
        <f>IF('Atual-TXT'!A3140&lt;&gt;"",VALUE(RIGHT(LEFT('Atual-TXT'!A3140,75),23)),"")</f>
        <v/>
      </c>
      <c r="D3119" s="11" t="str">
        <f>IF('Atual-TXT'!A3140&lt;&gt;"",RIGHT(LEFT('Atual-TXT'!A3140,77),1),"")</f>
        <v/>
      </c>
      <c r="E3119" s="12" t="str">
        <f>IF('Atual-TXT'!A3140&lt;&gt;"",IF(MOD(VALUE(LEFT(A3119,1)),2)=1,IF(D3119="D",C3119,-C3119),IF(D3119="C",C3119,-C3119)),"")</f>
        <v/>
      </c>
    </row>
    <row r="3120" spans="1:5" x14ac:dyDescent="0.2">
      <c r="A3120" s="11" t="str">
        <f>IF('Atual-TXT'!A3141&lt;&gt;"",LEFT('Atual-TXT'!A3141,15),"")</f>
        <v/>
      </c>
      <c r="B3120" s="11" t="str">
        <f>IF('Atual-TXT'!A3141&lt;&gt;"",RIGHT(LEFT('Atual-TXT'!A3141,51),34),"")</f>
        <v/>
      </c>
      <c r="C3120" s="12" t="str">
        <f>IF('Atual-TXT'!A3141&lt;&gt;"",VALUE(RIGHT(LEFT('Atual-TXT'!A3141,75),23)),"")</f>
        <v/>
      </c>
      <c r="D3120" s="11" t="str">
        <f>IF('Atual-TXT'!A3141&lt;&gt;"",RIGHT(LEFT('Atual-TXT'!A3141,77),1),"")</f>
        <v/>
      </c>
      <c r="E3120" s="12" t="str">
        <f>IF('Atual-TXT'!A3141&lt;&gt;"",IF(MOD(VALUE(LEFT(A3120,1)),2)=1,IF(D3120="D",C3120,-C3120),IF(D3120="C",C3120,-C3120)),"")</f>
        <v/>
      </c>
    </row>
    <row r="3121" spans="1:5" x14ac:dyDescent="0.2">
      <c r="A3121" s="11" t="str">
        <f>IF('Atual-TXT'!A3142&lt;&gt;"",LEFT('Atual-TXT'!A3142,15),"")</f>
        <v/>
      </c>
      <c r="B3121" s="11" t="str">
        <f>IF('Atual-TXT'!A3142&lt;&gt;"",RIGHT(LEFT('Atual-TXT'!A3142,51),34),"")</f>
        <v/>
      </c>
      <c r="C3121" s="12" t="str">
        <f>IF('Atual-TXT'!A3142&lt;&gt;"",VALUE(RIGHT(LEFT('Atual-TXT'!A3142,75),23)),"")</f>
        <v/>
      </c>
      <c r="D3121" s="11" t="str">
        <f>IF('Atual-TXT'!A3142&lt;&gt;"",RIGHT(LEFT('Atual-TXT'!A3142,77),1),"")</f>
        <v/>
      </c>
      <c r="E3121" s="12" t="str">
        <f>IF('Atual-TXT'!A3142&lt;&gt;"",IF(MOD(VALUE(LEFT(A3121,1)),2)=1,IF(D3121="D",C3121,-C3121),IF(D3121="C",C3121,-C3121)),"")</f>
        <v/>
      </c>
    </row>
    <row r="3122" spans="1:5" x14ac:dyDescent="0.2">
      <c r="A3122" s="11" t="str">
        <f>IF('Atual-TXT'!A3143&lt;&gt;"",LEFT('Atual-TXT'!A3143,15),"")</f>
        <v/>
      </c>
      <c r="B3122" s="11" t="str">
        <f>IF('Atual-TXT'!A3143&lt;&gt;"",RIGHT(LEFT('Atual-TXT'!A3143,51),34),"")</f>
        <v/>
      </c>
      <c r="C3122" s="12" t="str">
        <f>IF('Atual-TXT'!A3143&lt;&gt;"",VALUE(RIGHT(LEFT('Atual-TXT'!A3143,75),23)),"")</f>
        <v/>
      </c>
      <c r="D3122" s="11" t="str">
        <f>IF('Atual-TXT'!A3143&lt;&gt;"",RIGHT(LEFT('Atual-TXT'!A3143,77),1),"")</f>
        <v/>
      </c>
      <c r="E3122" s="12" t="str">
        <f>IF('Atual-TXT'!A3143&lt;&gt;"",IF(MOD(VALUE(LEFT(A3122,1)),2)=1,IF(D3122="D",C3122,-C3122),IF(D3122="C",C3122,-C3122)),"")</f>
        <v/>
      </c>
    </row>
    <row r="3123" spans="1:5" x14ac:dyDescent="0.2">
      <c r="A3123" s="11" t="str">
        <f>IF('Atual-TXT'!A3144&lt;&gt;"",LEFT('Atual-TXT'!A3144,15),"")</f>
        <v/>
      </c>
      <c r="B3123" s="11" t="str">
        <f>IF('Atual-TXT'!A3144&lt;&gt;"",RIGHT(LEFT('Atual-TXT'!A3144,51),34),"")</f>
        <v/>
      </c>
      <c r="C3123" s="12" t="str">
        <f>IF('Atual-TXT'!A3144&lt;&gt;"",VALUE(RIGHT(LEFT('Atual-TXT'!A3144,75),23)),"")</f>
        <v/>
      </c>
      <c r="D3123" s="11" t="str">
        <f>IF('Atual-TXT'!A3144&lt;&gt;"",RIGHT(LEFT('Atual-TXT'!A3144,77),1),"")</f>
        <v/>
      </c>
      <c r="E3123" s="12" t="str">
        <f>IF('Atual-TXT'!A3144&lt;&gt;"",IF(MOD(VALUE(LEFT(A3123,1)),2)=1,IF(D3123="D",C3123,-C3123),IF(D3123="C",C3123,-C3123)),"")</f>
        <v/>
      </c>
    </row>
    <row r="3124" spans="1:5" x14ac:dyDescent="0.2">
      <c r="A3124" s="11" t="str">
        <f>IF('Atual-TXT'!A3145&lt;&gt;"",LEFT('Atual-TXT'!A3145,15),"")</f>
        <v/>
      </c>
      <c r="B3124" s="11" t="str">
        <f>IF('Atual-TXT'!A3145&lt;&gt;"",RIGHT(LEFT('Atual-TXT'!A3145,51),34),"")</f>
        <v/>
      </c>
      <c r="C3124" s="12" t="str">
        <f>IF('Atual-TXT'!A3145&lt;&gt;"",VALUE(RIGHT(LEFT('Atual-TXT'!A3145,75),23)),"")</f>
        <v/>
      </c>
      <c r="D3124" s="11" t="str">
        <f>IF('Atual-TXT'!A3145&lt;&gt;"",RIGHT(LEFT('Atual-TXT'!A3145,77),1),"")</f>
        <v/>
      </c>
      <c r="E3124" s="12" t="str">
        <f>IF('Atual-TXT'!A3145&lt;&gt;"",IF(MOD(VALUE(LEFT(A3124,1)),2)=1,IF(D3124="D",C3124,-C3124),IF(D3124="C",C3124,-C3124)),"")</f>
        <v/>
      </c>
    </row>
    <row r="3125" spans="1:5" x14ac:dyDescent="0.2">
      <c r="A3125" s="11" t="str">
        <f>IF('Atual-TXT'!A3146&lt;&gt;"",LEFT('Atual-TXT'!A3146,15),"")</f>
        <v/>
      </c>
      <c r="B3125" s="11" t="str">
        <f>IF('Atual-TXT'!A3146&lt;&gt;"",RIGHT(LEFT('Atual-TXT'!A3146,51),34),"")</f>
        <v/>
      </c>
      <c r="C3125" s="12" t="str">
        <f>IF('Atual-TXT'!A3146&lt;&gt;"",VALUE(RIGHT(LEFT('Atual-TXT'!A3146,75),23)),"")</f>
        <v/>
      </c>
      <c r="D3125" s="11" t="str">
        <f>IF('Atual-TXT'!A3146&lt;&gt;"",RIGHT(LEFT('Atual-TXT'!A3146,77),1),"")</f>
        <v/>
      </c>
      <c r="E3125" s="12" t="str">
        <f>IF('Atual-TXT'!A3146&lt;&gt;"",IF(MOD(VALUE(LEFT(A3125,1)),2)=1,IF(D3125="D",C3125,-C3125),IF(D3125="C",C3125,-C3125)),"")</f>
        <v/>
      </c>
    </row>
    <row r="3126" spans="1:5" x14ac:dyDescent="0.2">
      <c r="A3126" s="11" t="str">
        <f>IF('Atual-TXT'!A3147&lt;&gt;"",LEFT('Atual-TXT'!A3147,15),"")</f>
        <v/>
      </c>
      <c r="B3126" s="11" t="str">
        <f>IF('Atual-TXT'!A3147&lt;&gt;"",RIGHT(LEFT('Atual-TXT'!A3147,51),34),"")</f>
        <v/>
      </c>
      <c r="C3126" s="12" t="str">
        <f>IF('Atual-TXT'!A3147&lt;&gt;"",VALUE(RIGHT(LEFT('Atual-TXT'!A3147,75),23)),"")</f>
        <v/>
      </c>
      <c r="D3126" s="11" t="str">
        <f>IF('Atual-TXT'!A3147&lt;&gt;"",RIGHT(LEFT('Atual-TXT'!A3147,77),1),"")</f>
        <v/>
      </c>
      <c r="E3126" s="12" t="str">
        <f>IF('Atual-TXT'!A3147&lt;&gt;"",IF(MOD(VALUE(LEFT(A3126,1)),2)=1,IF(D3126="D",C3126,-C3126),IF(D3126="C",C3126,-C3126)),"")</f>
        <v/>
      </c>
    </row>
    <row r="3127" spans="1:5" x14ac:dyDescent="0.2">
      <c r="A3127" s="11" t="str">
        <f>IF('Atual-TXT'!A3148&lt;&gt;"",LEFT('Atual-TXT'!A3148,15),"")</f>
        <v/>
      </c>
      <c r="B3127" s="11" t="str">
        <f>IF('Atual-TXT'!A3148&lt;&gt;"",RIGHT(LEFT('Atual-TXT'!A3148,51),34),"")</f>
        <v/>
      </c>
      <c r="C3127" s="12" t="str">
        <f>IF('Atual-TXT'!A3148&lt;&gt;"",VALUE(RIGHT(LEFT('Atual-TXT'!A3148,75),23)),"")</f>
        <v/>
      </c>
      <c r="D3127" s="11" t="str">
        <f>IF('Atual-TXT'!A3148&lt;&gt;"",RIGHT(LEFT('Atual-TXT'!A3148,77),1),"")</f>
        <v/>
      </c>
      <c r="E3127" s="12" t="str">
        <f>IF('Atual-TXT'!A3148&lt;&gt;"",IF(MOD(VALUE(LEFT(A3127,1)),2)=1,IF(D3127="D",C3127,-C3127),IF(D3127="C",C3127,-C3127)),"")</f>
        <v/>
      </c>
    </row>
    <row r="3128" spans="1:5" x14ac:dyDescent="0.2">
      <c r="A3128" s="11" t="str">
        <f>IF('Atual-TXT'!A3149&lt;&gt;"",LEFT('Atual-TXT'!A3149,15),"")</f>
        <v/>
      </c>
      <c r="B3128" s="11" t="str">
        <f>IF('Atual-TXT'!A3149&lt;&gt;"",RIGHT(LEFT('Atual-TXT'!A3149,51),34),"")</f>
        <v/>
      </c>
      <c r="C3128" s="12" t="str">
        <f>IF('Atual-TXT'!A3149&lt;&gt;"",VALUE(RIGHT(LEFT('Atual-TXT'!A3149,75),23)),"")</f>
        <v/>
      </c>
      <c r="D3128" s="11" t="str">
        <f>IF('Atual-TXT'!A3149&lt;&gt;"",RIGHT(LEFT('Atual-TXT'!A3149,77),1),"")</f>
        <v/>
      </c>
      <c r="E3128" s="12" t="str">
        <f>IF('Atual-TXT'!A3149&lt;&gt;"",IF(MOD(VALUE(LEFT(A3128,1)),2)=1,IF(D3128="D",C3128,-C3128),IF(D3128="C",C3128,-C3128)),"")</f>
        <v/>
      </c>
    </row>
    <row r="3129" spans="1:5" x14ac:dyDescent="0.2">
      <c r="A3129" s="11" t="str">
        <f>IF('Atual-TXT'!A3150&lt;&gt;"",LEFT('Atual-TXT'!A3150,15),"")</f>
        <v/>
      </c>
      <c r="B3129" s="11" t="str">
        <f>IF('Atual-TXT'!A3150&lt;&gt;"",RIGHT(LEFT('Atual-TXT'!A3150,51),34),"")</f>
        <v/>
      </c>
      <c r="C3129" s="12" t="str">
        <f>IF('Atual-TXT'!A3150&lt;&gt;"",VALUE(RIGHT(LEFT('Atual-TXT'!A3150,75),23)),"")</f>
        <v/>
      </c>
      <c r="D3129" s="11" t="str">
        <f>IF('Atual-TXT'!A3150&lt;&gt;"",RIGHT(LEFT('Atual-TXT'!A3150,77),1),"")</f>
        <v/>
      </c>
      <c r="E3129" s="12" t="str">
        <f>IF('Atual-TXT'!A3150&lt;&gt;"",IF(MOD(VALUE(LEFT(A3129,1)),2)=1,IF(D3129="D",C3129,-C3129),IF(D3129="C",C3129,-C3129)),"")</f>
        <v/>
      </c>
    </row>
    <row r="3130" spans="1:5" x14ac:dyDescent="0.2">
      <c r="A3130" s="11" t="str">
        <f>IF('Atual-TXT'!A3151&lt;&gt;"",LEFT('Atual-TXT'!A3151,15),"")</f>
        <v/>
      </c>
      <c r="B3130" s="11" t="str">
        <f>IF('Atual-TXT'!A3151&lt;&gt;"",RIGHT(LEFT('Atual-TXT'!A3151,51),34),"")</f>
        <v/>
      </c>
      <c r="C3130" s="12" t="str">
        <f>IF('Atual-TXT'!A3151&lt;&gt;"",VALUE(RIGHT(LEFT('Atual-TXT'!A3151,75),23)),"")</f>
        <v/>
      </c>
      <c r="D3130" s="11" t="str">
        <f>IF('Atual-TXT'!A3151&lt;&gt;"",RIGHT(LEFT('Atual-TXT'!A3151,77),1),"")</f>
        <v/>
      </c>
      <c r="E3130" s="12" t="str">
        <f>IF('Atual-TXT'!A3151&lt;&gt;"",IF(MOD(VALUE(LEFT(A3130,1)),2)=1,IF(D3130="D",C3130,-C3130),IF(D3130="C",C3130,-C3130)),"")</f>
        <v/>
      </c>
    </row>
    <row r="3131" spans="1:5" x14ac:dyDescent="0.2">
      <c r="A3131" s="11" t="str">
        <f>IF('Atual-TXT'!A3152&lt;&gt;"",LEFT('Atual-TXT'!A3152,15),"")</f>
        <v/>
      </c>
      <c r="B3131" s="11" t="str">
        <f>IF('Atual-TXT'!A3152&lt;&gt;"",RIGHT(LEFT('Atual-TXT'!A3152,51),34),"")</f>
        <v/>
      </c>
      <c r="C3131" s="12" t="str">
        <f>IF('Atual-TXT'!A3152&lt;&gt;"",VALUE(RIGHT(LEFT('Atual-TXT'!A3152,75),23)),"")</f>
        <v/>
      </c>
      <c r="D3131" s="11" t="str">
        <f>IF('Atual-TXT'!A3152&lt;&gt;"",RIGHT(LEFT('Atual-TXT'!A3152,77),1),"")</f>
        <v/>
      </c>
      <c r="E3131" s="12" t="str">
        <f>IF('Atual-TXT'!A3152&lt;&gt;"",IF(MOD(VALUE(LEFT(A3131,1)),2)=1,IF(D3131="D",C3131,-C3131),IF(D3131="C",C3131,-C3131)),"")</f>
        <v/>
      </c>
    </row>
    <row r="3132" spans="1:5" x14ac:dyDescent="0.2">
      <c r="A3132" s="11" t="str">
        <f>IF('Atual-TXT'!A3153&lt;&gt;"",LEFT('Atual-TXT'!A3153,15),"")</f>
        <v/>
      </c>
      <c r="B3132" s="11" t="str">
        <f>IF('Atual-TXT'!A3153&lt;&gt;"",RIGHT(LEFT('Atual-TXT'!A3153,51),34),"")</f>
        <v/>
      </c>
      <c r="C3132" s="12" t="str">
        <f>IF('Atual-TXT'!A3153&lt;&gt;"",VALUE(RIGHT(LEFT('Atual-TXT'!A3153,75),23)),"")</f>
        <v/>
      </c>
      <c r="D3132" s="11" t="str">
        <f>IF('Atual-TXT'!A3153&lt;&gt;"",RIGHT(LEFT('Atual-TXT'!A3153,77),1),"")</f>
        <v/>
      </c>
      <c r="E3132" s="12" t="str">
        <f>IF('Atual-TXT'!A3153&lt;&gt;"",IF(MOD(VALUE(LEFT(A3132,1)),2)=1,IF(D3132="D",C3132,-C3132),IF(D3132="C",C3132,-C3132)),"")</f>
        <v/>
      </c>
    </row>
    <row r="3133" spans="1:5" x14ac:dyDescent="0.2">
      <c r="A3133" s="11" t="str">
        <f>IF('Atual-TXT'!A3154&lt;&gt;"",LEFT('Atual-TXT'!A3154,15),"")</f>
        <v/>
      </c>
      <c r="B3133" s="11" t="str">
        <f>IF('Atual-TXT'!A3154&lt;&gt;"",RIGHT(LEFT('Atual-TXT'!A3154,51),34),"")</f>
        <v/>
      </c>
      <c r="C3133" s="12" t="str">
        <f>IF('Atual-TXT'!A3154&lt;&gt;"",VALUE(RIGHT(LEFT('Atual-TXT'!A3154,75),23)),"")</f>
        <v/>
      </c>
      <c r="D3133" s="11" t="str">
        <f>IF('Atual-TXT'!A3154&lt;&gt;"",RIGHT(LEFT('Atual-TXT'!A3154,77),1),"")</f>
        <v/>
      </c>
      <c r="E3133" s="12" t="str">
        <f>IF('Atual-TXT'!A3154&lt;&gt;"",IF(MOD(VALUE(LEFT(A3133,1)),2)=1,IF(D3133="D",C3133,-C3133),IF(D3133="C",C3133,-C3133)),"")</f>
        <v/>
      </c>
    </row>
    <row r="3134" spans="1:5" x14ac:dyDescent="0.2">
      <c r="A3134" s="11" t="str">
        <f>IF('Atual-TXT'!A3155&lt;&gt;"",LEFT('Atual-TXT'!A3155,15),"")</f>
        <v/>
      </c>
      <c r="B3134" s="11" t="str">
        <f>IF('Atual-TXT'!A3155&lt;&gt;"",RIGHT(LEFT('Atual-TXT'!A3155,51),34),"")</f>
        <v/>
      </c>
      <c r="C3134" s="12" t="str">
        <f>IF('Atual-TXT'!A3155&lt;&gt;"",VALUE(RIGHT(LEFT('Atual-TXT'!A3155,75),23)),"")</f>
        <v/>
      </c>
      <c r="D3134" s="11" t="str">
        <f>IF('Atual-TXT'!A3155&lt;&gt;"",RIGHT(LEFT('Atual-TXT'!A3155,77),1),"")</f>
        <v/>
      </c>
      <c r="E3134" s="12" t="str">
        <f>IF('Atual-TXT'!A3155&lt;&gt;"",IF(MOD(VALUE(LEFT(A3134,1)),2)=1,IF(D3134="D",C3134,-C3134),IF(D3134="C",C3134,-C3134)),"")</f>
        <v/>
      </c>
    </row>
    <row r="3135" spans="1:5" x14ac:dyDescent="0.2">
      <c r="A3135" s="11" t="str">
        <f>IF('Atual-TXT'!A3156&lt;&gt;"",LEFT('Atual-TXT'!A3156,15),"")</f>
        <v/>
      </c>
      <c r="B3135" s="11" t="str">
        <f>IF('Atual-TXT'!A3156&lt;&gt;"",RIGHT(LEFT('Atual-TXT'!A3156,51),34),"")</f>
        <v/>
      </c>
      <c r="C3135" s="12" t="str">
        <f>IF('Atual-TXT'!A3156&lt;&gt;"",VALUE(RIGHT(LEFT('Atual-TXT'!A3156,75),23)),"")</f>
        <v/>
      </c>
      <c r="D3135" s="11" t="str">
        <f>IF('Atual-TXT'!A3156&lt;&gt;"",RIGHT(LEFT('Atual-TXT'!A3156,77),1),"")</f>
        <v/>
      </c>
      <c r="E3135" s="12" t="str">
        <f>IF('Atual-TXT'!A3156&lt;&gt;"",IF(MOD(VALUE(LEFT(A3135,1)),2)=1,IF(D3135="D",C3135,-C3135),IF(D3135="C",C3135,-C3135)),"")</f>
        <v/>
      </c>
    </row>
    <row r="3136" spans="1:5" x14ac:dyDescent="0.2">
      <c r="A3136" s="11" t="str">
        <f>IF('Atual-TXT'!A3157&lt;&gt;"",LEFT('Atual-TXT'!A3157,15),"")</f>
        <v/>
      </c>
      <c r="B3136" s="11" t="str">
        <f>IF('Atual-TXT'!A3157&lt;&gt;"",RIGHT(LEFT('Atual-TXT'!A3157,51),34),"")</f>
        <v/>
      </c>
      <c r="C3136" s="12" t="str">
        <f>IF('Atual-TXT'!A3157&lt;&gt;"",VALUE(RIGHT(LEFT('Atual-TXT'!A3157,75),23)),"")</f>
        <v/>
      </c>
      <c r="D3136" s="11" t="str">
        <f>IF('Atual-TXT'!A3157&lt;&gt;"",RIGHT(LEFT('Atual-TXT'!A3157,77),1),"")</f>
        <v/>
      </c>
      <c r="E3136" s="12" t="str">
        <f>IF('Atual-TXT'!A3157&lt;&gt;"",IF(MOD(VALUE(LEFT(A3136,1)),2)=1,IF(D3136="D",C3136,-C3136),IF(D3136="C",C3136,-C3136)),"")</f>
        <v/>
      </c>
    </row>
    <row r="3137" spans="1:5" x14ac:dyDescent="0.2">
      <c r="A3137" s="11" t="str">
        <f>IF('Atual-TXT'!A3158&lt;&gt;"",LEFT('Atual-TXT'!A3158,15),"")</f>
        <v/>
      </c>
      <c r="B3137" s="11" t="str">
        <f>IF('Atual-TXT'!A3158&lt;&gt;"",RIGHT(LEFT('Atual-TXT'!A3158,51),34),"")</f>
        <v/>
      </c>
      <c r="C3137" s="12" t="str">
        <f>IF('Atual-TXT'!A3158&lt;&gt;"",VALUE(RIGHT(LEFT('Atual-TXT'!A3158,75),23)),"")</f>
        <v/>
      </c>
      <c r="D3137" s="11" t="str">
        <f>IF('Atual-TXT'!A3158&lt;&gt;"",RIGHT(LEFT('Atual-TXT'!A3158,77),1),"")</f>
        <v/>
      </c>
      <c r="E3137" s="12" t="str">
        <f>IF('Atual-TXT'!A3158&lt;&gt;"",IF(MOD(VALUE(LEFT(A3137,1)),2)=1,IF(D3137="D",C3137,-C3137),IF(D3137="C",C3137,-C3137)),"")</f>
        <v/>
      </c>
    </row>
    <row r="3138" spans="1:5" x14ac:dyDescent="0.2">
      <c r="A3138" s="11" t="str">
        <f>IF('Atual-TXT'!A3159&lt;&gt;"",LEFT('Atual-TXT'!A3159,15),"")</f>
        <v/>
      </c>
      <c r="B3138" s="11" t="str">
        <f>IF('Atual-TXT'!A3159&lt;&gt;"",RIGHT(LEFT('Atual-TXT'!A3159,51),34),"")</f>
        <v/>
      </c>
      <c r="C3138" s="12" t="str">
        <f>IF('Atual-TXT'!A3159&lt;&gt;"",VALUE(RIGHT(LEFT('Atual-TXT'!A3159,75),23)),"")</f>
        <v/>
      </c>
      <c r="D3138" s="11" t="str">
        <f>IF('Atual-TXT'!A3159&lt;&gt;"",RIGHT(LEFT('Atual-TXT'!A3159,77),1),"")</f>
        <v/>
      </c>
      <c r="E3138" s="12" t="str">
        <f>IF('Atual-TXT'!A3159&lt;&gt;"",IF(MOD(VALUE(LEFT(A3138,1)),2)=1,IF(D3138="D",C3138,-C3138),IF(D3138="C",C3138,-C3138)),"")</f>
        <v/>
      </c>
    </row>
    <row r="3139" spans="1:5" x14ac:dyDescent="0.2">
      <c r="A3139" s="11" t="str">
        <f>IF('Atual-TXT'!A3160&lt;&gt;"",LEFT('Atual-TXT'!A3160,15),"")</f>
        <v/>
      </c>
      <c r="B3139" s="11" t="str">
        <f>IF('Atual-TXT'!A3160&lt;&gt;"",RIGHT(LEFT('Atual-TXT'!A3160,51),34),"")</f>
        <v/>
      </c>
      <c r="C3139" s="12" t="str">
        <f>IF('Atual-TXT'!A3160&lt;&gt;"",VALUE(RIGHT(LEFT('Atual-TXT'!A3160,75),23)),"")</f>
        <v/>
      </c>
      <c r="D3139" s="11" t="str">
        <f>IF('Atual-TXT'!A3160&lt;&gt;"",RIGHT(LEFT('Atual-TXT'!A3160,77),1),"")</f>
        <v/>
      </c>
      <c r="E3139" s="12" t="str">
        <f>IF('Atual-TXT'!A3160&lt;&gt;"",IF(MOD(VALUE(LEFT(A3139,1)),2)=1,IF(D3139="D",C3139,-C3139),IF(D3139="C",C3139,-C3139)),"")</f>
        <v/>
      </c>
    </row>
    <row r="3140" spans="1:5" x14ac:dyDescent="0.2">
      <c r="A3140" s="11" t="str">
        <f>IF('Atual-TXT'!A3161&lt;&gt;"",LEFT('Atual-TXT'!A3161,15),"")</f>
        <v/>
      </c>
      <c r="B3140" s="11" t="str">
        <f>IF('Atual-TXT'!A3161&lt;&gt;"",RIGHT(LEFT('Atual-TXT'!A3161,51),34),"")</f>
        <v/>
      </c>
      <c r="C3140" s="12" t="str">
        <f>IF('Atual-TXT'!A3161&lt;&gt;"",VALUE(RIGHT(LEFT('Atual-TXT'!A3161,75),23)),"")</f>
        <v/>
      </c>
      <c r="D3140" s="11" t="str">
        <f>IF('Atual-TXT'!A3161&lt;&gt;"",RIGHT(LEFT('Atual-TXT'!A3161,77),1),"")</f>
        <v/>
      </c>
      <c r="E3140" s="12" t="str">
        <f>IF('Atual-TXT'!A3161&lt;&gt;"",IF(MOD(VALUE(LEFT(A3140,1)),2)=1,IF(D3140="D",C3140,-C3140),IF(D3140="C",C3140,-C3140)),"")</f>
        <v/>
      </c>
    </row>
    <row r="3141" spans="1:5" x14ac:dyDescent="0.2">
      <c r="A3141" s="11" t="str">
        <f>IF('Atual-TXT'!A3162&lt;&gt;"",LEFT('Atual-TXT'!A3162,15),"")</f>
        <v/>
      </c>
      <c r="B3141" s="11" t="str">
        <f>IF('Atual-TXT'!A3162&lt;&gt;"",RIGHT(LEFT('Atual-TXT'!A3162,51),34),"")</f>
        <v/>
      </c>
      <c r="C3141" s="12" t="str">
        <f>IF('Atual-TXT'!A3162&lt;&gt;"",VALUE(RIGHT(LEFT('Atual-TXT'!A3162,75),23)),"")</f>
        <v/>
      </c>
      <c r="D3141" s="11" t="str">
        <f>IF('Atual-TXT'!A3162&lt;&gt;"",RIGHT(LEFT('Atual-TXT'!A3162,77),1),"")</f>
        <v/>
      </c>
      <c r="E3141" s="12" t="str">
        <f>IF('Atual-TXT'!A3162&lt;&gt;"",IF(MOD(VALUE(LEFT(A3141,1)),2)=1,IF(D3141="D",C3141,-C3141),IF(D3141="C",C3141,-C3141)),"")</f>
        <v/>
      </c>
    </row>
    <row r="3142" spans="1:5" x14ac:dyDescent="0.2">
      <c r="A3142" s="11" t="str">
        <f>IF('Atual-TXT'!A3163&lt;&gt;"",LEFT('Atual-TXT'!A3163,15),"")</f>
        <v/>
      </c>
      <c r="B3142" s="11" t="str">
        <f>IF('Atual-TXT'!A3163&lt;&gt;"",RIGHT(LEFT('Atual-TXT'!A3163,51),34),"")</f>
        <v/>
      </c>
      <c r="C3142" s="12" t="str">
        <f>IF('Atual-TXT'!A3163&lt;&gt;"",VALUE(RIGHT(LEFT('Atual-TXT'!A3163,75),23)),"")</f>
        <v/>
      </c>
      <c r="D3142" s="11" t="str">
        <f>IF('Atual-TXT'!A3163&lt;&gt;"",RIGHT(LEFT('Atual-TXT'!A3163,77),1),"")</f>
        <v/>
      </c>
      <c r="E3142" s="12" t="str">
        <f>IF('Atual-TXT'!A3163&lt;&gt;"",IF(MOD(VALUE(LEFT(A3142,1)),2)=1,IF(D3142="D",C3142,-C3142),IF(D3142="C",C3142,-C3142)),"")</f>
        <v/>
      </c>
    </row>
    <row r="3143" spans="1:5" x14ac:dyDescent="0.2">
      <c r="A3143" s="11" t="str">
        <f>IF('Atual-TXT'!A3164&lt;&gt;"",LEFT('Atual-TXT'!A3164,15),"")</f>
        <v/>
      </c>
      <c r="B3143" s="11" t="str">
        <f>IF('Atual-TXT'!A3164&lt;&gt;"",RIGHT(LEFT('Atual-TXT'!A3164,51),34),"")</f>
        <v/>
      </c>
      <c r="C3143" s="12" t="str">
        <f>IF('Atual-TXT'!A3164&lt;&gt;"",VALUE(RIGHT(LEFT('Atual-TXT'!A3164,75),23)),"")</f>
        <v/>
      </c>
      <c r="D3143" s="11" t="str">
        <f>IF('Atual-TXT'!A3164&lt;&gt;"",RIGHT(LEFT('Atual-TXT'!A3164,77),1),"")</f>
        <v/>
      </c>
      <c r="E3143" s="12" t="str">
        <f>IF('Atual-TXT'!A3164&lt;&gt;"",IF(MOD(VALUE(LEFT(A3143,1)),2)=1,IF(D3143="D",C3143,-C3143),IF(D3143="C",C3143,-C3143)),"")</f>
        <v/>
      </c>
    </row>
    <row r="3144" spans="1:5" x14ac:dyDescent="0.2">
      <c r="A3144" s="11" t="str">
        <f>IF('Atual-TXT'!A3165&lt;&gt;"",LEFT('Atual-TXT'!A3165,15),"")</f>
        <v/>
      </c>
      <c r="B3144" s="11" t="str">
        <f>IF('Atual-TXT'!A3165&lt;&gt;"",RIGHT(LEFT('Atual-TXT'!A3165,51),34),"")</f>
        <v/>
      </c>
      <c r="C3144" s="12" t="str">
        <f>IF('Atual-TXT'!A3165&lt;&gt;"",VALUE(RIGHT(LEFT('Atual-TXT'!A3165,75),23)),"")</f>
        <v/>
      </c>
      <c r="D3144" s="11" t="str">
        <f>IF('Atual-TXT'!A3165&lt;&gt;"",RIGHT(LEFT('Atual-TXT'!A3165,77),1),"")</f>
        <v/>
      </c>
      <c r="E3144" s="12" t="str">
        <f>IF('Atual-TXT'!A3165&lt;&gt;"",IF(MOD(VALUE(LEFT(A3144,1)),2)=1,IF(D3144="D",C3144,-C3144),IF(D3144="C",C3144,-C3144)),"")</f>
        <v/>
      </c>
    </row>
    <row r="3145" spans="1:5" x14ac:dyDescent="0.2">
      <c r="A3145" s="11" t="str">
        <f>IF('Atual-TXT'!A3166&lt;&gt;"",LEFT('Atual-TXT'!A3166,15),"")</f>
        <v/>
      </c>
      <c r="B3145" s="11" t="str">
        <f>IF('Atual-TXT'!A3166&lt;&gt;"",RIGHT(LEFT('Atual-TXT'!A3166,51),34),"")</f>
        <v/>
      </c>
      <c r="C3145" s="12" t="str">
        <f>IF('Atual-TXT'!A3166&lt;&gt;"",VALUE(RIGHT(LEFT('Atual-TXT'!A3166,75),23)),"")</f>
        <v/>
      </c>
      <c r="D3145" s="11" t="str">
        <f>IF('Atual-TXT'!A3166&lt;&gt;"",RIGHT(LEFT('Atual-TXT'!A3166,77),1),"")</f>
        <v/>
      </c>
      <c r="E3145" s="12" t="str">
        <f>IF('Atual-TXT'!A3166&lt;&gt;"",IF(MOD(VALUE(LEFT(A3145,1)),2)=1,IF(D3145="D",C3145,-C3145),IF(D3145="C",C3145,-C3145)),"")</f>
        <v/>
      </c>
    </row>
    <row r="3146" spans="1:5" x14ac:dyDescent="0.2">
      <c r="A3146" s="11" t="str">
        <f>IF('Atual-TXT'!A3167&lt;&gt;"",LEFT('Atual-TXT'!A3167,15),"")</f>
        <v/>
      </c>
      <c r="B3146" s="11" t="str">
        <f>IF('Atual-TXT'!A3167&lt;&gt;"",RIGHT(LEFT('Atual-TXT'!A3167,51),34),"")</f>
        <v/>
      </c>
      <c r="C3146" s="12" t="str">
        <f>IF('Atual-TXT'!A3167&lt;&gt;"",VALUE(RIGHT(LEFT('Atual-TXT'!A3167,75),23)),"")</f>
        <v/>
      </c>
      <c r="D3146" s="11" t="str">
        <f>IF('Atual-TXT'!A3167&lt;&gt;"",RIGHT(LEFT('Atual-TXT'!A3167,77),1),"")</f>
        <v/>
      </c>
      <c r="E3146" s="12" t="str">
        <f>IF('Atual-TXT'!A3167&lt;&gt;"",IF(MOD(VALUE(LEFT(A3146,1)),2)=1,IF(D3146="D",C3146,-C3146),IF(D3146="C",C3146,-C3146)),"")</f>
        <v/>
      </c>
    </row>
    <row r="3147" spans="1:5" x14ac:dyDescent="0.2">
      <c r="A3147" s="11" t="str">
        <f>IF('Atual-TXT'!A3168&lt;&gt;"",LEFT('Atual-TXT'!A3168,15),"")</f>
        <v/>
      </c>
      <c r="B3147" s="11" t="str">
        <f>IF('Atual-TXT'!A3168&lt;&gt;"",RIGHT(LEFT('Atual-TXT'!A3168,51),34),"")</f>
        <v/>
      </c>
      <c r="C3147" s="12" t="str">
        <f>IF('Atual-TXT'!A3168&lt;&gt;"",VALUE(RIGHT(LEFT('Atual-TXT'!A3168,75),23)),"")</f>
        <v/>
      </c>
      <c r="D3147" s="11" t="str">
        <f>IF('Atual-TXT'!A3168&lt;&gt;"",RIGHT(LEFT('Atual-TXT'!A3168,77),1),"")</f>
        <v/>
      </c>
      <c r="E3147" s="12" t="str">
        <f>IF('Atual-TXT'!A3168&lt;&gt;"",IF(MOD(VALUE(LEFT(A3147,1)),2)=1,IF(D3147="D",C3147,-C3147),IF(D3147="C",C3147,-C3147)),"")</f>
        <v/>
      </c>
    </row>
    <row r="3148" spans="1:5" x14ac:dyDescent="0.2">
      <c r="A3148" s="11" t="str">
        <f>IF('Atual-TXT'!A3169&lt;&gt;"",LEFT('Atual-TXT'!A3169,15),"")</f>
        <v/>
      </c>
      <c r="B3148" s="11" t="str">
        <f>IF('Atual-TXT'!A3169&lt;&gt;"",RIGHT(LEFT('Atual-TXT'!A3169,51),34),"")</f>
        <v/>
      </c>
      <c r="C3148" s="12" t="str">
        <f>IF('Atual-TXT'!A3169&lt;&gt;"",VALUE(RIGHT(LEFT('Atual-TXT'!A3169,75),23)),"")</f>
        <v/>
      </c>
      <c r="D3148" s="11" t="str">
        <f>IF('Atual-TXT'!A3169&lt;&gt;"",RIGHT(LEFT('Atual-TXT'!A3169,77),1),"")</f>
        <v/>
      </c>
      <c r="E3148" s="12" t="str">
        <f>IF('Atual-TXT'!A3169&lt;&gt;"",IF(MOD(VALUE(LEFT(A3148,1)),2)=1,IF(D3148="D",C3148,-C3148),IF(D3148="C",C3148,-C3148)),"")</f>
        <v/>
      </c>
    </row>
    <row r="3149" spans="1:5" x14ac:dyDescent="0.2">
      <c r="A3149" s="11" t="str">
        <f>IF('Atual-TXT'!A3170&lt;&gt;"",LEFT('Atual-TXT'!A3170,15),"")</f>
        <v/>
      </c>
      <c r="B3149" s="11" t="str">
        <f>IF('Atual-TXT'!A3170&lt;&gt;"",RIGHT(LEFT('Atual-TXT'!A3170,51),34),"")</f>
        <v/>
      </c>
      <c r="C3149" s="12" t="str">
        <f>IF('Atual-TXT'!A3170&lt;&gt;"",VALUE(RIGHT(LEFT('Atual-TXT'!A3170,75),23)),"")</f>
        <v/>
      </c>
      <c r="D3149" s="11" t="str">
        <f>IF('Atual-TXT'!A3170&lt;&gt;"",RIGHT(LEFT('Atual-TXT'!A3170,77),1),"")</f>
        <v/>
      </c>
      <c r="E3149" s="12" t="str">
        <f>IF('Atual-TXT'!A3170&lt;&gt;"",IF(MOD(VALUE(LEFT(A3149,1)),2)=1,IF(D3149="D",C3149,-C3149),IF(D3149="C",C3149,-C3149)),"")</f>
        <v/>
      </c>
    </row>
    <row r="3150" spans="1:5" x14ac:dyDescent="0.2">
      <c r="A3150" s="11" t="str">
        <f>IF('Atual-TXT'!A3171&lt;&gt;"",LEFT('Atual-TXT'!A3171,15),"")</f>
        <v/>
      </c>
      <c r="B3150" s="11" t="str">
        <f>IF('Atual-TXT'!A3171&lt;&gt;"",RIGHT(LEFT('Atual-TXT'!A3171,51),34),"")</f>
        <v/>
      </c>
      <c r="C3150" s="12" t="str">
        <f>IF('Atual-TXT'!A3171&lt;&gt;"",VALUE(RIGHT(LEFT('Atual-TXT'!A3171,75),23)),"")</f>
        <v/>
      </c>
      <c r="D3150" s="11" t="str">
        <f>IF('Atual-TXT'!A3171&lt;&gt;"",RIGHT(LEFT('Atual-TXT'!A3171,77),1),"")</f>
        <v/>
      </c>
      <c r="E3150" s="12" t="str">
        <f>IF('Atual-TXT'!A3171&lt;&gt;"",IF(MOD(VALUE(LEFT(A3150,1)),2)=1,IF(D3150="D",C3150,-C3150),IF(D3150="C",C3150,-C3150)),"")</f>
        <v/>
      </c>
    </row>
    <row r="3151" spans="1:5" x14ac:dyDescent="0.2">
      <c r="A3151" s="11" t="str">
        <f>IF('Atual-TXT'!A3172&lt;&gt;"",LEFT('Atual-TXT'!A3172,15),"")</f>
        <v/>
      </c>
      <c r="B3151" s="11" t="str">
        <f>IF('Atual-TXT'!A3172&lt;&gt;"",RIGHT(LEFT('Atual-TXT'!A3172,51),34),"")</f>
        <v/>
      </c>
      <c r="C3151" s="12" t="str">
        <f>IF('Atual-TXT'!A3172&lt;&gt;"",VALUE(RIGHT(LEFT('Atual-TXT'!A3172,75),23)),"")</f>
        <v/>
      </c>
      <c r="D3151" s="11" t="str">
        <f>IF('Atual-TXT'!A3172&lt;&gt;"",RIGHT(LEFT('Atual-TXT'!A3172,77),1),"")</f>
        <v/>
      </c>
      <c r="E3151" s="12" t="str">
        <f>IF('Atual-TXT'!A3172&lt;&gt;"",IF(MOD(VALUE(LEFT(A3151,1)),2)=1,IF(D3151="D",C3151,-C3151),IF(D3151="C",C3151,-C3151)),"")</f>
        <v/>
      </c>
    </row>
    <row r="3152" spans="1:5" x14ac:dyDescent="0.2">
      <c r="A3152" s="11" t="str">
        <f>IF('Atual-TXT'!A3173&lt;&gt;"",LEFT('Atual-TXT'!A3173,15),"")</f>
        <v/>
      </c>
      <c r="B3152" s="11" t="str">
        <f>IF('Atual-TXT'!A3173&lt;&gt;"",RIGHT(LEFT('Atual-TXT'!A3173,51),34),"")</f>
        <v/>
      </c>
      <c r="C3152" s="12" t="str">
        <f>IF('Atual-TXT'!A3173&lt;&gt;"",VALUE(RIGHT(LEFT('Atual-TXT'!A3173,75),23)),"")</f>
        <v/>
      </c>
      <c r="D3152" s="11" t="str">
        <f>IF('Atual-TXT'!A3173&lt;&gt;"",RIGHT(LEFT('Atual-TXT'!A3173,77),1),"")</f>
        <v/>
      </c>
      <c r="E3152" s="12" t="str">
        <f>IF('Atual-TXT'!A3173&lt;&gt;"",IF(MOD(VALUE(LEFT(A3152,1)),2)=1,IF(D3152="D",C3152,-C3152),IF(D3152="C",C3152,-C3152)),"")</f>
        <v/>
      </c>
    </row>
    <row r="3153" spans="1:5" x14ac:dyDescent="0.2">
      <c r="A3153" s="11" t="str">
        <f>IF('Atual-TXT'!A3174&lt;&gt;"",LEFT('Atual-TXT'!A3174,15),"")</f>
        <v/>
      </c>
      <c r="B3153" s="11" t="str">
        <f>IF('Atual-TXT'!A3174&lt;&gt;"",RIGHT(LEFT('Atual-TXT'!A3174,51),34),"")</f>
        <v/>
      </c>
      <c r="C3153" s="12" t="str">
        <f>IF('Atual-TXT'!A3174&lt;&gt;"",VALUE(RIGHT(LEFT('Atual-TXT'!A3174,75),23)),"")</f>
        <v/>
      </c>
      <c r="D3153" s="11" t="str">
        <f>IF('Atual-TXT'!A3174&lt;&gt;"",RIGHT(LEFT('Atual-TXT'!A3174,77),1),"")</f>
        <v/>
      </c>
      <c r="E3153" s="12" t="str">
        <f>IF('Atual-TXT'!A3174&lt;&gt;"",IF(MOD(VALUE(LEFT(A3153,1)),2)=1,IF(D3153="D",C3153,-C3153),IF(D3153="C",C3153,-C3153)),"")</f>
        <v/>
      </c>
    </row>
    <row r="3154" spans="1:5" x14ac:dyDescent="0.2">
      <c r="A3154" s="11" t="str">
        <f>IF('Atual-TXT'!A3175&lt;&gt;"",LEFT('Atual-TXT'!A3175,15),"")</f>
        <v/>
      </c>
      <c r="B3154" s="11" t="str">
        <f>IF('Atual-TXT'!A3175&lt;&gt;"",RIGHT(LEFT('Atual-TXT'!A3175,51),34),"")</f>
        <v/>
      </c>
      <c r="C3154" s="12" t="str">
        <f>IF('Atual-TXT'!A3175&lt;&gt;"",VALUE(RIGHT(LEFT('Atual-TXT'!A3175,75),23)),"")</f>
        <v/>
      </c>
      <c r="D3154" s="11" t="str">
        <f>IF('Atual-TXT'!A3175&lt;&gt;"",RIGHT(LEFT('Atual-TXT'!A3175,77),1),"")</f>
        <v/>
      </c>
      <c r="E3154" s="12" t="str">
        <f>IF('Atual-TXT'!A3175&lt;&gt;"",IF(MOD(VALUE(LEFT(A3154,1)),2)=1,IF(D3154="D",C3154,-C3154),IF(D3154="C",C3154,-C3154)),"")</f>
        <v/>
      </c>
    </row>
    <row r="3155" spans="1:5" x14ac:dyDescent="0.2">
      <c r="A3155" s="11" t="str">
        <f>IF('Atual-TXT'!A3176&lt;&gt;"",LEFT('Atual-TXT'!A3176,15),"")</f>
        <v/>
      </c>
      <c r="B3155" s="11" t="str">
        <f>IF('Atual-TXT'!A3176&lt;&gt;"",RIGHT(LEFT('Atual-TXT'!A3176,51),34),"")</f>
        <v/>
      </c>
      <c r="C3155" s="12" t="str">
        <f>IF('Atual-TXT'!A3176&lt;&gt;"",VALUE(RIGHT(LEFT('Atual-TXT'!A3176,75),23)),"")</f>
        <v/>
      </c>
      <c r="D3155" s="11" t="str">
        <f>IF('Atual-TXT'!A3176&lt;&gt;"",RIGHT(LEFT('Atual-TXT'!A3176,77),1),"")</f>
        <v/>
      </c>
      <c r="E3155" s="12" t="str">
        <f>IF('Atual-TXT'!A3176&lt;&gt;"",IF(MOD(VALUE(LEFT(A3155,1)),2)=1,IF(D3155="D",C3155,-C3155),IF(D3155="C",C3155,-C3155)),"")</f>
        <v/>
      </c>
    </row>
    <row r="3156" spans="1:5" x14ac:dyDescent="0.2">
      <c r="A3156" s="11" t="str">
        <f>IF('Atual-TXT'!A3177&lt;&gt;"",LEFT('Atual-TXT'!A3177,15),"")</f>
        <v/>
      </c>
      <c r="B3156" s="11" t="str">
        <f>IF('Atual-TXT'!A3177&lt;&gt;"",RIGHT(LEFT('Atual-TXT'!A3177,51),34),"")</f>
        <v/>
      </c>
      <c r="C3156" s="12" t="str">
        <f>IF('Atual-TXT'!A3177&lt;&gt;"",VALUE(RIGHT(LEFT('Atual-TXT'!A3177,75),23)),"")</f>
        <v/>
      </c>
      <c r="D3156" s="11" t="str">
        <f>IF('Atual-TXT'!A3177&lt;&gt;"",RIGHT(LEFT('Atual-TXT'!A3177,77),1),"")</f>
        <v/>
      </c>
      <c r="E3156" s="12" t="str">
        <f>IF('Atual-TXT'!A3177&lt;&gt;"",IF(MOD(VALUE(LEFT(A3156,1)),2)=1,IF(D3156="D",C3156,-C3156),IF(D3156="C",C3156,-C3156)),"")</f>
        <v/>
      </c>
    </row>
    <row r="3157" spans="1:5" x14ac:dyDescent="0.2">
      <c r="A3157" s="11" t="str">
        <f>IF('Atual-TXT'!A3178&lt;&gt;"",LEFT('Atual-TXT'!A3178,15),"")</f>
        <v/>
      </c>
      <c r="B3157" s="11" t="str">
        <f>IF('Atual-TXT'!A3178&lt;&gt;"",RIGHT(LEFT('Atual-TXT'!A3178,51),34),"")</f>
        <v/>
      </c>
      <c r="C3157" s="12" t="str">
        <f>IF('Atual-TXT'!A3178&lt;&gt;"",VALUE(RIGHT(LEFT('Atual-TXT'!A3178,75),23)),"")</f>
        <v/>
      </c>
      <c r="D3157" s="11" t="str">
        <f>IF('Atual-TXT'!A3178&lt;&gt;"",RIGHT(LEFT('Atual-TXT'!A3178,77),1),"")</f>
        <v/>
      </c>
      <c r="E3157" s="12" t="str">
        <f>IF('Atual-TXT'!A3178&lt;&gt;"",IF(MOD(VALUE(LEFT(A3157,1)),2)=1,IF(D3157="D",C3157,-C3157),IF(D3157="C",C3157,-C3157)),"")</f>
        <v/>
      </c>
    </row>
    <row r="3158" spans="1:5" x14ac:dyDescent="0.2">
      <c r="A3158" s="11" t="str">
        <f>IF('Atual-TXT'!A3179&lt;&gt;"",LEFT('Atual-TXT'!A3179,15),"")</f>
        <v/>
      </c>
      <c r="B3158" s="11" t="str">
        <f>IF('Atual-TXT'!A3179&lt;&gt;"",RIGHT(LEFT('Atual-TXT'!A3179,51),34),"")</f>
        <v/>
      </c>
      <c r="C3158" s="12" t="str">
        <f>IF('Atual-TXT'!A3179&lt;&gt;"",VALUE(RIGHT(LEFT('Atual-TXT'!A3179,75),23)),"")</f>
        <v/>
      </c>
      <c r="D3158" s="11" t="str">
        <f>IF('Atual-TXT'!A3179&lt;&gt;"",RIGHT(LEFT('Atual-TXT'!A3179,77),1),"")</f>
        <v/>
      </c>
      <c r="E3158" s="12" t="str">
        <f>IF('Atual-TXT'!A3179&lt;&gt;"",IF(MOD(VALUE(LEFT(A3158,1)),2)=1,IF(D3158="D",C3158,-C3158),IF(D3158="C",C3158,-C3158)),"")</f>
        <v/>
      </c>
    </row>
    <row r="3159" spans="1:5" x14ac:dyDescent="0.2">
      <c r="A3159" s="11" t="str">
        <f>IF('Atual-TXT'!A3180&lt;&gt;"",LEFT('Atual-TXT'!A3180,15),"")</f>
        <v/>
      </c>
      <c r="B3159" s="11" t="str">
        <f>IF('Atual-TXT'!A3180&lt;&gt;"",RIGHT(LEFT('Atual-TXT'!A3180,51),34),"")</f>
        <v/>
      </c>
      <c r="C3159" s="12" t="str">
        <f>IF('Atual-TXT'!A3180&lt;&gt;"",VALUE(RIGHT(LEFT('Atual-TXT'!A3180,75),23)),"")</f>
        <v/>
      </c>
      <c r="D3159" s="11" t="str">
        <f>IF('Atual-TXT'!A3180&lt;&gt;"",RIGHT(LEFT('Atual-TXT'!A3180,77),1),"")</f>
        <v/>
      </c>
      <c r="E3159" s="12" t="str">
        <f>IF('Atual-TXT'!A3180&lt;&gt;"",IF(MOD(VALUE(LEFT(A3159,1)),2)=1,IF(D3159="D",C3159,-C3159),IF(D3159="C",C3159,-C3159)),"")</f>
        <v/>
      </c>
    </row>
    <row r="3160" spans="1:5" x14ac:dyDescent="0.2">
      <c r="A3160" s="11" t="str">
        <f>IF('Atual-TXT'!A3181&lt;&gt;"",LEFT('Atual-TXT'!A3181,15),"")</f>
        <v/>
      </c>
      <c r="B3160" s="11" t="str">
        <f>IF('Atual-TXT'!A3181&lt;&gt;"",RIGHT(LEFT('Atual-TXT'!A3181,51),34),"")</f>
        <v/>
      </c>
      <c r="C3160" s="12" t="str">
        <f>IF('Atual-TXT'!A3181&lt;&gt;"",VALUE(RIGHT(LEFT('Atual-TXT'!A3181,75),23)),"")</f>
        <v/>
      </c>
      <c r="D3160" s="11" t="str">
        <f>IF('Atual-TXT'!A3181&lt;&gt;"",RIGHT(LEFT('Atual-TXT'!A3181,77),1),"")</f>
        <v/>
      </c>
      <c r="E3160" s="12" t="str">
        <f>IF('Atual-TXT'!A3181&lt;&gt;"",IF(MOD(VALUE(LEFT(A3160,1)),2)=1,IF(D3160="D",C3160,-C3160),IF(D3160="C",C3160,-C3160)),"")</f>
        <v/>
      </c>
    </row>
    <row r="3161" spans="1:5" x14ac:dyDescent="0.2">
      <c r="A3161" s="11" t="str">
        <f>IF('Atual-TXT'!A3182&lt;&gt;"",LEFT('Atual-TXT'!A3182,15),"")</f>
        <v/>
      </c>
      <c r="B3161" s="11" t="str">
        <f>IF('Atual-TXT'!A3182&lt;&gt;"",RIGHT(LEFT('Atual-TXT'!A3182,51),34),"")</f>
        <v/>
      </c>
      <c r="C3161" s="12" t="str">
        <f>IF('Atual-TXT'!A3182&lt;&gt;"",VALUE(RIGHT(LEFT('Atual-TXT'!A3182,75),23)),"")</f>
        <v/>
      </c>
      <c r="D3161" s="11" t="str">
        <f>IF('Atual-TXT'!A3182&lt;&gt;"",RIGHT(LEFT('Atual-TXT'!A3182,77),1),"")</f>
        <v/>
      </c>
      <c r="E3161" s="12" t="str">
        <f>IF('Atual-TXT'!A3182&lt;&gt;"",IF(MOD(VALUE(LEFT(A3161,1)),2)=1,IF(D3161="D",C3161,-C3161),IF(D3161="C",C3161,-C3161)),"")</f>
        <v/>
      </c>
    </row>
    <row r="3162" spans="1:5" x14ac:dyDescent="0.2">
      <c r="A3162" s="11" t="str">
        <f>IF('Atual-TXT'!A3183&lt;&gt;"",LEFT('Atual-TXT'!A3183,15),"")</f>
        <v/>
      </c>
      <c r="B3162" s="11" t="str">
        <f>IF('Atual-TXT'!A3183&lt;&gt;"",RIGHT(LEFT('Atual-TXT'!A3183,51),34),"")</f>
        <v/>
      </c>
      <c r="C3162" s="12" t="str">
        <f>IF('Atual-TXT'!A3183&lt;&gt;"",VALUE(RIGHT(LEFT('Atual-TXT'!A3183,75),23)),"")</f>
        <v/>
      </c>
      <c r="D3162" s="11" t="str">
        <f>IF('Atual-TXT'!A3183&lt;&gt;"",RIGHT(LEFT('Atual-TXT'!A3183,77),1),"")</f>
        <v/>
      </c>
      <c r="E3162" s="12" t="str">
        <f>IF('Atual-TXT'!A3183&lt;&gt;"",IF(MOD(VALUE(LEFT(A3162,1)),2)=1,IF(D3162="D",C3162,-C3162),IF(D3162="C",C3162,-C3162)),"")</f>
        <v/>
      </c>
    </row>
    <row r="3163" spans="1:5" x14ac:dyDescent="0.2">
      <c r="A3163" s="11" t="str">
        <f>IF('Atual-TXT'!A3184&lt;&gt;"",LEFT('Atual-TXT'!A3184,15),"")</f>
        <v/>
      </c>
      <c r="B3163" s="11" t="str">
        <f>IF('Atual-TXT'!A3184&lt;&gt;"",RIGHT(LEFT('Atual-TXT'!A3184,51),34),"")</f>
        <v/>
      </c>
      <c r="C3163" s="12" t="str">
        <f>IF('Atual-TXT'!A3184&lt;&gt;"",VALUE(RIGHT(LEFT('Atual-TXT'!A3184,75),23)),"")</f>
        <v/>
      </c>
      <c r="D3163" s="11" t="str">
        <f>IF('Atual-TXT'!A3184&lt;&gt;"",RIGHT(LEFT('Atual-TXT'!A3184,77),1),"")</f>
        <v/>
      </c>
      <c r="E3163" s="12" t="str">
        <f>IF('Atual-TXT'!A3184&lt;&gt;"",IF(MOD(VALUE(LEFT(A3163,1)),2)=1,IF(D3163="D",C3163,-C3163),IF(D3163="C",C3163,-C3163)),"")</f>
        <v/>
      </c>
    </row>
    <row r="3164" spans="1:5" x14ac:dyDescent="0.2">
      <c r="A3164" s="11" t="str">
        <f>IF('Atual-TXT'!A3185&lt;&gt;"",LEFT('Atual-TXT'!A3185,15),"")</f>
        <v/>
      </c>
      <c r="B3164" s="11" t="str">
        <f>IF('Atual-TXT'!A3185&lt;&gt;"",RIGHT(LEFT('Atual-TXT'!A3185,51),34),"")</f>
        <v/>
      </c>
      <c r="C3164" s="12" t="str">
        <f>IF('Atual-TXT'!A3185&lt;&gt;"",VALUE(RIGHT(LEFT('Atual-TXT'!A3185,75),23)),"")</f>
        <v/>
      </c>
      <c r="D3164" s="11" t="str">
        <f>IF('Atual-TXT'!A3185&lt;&gt;"",RIGHT(LEFT('Atual-TXT'!A3185,77),1),"")</f>
        <v/>
      </c>
      <c r="E3164" s="12" t="str">
        <f>IF('Atual-TXT'!A3185&lt;&gt;"",IF(MOD(VALUE(LEFT(A3164,1)),2)=1,IF(D3164="D",C3164,-C3164),IF(D3164="C",C3164,-C3164)),"")</f>
        <v/>
      </c>
    </row>
    <row r="3165" spans="1:5" x14ac:dyDescent="0.2">
      <c r="A3165" s="11" t="str">
        <f>IF('Atual-TXT'!A3186&lt;&gt;"",LEFT('Atual-TXT'!A3186,15),"")</f>
        <v/>
      </c>
      <c r="B3165" s="11" t="str">
        <f>IF('Atual-TXT'!A3186&lt;&gt;"",RIGHT(LEFT('Atual-TXT'!A3186,51),34),"")</f>
        <v/>
      </c>
      <c r="C3165" s="12" t="str">
        <f>IF('Atual-TXT'!A3186&lt;&gt;"",VALUE(RIGHT(LEFT('Atual-TXT'!A3186,75),23)),"")</f>
        <v/>
      </c>
      <c r="D3165" s="11" t="str">
        <f>IF('Atual-TXT'!A3186&lt;&gt;"",RIGHT(LEFT('Atual-TXT'!A3186,77),1),"")</f>
        <v/>
      </c>
      <c r="E3165" s="12" t="str">
        <f>IF('Atual-TXT'!A3186&lt;&gt;"",IF(MOD(VALUE(LEFT(A3165,1)),2)=1,IF(D3165="D",C3165,-C3165),IF(D3165="C",C3165,-C3165)),"")</f>
        <v/>
      </c>
    </row>
    <row r="3166" spans="1:5" x14ac:dyDescent="0.2">
      <c r="A3166" s="11" t="str">
        <f>IF('Atual-TXT'!A3187&lt;&gt;"",LEFT('Atual-TXT'!A3187,15),"")</f>
        <v/>
      </c>
      <c r="B3166" s="11" t="str">
        <f>IF('Atual-TXT'!A3187&lt;&gt;"",RIGHT(LEFT('Atual-TXT'!A3187,51),34),"")</f>
        <v/>
      </c>
      <c r="C3166" s="12" t="str">
        <f>IF('Atual-TXT'!A3187&lt;&gt;"",VALUE(RIGHT(LEFT('Atual-TXT'!A3187,75),23)),"")</f>
        <v/>
      </c>
      <c r="D3166" s="11" t="str">
        <f>IF('Atual-TXT'!A3187&lt;&gt;"",RIGHT(LEFT('Atual-TXT'!A3187,77),1),"")</f>
        <v/>
      </c>
      <c r="E3166" s="12" t="str">
        <f>IF('Atual-TXT'!A3187&lt;&gt;"",IF(MOD(VALUE(LEFT(A3166,1)),2)=1,IF(D3166="D",C3166,-C3166),IF(D3166="C",C3166,-C3166)),"")</f>
        <v/>
      </c>
    </row>
    <row r="3167" spans="1:5" x14ac:dyDescent="0.2">
      <c r="A3167" s="11" t="str">
        <f>IF('Atual-TXT'!A3188&lt;&gt;"",LEFT('Atual-TXT'!A3188,15),"")</f>
        <v/>
      </c>
      <c r="B3167" s="11" t="str">
        <f>IF('Atual-TXT'!A3188&lt;&gt;"",RIGHT(LEFT('Atual-TXT'!A3188,51),34),"")</f>
        <v/>
      </c>
      <c r="C3167" s="12" t="str">
        <f>IF('Atual-TXT'!A3188&lt;&gt;"",VALUE(RIGHT(LEFT('Atual-TXT'!A3188,75),23)),"")</f>
        <v/>
      </c>
      <c r="D3167" s="11" t="str">
        <f>IF('Atual-TXT'!A3188&lt;&gt;"",RIGHT(LEFT('Atual-TXT'!A3188,77),1),"")</f>
        <v/>
      </c>
      <c r="E3167" s="12" t="str">
        <f>IF('Atual-TXT'!A3188&lt;&gt;"",IF(MOD(VALUE(LEFT(A3167,1)),2)=1,IF(D3167="D",C3167,-C3167),IF(D3167="C",C3167,-C3167)),"")</f>
        <v/>
      </c>
    </row>
    <row r="3168" spans="1:5" x14ac:dyDescent="0.2">
      <c r="A3168" s="11" t="str">
        <f>IF('Atual-TXT'!A3189&lt;&gt;"",LEFT('Atual-TXT'!A3189,15),"")</f>
        <v/>
      </c>
      <c r="B3168" s="11" t="str">
        <f>IF('Atual-TXT'!A3189&lt;&gt;"",RIGHT(LEFT('Atual-TXT'!A3189,51),34),"")</f>
        <v/>
      </c>
      <c r="C3168" s="12" t="str">
        <f>IF('Atual-TXT'!A3189&lt;&gt;"",VALUE(RIGHT(LEFT('Atual-TXT'!A3189,75),23)),"")</f>
        <v/>
      </c>
      <c r="D3168" s="11" t="str">
        <f>IF('Atual-TXT'!A3189&lt;&gt;"",RIGHT(LEFT('Atual-TXT'!A3189,77),1),"")</f>
        <v/>
      </c>
      <c r="E3168" s="12" t="str">
        <f>IF('Atual-TXT'!A3189&lt;&gt;"",IF(MOD(VALUE(LEFT(A3168,1)),2)=1,IF(D3168="D",C3168,-C3168),IF(D3168="C",C3168,-C3168)),"")</f>
        <v/>
      </c>
    </row>
    <row r="3169" spans="1:5" x14ac:dyDescent="0.2">
      <c r="A3169" s="11" t="str">
        <f>IF('Atual-TXT'!A3190&lt;&gt;"",LEFT('Atual-TXT'!A3190,15),"")</f>
        <v/>
      </c>
      <c r="B3169" s="11" t="str">
        <f>IF('Atual-TXT'!A3190&lt;&gt;"",RIGHT(LEFT('Atual-TXT'!A3190,51),34),"")</f>
        <v/>
      </c>
      <c r="C3169" s="12" t="str">
        <f>IF('Atual-TXT'!A3190&lt;&gt;"",VALUE(RIGHT(LEFT('Atual-TXT'!A3190,75),23)),"")</f>
        <v/>
      </c>
      <c r="D3169" s="11" t="str">
        <f>IF('Atual-TXT'!A3190&lt;&gt;"",RIGHT(LEFT('Atual-TXT'!A3190,77),1),"")</f>
        <v/>
      </c>
      <c r="E3169" s="12" t="str">
        <f>IF('Atual-TXT'!A3190&lt;&gt;"",IF(MOD(VALUE(LEFT(A3169,1)),2)=1,IF(D3169="D",C3169,-C3169),IF(D3169="C",C3169,-C3169)),"")</f>
        <v/>
      </c>
    </row>
    <row r="3170" spans="1:5" x14ac:dyDescent="0.2">
      <c r="A3170" s="11" t="str">
        <f>IF('Atual-TXT'!A3191&lt;&gt;"",LEFT('Atual-TXT'!A3191,15),"")</f>
        <v/>
      </c>
      <c r="B3170" s="11" t="str">
        <f>IF('Atual-TXT'!A3191&lt;&gt;"",RIGHT(LEFT('Atual-TXT'!A3191,51),34),"")</f>
        <v/>
      </c>
      <c r="C3170" s="12" t="str">
        <f>IF('Atual-TXT'!A3191&lt;&gt;"",VALUE(RIGHT(LEFT('Atual-TXT'!A3191,75),23)),"")</f>
        <v/>
      </c>
      <c r="D3170" s="11" t="str">
        <f>IF('Atual-TXT'!A3191&lt;&gt;"",RIGHT(LEFT('Atual-TXT'!A3191,77),1),"")</f>
        <v/>
      </c>
      <c r="E3170" s="12" t="str">
        <f>IF('Atual-TXT'!A3191&lt;&gt;"",IF(MOD(VALUE(LEFT(A3170,1)),2)=1,IF(D3170="D",C3170,-C3170),IF(D3170="C",C3170,-C3170)),"")</f>
        <v/>
      </c>
    </row>
    <row r="3171" spans="1:5" x14ac:dyDescent="0.2">
      <c r="A3171" s="11" t="str">
        <f>IF('Atual-TXT'!A3192&lt;&gt;"",LEFT('Atual-TXT'!A3192,15),"")</f>
        <v/>
      </c>
      <c r="B3171" s="11" t="str">
        <f>IF('Atual-TXT'!A3192&lt;&gt;"",RIGHT(LEFT('Atual-TXT'!A3192,51),34),"")</f>
        <v/>
      </c>
      <c r="C3171" s="12" t="str">
        <f>IF('Atual-TXT'!A3192&lt;&gt;"",VALUE(RIGHT(LEFT('Atual-TXT'!A3192,75),23)),"")</f>
        <v/>
      </c>
      <c r="D3171" s="11" t="str">
        <f>IF('Atual-TXT'!A3192&lt;&gt;"",RIGHT(LEFT('Atual-TXT'!A3192,77),1),"")</f>
        <v/>
      </c>
      <c r="E3171" s="12" t="str">
        <f>IF('Atual-TXT'!A3192&lt;&gt;"",IF(MOD(VALUE(LEFT(A3171,1)),2)=1,IF(D3171="D",C3171,-C3171),IF(D3171="C",C3171,-C3171)),"")</f>
        <v/>
      </c>
    </row>
    <row r="3172" spans="1:5" x14ac:dyDescent="0.2">
      <c r="A3172" s="11" t="str">
        <f>IF('Atual-TXT'!A3193&lt;&gt;"",LEFT('Atual-TXT'!A3193,15),"")</f>
        <v/>
      </c>
      <c r="B3172" s="11" t="str">
        <f>IF('Atual-TXT'!A3193&lt;&gt;"",RIGHT(LEFT('Atual-TXT'!A3193,51),34),"")</f>
        <v/>
      </c>
      <c r="C3172" s="12" t="str">
        <f>IF('Atual-TXT'!A3193&lt;&gt;"",VALUE(RIGHT(LEFT('Atual-TXT'!A3193,75),23)),"")</f>
        <v/>
      </c>
      <c r="D3172" s="11" t="str">
        <f>IF('Atual-TXT'!A3193&lt;&gt;"",RIGHT(LEFT('Atual-TXT'!A3193,77),1),"")</f>
        <v/>
      </c>
      <c r="E3172" s="12" t="str">
        <f>IF('Atual-TXT'!A3193&lt;&gt;"",IF(MOD(VALUE(LEFT(A3172,1)),2)=1,IF(D3172="D",C3172,-C3172),IF(D3172="C",C3172,-C3172)),"")</f>
        <v/>
      </c>
    </row>
    <row r="3173" spans="1:5" x14ac:dyDescent="0.2">
      <c r="A3173" s="11" t="str">
        <f>IF('Atual-TXT'!A3194&lt;&gt;"",LEFT('Atual-TXT'!A3194,15),"")</f>
        <v/>
      </c>
      <c r="B3173" s="11" t="str">
        <f>IF('Atual-TXT'!A3194&lt;&gt;"",RIGHT(LEFT('Atual-TXT'!A3194,51),34),"")</f>
        <v/>
      </c>
      <c r="C3173" s="12" t="str">
        <f>IF('Atual-TXT'!A3194&lt;&gt;"",VALUE(RIGHT(LEFT('Atual-TXT'!A3194,75),23)),"")</f>
        <v/>
      </c>
      <c r="D3173" s="11" t="str">
        <f>IF('Atual-TXT'!A3194&lt;&gt;"",RIGHT(LEFT('Atual-TXT'!A3194,77),1),"")</f>
        <v/>
      </c>
      <c r="E3173" s="12" t="str">
        <f>IF('Atual-TXT'!A3194&lt;&gt;"",IF(MOD(VALUE(LEFT(A3173,1)),2)=1,IF(D3173="D",C3173,-C3173),IF(D3173="C",C3173,-C3173)),"")</f>
        <v/>
      </c>
    </row>
    <row r="3174" spans="1:5" x14ac:dyDescent="0.2">
      <c r="A3174" s="11" t="str">
        <f>IF('Atual-TXT'!A3195&lt;&gt;"",LEFT('Atual-TXT'!A3195,15),"")</f>
        <v/>
      </c>
      <c r="B3174" s="11" t="str">
        <f>IF('Atual-TXT'!A3195&lt;&gt;"",RIGHT(LEFT('Atual-TXT'!A3195,51),34),"")</f>
        <v/>
      </c>
      <c r="C3174" s="12" t="str">
        <f>IF('Atual-TXT'!A3195&lt;&gt;"",VALUE(RIGHT(LEFT('Atual-TXT'!A3195,75),23)),"")</f>
        <v/>
      </c>
      <c r="D3174" s="11" t="str">
        <f>IF('Atual-TXT'!A3195&lt;&gt;"",RIGHT(LEFT('Atual-TXT'!A3195,77),1),"")</f>
        <v/>
      </c>
      <c r="E3174" s="12" t="str">
        <f>IF('Atual-TXT'!A3195&lt;&gt;"",IF(MOD(VALUE(LEFT(A3174,1)),2)=1,IF(D3174="D",C3174,-C3174),IF(D3174="C",C3174,-C3174)),"")</f>
        <v/>
      </c>
    </row>
    <row r="3175" spans="1:5" x14ac:dyDescent="0.2">
      <c r="A3175" s="11" t="str">
        <f>IF('Atual-TXT'!A3196&lt;&gt;"",LEFT('Atual-TXT'!A3196,15),"")</f>
        <v/>
      </c>
      <c r="B3175" s="11" t="str">
        <f>IF('Atual-TXT'!A3196&lt;&gt;"",RIGHT(LEFT('Atual-TXT'!A3196,51),34),"")</f>
        <v/>
      </c>
      <c r="C3175" s="12" t="str">
        <f>IF('Atual-TXT'!A3196&lt;&gt;"",VALUE(RIGHT(LEFT('Atual-TXT'!A3196,75),23)),"")</f>
        <v/>
      </c>
      <c r="D3175" s="11" t="str">
        <f>IF('Atual-TXT'!A3196&lt;&gt;"",RIGHT(LEFT('Atual-TXT'!A3196,77),1),"")</f>
        <v/>
      </c>
      <c r="E3175" s="12" t="str">
        <f>IF('Atual-TXT'!A3196&lt;&gt;"",IF(MOD(VALUE(LEFT(A3175,1)),2)=1,IF(D3175="D",C3175,-C3175),IF(D3175="C",C3175,-C3175)),"")</f>
        <v/>
      </c>
    </row>
    <row r="3176" spans="1:5" x14ac:dyDescent="0.2">
      <c r="A3176" s="11" t="str">
        <f>IF('Atual-TXT'!A3197&lt;&gt;"",LEFT('Atual-TXT'!A3197,15),"")</f>
        <v/>
      </c>
      <c r="B3176" s="11" t="str">
        <f>IF('Atual-TXT'!A3197&lt;&gt;"",RIGHT(LEFT('Atual-TXT'!A3197,51),34),"")</f>
        <v/>
      </c>
      <c r="C3176" s="12" t="str">
        <f>IF('Atual-TXT'!A3197&lt;&gt;"",VALUE(RIGHT(LEFT('Atual-TXT'!A3197,75),23)),"")</f>
        <v/>
      </c>
      <c r="D3176" s="11" t="str">
        <f>IF('Atual-TXT'!A3197&lt;&gt;"",RIGHT(LEFT('Atual-TXT'!A3197,77),1),"")</f>
        <v/>
      </c>
      <c r="E3176" s="12" t="str">
        <f>IF('Atual-TXT'!A3197&lt;&gt;"",IF(MOD(VALUE(LEFT(A3176,1)),2)=1,IF(D3176="D",C3176,-C3176),IF(D3176="C",C3176,-C3176)),"")</f>
        <v/>
      </c>
    </row>
    <row r="3177" spans="1:5" x14ac:dyDescent="0.2">
      <c r="A3177" s="11" t="str">
        <f>IF('Atual-TXT'!A3198&lt;&gt;"",LEFT('Atual-TXT'!A3198,15),"")</f>
        <v/>
      </c>
      <c r="B3177" s="11" t="str">
        <f>IF('Atual-TXT'!A3198&lt;&gt;"",RIGHT(LEFT('Atual-TXT'!A3198,51),34),"")</f>
        <v/>
      </c>
      <c r="C3177" s="12" t="str">
        <f>IF('Atual-TXT'!A3198&lt;&gt;"",VALUE(RIGHT(LEFT('Atual-TXT'!A3198,75),23)),"")</f>
        <v/>
      </c>
      <c r="D3177" s="11" t="str">
        <f>IF('Atual-TXT'!A3198&lt;&gt;"",RIGHT(LEFT('Atual-TXT'!A3198,77),1),"")</f>
        <v/>
      </c>
      <c r="E3177" s="12" t="str">
        <f>IF('Atual-TXT'!A3198&lt;&gt;"",IF(MOD(VALUE(LEFT(A3177,1)),2)=1,IF(D3177="D",C3177,-C3177),IF(D3177="C",C3177,-C3177)),"")</f>
        <v/>
      </c>
    </row>
    <row r="3178" spans="1:5" x14ac:dyDescent="0.2">
      <c r="A3178" s="11" t="str">
        <f>IF('Atual-TXT'!A3199&lt;&gt;"",LEFT('Atual-TXT'!A3199,15),"")</f>
        <v/>
      </c>
      <c r="B3178" s="11" t="str">
        <f>IF('Atual-TXT'!A3199&lt;&gt;"",RIGHT(LEFT('Atual-TXT'!A3199,51),34),"")</f>
        <v/>
      </c>
      <c r="C3178" s="12" t="str">
        <f>IF('Atual-TXT'!A3199&lt;&gt;"",VALUE(RIGHT(LEFT('Atual-TXT'!A3199,75),23)),"")</f>
        <v/>
      </c>
      <c r="D3178" s="11" t="str">
        <f>IF('Atual-TXT'!A3199&lt;&gt;"",RIGHT(LEFT('Atual-TXT'!A3199,77),1),"")</f>
        <v/>
      </c>
      <c r="E3178" s="12" t="str">
        <f>IF('Atual-TXT'!A3199&lt;&gt;"",IF(MOD(VALUE(LEFT(A3178,1)),2)=1,IF(D3178="D",C3178,-C3178),IF(D3178="C",C3178,-C3178)),"")</f>
        <v/>
      </c>
    </row>
    <row r="3179" spans="1:5" x14ac:dyDescent="0.2">
      <c r="A3179" s="11" t="str">
        <f>IF('Atual-TXT'!A3200&lt;&gt;"",LEFT('Atual-TXT'!A3200,15),"")</f>
        <v/>
      </c>
      <c r="B3179" s="11" t="str">
        <f>IF('Atual-TXT'!A3200&lt;&gt;"",RIGHT(LEFT('Atual-TXT'!A3200,51),34),"")</f>
        <v/>
      </c>
      <c r="C3179" s="12" t="str">
        <f>IF('Atual-TXT'!A3200&lt;&gt;"",VALUE(RIGHT(LEFT('Atual-TXT'!A3200,75),23)),"")</f>
        <v/>
      </c>
      <c r="D3179" s="11" t="str">
        <f>IF('Atual-TXT'!A3200&lt;&gt;"",RIGHT(LEFT('Atual-TXT'!A3200,77),1),"")</f>
        <v/>
      </c>
      <c r="E3179" s="12" t="str">
        <f>IF('Atual-TXT'!A3200&lt;&gt;"",IF(MOD(VALUE(LEFT(A3179,1)),2)=1,IF(D3179="D",C3179,-C3179),IF(D3179="C",C3179,-C3179)),"")</f>
        <v/>
      </c>
    </row>
    <row r="3180" spans="1:5" x14ac:dyDescent="0.2">
      <c r="A3180" s="11" t="str">
        <f>IF('Atual-TXT'!A3201&lt;&gt;"",LEFT('Atual-TXT'!A3201,15),"")</f>
        <v/>
      </c>
      <c r="B3180" s="11" t="str">
        <f>IF('Atual-TXT'!A3201&lt;&gt;"",RIGHT(LEFT('Atual-TXT'!A3201,51),34),"")</f>
        <v/>
      </c>
      <c r="C3180" s="12" t="str">
        <f>IF('Atual-TXT'!A3201&lt;&gt;"",VALUE(RIGHT(LEFT('Atual-TXT'!A3201,75),23)),"")</f>
        <v/>
      </c>
      <c r="D3180" s="11" t="str">
        <f>IF('Atual-TXT'!A3201&lt;&gt;"",RIGHT(LEFT('Atual-TXT'!A3201,77),1),"")</f>
        <v/>
      </c>
      <c r="E3180" s="12" t="str">
        <f>IF('Atual-TXT'!A3201&lt;&gt;"",IF(MOD(VALUE(LEFT(A3180,1)),2)=1,IF(D3180="D",C3180,-C3180),IF(D3180="C",C3180,-C3180)),"")</f>
        <v/>
      </c>
    </row>
    <row r="3181" spans="1:5" x14ac:dyDescent="0.2">
      <c r="A3181" s="11" t="str">
        <f>IF('Atual-TXT'!A3202&lt;&gt;"",LEFT('Atual-TXT'!A3202,15),"")</f>
        <v/>
      </c>
      <c r="B3181" s="11" t="str">
        <f>IF('Atual-TXT'!A3202&lt;&gt;"",RIGHT(LEFT('Atual-TXT'!A3202,51),34),"")</f>
        <v/>
      </c>
      <c r="C3181" s="12" t="str">
        <f>IF('Atual-TXT'!A3202&lt;&gt;"",VALUE(RIGHT(LEFT('Atual-TXT'!A3202,75),23)),"")</f>
        <v/>
      </c>
      <c r="D3181" s="11" t="str">
        <f>IF('Atual-TXT'!A3202&lt;&gt;"",RIGHT(LEFT('Atual-TXT'!A3202,77),1),"")</f>
        <v/>
      </c>
      <c r="E3181" s="12" t="str">
        <f>IF('Atual-TXT'!A3202&lt;&gt;"",IF(MOD(VALUE(LEFT(A3181,1)),2)=1,IF(D3181="D",C3181,-C3181),IF(D3181="C",C3181,-C3181)),"")</f>
        <v/>
      </c>
    </row>
    <row r="3182" spans="1:5" x14ac:dyDescent="0.2">
      <c r="A3182" s="11" t="str">
        <f>IF('Atual-TXT'!A3203&lt;&gt;"",LEFT('Atual-TXT'!A3203,15),"")</f>
        <v/>
      </c>
      <c r="B3182" s="11" t="str">
        <f>IF('Atual-TXT'!A3203&lt;&gt;"",RIGHT(LEFT('Atual-TXT'!A3203,51),34),"")</f>
        <v/>
      </c>
      <c r="C3182" s="12" t="str">
        <f>IF('Atual-TXT'!A3203&lt;&gt;"",VALUE(RIGHT(LEFT('Atual-TXT'!A3203,75),23)),"")</f>
        <v/>
      </c>
      <c r="D3182" s="11" t="str">
        <f>IF('Atual-TXT'!A3203&lt;&gt;"",RIGHT(LEFT('Atual-TXT'!A3203,77),1),"")</f>
        <v/>
      </c>
      <c r="E3182" s="12" t="str">
        <f>IF('Atual-TXT'!A3203&lt;&gt;"",IF(MOD(VALUE(LEFT(A3182,1)),2)=1,IF(D3182="D",C3182,-C3182),IF(D3182="C",C3182,-C3182)),"")</f>
        <v/>
      </c>
    </row>
    <row r="3183" spans="1:5" x14ac:dyDescent="0.2">
      <c r="A3183" s="11" t="str">
        <f>IF('Atual-TXT'!A3204&lt;&gt;"",LEFT('Atual-TXT'!A3204,15),"")</f>
        <v/>
      </c>
      <c r="B3183" s="11" t="str">
        <f>IF('Atual-TXT'!A3204&lt;&gt;"",RIGHT(LEFT('Atual-TXT'!A3204,51),34),"")</f>
        <v/>
      </c>
      <c r="C3183" s="12" t="str">
        <f>IF('Atual-TXT'!A3204&lt;&gt;"",VALUE(RIGHT(LEFT('Atual-TXT'!A3204,75),23)),"")</f>
        <v/>
      </c>
      <c r="D3183" s="11" t="str">
        <f>IF('Atual-TXT'!A3204&lt;&gt;"",RIGHT(LEFT('Atual-TXT'!A3204,77),1),"")</f>
        <v/>
      </c>
      <c r="E3183" s="12" t="str">
        <f>IF('Atual-TXT'!A3204&lt;&gt;"",IF(MOD(VALUE(LEFT(A3183,1)),2)=1,IF(D3183="D",C3183,-C3183),IF(D3183="C",C3183,-C3183)),"")</f>
        <v/>
      </c>
    </row>
    <row r="3184" spans="1:5" x14ac:dyDescent="0.2">
      <c r="A3184" s="11" t="str">
        <f>IF('Atual-TXT'!A3205&lt;&gt;"",LEFT('Atual-TXT'!A3205,15),"")</f>
        <v/>
      </c>
      <c r="B3184" s="11" t="str">
        <f>IF('Atual-TXT'!A3205&lt;&gt;"",RIGHT(LEFT('Atual-TXT'!A3205,51),34),"")</f>
        <v/>
      </c>
      <c r="C3184" s="12" t="str">
        <f>IF('Atual-TXT'!A3205&lt;&gt;"",VALUE(RIGHT(LEFT('Atual-TXT'!A3205,75),23)),"")</f>
        <v/>
      </c>
      <c r="D3184" s="11" t="str">
        <f>IF('Atual-TXT'!A3205&lt;&gt;"",RIGHT(LEFT('Atual-TXT'!A3205,77),1),"")</f>
        <v/>
      </c>
      <c r="E3184" s="12" t="str">
        <f>IF('Atual-TXT'!A3205&lt;&gt;"",IF(MOD(VALUE(LEFT(A3184,1)),2)=1,IF(D3184="D",C3184,-C3184),IF(D3184="C",C3184,-C3184)),"")</f>
        <v/>
      </c>
    </row>
    <row r="3185" spans="1:5" x14ac:dyDescent="0.2">
      <c r="A3185" s="11" t="str">
        <f>IF('Atual-TXT'!A3206&lt;&gt;"",LEFT('Atual-TXT'!A3206,15),"")</f>
        <v/>
      </c>
      <c r="B3185" s="11" t="str">
        <f>IF('Atual-TXT'!A3206&lt;&gt;"",RIGHT(LEFT('Atual-TXT'!A3206,51),34),"")</f>
        <v/>
      </c>
      <c r="C3185" s="12" t="str">
        <f>IF('Atual-TXT'!A3206&lt;&gt;"",VALUE(RIGHT(LEFT('Atual-TXT'!A3206,75),23)),"")</f>
        <v/>
      </c>
      <c r="D3185" s="11" t="str">
        <f>IF('Atual-TXT'!A3206&lt;&gt;"",RIGHT(LEFT('Atual-TXT'!A3206,77),1),"")</f>
        <v/>
      </c>
      <c r="E3185" s="12" t="str">
        <f>IF('Atual-TXT'!A3206&lt;&gt;"",IF(MOD(VALUE(LEFT(A3185,1)),2)=1,IF(D3185="D",C3185,-C3185),IF(D3185="C",C3185,-C3185)),"")</f>
        <v/>
      </c>
    </row>
    <row r="3186" spans="1:5" x14ac:dyDescent="0.2">
      <c r="A3186" s="11" t="str">
        <f>IF('Atual-TXT'!A3207&lt;&gt;"",LEFT('Atual-TXT'!A3207,15),"")</f>
        <v/>
      </c>
      <c r="B3186" s="11" t="str">
        <f>IF('Atual-TXT'!A3207&lt;&gt;"",RIGHT(LEFT('Atual-TXT'!A3207,51),34),"")</f>
        <v/>
      </c>
      <c r="C3186" s="12" t="str">
        <f>IF('Atual-TXT'!A3207&lt;&gt;"",VALUE(RIGHT(LEFT('Atual-TXT'!A3207,75),23)),"")</f>
        <v/>
      </c>
      <c r="D3186" s="11" t="str">
        <f>IF('Atual-TXT'!A3207&lt;&gt;"",RIGHT(LEFT('Atual-TXT'!A3207,77),1),"")</f>
        <v/>
      </c>
      <c r="E3186" s="12" t="str">
        <f>IF('Atual-TXT'!A3207&lt;&gt;"",IF(MOD(VALUE(LEFT(A3186,1)),2)=1,IF(D3186="D",C3186,-C3186),IF(D3186="C",C3186,-C3186)),"")</f>
        <v/>
      </c>
    </row>
    <row r="3187" spans="1:5" x14ac:dyDescent="0.2">
      <c r="A3187" s="11" t="str">
        <f>IF('Atual-TXT'!A3208&lt;&gt;"",LEFT('Atual-TXT'!A3208,15),"")</f>
        <v/>
      </c>
      <c r="B3187" s="11" t="str">
        <f>IF('Atual-TXT'!A3208&lt;&gt;"",RIGHT(LEFT('Atual-TXT'!A3208,51),34),"")</f>
        <v/>
      </c>
      <c r="C3187" s="12" t="str">
        <f>IF('Atual-TXT'!A3208&lt;&gt;"",VALUE(RIGHT(LEFT('Atual-TXT'!A3208,75),23)),"")</f>
        <v/>
      </c>
      <c r="D3187" s="11" t="str">
        <f>IF('Atual-TXT'!A3208&lt;&gt;"",RIGHT(LEFT('Atual-TXT'!A3208,77),1),"")</f>
        <v/>
      </c>
      <c r="E3187" s="12" t="str">
        <f>IF('Atual-TXT'!A3208&lt;&gt;"",IF(MOD(VALUE(LEFT(A3187,1)),2)=1,IF(D3187="D",C3187,-C3187),IF(D3187="C",C3187,-C3187)),"")</f>
        <v/>
      </c>
    </row>
    <row r="3188" spans="1:5" x14ac:dyDescent="0.2">
      <c r="A3188" s="11" t="str">
        <f>IF('Atual-TXT'!A3209&lt;&gt;"",LEFT('Atual-TXT'!A3209,15),"")</f>
        <v/>
      </c>
      <c r="B3188" s="11" t="str">
        <f>IF('Atual-TXT'!A3209&lt;&gt;"",RIGHT(LEFT('Atual-TXT'!A3209,51),34),"")</f>
        <v/>
      </c>
      <c r="C3188" s="12" t="str">
        <f>IF('Atual-TXT'!A3209&lt;&gt;"",VALUE(RIGHT(LEFT('Atual-TXT'!A3209,75),23)),"")</f>
        <v/>
      </c>
      <c r="D3188" s="11" t="str">
        <f>IF('Atual-TXT'!A3209&lt;&gt;"",RIGHT(LEFT('Atual-TXT'!A3209,77),1),"")</f>
        <v/>
      </c>
      <c r="E3188" s="12" t="str">
        <f>IF('Atual-TXT'!A3209&lt;&gt;"",IF(MOD(VALUE(LEFT(A3188,1)),2)=1,IF(D3188="D",C3188,-C3188),IF(D3188="C",C3188,-C3188)),"")</f>
        <v/>
      </c>
    </row>
    <row r="3189" spans="1:5" x14ac:dyDescent="0.2">
      <c r="A3189" s="11" t="str">
        <f>IF('Atual-TXT'!A3210&lt;&gt;"",LEFT('Atual-TXT'!A3210,15),"")</f>
        <v/>
      </c>
      <c r="B3189" s="11" t="str">
        <f>IF('Atual-TXT'!A3210&lt;&gt;"",RIGHT(LEFT('Atual-TXT'!A3210,51),34),"")</f>
        <v/>
      </c>
      <c r="C3189" s="12" t="str">
        <f>IF('Atual-TXT'!A3210&lt;&gt;"",VALUE(RIGHT(LEFT('Atual-TXT'!A3210,75),23)),"")</f>
        <v/>
      </c>
      <c r="D3189" s="11" t="str">
        <f>IF('Atual-TXT'!A3210&lt;&gt;"",RIGHT(LEFT('Atual-TXT'!A3210,77),1),"")</f>
        <v/>
      </c>
      <c r="E3189" s="12" t="str">
        <f>IF('Atual-TXT'!A3210&lt;&gt;"",IF(MOD(VALUE(LEFT(A3189,1)),2)=1,IF(D3189="D",C3189,-C3189),IF(D3189="C",C3189,-C3189)),"")</f>
        <v/>
      </c>
    </row>
    <row r="3190" spans="1:5" x14ac:dyDescent="0.2">
      <c r="A3190" s="11" t="str">
        <f>IF('Atual-TXT'!A3211&lt;&gt;"",LEFT('Atual-TXT'!A3211,15),"")</f>
        <v/>
      </c>
      <c r="B3190" s="11" t="str">
        <f>IF('Atual-TXT'!A3211&lt;&gt;"",RIGHT(LEFT('Atual-TXT'!A3211,51),34),"")</f>
        <v/>
      </c>
      <c r="C3190" s="12" t="str">
        <f>IF('Atual-TXT'!A3211&lt;&gt;"",VALUE(RIGHT(LEFT('Atual-TXT'!A3211,75),23)),"")</f>
        <v/>
      </c>
      <c r="D3190" s="11" t="str">
        <f>IF('Atual-TXT'!A3211&lt;&gt;"",RIGHT(LEFT('Atual-TXT'!A3211,77),1),"")</f>
        <v/>
      </c>
      <c r="E3190" s="12" t="str">
        <f>IF('Atual-TXT'!A3211&lt;&gt;"",IF(MOD(VALUE(LEFT(A3190,1)),2)=1,IF(D3190="D",C3190,-C3190),IF(D3190="C",C3190,-C3190)),"")</f>
        <v/>
      </c>
    </row>
    <row r="3191" spans="1:5" x14ac:dyDescent="0.2">
      <c r="A3191" s="11" t="str">
        <f>IF('Atual-TXT'!A3212&lt;&gt;"",LEFT('Atual-TXT'!A3212,15),"")</f>
        <v/>
      </c>
      <c r="B3191" s="11" t="str">
        <f>IF('Atual-TXT'!A3212&lt;&gt;"",RIGHT(LEFT('Atual-TXT'!A3212,51),34),"")</f>
        <v/>
      </c>
      <c r="C3191" s="12" t="str">
        <f>IF('Atual-TXT'!A3212&lt;&gt;"",VALUE(RIGHT(LEFT('Atual-TXT'!A3212,75),23)),"")</f>
        <v/>
      </c>
      <c r="D3191" s="11" t="str">
        <f>IF('Atual-TXT'!A3212&lt;&gt;"",RIGHT(LEFT('Atual-TXT'!A3212,77),1),"")</f>
        <v/>
      </c>
      <c r="E3191" s="12" t="str">
        <f>IF('Atual-TXT'!A3212&lt;&gt;"",IF(MOD(VALUE(LEFT(A3191,1)),2)=1,IF(D3191="D",C3191,-C3191),IF(D3191="C",C3191,-C3191)),"")</f>
        <v/>
      </c>
    </row>
    <row r="3192" spans="1:5" x14ac:dyDescent="0.2">
      <c r="A3192" s="11" t="str">
        <f>IF('Atual-TXT'!A3213&lt;&gt;"",LEFT('Atual-TXT'!A3213,15),"")</f>
        <v/>
      </c>
      <c r="B3192" s="11" t="str">
        <f>IF('Atual-TXT'!A3213&lt;&gt;"",RIGHT(LEFT('Atual-TXT'!A3213,51),34),"")</f>
        <v/>
      </c>
      <c r="C3192" s="12" t="str">
        <f>IF('Atual-TXT'!A3213&lt;&gt;"",VALUE(RIGHT(LEFT('Atual-TXT'!A3213,75),23)),"")</f>
        <v/>
      </c>
      <c r="D3192" s="11" t="str">
        <f>IF('Atual-TXT'!A3213&lt;&gt;"",RIGHT(LEFT('Atual-TXT'!A3213,77),1),"")</f>
        <v/>
      </c>
      <c r="E3192" s="12" t="str">
        <f>IF('Atual-TXT'!A3213&lt;&gt;"",IF(MOD(VALUE(LEFT(A3192,1)),2)=1,IF(D3192="D",C3192,-C3192),IF(D3192="C",C3192,-C3192)),"")</f>
        <v/>
      </c>
    </row>
    <row r="3193" spans="1:5" x14ac:dyDescent="0.2">
      <c r="A3193" s="11" t="str">
        <f>IF('Atual-TXT'!A3214&lt;&gt;"",LEFT('Atual-TXT'!A3214,15),"")</f>
        <v/>
      </c>
      <c r="B3193" s="11" t="str">
        <f>IF('Atual-TXT'!A3214&lt;&gt;"",RIGHT(LEFT('Atual-TXT'!A3214,51),34),"")</f>
        <v/>
      </c>
      <c r="C3193" s="12" t="str">
        <f>IF('Atual-TXT'!A3214&lt;&gt;"",VALUE(RIGHT(LEFT('Atual-TXT'!A3214,75),23)),"")</f>
        <v/>
      </c>
      <c r="D3193" s="11" t="str">
        <f>IF('Atual-TXT'!A3214&lt;&gt;"",RIGHT(LEFT('Atual-TXT'!A3214,77),1),"")</f>
        <v/>
      </c>
      <c r="E3193" s="12" t="str">
        <f>IF('Atual-TXT'!A3214&lt;&gt;"",IF(MOD(VALUE(LEFT(A3193,1)),2)=1,IF(D3193="D",C3193,-C3193),IF(D3193="C",C3193,-C3193)),"")</f>
        <v/>
      </c>
    </row>
    <row r="3194" spans="1:5" x14ac:dyDescent="0.2">
      <c r="A3194" s="11" t="str">
        <f>IF('Atual-TXT'!A3215&lt;&gt;"",LEFT('Atual-TXT'!A3215,15),"")</f>
        <v/>
      </c>
      <c r="B3194" s="11" t="str">
        <f>IF('Atual-TXT'!A3215&lt;&gt;"",RIGHT(LEFT('Atual-TXT'!A3215,51),34),"")</f>
        <v/>
      </c>
      <c r="C3194" s="12" t="str">
        <f>IF('Atual-TXT'!A3215&lt;&gt;"",VALUE(RIGHT(LEFT('Atual-TXT'!A3215,75),23)),"")</f>
        <v/>
      </c>
      <c r="D3194" s="11" t="str">
        <f>IF('Atual-TXT'!A3215&lt;&gt;"",RIGHT(LEFT('Atual-TXT'!A3215,77),1),"")</f>
        <v/>
      </c>
      <c r="E3194" s="12" t="str">
        <f>IF('Atual-TXT'!A3215&lt;&gt;"",IF(MOD(VALUE(LEFT(A3194,1)),2)=1,IF(D3194="D",C3194,-C3194),IF(D3194="C",C3194,-C3194)),"")</f>
        <v/>
      </c>
    </row>
    <row r="3195" spans="1:5" x14ac:dyDescent="0.2">
      <c r="A3195" s="11" t="str">
        <f>IF('Atual-TXT'!A3216&lt;&gt;"",LEFT('Atual-TXT'!A3216,15),"")</f>
        <v/>
      </c>
      <c r="B3195" s="11" t="str">
        <f>IF('Atual-TXT'!A3216&lt;&gt;"",RIGHT(LEFT('Atual-TXT'!A3216,51),34),"")</f>
        <v/>
      </c>
      <c r="C3195" s="12" t="str">
        <f>IF('Atual-TXT'!A3216&lt;&gt;"",VALUE(RIGHT(LEFT('Atual-TXT'!A3216,75),23)),"")</f>
        <v/>
      </c>
      <c r="D3195" s="11" t="str">
        <f>IF('Atual-TXT'!A3216&lt;&gt;"",RIGHT(LEFT('Atual-TXT'!A3216,77),1),"")</f>
        <v/>
      </c>
      <c r="E3195" s="12" t="str">
        <f>IF('Atual-TXT'!A3216&lt;&gt;"",IF(MOD(VALUE(LEFT(A3195,1)),2)=1,IF(D3195="D",C3195,-C3195),IF(D3195="C",C3195,-C3195)),"")</f>
        <v/>
      </c>
    </row>
    <row r="3196" spans="1:5" x14ac:dyDescent="0.2">
      <c r="A3196" s="11" t="str">
        <f>IF('Atual-TXT'!A3217&lt;&gt;"",LEFT('Atual-TXT'!A3217,15),"")</f>
        <v/>
      </c>
      <c r="B3196" s="11" t="str">
        <f>IF('Atual-TXT'!A3217&lt;&gt;"",RIGHT(LEFT('Atual-TXT'!A3217,51),34),"")</f>
        <v/>
      </c>
      <c r="C3196" s="12" t="str">
        <f>IF('Atual-TXT'!A3217&lt;&gt;"",VALUE(RIGHT(LEFT('Atual-TXT'!A3217,75),23)),"")</f>
        <v/>
      </c>
      <c r="D3196" s="11" t="str">
        <f>IF('Atual-TXT'!A3217&lt;&gt;"",RIGHT(LEFT('Atual-TXT'!A3217,77),1),"")</f>
        <v/>
      </c>
      <c r="E3196" s="12" t="str">
        <f>IF('Atual-TXT'!A3217&lt;&gt;"",IF(MOD(VALUE(LEFT(A3196,1)),2)=1,IF(D3196="D",C3196,-C3196),IF(D3196="C",C3196,-C3196)),"")</f>
        <v/>
      </c>
    </row>
    <row r="3197" spans="1:5" x14ac:dyDescent="0.2">
      <c r="A3197" s="11" t="str">
        <f>IF('Atual-TXT'!A3218&lt;&gt;"",LEFT('Atual-TXT'!A3218,15),"")</f>
        <v/>
      </c>
      <c r="B3197" s="11" t="str">
        <f>IF('Atual-TXT'!A3218&lt;&gt;"",RIGHT(LEFT('Atual-TXT'!A3218,51),34),"")</f>
        <v/>
      </c>
      <c r="C3197" s="12" t="str">
        <f>IF('Atual-TXT'!A3218&lt;&gt;"",VALUE(RIGHT(LEFT('Atual-TXT'!A3218,75),23)),"")</f>
        <v/>
      </c>
      <c r="D3197" s="11" t="str">
        <f>IF('Atual-TXT'!A3218&lt;&gt;"",RIGHT(LEFT('Atual-TXT'!A3218,77),1),"")</f>
        <v/>
      </c>
      <c r="E3197" s="12" t="str">
        <f>IF('Atual-TXT'!A3218&lt;&gt;"",IF(MOD(VALUE(LEFT(A3197,1)),2)=1,IF(D3197="D",C3197,-C3197),IF(D3197="C",C3197,-C3197)),"")</f>
        <v/>
      </c>
    </row>
    <row r="3198" spans="1:5" x14ac:dyDescent="0.2">
      <c r="A3198" s="11" t="str">
        <f>IF('Atual-TXT'!A3219&lt;&gt;"",LEFT('Atual-TXT'!A3219,15),"")</f>
        <v/>
      </c>
      <c r="B3198" s="11" t="str">
        <f>IF('Atual-TXT'!A3219&lt;&gt;"",RIGHT(LEFT('Atual-TXT'!A3219,51),34),"")</f>
        <v/>
      </c>
      <c r="C3198" s="12" t="str">
        <f>IF('Atual-TXT'!A3219&lt;&gt;"",VALUE(RIGHT(LEFT('Atual-TXT'!A3219,75),23)),"")</f>
        <v/>
      </c>
      <c r="D3198" s="11" t="str">
        <f>IF('Atual-TXT'!A3219&lt;&gt;"",RIGHT(LEFT('Atual-TXT'!A3219,77),1),"")</f>
        <v/>
      </c>
      <c r="E3198" s="12" t="str">
        <f>IF('Atual-TXT'!A3219&lt;&gt;"",IF(MOD(VALUE(LEFT(A3198,1)),2)=1,IF(D3198="D",C3198,-C3198),IF(D3198="C",C3198,-C3198)),"")</f>
        <v/>
      </c>
    </row>
    <row r="3199" spans="1:5" x14ac:dyDescent="0.2">
      <c r="A3199" s="11" t="str">
        <f>IF('Atual-TXT'!A3220&lt;&gt;"",LEFT('Atual-TXT'!A3220,15),"")</f>
        <v/>
      </c>
      <c r="B3199" s="11" t="str">
        <f>IF('Atual-TXT'!A3220&lt;&gt;"",RIGHT(LEFT('Atual-TXT'!A3220,51),34),"")</f>
        <v/>
      </c>
      <c r="C3199" s="12" t="str">
        <f>IF('Atual-TXT'!A3220&lt;&gt;"",VALUE(RIGHT(LEFT('Atual-TXT'!A3220,75),23)),"")</f>
        <v/>
      </c>
      <c r="D3199" s="11" t="str">
        <f>IF('Atual-TXT'!A3220&lt;&gt;"",RIGHT(LEFT('Atual-TXT'!A3220,77),1),"")</f>
        <v/>
      </c>
      <c r="E3199" s="12" t="str">
        <f>IF('Atual-TXT'!A3220&lt;&gt;"",IF(MOD(VALUE(LEFT(A3199,1)),2)=1,IF(D3199="D",C3199,-C3199),IF(D3199="C",C3199,-C3199)),"")</f>
        <v/>
      </c>
    </row>
    <row r="3200" spans="1:5" x14ac:dyDescent="0.2">
      <c r="A3200" s="11" t="str">
        <f>IF('Atual-TXT'!A3221&lt;&gt;"",LEFT('Atual-TXT'!A3221,15),"")</f>
        <v/>
      </c>
      <c r="B3200" s="11" t="str">
        <f>IF('Atual-TXT'!A3221&lt;&gt;"",RIGHT(LEFT('Atual-TXT'!A3221,51),34),"")</f>
        <v/>
      </c>
      <c r="C3200" s="12" t="str">
        <f>IF('Atual-TXT'!A3221&lt;&gt;"",VALUE(RIGHT(LEFT('Atual-TXT'!A3221,75),23)),"")</f>
        <v/>
      </c>
      <c r="D3200" s="11" t="str">
        <f>IF('Atual-TXT'!A3221&lt;&gt;"",RIGHT(LEFT('Atual-TXT'!A3221,77),1),"")</f>
        <v/>
      </c>
      <c r="E3200" s="12" t="str">
        <f>IF('Atual-TXT'!A3221&lt;&gt;"",IF(MOD(VALUE(LEFT(A3200,1)),2)=1,IF(D3200="D",C3200,-C3200),IF(D3200="C",C3200,-C3200)),"")</f>
        <v/>
      </c>
    </row>
    <row r="3201" spans="1:5" x14ac:dyDescent="0.2">
      <c r="A3201" s="11" t="str">
        <f>IF('Atual-TXT'!A3222&lt;&gt;"",LEFT('Atual-TXT'!A3222,15),"")</f>
        <v/>
      </c>
      <c r="B3201" s="11" t="str">
        <f>IF('Atual-TXT'!A3222&lt;&gt;"",RIGHT(LEFT('Atual-TXT'!A3222,51),34),"")</f>
        <v/>
      </c>
      <c r="C3201" s="12" t="str">
        <f>IF('Atual-TXT'!A3222&lt;&gt;"",VALUE(RIGHT(LEFT('Atual-TXT'!A3222,75),23)),"")</f>
        <v/>
      </c>
      <c r="D3201" s="11" t="str">
        <f>IF('Atual-TXT'!A3222&lt;&gt;"",RIGHT(LEFT('Atual-TXT'!A3222,77),1),"")</f>
        <v/>
      </c>
      <c r="E3201" s="12" t="str">
        <f>IF('Atual-TXT'!A3222&lt;&gt;"",IF(MOD(VALUE(LEFT(A3201,1)),2)=1,IF(D3201="D",C3201,-C3201),IF(D3201="C",C3201,-C3201)),"")</f>
        <v/>
      </c>
    </row>
    <row r="3202" spans="1:5" x14ac:dyDescent="0.2">
      <c r="A3202" s="11" t="str">
        <f>IF('Atual-TXT'!A3223&lt;&gt;"",LEFT('Atual-TXT'!A3223,15),"")</f>
        <v/>
      </c>
      <c r="B3202" s="11" t="str">
        <f>IF('Atual-TXT'!A3223&lt;&gt;"",RIGHT(LEFT('Atual-TXT'!A3223,51),34),"")</f>
        <v/>
      </c>
      <c r="C3202" s="12" t="str">
        <f>IF('Atual-TXT'!A3223&lt;&gt;"",VALUE(RIGHT(LEFT('Atual-TXT'!A3223,75),23)),"")</f>
        <v/>
      </c>
      <c r="D3202" s="11" t="str">
        <f>IF('Atual-TXT'!A3223&lt;&gt;"",RIGHT(LEFT('Atual-TXT'!A3223,77),1),"")</f>
        <v/>
      </c>
      <c r="E3202" s="12" t="str">
        <f>IF('Atual-TXT'!A3223&lt;&gt;"",IF(MOD(VALUE(LEFT(A3202,1)),2)=1,IF(D3202="D",C3202,-C3202),IF(D3202="C",C3202,-C3202)),"")</f>
        <v/>
      </c>
    </row>
    <row r="3203" spans="1:5" x14ac:dyDescent="0.2">
      <c r="A3203" s="11" t="str">
        <f>IF('Atual-TXT'!A3224&lt;&gt;"",LEFT('Atual-TXT'!A3224,15),"")</f>
        <v/>
      </c>
      <c r="B3203" s="11" t="str">
        <f>IF('Atual-TXT'!A3224&lt;&gt;"",RIGHT(LEFT('Atual-TXT'!A3224,51),34),"")</f>
        <v/>
      </c>
      <c r="C3203" s="12" t="str">
        <f>IF('Atual-TXT'!A3224&lt;&gt;"",VALUE(RIGHT(LEFT('Atual-TXT'!A3224,75),23)),"")</f>
        <v/>
      </c>
      <c r="D3203" s="11" t="str">
        <f>IF('Atual-TXT'!A3224&lt;&gt;"",RIGHT(LEFT('Atual-TXT'!A3224,77),1),"")</f>
        <v/>
      </c>
      <c r="E3203" s="12" t="str">
        <f>IF('Atual-TXT'!A3224&lt;&gt;"",IF(MOD(VALUE(LEFT(A3203,1)),2)=1,IF(D3203="D",C3203,-C3203),IF(D3203="C",C3203,-C3203)),"")</f>
        <v/>
      </c>
    </row>
    <row r="3204" spans="1:5" x14ac:dyDescent="0.2">
      <c r="A3204" s="11" t="str">
        <f>IF('Atual-TXT'!A3225&lt;&gt;"",LEFT('Atual-TXT'!A3225,15),"")</f>
        <v/>
      </c>
      <c r="B3204" s="11" t="str">
        <f>IF('Atual-TXT'!A3225&lt;&gt;"",RIGHT(LEFT('Atual-TXT'!A3225,51),34),"")</f>
        <v/>
      </c>
      <c r="C3204" s="12" t="str">
        <f>IF('Atual-TXT'!A3225&lt;&gt;"",VALUE(RIGHT(LEFT('Atual-TXT'!A3225,75),23)),"")</f>
        <v/>
      </c>
      <c r="D3204" s="11" t="str">
        <f>IF('Atual-TXT'!A3225&lt;&gt;"",RIGHT(LEFT('Atual-TXT'!A3225,77),1),"")</f>
        <v/>
      </c>
      <c r="E3204" s="12" t="str">
        <f>IF('Atual-TXT'!A3225&lt;&gt;"",IF(MOD(VALUE(LEFT(A3204,1)),2)=1,IF(D3204="D",C3204,-C3204),IF(D3204="C",C3204,-C3204)),"")</f>
        <v/>
      </c>
    </row>
    <row r="3205" spans="1:5" x14ac:dyDescent="0.2">
      <c r="A3205" s="11" t="str">
        <f>IF('Atual-TXT'!A3226&lt;&gt;"",LEFT('Atual-TXT'!A3226,15),"")</f>
        <v/>
      </c>
      <c r="B3205" s="11" t="str">
        <f>IF('Atual-TXT'!A3226&lt;&gt;"",RIGHT(LEFT('Atual-TXT'!A3226,51),34),"")</f>
        <v/>
      </c>
      <c r="C3205" s="12" t="str">
        <f>IF('Atual-TXT'!A3226&lt;&gt;"",VALUE(RIGHT(LEFT('Atual-TXT'!A3226,75),23)),"")</f>
        <v/>
      </c>
      <c r="D3205" s="11" t="str">
        <f>IF('Atual-TXT'!A3226&lt;&gt;"",RIGHT(LEFT('Atual-TXT'!A3226,77),1),"")</f>
        <v/>
      </c>
      <c r="E3205" s="12" t="str">
        <f>IF('Atual-TXT'!A3226&lt;&gt;"",IF(MOD(VALUE(LEFT(A3205,1)),2)=1,IF(D3205="D",C3205,-C3205),IF(D3205="C",C3205,-C3205)),"")</f>
        <v/>
      </c>
    </row>
    <row r="3206" spans="1:5" x14ac:dyDescent="0.2">
      <c r="A3206" s="11" t="str">
        <f>IF('Atual-TXT'!A3227&lt;&gt;"",LEFT('Atual-TXT'!A3227,15),"")</f>
        <v/>
      </c>
      <c r="B3206" s="11" t="str">
        <f>IF('Atual-TXT'!A3227&lt;&gt;"",RIGHT(LEFT('Atual-TXT'!A3227,51),34),"")</f>
        <v/>
      </c>
      <c r="C3206" s="12" t="str">
        <f>IF('Atual-TXT'!A3227&lt;&gt;"",VALUE(RIGHT(LEFT('Atual-TXT'!A3227,75),23)),"")</f>
        <v/>
      </c>
      <c r="D3206" s="11" t="str">
        <f>IF('Atual-TXT'!A3227&lt;&gt;"",RIGHT(LEFT('Atual-TXT'!A3227,77),1),"")</f>
        <v/>
      </c>
      <c r="E3206" s="12" t="str">
        <f>IF('Atual-TXT'!A3227&lt;&gt;"",IF(MOD(VALUE(LEFT(A3206,1)),2)=1,IF(D3206="D",C3206,-C3206),IF(D3206="C",C3206,-C3206)),"")</f>
        <v/>
      </c>
    </row>
    <row r="3207" spans="1:5" x14ac:dyDescent="0.2">
      <c r="A3207" s="11" t="str">
        <f>IF('Atual-TXT'!A3228&lt;&gt;"",LEFT('Atual-TXT'!A3228,15),"")</f>
        <v/>
      </c>
      <c r="B3207" s="11" t="str">
        <f>IF('Atual-TXT'!A3228&lt;&gt;"",RIGHT(LEFT('Atual-TXT'!A3228,51),34),"")</f>
        <v/>
      </c>
      <c r="C3207" s="12" t="str">
        <f>IF('Atual-TXT'!A3228&lt;&gt;"",VALUE(RIGHT(LEFT('Atual-TXT'!A3228,75),23)),"")</f>
        <v/>
      </c>
      <c r="D3207" s="11" t="str">
        <f>IF('Atual-TXT'!A3228&lt;&gt;"",RIGHT(LEFT('Atual-TXT'!A3228,77),1),"")</f>
        <v/>
      </c>
      <c r="E3207" s="12" t="str">
        <f>IF('Atual-TXT'!A3228&lt;&gt;"",IF(MOD(VALUE(LEFT(A3207,1)),2)=1,IF(D3207="D",C3207,-C3207),IF(D3207="C",C3207,-C3207)),"")</f>
        <v/>
      </c>
    </row>
    <row r="3208" spans="1:5" x14ac:dyDescent="0.2">
      <c r="A3208" s="11" t="str">
        <f>IF('Atual-TXT'!A3229&lt;&gt;"",LEFT('Atual-TXT'!A3229,15),"")</f>
        <v/>
      </c>
      <c r="B3208" s="11" t="str">
        <f>IF('Atual-TXT'!A3229&lt;&gt;"",RIGHT(LEFT('Atual-TXT'!A3229,51),34),"")</f>
        <v/>
      </c>
      <c r="C3208" s="12" t="str">
        <f>IF('Atual-TXT'!A3229&lt;&gt;"",VALUE(RIGHT(LEFT('Atual-TXT'!A3229,75),23)),"")</f>
        <v/>
      </c>
      <c r="D3208" s="11" t="str">
        <f>IF('Atual-TXT'!A3229&lt;&gt;"",RIGHT(LEFT('Atual-TXT'!A3229,77),1),"")</f>
        <v/>
      </c>
      <c r="E3208" s="12" t="str">
        <f>IF('Atual-TXT'!A3229&lt;&gt;"",IF(MOD(VALUE(LEFT(A3208,1)),2)=1,IF(D3208="D",C3208,-C3208),IF(D3208="C",C3208,-C3208)),"")</f>
        <v/>
      </c>
    </row>
    <row r="3209" spans="1:5" x14ac:dyDescent="0.2">
      <c r="A3209" s="11" t="str">
        <f>IF('Atual-TXT'!A3230&lt;&gt;"",LEFT('Atual-TXT'!A3230,15),"")</f>
        <v/>
      </c>
      <c r="B3209" s="11" t="str">
        <f>IF('Atual-TXT'!A3230&lt;&gt;"",RIGHT(LEFT('Atual-TXT'!A3230,51),34),"")</f>
        <v/>
      </c>
      <c r="C3209" s="12" t="str">
        <f>IF('Atual-TXT'!A3230&lt;&gt;"",VALUE(RIGHT(LEFT('Atual-TXT'!A3230,75),23)),"")</f>
        <v/>
      </c>
      <c r="D3209" s="11" t="str">
        <f>IF('Atual-TXT'!A3230&lt;&gt;"",RIGHT(LEFT('Atual-TXT'!A3230,77),1),"")</f>
        <v/>
      </c>
      <c r="E3209" s="12" t="str">
        <f>IF('Atual-TXT'!A3230&lt;&gt;"",IF(MOD(VALUE(LEFT(A3209,1)),2)=1,IF(D3209="D",C3209,-C3209),IF(D3209="C",C3209,-C3209)),"")</f>
        <v/>
      </c>
    </row>
    <row r="3210" spans="1:5" x14ac:dyDescent="0.2">
      <c r="A3210" s="11" t="str">
        <f>IF('Atual-TXT'!A3231&lt;&gt;"",LEFT('Atual-TXT'!A3231,15),"")</f>
        <v/>
      </c>
      <c r="B3210" s="11" t="str">
        <f>IF('Atual-TXT'!A3231&lt;&gt;"",RIGHT(LEFT('Atual-TXT'!A3231,51),34),"")</f>
        <v/>
      </c>
      <c r="C3210" s="12" t="str">
        <f>IF('Atual-TXT'!A3231&lt;&gt;"",VALUE(RIGHT(LEFT('Atual-TXT'!A3231,75),23)),"")</f>
        <v/>
      </c>
      <c r="D3210" s="11" t="str">
        <f>IF('Atual-TXT'!A3231&lt;&gt;"",RIGHT(LEFT('Atual-TXT'!A3231,77),1),"")</f>
        <v/>
      </c>
      <c r="E3210" s="12" t="str">
        <f>IF('Atual-TXT'!A3231&lt;&gt;"",IF(MOD(VALUE(LEFT(A3210,1)),2)=1,IF(D3210="D",C3210,-C3210),IF(D3210="C",C3210,-C3210)),"")</f>
        <v/>
      </c>
    </row>
    <row r="3211" spans="1:5" x14ac:dyDescent="0.2">
      <c r="A3211" s="11" t="str">
        <f>IF('Atual-TXT'!A3232&lt;&gt;"",LEFT('Atual-TXT'!A3232,15),"")</f>
        <v/>
      </c>
      <c r="B3211" s="11" t="str">
        <f>IF('Atual-TXT'!A3232&lt;&gt;"",RIGHT(LEFT('Atual-TXT'!A3232,51),34),"")</f>
        <v/>
      </c>
      <c r="C3211" s="12" t="str">
        <f>IF('Atual-TXT'!A3232&lt;&gt;"",VALUE(RIGHT(LEFT('Atual-TXT'!A3232,75),23)),"")</f>
        <v/>
      </c>
      <c r="D3211" s="11" t="str">
        <f>IF('Atual-TXT'!A3232&lt;&gt;"",RIGHT(LEFT('Atual-TXT'!A3232,77),1),"")</f>
        <v/>
      </c>
      <c r="E3211" s="12" t="str">
        <f>IF('Atual-TXT'!A3232&lt;&gt;"",IF(MOD(VALUE(LEFT(A3211,1)),2)=1,IF(D3211="D",C3211,-C3211),IF(D3211="C",C3211,-C3211)),"")</f>
        <v/>
      </c>
    </row>
    <row r="3212" spans="1:5" x14ac:dyDescent="0.2">
      <c r="A3212" s="11" t="str">
        <f>IF('Atual-TXT'!A3233&lt;&gt;"",LEFT('Atual-TXT'!A3233,15),"")</f>
        <v/>
      </c>
      <c r="B3212" s="11" t="str">
        <f>IF('Atual-TXT'!A3233&lt;&gt;"",RIGHT(LEFT('Atual-TXT'!A3233,51),34),"")</f>
        <v/>
      </c>
      <c r="C3212" s="12" t="str">
        <f>IF('Atual-TXT'!A3233&lt;&gt;"",VALUE(RIGHT(LEFT('Atual-TXT'!A3233,75),23)),"")</f>
        <v/>
      </c>
      <c r="D3212" s="11" t="str">
        <f>IF('Atual-TXT'!A3233&lt;&gt;"",RIGHT(LEFT('Atual-TXT'!A3233,77),1),"")</f>
        <v/>
      </c>
      <c r="E3212" s="12" t="str">
        <f>IF('Atual-TXT'!A3233&lt;&gt;"",IF(MOD(VALUE(LEFT(A3212,1)),2)=1,IF(D3212="D",C3212,-C3212),IF(D3212="C",C3212,-C3212)),"")</f>
        <v/>
      </c>
    </row>
    <row r="3213" spans="1:5" x14ac:dyDescent="0.2">
      <c r="A3213" s="11" t="str">
        <f>IF('Atual-TXT'!A3234&lt;&gt;"",LEFT('Atual-TXT'!A3234,15),"")</f>
        <v/>
      </c>
      <c r="B3213" s="11" t="str">
        <f>IF('Atual-TXT'!A3234&lt;&gt;"",RIGHT(LEFT('Atual-TXT'!A3234,51),34),"")</f>
        <v/>
      </c>
      <c r="C3213" s="12" t="str">
        <f>IF('Atual-TXT'!A3234&lt;&gt;"",VALUE(RIGHT(LEFT('Atual-TXT'!A3234,75),23)),"")</f>
        <v/>
      </c>
      <c r="D3213" s="11" t="str">
        <f>IF('Atual-TXT'!A3234&lt;&gt;"",RIGHT(LEFT('Atual-TXT'!A3234,77),1),"")</f>
        <v/>
      </c>
      <c r="E3213" s="12" t="str">
        <f>IF('Atual-TXT'!A3234&lt;&gt;"",IF(MOD(VALUE(LEFT(A3213,1)),2)=1,IF(D3213="D",C3213,-C3213),IF(D3213="C",C3213,-C3213)),"")</f>
        <v/>
      </c>
    </row>
    <row r="3214" spans="1:5" x14ac:dyDescent="0.2">
      <c r="A3214" s="11" t="str">
        <f>IF('Atual-TXT'!A3235&lt;&gt;"",LEFT('Atual-TXT'!A3235,15),"")</f>
        <v/>
      </c>
      <c r="B3214" s="11" t="str">
        <f>IF('Atual-TXT'!A3235&lt;&gt;"",RIGHT(LEFT('Atual-TXT'!A3235,51),34),"")</f>
        <v/>
      </c>
      <c r="C3214" s="12" t="str">
        <f>IF('Atual-TXT'!A3235&lt;&gt;"",VALUE(RIGHT(LEFT('Atual-TXT'!A3235,75),23)),"")</f>
        <v/>
      </c>
      <c r="D3214" s="11" t="str">
        <f>IF('Atual-TXT'!A3235&lt;&gt;"",RIGHT(LEFT('Atual-TXT'!A3235,77),1),"")</f>
        <v/>
      </c>
      <c r="E3214" s="12" t="str">
        <f>IF('Atual-TXT'!A3235&lt;&gt;"",IF(MOD(VALUE(LEFT(A3214,1)),2)=1,IF(D3214="D",C3214,-C3214),IF(D3214="C",C3214,-C3214)),"")</f>
        <v/>
      </c>
    </row>
    <row r="3215" spans="1:5" x14ac:dyDescent="0.2">
      <c r="A3215" s="11" t="str">
        <f>IF('Atual-TXT'!A3236&lt;&gt;"",LEFT('Atual-TXT'!A3236,15),"")</f>
        <v/>
      </c>
      <c r="B3215" s="11" t="str">
        <f>IF('Atual-TXT'!A3236&lt;&gt;"",RIGHT(LEFT('Atual-TXT'!A3236,51),34),"")</f>
        <v/>
      </c>
      <c r="C3215" s="12" t="str">
        <f>IF('Atual-TXT'!A3236&lt;&gt;"",VALUE(RIGHT(LEFT('Atual-TXT'!A3236,75),23)),"")</f>
        <v/>
      </c>
      <c r="D3215" s="11" t="str">
        <f>IF('Atual-TXT'!A3236&lt;&gt;"",RIGHT(LEFT('Atual-TXT'!A3236,77),1),"")</f>
        <v/>
      </c>
      <c r="E3215" s="12" t="str">
        <f>IF('Atual-TXT'!A3236&lt;&gt;"",IF(MOD(VALUE(LEFT(A3215,1)),2)=1,IF(D3215="D",C3215,-C3215),IF(D3215="C",C3215,-C3215)),"")</f>
        <v/>
      </c>
    </row>
    <row r="3216" spans="1:5" x14ac:dyDescent="0.2">
      <c r="A3216" s="11" t="str">
        <f>IF('Atual-TXT'!A3237&lt;&gt;"",LEFT('Atual-TXT'!A3237,15),"")</f>
        <v/>
      </c>
      <c r="B3216" s="11" t="str">
        <f>IF('Atual-TXT'!A3237&lt;&gt;"",RIGHT(LEFT('Atual-TXT'!A3237,51),34),"")</f>
        <v/>
      </c>
      <c r="C3216" s="12" t="str">
        <f>IF('Atual-TXT'!A3237&lt;&gt;"",VALUE(RIGHT(LEFT('Atual-TXT'!A3237,75),23)),"")</f>
        <v/>
      </c>
      <c r="D3216" s="11" t="str">
        <f>IF('Atual-TXT'!A3237&lt;&gt;"",RIGHT(LEFT('Atual-TXT'!A3237,77),1),"")</f>
        <v/>
      </c>
      <c r="E3216" s="12" t="str">
        <f>IF('Atual-TXT'!A3237&lt;&gt;"",IF(MOD(VALUE(LEFT(A3216,1)),2)=1,IF(D3216="D",C3216,-C3216),IF(D3216="C",C3216,-C3216)),"")</f>
        <v/>
      </c>
    </row>
    <row r="3217" spans="1:5" x14ac:dyDescent="0.2">
      <c r="A3217" s="11" t="str">
        <f>IF('Atual-TXT'!A3238&lt;&gt;"",LEFT('Atual-TXT'!A3238,15),"")</f>
        <v/>
      </c>
      <c r="B3217" s="11" t="str">
        <f>IF('Atual-TXT'!A3238&lt;&gt;"",RIGHT(LEFT('Atual-TXT'!A3238,51),34),"")</f>
        <v/>
      </c>
      <c r="C3217" s="12" t="str">
        <f>IF('Atual-TXT'!A3238&lt;&gt;"",VALUE(RIGHT(LEFT('Atual-TXT'!A3238,75),23)),"")</f>
        <v/>
      </c>
      <c r="D3217" s="11" t="str">
        <f>IF('Atual-TXT'!A3238&lt;&gt;"",RIGHT(LEFT('Atual-TXT'!A3238,77),1),"")</f>
        <v/>
      </c>
      <c r="E3217" s="12" t="str">
        <f>IF('Atual-TXT'!A3238&lt;&gt;"",IF(MOD(VALUE(LEFT(A3217,1)),2)=1,IF(D3217="D",C3217,-C3217),IF(D3217="C",C3217,-C3217)),"")</f>
        <v/>
      </c>
    </row>
    <row r="3218" spans="1:5" x14ac:dyDescent="0.2">
      <c r="A3218" s="11" t="str">
        <f>IF('Atual-TXT'!A3239&lt;&gt;"",LEFT('Atual-TXT'!A3239,15),"")</f>
        <v/>
      </c>
      <c r="B3218" s="11" t="str">
        <f>IF('Atual-TXT'!A3239&lt;&gt;"",RIGHT(LEFT('Atual-TXT'!A3239,51),34),"")</f>
        <v/>
      </c>
      <c r="C3218" s="12" t="str">
        <f>IF('Atual-TXT'!A3239&lt;&gt;"",VALUE(RIGHT(LEFT('Atual-TXT'!A3239,75),23)),"")</f>
        <v/>
      </c>
      <c r="D3218" s="11" t="str">
        <f>IF('Atual-TXT'!A3239&lt;&gt;"",RIGHT(LEFT('Atual-TXT'!A3239,77),1),"")</f>
        <v/>
      </c>
      <c r="E3218" s="12" t="str">
        <f>IF('Atual-TXT'!A3239&lt;&gt;"",IF(MOD(VALUE(LEFT(A3218,1)),2)=1,IF(D3218="D",C3218,-C3218),IF(D3218="C",C3218,-C3218)),"")</f>
        <v/>
      </c>
    </row>
    <row r="3219" spans="1:5" x14ac:dyDescent="0.2">
      <c r="A3219" s="11" t="str">
        <f>IF('Atual-TXT'!A3240&lt;&gt;"",LEFT('Atual-TXT'!A3240,15),"")</f>
        <v/>
      </c>
      <c r="B3219" s="11" t="str">
        <f>IF('Atual-TXT'!A3240&lt;&gt;"",RIGHT(LEFT('Atual-TXT'!A3240,51),34),"")</f>
        <v/>
      </c>
      <c r="C3219" s="12" t="str">
        <f>IF('Atual-TXT'!A3240&lt;&gt;"",VALUE(RIGHT(LEFT('Atual-TXT'!A3240,75),23)),"")</f>
        <v/>
      </c>
      <c r="D3219" s="11" t="str">
        <f>IF('Atual-TXT'!A3240&lt;&gt;"",RIGHT(LEFT('Atual-TXT'!A3240,77),1),"")</f>
        <v/>
      </c>
      <c r="E3219" s="12" t="str">
        <f>IF('Atual-TXT'!A3240&lt;&gt;"",IF(MOD(VALUE(LEFT(A3219,1)),2)=1,IF(D3219="D",C3219,-C3219),IF(D3219="C",C3219,-C3219)),"")</f>
        <v/>
      </c>
    </row>
    <row r="3220" spans="1:5" x14ac:dyDescent="0.2">
      <c r="A3220" s="11" t="str">
        <f>IF('Atual-TXT'!A3241&lt;&gt;"",LEFT('Atual-TXT'!A3241,15),"")</f>
        <v/>
      </c>
      <c r="B3220" s="11" t="str">
        <f>IF('Atual-TXT'!A3241&lt;&gt;"",RIGHT(LEFT('Atual-TXT'!A3241,51),34),"")</f>
        <v/>
      </c>
      <c r="C3220" s="12" t="str">
        <f>IF('Atual-TXT'!A3241&lt;&gt;"",VALUE(RIGHT(LEFT('Atual-TXT'!A3241,75),23)),"")</f>
        <v/>
      </c>
      <c r="D3220" s="11" t="str">
        <f>IF('Atual-TXT'!A3241&lt;&gt;"",RIGHT(LEFT('Atual-TXT'!A3241,77),1),"")</f>
        <v/>
      </c>
      <c r="E3220" s="12" t="str">
        <f>IF('Atual-TXT'!A3241&lt;&gt;"",IF(MOD(VALUE(LEFT(A3220,1)),2)=1,IF(D3220="D",C3220,-C3220),IF(D3220="C",C3220,-C3220)),"")</f>
        <v/>
      </c>
    </row>
    <row r="3221" spans="1:5" x14ac:dyDescent="0.2">
      <c r="A3221" s="11" t="str">
        <f>IF('Atual-TXT'!A3242&lt;&gt;"",LEFT('Atual-TXT'!A3242,15),"")</f>
        <v/>
      </c>
      <c r="B3221" s="11" t="str">
        <f>IF('Atual-TXT'!A3242&lt;&gt;"",RIGHT(LEFT('Atual-TXT'!A3242,51),34),"")</f>
        <v/>
      </c>
      <c r="C3221" s="12" t="str">
        <f>IF('Atual-TXT'!A3242&lt;&gt;"",VALUE(RIGHT(LEFT('Atual-TXT'!A3242,75),23)),"")</f>
        <v/>
      </c>
      <c r="D3221" s="11" t="str">
        <f>IF('Atual-TXT'!A3242&lt;&gt;"",RIGHT(LEFT('Atual-TXT'!A3242,77),1),"")</f>
        <v/>
      </c>
      <c r="E3221" s="12" t="str">
        <f>IF('Atual-TXT'!A3242&lt;&gt;"",IF(MOD(VALUE(LEFT(A3221,1)),2)=1,IF(D3221="D",C3221,-C3221),IF(D3221="C",C3221,-C3221)),"")</f>
        <v/>
      </c>
    </row>
    <row r="3222" spans="1:5" x14ac:dyDescent="0.2">
      <c r="A3222" s="11" t="str">
        <f>IF('Atual-TXT'!A3243&lt;&gt;"",LEFT('Atual-TXT'!A3243,15),"")</f>
        <v/>
      </c>
      <c r="B3222" s="11" t="str">
        <f>IF('Atual-TXT'!A3243&lt;&gt;"",RIGHT(LEFT('Atual-TXT'!A3243,51),34),"")</f>
        <v/>
      </c>
      <c r="C3222" s="12" t="str">
        <f>IF('Atual-TXT'!A3243&lt;&gt;"",VALUE(RIGHT(LEFT('Atual-TXT'!A3243,75),23)),"")</f>
        <v/>
      </c>
      <c r="D3222" s="11" t="str">
        <f>IF('Atual-TXT'!A3243&lt;&gt;"",RIGHT(LEFT('Atual-TXT'!A3243,77),1),"")</f>
        <v/>
      </c>
      <c r="E3222" s="12" t="str">
        <f>IF('Atual-TXT'!A3243&lt;&gt;"",IF(MOD(VALUE(LEFT(A3222,1)),2)=1,IF(D3222="D",C3222,-C3222),IF(D3222="C",C3222,-C3222)),"")</f>
        <v/>
      </c>
    </row>
    <row r="3223" spans="1:5" x14ac:dyDescent="0.2">
      <c r="A3223" s="11" t="str">
        <f>IF('Atual-TXT'!A3244&lt;&gt;"",LEFT('Atual-TXT'!A3244,15),"")</f>
        <v/>
      </c>
      <c r="B3223" s="11" t="str">
        <f>IF('Atual-TXT'!A3244&lt;&gt;"",RIGHT(LEFT('Atual-TXT'!A3244,51),34),"")</f>
        <v/>
      </c>
      <c r="C3223" s="12" t="str">
        <f>IF('Atual-TXT'!A3244&lt;&gt;"",VALUE(RIGHT(LEFT('Atual-TXT'!A3244,75),23)),"")</f>
        <v/>
      </c>
      <c r="D3223" s="11" t="str">
        <f>IF('Atual-TXT'!A3244&lt;&gt;"",RIGHT(LEFT('Atual-TXT'!A3244,77),1),"")</f>
        <v/>
      </c>
      <c r="E3223" s="12" t="str">
        <f>IF('Atual-TXT'!A3244&lt;&gt;"",IF(MOD(VALUE(LEFT(A3223,1)),2)=1,IF(D3223="D",C3223,-C3223),IF(D3223="C",C3223,-C3223)),"")</f>
        <v/>
      </c>
    </row>
    <row r="3224" spans="1:5" x14ac:dyDescent="0.2">
      <c r="A3224" s="11" t="str">
        <f>IF('Atual-TXT'!A3245&lt;&gt;"",LEFT('Atual-TXT'!A3245,15),"")</f>
        <v/>
      </c>
      <c r="B3224" s="11" t="str">
        <f>IF('Atual-TXT'!A3245&lt;&gt;"",RIGHT(LEFT('Atual-TXT'!A3245,51),34),"")</f>
        <v/>
      </c>
      <c r="C3224" s="12" t="str">
        <f>IF('Atual-TXT'!A3245&lt;&gt;"",VALUE(RIGHT(LEFT('Atual-TXT'!A3245,75),23)),"")</f>
        <v/>
      </c>
      <c r="D3224" s="11" t="str">
        <f>IF('Atual-TXT'!A3245&lt;&gt;"",RIGHT(LEFT('Atual-TXT'!A3245,77),1),"")</f>
        <v/>
      </c>
      <c r="E3224" s="12" t="str">
        <f>IF('Atual-TXT'!A3245&lt;&gt;"",IF(MOD(VALUE(LEFT(A3224,1)),2)=1,IF(D3224="D",C3224,-C3224),IF(D3224="C",C3224,-C3224)),"")</f>
        <v/>
      </c>
    </row>
    <row r="3225" spans="1:5" x14ac:dyDescent="0.2">
      <c r="A3225" s="11" t="str">
        <f>IF('Atual-TXT'!A3246&lt;&gt;"",LEFT('Atual-TXT'!A3246,15),"")</f>
        <v/>
      </c>
      <c r="B3225" s="11" t="str">
        <f>IF('Atual-TXT'!A3246&lt;&gt;"",RIGHT(LEFT('Atual-TXT'!A3246,51),34),"")</f>
        <v/>
      </c>
      <c r="C3225" s="12" t="str">
        <f>IF('Atual-TXT'!A3246&lt;&gt;"",VALUE(RIGHT(LEFT('Atual-TXT'!A3246,75),23)),"")</f>
        <v/>
      </c>
      <c r="D3225" s="11" t="str">
        <f>IF('Atual-TXT'!A3246&lt;&gt;"",RIGHT(LEFT('Atual-TXT'!A3246,77),1),"")</f>
        <v/>
      </c>
      <c r="E3225" s="12" t="str">
        <f>IF('Atual-TXT'!A3246&lt;&gt;"",IF(MOD(VALUE(LEFT(A3225,1)),2)=1,IF(D3225="D",C3225,-C3225),IF(D3225="C",C3225,-C3225)),"")</f>
        <v/>
      </c>
    </row>
    <row r="3226" spans="1:5" x14ac:dyDescent="0.2">
      <c r="A3226" s="11" t="str">
        <f>IF('Atual-TXT'!A3247&lt;&gt;"",LEFT('Atual-TXT'!A3247,15),"")</f>
        <v/>
      </c>
      <c r="B3226" s="11" t="str">
        <f>IF('Atual-TXT'!A3247&lt;&gt;"",RIGHT(LEFT('Atual-TXT'!A3247,51),34),"")</f>
        <v/>
      </c>
      <c r="C3226" s="12" t="str">
        <f>IF('Atual-TXT'!A3247&lt;&gt;"",VALUE(RIGHT(LEFT('Atual-TXT'!A3247,75),23)),"")</f>
        <v/>
      </c>
      <c r="D3226" s="11" t="str">
        <f>IF('Atual-TXT'!A3247&lt;&gt;"",RIGHT(LEFT('Atual-TXT'!A3247,77),1),"")</f>
        <v/>
      </c>
      <c r="E3226" s="12" t="str">
        <f>IF('Atual-TXT'!A3247&lt;&gt;"",IF(MOD(VALUE(LEFT(A3226,1)),2)=1,IF(D3226="D",C3226,-C3226),IF(D3226="C",C3226,-C3226)),"")</f>
        <v/>
      </c>
    </row>
    <row r="3227" spans="1:5" x14ac:dyDescent="0.2">
      <c r="A3227" s="11" t="str">
        <f>IF('Atual-TXT'!A3248&lt;&gt;"",LEFT('Atual-TXT'!A3248,15),"")</f>
        <v/>
      </c>
      <c r="B3227" s="11" t="str">
        <f>IF('Atual-TXT'!A3248&lt;&gt;"",RIGHT(LEFT('Atual-TXT'!A3248,51),34),"")</f>
        <v/>
      </c>
      <c r="C3227" s="12" t="str">
        <f>IF('Atual-TXT'!A3248&lt;&gt;"",VALUE(RIGHT(LEFT('Atual-TXT'!A3248,75),23)),"")</f>
        <v/>
      </c>
      <c r="D3227" s="11" t="str">
        <f>IF('Atual-TXT'!A3248&lt;&gt;"",RIGHT(LEFT('Atual-TXT'!A3248,77),1),"")</f>
        <v/>
      </c>
      <c r="E3227" s="12" t="str">
        <f>IF('Atual-TXT'!A3248&lt;&gt;"",IF(MOD(VALUE(LEFT(A3227,1)),2)=1,IF(D3227="D",C3227,-C3227),IF(D3227="C",C3227,-C3227)),"")</f>
        <v/>
      </c>
    </row>
    <row r="3228" spans="1:5" x14ac:dyDescent="0.2">
      <c r="A3228" s="11" t="str">
        <f>IF('Atual-TXT'!A3249&lt;&gt;"",LEFT('Atual-TXT'!A3249,15),"")</f>
        <v/>
      </c>
      <c r="B3228" s="11" t="str">
        <f>IF('Atual-TXT'!A3249&lt;&gt;"",RIGHT(LEFT('Atual-TXT'!A3249,51),34),"")</f>
        <v/>
      </c>
      <c r="C3228" s="12" t="str">
        <f>IF('Atual-TXT'!A3249&lt;&gt;"",VALUE(RIGHT(LEFT('Atual-TXT'!A3249,75),23)),"")</f>
        <v/>
      </c>
      <c r="D3228" s="11" t="str">
        <f>IF('Atual-TXT'!A3249&lt;&gt;"",RIGHT(LEFT('Atual-TXT'!A3249,77),1),"")</f>
        <v/>
      </c>
      <c r="E3228" s="12" t="str">
        <f>IF('Atual-TXT'!A3249&lt;&gt;"",IF(MOD(VALUE(LEFT(A3228,1)),2)=1,IF(D3228="D",C3228,-C3228),IF(D3228="C",C3228,-C3228)),"")</f>
        <v/>
      </c>
    </row>
    <row r="3229" spans="1:5" x14ac:dyDescent="0.2">
      <c r="A3229" s="11" t="str">
        <f>IF('Atual-TXT'!A3250&lt;&gt;"",LEFT('Atual-TXT'!A3250,15),"")</f>
        <v/>
      </c>
      <c r="B3229" s="11" t="str">
        <f>IF('Atual-TXT'!A3250&lt;&gt;"",RIGHT(LEFT('Atual-TXT'!A3250,51),34),"")</f>
        <v/>
      </c>
      <c r="C3229" s="12" t="str">
        <f>IF('Atual-TXT'!A3250&lt;&gt;"",VALUE(RIGHT(LEFT('Atual-TXT'!A3250,75),23)),"")</f>
        <v/>
      </c>
      <c r="D3229" s="11" t="str">
        <f>IF('Atual-TXT'!A3250&lt;&gt;"",RIGHT(LEFT('Atual-TXT'!A3250,77),1),"")</f>
        <v/>
      </c>
      <c r="E3229" s="12" t="str">
        <f>IF('Atual-TXT'!A3250&lt;&gt;"",IF(MOD(VALUE(LEFT(A3229,1)),2)=1,IF(D3229="D",C3229,-C3229),IF(D3229="C",C3229,-C3229)),"")</f>
        <v/>
      </c>
    </row>
    <row r="3230" spans="1:5" x14ac:dyDescent="0.2">
      <c r="A3230" s="11" t="str">
        <f>IF('Atual-TXT'!A3251&lt;&gt;"",LEFT('Atual-TXT'!A3251,15),"")</f>
        <v/>
      </c>
      <c r="B3230" s="11" t="str">
        <f>IF('Atual-TXT'!A3251&lt;&gt;"",RIGHT(LEFT('Atual-TXT'!A3251,51),34),"")</f>
        <v/>
      </c>
      <c r="C3230" s="12" t="str">
        <f>IF('Atual-TXT'!A3251&lt;&gt;"",VALUE(RIGHT(LEFT('Atual-TXT'!A3251,75),23)),"")</f>
        <v/>
      </c>
      <c r="D3230" s="11" t="str">
        <f>IF('Atual-TXT'!A3251&lt;&gt;"",RIGHT(LEFT('Atual-TXT'!A3251,77),1),"")</f>
        <v/>
      </c>
      <c r="E3230" s="12" t="str">
        <f>IF('Atual-TXT'!A3251&lt;&gt;"",IF(MOD(VALUE(LEFT(A3230,1)),2)=1,IF(D3230="D",C3230,-C3230),IF(D3230="C",C3230,-C3230)),"")</f>
        <v/>
      </c>
    </row>
    <row r="3231" spans="1:5" x14ac:dyDescent="0.2">
      <c r="A3231" s="11" t="str">
        <f>IF('Atual-TXT'!A3252&lt;&gt;"",LEFT('Atual-TXT'!A3252,15),"")</f>
        <v/>
      </c>
      <c r="B3231" s="11" t="str">
        <f>IF('Atual-TXT'!A3252&lt;&gt;"",RIGHT(LEFT('Atual-TXT'!A3252,51),34),"")</f>
        <v/>
      </c>
      <c r="C3231" s="12" t="str">
        <f>IF('Atual-TXT'!A3252&lt;&gt;"",VALUE(RIGHT(LEFT('Atual-TXT'!A3252,75),23)),"")</f>
        <v/>
      </c>
      <c r="D3231" s="11" t="str">
        <f>IF('Atual-TXT'!A3252&lt;&gt;"",RIGHT(LEFT('Atual-TXT'!A3252,77),1),"")</f>
        <v/>
      </c>
      <c r="E3231" s="12" t="str">
        <f>IF('Atual-TXT'!A3252&lt;&gt;"",IF(MOD(VALUE(LEFT(A3231,1)),2)=1,IF(D3231="D",C3231,-C3231),IF(D3231="C",C3231,-C3231)),"")</f>
        <v/>
      </c>
    </row>
    <row r="3232" spans="1:5" x14ac:dyDescent="0.2">
      <c r="A3232" s="11" t="str">
        <f>IF('Atual-TXT'!A3253&lt;&gt;"",LEFT('Atual-TXT'!A3253,15),"")</f>
        <v/>
      </c>
      <c r="B3232" s="11" t="str">
        <f>IF('Atual-TXT'!A3253&lt;&gt;"",RIGHT(LEFT('Atual-TXT'!A3253,51),34),"")</f>
        <v/>
      </c>
      <c r="C3232" s="12" t="str">
        <f>IF('Atual-TXT'!A3253&lt;&gt;"",VALUE(RIGHT(LEFT('Atual-TXT'!A3253,75),23)),"")</f>
        <v/>
      </c>
      <c r="D3232" s="11" t="str">
        <f>IF('Atual-TXT'!A3253&lt;&gt;"",RIGHT(LEFT('Atual-TXT'!A3253,77),1),"")</f>
        <v/>
      </c>
      <c r="E3232" s="12" t="str">
        <f>IF('Atual-TXT'!A3253&lt;&gt;"",IF(MOD(VALUE(LEFT(A3232,1)),2)=1,IF(D3232="D",C3232,-C3232),IF(D3232="C",C3232,-C3232)),"")</f>
        <v/>
      </c>
    </row>
    <row r="3233" spans="1:5" x14ac:dyDescent="0.2">
      <c r="A3233" s="11" t="str">
        <f>IF('Atual-TXT'!A3254&lt;&gt;"",LEFT('Atual-TXT'!A3254,15),"")</f>
        <v/>
      </c>
      <c r="B3233" s="11" t="str">
        <f>IF('Atual-TXT'!A3254&lt;&gt;"",RIGHT(LEFT('Atual-TXT'!A3254,51),34),"")</f>
        <v/>
      </c>
      <c r="C3233" s="12" t="str">
        <f>IF('Atual-TXT'!A3254&lt;&gt;"",VALUE(RIGHT(LEFT('Atual-TXT'!A3254,75),23)),"")</f>
        <v/>
      </c>
      <c r="D3233" s="11" t="str">
        <f>IF('Atual-TXT'!A3254&lt;&gt;"",RIGHT(LEFT('Atual-TXT'!A3254,77),1),"")</f>
        <v/>
      </c>
      <c r="E3233" s="12" t="str">
        <f>IF('Atual-TXT'!A3254&lt;&gt;"",IF(MOD(VALUE(LEFT(A3233,1)),2)=1,IF(D3233="D",C3233,-C3233),IF(D3233="C",C3233,-C3233)),"")</f>
        <v/>
      </c>
    </row>
    <row r="3234" spans="1:5" x14ac:dyDescent="0.2">
      <c r="A3234" s="11" t="str">
        <f>IF('Atual-TXT'!A3255&lt;&gt;"",LEFT('Atual-TXT'!A3255,15),"")</f>
        <v/>
      </c>
      <c r="B3234" s="11" t="str">
        <f>IF('Atual-TXT'!A3255&lt;&gt;"",RIGHT(LEFT('Atual-TXT'!A3255,51),34),"")</f>
        <v/>
      </c>
      <c r="C3234" s="12" t="str">
        <f>IF('Atual-TXT'!A3255&lt;&gt;"",VALUE(RIGHT(LEFT('Atual-TXT'!A3255,75),23)),"")</f>
        <v/>
      </c>
      <c r="D3234" s="11" t="str">
        <f>IF('Atual-TXT'!A3255&lt;&gt;"",RIGHT(LEFT('Atual-TXT'!A3255,77),1),"")</f>
        <v/>
      </c>
      <c r="E3234" s="12" t="str">
        <f>IF('Atual-TXT'!A3255&lt;&gt;"",IF(MOD(VALUE(LEFT(A3234,1)),2)=1,IF(D3234="D",C3234,-C3234),IF(D3234="C",C3234,-C3234)),"")</f>
        <v/>
      </c>
    </row>
    <row r="3235" spans="1:5" x14ac:dyDescent="0.2">
      <c r="A3235" s="11" t="str">
        <f>IF('Atual-TXT'!A3256&lt;&gt;"",LEFT('Atual-TXT'!A3256,15),"")</f>
        <v/>
      </c>
      <c r="B3235" s="11" t="str">
        <f>IF('Atual-TXT'!A3256&lt;&gt;"",RIGHT(LEFT('Atual-TXT'!A3256,51),34),"")</f>
        <v/>
      </c>
      <c r="C3235" s="12" t="str">
        <f>IF('Atual-TXT'!A3256&lt;&gt;"",VALUE(RIGHT(LEFT('Atual-TXT'!A3256,75),23)),"")</f>
        <v/>
      </c>
      <c r="D3235" s="11" t="str">
        <f>IF('Atual-TXT'!A3256&lt;&gt;"",RIGHT(LEFT('Atual-TXT'!A3256,77),1),"")</f>
        <v/>
      </c>
      <c r="E3235" s="12" t="str">
        <f>IF('Atual-TXT'!A3256&lt;&gt;"",IF(MOD(VALUE(LEFT(A3235,1)),2)=1,IF(D3235="D",C3235,-C3235),IF(D3235="C",C3235,-C3235)),"")</f>
        <v/>
      </c>
    </row>
    <row r="3236" spans="1:5" x14ac:dyDescent="0.2">
      <c r="A3236" s="11" t="str">
        <f>IF('Atual-TXT'!A3257&lt;&gt;"",LEFT('Atual-TXT'!A3257,15),"")</f>
        <v/>
      </c>
      <c r="B3236" s="11" t="str">
        <f>IF('Atual-TXT'!A3257&lt;&gt;"",RIGHT(LEFT('Atual-TXT'!A3257,51),34),"")</f>
        <v/>
      </c>
      <c r="C3236" s="12" t="str">
        <f>IF('Atual-TXT'!A3257&lt;&gt;"",VALUE(RIGHT(LEFT('Atual-TXT'!A3257,75),23)),"")</f>
        <v/>
      </c>
      <c r="D3236" s="11" t="str">
        <f>IF('Atual-TXT'!A3257&lt;&gt;"",RIGHT(LEFT('Atual-TXT'!A3257,77),1),"")</f>
        <v/>
      </c>
      <c r="E3236" s="12" t="str">
        <f>IF('Atual-TXT'!A3257&lt;&gt;"",IF(MOD(VALUE(LEFT(A3236,1)),2)=1,IF(D3236="D",C3236,-C3236),IF(D3236="C",C3236,-C3236)),"")</f>
        <v/>
      </c>
    </row>
    <row r="3237" spans="1:5" x14ac:dyDescent="0.2">
      <c r="A3237" s="11" t="str">
        <f>IF('Atual-TXT'!A3258&lt;&gt;"",LEFT('Atual-TXT'!A3258,15),"")</f>
        <v/>
      </c>
      <c r="B3237" s="11" t="str">
        <f>IF('Atual-TXT'!A3258&lt;&gt;"",RIGHT(LEFT('Atual-TXT'!A3258,51),34),"")</f>
        <v/>
      </c>
      <c r="C3237" s="12" t="str">
        <f>IF('Atual-TXT'!A3258&lt;&gt;"",VALUE(RIGHT(LEFT('Atual-TXT'!A3258,75),23)),"")</f>
        <v/>
      </c>
      <c r="D3237" s="11" t="str">
        <f>IF('Atual-TXT'!A3258&lt;&gt;"",RIGHT(LEFT('Atual-TXT'!A3258,77),1),"")</f>
        <v/>
      </c>
      <c r="E3237" s="12" t="str">
        <f>IF('Atual-TXT'!A3258&lt;&gt;"",IF(MOD(VALUE(LEFT(A3237,1)),2)=1,IF(D3237="D",C3237,-C3237),IF(D3237="C",C3237,-C3237)),"")</f>
        <v/>
      </c>
    </row>
    <row r="3238" spans="1:5" x14ac:dyDescent="0.2">
      <c r="A3238" s="11" t="str">
        <f>IF('Atual-TXT'!A3259&lt;&gt;"",LEFT('Atual-TXT'!A3259,15),"")</f>
        <v/>
      </c>
      <c r="B3238" s="11" t="str">
        <f>IF('Atual-TXT'!A3259&lt;&gt;"",RIGHT(LEFT('Atual-TXT'!A3259,51),34),"")</f>
        <v/>
      </c>
      <c r="C3238" s="12" t="str">
        <f>IF('Atual-TXT'!A3259&lt;&gt;"",VALUE(RIGHT(LEFT('Atual-TXT'!A3259,75),23)),"")</f>
        <v/>
      </c>
      <c r="D3238" s="11" t="str">
        <f>IF('Atual-TXT'!A3259&lt;&gt;"",RIGHT(LEFT('Atual-TXT'!A3259,77),1),"")</f>
        <v/>
      </c>
      <c r="E3238" s="12" t="str">
        <f>IF('Atual-TXT'!A3259&lt;&gt;"",IF(MOD(VALUE(LEFT(A3238,1)),2)=1,IF(D3238="D",C3238,-C3238),IF(D3238="C",C3238,-C3238)),"")</f>
        <v/>
      </c>
    </row>
    <row r="3239" spans="1:5" x14ac:dyDescent="0.2">
      <c r="A3239" s="11" t="str">
        <f>IF('Atual-TXT'!A3260&lt;&gt;"",LEFT('Atual-TXT'!A3260,15),"")</f>
        <v/>
      </c>
      <c r="B3239" s="11" t="str">
        <f>IF('Atual-TXT'!A3260&lt;&gt;"",RIGHT(LEFT('Atual-TXT'!A3260,51),34),"")</f>
        <v/>
      </c>
      <c r="C3239" s="12" t="str">
        <f>IF('Atual-TXT'!A3260&lt;&gt;"",VALUE(RIGHT(LEFT('Atual-TXT'!A3260,75),23)),"")</f>
        <v/>
      </c>
      <c r="D3239" s="11" t="str">
        <f>IF('Atual-TXT'!A3260&lt;&gt;"",RIGHT(LEFT('Atual-TXT'!A3260,77),1),"")</f>
        <v/>
      </c>
      <c r="E3239" s="12" t="str">
        <f>IF('Atual-TXT'!A3260&lt;&gt;"",IF(MOD(VALUE(LEFT(A3239,1)),2)=1,IF(D3239="D",C3239,-C3239),IF(D3239="C",C3239,-C3239)),"")</f>
        <v/>
      </c>
    </row>
    <row r="3240" spans="1:5" x14ac:dyDescent="0.2">
      <c r="A3240" s="11" t="str">
        <f>IF('Atual-TXT'!A3261&lt;&gt;"",LEFT('Atual-TXT'!A3261,15),"")</f>
        <v/>
      </c>
      <c r="B3240" s="11" t="str">
        <f>IF('Atual-TXT'!A3261&lt;&gt;"",RIGHT(LEFT('Atual-TXT'!A3261,51),34),"")</f>
        <v/>
      </c>
      <c r="C3240" s="12" t="str">
        <f>IF('Atual-TXT'!A3261&lt;&gt;"",VALUE(RIGHT(LEFT('Atual-TXT'!A3261,75),23)),"")</f>
        <v/>
      </c>
      <c r="D3240" s="11" t="str">
        <f>IF('Atual-TXT'!A3261&lt;&gt;"",RIGHT(LEFT('Atual-TXT'!A3261,77),1),"")</f>
        <v/>
      </c>
      <c r="E3240" s="12" t="str">
        <f>IF('Atual-TXT'!A3261&lt;&gt;"",IF(MOD(VALUE(LEFT(A3240,1)),2)=1,IF(D3240="D",C3240,-C3240),IF(D3240="C",C3240,-C3240)),"")</f>
        <v/>
      </c>
    </row>
    <row r="3241" spans="1:5" x14ac:dyDescent="0.2">
      <c r="A3241" s="11" t="str">
        <f>IF('Atual-TXT'!A3262&lt;&gt;"",LEFT('Atual-TXT'!A3262,15),"")</f>
        <v/>
      </c>
      <c r="B3241" s="11" t="str">
        <f>IF('Atual-TXT'!A3262&lt;&gt;"",RIGHT(LEFT('Atual-TXT'!A3262,51),34),"")</f>
        <v/>
      </c>
      <c r="C3241" s="12" t="str">
        <f>IF('Atual-TXT'!A3262&lt;&gt;"",VALUE(RIGHT(LEFT('Atual-TXT'!A3262,75),23)),"")</f>
        <v/>
      </c>
      <c r="D3241" s="11" t="str">
        <f>IF('Atual-TXT'!A3262&lt;&gt;"",RIGHT(LEFT('Atual-TXT'!A3262,77),1),"")</f>
        <v/>
      </c>
      <c r="E3241" s="12" t="str">
        <f>IF('Atual-TXT'!A3262&lt;&gt;"",IF(MOD(VALUE(LEFT(A3241,1)),2)=1,IF(D3241="D",C3241,-C3241),IF(D3241="C",C3241,-C3241)),"")</f>
        <v/>
      </c>
    </row>
    <row r="3242" spans="1:5" x14ac:dyDescent="0.2">
      <c r="A3242" s="11" t="str">
        <f>IF('Atual-TXT'!A3263&lt;&gt;"",LEFT('Atual-TXT'!A3263,15),"")</f>
        <v/>
      </c>
      <c r="B3242" s="11" t="str">
        <f>IF('Atual-TXT'!A3263&lt;&gt;"",RIGHT(LEFT('Atual-TXT'!A3263,51),34),"")</f>
        <v/>
      </c>
      <c r="C3242" s="12" t="str">
        <f>IF('Atual-TXT'!A3263&lt;&gt;"",VALUE(RIGHT(LEFT('Atual-TXT'!A3263,75),23)),"")</f>
        <v/>
      </c>
      <c r="D3242" s="11" t="str">
        <f>IF('Atual-TXT'!A3263&lt;&gt;"",RIGHT(LEFT('Atual-TXT'!A3263,77),1),"")</f>
        <v/>
      </c>
      <c r="E3242" s="12" t="str">
        <f>IF('Atual-TXT'!A3263&lt;&gt;"",IF(MOD(VALUE(LEFT(A3242,1)),2)=1,IF(D3242="D",C3242,-C3242),IF(D3242="C",C3242,-C3242)),"")</f>
        <v/>
      </c>
    </row>
    <row r="3243" spans="1:5" x14ac:dyDescent="0.2">
      <c r="A3243" s="11" t="str">
        <f>IF('Atual-TXT'!A3264&lt;&gt;"",LEFT('Atual-TXT'!A3264,15),"")</f>
        <v/>
      </c>
      <c r="B3243" s="11" t="str">
        <f>IF('Atual-TXT'!A3264&lt;&gt;"",RIGHT(LEFT('Atual-TXT'!A3264,51),34),"")</f>
        <v/>
      </c>
      <c r="C3243" s="12" t="str">
        <f>IF('Atual-TXT'!A3264&lt;&gt;"",VALUE(RIGHT(LEFT('Atual-TXT'!A3264,75),23)),"")</f>
        <v/>
      </c>
      <c r="D3243" s="11" t="str">
        <f>IF('Atual-TXT'!A3264&lt;&gt;"",RIGHT(LEFT('Atual-TXT'!A3264,77),1),"")</f>
        <v/>
      </c>
      <c r="E3243" s="12" t="str">
        <f>IF('Atual-TXT'!A3264&lt;&gt;"",IF(MOD(VALUE(LEFT(A3243,1)),2)=1,IF(D3243="D",C3243,-C3243),IF(D3243="C",C3243,-C3243)),"")</f>
        <v/>
      </c>
    </row>
    <row r="3244" spans="1:5" x14ac:dyDescent="0.2">
      <c r="A3244" s="11" t="str">
        <f>IF('Atual-TXT'!A3265&lt;&gt;"",LEFT('Atual-TXT'!A3265,15),"")</f>
        <v/>
      </c>
      <c r="B3244" s="11" t="str">
        <f>IF('Atual-TXT'!A3265&lt;&gt;"",RIGHT(LEFT('Atual-TXT'!A3265,51),34),"")</f>
        <v/>
      </c>
      <c r="C3244" s="12" t="str">
        <f>IF('Atual-TXT'!A3265&lt;&gt;"",VALUE(RIGHT(LEFT('Atual-TXT'!A3265,75),23)),"")</f>
        <v/>
      </c>
      <c r="D3244" s="11" t="str">
        <f>IF('Atual-TXT'!A3265&lt;&gt;"",RIGHT(LEFT('Atual-TXT'!A3265,77),1),"")</f>
        <v/>
      </c>
      <c r="E3244" s="12" t="str">
        <f>IF('Atual-TXT'!A3265&lt;&gt;"",IF(MOD(VALUE(LEFT(A3244,1)),2)=1,IF(D3244="D",C3244,-C3244),IF(D3244="C",C3244,-C3244)),"")</f>
        <v/>
      </c>
    </row>
    <row r="3245" spans="1:5" x14ac:dyDescent="0.2">
      <c r="A3245" s="11" t="str">
        <f>IF('Atual-TXT'!A3266&lt;&gt;"",LEFT('Atual-TXT'!A3266,15),"")</f>
        <v/>
      </c>
      <c r="B3245" s="11" t="str">
        <f>IF('Atual-TXT'!A3266&lt;&gt;"",RIGHT(LEFT('Atual-TXT'!A3266,51),34),"")</f>
        <v/>
      </c>
      <c r="C3245" s="12" t="str">
        <f>IF('Atual-TXT'!A3266&lt;&gt;"",VALUE(RIGHT(LEFT('Atual-TXT'!A3266,75),23)),"")</f>
        <v/>
      </c>
      <c r="D3245" s="11" t="str">
        <f>IF('Atual-TXT'!A3266&lt;&gt;"",RIGHT(LEFT('Atual-TXT'!A3266,77),1),"")</f>
        <v/>
      </c>
      <c r="E3245" s="12" t="str">
        <f>IF('Atual-TXT'!A3266&lt;&gt;"",IF(MOD(VALUE(LEFT(A3245,1)),2)=1,IF(D3245="D",C3245,-C3245),IF(D3245="C",C3245,-C3245)),"")</f>
        <v/>
      </c>
    </row>
    <row r="3246" spans="1:5" x14ac:dyDescent="0.2">
      <c r="A3246" s="11" t="str">
        <f>IF('Atual-TXT'!A3267&lt;&gt;"",LEFT('Atual-TXT'!A3267,15),"")</f>
        <v/>
      </c>
      <c r="B3246" s="11" t="str">
        <f>IF('Atual-TXT'!A3267&lt;&gt;"",RIGHT(LEFT('Atual-TXT'!A3267,51),34),"")</f>
        <v/>
      </c>
      <c r="C3246" s="12" t="str">
        <f>IF('Atual-TXT'!A3267&lt;&gt;"",VALUE(RIGHT(LEFT('Atual-TXT'!A3267,75),23)),"")</f>
        <v/>
      </c>
      <c r="D3246" s="11" t="str">
        <f>IF('Atual-TXT'!A3267&lt;&gt;"",RIGHT(LEFT('Atual-TXT'!A3267,77),1),"")</f>
        <v/>
      </c>
      <c r="E3246" s="12" t="str">
        <f>IF('Atual-TXT'!A3267&lt;&gt;"",IF(MOD(VALUE(LEFT(A3246,1)),2)=1,IF(D3246="D",C3246,-C3246),IF(D3246="C",C3246,-C3246)),"")</f>
        <v/>
      </c>
    </row>
    <row r="3247" spans="1:5" x14ac:dyDescent="0.2">
      <c r="A3247" s="11" t="str">
        <f>IF('Atual-TXT'!A3268&lt;&gt;"",LEFT('Atual-TXT'!A3268,15),"")</f>
        <v/>
      </c>
      <c r="B3247" s="11" t="str">
        <f>IF('Atual-TXT'!A3268&lt;&gt;"",RIGHT(LEFT('Atual-TXT'!A3268,51),34),"")</f>
        <v/>
      </c>
      <c r="C3247" s="12" t="str">
        <f>IF('Atual-TXT'!A3268&lt;&gt;"",VALUE(RIGHT(LEFT('Atual-TXT'!A3268,75),23)),"")</f>
        <v/>
      </c>
      <c r="D3247" s="11" t="str">
        <f>IF('Atual-TXT'!A3268&lt;&gt;"",RIGHT(LEFT('Atual-TXT'!A3268,77),1),"")</f>
        <v/>
      </c>
      <c r="E3247" s="12" t="str">
        <f>IF('Atual-TXT'!A3268&lt;&gt;"",IF(MOD(VALUE(LEFT(A3247,1)),2)=1,IF(D3247="D",C3247,-C3247),IF(D3247="C",C3247,-C3247)),"")</f>
        <v/>
      </c>
    </row>
    <row r="3248" spans="1:5" x14ac:dyDescent="0.2">
      <c r="A3248" s="11" t="str">
        <f>IF('Atual-TXT'!A3269&lt;&gt;"",LEFT('Atual-TXT'!A3269,15),"")</f>
        <v/>
      </c>
      <c r="B3248" s="11" t="str">
        <f>IF('Atual-TXT'!A3269&lt;&gt;"",RIGHT(LEFT('Atual-TXT'!A3269,51),34),"")</f>
        <v/>
      </c>
      <c r="C3248" s="12" t="str">
        <f>IF('Atual-TXT'!A3269&lt;&gt;"",VALUE(RIGHT(LEFT('Atual-TXT'!A3269,75),23)),"")</f>
        <v/>
      </c>
      <c r="D3248" s="11" t="str">
        <f>IF('Atual-TXT'!A3269&lt;&gt;"",RIGHT(LEFT('Atual-TXT'!A3269,77),1),"")</f>
        <v/>
      </c>
      <c r="E3248" s="12" t="str">
        <f>IF('Atual-TXT'!A3269&lt;&gt;"",IF(MOD(VALUE(LEFT(A3248,1)),2)=1,IF(D3248="D",C3248,-C3248),IF(D3248="C",C3248,-C3248)),"")</f>
        <v/>
      </c>
    </row>
    <row r="3249" spans="1:5" x14ac:dyDescent="0.2">
      <c r="A3249" s="11" t="str">
        <f>IF('Atual-TXT'!A3270&lt;&gt;"",LEFT('Atual-TXT'!A3270,15),"")</f>
        <v/>
      </c>
      <c r="B3249" s="11" t="str">
        <f>IF('Atual-TXT'!A3270&lt;&gt;"",RIGHT(LEFT('Atual-TXT'!A3270,51),34),"")</f>
        <v/>
      </c>
      <c r="C3249" s="12" t="str">
        <f>IF('Atual-TXT'!A3270&lt;&gt;"",VALUE(RIGHT(LEFT('Atual-TXT'!A3270,75),23)),"")</f>
        <v/>
      </c>
      <c r="D3249" s="11" t="str">
        <f>IF('Atual-TXT'!A3270&lt;&gt;"",RIGHT(LEFT('Atual-TXT'!A3270,77),1),"")</f>
        <v/>
      </c>
      <c r="E3249" s="12" t="str">
        <f>IF('Atual-TXT'!A3270&lt;&gt;"",IF(MOD(VALUE(LEFT(A3249,1)),2)=1,IF(D3249="D",C3249,-C3249),IF(D3249="C",C3249,-C3249)),"")</f>
        <v/>
      </c>
    </row>
    <row r="3250" spans="1:5" x14ac:dyDescent="0.2">
      <c r="A3250" s="11" t="str">
        <f>IF('Atual-TXT'!A3271&lt;&gt;"",LEFT('Atual-TXT'!A3271,15),"")</f>
        <v/>
      </c>
      <c r="B3250" s="11" t="str">
        <f>IF('Atual-TXT'!A3271&lt;&gt;"",RIGHT(LEFT('Atual-TXT'!A3271,51),34),"")</f>
        <v/>
      </c>
      <c r="C3250" s="12" t="str">
        <f>IF('Atual-TXT'!A3271&lt;&gt;"",VALUE(RIGHT(LEFT('Atual-TXT'!A3271,75),23)),"")</f>
        <v/>
      </c>
      <c r="D3250" s="11" t="str">
        <f>IF('Atual-TXT'!A3271&lt;&gt;"",RIGHT(LEFT('Atual-TXT'!A3271,77),1),"")</f>
        <v/>
      </c>
      <c r="E3250" s="12" t="str">
        <f>IF('Atual-TXT'!A3271&lt;&gt;"",IF(MOD(VALUE(LEFT(A3250,1)),2)=1,IF(D3250="D",C3250,-C3250),IF(D3250="C",C3250,-C3250)),"")</f>
        <v/>
      </c>
    </row>
    <row r="3251" spans="1:5" x14ac:dyDescent="0.2">
      <c r="A3251" s="11" t="str">
        <f>IF('Atual-TXT'!A3272&lt;&gt;"",LEFT('Atual-TXT'!A3272,15),"")</f>
        <v/>
      </c>
      <c r="B3251" s="11" t="str">
        <f>IF('Atual-TXT'!A3272&lt;&gt;"",RIGHT(LEFT('Atual-TXT'!A3272,51),34),"")</f>
        <v/>
      </c>
      <c r="C3251" s="12" t="str">
        <f>IF('Atual-TXT'!A3272&lt;&gt;"",VALUE(RIGHT(LEFT('Atual-TXT'!A3272,75),23)),"")</f>
        <v/>
      </c>
      <c r="D3251" s="11" t="str">
        <f>IF('Atual-TXT'!A3272&lt;&gt;"",RIGHT(LEFT('Atual-TXT'!A3272,77),1),"")</f>
        <v/>
      </c>
      <c r="E3251" s="12" t="str">
        <f>IF('Atual-TXT'!A3272&lt;&gt;"",IF(MOD(VALUE(LEFT(A3251,1)),2)=1,IF(D3251="D",C3251,-C3251),IF(D3251="C",C3251,-C3251)),"")</f>
        <v/>
      </c>
    </row>
    <row r="3252" spans="1:5" x14ac:dyDescent="0.2">
      <c r="A3252" s="11" t="str">
        <f>IF('Atual-TXT'!A3273&lt;&gt;"",LEFT('Atual-TXT'!A3273,15),"")</f>
        <v/>
      </c>
      <c r="B3252" s="11" t="str">
        <f>IF('Atual-TXT'!A3273&lt;&gt;"",RIGHT(LEFT('Atual-TXT'!A3273,51),34),"")</f>
        <v/>
      </c>
      <c r="C3252" s="12" t="str">
        <f>IF('Atual-TXT'!A3273&lt;&gt;"",VALUE(RIGHT(LEFT('Atual-TXT'!A3273,75),23)),"")</f>
        <v/>
      </c>
      <c r="D3252" s="11" t="str">
        <f>IF('Atual-TXT'!A3273&lt;&gt;"",RIGHT(LEFT('Atual-TXT'!A3273,77),1),"")</f>
        <v/>
      </c>
      <c r="E3252" s="12" t="str">
        <f>IF('Atual-TXT'!A3273&lt;&gt;"",IF(MOD(VALUE(LEFT(A3252,1)),2)=1,IF(D3252="D",C3252,-C3252),IF(D3252="C",C3252,-C3252)),"")</f>
        <v/>
      </c>
    </row>
    <row r="3253" spans="1:5" x14ac:dyDescent="0.2">
      <c r="A3253" s="11" t="str">
        <f>IF('Atual-TXT'!A3274&lt;&gt;"",LEFT('Atual-TXT'!A3274,15),"")</f>
        <v/>
      </c>
      <c r="B3253" s="11" t="str">
        <f>IF('Atual-TXT'!A3274&lt;&gt;"",RIGHT(LEFT('Atual-TXT'!A3274,51),34),"")</f>
        <v/>
      </c>
      <c r="C3253" s="12" t="str">
        <f>IF('Atual-TXT'!A3274&lt;&gt;"",VALUE(RIGHT(LEFT('Atual-TXT'!A3274,75),23)),"")</f>
        <v/>
      </c>
      <c r="D3253" s="11" t="str">
        <f>IF('Atual-TXT'!A3274&lt;&gt;"",RIGHT(LEFT('Atual-TXT'!A3274,77),1),"")</f>
        <v/>
      </c>
      <c r="E3253" s="12" t="str">
        <f>IF('Atual-TXT'!A3274&lt;&gt;"",IF(MOD(VALUE(LEFT(A3253,1)),2)=1,IF(D3253="D",C3253,-C3253),IF(D3253="C",C3253,-C3253)),"")</f>
        <v/>
      </c>
    </row>
    <row r="3254" spans="1:5" x14ac:dyDescent="0.2">
      <c r="A3254" s="11" t="str">
        <f>IF('Atual-TXT'!A3275&lt;&gt;"",LEFT('Atual-TXT'!A3275,15),"")</f>
        <v/>
      </c>
      <c r="B3254" s="11" t="str">
        <f>IF('Atual-TXT'!A3275&lt;&gt;"",RIGHT(LEFT('Atual-TXT'!A3275,51),34),"")</f>
        <v/>
      </c>
      <c r="C3254" s="12" t="str">
        <f>IF('Atual-TXT'!A3275&lt;&gt;"",VALUE(RIGHT(LEFT('Atual-TXT'!A3275,75),23)),"")</f>
        <v/>
      </c>
      <c r="D3254" s="11" t="str">
        <f>IF('Atual-TXT'!A3275&lt;&gt;"",RIGHT(LEFT('Atual-TXT'!A3275,77),1),"")</f>
        <v/>
      </c>
      <c r="E3254" s="12" t="str">
        <f>IF('Atual-TXT'!A3275&lt;&gt;"",IF(MOD(VALUE(LEFT(A3254,1)),2)=1,IF(D3254="D",C3254,-C3254),IF(D3254="C",C3254,-C3254)),"")</f>
        <v/>
      </c>
    </row>
    <row r="3255" spans="1:5" x14ac:dyDescent="0.2">
      <c r="A3255" s="11" t="str">
        <f>IF('Atual-TXT'!A3276&lt;&gt;"",LEFT('Atual-TXT'!A3276,15),"")</f>
        <v/>
      </c>
      <c r="B3255" s="11" t="str">
        <f>IF('Atual-TXT'!A3276&lt;&gt;"",RIGHT(LEFT('Atual-TXT'!A3276,51),34),"")</f>
        <v/>
      </c>
      <c r="C3255" s="12" t="str">
        <f>IF('Atual-TXT'!A3276&lt;&gt;"",VALUE(RIGHT(LEFT('Atual-TXT'!A3276,75),23)),"")</f>
        <v/>
      </c>
      <c r="D3255" s="11" t="str">
        <f>IF('Atual-TXT'!A3276&lt;&gt;"",RIGHT(LEFT('Atual-TXT'!A3276,77),1),"")</f>
        <v/>
      </c>
      <c r="E3255" s="12" t="str">
        <f>IF('Atual-TXT'!A3276&lt;&gt;"",IF(MOD(VALUE(LEFT(A3255,1)),2)=1,IF(D3255="D",C3255,-C3255),IF(D3255="C",C3255,-C3255)),"")</f>
        <v/>
      </c>
    </row>
    <row r="3256" spans="1:5" x14ac:dyDescent="0.2">
      <c r="A3256" s="11" t="str">
        <f>IF('Atual-TXT'!A3277&lt;&gt;"",LEFT('Atual-TXT'!A3277,15),"")</f>
        <v/>
      </c>
      <c r="B3256" s="11" t="str">
        <f>IF('Atual-TXT'!A3277&lt;&gt;"",RIGHT(LEFT('Atual-TXT'!A3277,51),34),"")</f>
        <v/>
      </c>
      <c r="C3256" s="12" t="str">
        <f>IF('Atual-TXT'!A3277&lt;&gt;"",VALUE(RIGHT(LEFT('Atual-TXT'!A3277,75),23)),"")</f>
        <v/>
      </c>
      <c r="D3256" s="11" t="str">
        <f>IF('Atual-TXT'!A3277&lt;&gt;"",RIGHT(LEFT('Atual-TXT'!A3277,77),1),"")</f>
        <v/>
      </c>
      <c r="E3256" s="12" t="str">
        <f>IF('Atual-TXT'!A3277&lt;&gt;"",IF(MOD(VALUE(LEFT(A3256,1)),2)=1,IF(D3256="D",C3256,-C3256),IF(D3256="C",C3256,-C3256)),"")</f>
        <v/>
      </c>
    </row>
    <row r="3257" spans="1:5" x14ac:dyDescent="0.2">
      <c r="A3257" s="11" t="str">
        <f>IF('Atual-TXT'!A3278&lt;&gt;"",LEFT('Atual-TXT'!A3278,15),"")</f>
        <v/>
      </c>
      <c r="B3257" s="11" t="str">
        <f>IF('Atual-TXT'!A3278&lt;&gt;"",RIGHT(LEFT('Atual-TXT'!A3278,51),34),"")</f>
        <v/>
      </c>
      <c r="C3257" s="12" t="str">
        <f>IF('Atual-TXT'!A3278&lt;&gt;"",VALUE(RIGHT(LEFT('Atual-TXT'!A3278,75),23)),"")</f>
        <v/>
      </c>
      <c r="D3257" s="11" t="str">
        <f>IF('Atual-TXT'!A3278&lt;&gt;"",RIGHT(LEFT('Atual-TXT'!A3278,77),1),"")</f>
        <v/>
      </c>
      <c r="E3257" s="12" t="str">
        <f>IF('Atual-TXT'!A3278&lt;&gt;"",IF(MOD(VALUE(LEFT(A3257,1)),2)=1,IF(D3257="D",C3257,-C3257),IF(D3257="C",C3257,-C3257)),"")</f>
        <v/>
      </c>
    </row>
    <row r="3258" spans="1:5" x14ac:dyDescent="0.2">
      <c r="A3258" s="11" t="str">
        <f>IF('Atual-TXT'!A3279&lt;&gt;"",LEFT('Atual-TXT'!A3279,15),"")</f>
        <v/>
      </c>
      <c r="B3258" s="11" t="str">
        <f>IF('Atual-TXT'!A3279&lt;&gt;"",RIGHT(LEFT('Atual-TXT'!A3279,51),34),"")</f>
        <v/>
      </c>
      <c r="C3258" s="12" t="str">
        <f>IF('Atual-TXT'!A3279&lt;&gt;"",VALUE(RIGHT(LEFT('Atual-TXT'!A3279,75),23)),"")</f>
        <v/>
      </c>
      <c r="D3258" s="11" t="str">
        <f>IF('Atual-TXT'!A3279&lt;&gt;"",RIGHT(LEFT('Atual-TXT'!A3279,77),1),"")</f>
        <v/>
      </c>
      <c r="E3258" s="12" t="str">
        <f>IF('Atual-TXT'!A3279&lt;&gt;"",IF(MOD(VALUE(LEFT(A3258,1)),2)=1,IF(D3258="D",C3258,-C3258),IF(D3258="C",C3258,-C3258)),"")</f>
        <v/>
      </c>
    </row>
    <row r="3259" spans="1:5" x14ac:dyDescent="0.2">
      <c r="A3259" s="11" t="str">
        <f>IF('Atual-TXT'!A3280&lt;&gt;"",LEFT('Atual-TXT'!A3280,15),"")</f>
        <v/>
      </c>
      <c r="B3259" s="11" t="str">
        <f>IF('Atual-TXT'!A3280&lt;&gt;"",RIGHT(LEFT('Atual-TXT'!A3280,51),34),"")</f>
        <v/>
      </c>
      <c r="C3259" s="12" t="str">
        <f>IF('Atual-TXT'!A3280&lt;&gt;"",VALUE(RIGHT(LEFT('Atual-TXT'!A3280,75),23)),"")</f>
        <v/>
      </c>
      <c r="D3259" s="11" t="str">
        <f>IF('Atual-TXT'!A3280&lt;&gt;"",RIGHT(LEFT('Atual-TXT'!A3280,77),1),"")</f>
        <v/>
      </c>
      <c r="E3259" s="12" t="str">
        <f>IF('Atual-TXT'!A3280&lt;&gt;"",IF(MOD(VALUE(LEFT(A3259,1)),2)=1,IF(D3259="D",C3259,-C3259),IF(D3259="C",C3259,-C3259)),"")</f>
        <v/>
      </c>
    </row>
    <row r="3260" spans="1:5" x14ac:dyDescent="0.2">
      <c r="A3260" s="11" t="str">
        <f>IF('Atual-TXT'!A3281&lt;&gt;"",LEFT('Atual-TXT'!A3281,15),"")</f>
        <v/>
      </c>
      <c r="B3260" s="11" t="str">
        <f>IF('Atual-TXT'!A3281&lt;&gt;"",RIGHT(LEFT('Atual-TXT'!A3281,51),34),"")</f>
        <v/>
      </c>
      <c r="C3260" s="12" t="str">
        <f>IF('Atual-TXT'!A3281&lt;&gt;"",VALUE(RIGHT(LEFT('Atual-TXT'!A3281,75),23)),"")</f>
        <v/>
      </c>
      <c r="D3260" s="11" t="str">
        <f>IF('Atual-TXT'!A3281&lt;&gt;"",RIGHT(LEFT('Atual-TXT'!A3281,77),1),"")</f>
        <v/>
      </c>
      <c r="E3260" s="12" t="str">
        <f>IF('Atual-TXT'!A3281&lt;&gt;"",IF(MOD(VALUE(LEFT(A3260,1)),2)=1,IF(D3260="D",C3260,-C3260),IF(D3260="C",C3260,-C3260)),"")</f>
        <v/>
      </c>
    </row>
    <row r="3261" spans="1:5" x14ac:dyDescent="0.2">
      <c r="A3261" s="11" t="str">
        <f>IF('Atual-TXT'!A3282&lt;&gt;"",LEFT('Atual-TXT'!A3282,15),"")</f>
        <v/>
      </c>
      <c r="B3261" s="11" t="str">
        <f>IF('Atual-TXT'!A3282&lt;&gt;"",RIGHT(LEFT('Atual-TXT'!A3282,51),34),"")</f>
        <v/>
      </c>
      <c r="C3261" s="12" t="str">
        <f>IF('Atual-TXT'!A3282&lt;&gt;"",VALUE(RIGHT(LEFT('Atual-TXT'!A3282,75),23)),"")</f>
        <v/>
      </c>
      <c r="D3261" s="11" t="str">
        <f>IF('Atual-TXT'!A3282&lt;&gt;"",RIGHT(LEFT('Atual-TXT'!A3282,77),1),"")</f>
        <v/>
      </c>
      <c r="E3261" s="12" t="str">
        <f>IF('Atual-TXT'!A3282&lt;&gt;"",IF(MOD(VALUE(LEFT(A3261,1)),2)=1,IF(D3261="D",C3261,-C3261),IF(D3261="C",C3261,-C3261)),"")</f>
        <v/>
      </c>
    </row>
    <row r="3262" spans="1:5" x14ac:dyDescent="0.2">
      <c r="A3262" s="11" t="str">
        <f>IF('Atual-TXT'!A3283&lt;&gt;"",LEFT('Atual-TXT'!A3283,15),"")</f>
        <v/>
      </c>
      <c r="B3262" s="11" t="str">
        <f>IF('Atual-TXT'!A3283&lt;&gt;"",RIGHT(LEFT('Atual-TXT'!A3283,51),34),"")</f>
        <v/>
      </c>
      <c r="C3262" s="12" t="str">
        <f>IF('Atual-TXT'!A3283&lt;&gt;"",VALUE(RIGHT(LEFT('Atual-TXT'!A3283,75),23)),"")</f>
        <v/>
      </c>
      <c r="D3262" s="11" t="str">
        <f>IF('Atual-TXT'!A3283&lt;&gt;"",RIGHT(LEFT('Atual-TXT'!A3283,77),1),"")</f>
        <v/>
      </c>
      <c r="E3262" s="12" t="str">
        <f>IF('Atual-TXT'!A3283&lt;&gt;"",IF(MOD(VALUE(LEFT(A3262,1)),2)=1,IF(D3262="D",C3262,-C3262),IF(D3262="C",C3262,-C3262)),"")</f>
        <v/>
      </c>
    </row>
    <row r="3263" spans="1:5" x14ac:dyDescent="0.2">
      <c r="A3263" s="11" t="str">
        <f>IF('Atual-TXT'!A3284&lt;&gt;"",LEFT('Atual-TXT'!A3284,15),"")</f>
        <v/>
      </c>
      <c r="B3263" s="11" t="str">
        <f>IF('Atual-TXT'!A3284&lt;&gt;"",RIGHT(LEFT('Atual-TXT'!A3284,51),34),"")</f>
        <v/>
      </c>
      <c r="C3263" s="12" t="str">
        <f>IF('Atual-TXT'!A3284&lt;&gt;"",VALUE(RIGHT(LEFT('Atual-TXT'!A3284,75),23)),"")</f>
        <v/>
      </c>
      <c r="D3263" s="11" t="str">
        <f>IF('Atual-TXT'!A3284&lt;&gt;"",RIGHT(LEFT('Atual-TXT'!A3284,77),1),"")</f>
        <v/>
      </c>
      <c r="E3263" s="12" t="str">
        <f>IF('Atual-TXT'!A3284&lt;&gt;"",IF(MOD(VALUE(LEFT(A3263,1)),2)=1,IF(D3263="D",C3263,-C3263),IF(D3263="C",C3263,-C3263)),"")</f>
        <v/>
      </c>
    </row>
    <row r="3264" spans="1:5" x14ac:dyDescent="0.2">
      <c r="A3264" s="11" t="str">
        <f>IF('Atual-TXT'!A3285&lt;&gt;"",LEFT('Atual-TXT'!A3285,15),"")</f>
        <v/>
      </c>
      <c r="B3264" s="11" t="str">
        <f>IF('Atual-TXT'!A3285&lt;&gt;"",RIGHT(LEFT('Atual-TXT'!A3285,51),34),"")</f>
        <v/>
      </c>
      <c r="C3264" s="12" t="str">
        <f>IF('Atual-TXT'!A3285&lt;&gt;"",VALUE(RIGHT(LEFT('Atual-TXT'!A3285,75),23)),"")</f>
        <v/>
      </c>
      <c r="D3264" s="11" t="str">
        <f>IF('Atual-TXT'!A3285&lt;&gt;"",RIGHT(LEFT('Atual-TXT'!A3285,77),1),"")</f>
        <v/>
      </c>
      <c r="E3264" s="12" t="str">
        <f>IF('Atual-TXT'!A3285&lt;&gt;"",IF(MOD(VALUE(LEFT(A3264,1)),2)=1,IF(D3264="D",C3264,-C3264),IF(D3264="C",C3264,-C3264)),"")</f>
        <v/>
      </c>
    </row>
    <row r="3265" spans="1:5" x14ac:dyDescent="0.2">
      <c r="A3265" s="11" t="str">
        <f>IF('Atual-TXT'!A3286&lt;&gt;"",LEFT('Atual-TXT'!A3286,15),"")</f>
        <v/>
      </c>
      <c r="B3265" s="11" t="str">
        <f>IF('Atual-TXT'!A3286&lt;&gt;"",RIGHT(LEFT('Atual-TXT'!A3286,51),34),"")</f>
        <v/>
      </c>
      <c r="C3265" s="12" t="str">
        <f>IF('Atual-TXT'!A3286&lt;&gt;"",VALUE(RIGHT(LEFT('Atual-TXT'!A3286,75),23)),"")</f>
        <v/>
      </c>
      <c r="D3265" s="11" t="str">
        <f>IF('Atual-TXT'!A3286&lt;&gt;"",RIGHT(LEFT('Atual-TXT'!A3286,77),1),"")</f>
        <v/>
      </c>
      <c r="E3265" s="12" t="str">
        <f>IF('Atual-TXT'!A3286&lt;&gt;"",IF(MOD(VALUE(LEFT(A3265,1)),2)=1,IF(D3265="D",C3265,-C3265),IF(D3265="C",C3265,-C3265)),"")</f>
        <v/>
      </c>
    </row>
    <row r="3266" spans="1:5" x14ac:dyDescent="0.2">
      <c r="A3266" s="11" t="str">
        <f>IF('Atual-TXT'!A3287&lt;&gt;"",LEFT('Atual-TXT'!A3287,15),"")</f>
        <v/>
      </c>
      <c r="B3266" s="11" t="str">
        <f>IF('Atual-TXT'!A3287&lt;&gt;"",RIGHT(LEFT('Atual-TXT'!A3287,51),34),"")</f>
        <v/>
      </c>
      <c r="C3266" s="12" t="str">
        <f>IF('Atual-TXT'!A3287&lt;&gt;"",VALUE(RIGHT(LEFT('Atual-TXT'!A3287,75),23)),"")</f>
        <v/>
      </c>
      <c r="D3266" s="11" t="str">
        <f>IF('Atual-TXT'!A3287&lt;&gt;"",RIGHT(LEFT('Atual-TXT'!A3287,77),1),"")</f>
        <v/>
      </c>
      <c r="E3266" s="12" t="str">
        <f>IF('Atual-TXT'!A3287&lt;&gt;"",IF(MOD(VALUE(LEFT(A3266,1)),2)=1,IF(D3266="D",C3266,-C3266),IF(D3266="C",C3266,-C3266)),"")</f>
        <v/>
      </c>
    </row>
    <row r="3267" spans="1:5" x14ac:dyDescent="0.2">
      <c r="A3267" s="11" t="str">
        <f>IF('Atual-TXT'!A3288&lt;&gt;"",LEFT('Atual-TXT'!A3288,15),"")</f>
        <v/>
      </c>
      <c r="B3267" s="11" t="str">
        <f>IF('Atual-TXT'!A3288&lt;&gt;"",RIGHT(LEFT('Atual-TXT'!A3288,51),34),"")</f>
        <v/>
      </c>
      <c r="C3267" s="12" t="str">
        <f>IF('Atual-TXT'!A3288&lt;&gt;"",VALUE(RIGHT(LEFT('Atual-TXT'!A3288,75),23)),"")</f>
        <v/>
      </c>
      <c r="D3267" s="11" t="str">
        <f>IF('Atual-TXT'!A3288&lt;&gt;"",RIGHT(LEFT('Atual-TXT'!A3288,77),1),"")</f>
        <v/>
      </c>
      <c r="E3267" s="12" t="str">
        <f>IF('Atual-TXT'!A3288&lt;&gt;"",IF(MOD(VALUE(LEFT(A3267,1)),2)=1,IF(D3267="D",C3267,-C3267),IF(D3267="C",C3267,-C3267)),"")</f>
        <v/>
      </c>
    </row>
    <row r="3268" spans="1:5" x14ac:dyDescent="0.2">
      <c r="A3268" s="11" t="str">
        <f>IF('Atual-TXT'!A3289&lt;&gt;"",LEFT('Atual-TXT'!A3289,15),"")</f>
        <v/>
      </c>
      <c r="B3268" s="11" t="str">
        <f>IF('Atual-TXT'!A3289&lt;&gt;"",RIGHT(LEFT('Atual-TXT'!A3289,51),34),"")</f>
        <v/>
      </c>
      <c r="C3268" s="12" t="str">
        <f>IF('Atual-TXT'!A3289&lt;&gt;"",VALUE(RIGHT(LEFT('Atual-TXT'!A3289,75),23)),"")</f>
        <v/>
      </c>
      <c r="D3268" s="11" t="str">
        <f>IF('Atual-TXT'!A3289&lt;&gt;"",RIGHT(LEFT('Atual-TXT'!A3289,77),1),"")</f>
        <v/>
      </c>
      <c r="E3268" s="12" t="str">
        <f>IF('Atual-TXT'!A3289&lt;&gt;"",IF(MOD(VALUE(LEFT(A3268,1)),2)=1,IF(D3268="D",C3268,-C3268),IF(D3268="C",C3268,-C3268)),"")</f>
        <v/>
      </c>
    </row>
    <row r="3269" spans="1:5" x14ac:dyDescent="0.2">
      <c r="A3269" s="11" t="str">
        <f>IF('Atual-TXT'!A3290&lt;&gt;"",LEFT('Atual-TXT'!A3290,15),"")</f>
        <v/>
      </c>
      <c r="B3269" s="11" t="str">
        <f>IF('Atual-TXT'!A3290&lt;&gt;"",RIGHT(LEFT('Atual-TXT'!A3290,51),34),"")</f>
        <v/>
      </c>
      <c r="C3269" s="12" t="str">
        <f>IF('Atual-TXT'!A3290&lt;&gt;"",VALUE(RIGHT(LEFT('Atual-TXT'!A3290,75),23)),"")</f>
        <v/>
      </c>
      <c r="D3269" s="11" t="str">
        <f>IF('Atual-TXT'!A3290&lt;&gt;"",RIGHT(LEFT('Atual-TXT'!A3290,77),1),"")</f>
        <v/>
      </c>
      <c r="E3269" s="12" t="str">
        <f>IF('Atual-TXT'!A3290&lt;&gt;"",IF(MOD(VALUE(LEFT(A3269,1)),2)=1,IF(D3269="D",C3269,-C3269),IF(D3269="C",C3269,-C3269)),"")</f>
        <v/>
      </c>
    </row>
    <row r="3270" spans="1:5" x14ac:dyDescent="0.2">
      <c r="A3270" s="11" t="str">
        <f>IF('Atual-TXT'!A3291&lt;&gt;"",LEFT('Atual-TXT'!A3291,15),"")</f>
        <v/>
      </c>
      <c r="B3270" s="11" t="str">
        <f>IF('Atual-TXT'!A3291&lt;&gt;"",RIGHT(LEFT('Atual-TXT'!A3291,51),34),"")</f>
        <v/>
      </c>
      <c r="C3270" s="12" t="str">
        <f>IF('Atual-TXT'!A3291&lt;&gt;"",VALUE(RIGHT(LEFT('Atual-TXT'!A3291,75),23)),"")</f>
        <v/>
      </c>
      <c r="D3270" s="11" t="str">
        <f>IF('Atual-TXT'!A3291&lt;&gt;"",RIGHT(LEFT('Atual-TXT'!A3291,77),1),"")</f>
        <v/>
      </c>
      <c r="E3270" s="12" t="str">
        <f>IF('Atual-TXT'!A3291&lt;&gt;"",IF(MOD(VALUE(LEFT(A3270,1)),2)=1,IF(D3270="D",C3270,-C3270),IF(D3270="C",C3270,-C3270)),"")</f>
        <v/>
      </c>
    </row>
    <row r="3271" spans="1:5" x14ac:dyDescent="0.2">
      <c r="A3271" s="11" t="str">
        <f>IF('Atual-TXT'!A3292&lt;&gt;"",LEFT('Atual-TXT'!A3292,15),"")</f>
        <v/>
      </c>
      <c r="B3271" s="11" t="str">
        <f>IF('Atual-TXT'!A3292&lt;&gt;"",RIGHT(LEFT('Atual-TXT'!A3292,51),34),"")</f>
        <v/>
      </c>
      <c r="C3271" s="12" t="str">
        <f>IF('Atual-TXT'!A3292&lt;&gt;"",VALUE(RIGHT(LEFT('Atual-TXT'!A3292,75),23)),"")</f>
        <v/>
      </c>
      <c r="D3271" s="11" t="str">
        <f>IF('Atual-TXT'!A3292&lt;&gt;"",RIGHT(LEFT('Atual-TXT'!A3292,77),1),"")</f>
        <v/>
      </c>
      <c r="E3271" s="12" t="str">
        <f>IF('Atual-TXT'!A3292&lt;&gt;"",IF(MOD(VALUE(LEFT(A3271,1)),2)=1,IF(D3271="D",C3271,-C3271),IF(D3271="C",C3271,-C3271)),"")</f>
        <v/>
      </c>
    </row>
    <row r="3272" spans="1:5" x14ac:dyDescent="0.2">
      <c r="A3272" s="11" t="str">
        <f>IF('Atual-TXT'!A3293&lt;&gt;"",LEFT('Atual-TXT'!A3293,15),"")</f>
        <v/>
      </c>
      <c r="B3272" s="11" t="str">
        <f>IF('Atual-TXT'!A3293&lt;&gt;"",RIGHT(LEFT('Atual-TXT'!A3293,51),34),"")</f>
        <v/>
      </c>
      <c r="C3272" s="12" t="str">
        <f>IF('Atual-TXT'!A3293&lt;&gt;"",VALUE(RIGHT(LEFT('Atual-TXT'!A3293,75),23)),"")</f>
        <v/>
      </c>
      <c r="D3272" s="11" t="str">
        <f>IF('Atual-TXT'!A3293&lt;&gt;"",RIGHT(LEFT('Atual-TXT'!A3293,77),1),"")</f>
        <v/>
      </c>
      <c r="E3272" s="12" t="str">
        <f>IF('Atual-TXT'!A3293&lt;&gt;"",IF(MOD(VALUE(LEFT(A3272,1)),2)=1,IF(D3272="D",C3272,-C3272),IF(D3272="C",C3272,-C3272)),"")</f>
        <v/>
      </c>
    </row>
    <row r="3273" spans="1:5" x14ac:dyDescent="0.2">
      <c r="A3273" s="11" t="str">
        <f>IF('Atual-TXT'!A3294&lt;&gt;"",LEFT('Atual-TXT'!A3294,15),"")</f>
        <v/>
      </c>
      <c r="B3273" s="11" t="str">
        <f>IF('Atual-TXT'!A3294&lt;&gt;"",RIGHT(LEFT('Atual-TXT'!A3294,51),34),"")</f>
        <v/>
      </c>
      <c r="C3273" s="12" t="str">
        <f>IF('Atual-TXT'!A3294&lt;&gt;"",VALUE(RIGHT(LEFT('Atual-TXT'!A3294,75),23)),"")</f>
        <v/>
      </c>
      <c r="D3273" s="11" t="str">
        <f>IF('Atual-TXT'!A3294&lt;&gt;"",RIGHT(LEFT('Atual-TXT'!A3294,77),1),"")</f>
        <v/>
      </c>
      <c r="E3273" s="12" t="str">
        <f>IF('Atual-TXT'!A3294&lt;&gt;"",IF(MOD(VALUE(LEFT(A3273,1)),2)=1,IF(D3273="D",C3273,-C3273),IF(D3273="C",C3273,-C3273)),"")</f>
        <v/>
      </c>
    </row>
    <row r="3274" spans="1:5" x14ac:dyDescent="0.2">
      <c r="A3274" s="11" t="str">
        <f>IF('Atual-TXT'!A3295&lt;&gt;"",LEFT('Atual-TXT'!A3295,15),"")</f>
        <v/>
      </c>
      <c r="B3274" s="11" t="str">
        <f>IF('Atual-TXT'!A3295&lt;&gt;"",RIGHT(LEFT('Atual-TXT'!A3295,51),34),"")</f>
        <v/>
      </c>
      <c r="C3274" s="12" t="str">
        <f>IF('Atual-TXT'!A3295&lt;&gt;"",VALUE(RIGHT(LEFT('Atual-TXT'!A3295,75),23)),"")</f>
        <v/>
      </c>
      <c r="D3274" s="11" t="str">
        <f>IF('Atual-TXT'!A3295&lt;&gt;"",RIGHT(LEFT('Atual-TXT'!A3295,77),1),"")</f>
        <v/>
      </c>
      <c r="E3274" s="12" t="str">
        <f>IF('Atual-TXT'!A3295&lt;&gt;"",IF(MOD(VALUE(LEFT(A3274,1)),2)=1,IF(D3274="D",C3274,-C3274),IF(D3274="C",C3274,-C3274)),"")</f>
        <v/>
      </c>
    </row>
    <row r="3275" spans="1:5" x14ac:dyDescent="0.2">
      <c r="A3275" s="11" t="str">
        <f>IF('Atual-TXT'!A3296&lt;&gt;"",LEFT('Atual-TXT'!A3296,15),"")</f>
        <v/>
      </c>
      <c r="B3275" s="11" t="str">
        <f>IF('Atual-TXT'!A3296&lt;&gt;"",RIGHT(LEFT('Atual-TXT'!A3296,51),34),"")</f>
        <v/>
      </c>
      <c r="C3275" s="12" t="str">
        <f>IF('Atual-TXT'!A3296&lt;&gt;"",VALUE(RIGHT(LEFT('Atual-TXT'!A3296,75),23)),"")</f>
        <v/>
      </c>
      <c r="D3275" s="11" t="str">
        <f>IF('Atual-TXT'!A3296&lt;&gt;"",RIGHT(LEFT('Atual-TXT'!A3296,77),1),"")</f>
        <v/>
      </c>
      <c r="E3275" s="12" t="str">
        <f>IF('Atual-TXT'!A3296&lt;&gt;"",IF(MOD(VALUE(LEFT(A3275,1)),2)=1,IF(D3275="D",C3275,-C3275),IF(D3275="C",C3275,-C3275)),"")</f>
        <v/>
      </c>
    </row>
    <row r="3276" spans="1:5" x14ac:dyDescent="0.2">
      <c r="A3276" s="11" t="str">
        <f>IF('Atual-TXT'!A3297&lt;&gt;"",LEFT('Atual-TXT'!A3297,15),"")</f>
        <v/>
      </c>
      <c r="B3276" s="11" t="str">
        <f>IF('Atual-TXT'!A3297&lt;&gt;"",RIGHT(LEFT('Atual-TXT'!A3297,51),34),"")</f>
        <v/>
      </c>
      <c r="C3276" s="12" t="str">
        <f>IF('Atual-TXT'!A3297&lt;&gt;"",VALUE(RIGHT(LEFT('Atual-TXT'!A3297,75),23)),"")</f>
        <v/>
      </c>
      <c r="D3276" s="11" t="str">
        <f>IF('Atual-TXT'!A3297&lt;&gt;"",RIGHT(LEFT('Atual-TXT'!A3297,77),1),"")</f>
        <v/>
      </c>
      <c r="E3276" s="12" t="str">
        <f>IF('Atual-TXT'!A3297&lt;&gt;"",IF(MOD(VALUE(LEFT(A3276,1)),2)=1,IF(D3276="D",C3276,-C3276),IF(D3276="C",C3276,-C3276)),"")</f>
        <v/>
      </c>
    </row>
    <row r="3277" spans="1:5" x14ac:dyDescent="0.2">
      <c r="A3277" s="11" t="str">
        <f>IF('Atual-TXT'!A3298&lt;&gt;"",LEFT('Atual-TXT'!A3298,15),"")</f>
        <v/>
      </c>
      <c r="B3277" s="11" t="str">
        <f>IF('Atual-TXT'!A3298&lt;&gt;"",RIGHT(LEFT('Atual-TXT'!A3298,51),34),"")</f>
        <v/>
      </c>
      <c r="C3277" s="12" t="str">
        <f>IF('Atual-TXT'!A3298&lt;&gt;"",VALUE(RIGHT(LEFT('Atual-TXT'!A3298,75),23)),"")</f>
        <v/>
      </c>
      <c r="D3277" s="11" t="str">
        <f>IF('Atual-TXT'!A3298&lt;&gt;"",RIGHT(LEFT('Atual-TXT'!A3298,77),1),"")</f>
        <v/>
      </c>
      <c r="E3277" s="12" t="str">
        <f>IF('Atual-TXT'!A3298&lt;&gt;"",IF(MOD(VALUE(LEFT(A3277,1)),2)=1,IF(D3277="D",C3277,-C3277),IF(D3277="C",C3277,-C3277)),"")</f>
        <v/>
      </c>
    </row>
    <row r="3278" spans="1:5" x14ac:dyDescent="0.2">
      <c r="A3278" s="11" t="str">
        <f>IF('Atual-TXT'!A3299&lt;&gt;"",LEFT('Atual-TXT'!A3299,15),"")</f>
        <v/>
      </c>
      <c r="B3278" s="11" t="str">
        <f>IF('Atual-TXT'!A3299&lt;&gt;"",RIGHT(LEFT('Atual-TXT'!A3299,51),34),"")</f>
        <v/>
      </c>
      <c r="C3278" s="12" t="str">
        <f>IF('Atual-TXT'!A3299&lt;&gt;"",VALUE(RIGHT(LEFT('Atual-TXT'!A3299,75),23)),"")</f>
        <v/>
      </c>
      <c r="D3278" s="11" t="str">
        <f>IF('Atual-TXT'!A3299&lt;&gt;"",RIGHT(LEFT('Atual-TXT'!A3299,77),1),"")</f>
        <v/>
      </c>
      <c r="E3278" s="12" t="str">
        <f>IF('Atual-TXT'!A3299&lt;&gt;"",IF(MOD(VALUE(LEFT(A3278,1)),2)=1,IF(D3278="D",C3278,-C3278),IF(D3278="C",C3278,-C3278)),"")</f>
        <v/>
      </c>
    </row>
    <row r="3279" spans="1:5" x14ac:dyDescent="0.2">
      <c r="A3279" s="11" t="str">
        <f>IF('Atual-TXT'!A3300&lt;&gt;"",LEFT('Atual-TXT'!A3300,15),"")</f>
        <v/>
      </c>
      <c r="B3279" s="11" t="str">
        <f>IF('Atual-TXT'!A3300&lt;&gt;"",RIGHT(LEFT('Atual-TXT'!A3300,51),34),"")</f>
        <v/>
      </c>
      <c r="C3279" s="12" t="str">
        <f>IF('Atual-TXT'!A3300&lt;&gt;"",VALUE(RIGHT(LEFT('Atual-TXT'!A3300,75),23)),"")</f>
        <v/>
      </c>
      <c r="D3279" s="11" t="str">
        <f>IF('Atual-TXT'!A3300&lt;&gt;"",RIGHT(LEFT('Atual-TXT'!A3300,77),1),"")</f>
        <v/>
      </c>
      <c r="E3279" s="12" t="str">
        <f>IF('Atual-TXT'!A3300&lt;&gt;"",IF(MOD(VALUE(LEFT(A3279,1)),2)=1,IF(D3279="D",C3279,-C3279),IF(D3279="C",C3279,-C3279)),"")</f>
        <v/>
      </c>
    </row>
    <row r="3280" spans="1:5" x14ac:dyDescent="0.2">
      <c r="A3280" s="11" t="str">
        <f>IF('Atual-TXT'!A3301&lt;&gt;"",LEFT('Atual-TXT'!A3301,15),"")</f>
        <v/>
      </c>
      <c r="B3280" s="11" t="str">
        <f>IF('Atual-TXT'!A3301&lt;&gt;"",RIGHT(LEFT('Atual-TXT'!A3301,51),34),"")</f>
        <v/>
      </c>
      <c r="C3280" s="12" t="str">
        <f>IF('Atual-TXT'!A3301&lt;&gt;"",VALUE(RIGHT(LEFT('Atual-TXT'!A3301,75),23)),"")</f>
        <v/>
      </c>
      <c r="D3280" s="11" t="str">
        <f>IF('Atual-TXT'!A3301&lt;&gt;"",RIGHT(LEFT('Atual-TXT'!A3301,77),1),"")</f>
        <v/>
      </c>
      <c r="E3280" s="12" t="str">
        <f>IF('Atual-TXT'!A3301&lt;&gt;"",IF(MOD(VALUE(LEFT(A3280,1)),2)=1,IF(D3280="D",C3280,-C3280),IF(D3280="C",C3280,-C3280)),"")</f>
        <v/>
      </c>
    </row>
    <row r="3281" spans="1:5" x14ac:dyDescent="0.2">
      <c r="A3281" s="11" t="str">
        <f>IF('Atual-TXT'!A3302&lt;&gt;"",LEFT('Atual-TXT'!A3302,15),"")</f>
        <v/>
      </c>
      <c r="B3281" s="11" t="str">
        <f>IF('Atual-TXT'!A3302&lt;&gt;"",RIGHT(LEFT('Atual-TXT'!A3302,51),34),"")</f>
        <v/>
      </c>
      <c r="C3281" s="12" t="str">
        <f>IF('Atual-TXT'!A3302&lt;&gt;"",VALUE(RIGHT(LEFT('Atual-TXT'!A3302,75),23)),"")</f>
        <v/>
      </c>
      <c r="D3281" s="11" t="str">
        <f>IF('Atual-TXT'!A3302&lt;&gt;"",RIGHT(LEFT('Atual-TXT'!A3302,77),1),"")</f>
        <v/>
      </c>
      <c r="E3281" s="12" t="str">
        <f>IF('Atual-TXT'!A3302&lt;&gt;"",IF(MOD(VALUE(LEFT(A3281,1)),2)=1,IF(D3281="D",C3281,-C3281),IF(D3281="C",C3281,-C3281)),"")</f>
        <v/>
      </c>
    </row>
    <row r="3282" spans="1:5" x14ac:dyDescent="0.2">
      <c r="A3282" s="11" t="str">
        <f>IF('Atual-TXT'!A3303&lt;&gt;"",LEFT('Atual-TXT'!A3303,15),"")</f>
        <v/>
      </c>
      <c r="B3282" s="11" t="str">
        <f>IF('Atual-TXT'!A3303&lt;&gt;"",RIGHT(LEFT('Atual-TXT'!A3303,51),34),"")</f>
        <v/>
      </c>
      <c r="C3282" s="12" t="str">
        <f>IF('Atual-TXT'!A3303&lt;&gt;"",VALUE(RIGHT(LEFT('Atual-TXT'!A3303,75),23)),"")</f>
        <v/>
      </c>
      <c r="D3282" s="11" t="str">
        <f>IF('Atual-TXT'!A3303&lt;&gt;"",RIGHT(LEFT('Atual-TXT'!A3303,77),1),"")</f>
        <v/>
      </c>
      <c r="E3282" s="12" t="str">
        <f>IF('Atual-TXT'!A3303&lt;&gt;"",IF(MOD(VALUE(LEFT(A3282,1)),2)=1,IF(D3282="D",C3282,-C3282),IF(D3282="C",C3282,-C3282)),"")</f>
        <v/>
      </c>
    </row>
    <row r="3283" spans="1:5" x14ac:dyDescent="0.2">
      <c r="A3283" s="11" t="str">
        <f>IF('Atual-TXT'!A3304&lt;&gt;"",LEFT('Atual-TXT'!A3304,15),"")</f>
        <v/>
      </c>
      <c r="B3283" s="11" t="str">
        <f>IF('Atual-TXT'!A3304&lt;&gt;"",RIGHT(LEFT('Atual-TXT'!A3304,51),34),"")</f>
        <v/>
      </c>
      <c r="C3283" s="12" t="str">
        <f>IF('Atual-TXT'!A3304&lt;&gt;"",VALUE(RIGHT(LEFT('Atual-TXT'!A3304,75),23)),"")</f>
        <v/>
      </c>
      <c r="D3283" s="11" t="str">
        <f>IF('Atual-TXT'!A3304&lt;&gt;"",RIGHT(LEFT('Atual-TXT'!A3304,77),1),"")</f>
        <v/>
      </c>
      <c r="E3283" s="12" t="str">
        <f>IF('Atual-TXT'!A3304&lt;&gt;"",IF(MOD(VALUE(LEFT(A3283,1)),2)=1,IF(D3283="D",C3283,-C3283),IF(D3283="C",C3283,-C3283)),"")</f>
        <v/>
      </c>
    </row>
    <row r="3284" spans="1:5" x14ac:dyDescent="0.2">
      <c r="A3284" s="11" t="str">
        <f>IF('Atual-TXT'!A3305&lt;&gt;"",LEFT('Atual-TXT'!A3305,15),"")</f>
        <v/>
      </c>
      <c r="B3284" s="11" t="str">
        <f>IF('Atual-TXT'!A3305&lt;&gt;"",RIGHT(LEFT('Atual-TXT'!A3305,51),34),"")</f>
        <v/>
      </c>
      <c r="C3284" s="12" t="str">
        <f>IF('Atual-TXT'!A3305&lt;&gt;"",VALUE(RIGHT(LEFT('Atual-TXT'!A3305,75),23)),"")</f>
        <v/>
      </c>
      <c r="D3284" s="11" t="str">
        <f>IF('Atual-TXT'!A3305&lt;&gt;"",RIGHT(LEFT('Atual-TXT'!A3305,77),1),"")</f>
        <v/>
      </c>
      <c r="E3284" s="12" t="str">
        <f>IF('Atual-TXT'!A3305&lt;&gt;"",IF(MOD(VALUE(LEFT(A3284,1)),2)=1,IF(D3284="D",C3284,-C3284),IF(D3284="C",C3284,-C3284)),"")</f>
        <v/>
      </c>
    </row>
    <row r="3285" spans="1:5" x14ac:dyDescent="0.2">
      <c r="A3285" s="11" t="str">
        <f>IF('Atual-TXT'!A3306&lt;&gt;"",LEFT('Atual-TXT'!A3306,15),"")</f>
        <v/>
      </c>
      <c r="B3285" s="11" t="str">
        <f>IF('Atual-TXT'!A3306&lt;&gt;"",RIGHT(LEFT('Atual-TXT'!A3306,51),34),"")</f>
        <v/>
      </c>
      <c r="C3285" s="12" t="str">
        <f>IF('Atual-TXT'!A3306&lt;&gt;"",VALUE(RIGHT(LEFT('Atual-TXT'!A3306,75),23)),"")</f>
        <v/>
      </c>
      <c r="D3285" s="11" t="str">
        <f>IF('Atual-TXT'!A3306&lt;&gt;"",RIGHT(LEFT('Atual-TXT'!A3306,77),1),"")</f>
        <v/>
      </c>
      <c r="E3285" s="12" t="str">
        <f>IF('Atual-TXT'!A3306&lt;&gt;"",IF(MOD(VALUE(LEFT(A3285,1)),2)=1,IF(D3285="D",C3285,-C3285),IF(D3285="C",C3285,-C3285)),"")</f>
        <v/>
      </c>
    </row>
    <row r="3286" spans="1:5" x14ac:dyDescent="0.2">
      <c r="A3286" s="11" t="str">
        <f>IF('Atual-TXT'!A3307&lt;&gt;"",LEFT('Atual-TXT'!A3307,15),"")</f>
        <v/>
      </c>
      <c r="B3286" s="11" t="str">
        <f>IF('Atual-TXT'!A3307&lt;&gt;"",RIGHT(LEFT('Atual-TXT'!A3307,51),34),"")</f>
        <v/>
      </c>
      <c r="C3286" s="12" t="str">
        <f>IF('Atual-TXT'!A3307&lt;&gt;"",VALUE(RIGHT(LEFT('Atual-TXT'!A3307,75),23)),"")</f>
        <v/>
      </c>
      <c r="D3286" s="11" t="str">
        <f>IF('Atual-TXT'!A3307&lt;&gt;"",RIGHT(LEFT('Atual-TXT'!A3307,77),1),"")</f>
        <v/>
      </c>
      <c r="E3286" s="12" t="str">
        <f>IF('Atual-TXT'!A3307&lt;&gt;"",IF(MOD(VALUE(LEFT(A3286,1)),2)=1,IF(D3286="D",C3286,-C3286),IF(D3286="C",C3286,-C3286)),"")</f>
        <v/>
      </c>
    </row>
    <row r="3287" spans="1:5" x14ac:dyDescent="0.2">
      <c r="A3287" s="11" t="str">
        <f>IF('Atual-TXT'!A3308&lt;&gt;"",LEFT('Atual-TXT'!A3308,15),"")</f>
        <v/>
      </c>
      <c r="B3287" s="11" t="str">
        <f>IF('Atual-TXT'!A3308&lt;&gt;"",RIGHT(LEFT('Atual-TXT'!A3308,51),34),"")</f>
        <v/>
      </c>
      <c r="C3287" s="12" t="str">
        <f>IF('Atual-TXT'!A3308&lt;&gt;"",VALUE(RIGHT(LEFT('Atual-TXT'!A3308,75),23)),"")</f>
        <v/>
      </c>
      <c r="D3287" s="11" t="str">
        <f>IF('Atual-TXT'!A3308&lt;&gt;"",RIGHT(LEFT('Atual-TXT'!A3308,77),1),"")</f>
        <v/>
      </c>
      <c r="E3287" s="12" t="str">
        <f>IF('Atual-TXT'!A3308&lt;&gt;"",IF(MOD(VALUE(LEFT(A3287,1)),2)=1,IF(D3287="D",C3287,-C3287),IF(D3287="C",C3287,-C3287)),"")</f>
        <v/>
      </c>
    </row>
    <row r="3288" spans="1:5" x14ac:dyDescent="0.2">
      <c r="A3288" s="11" t="str">
        <f>IF('Atual-TXT'!A3309&lt;&gt;"",LEFT('Atual-TXT'!A3309,15),"")</f>
        <v/>
      </c>
      <c r="B3288" s="11" t="str">
        <f>IF('Atual-TXT'!A3309&lt;&gt;"",RIGHT(LEFT('Atual-TXT'!A3309,51),34),"")</f>
        <v/>
      </c>
      <c r="C3288" s="12" t="str">
        <f>IF('Atual-TXT'!A3309&lt;&gt;"",VALUE(RIGHT(LEFT('Atual-TXT'!A3309,75),23)),"")</f>
        <v/>
      </c>
      <c r="D3288" s="11" t="str">
        <f>IF('Atual-TXT'!A3309&lt;&gt;"",RIGHT(LEFT('Atual-TXT'!A3309,77),1),"")</f>
        <v/>
      </c>
      <c r="E3288" s="12" t="str">
        <f>IF('Atual-TXT'!A3309&lt;&gt;"",IF(MOD(VALUE(LEFT(A3288,1)),2)=1,IF(D3288="D",C3288,-C3288),IF(D3288="C",C3288,-C3288)),"")</f>
        <v/>
      </c>
    </row>
    <row r="3289" spans="1:5" x14ac:dyDescent="0.2">
      <c r="A3289" s="11" t="str">
        <f>IF('Atual-TXT'!A3310&lt;&gt;"",LEFT('Atual-TXT'!A3310,15),"")</f>
        <v/>
      </c>
      <c r="B3289" s="11" t="str">
        <f>IF('Atual-TXT'!A3310&lt;&gt;"",RIGHT(LEFT('Atual-TXT'!A3310,51),34),"")</f>
        <v/>
      </c>
      <c r="C3289" s="12" t="str">
        <f>IF('Atual-TXT'!A3310&lt;&gt;"",VALUE(RIGHT(LEFT('Atual-TXT'!A3310,75),23)),"")</f>
        <v/>
      </c>
      <c r="D3289" s="11" t="str">
        <f>IF('Atual-TXT'!A3310&lt;&gt;"",RIGHT(LEFT('Atual-TXT'!A3310,77),1),"")</f>
        <v/>
      </c>
      <c r="E3289" s="12" t="str">
        <f>IF('Atual-TXT'!A3310&lt;&gt;"",IF(MOD(VALUE(LEFT(A3289,1)),2)=1,IF(D3289="D",C3289,-C3289),IF(D3289="C",C3289,-C3289)),"")</f>
        <v/>
      </c>
    </row>
    <row r="3290" spans="1:5" x14ac:dyDescent="0.2">
      <c r="A3290" s="11" t="str">
        <f>IF('Atual-TXT'!A3311&lt;&gt;"",LEFT('Atual-TXT'!A3311,15),"")</f>
        <v/>
      </c>
      <c r="B3290" s="11" t="str">
        <f>IF('Atual-TXT'!A3311&lt;&gt;"",RIGHT(LEFT('Atual-TXT'!A3311,51),34),"")</f>
        <v/>
      </c>
      <c r="C3290" s="12" t="str">
        <f>IF('Atual-TXT'!A3311&lt;&gt;"",VALUE(RIGHT(LEFT('Atual-TXT'!A3311,75),23)),"")</f>
        <v/>
      </c>
      <c r="D3290" s="11" t="str">
        <f>IF('Atual-TXT'!A3311&lt;&gt;"",RIGHT(LEFT('Atual-TXT'!A3311,77),1),"")</f>
        <v/>
      </c>
      <c r="E3290" s="12" t="str">
        <f>IF('Atual-TXT'!A3311&lt;&gt;"",IF(MOD(VALUE(LEFT(A3290,1)),2)=1,IF(D3290="D",C3290,-C3290),IF(D3290="C",C3290,-C3290)),"")</f>
        <v/>
      </c>
    </row>
    <row r="3291" spans="1:5" x14ac:dyDescent="0.2">
      <c r="A3291" s="11" t="str">
        <f>IF('Atual-TXT'!A3312&lt;&gt;"",LEFT('Atual-TXT'!A3312,15),"")</f>
        <v/>
      </c>
      <c r="B3291" s="11" t="str">
        <f>IF('Atual-TXT'!A3312&lt;&gt;"",RIGHT(LEFT('Atual-TXT'!A3312,51),34),"")</f>
        <v/>
      </c>
      <c r="C3291" s="12" t="str">
        <f>IF('Atual-TXT'!A3312&lt;&gt;"",VALUE(RIGHT(LEFT('Atual-TXT'!A3312,75),23)),"")</f>
        <v/>
      </c>
      <c r="D3291" s="11" t="str">
        <f>IF('Atual-TXT'!A3312&lt;&gt;"",RIGHT(LEFT('Atual-TXT'!A3312,77),1),"")</f>
        <v/>
      </c>
      <c r="E3291" s="12" t="str">
        <f>IF('Atual-TXT'!A3312&lt;&gt;"",IF(MOD(VALUE(LEFT(A3291,1)),2)=1,IF(D3291="D",C3291,-C3291),IF(D3291="C",C3291,-C3291)),"")</f>
        <v/>
      </c>
    </row>
    <row r="3292" spans="1:5" x14ac:dyDescent="0.2">
      <c r="A3292" s="11" t="str">
        <f>IF('Atual-TXT'!A3313&lt;&gt;"",LEFT('Atual-TXT'!A3313,15),"")</f>
        <v/>
      </c>
      <c r="B3292" s="11" t="str">
        <f>IF('Atual-TXT'!A3313&lt;&gt;"",RIGHT(LEFT('Atual-TXT'!A3313,51),34),"")</f>
        <v/>
      </c>
      <c r="C3292" s="12" t="str">
        <f>IF('Atual-TXT'!A3313&lt;&gt;"",VALUE(RIGHT(LEFT('Atual-TXT'!A3313,75),23)),"")</f>
        <v/>
      </c>
      <c r="D3292" s="11" t="str">
        <f>IF('Atual-TXT'!A3313&lt;&gt;"",RIGHT(LEFT('Atual-TXT'!A3313,77),1),"")</f>
        <v/>
      </c>
      <c r="E3292" s="12" t="str">
        <f>IF('Atual-TXT'!A3313&lt;&gt;"",IF(MOD(VALUE(LEFT(A3292,1)),2)=1,IF(D3292="D",C3292,-C3292),IF(D3292="C",C3292,-C3292)),"")</f>
        <v/>
      </c>
    </row>
    <row r="3293" spans="1:5" x14ac:dyDescent="0.2">
      <c r="A3293" s="11" t="str">
        <f>IF('Atual-TXT'!A3314&lt;&gt;"",LEFT('Atual-TXT'!A3314,15),"")</f>
        <v/>
      </c>
      <c r="B3293" s="11" t="str">
        <f>IF('Atual-TXT'!A3314&lt;&gt;"",RIGHT(LEFT('Atual-TXT'!A3314,51),34),"")</f>
        <v/>
      </c>
      <c r="C3293" s="12" t="str">
        <f>IF('Atual-TXT'!A3314&lt;&gt;"",VALUE(RIGHT(LEFT('Atual-TXT'!A3314,75),23)),"")</f>
        <v/>
      </c>
      <c r="D3293" s="11" t="str">
        <f>IF('Atual-TXT'!A3314&lt;&gt;"",RIGHT(LEFT('Atual-TXT'!A3314,77),1),"")</f>
        <v/>
      </c>
      <c r="E3293" s="12" t="str">
        <f>IF('Atual-TXT'!A3314&lt;&gt;"",IF(MOD(VALUE(LEFT(A3293,1)),2)=1,IF(D3293="D",C3293,-C3293),IF(D3293="C",C3293,-C3293)),"")</f>
        <v/>
      </c>
    </row>
    <row r="3294" spans="1:5" x14ac:dyDescent="0.2">
      <c r="A3294" s="11" t="str">
        <f>IF('Atual-TXT'!A3315&lt;&gt;"",LEFT('Atual-TXT'!A3315,15),"")</f>
        <v/>
      </c>
      <c r="B3294" s="11" t="str">
        <f>IF('Atual-TXT'!A3315&lt;&gt;"",RIGHT(LEFT('Atual-TXT'!A3315,51),34),"")</f>
        <v/>
      </c>
      <c r="C3294" s="12" t="str">
        <f>IF('Atual-TXT'!A3315&lt;&gt;"",VALUE(RIGHT(LEFT('Atual-TXT'!A3315,75),23)),"")</f>
        <v/>
      </c>
      <c r="D3294" s="11" t="str">
        <f>IF('Atual-TXT'!A3315&lt;&gt;"",RIGHT(LEFT('Atual-TXT'!A3315,77),1),"")</f>
        <v/>
      </c>
      <c r="E3294" s="12" t="str">
        <f>IF('Atual-TXT'!A3315&lt;&gt;"",IF(MOD(VALUE(LEFT(A3294,1)),2)=1,IF(D3294="D",C3294,-C3294),IF(D3294="C",C3294,-C3294)),"")</f>
        <v/>
      </c>
    </row>
    <row r="3295" spans="1:5" x14ac:dyDescent="0.2">
      <c r="A3295" s="11" t="str">
        <f>IF('Atual-TXT'!A3316&lt;&gt;"",LEFT('Atual-TXT'!A3316,15),"")</f>
        <v/>
      </c>
      <c r="B3295" s="11" t="str">
        <f>IF('Atual-TXT'!A3316&lt;&gt;"",RIGHT(LEFT('Atual-TXT'!A3316,51),34),"")</f>
        <v/>
      </c>
      <c r="C3295" s="12" t="str">
        <f>IF('Atual-TXT'!A3316&lt;&gt;"",VALUE(RIGHT(LEFT('Atual-TXT'!A3316,75),23)),"")</f>
        <v/>
      </c>
      <c r="D3295" s="11" t="str">
        <f>IF('Atual-TXT'!A3316&lt;&gt;"",RIGHT(LEFT('Atual-TXT'!A3316,77),1),"")</f>
        <v/>
      </c>
      <c r="E3295" s="12" t="str">
        <f>IF('Atual-TXT'!A3316&lt;&gt;"",IF(MOD(VALUE(LEFT(A3295,1)),2)=1,IF(D3295="D",C3295,-C3295),IF(D3295="C",C3295,-C3295)),"")</f>
        <v/>
      </c>
    </row>
    <row r="3296" spans="1:5" x14ac:dyDescent="0.2">
      <c r="A3296" s="11" t="str">
        <f>IF('Atual-TXT'!A3317&lt;&gt;"",LEFT('Atual-TXT'!A3317,15),"")</f>
        <v/>
      </c>
      <c r="B3296" s="11" t="str">
        <f>IF('Atual-TXT'!A3317&lt;&gt;"",RIGHT(LEFT('Atual-TXT'!A3317,51),34),"")</f>
        <v/>
      </c>
      <c r="C3296" s="12" t="str">
        <f>IF('Atual-TXT'!A3317&lt;&gt;"",VALUE(RIGHT(LEFT('Atual-TXT'!A3317,75),23)),"")</f>
        <v/>
      </c>
      <c r="D3296" s="11" t="str">
        <f>IF('Atual-TXT'!A3317&lt;&gt;"",RIGHT(LEFT('Atual-TXT'!A3317,77),1),"")</f>
        <v/>
      </c>
      <c r="E3296" s="12" t="str">
        <f>IF('Atual-TXT'!A3317&lt;&gt;"",IF(MOD(VALUE(LEFT(A3296,1)),2)=1,IF(D3296="D",C3296,-C3296),IF(D3296="C",C3296,-C3296)),"")</f>
        <v/>
      </c>
    </row>
    <row r="3297" spans="1:5" x14ac:dyDescent="0.2">
      <c r="A3297" s="11" t="str">
        <f>IF('Atual-TXT'!A3318&lt;&gt;"",LEFT('Atual-TXT'!A3318,15),"")</f>
        <v/>
      </c>
      <c r="B3297" s="11" t="str">
        <f>IF('Atual-TXT'!A3318&lt;&gt;"",RIGHT(LEFT('Atual-TXT'!A3318,51),34),"")</f>
        <v/>
      </c>
      <c r="C3297" s="12" t="str">
        <f>IF('Atual-TXT'!A3318&lt;&gt;"",VALUE(RIGHT(LEFT('Atual-TXT'!A3318,75),23)),"")</f>
        <v/>
      </c>
      <c r="D3297" s="11" t="str">
        <f>IF('Atual-TXT'!A3318&lt;&gt;"",RIGHT(LEFT('Atual-TXT'!A3318,77),1),"")</f>
        <v/>
      </c>
      <c r="E3297" s="12" t="str">
        <f>IF('Atual-TXT'!A3318&lt;&gt;"",IF(MOD(VALUE(LEFT(A3297,1)),2)=1,IF(D3297="D",C3297,-C3297),IF(D3297="C",C3297,-C3297)),"")</f>
        <v/>
      </c>
    </row>
    <row r="3298" spans="1:5" x14ac:dyDescent="0.2">
      <c r="A3298" s="11" t="str">
        <f>IF('Atual-TXT'!A3319&lt;&gt;"",LEFT('Atual-TXT'!A3319,15),"")</f>
        <v/>
      </c>
      <c r="B3298" s="11" t="str">
        <f>IF('Atual-TXT'!A3319&lt;&gt;"",RIGHT(LEFT('Atual-TXT'!A3319,51),34),"")</f>
        <v/>
      </c>
      <c r="C3298" s="12" t="str">
        <f>IF('Atual-TXT'!A3319&lt;&gt;"",VALUE(RIGHT(LEFT('Atual-TXT'!A3319,75),23)),"")</f>
        <v/>
      </c>
      <c r="D3298" s="11" t="str">
        <f>IF('Atual-TXT'!A3319&lt;&gt;"",RIGHT(LEFT('Atual-TXT'!A3319,77),1),"")</f>
        <v/>
      </c>
      <c r="E3298" s="12" t="str">
        <f>IF('Atual-TXT'!A3319&lt;&gt;"",IF(MOD(VALUE(LEFT(A3298,1)),2)=1,IF(D3298="D",C3298,-C3298),IF(D3298="C",C3298,-C3298)),"")</f>
        <v/>
      </c>
    </row>
    <row r="3299" spans="1:5" x14ac:dyDescent="0.2">
      <c r="A3299" s="11" t="str">
        <f>IF('Atual-TXT'!A3320&lt;&gt;"",LEFT('Atual-TXT'!A3320,15),"")</f>
        <v/>
      </c>
      <c r="B3299" s="11" t="str">
        <f>IF('Atual-TXT'!A3320&lt;&gt;"",RIGHT(LEFT('Atual-TXT'!A3320,51),34),"")</f>
        <v/>
      </c>
      <c r="C3299" s="12" t="str">
        <f>IF('Atual-TXT'!A3320&lt;&gt;"",VALUE(RIGHT(LEFT('Atual-TXT'!A3320,75),23)),"")</f>
        <v/>
      </c>
      <c r="D3299" s="11" t="str">
        <f>IF('Atual-TXT'!A3320&lt;&gt;"",RIGHT(LEFT('Atual-TXT'!A3320,77),1),"")</f>
        <v/>
      </c>
      <c r="E3299" s="12" t="str">
        <f>IF('Atual-TXT'!A3320&lt;&gt;"",IF(MOD(VALUE(LEFT(A3299,1)),2)=1,IF(D3299="D",C3299,-C3299),IF(D3299="C",C3299,-C3299)),"")</f>
        <v/>
      </c>
    </row>
    <row r="3300" spans="1:5" x14ac:dyDescent="0.2">
      <c r="A3300" s="11" t="str">
        <f>IF('Atual-TXT'!A3321&lt;&gt;"",LEFT('Atual-TXT'!A3321,15),"")</f>
        <v/>
      </c>
      <c r="B3300" s="11" t="str">
        <f>IF('Atual-TXT'!A3321&lt;&gt;"",RIGHT(LEFT('Atual-TXT'!A3321,51),34),"")</f>
        <v/>
      </c>
      <c r="C3300" s="12" t="str">
        <f>IF('Atual-TXT'!A3321&lt;&gt;"",VALUE(RIGHT(LEFT('Atual-TXT'!A3321,75),23)),"")</f>
        <v/>
      </c>
      <c r="D3300" s="11" t="str">
        <f>IF('Atual-TXT'!A3321&lt;&gt;"",RIGHT(LEFT('Atual-TXT'!A3321,77),1),"")</f>
        <v/>
      </c>
      <c r="E3300" s="12" t="str">
        <f>IF('Atual-TXT'!A3321&lt;&gt;"",IF(MOD(VALUE(LEFT(A3300,1)),2)=1,IF(D3300="D",C3300,-C3300),IF(D3300="C",C3300,-C3300)),"")</f>
        <v/>
      </c>
    </row>
    <row r="3301" spans="1:5" x14ac:dyDescent="0.2">
      <c r="A3301" s="11" t="str">
        <f>IF('Atual-TXT'!A3322&lt;&gt;"",LEFT('Atual-TXT'!A3322,15),"")</f>
        <v/>
      </c>
      <c r="B3301" s="11" t="str">
        <f>IF('Atual-TXT'!A3322&lt;&gt;"",RIGHT(LEFT('Atual-TXT'!A3322,51),34),"")</f>
        <v/>
      </c>
      <c r="C3301" s="12" t="str">
        <f>IF('Atual-TXT'!A3322&lt;&gt;"",VALUE(RIGHT(LEFT('Atual-TXT'!A3322,75),23)),"")</f>
        <v/>
      </c>
      <c r="D3301" s="11" t="str">
        <f>IF('Atual-TXT'!A3322&lt;&gt;"",RIGHT(LEFT('Atual-TXT'!A3322,77),1),"")</f>
        <v/>
      </c>
      <c r="E3301" s="12" t="str">
        <f>IF('Atual-TXT'!A3322&lt;&gt;"",IF(MOD(VALUE(LEFT(A3301,1)),2)=1,IF(D3301="D",C3301,-C3301),IF(D3301="C",C3301,-C3301)),"")</f>
        <v/>
      </c>
    </row>
    <row r="3302" spans="1:5" x14ac:dyDescent="0.2">
      <c r="A3302" s="11" t="str">
        <f>IF('Atual-TXT'!A3323&lt;&gt;"",LEFT('Atual-TXT'!A3323,15),"")</f>
        <v/>
      </c>
      <c r="B3302" s="11" t="str">
        <f>IF('Atual-TXT'!A3323&lt;&gt;"",RIGHT(LEFT('Atual-TXT'!A3323,51),34),"")</f>
        <v/>
      </c>
      <c r="C3302" s="12" t="str">
        <f>IF('Atual-TXT'!A3323&lt;&gt;"",VALUE(RIGHT(LEFT('Atual-TXT'!A3323,75),23)),"")</f>
        <v/>
      </c>
      <c r="D3302" s="11" t="str">
        <f>IF('Atual-TXT'!A3323&lt;&gt;"",RIGHT(LEFT('Atual-TXT'!A3323,77),1),"")</f>
        <v/>
      </c>
      <c r="E3302" s="12" t="str">
        <f>IF('Atual-TXT'!A3323&lt;&gt;"",IF(MOD(VALUE(LEFT(A3302,1)),2)=1,IF(D3302="D",C3302,-C3302),IF(D3302="C",C3302,-C3302)),"")</f>
        <v/>
      </c>
    </row>
    <row r="3303" spans="1:5" x14ac:dyDescent="0.2">
      <c r="A3303" s="11" t="str">
        <f>IF('Atual-TXT'!A3324&lt;&gt;"",LEFT('Atual-TXT'!A3324,15),"")</f>
        <v/>
      </c>
      <c r="B3303" s="11" t="str">
        <f>IF('Atual-TXT'!A3324&lt;&gt;"",RIGHT(LEFT('Atual-TXT'!A3324,51),34),"")</f>
        <v/>
      </c>
      <c r="C3303" s="12" t="str">
        <f>IF('Atual-TXT'!A3324&lt;&gt;"",VALUE(RIGHT(LEFT('Atual-TXT'!A3324,75),23)),"")</f>
        <v/>
      </c>
      <c r="D3303" s="11" t="str">
        <f>IF('Atual-TXT'!A3324&lt;&gt;"",RIGHT(LEFT('Atual-TXT'!A3324,77),1),"")</f>
        <v/>
      </c>
      <c r="E3303" s="12" t="str">
        <f>IF('Atual-TXT'!A3324&lt;&gt;"",IF(MOD(VALUE(LEFT(A3303,1)),2)=1,IF(D3303="D",C3303,-C3303),IF(D3303="C",C3303,-C3303)),"")</f>
        <v/>
      </c>
    </row>
    <row r="3304" spans="1:5" x14ac:dyDescent="0.2">
      <c r="A3304" s="11" t="str">
        <f>IF('Atual-TXT'!A3325&lt;&gt;"",LEFT('Atual-TXT'!A3325,15),"")</f>
        <v/>
      </c>
      <c r="B3304" s="11" t="str">
        <f>IF('Atual-TXT'!A3325&lt;&gt;"",RIGHT(LEFT('Atual-TXT'!A3325,51),34),"")</f>
        <v/>
      </c>
      <c r="C3304" s="12" t="str">
        <f>IF('Atual-TXT'!A3325&lt;&gt;"",VALUE(RIGHT(LEFT('Atual-TXT'!A3325,75),23)),"")</f>
        <v/>
      </c>
      <c r="D3304" s="11" t="str">
        <f>IF('Atual-TXT'!A3325&lt;&gt;"",RIGHT(LEFT('Atual-TXT'!A3325,77),1),"")</f>
        <v/>
      </c>
      <c r="E3304" s="12" t="str">
        <f>IF('Atual-TXT'!A3325&lt;&gt;"",IF(MOD(VALUE(LEFT(A3304,1)),2)=1,IF(D3304="D",C3304,-C3304),IF(D3304="C",C3304,-C3304)),"")</f>
        <v/>
      </c>
    </row>
    <row r="3305" spans="1:5" x14ac:dyDescent="0.2">
      <c r="A3305" s="11" t="str">
        <f>IF('Atual-TXT'!A3326&lt;&gt;"",LEFT('Atual-TXT'!A3326,15),"")</f>
        <v/>
      </c>
      <c r="B3305" s="11" t="str">
        <f>IF('Atual-TXT'!A3326&lt;&gt;"",RIGHT(LEFT('Atual-TXT'!A3326,51),34),"")</f>
        <v/>
      </c>
      <c r="C3305" s="12" t="str">
        <f>IF('Atual-TXT'!A3326&lt;&gt;"",VALUE(RIGHT(LEFT('Atual-TXT'!A3326,75),23)),"")</f>
        <v/>
      </c>
      <c r="D3305" s="11" t="str">
        <f>IF('Atual-TXT'!A3326&lt;&gt;"",RIGHT(LEFT('Atual-TXT'!A3326,77),1),"")</f>
        <v/>
      </c>
      <c r="E3305" s="12" t="str">
        <f>IF('Atual-TXT'!A3326&lt;&gt;"",IF(MOD(VALUE(LEFT(A3305,1)),2)=1,IF(D3305="D",C3305,-C3305),IF(D3305="C",C3305,-C3305)),"")</f>
        <v/>
      </c>
    </row>
    <row r="3306" spans="1:5" x14ac:dyDescent="0.2">
      <c r="A3306" s="11" t="str">
        <f>IF('Atual-TXT'!A3327&lt;&gt;"",LEFT('Atual-TXT'!A3327,15),"")</f>
        <v/>
      </c>
      <c r="B3306" s="11" t="str">
        <f>IF('Atual-TXT'!A3327&lt;&gt;"",RIGHT(LEFT('Atual-TXT'!A3327,51),34),"")</f>
        <v/>
      </c>
      <c r="C3306" s="12" t="str">
        <f>IF('Atual-TXT'!A3327&lt;&gt;"",VALUE(RIGHT(LEFT('Atual-TXT'!A3327,75),23)),"")</f>
        <v/>
      </c>
      <c r="D3306" s="11" t="str">
        <f>IF('Atual-TXT'!A3327&lt;&gt;"",RIGHT(LEFT('Atual-TXT'!A3327,77),1),"")</f>
        <v/>
      </c>
      <c r="E3306" s="12" t="str">
        <f>IF('Atual-TXT'!A3327&lt;&gt;"",IF(MOD(VALUE(LEFT(A3306,1)),2)=1,IF(D3306="D",C3306,-C3306),IF(D3306="C",C3306,-C3306)),"")</f>
        <v/>
      </c>
    </row>
    <row r="3307" spans="1:5" x14ac:dyDescent="0.2">
      <c r="A3307" s="11" t="str">
        <f>IF('Atual-TXT'!A3328&lt;&gt;"",LEFT('Atual-TXT'!A3328,15),"")</f>
        <v/>
      </c>
      <c r="B3307" s="11" t="str">
        <f>IF('Atual-TXT'!A3328&lt;&gt;"",RIGHT(LEFT('Atual-TXT'!A3328,51),34),"")</f>
        <v/>
      </c>
      <c r="C3307" s="12" t="str">
        <f>IF('Atual-TXT'!A3328&lt;&gt;"",VALUE(RIGHT(LEFT('Atual-TXT'!A3328,75),23)),"")</f>
        <v/>
      </c>
      <c r="D3307" s="11" t="str">
        <f>IF('Atual-TXT'!A3328&lt;&gt;"",RIGHT(LEFT('Atual-TXT'!A3328,77),1),"")</f>
        <v/>
      </c>
      <c r="E3307" s="12" t="str">
        <f>IF('Atual-TXT'!A3328&lt;&gt;"",IF(MOD(VALUE(LEFT(A3307,1)),2)=1,IF(D3307="D",C3307,-C3307),IF(D3307="C",C3307,-C3307)),"")</f>
        <v/>
      </c>
    </row>
    <row r="3308" spans="1:5" x14ac:dyDescent="0.2">
      <c r="A3308" s="11" t="str">
        <f>IF('Atual-TXT'!A3329&lt;&gt;"",LEFT('Atual-TXT'!A3329,15),"")</f>
        <v/>
      </c>
      <c r="B3308" s="11" t="str">
        <f>IF('Atual-TXT'!A3329&lt;&gt;"",RIGHT(LEFT('Atual-TXT'!A3329,51),34),"")</f>
        <v/>
      </c>
      <c r="C3308" s="12" t="str">
        <f>IF('Atual-TXT'!A3329&lt;&gt;"",VALUE(RIGHT(LEFT('Atual-TXT'!A3329,75),23)),"")</f>
        <v/>
      </c>
      <c r="D3308" s="11" t="str">
        <f>IF('Atual-TXT'!A3329&lt;&gt;"",RIGHT(LEFT('Atual-TXT'!A3329,77),1),"")</f>
        <v/>
      </c>
      <c r="E3308" s="12" t="str">
        <f>IF('Atual-TXT'!A3329&lt;&gt;"",IF(MOD(VALUE(LEFT(A3308,1)),2)=1,IF(D3308="D",C3308,-C3308),IF(D3308="C",C3308,-C3308)),"")</f>
        <v/>
      </c>
    </row>
    <row r="3309" spans="1:5" x14ac:dyDescent="0.2">
      <c r="A3309" s="11" t="str">
        <f>IF('Atual-TXT'!A3330&lt;&gt;"",LEFT('Atual-TXT'!A3330,15),"")</f>
        <v/>
      </c>
      <c r="B3309" s="11" t="str">
        <f>IF('Atual-TXT'!A3330&lt;&gt;"",RIGHT(LEFT('Atual-TXT'!A3330,51),34),"")</f>
        <v/>
      </c>
      <c r="C3309" s="12" t="str">
        <f>IF('Atual-TXT'!A3330&lt;&gt;"",VALUE(RIGHT(LEFT('Atual-TXT'!A3330,75),23)),"")</f>
        <v/>
      </c>
      <c r="D3309" s="11" t="str">
        <f>IF('Atual-TXT'!A3330&lt;&gt;"",RIGHT(LEFT('Atual-TXT'!A3330,77),1),"")</f>
        <v/>
      </c>
      <c r="E3309" s="12" t="str">
        <f>IF('Atual-TXT'!A3330&lt;&gt;"",IF(MOD(VALUE(LEFT(A3309,1)),2)=1,IF(D3309="D",C3309,-C3309),IF(D3309="C",C3309,-C3309)),"")</f>
        <v/>
      </c>
    </row>
    <row r="3310" spans="1:5" x14ac:dyDescent="0.2">
      <c r="A3310" s="11" t="str">
        <f>IF('Atual-TXT'!A3331&lt;&gt;"",LEFT('Atual-TXT'!A3331,15),"")</f>
        <v/>
      </c>
      <c r="B3310" s="11" t="str">
        <f>IF('Atual-TXT'!A3331&lt;&gt;"",RIGHT(LEFT('Atual-TXT'!A3331,51),34),"")</f>
        <v/>
      </c>
      <c r="C3310" s="12" t="str">
        <f>IF('Atual-TXT'!A3331&lt;&gt;"",VALUE(RIGHT(LEFT('Atual-TXT'!A3331,75),23)),"")</f>
        <v/>
      </c>
      <c r="D3310" s="11" t="str">
        <f>IF('Atual-TXT'!A3331&lt;&gt;"",RIGHT(LEFT('Atual-TXT'!A3331,77),1),"")</f>
        <v/>
      </c>
      <c r="E3310" s="12" t="str">
        <f>IF('Atual-TXT'!A3331&lt;&gt;"",IF(MOD(VALUE(LEFT(A3310,1)),2)=1,IF(D3310="D",C3310,-C3310),IF(D3310="C",C3310,-C3310)),"")</f>
        <v/>
      </c>
    </row>
    <row r="3311" spans="1:5" x14ac:dyDescent="0.2">
      <c r="A3311" s="11" t="str">
        <f>IF('Atual-TXT'!A3332&lt;&gt;"",LEFT('Atual-TXT'!A3332,15),"")</f>
        <v/>
      </c>
      <c r="B3311" s="11" t="str">
        <f>IF('Atual-TXT'!A3332&lt;&gt;"",RIGHT(LEFT('Atual-TXT'!A3332,51),34),"")</f>
        <v/>
      </c>
      <c r="C3311" s="12" t="str">
        <f>IF('Atual-TXT'!A3332&lt;&gt;"",VALUE(RIGHT(LEFT('Atual-TXT'!A3332,75),23)),"")</f>
        <v/>
      </c>
      <c r="D3311" s="11" t="str">
        <f>IF('Atual-TXT'!A3332&lt;&gt;"",RIGHT(LEFT('Atual-TXT'!A3332,77),1),"")</f>
        <v/>
      </c>
      <c r="E3311" s="12" t="str">
        <f>IF('Atual-TXT'!A3332&lt;&gt;"",IF(MOD(VALUE(LEFT(A3311,1)),2)=1,IF(D3311="D",C3311,-C3311),IF(D3311="C",C3311,-C3311)),"")</f>
        <v/>
      </c>
    </row>
    <row r="3312" spans="1:5" x14ac:dyDescent="0.2">
      <c r="A3312" s="11" t="str">
        <f>IF('Atual-TXT'!A3333&lt;&gt;"",LEFT('Atual-TXT'!A3333,15),"")</f>
        <v/>
      </c>
      <c r="B3312" s="11" t="str">
        <f>IF('Atual-TXT'!A3333&lt;&gt;"",RIGHT(LEFT('Atual-TXT'!A3333,51),34),"")</f>
        <v/>
      </c>
      <c r="C3312" s="12" t="str">
        <f>IF('Atual-TXT'!A3333&lt;&gt;"",VALUE(RIGHT(LEFT('Atual-TXT'!A3333,75),23)),"")</f>
        <v/>
      </c>
      <c r="D3312" s="11" t="str">
        <f>IF('Atual-TXT'!A3333&lt;&gt;"",RIGHT(LEFT('Atual-TXT'!A3333,77),1),"")</f>
        <v/>
      </c>
      <c r="E3312" s="12" t="str">
        <f>IF('Atual-TXT'!A3333&lt;&gt;"",IF(MOD(VALUE(LEFT(A3312,1)),2)=1,IF(D3312="D",C3312,-C3312),IF(D3312="C",C3312,-C3312)),"")</f>
        <v/>
      </c>
    </row>
    <row r="3313" spans="1:5" x14ac:dyDescent="0.2">
      <c r="A3313" s="11" t="str">
        <f>IF('Atual-TXT'!A3334&lt;&gt;"",LEFT('Atual-TXT'!A3334,15),"")</f>
        <v/>
      </c>
      <c r="B3313" s="11" t="str">
        <f>IF('Atual-TXT'!A3334&lt;&gt;"",RIGHT(LEFT('Atual-TXT'!A3334,51),34),"")</f>
        <v/>
      </c>
      <c r="C3313" s="12" t="str">
        <f>IF('Atual-TXT'!A3334&lt;&gt;"",VALUE(RIGHT(LEFT('Atual-TXT'!A3334,75),23)),"")</f>
        <v/>
      </c>
      <c r="D3313" s="11" t="str">
        <f>IF('Atual-TXT'!A3334&lt;&gt;"",RIGHT(LEFT('Atual-TXT'!A3334,77),1),"")</f>
        <v/>
      </c>
      <c r="E3313" s="12" t="str">
        <f>IF('Atual-TXT'!A3334&lt;&gt;"",IF(MOD(VALUE(LEFT(A3313,1)),2)=1,IF(D3313="D",C3313,-C3313),IF(D3313="C",C3313,-C3313)),"")</f>
        <v/>
      </c>
    </row>
    <row r="3314" spans="1:5" x14ac:dyDescent="0.2">
      <c r="A3314" s="11" t="str">
        <f>IF('Atual-TXT'!A3335&lt;&gt;"",LEFT('Atual-TXT'!A3335,15),"")</f>
        <v/>
      </c>
      <c r="B3314" s="11" t="str">
        <f>IF('Atual-TXT'!A3335&lt;&gt;"",RIGHT(LEFT('Atual-TXT'!A3335,51),34),"")</f>
        <v/>
      </c>
      <c r="C3314" s="12" t="str">
        <f>IF('Atual-TXT'!A3335&lt;&gt;"",VALUE(RIGHT(LEFT('Atual-TXT'!A3335,75),23)),"")</f>
        <v/>
      </c>
      <c r="D3314" s="11" t="str">
        <f>IF('Atual-TXT'!A3335&lt;&gt;"",RIGHT(LEFT('Atual-TXT'!A3335,77),1),"")</f>
        <v/>
      </c>
      <c r="E3314" s="12" t="str">
        <f>IF('Atual-TXT'!A3335&lt;&gt;"",IF(MOD(VALUE(LEFT(A3314,1)),2)=1,IF(D3314="D",C3314,-C3314),IF(D3314="C",C3314,-C3314)),"")</f>
        <v/>
      </c>
    </row>
    <row r="3315" spans="1:5" x14ac:dyDescent="0.2">
      <c r="A3315" s="11" t="str">
        <f>IF('Atual-TXT'!A3336&lt;&gt;"",LEFT('Atual-TXT'!A3336,15),"")</f>
        <v/>
      </c>
      <c r="B3315" s="11" t="str">
        <f>IF('Atual-TXT'!A3336&lt;&gt;"",RIGHT(LEFT('Atual-TXT'!A3336,51),34),"")</f>
        <v/>
      </c>
      <c r="C3315" s="12" t="str">
        <f>IF('Atual-TXT'!A3336&lt;&gt;"",VALUE(RIGHT(LEFT('Atual-TXT'!A3336,75),23)),"")</f>
        <v/>
      </c>
      <c r="D3315" s="11" t="str">
        <f>IF('Atual-TXT'!A3336&lt;&gt;"",RIGHT(LEFT('Atual-TXT'!A3336,77),1),"")</f>
        <v/>
      </c>
      <c r="E3315" s="12" t="str">
        <f>IF('Atual-TXT'!A3336&lt;&gt;"",IF(MOD(VALUE(LEFT(A3315,1)),2)=1,IF(D3315="D",C3315,-C3315),IF(D3315="C",C3315,-C3315)),"")</f>
        <v/>
      </c>
    </row>
    <row r="3316" spans="1:5" x14ac:dyDescent="0.2">
      <c r="A3316" s="11" t="str">
        <f>IF('Atual-TXT'!A3337&lt;&gt;"",LEFT('Atual-TXT'!A3337,15),"")</f>
        <v/>
      </c>
      <c r="B3316" s="11" t="str">
        <f>IF('Atual-TXT'!A3337&lt;&gt;"",RIGHT(LEFT('Atual-TXT'!A3337,51),34),"")</f>
        <v/>
      </c>
      <c r="C3316" s="12" t="str">
        <f>IF('Atual-TXT'!A3337&lt;&gt;"",VALUE(RIGHT(LEFT('Atual-TXT'!A3337,75),23)),"")</f>
        <v/>
      </c>
      <c r="D3316" s="11" t="str">
        <f>IF('Atual-TXT'!A3337&lt;&gt;"",RIGHT(LEFT('Atual-TXT'!A3337,77),1),"")</f>
        <v/>
      </c>
      <c r="E3316" s="12" t="str">
        <f>IF('Atual-TXT'!A3337&lt;&gt;"",IF(MOD(VALUE(LEFT(A3316,1)),2)=1,IF(D3316="D",C3316,-C3316),IF(D3316="C",C3316,-C3316)),"")</f>
        <v/>
      </c>
    </row>
    <row r="3317" spans="1:5" x14ac:dyDescent="0.2">
      <c r="A3317" s="11" t="str">
        <f>IF('Atual-TXT'!A3338&lt;&gt;"",LEFT('Atual-TXT'!A3338,15),"")</f>
        <v/>
      </c>
      <c r="B3317" s="11" t="str">
        <f>IF('Atual-TXT'!A3338&lt;&gt;"",RIGHT(LEFT('Atual-TXT'!A3338,51),34),"")</f>
        <v/>
      </c>
      <c r="C3317" s="12" t="str">
        <f>IF('Atual-TXT'!A3338&lt;&gt;"",VALUE(RIGHT(LEFT('Atual-TXT'!A3338,75),23)),"")</f>
        <v/>
      </c>
      <c r="D3317" s="11" t="str">
        <f>IF('Atual-TXT'!A3338&lt;&gt;"",RIGHT(LEFT('Atual-TXT'!A3338,77),1),"")</f>
        <v/>
      </c>
      <c r="E3317" s="12" t="str">
        <f>IF('Atual-TXT'!A3338&lt;&gt;"",IF(MOD(VALUE(LEFT(A3317,1)),2)=1,IF(D3317="D",C3317,-C3317),IF(D3317="C",C3317,-C3317)),"")</f>
        <v/>
      </c>
    </row>
    <row r="3318" spans="1:5" x14ac:dyDescent="0.2">
      <c r="A3318" s="11" t="str">
        <f>IF('Atual-TXT'!A3339&lt;&gt;"",LEFT('Atual-TXT'!A3339,15),"")</f>
        <v/>
      </c>
      <c r="B3318" s="11" t="str">
        <f>IF('Atual-TXT'!A3339&lt;&gt;"",RIGHT(LEFT('Atual-TXT'!A3339,51),34),"")</f>
        <v/>
      </c>
      <c r="C3318" s="12" t="str">
        <f>IF('Atual-TXT'!A3339&lt;&gt;"",VALUE(RIGHT(LEFT('Atual-TXT'!A3339,75),23)),"")</f>
        <v/>
      </c>
      <c r="D3318" s="11" t="str">
        <f>IF('Atual-TXT'!A3339&lt;&gt;"",RIGHT(LEFT('Atual-TXT'!A3339,77),1),"")</f>
        <v/>
      </c>
      <c r="E3318" s="12" t="str">
        <f>IF('Atual-TXT'!A3339&lt;&gt;"",IF(MOD(VALUE(LEFT(A3318,1)),2)=1,IF(D3318="D",C3318,-C3318),IF(D3318="C",C3318,-C3318)),"")</f>
        <v/>
      </c>
    </row>
    <row r="3319" spans="1:5" x14ac:dyDescent="0.2">
      <c r="A3319" s="11" t="str">
        <f>IF('Atual-TXT'!A3340&lt;&gt;"",LEFT('Atual-TXT'!A3340,15),"")</f>
        <v/>
      </c>
      <c r="B3319" s="11" t="str">
        <f>IF('Atual-TXT'!A3340&lt;&gt;"",RIGHT(LEFT('Atual-TXT'!A3340,51),34),"")</f>
        <v/>
      </c>
      <c r="C3319" s="12" t="str">
        <f>IF('Atual-TXT'!A3340&lt;&gt;"",VALUE(RIGHT(LEFT('Atual-TXT'!A3340,75),23)),"")</f>
        <v/>
      </c>
      <c r="D3319" s="11" t="str">
        <f>IF('Atual-TXT'!A3340&lt;&gt;"",RIGHT(LEFT('Atual-TXT'!A3340,77),1),"")</f>
        <v/>
      </c>
      <c r="E3319" s="12" t="str">
        <f>IF('Atual-TXT'!A3340&lt;&gt;"",IF(MOD(VALUE(LEFT(A3319,1)),2)=1,IF(D3319="D",C3319,-C3319),IF(D3319="C",C3319,-C3319)),"")</f>
        <v/>
      </c>
    </row>
    <row r="3320" spans="1:5" x14ac:dyDescent="0.2">
      <c r="A3320" s="11" t="str">
        <f>IF('Atual-TXT'!A3341&lt;&gt;"",LEFT('Atual-TXT'!A3341,15),"")</f>
        <v/>
      </c>
      <c r="B3320" s="11" t="str">
        <f>IF('Atual-TXT'!A3341&lt;&gt;"",RIGHT(LEFT('Atual-TXT'!A3341,51),34),"")</f>
        <v/>
      </c>
      <c r="C3320" s="12" t="str">
        <f>IF('Atual-TXT'!A3341&lt;&gt;"",VALUE(RIGHT(LEFT('Atual-TXT'!A3341,75),23)),"")</f>
        <v/>
      </c>
      <c r="D3320" s="11" t="str">
        <f>IF('Atual-TXT'!A3341&lt;&gt;"",RIGHT(LEFT('Atual-TXT'!A3341,77),1),"")</f>
        <v/>
      </c>
      <c r="E3320" s="12" t="str">
        <f>IF('Atual-TXT'!A3341&lt;&gt;"",IF(MOD(VALUE(LEFT(A3320,1)),2)=1,IF(D3320="D",C3320,-C3320),IF(D3320="C",C3320,-C3320)),"")</f>
        <v/>
      </c>
    </row>
    <row r="3321" spans="1:5" x14ac:dyDescent="0.2">
      <c r="A3321" s="11" t="str">
        <f>IF('Atual-TXT'!A3342&lt;&gt;"",LEFT('Atual-TXT'!A3342,15),"")</f>
        <v/>
      </c>
      <c r="B3321" s="11" t="str">
        <f>IF('Atual-TXT'!A3342&lt;&gt;"",RIGHT(LEFT('Atual-TXT'!A3342,51),34),"")</f>
        <v/>
      </c>
      <c r="C3321" s="12" t="str">
        <f>IF('Atual-TXT'!A3342&lt;&gt;"",VALUE(RIGHT(LEFT('Atual-TXT'!A3342,75),23)),"")</f>
        <v/>
      </c>
      <c r="D3321" s="11" t="str">
        <f>IF('Atual-TXT'!A3342&lt;&gt;"",RIGHT(LEFT('Atual-TXT'!A3342,77),1),"")</f>
        <v/>
      </c>
      <c r="E3321" s="12" t="str">
        <f>IF('Atual-TXT'!A3342&lt;&gt;"",IF(MOD(VALUE(LEFT(A3321,1)),2)=1,IF(D3321="D",C3321,-C3321),IF(D3321="C",C3321,-C3321)),"")</f>
        <v/>
      </c>
    </row>
    <row r="3322" spans="1:5" x14ac:dyDescent="0.2">
      <c r="A3322" s="11" t="str">
        <f>IF('Atual-TXT'!A3343&lt;&gt;"",LEFT('Atual-TXT'!A3343,15),"")</f>
        <v/>
      </c>
      <c r="B3322" s="11" t="str">
        <f>IF('Atual-TXT'!A3343&lt;&gt;"",RIGHT(LEFT('Atual-TXT'!A3343,51),34),"")</f>
        <v/>
      </c>
      <c r="C3322" s="12" t="str">
        <f>IF('Atual-TXT'!A3343&lt;&gt;"",VALUE(RIGHT(LEFT('Atual-TXT'!A3343,75),23)),"")</f>
        <v/>
      </c>
      <c r="D3322" s="11" t="str">
        <f>IF('Atual-TXT'!A3343&lt;&gt;"",RIGHT(LEFT('Atual-TXT'!A3343,77),1),"")</f>
        <v/>
      </c>
      <c r="E3322" s="12" t="str">
        <f>IF('Atual-TXT'!A3343&lt;&gt;"",IF(MOD(VALUE(LEFT(A3322,1)),2)=1,IF(D3322="D",C3322,-C3322),IF(D3322="C",C3322,-C3322)),"")</f>
        <v/>
      </c>
    </row>
    <row r="3323" spans="1:5" x14ac:dyDescent="0.2">
      <c r="A3323" s="11" t="str">
        <f>IF('Atual-TXT'!A3344&lt;&gt;"",LEFT('Atual-TXT'!A3344,15),"")</f>
        <v/>
      </c>
      <c r="B3323" s="11" t="str">
        <f>IF('Atual-TXT'!A3344&lt;&gt;"",RIGHT(LEFT('Atual-TXT'!A3344,51),34),"")</f>
        <v/>
      </c>
      <c r="C3323" s="12" t="str">
        <f>IF('Atual-TXT'!A3344&lt;&gt;"",VALUE(RIGHT(LEFT('Atual-TXT'!A3344,75),23)),"")</f>
        <v/>
      </c>
      <c r="D3323" s="11" t="str">
        <f>IF('Atual-TXT'!A3344&lt;&gt;"",RIGHT(LEFT('Atual-TXT'!A3344,77),1),"")</f>
        <v/>
      </c>
      <c r="E3323" s="12" t="str">
        <f>IF('Atual-TXT'!A3344&lt;&gt;"",IF(MOD(VALUE(LEFT(A3323,1)),2)=1,IF(D3323="D",C3323,-C3323),IF(D3323="C",C3323,-C3323)),"")</f>
        <v/>
      </c>
    </row>
    <row r="3324" spans="1:5" x14ac:dyDescent="0.2">
      <c r="A3324" s="11" t="str">
        <f>IF('Atual-TXT'!A3345&lt;&gt;"",LEFT('Atual-TXT'!A3345,15),"")</f>
        <v/>
      </c>
      <c r="B3324" s="11" t="str">
        <f>IF('Atual-TXT'!A3345&lt;&gt;"",RIGHT(LEFT('Atual-TXT'!A3345,51),34),"")</f>
        <v/>
      </c>
      <c r="C3324" s="12" t="str">
        <f>IF('Atual-TXT'!A3345&lt;&gt;"",VALUE(RIGHT(LEFT('Atual-TXT'!A3345,75),23)),"")</f>
        <v/>
      </c>
      <c r="D3324" s="11" t="str">
        <f>IF('Atual-TXT'!A3345&lt;&gt;"",RIGHT(LEFT('Atual-TXT'!A3345,77),1),"")</f>
        <v/>
      </c>
      <c r="E3324" s="12" t="str">
        <f>IF('Atual-TXT'!A3345&lt;&gt;"",IF(MOD(VALUE(LEFT(A3324,1)),2)=1,IF(D3324="D",C3324,-C3324),IF(D3324="C",C3324,-C3324)),"")</f>
        <v/>
      </c>
    </row>
    <row r="3325" spans="1:5" x14ac:dyDescent="0.2">
      <c r="A3325" s="11" t="str">
        <f>IF('Atual-TXT'!A3346&lt;&gt;"",LEFT('Atual-TXT'!A3346,15),"")</f>
        <v/>
      </c>
      <c r="B3325" s="11" t="str">
        <f>IF('Atual-TXT'!A3346&lt;&gt;"",RIGHT(LEFT('Atual-TXT'!A3346,51),34),"")</f>
        <v/>
      </c>
      <c r="C3325" s="12" t="str">
        <f>IF('Atual-TXT'!A3346&lt;&gt;"",VALUE(RIGHT(LEFT('Atual-TXT'!A3346,75),23)),"")</f>
        <v/>
      </c>
      <c r="D3325" s="11" t="str">
        <f>IF('Atual-TXT'!A3346&lt;&gt;"",RIGHT(LEFT('Atual-TXT'!A3346,77),1),"")</f>
        <v/>
      </c>
      <c r="E3325" s="12" t="str">
        <f>IF('Atual-TXT'!A3346&lt;&gt;"",IF(MOD(VALUE(LEFT(A3325,1)),2)=1,IF(D3325="D",C3325,-C3325),IF(D3325="C",C3325,-C3325)),"")</f>
        <v/>
      </c>
    </row>
    <row r="3326" spans="1:5" x14ac:dyDescent="0.2">
      <c r="A3326" s="11" t="str">
        <f>IF('Atual-TXT'!A3347&lt;&gt;"",LEFT('Atual-TXT'!A3347,15),"")</f>
        <v/>
      </c>
      <c r="B3326" s="11" t="str">
        <f>IF('Atual-TXT'!A3347&lt;&gt;"",RIGHT(LEFT('Atual-TXT'!A3347,51),34),"")</f>
        <v/>
      </c>
      <c r="C3326" s="12" t="str">
        <f>IF('Atual-TXT'!A3347&lt;&gt;"",VALUE(RIGHT(LEFT('Atual-TXT'!A3347,75),23)),"")</f>
        <v/>
      </c>
      <c r="D3326" s="11" t="str">
        <f>IF('Atual-TXT'!A3347&lt;&gt;"",RIGHT(LEFT('Atual-TXT'!A3347,77),1),"")</f>
        <v/>
      </c>
      <c r="E3326" s="12" t="str">
        <f>IF('Atual-TXT'!A3347&lt;&gt;"",IF(MOD(VALUE(LEFT(A3326,1)),2)=1,IF(D3326="D",C3326,-C3326),IF(D3326="C",C3326,-C3326)),"")</f>
        <v/>
      </c>
    </row>
    <row r="3327" spans="1:5" x14ac:dyDescent="0.2">
      <c r="A3327" s="11" t="str">
        <f>IF('Atual-TXT'!A3348&lt;&gt;"",LEFT('Atual-TXT'!A3348,15),"")</f>
        <v/>
      </c>
      <c r="B3327" s="11" t="str">
        <f>IF('Atual-TXT'!A3348&lt;&gt;"",RIGHT(LEFT('Atual-TXT'!A3348,51),34),"")</f>
        <v/>
      </c>
      <c r="C3327" s="12" t="str">
        <f>IF('Atual-TXT'!A3348&lt;&gt;"",VALUE(RIGHT(LEFT('Atual-TXT'!A3348,75),23)),"")</f>
        <v/>
      </c>
      <c r="D3327" s="11" t="str">
        <f>IF('Atual-TXT'!A3348&lt;&gt;"",RIGHT(LEFT('Atual-TXT'!A3348,77),1),"")</f>
        <v/>
      </c>
      <c r="E3327" s="12" t="str">
        <f>IF('Atual-TXT'!A3348&lt;&gt;"",IF(MOD(VALUE(LEFT(A3327,1)),2)=1,IF(D3327="D",C3327,-C3327),IF(D3327="C",C3327,-C3327)),"")</f>
        <v/>
      </c>
    </row>
    <row r="3328" spans="1:5" x14ac:dyDescent="0.2">
      <c r="A3328" s="11" t="str">
        <f>IF('Atual-TXT'!A3349&lt;&gt;"",LEFT('Atual-TXT'!A3349,15),"")</f>
        <v/>
      </c>
      <c r="B3328" s="11" t="str">
        <f>IF('Atual-TXT'!A3349&lt;&gt;"",RIGHT(LEFT('Atual-TXT'!A3349,51),34),"")</f>
        <v/>
      </c>
      <c r="C3328" s="12" t="str">
        <f>IF('Atual-TXT'!A3349&lt;&gt;"",VALUE(RIGHT(LEFT('Atual-TXT'!A3349,75),23)),"")</f>
        <v/>
      </c>
      <c r="D3328" s="11" t="str">
        <f>IF('Atual-TXT'!A3349&lt;&gt;"",RIGHT(LEFT('Atual-TXT'!A3349,77),1),"")</f>
        <v/>
      </c>
      <c r="E3328" s="12" t="str">
        <f>IF('Atual-TXT'!A3349&lt;&gt;"",IF(MOD(VALUE(LEFT(A3328,1)),2)=1,IF(D3328="D",C3328,-C3328),IF(D3328="C",C3328,-C3328)),"")</f>
        <v/>
      </c>
    </row>
    <row r="3329" spans="1:5" x14ac:dyDescent="0.2">
      <c r="A3329" s="11" t="str">
        <f>IF('Atual-TXT'!A3350&lt;&gt;"",LEFT('Atual-TXT'!A3350,15),"")</f>
        <v/>
      </c>
      <c r="B3329" s="11" t="str">
        <f>IF('Atual-TXT'!A3350&lt;&gt;"",RIGHT(LEFT('Atual-TXT'!A3350,51),34),"")</f>
        <v/>
      </c>
      <c r="C3329" s="12" t="str">
        <f>IF('Atual-TXT'!A3350&lt;&gt;"",VALUE(RIGHT(LEFT('Atual-TXT'!A3350,75),23)),"")</f>
        <v/>
      </c>
      <c r="D3329" s="11" t="str">
        <f>IF('Atual-TXT'!A3350&lt;&gt;"",RIGHT(LEFT('Atual-TXT'!A3350,77),1),"")</f>
        <v/>
      </c>
      <c r="E3329" s="12" t="str">
        <f>IF('Atual-TXT'!A3350&lt;&gt;"",IF(MOD(VALUE(LEFT(A3329,1)),2)=1,IF(D3329="D",C3329,-C3329),IF(D3329="C",C3329,-C3329)),"")</f>
        <v/>
      </c>
    </row>
    <row r="3330" spans="1:5" x14ac:dyDescent="0.2">
      <c r="A3330" s="11" t="str">
        <f>IF('Atual-TXT'!A3351&lt;&gt;"",LEFT('Atual-TXT'!A3351,15),"")</f>
        <v/>
      </c>
      <c r="B3330" s="11" t="str">
        <f>IF('Atual-TXT'!A3351&lt;&gt;"",RIGHT(LEFT('Atual-TXT'!A3351,51),34),"")</f>
        <v/>
      </c>
      <c r="C3330" s="12" t="str">
        <f>IF('Atual-TXT'!A3351&lt;&gt;"",VALUE(RIGHT(LEFT('Atual-TXT'!A3351,75),23)),"")</f>
        <v/>
      </c>
      <c r="D3330" s="11" t="str">
        <f>IF('Atual-TXT'!A3351&lt;&gt;"",RIGHT(LEFT('Atual-TXT'!A3351,77),1),"")</f>
        <v/>
      </c>
      <c r="E3330" s="12" t="str">
        <f>IF('Atual-TXT'!A3351&lt;&gt;"",IF(MOD(VALUE(LEFT(A3330,1)),2)=1,IF(D3330="D",C3330,-C3330),IF(D3330="C",C3330,-C3330)),"")</f>
        <v/>
      </c>
    </row>
    <row r="3331" spans="1:5" x14ac:dyDescent="0.2">
      <c r="A3331" s="11" t="str">
        <f>IF('Atual-TXT'!A3352&lt;&gt;"",LEFT('Atual-TXT'!A3352,15),"")</f>
        <v/>
      </c>
      <c r="B3331" s="11" t="str">
        <f>IF('Atual-TXT'!A3352&lt;&gt;"",RIGHT(LEFT('Atual-TXT'!A3352,51),34),"")</f>
        <v/>
      </c>
      <c r="C3331" s="12" t="str">
        <f>IF('Atual-TXT'!A3352&lt;&gt;"",VALUE(RIGHT(LEFT('Atual-TXT'!A3352,75),23)),"")</f>
        <v/>
      </c>
      <c r="D3331" s="11" t="str">
        <f>IF('Atual-TXT'!A3352&lt;&gt;"",RIGHT(LEFT('Atual-TXT'!A3352,77),1),"")</f>
        <v/>
      </c>
      <c r="E3331" s="12" t="str">
        <f>IF('Atual-TXT'!A3352&lt;&gt;"",IF(MOD(VALUE(LEFT(A3331,1)),2)=1,IF(D3331="D",C3331,-C3331),IF(D3331="C",C3331,-C3331)),"")</f>
        <v/>
      </c>
    </row>
    <row r="3332" spans="1:5" x14ac:dyDescent="0.2">
      <c r="A3332" s="11" t="str">
        <f>IF('Atual-TXT'!A3353&lt;&gt;"",LEFT('Atual-TXT'!A3353,15),"")</f>
        <v/>
      </c>
      <c r="B3332" s="11" t="str">
        <f>IF('Atual-TXT'!A3353&lt;&gt;"",RIGHT(LEFT('Atual-TXT'!A3353,51),34),"")</f>
        <v/>
      </c>
      <c r="C3332" s="12" t="str">
        <f>IF('Atual-TXT'!A3353&lt;&gt;"",VALUE(RIGHT(LEFT('Atual-TXT'!A3353,75),23)),"")</f>
        <v/>
      </c>
      <c r="D3332" s="11" t="str">
        <f>IF('Atual-TXT'!A3353&lt;&gt;"",RIGHT(LEFT('Atual-TXT'!A3353,77),1),"")</f>
        <v/>
      </c>
      <c r="E3332" s="12" t="str">
        <f>IF('Atual-TXT'!A3353&lt;&gt;"",IF(MOD(VALUE(LEFT(A3332,1)),2)=1,IF(D3332="D",C3332,-C3332),IF(D3332="C",C3332,-C3332)),"")</f>
        <v/>
      </c>
    </row>
    <row r="3333" spans="1:5" x14ac:dyDescent="0.2">
      <c r="A3333" s="11" t="str">
        <f>IF('Atual-TXT'!A3354&lt;&gt;"",LEFT('Atual-TXT'!A3354,15),"")</f>
        <v/>
      </c>
      <c r="B3333" s="11" t="str">
        <f>IF('Atual-TXT'!A3354&lt;&gt;"",RIGHT(LEFT('Atual-TXT'!A3354,51),34),"")</f>
        <v/>
      </c>
      <c r="C3333" s="12" t="str">
        <f>IF('Atual-TXT'!A3354&lt;&gt;"",VALUE(RIGHT(LEFT('Atual-TXT'!A3354,75),23)),"")</f>
        <v/>
      </c>
      <c r="D3333" s="11" t="str">
        <f>IF('Atual-TXT'!A3354&lt;&gt;"",RIGHT(LEFT('Atual-TXT'!A3354,77),1),"")</f>
        <v/>
      </c>
      <c r="E3333" s="12" t="str">
        <f>IF('Atual-TXT'!A3354&lt;&gt;"",IF(MOD(VALUE(LEFT(A3333,1)),2)=1,IF(D3333="D",C3333,-C3333),IF(D3333="C",C3333,-C3333)),"")</f>
        <v/>
      </c>
    </row>
    <row r="3334" spans="1:5" x14ac:dyDescent="0.2">
      <c r="A3334" s="11" t="str">
        <f>IF('Atual-TXT'!A3355&lt;&gt;"",LEFT('Atual-TXT'!A3355,15),"")</f>
        <v/>
      </c>
      <c r="B3334" s="11" t="str">
        <f>IF('Atual-TXT'!A3355&lt;&gt;"",RIGHT(LEFT('Atual-TXT'!A3355,51),34),"")</f>
        <v/>
      </c>
      <c r="C3334" s="12" t="str">
        <f>IF('Atual-TXT'!A3355&lt;&gt;"",VALUE(RIGHT(LEFT('Atual-TXT'!A3355,75),23)),"")</f>
        <v/>
      </c>
      <c r="D3334" s="11" t="str">
        <f>IF('Atual-TXT'!A3355&lt;&gt;"",RIGHT(LEFT('Atual-TXT'!A3355,77),1),"")</f>
        <v/>
      </c>
      <c r="E3334" s="12" t="str">
        <f>IF('Atual-TXT'!A3355&lt;&gt;"",IF(MOD(VALUE(LEFT(A3334,1)),2)=1,IF(D3334="D",C3334,-C3334),IF(D3334="C",C3334,-C3334)),"")</f>
        <v/>
      </c>
    </row>
    <row r="3335" spans="1:5" x14ac:dyDescent="0.2">
      <c r="A3335" s="11" t="str">
        <f>IF('Atual-TXT'!A3356&lt;&gt;"",LEFT('Atual-TXT'!A3356,15),"")</f>
        <v/>
      </c>
      <c r="B3335" s="11" t="str">
        <f>IF('Atual-TXT'!A3356&lt;&gt;"",RIGHT(LEFT('Atual-TXT'!A3356,51),34),"")</f>
        <v/>
      </c>
      <c r="C3335" s="12" t="str">
        <f>IF('Atual-TXT'!A3356&lt;&gt;"",VALUE(RIGHT(LEFT('Atual-TXT'!A3356,75),23)),"")</f>
        <v/>
      </c>
      <c r="D3335" s="11" t="str">
        <f>IF('Atual-TXT'!A3356&lt;&gt;"",RIGHT(LEFT('Atual-TXT'!A3356,77),1),"")</f>
        <v/>
      </c>
      <c r="E3335" s="12" t="str">
        <f>IF('Atual-TXT'!A3356&lt;&gt;"",IF(MOD(VALUE(LEFT(A3335,1)),2)=1,IF(D3335="D",C3335,-C3335),IF(D3335="C",C3335,-C3335)),"")</f>
        <v/>
      </c>
    </row>
    <row r="3336" spans="1:5" x14ac:dyDescent="0.2">
      <c r="A3336" s="11" t="str">
        <f>IF('Atual-TXT'!A3357&lt;&gt;"",LEFT('Atual-TXT'!A3357,15),"")</f>
        <v/>
      </c>
      <c r="B3336" s="11" t="str">
        <f>IF('Atual-TXT'!A3357&lt;&gt;"",RIGHT(LEFT('Atual-TXT'!A3357,51),34),"")</f>
        <v/>
      </c>
      <c r="C3336" s="12" t="str">
        <f>IF('Atual-TXT'!A3357&lt;&gt;"",VALUE(RIGHT(LEFT('Atual-TXT'!A3357,75),23)),"")</f>
        <v/>
      </c>
      <c r="D3336" s="11" t="str">
        <f>IF('Atual-TXT'!A3357&lt;&gt;"",RIGHT(LEFT('Atual-TXT'!A3357,77),1),"")</f>
        <v/>
      </c>
      <c r="E3336" s="12" t="str">
        <f>IF('Atual-TXT'!A3357&lt;&gt;"",IF(MOD(VALUE(LEFT(A3336,1)),2)=1,IF(D3336="D",C3336,-C3336),IF(D3336="C",C3336,-C3336)),"")</f>
        <v/>
      </c>
    </row>
    <row r="3337" spans="1:5" x14ac:dyDescent="0.2">
      <c r="A3337" s="11" t="str">
        <f>IF('Atual-TXT'!A3358&lt;&gt;"",LEFT('Atual-TXT'!A3358,15),"")</f>
        <v/>
      </c>
      <c r="B3337" s="11" t="str">
        <f>IF('Atual-TXT'!A3358&lt;&gt;"",RIGHT(LEFT('Atual-TXT'!A3358,51),34),"")</f>
        <v/>
      </c>
      <c r="C3337" s="12" t="str">
        <f>IF('Atual-TXT'!A3358&lt;&gt;"",VALUE(RIGHT(LEFT('Atual-TXT'!A3358,75),23)),"")</f>
        <v/>
      </c>
      <c r="D3337" s="11" t="str">
        <f>IF('Atual-TXT'!A3358&lt;&gt;"",RIGHT(LEFT('Atual-TXT'!A3358,77),1),"")</f>
        <v/>
      </c>
      <c r="E3337" s="12" t="str">
        <f>IF('Atual-TXT'!A3358&lt;&gt;"",IF(MOD(VALUE(LEFT(A3337,1)),2)=1,IF(D3337="D",C3337,-C3337),IF(D3337="C",C3337,-C3337)),"")</f>
        <v/>
      </c>
    </row>
    <row r="3338" spans="1:5" x14ac:dyDescent="0.2">
      <c r="A3338" s="11" t="str">
        <f>IF('Atual-TXT'!A3359&lt;&gt;"",LEFT('Atual-TXT'!A3359,15),"")</f>
        <v/>
      </c>
      <c r="B3338" s="11" t="str">
        <f>IF('Atual-TXT'!A3359&lt;&gt;"",RIGHT(LEFT('Atual-TXT'!A3359,51),34),"")</f>
        <v/>
      </c>
      <c r="C3338" s="12" t="str">
        <f>IF('Atual-TXT'!A3359&lt;&gt;"",VALUE(RIGHT(LEFT('Atual-TXT'!A3359,75),23)),"")</f>
        <v/>
      </c>
      <c r="D3338" s="11" t="str">
        <f>IF('Atual-TXT'!A3359&lt;&gt;"",RIGHT(LEFT('Atual-TXT'!A3359,77),1),"")</f>
        <v/>
      </c>
      <c r="E3338" s="12" t="str">
        <f>IF('Atual-TXT'!A3359&lt;&gt;"",IF(MOD(VALUE(LEFT(A3338,1)),2)=1,IF(D3338="D",C3338,-C3338),IF(D3338="C",C3338,-C3338)),"")</f>
        <v/>
      </c>
    </row>
    <row r="3339" spans="1:5" x14ac:dyDescent="0.2">
      <c r="A3339" s="11" t="str">
        <f>IF('Atual-TXT'!A3360&lt;&gt;"",LEFT('Atual-TXT'!A3360,15),"")</f>
        <v/>
      </c>
      <c r="B3339" s="11" t="str">
        <f>IF('Atual-TXT'!A3360&lt;&gt;"",RIGHT(LEFT('Atual-TXT'!A3360,51),34),"")</f>
        <v/>
      </c>
      <c r="C3339" s="12" t="str">
        <f>IF('Atual-TXT'!A3360&lt;&gt;"",VALUE(RIGHT(LEFT('Atual-TXT'!A3360,75),23)),"")</f>
        <v/>
      </c>
      <c r="D3339" s="11" t="str">
        <f>IF('Atual-TXT'!A3360&lt;&gt;"",RIGHT(LEFT('Atual-TXT'!A3360,77),1),"")</f>
        <v/>
      </c>
      <c r="E3339" s="12" t="str">
        <f>IF('Atual-TXT'!A3360&lt;&gt;"",IF(MOD(VALUE(LEFT(A3339,1)),2)=1,IF(D3339="D",C3339,-C3339),IF(D3339="C",C3339,-C3339)),"")</f>
        <v/>
      </c>
    </row>
    <row r="3340" spans="1:5" x14ac:dyDescent="0.2">
      <c r="A3340" s="11" t="str">
        <f>IF('Atual-TXT'!A3361&lt;&gt;"",LEFT('Atual-TXT'!A3361,15),"")</f>
        <v/>
      </c>
      <c r="B3340" s="11" t="str">
        <f>IF('Atual-TXT'!A3361&lt;&gt;"",RIGHT(LEFT('Atual-TXT'!A3361,51),34),"")</f>
        <v/>
      </c>
      <c r="C3340" s="12" t="str">
        <f>IF('Atual-TXT'!A3361&lt;&gt;"",VALUE(RIGHT(LEFT('Atual-TXT'!A3361,75),23)),"")</f>
        <v/>
      </c>
      <c r="D3340" s="11" t="str">
        <f>IF('Atual-TXT'!A3361&lt;&gt;"",RIGHT(LEFT('Atual-TXT'!A3361,77),1),"")</f>
        <v/>
      </c>
      <c r="E3340" s="12" t="str">
        <f>IF('Atual-TXT'!A3361&lt;&gt;"",IF(MOD(VALUE(LEFT(A3340,1)),2)=1,IF(D3340="D",C3340,-C3340),IF(D3340="C",C3340,-C3340)),"")</f>
        <v/>
      </c>
    </row>
    <row r="3341" spans="1:5" x14ac:dyDescent="0.2">
      <c r="A3341" s="11" t="str">
        <f>IF('Atual-TXT'!A3362&lt;&gt;"",LEFT('Atual-TXT'!A3362,15),"")</f>
        <v/>
      </c>
      <c r="B3341" s="11" t="str">
        <f>IF('Atual-TXT'!A3362&lt;&gt;"",RIGHT(LEFT('Atual-TXT'!A3362,51),34),"")</f>
        <v/>
      </c>
      <c r="C3341" s="12" t="str">
        <f>IF('Atual-TXT'!A3362&lt;&gt;"",VALUE(RIGHT(LEFT('Atual-TXT'!A3362,75),23)),"")</f>
        <v/>
      </c>
      <c r="D3341" s="11" t="str">
        <f>IF('Atual-TXT'!A3362&lt;&gt;"",RIGHT(LEFT('Atual-TXT'!A3362,77),1),"")</f>
        <v/>
      </c>
      <c r="E3341" s="12" t="str">
        <f>IF('Atual-TXT'!A3362&lt;&gt;"",IF(MOD(VALUE(LEFT(A3341,1)),2)=1,IF(D3341="D",C3341,-C3341),IF(D3341="C",C3341,-C3341)),"")</f>
        <v/>
      </c>
    </row>
    <row r="3342" spans="1:5" x14ac:dyDescent="0.2">
      <c r="A3342" s="11" t="str">
        <f>IF('Atual-TXT'!A3363&lt;&gt;"",LEFT('Atual-TXT'!A3363,15),"")</f>
        <v/>
      </c>
      <c r="B3342" s="11" t="str">
        <f>IF('Atual-TXT'!A3363&lt;&gt;"",RIGHT(LEFT('Atual-TXT'!A3363,51),34),"")</f>
        <v/>
      </c>
      <c r="C3342" s="12" t="str">
        <f>IF('Atual-TXT'!A3363&lt;&gt;"",VALUE(RIGHT(LEFT('Atual-TXT'!A3363,75),23)),"")</f>
        <v/>
      </c>
      <c r="D3342" s="11" t="str">
        <f>IF('Atual-TXT'!A3363&lt;&gt;"",RIGHT(LEFT('Atual-TXT'!A3363,77),1),"")</f>
        <v/>
      </c>
      <c r="E3342" s="12" t="str">
        <f>IF('Atual-TXT'!A3363&lt;&gt;"",IF(MOD(VALUE(LEFT(A3342,1)),2)=1,IF(D3342="D",C3342,-C3342),IF(D3342="C",C3342,-C3342)),"")</f>
        <v/>
      </c>
    </row>
    <row r="3343" spans="1:5" x14ac:dyDescent="0.2">
      <c r="A3343" s="11" t="str">
        <f>IF('Atual-TXT'!A3364&lt;&gt;"",LEFT('Atual-TXT'!A3364,15),"")</f>
        <v/>
      </c>
      <c r="B3343" s="11" t="str">
        <f>IF('Atual-TXT'!A3364&lt;&gt;"",RIGHT(LEFT('Atual-TXT'!A3364,51),34),"")</f>
        <v/>
      </c>
      <c r="C3343" s="12" t="str">
        <f>IF('Atual-TXT'!A3364&lt;&gt;"",VALUE(RIGHT(LEFT('Atual-TXT'!A3364,75),23)),"")</f>
        <v/>
      </c>
      <c r="D3343" s="11" t="str">
        <f>IF('Atual-TXT'!A3364&lt;&gt;"",RIGHT(LEFT('Atual-TXT'!A3364,77),1),"")</f>
        <v/>
      </c>
      <c r="E3343" s="12" t="str">
        <f>IF('Atual-TXT'!A3364&lt;&gt;"",IF(MOD(VALUE(LEFT(A3343,1)),2)=1,IF(D3343="D",C3343,-C3343),IF(D3343="C",C3343,-C3343)),"")</f>
        <v/>
      </c>
    </row>
    <row r="3344" spans="1:5" x14ac:dyDescent="0.2">
      <c r="A3344" s="11" t="str">
        <f>IF('Atual-TXT'!A3365&lt;&gt;"",LEFT('Atual-TXT'!A3365,15),"")</f>
        <v/>
      </c>
      <c r="B3344" s="11" t="str">
        <f>IF('Atual-TXT'!A3365&lt;&gt;"",RIGHT(LEFT('Atual-TXT'!A3365,51),34),"")</f>
        <v/>
      </c>
      <c r="C3344" s="12" t="str">
        <f>IF('Atual-TXT'!A3365&lt;&gt;"",VALUE(RIGHT(LEFT('Atual-TXT'!A3365,75),23)),"")</f>
        <v/>
      </c>
      <c r="D3344" s="11" t="str">
        <f>IF('Atual-TXT'!A3365&lt;&gt;"",RIGHT(LEFT('Atual-TXT'!A3365,77),1),"")</f>
        <v/>
      </c>
      <c r="E3344" s="12" t="str">
        <f>IF('Atual-TXT'!A3365&lt;&gt;"",IF(MOD(VALUE(LEFT(A3344,1)),2)=1,IF(D3344="D",C3344,-C3344),IF(D3344="C",C3344,-C3344)),"")</f>
        <v/>
      </c>
    </row>
    <row r="3345" spans="1:5" x14ac:dyDescent="0.2">
      <c r="A3345" s="11" t="str">
        <f>IF('Atual-TXT'!A3366&lt;&gt;"",LEFT('Atual-TXT'!A3366,15),"")</f>
        <v/>
      </c>
      <c r="B3345" s="11" t="str">
        <f>IF('Atual-TXT'!A3366&lt;&gt;"",RIGHT(LEFT('Atual-TXT'!A3366,51),34),"")</f>
        <v/>
      </c>
      <c r="C3345" s="12" t="str">
        <f>IF('Atual-TXT'!A3366&lt;&gt;"",VALUE(RIGHT(LEFT('Atual-TXT'!A3366,75),23)),"")</f>
        <v/>
      </c>
      <c r="D3345" s="11" t="str">
        <f>IF('Atual-TXT'!A3366&lt;&gt;"",RIGHT(LEFT('Atual-TXT'!A3366,77),1),"")</f>
        <v/>
      </c>
      <c r="E3345" s="12" t="str">
        <f>IF('Atual-TXT'!A3366&lt;&gt;"",IF(MOD(VALUE(LEFT(A3345,1)),2)=1,IF(D3345="D",C3345,-C3345),IF(D3345="C",C3345,-C3345)),"")</f>
        <v/>
      </c>
    </row>
    <row r="3346" spans="1:5" x14ac:dyDescent="0.2">
      <c r="A3346" s="11" t="str">
        <f>IF('Atual-TXT'!A3367&lt;&gt;"",LEFT('Atual-TXT'!A3367,15),"")</f>
        <v/>
      </c>
      <c r="B3346" s="11" t="str">
        <f>IF('Atual-TXT'!A3367&lt;&gt;"",RIGHT(LEFT('Atual-TXT'!A3367,51),34),"")</f>
        <v/>
      </c>
      <c r="C3346" s="12" t="str">
        <f>IF('Atual-TXT'!A3367&lt;&gt;"",VALUE(RIGHT(LEFT('Atual-TXT'!A3367,75),23)),"")</f>
        <v/>
      </c>
      <c r="D3346" s="11" t="str">
        <f>IF('Atual-TXT'!A3367&lt;&gt;"",RIGHT(LEFT('Atual-TXT'!A3367,77),1),"")</f>
        <v/>
      </c>
      <c r="E3346" s="12" t="str">
        <f>IF('Atual-TXT'!A3367&lt;&gt;"",IF(MOD(VALUE(LEFT(A3346,1)),2)=1,IF(D3346="D",C3346,-C3346),IF(D3346="C",C3346,-C3346)),"")</f>
        <v/>
      </c>
    </row>
    <row r="3347" spans="1:5" x14ac:dyDescent="0.2">
      <c r="A3347" s="11" t="str">
        <f>IF('Atual-TXT'!A3368&lt;&gt;"",LEFT('Atual-TXT'!A3368,15),"")</f>
        <v/>
      </c>
      <c r="B3347" s="11" t="str">
        <f>IF('Atual-TXT'!A3368&lt;&gt;"",RIGHT(LEFT('Atual-TXT'!A3368,51),34),"")</f>
        <v/>
      </c>
      <c r="C3347" s="12" t="str">
        <f>IF('Atual-TXT'!A3368&lt;&gt;"",VALUE(RIGHT(LEFT('Atual-TXT'!A3368,75),23)),"")</f>
        <v/>
      </c>
      <c r="D3347" s="11" t="str">
        <f>IF('Atual-TXT'!A3368&lt;&gt;"",RIGHT(LEFT('Atual-TXT'!A3368,77),1),"")</f>
        <v/>
      </c>
      <c r="E3347" s="12" t="str">
        <f>IF('Atual-TXT'!A3368&lt;&gt;"",IF(MOD(VALUE(LEFT(A3347,1)),2)=1,IF(D3347="D",C3347,-C3347),IF(D3347="C",C3347,-C3347)),"")</f>
        <v/>
      </c>
    </row>
    <row r="3348" spans="1:5" x14ac:dyDescent="0.2">
      <c r="A3348" s="11" t="str">
        <f>IF('Atual-TXT'!A3369&lt;&gt;"",LEFT('Atual-TXT'!A3369,15),"")</f>
        <v/>
      </c>
      <c r="B3348" s="11" t="str">
        <f>IF('Atual-TXT'!A3369&lt;&gt;"",RIGHT(LEFT('Atual-TXT'!A3369,51),34),"")</f>
        <v/>
      </c>
      <c r="C3348" s="12" t="str">
        <f>IF('Atual-TXT'!A3369&lt;&gt;"",VALUE(RIGHT(LEFT('Atual-TXT'!A3369,75),23)),"")</f>
        <v/>
      </c>
      <c r="D3348" s="11" t="str">
        <f>IF('Atual-TXT'!A3369&lt;&gt;"",RIGHT(LEFT('Atual-TXT'!A3369,77),1),"")</f>
        <v/>
      </c>
      <c r="E3348" s="12" t="str">
        <f>IF('Atual-TXT'!A3369&lt;&gt;"",IF(MOD(VALUE(LEFT(A3348,1)),2)=1,IF(D3348="D",C3348,-C3348),IF(D3348="C",C3348,-C3348)),"")</f>
        <v/>
      </c>
    </row>
    <row r="3349" spans="1:5" x14ac:dyDescent="0.2">
      <c r="A3349" s="11" t="str">
        <f>IF('Atual-TXT'!A3370&lt;&gt;"",LEFT('Atual-TXT'!A3370,15),"")</f>
        <v/>
      </c>
      <c r="B3349" s="11" t="str">
        <f>IF('Atual-TXT'!A3370&lt;&gt;"",RIGHT(LEFT('Atual-TXT'!A3370,51),34),"")</f>
        <v/>
      </c>
      <c r="C3349" s="12" t="str">
        <f>IF('Atual-TXT'!A3370&lt;&gt;"",VALUE(RIGHT(LEFT('Atual-TXT'!A3370,75),23)),"")</f>
        <v/>
      </c>
      <c r="D3349" s="11" t="str">
        <f>IF('Atual-TXT'!A3370&lt;&gt;"",RIGHT(LEFT('Atual-TXT'!A3370,77),1),"")</f>
        <v/>
      </c>
      <c r="E3349" s="12" t="str">
        <f>IF('Atual-TXT'!A3370&lt;&gt;"",IF(MOD(VALUE(LEFT(A3349,1)),2)=1,IF(D3349="D",C3349,-C3349),IF(D3349="C",C3349,-C3349)),"")</f>
        <v/>
      </c>
    </row>
    <row r="3350" spans="1:5" x14ac:dyDescent="0.2">
      <c r="A3350" s="11" t="str">
        <f>IF('Atual-TXT'!A3371&lt;&gt;"",LEFT('Atual-TXT'!A3371,15),"")</f>
        <v/>
      </c>
      <c r="B3350" s="11" t="str">
        <f>IF('Atual-TXT'!A3371&lt;&gt;"",RIGHT(LEFT('Atual-TXT'!A3371,51),34),"")</f>
        <v/>
      </c>
      <c r="C3350" s="12" t="str">
        <f>IF('Atual-TXT'!A3371&lt;&gt;"",VALUE(RIGHT(LEFT('Atual-TXT'!A3371,75),23)),"")</f>
        <v/>
      </c>
      <c r="D3350" s="11" t="str">
        <f>IF('Atual-TXT'!A3371&lt;&gt;"",RIGHT(LEFT('Atual-TXT'!A3371,77),1),"")</f>
        <v/>
      </c>
      <c r="E3350" s="12" t="str">
        <f>IF('Atual-TXT'!A3371&lt;&gt;"",IF(MOD(VALUE(LEFT(A3350,1)),2)=1,IF(D3350="D",C3350,-C3350),IF(D3350="C",C3350,-C3350)),"")</f>
        <v/>
      </c>
    </row>
    <row r="3351" spans="1:5" x14ac:dyDescent="0.2">
      <c r="A3351" s="11" t="str">
        <f>IF('Atual-TXT'!A3372&lt;&gt;"",LEFT('Atual-TXT'!A3372,15),"")</f>
        <v/>
      </c>
      <c r="B3351" s="11" t="str">
        <f>IF('Atual-TXT'!A3372&lt;&gt;"",RIGHT(LEFT('Atual-TXT'!A3372,51),34),"")</f>
        <v/>
      </c>
      <c r="C3351" s="12" t="str">
        <f>IF('Atual-TXT'!A3372&lt;&gt;"",VALUE(RIGHT(LEFT('Atual-TXT'!A3372,75),23)),"")</f>
        <v/>
      </c>
      <c r="D3351" s="11" t="str">
        <f>IF('Atual-TXT'!A3372&lt;&gt;"",RIGHT(LEFT('Atual-TXT'!A3372,77),1),"")</f>
        <v/>
      </c>
      <c r="E3351" s="12" t="str">
        <f>IF('Atual-TXT'!A3372&lt;&gt;"",IF(MOD(VALUE(LEFT(A3351,1)),2)=1,IF(D3351="D",C3351,-C3351),IF(D3351="C",C3351,-C3351)),"")</f>
        <v/>
      </c>
    </row>
    <row r="3352" spans="1:5" x14ac:dyDescent="0.2">
      <c r="A3352" s="11" t="str">
        <f>IF('Atual-TXT'!A3373&lt;&gt;"",LEFT('Atual-TXT'!A3373,15),"")</f>
        <v/>
      </c>
      <c r="B3352" s="11" t="str">
        <f>IF('Atual-TXT'!A3373&lt;&gt;"",RIGHT(LEFT('Atual-TXT'!A3373,51),34),"")</f>
        <v/>
      </c>
      <c r="C3352" s="12" t="str">
        <f>IF('Atual-TXT'!A3373&lt;&gt;"",VALUE(RIGHT(LEFT('Atual-TXT'!A3373,75),23)),"")</f>
        <v/>
      </c>
      <c r="D3352" s="11" t="str">
        <f>IF('Atual-TXT'!A3373&lt;&gt;"",RIGHT(LEFT('Atual-TXT'!A3373,77),1),"")</f>
        <v/>
      </c>
      <c r="E3352" s="12" t="str">
        <f>IF('Atual-TXT'!A3373&lt;&gt;"",IF(MOD(VALUE(LEFT(A3352,1)),2)=1,IF(D3352="D",C3352,-C3352),IF(D3352="C",C3352,-C3352)),"")</f>
        <v/>
      </c>
    </row>
    <row r="3353" spans="1:5" x14ac:dyDescent="0.2">
      <c r="A3353" s="11" t="str">
        <f>IF('Atual-TXT'!A3374&lt;&gt;"",LEFT('Atual-TXT'!A3374,15),"")</f>
        <v/>
      </c>
      <c r="B3353" s="11" t="str">
        <f>IF('Atual-TXT'!A3374&lt;&gt;"",RIGHT(LEFT('Atual-TXT'!A3374,51),34),"")</f>
        <v/>
      </c>
      <c r="C3353" s="12" t="str">
        <f>IF('Atual-TXT'!A3374&lt;&gt;"",VALUE(RIGHT(LEFT('Atual-TXT'!A3374,75),23)),"")</f>
        <v/>
      </c>
      <c r="D3353" s="11" t="str">
        <f>IF('Atual-TXT'!A3374&lt;&gt;"",RIGHT(LEFT('Atual-TXT'!A3374,77),1),"")</f>
        <v/>
      </c>
      <c r="E3353" s="12" t="str">
        <f>IF('Atual-TXT'!A3374&lt;&gt;"",IF(MOD(VALUE(LEFT(A3353,1)),2)=1,IF(D3353="D",C3353,-C3353),IF(D3353="C",C3353,-C3353)),"")</f>
        <v/>
      </c>
    </row>
    <row r="3354" spans="1:5" x14ac:dyDescent="0.2">
      <c r="A3354" s="11" t="str">
        <f>IF('Atual-TXT'!A3375&lt;&gt;"",LEFT('Atual-TXT'!A3375,15),"")</f>
        <v/>
      </c>
      <c r="B3354" s="11" t="str">
        <f>IF('Atual-TXT'!A3375&lt;&gt;"",RIGHT(LEFT('Atual-TXT'!A3375,51),34),"")</f>
        <v/>
      </c>
      <c r="C3354" s="12" t="str">
        <f>IF('Atual-TXT'!A3375&lt;&gt;"",VALUE(RIGHT(LEFT('Atual-TXT'!A3375,75),23)),"")</f>
        <v/>
      </c>
      <c r="D3354" s="11" t="str">
        <f>IF('Atual-TXT'!A3375&lt;&gt;"",RIGHT(LEFT('Atual-TXT'!A3375,77),1),"")</f>
        <v/>
      </c>
      <c r="E3354" s="12" t="str">
        <f>IF('Atual-TXT'!A3375&lt;&gt;"",IF(MOD(VALUE(LEFT(A3354,1)),2)=1,IF(D3354="D",C3354,-C3354),IF(D3354="C",C3354,-C3354)),"")</f>
        <v/>
      </c>
    </row>
    <row r="3355" spans="1:5" x14ac:dyDescent="0.2">
      <c r="A3355" s="11" t="str">
        <f>IF('Atual-TXT'!A3376&lt;&gt;"",LEFT('Atual-TXT'!A3376,15),"")</f>
        <v/>
      </c>
      <c r="B3355" s="11" t="str">
        <f>IF('Atual-TXT'!A3376&lt;&gt;"",RIGHT(LEFT('Atual-TXT'!A3376,51),34),"")</f>
        <v/>
      </c>
      <c r="C3355" s="12" t="str">
        <f>IF('Atual-TXT'!A3376&lt;&gt;"",VALUE(RIGHT(LEFT('Atual-TXT'!A3376,75),23)),"")</f>
        <v/>
      </c>
      <c r="D3355" s="11" t="str">
        <f>IF('Atual-TXT'!A3376&lt;&gt;"",RIGHT(LEFT('Atual-TXT'!A3376,77),1),"")</f>
        <v/>
      </c>
      <c r="E3355" s="12" t="str">
        <f>IF('Atual-TXT'!A3376&lt;&gt;"",IF(MOD(VALUE(LEFT(A3355,1)),2)=1,IF(D3355="D",C3355,-C3355),IF(D3355="C",C3355,-C3355)),"")</f>
        <v/>
      </c>
    </row>
    <row r="3356" spans="1:5" x14ac:dyDescent="0.2">
      <c r="A3356" s="11" t="str">
        <f>IF('Atual-TXT'!A3377&lt;&gt;"",LEFT('Atual-TXT'!A3377,15),"")</f>
        <v/>
      </c>
      <c r="B3356" s="11" t="str">
        <f>IF('Atual-TXT'!A3377&lt;&gt;"",RIGHT(LEFT('Atual-TXT'!A3377,51),34),"")</f>
        <v/>
      </c>
      <c r="C3356" s="12" t="str">
        <f>IF('Atual-TXT'!A3377&lt;&gt;"",VALUE(RIGHT(LEFT('Atual-TXT'!A3377,75),23)),"")</f>
        <v/>
      </c>
      <c r="D3356" s="11" t="str">
        <f>IF('Atual-TXT'!A3377&lt;&gt;"",RIGHT(LEFT('Atual-TXT'!A3377,77),1),"")</f>
        <v/>
      </c>
      <c r="E3356" s="12" t="str">
        <f>IF('Atual-TXT'!A3377&lt;&gt;"",IF(MOD(VALUE(LEFT(A3356,1)),2)=1,IF(D3356="D",C3356,-C3356),IF(D3356="C",C3356,-C3356)),"")</f>
        <v/>
      </c>
    </row>
    <row r="3357" spans="1:5" x14ac:dyDescent="0.2">
      <c r="A3357" s="11" t="str">
        <f>IF('Atual-TXT'!A3378&lt;&gt;"",LEFT('Atual-TXT'!A3378,15),"")</f>
        <v/>
      </c>
      <c r="B3357" s="11" t="str">
        <f>IF('Atual-TXT'!A3378&lt;&gt;"",RIGHT(LEFT('Atual-TXT'!A3378,51),34),"")</f>
        <v/>
      </c>
      <c r="C3357" s="12" t="str">
        <f>IF('Atual-TXT'!A3378&lt;&gt;"",VALUE(RIGHT(LEFT('Atual-TXT'!A3378,75),23)),"")</f>
        <v/>
      </c>
      <c r="D3357" s="11" t="str">
        <f>IF('Atual-TXT'!A3378&lt;&gt;"",RIGHT(LEFT('Atual-TXT'!A3378,77),1),"")</f>
        <v/>
      </c>
      <c r="E3357" s="12" t="str">
        <f>IF('Atual-TXT'!A3378&lt;&gt;"",IF(MOD(VALUE(LEFT(A3357,1)),2)=1,IF(D3357="D",C3357,-C3357),IF(D3357="C",C3357,-C3357)),"")</f>
        <v/>
      </c>
    </row>
    <row r="3358" spans="1:5" x14ac:dyDescent="0.2">
      <c r="A3358" s="11" t="str">
        <f>IF('Atual-TXT'!A3379&lt;&gt;"",LEFT('Atual-TXT'!A3379,15),"")</f>
        <v/>
      </c>
      <c r="B3358" s="11" t="str">
        <f>IF('Atual-TXT'!A3379&lt;&gt;"",RIGHT(LEFT('Atual-TXT'!A3379,51),34),"")</f>
        <v/>
      </c>
      <c r="C3358" s="12" t="str">
        <f>IF('Atual-TXT'!A3379&lt;&gt;"",VALUE(RIGHT(LEFT('Atual-TXT'!A3379,75),23)),"")</f>
        <v/>
      </c>
      <c r="D3358" s="11" t="str">
        <f>IF('Atual-TXT'!A3379&lt;&gt;"",RIGHT(LEFT('Atual-TXT'!A3379,77),1),"")</f>
        <v/>
      </c>
      <c r="E3358" s="12" t="str">
        <f>IF('Atual-TXT'!A3379&lt;&gt;"",IF(MOD(VALUE(LEFT(A3358,1)),2)=1,IF(D3358="D",C3358,-C3358),IF(D3358="C",C3358,-C3358)),"")</f>
        <v/>
      </c>
    </row>
    <row r="3359" spans="1:5" x14ac:dyDescent="0.2">
      <c r="A3359" s="11" t="str">
        <f>IF('Atual-TXT'!A3380&lt;&gt;"",LEFT('Atual-TXT'!A3380,15),"")</f>
        <v/>
      </c>
      <c r="B3359" s="11" t="str">
        <f>IF('Atual-TXT'!A3380&lt;&gt;"",RIGHT(LEFT('Atual-TXT'!A3380,51),34),"")</f>
        <v/>
      </c>
      <c r="C3359" s="12" t="str">
        <f>IF('Atual-TXT'!A3380&lt;&gt;"",VALUE(RIGHT(LEFT('Atual-TXT'!A3380,75),23)),"")</f>
        <v/>
      </c>
      <c r="D3359" s="11" t="str">
        <f>IF('Atual-TXT'!A3380&lt;&gt;"",RIGHT(LEFT('Atual-TXT'!A3380,77),1),"")</f>
        <v/>
      </c>
      <c r="E3359" s="12" t="str">
        <f>IF('Atual-TXT'!A3380&lt;&gt;"",IF(MOD(VALUE(LEFT(A3359,1)),2)=1,IF(D3359="D",C3359,-C3359),IF(D3359="C",C3359,-C3359)),"")</f>
        <v/>
      </c>
    </row>
    <row r="3360" spans="1:5" x14ac:dyDescent="0.2">
      <c r="A3360" s="11" t="str">
        <f>IF('Atual-TXT'!A3381&lt;&gt;"",LEFT('Atual-TXT'!A3381,15),"")</f>
        <v/>
      </c>
      <c r="B3360" s="11" t="str">
        <f>IF('Atual-TXT'!A3381&lt;&gt;"",RIGHT(LEFT('Atual-TXT'!A3381,51),34),"")</f>
        <v/>
      </c>
      <c r="C3360" s="12" t="str">
        <f>IF('Atual-TXT'!A3381&lt;&gt;"",VALUE(RIGHT(LEFT('Atual-TXT'!A3381,75),23)),"")</f>
        <v/>
      </c>
      <c r="D3360" s="11" t="str">
        <f>IF('Atual-TXT'!A3381&lt;&gt;"",RIGHT(LEFT('Atual-TXT'!A3381,77),1),"")</f>
        <v/>
      </c>
      <c r="E3360" s="12" t="str">
        <f>IF('Atual-TXT'!A3381&lt;&gt;"",IF(MOD(VALUE(LEFT(A3360,1)),2)=1,IF(D3360="D",C3360,-C3360),IF(D3360="C",C3360,-C3360)),"")</f>
        <v/>
      </c>
    </row>
    <row r="3361" spans="1:5" x14ac:dyDescent="0.2">
      <c r="A3361" s="11" t="str">
        <f>IF('Atual-TXT'!A3382&lt;&gt;"",LEFT('Atual-TXT'!A3382,15),"")</f>
        <v/>
      </c>
      <c r="B3361" s="11" t="str">
        <f>IF('Atual-TXT'!A3382&lt;&gt;"",RIGHT(LEFT('Atual-TXT'!A3382,51),34),"")</f>
        <v/>
      </c>
      <c r="C3361" s="12" t="str">
        <f>IF('Atual-TXT'!A3382&lt;&gt;"",VALUE(RIGHT(LEFT('Atual-TXT'!A3382,75),23)),"")</f>
        <v/>
      </c>
      <c r="D3361" s="11" t="str">
        <f>IF('Atual-TXT'!A3382&lt;&gt;"",RIGHT(LEFT('Atual-TXT'!A3382,77),1),"")</f>
        <v/>
      </c>
      <c r="E3361" s="12" t="str">
        <f>IF('Atual-TXT'!A3382&lt;&gt;"",IF(MOD(VALUE(LEFT(A3361,1)),2)=1,IF(D3361="D",C3361,-C3361),IF(D3361="C",C3361,-C3361)),"")</f>
        <v/>
      </c>
    </row>
    <row r="3362" spans="1:5" x14ac:dyDescent="0.2">
      <c r="A3362" s="11" t="str">
        <f>IF('Atual-TXT'!A3383&lt;&gt;"",LEFT('Atual-TXT'!A3383,15),"")</f>
        <v/>
      </c>
      <c r="B3362" s="11" t="str">
        <f>IF('Atual-TXT'!A3383&lt;&gt;"",RIGHT(LEFT('Atual-TXT'!A3383,51),34),"")</f>
        <v/>
      </c>
      <c r="C3362" s="12" t="str">
        <f>IF('Atual-TXT'!A3383&lt;&gt;"",VALUE(RIGHT(LEFT('Atual-TXT'!A3383,75),23)),"")</f>
        <v/>
      </c>
      <c r="D3362" s="11" t="str">
        <f>IF('Atual-TXT'!A3383&lt;&gt;"",RIGHT(LEFT('Atual-TXT'!A3383,77),1),"")</f>
        <v/>
      </c>
      <c r="E3362" s="12" t="str">
        <f>IF('Atual-TXT'!A3383&lt;&gt;"",IF(MOD(VALUE(LEFT(A3362,1)),2)=1,IF(D3362="D",C3362,-C3362),IF(D3362="C",C3362,-C3362)),"")</f>
        <v/>
      </c>
    </row>
    <row r="3363" spans="1:5" x14ac:dyDescent="0.2">
      <c r="A3363" s="11" t="str">
        <f>IF('Atual-TXT'!A3384&lt;&gt;"",LEFT('Atual-TXT'!A3384,15),"")</f>
        <v/>
      </c>
      <c r="B3363" s="11" t="str">
        <f>IF('Atual-TXT'!A3384&lt;&gt;"",RIGHT(LEFT('Atual-TXT'!A3384,51),34),"")</f>
        <v/>
      </c>
      <c r="C3363" s="12" t="str">
        <f>IF('Atual-TXT'!A3384&lt;&gt;"",VALUE(RIGHT(LEFT('Atual-TXT'!A3384,75),23)),"")</f>
        <v/>
      </c>
      <c r="D3363" s="11" t="str">
        <f>IF('Atual-TXT'!A3384&lt;&gt;"",RIGHT(LEFT('Atual-TXT'!A3384,77),1),"")</f>
        <v/>
      </c>
      <c r="E3363" s="12" t="str">
        <f>IF('Atual-TXT'!A3384&lt;&gt;"",IF(MOD(VALUE(LEFT(A3363,1)),2)=1,IF(D3363="D",C3363,-C3363),IF(D3363="C",C3363,-C3363)),"")</f>
        <v/>
      </c>
    </row>
    <row r="3364" spans="1:5" x14ac:dyDescent="0.2">
      <c r="A3364" s="11" t="str">
        <f>IF('Atual-TXT'!A3385&lt;&gt;"",LEFT('Atual-TXT'!A3385,15),"")</f>
        <v/>
      </c>
      <c r="B3364" s="11" t="str">
        <f>IF('Atual-TXT'!A3385&lt;&gt;"",RIGHT(LEFT('Atual-TXT'!A3385,51),34),"")</f>
        <v/>
      </c>
      <c r="C3364" s="12" t="str">
        <f>IF('Atual-TXT'!A3385&lt;&gt;"",VALUE(RIGHT(LEFT('Atual-TXT'!A3385,75),23)),"")</f>
        <v/>
      </c>
      <c r="D3364" s="11" t="str">
        <f>IF('Atual-TXT'!A3385&lt;&gt;"",RIGHT(LEFT('Atual-TXT'!A3385,77),1),"")</f>
        <v/>
      </c>
      <c r="E3364" s="12" t="str">
        <f>IF('Atual-TXT'!A3385&lt;&gt;"",IF(MOD(VALUE(LEFT(A3364,1)),2)=1,IF(D3364="D",C3364,-C3364),IF(D3364="C",C3364,-C3364)),"")</f>
        <v/>
      </c>
    </row>
    <row r="3365" spans="1:5" x14ac:dyDescent="0.2">
      <c r="A3365" s="11" t="str">
        <f>IF('Atual-TXT'!A3386&lt;&gt;"",LEFT('Atual-TXT'!A3386,15),"")</f>
        <v/>
      </c>
      <c r="B3365" s="11" t="str">
        <f>IF('Atual-TXT'!A3386&lt;&gt;"",RIGHT(LEFT('Atual-TXT'!A3386,51),34),"")</f>
        <v/>
      </c>
      <c r="C3365" s="12" t="str">
        <f>IF('Atual-TXT'!A3386&lt;&gt;"",VALUE(RIGHT(LEFT('Atual-TXT'!A3386,75),23)),"")</f>
        <v/>
      </c>
      <c r="D3365" s="11" t="str">
        <f>IF('Atual-TXT'!A3386&lt;&gt;"",RIGHT(LEFT('Atual-TXT'!A3386,77),1),"")</f>
        <v/>
      </c>
      <c r="E3365" s="12" t="str">
        <f>IF('Atual-TXT'!A3386&lt;&gt;"",IF(MOD(VALUE(LEFT(A3365,1)),2)=1,IF(D3365="D",C3365,-C3365),IF(D3365="C",C3365,-C3365)),"")</f>
        <v/>
      </c>
    </row>
    <row r="3366" spans="1:5" x14ac:dyDescent="0.2">
      <c r="A3366" s="11" t="str">
        <f>IF('Atual-TXT'!A3387&lt;&gt;"",LEFT('Atual-TXT'!A3387,15),"")</f>
        <v/>
      </c>
      <c r="B3366" s="11" t="str">
        <f>IF('Atual-TXT'!A3387&lt;&gt;"",RIGHT(LEFT('Atual-TXT'!A3387,51),34),"")</f>
        <v/>
      </c>
      <c r="C3366" s="12" t="str">
        <f>IF('Atual-TXT'!A3387&lt;&gt;"",VALUE(RIGHT(LEFT('Atual-TXT'!A3387,75),23)),"")</f>
        <v/>
      </c>
      <c r="D3366" s="11" t="str">
        <f>IF('Atual-TXT'!A3387&lt;&gt;"",RIGHT(LEFT('Atual-TXT'!A3387,77),1),"")</f>
        <v/>
      </c>
      <c r="E3366" s="12" t="str">
        <f>IF('Atual-TXT'!A3387&lt;&gt;"",IF(MOD(VALUE(LEFT(A3366,1)),2)=1,IF(D3366="D",C3366,-C3366),IF(D3366="C",C3366,-C3366)),"")</f>
        <v/>
      </c>
    </row>
    <row r="3367" spans="1:5" x14ac:dyDescent="0.2">
      <c r="A3367" s="11" t="str">
        <f>IF('Atual-TXT'!A3388&lt;&gt;"",LEFT('Atual-TXT'!A3388,15),"")</f>
        <v/>
      </c>
      <c r="B3367" s="11" t="str">
        <f>IF('Atual-TXT'!A3388&lt;&gt;"",RIGHT(LEFT('Atual-TXT'!A3388,51),34),"")</f>
        <v/>
      </c>
      <c r="C3367" s="12" t="str">
        <f>IF('Atual-TXT'!A3388&lt;&gt;"",VALUE(RIGHT(LEFT('Atual-TXT'!A3388,75),23)),"")</f>
        <v/>
      </c>
      <c r="D3367" s="11" t="str">
        <f>IF('Atual-TXT'!A3388&lt;&gt;"",RIGHT(LEFT('Atual-TXT'!A3388,77),1),"")</f>
        <v/>
      </c>
      <c r="E3367" s="12" t="str">
        <f>IF('Atual-TXT'!A3388&lt;&gt;"",IF(MOD(VALUE(LEFT(A3367,1)),2)=1,IF(D3367="D",C3367,-C3367),IF(D3367="C",C3367,-C3367)),"")</f>
        <v/>
      </c>
    </row>
    <row r="3368" spans="1:5" x14ac:dyDescent="0.2">
      <c r="A3368" s="11" t="str">
        <f>IF('Atual-TXT'!A3389&lt;&gt;"",LEFT('Atual-TXT'!A3389,15),"")</f>
        <v/>
      </c>
      <c r="B3368" s="11" t="str">
        <f>IF('Atual-TXT'!A3389&lt;&gt;"",RIGHT(LEFT('Atual-TXT'!A3389,51),34),"")</f>
        <v/>
      </c>
      <c r="C3368" s="12" t="str">
        <f>IF('Atual-TXT'!A3389&lt;&gt;"",VALUE(RIGHT(LEFT('Atual-TXT'!A3389,75),23)),"")</f>
        <v/>
      </c>
      <c r="D3368" s="11" t="str">
        <f>IF('Atual-TXT'!A3389&lt;&gt;"",RIGHT(LEFT('Atual-TXT'!A3389,77),1),"")</f>
        <v/>
      </c>
      <c r="E3368" s="12" t="str">
        <f>IF('Atual-TXT'!A3389&lt;&gt;"",IF(MOD(VALUE(LEFT(A3368,1)),2)=1,IF(D3368="D",C3368,-C3368),IF(D3368="C",C3368,-C3368)),"")</f>
        <v/>
      </c>
    </row>
    <row r="3369" spans="1:5" x14ac:dyDescent="0.2">
      <c r="A3369" s="11" t="str">
        <f>IF('Atual-TXT'!A3390&lt;&gt;"",LEFT('Atual-TXT'!A3390,15),"")</f>
        <v/>
      </c>
      <c r="B3369" s="11" t="str">
        <f>IF('Atual-TXT'!A3390&lt;&gt;"",RIGHT(LEFT('Atual-TXT'!A3390,51),34),"")</f>
        <v/>
      </c>
      <c r="C3369" s="12" t="str">
        <f>IF('Atual-TXT'!A3390&lt;&gt;"",VALUE(RIGHT(LEFT('Atual-TXT'!A3390,75),23)),"")</f>
        <v/>
      </c>
      <c r="D3369" s="11" t="str">
        <f>IF('Atual-TXT'!A3390&lt;&gt;"",RIGHT(LEFT('Atual-TXT'!A3390,77),1),"")</f>
        <v/>
      </c>
      <c r="E3369" s="12" t="str">
        <f>IF('Atual-TXT'!A3390&lt;&gt;"",IF(MOD(VALUE(LEFT(A3369,1)),2)=1,IF(D3369="D",C3369,-C3369),IF(D3369="C",C3369,-C3369)),"")</f>
        <v/>
      </c>
    </row>
    <row r="3370" spans="1:5" x14ac:dyDescent="0.2">
      <c r="A3370" s="11" t="str">
        <f>IF('Atual-TXT'!A3391&lt;&gt;"",LEFT('Atual-TXT'!A3391,15),"")</f>
        <v/>
      </c>
      <c r="B3370" s="11" t="str">
        <f>IF('Atual-TXT'!A3391&lt;&gt;"",RIGHT(LEFT('Atual-TXT'!A3391,51),34),"")</f>
        <v/>
      </c>
      <c r="C3370" s="12" t="str">
        <f>IF('Atual-TXT'!A3391&lt;&gt;"",VALUE(RIGHT(LEFT('Atual-TXT'!A3391,75),23)),"")</f>
        <v/>
      </c>
      <c r="D3370" s="11" t="str">
        <f>IF('Atual-TXT'!A3391&lt;&gt;"",RIGHT(LEFT('Atual-TXT'!A3391,77),1),"")</f>
        <v/>
      </c>
      <c r="E3370" s="12" t="str">
        <f>IF('Atual-TXT'!A3391&lt;&gt;"",IF(MOD(VALUE(LEFT(A3370,1)),2)=1,IF(D3370="D",C3370,-C3370),IF(D3370="C",C3370,-C3370)),"")</f>
        <v/>
      </c>
    </row>
    <row r="3371" spans="1:5" x14ac:dyDescent="0.2">
      <c r="A3371" s="11" t="str">
        <f>IF('Atual-TXT'!A3392&lt;&gt;"",LEFT('Atual-TXT'!A3392,15),"")</f>
        <v/>
      </c>
      <c r="B3371" s="11" t="str">
        <f>IF('Atual-TXT'!A3392&lt;&gt;"",RIGHT(LEFT('Atual-TXT'!A3392,51),34),"")</f>
        <v/>
      </c>
      <c r="C3371" s="12" t="str">
        <f>IF('Atual-TXT'!A3392&lt;&gt;"",VALUE(RIGHT(LEFT('Atual-TXT'!A3392,75),23)),"")</f>
        <v/>
      </c>
      <c r="D3371" s="11" t="str">
        <f>IF('Atual-TXT'!A3392&lt;&gt;"",RIGHT(LEFT('Atual-TXT'!A3392,77),1),"")</f>
        <v/>
      </c>
      <c r="E3371" s="12" t="str">
        <f>IF('Atual-TXT'!A3392&lt;&gt;"",IF(MOD(VALUE(LEFT(A3371,1)),2)=1,IF(D3371="D",C3371,-C3371),IF(D3371="C",C3371,-C3371)),"")</f>
        <v/>
      </c>
    </row>
    <row r="3372" spans="1:5" x14ac:dyDescent="0.2">
      <c r="A3372" s="11" t="str">
        <f>IF('Atual-TXT'!A3393&lt;&gt;"",LEFT('Atual-TXT'!A3393,15),"")</f>
        <v/>
      </c>
      <c r="B3372" s="11" t="str">
        <f>IF('Atual-TXT'!A3393&lt;&gt;"",RIGHT(LEFT('Atual-TXT'!A3393,51),34),"")</f>
        <v/>
      </c>
      <c r="C3372" s="12" t="str">
        <f>IF('Atual-TXT'!A3393&lt;&gt;"",VALUE(RIGHT(LEFT('Atual-TXT'!A3393,75),23)),"")</f>
        <v/>
      </c>
      <c r="D3372" s="11" t="str">
        <f>IF('Atual-TXT'!A3393&lt;&gt;"",RIGHT(LEFT('Atual-TXT'!A3393,77),1),"")</f>
        <v/>
      </c>
      <c r="E3372" s="12" t="str">
        <f>IF('Atual-TXT'!A3393&lt;&gt;"",IF(MOD(VALUE(LEFT(A3372,1)),2)=1,IF(D3372="D",C3372,-C3372),IF(D3372="C",C3372,-C3372)),"")</f>
        <v/>
      </c>
    </row>
    <row r="3373" spans="1:5" x14ac:dyDescent="0.2">
      <c r="A3373" s="11" t="str">
        <f>IF('Atual-TXT'!A3394&lt;&gt;"",LEFT('Atual-TXT'!A3394,15),"")</f>
        <v/>
      </c>
      <c r="B3373" s="11" t="str">
        <f>IF('Atual-TXT'!A3394&lt;&gt;"",RIGHT(LEFT('Atual-TXT'!A3394,51),34),"")</f>
        <v/>
      </c>
      <c r="C3373" s="12" t="str">
        <f>IF('Atual-TXT'!A3394&lt;&gt;"",VALUE(RIGHT(LEFT('Atual-TXT'!A3394,75),23)),"")</f>
        <v/>
      </c>
      <c r="D3373" s="11" t="str">
        <f>IF('Atual-TXT'!A3394&lt;&gt;"",RIGHT(LEFT('Atual-TXT'!A3394,77),1),"")</f>
        <v/>
      </c>
      <c r="E3373" s="12" t="str">
        <f>IF('Atual-TXT'!A3394&lt;&gt;"",IF(MOD(VALUE(LEFT(A3373,1)),2)=1,IF(D3373="D",C3373,-C3373),IF(D3373="C",C3373,-C3373)),"")</f>
        <v/>
      </c>
    </row>
    <row r="3374" spans="1:5" x14ac:dyDescent="0.2">
      <c r="A3374" s="11" t="str">
        <f>IF('Atual-TXT'!A3395&lt;&gt;"",LEFT('Atual-TXT'!A3395,15),"")</f>
        <v/>
      </c>
      <c r="B3374" s="11" t="str">
        <f>IF('Atual-TXT'!A3395&lt;&gt;"",RIGHT(LEFT('Atual-TXT'!A3395,51),34),"")</f>
        <v/>
      </c>
      <c r="C3374" s="12" t="str">
        <f>IF('Atual-TXT'!A3395&lt;&gt;"",VALUE(RIGHT(LEFT('Atual-TXT'!A3395,75),23)),"")</f>
        <v/>
      </c>
      <c r="D3374" s="11" t="str">
        <f>IF('Atual-TXT'!A3395&lt;&gt;"",RIGHT(LEFT('Atual-TXT'!A3395,77),1),"")</f>
        <v/>
      </c>
      <c r="E3374" s="12" t="str">
        <f>IF('Atual-TXT'!A3395&lt;&gt;"",IF(MOD(VALUE(LEFT(A3374,1)),2)=1,IF(D3374="D",C3374,-C3374),IF(D3374="C",C3374,-C3374)),"")</f>
        <v/>
      </c>
    </row>
    <row r="3375" spans="1:5" x14ac:dyDescent="0.2">
      <c r="A3375" s="11" t="str">
        <f>IF('Atual-TXT'!A3396&lt;&gt;"",LEFT('Atual-TXT'!A3396,15),"")</f>
        <v/>
      </c>
      <c r="B3375" s="11" t="str">
        <f>IF('Atual-TXT'!A3396&lt;&gt;"",RIGHT(LEFT('Atual-TXT'!A3396,51),34),"")</f>
        <v/>
      </c>
      <c r="C3375" s="12" t="str">
        <f>IF('Atual-TXT'!A3396&lt;&gt;"",VALUE(RIGHT(LEFT('Atual-TXT'!A3396,75),23)),"")</f>
        <v/>
      </c>
      <c r="D3375" s="11" t="str">
        <f>IF('Atual-TXT'!A3396&lt;&gt;"",RIGHT(LEFT('Atual-TXT'!A3396,77),1),"")</f>
        <v/>
      </c>
      <c r="E3375" s="12" t="str">
        <f>IF('Atual-TXT'!A3396&lt;&gt;"",IF(MOD(VALUE(LEFT(A3375,1)),2)=1,IF(D3375="D",C3375,-C3375),IF(D3375="C",C3375,-C3375)),"")</f>
        <v/>
      </c>
    </row>
    <row r="3376" spans="1:5" x14ac:dyDescent="0.2">
      <c r="A3376" s="11" t="str">
        <f>IF('Atual-TXT'!A3397&lt;&gt;"",LEFT('Atual-TXT'!A3397,15),"")</f>
        <v/>
      </c>
      <c r="B3376" s="11" t="str">
        <f>IF('Atual-TXT'!A3397&lt;&gt;"",RIGHT(LEFT('Atual-TXT'!A3397,51),34),"")</f>
        <v/>
      </c>
      <c r="C3376" s="12" t="str">
        <f>IF('Atual-TXT'!A3397&lt;&gt;"",VALUE(RIGHT(LEFT('Atual-TXT'!A3397,75),23)),"")</f>
        <v/>
      </c>
      <c r="D3376" s="11" t="str">
        <f>IF('Atual-TXT'!A3397&lt;&gt;"",RIGHT(LEFT('Atual-TXT'!A3397,77),1),"")</f>
        <v/>
      </c>
      <c r="E3376" s="12" t="str">
        <f>IF('Atual-TXT'!A3397&lt;&gt;"",IF(MOD(VALUE(LEFT(A3376,1)),2)=1,IF(D3376="D",C3376,-C3376),IF(D3376="C",C3376,-C3376)),"")</f>
        <v/>
      </c>
    </row>
    <row r="3377" spans="1:5" x14ac:dyDescent="0.2">
      <c r="A3377" s="11" t="str">
        <f>IF('Atual-TXT'!A3398&lt;&gt;"",LEFT('Atual-TXT'!A3398,15),"")</f>
        <v/>
      </c>
      <c r="B3377" s="11" t="str">
        <f>IF('Atual-TXT'!A3398&lt;&gt;"",RIGHT(LEFT('Atual-TXT'!A3398,51),34),"")</f>
        <v/>
      </c>
      <c r="C3377" s="12" t="str">
        <f>IF('Atual-TXT'!A3398&lt;&gt;"",VALUE(RIGHT(LEFT('Atual-TXT'!A3398,75),23)),"")</f>
        <v/>
      </c>
      <c r="D3377" s="11" t="str">
        <f>IF('Atual-TXT'!A3398&lt;&gt;"",RIGHT(LEFT('Atual-TXT'!A3398,77),1),"")</f>
        <v/>
      </c>
      <c r="E3377" s="12" t="str">
        <f>IF('Atual-TXT'!A3398&lt;&gt;"",IF(MOD(VALUE(LEFT(A3377,1)),2)=1,IF(D3377="D",C3377,-C3377),IF(D3377="C",C3377,-C3377)),"")</f>
        <v/>
      </c>
    </row>
    <row r="3378" spans="1:5" x14ac:dyDescent="0.2">
      <c r="A3378" s="11" t="str">
        <f>IF('Atual-TXT'!A3399&lt;&gt;"",LEFT('Atual-TXT'!A3399,15),"")</f>
        <v/>
      </c>
      <c r="B3378" s="11" t="str">
        <f>IF('Atual-TXT'!A3399&lt;&gt;"",RIGHT(LEFT('Atual-TXT'!A3399,51),34),"")</f>
        <v/>
      </c>
      <c r="C3378" s="12" t="str">
        <f>IF('Atual-TXT'!A3399&lt;&gt;"",VALUE(RIGHT(LEFT('Atual-TXT'!A3399,75),23)),"")</f>
        <v/>
      </c>
      <c r="D3378" s="11" t="str">
        <f>IF('Atual-TXT'!A3399&lt;&gt;"",RIGHT(LEFT('Atual-TXT'!A3399,77),1),"")</f>
        <v/>
      </c>
      <c r="E3378" s="12" t="str">
        <f>IF('Atual-TXT'!A3399&lt;&gt;"",IF(MOD(VALUE(LEFT(A3378,1)),2)=1,IF(D3378="D",C3378,-C3378),IF(D3378="C",C3378,-C3378)),"")</f>
        <v/>
      </c>
    </row>
    <row r="3379" spans="1:5" x14ac:dyDescent="0.2">
      <c r="A3379" s="11" t="str">
        <f>IF('Atual-TXT'!A3400&lt;&gt;"",LEFT('Atual-TXT'!A3400,15),"")</f>
        <v/>
      </c>
      <c r="B3379" s="11" t="str">
        <f>IF('Atual-TXT'!A3400&lt;&gt;"",RIGHT(LEFT('Atual-TXT'!A3400,51),34),"")</f>
        <v/>
      </c>
      <c r="C3379" s="12" t="str">
        <f>IF('Atual-TXT'!A3400&lt;&gt;"",VALUE(RIGHT(LEFT('Atual-TXT'!A3400,75),23)),"")</f>
        <v/>
      </c>
      <c r="D3379" s="11" t="str">
        <f>IF('Atual-TXT'!A3400&lt;&gt;"",RIGHT(LEFT('Atual-TXT'!A3400,77),1),"")</f>
        <v/>
      </c>
      <c r="E3379" s="12" t="str">
        <f>IF('Atual-TXT'!A3400&lt;&gt;"",IF(MOD(VALUE(LEFT(A3379,1)),2)=1,IF(D3379="D",C3379,-C3379),IF(D3379="C",C3379,-C3379)),"")</f>
        <v/>
      </c>
    </row>
    <row r="3380" spans="1:5" x14ac:dyDescent="0.2">
      <c r="A3380" s="11" t="str">
        <f>IF('Atual-TXT'!A3401&lt;&gt;"",LEFT('Atual-TXT'!A3401,15),"")</f>
        <v/>
      </c>
      <c r="B3380" s="11" t="str">
        <f>IF('Atual-TXT'!A3401&lt;&gt;"",RIGHT(LEFT('Atual-TXT'!A3401,51),34),"")</f>
        <v/>
      </c>
      <c r="C3380" s="12" t="str">
        <f>IF('Atual-TXT'!A3401&lt;&gt;"",VALUE(RIGHT(LEFT('Atual-TXT'!A3401,75),23)),"")</f>
        <v/>
      </c>
      <c r="D3380" s="11" t="str">
        <f>IF('Atual-TXT'!A3401&lt;&gt;"",RIGHT(LEFT('Atual-TXT'!A3401,77),1),"")</f>
        <v/>
      </c>
      <c r="E3380" s="12" t="str">
        <f>IF('Atual-TXT'!A3401&lt;&gt;"",IF(MOD(VALUE(LEFT(A3380,1)),2)=1,IF(D3380="D",C3380,-C3380),IF(D3380="C",C3380,-C3380)),"")</f>
        <v/>
      </c>
    </row>
    <row r="3381" spans="1:5" x14ac:dyDescent="0.2">
      <c r="A3381" s="11" t="str">
        <f>IF('Atual-TXT'!A3402&lt;&gt;"",LEFT('Atual-TXT'!A3402,15),"")</f>
        <v/>
      </c>
      <c r="B3381" s="11" t="str">
        <f>IF('Atual-TXT'!A3402&lt;&gt;"",RIGHT(LEFT('Atual-TXT'!A3402,51),34),"")</f>
        <v/>
      </c>
      <c r="C3381" s="12" t="str">
        <f>IF('Atual-TXT'!A3402&lt;&gt;"",VALUE(RIGHT(LEFT('Atual-TXT'!A3402,75),23)),"")</f>
        <v/>
      </c>
      <c r="D3381" s="11" t="str">
        <f>IF('Atual-TXT'!A3402&lt;&gt;"",RIGHT(LEFT('Atual-TXT'!A3402,77),1),"")</f>
        <v/>
      </c>
      <c r="E3381" s="12" t="str">
        <f>IF('Atual-TXT'!A3402&lt;&gt;"",IF(MOD(VALUE(LEFT(A3381,1)),2)=1,IF(D3381="D",C3381,-C3381),IF(D3381="C",C3381,-C3381)),"")</f>
        <v/>
      </c>
    </row>
    <row r="3382" spans="1:5" x14ac:dyDescent="0.2">
      <c r="A3382" s="11" t="str">
        <f>IF('Atual-TXT'!A3403&lt;&gt;"",LEFT('Atual-TXT'!A3403,15),"")</f>
        <v/>
      </c>
      <c r="B3382" s="11" t="str">
        <f>IF('Atual-TXT'!A3403&lt;&gt;"",RIGHT(LEFT('Atual-TXT'!A3403,51),34),"")</f>
        <v/>
      </c>
      <c r="C3382" s="12" t="str">
        <f>IF('Atual-TXT'!A3403&lt;&gt;"",VALUE(RIGHT(LEFT('Atual-TXT'!A3403,75),23)),"")</f>
        <v/>
      </c>
      <c r="D3382" s="11" t="str">
        <f>IF('Atual-TXT'!A3403&lt;&gt;"",RIGHT(LEFT('Atual-TXT'!A3403,77),1),"")</f>
        <v/>
      </c>
      <c r="E3382" s="12" t="str">
        <f>IF('Atual-TXT'!A3403&lt;&gt;"",IF(MOD(VALUE(LEFT(A3382,1)),2)=1,IF(D3382="D",C3382,-C3382),IF(D3382="C",C3382,-C3382)),"")</f>
        <v/>
      </c>
    </row>
    <row r="3383" spans="1:5" x14ac:dyDescent="0.2">
      <c r="A3383" s="11" t="str">
        <f>IF('Atual-TXT'!A3404&lt;&gt;"",LEFT('Atual-TXT'!A3404,15),"")</f>
        <v/>
      </c>
      <c r="B3383" s="11" t="str">
        <f>IF('Atual-TXT'!A3404&lt;&gt;"",RIGHT(LEFT('Atual-TXT'!A3404,51),34),"")</f>
        <v/>
      </c>
      <c r="C3383" s="12" t="str">
        <f>IF('Atual-TXT'!A3404&lt;&gt;"",VALUE(RIGHT(LEFT('Atual-TXT'!A3404,75),23)),"")</f>
        <v/>
      </c>
      <c r="D3383" s="11" t="str">
        <f>IF('Atual-TXT'!A3404&lt;&gt;"",RIGHT(LEFT('Atual-TXT'!A3404,77),1),"")</f>
        <v/>
      </c>
      <c r="E3383" s="12" t="str">
        <f>IF('Atual-TXT'!A3404&lt;&gt;"",IF(MOD(VALUE(LEFT(A3383,1)),2)=1,IF(D3383="D",C3383,-C3383),IF(D3383="C",C3383,-C3383)),"")</f>
        <v/>
      </c>
    </row>
    <row r="3384" spans="1:5" x14ac:dyDescent="0.2">
      <c r="A3384" s="11" t="str">
        <f>IF('Atual-TXT'!A3405&lt;&gt;"",LEFT('Atual-TXT'!A3405,15),"")</f>
        <v/>
      </c>
      <c r="B3384" s="11" t="str">
        <f>IF('Atual-TXT'!A3405&lt;&gt;"",RIGHT(LEFT('Atual-TXT'!A3405,51),34),"")</f>
        <v/>
      </c>
      <c r="C3384" s="12" t="str">
        <f>IF('Atual-TXT'!A3405&lt;&gt;"",VALUE(RIGHT(LEFT('Atual-TXT'!A3405,75),23)),"")</f>
        <v/>
      </c>
      <c r="D3384" s="11" t="str">
        <f>IF('Atual-TXT'!A3405&lt;&gt;"",RIGHT(LEFT('Atual-TXT'!A3405,77),1),"")</f>
        <v/>
      </c>
      <c r="E3384" s="12" t="str">
        <f>IF('Atual-TXT'!A3405&lt;&gt;"",IF(MOD(VALUE(LEFT(A3384,1)),2)=1,IF(D3384="D",C3384,-C3384),IF(D3384="C",C3384,-C3384)),"")</f>
        <v/>
      </c>
    </row>
    <row r="3385" spans="1:5" x14ac:dyDescent="0.2">
      <c r="A3385" s="11" t="str">
        <f>IF('Atual-TXT'!A3406&lt;&gt;"",LEFT('Atual-TXT'!A3406,15),"")</f>
        <v/>
      </c>
      <c r="B3385" s="11" t="str">
        <f>IF('Atual-TXT'!A3406&lt;&gt;"",RIGHT(LEFT('Atual-TXT'!A3406,51),34),"")</f>
        <v/>
      </c>
      <c r="C3385" s="12" t="str">
        <f>IF('Atual-TXT'!A3406&lt;&gt;"",VALUE(RIGHT(LEFT('Atual-TXT'!A3406,75),23)),"")</f>
        <v/>
      </c>
      <c r="D3385" s="11" t="str">
        <f>IF('Atual-TXT'!A3406&lt;&gt;"",RIGHT(LEFT('Atual-TXT'!A3406,77),1),"")</f>
        <v/>
      </c>
      <c r="E3385" s="12" t="str">
        <f>IF('Atual-TXT'!A3406&lt;&gt;"",IF(MOD(VALUE(LEFT(A3385,1)),2)=1,IF(D3385="D",C3385,-C3385),IF(D3385="C",C3385,-C3385)),"")</f>
        <v/>
      </c>
    </row>
    <row r="3386" spans="1:5" x14ac:dyDescent="0.2">
      <c r="A3386" s="11" t="str">
        <f>IF('Atual-TXT'!A3407&lt;&gt;"",LEFT('Atual-TXT'!A3407,15),"")</f>
        <v/>
      </c>
      <c r="B3386" s="11" t="str">
        <f>IF('Atual-TXT'!A3407&lt;&gt;"",RIGHT(LEFT('Atual-TXT'!A3407,51),34),"")</f>
        <v/>
      </c>
      <c r="C3386" s="12" t="str">
        <f>IF('Atual-TXT'!A3407&lt;&gt;"",VALUE(RIGHT(LEFT('Atual-TXT'!A3407,75),23)),"")</f>
        <v/>
      </c>
      <c r="D3386" s="11" t="str">
        <f>IF('Atual-TXT'!A3407&lt;&gt;"",RIGHT(LEFT('Atual-TXT'!A3407,77),1),"")</f>
        <v/>
      </c>
      <c r="E3386" s="12" t="str">
        <f>IF('Atual-TXT'!A3407&lt;&gt;"",IF(MOD(VALUE(LEFT(A3386,1)),2)=1,IF(D3386="D",C3386,-C3386),IF(D3386="C",C3386,-C3386)),"")</f>
        <v/>
      </c>
    </row>
    <row r="3387" spans="1:5" x14ac:dyDescent="0.2">
      <c r="A3387" s="11" t="str">
        <f>IF('Atual-TXT'!A3408&lt;&gt;"",LEFT('Atual-TXT'!A3408,15),"")</f>
        <v/>
      </c>
      <c r="B3387" s="11" t="str">
        <f>IF('Atual-TXT'!A3408&lt;&gt;"",RIGHT(LEFT('Atual-TXT'!A3408,51),34),"")</f>
        <v/>
      </c>
      <c r="C3387" s="12" t="str">
        <f>IF('Atual-TXT'!A3408&lt;&gt;"",VALUE(RIGHT(LEFT('Atual-TXT'!A3408,75),23)),"")</f>
        <v/>
      </c>
      <c r="D3387" s="11" t="str">
        <f>IF('Atual-TXT'!A3408&lt;&gt;"",RIGHT(LEFT('Atual-TXT'!A3408,77),1),"")</f>
        <v/>
      </c>
      <c r="E3387" s="12" t="str">
        <f>IF('Atual-TXT'!A3408&lt;&gt;"",IF(MOD(VALUE(LEFT(A3387,1)),2)=1,IF(D3387="D",C3387,-C3387),IF(D3387="C",C3387,-C3387)),"")</f>
        <v/>
      </c>
    </row>
    <row r="3388" spans="1:5" x14ac:dyDescent="0.2">
      <c r="A3388" s="11" t="str">
        <f>IF('Atual-TXT'!A3409&lt;&gt;"",LEFT('Atual-TXT'!A3409,15),"")</f>
        <v/>
      </c>
      <c r="B3388" s="11" t="str">
        <f>IF('Atual-TXT'!A3409&lt;&gt;"",RIGHT(LEFT('Atual-TXT'!A3409,51),34),"")</f>
        <v/>
      </c>
      <c r="C3388" s="12" t="str">
        <f>IF('Atual-TXT'!A3409&lt;&gt;"",VALUE(RIGHT(LEFT('Atual-TXT'!A3409,75),23)),"")</f>
        <v/>
      </c>
      <c r="D3388" s="11" t="str">
        <f>IF('Atual-TXT'!A3409&lt;&gt;"",RIGHT(LEFT('Atual-TXT'!A3409,77),1),"")</f>
        <v/>
      </c>
      <c r="E3388" s="12" t="str">
        <f>IF('Atual-TXT'!A3409&lt;&gt;"",IF(MOD(VALUE(LEFT(A3388,1)),2)=1,IF(D3388="D",C3388,-C3388),IF(D3388="C",C3388,-C3388)),"")</f>
        <v/>
      </c>
    </row>
    <row r="3389" spans="1:5" x14ac:dyDescent="0.2">
      <c r="A3389" s="11" t="str">
        <f>IF('Atual-TXT'!A3410&lt;&gt;"",LEFT('Atual-TXT'!A3410,15),"")</f>
        <v/>
      </c>
      <c r="B3389" s="11" t="str">
        <f>IF('Atual-TXT'!A3410&lt;&gt;"",RIGHT(LEFT('Atual-TXT'!A3410,51),34),"")</f>
        <v/>
      </c>
      <c r="C3389" s="12" t="str">
        <f>IF('Atual-TXT'!A3410&lt;&gt;"",VALUE(RIGHT(LEFT('Atual-TXT'!A3410,75),23)),"")</f>
        <v/>
      </c>
      <c r="D3389" s="11" t="str">
        <f>IF('Atual-TXT'!A3410&lt;&gt;"",RIGHT(LEFT('Atual-TXT'!A3410,77),1),"")</f>
        <v/>
      </c>
      <c r="E3389" s="12" t="str">
        <f>IF('Atual-TXT'!A3410&lt;&gt;"",IF(MOD(VALUE(LEFT(A3389,1)),2)=1,IF(D3389="D",C3389,-C3389),IF(D3389="C",C3389,-C3389)),"")</f>
        <v/>
      </c>
    </row>
    <row r="3390" spans="1:5" x14ac:dyDescent="0.2">
      <c r="A3390" s="11" t="str">
        <f>IF('Atual-TXT'!A3411&lt;&gt;"",LEFT('Atual-TXT'!A3411,15),"")</f>
        <v/>
      </c>
      <c r="B3390" s="11" t="str">
        <f>IF('Atual-TXT'!A3411&lt;&gt;"",RIGHT(LEFT('Atual-TXT'!A3411,51),34),"")</f>
        <v/>
      </c>
      <c r="C3390" s="12" t="str">
        <f>IF('Atual-TXT'!A3411&lt;&gt;"",VALUE(RIGHT(LEFT('Atual-TXT'!A3411,75),23)),"")</f>
        <v/>
      </c>
      <c r="D3390" s="11" t="str">
        <f>IF('Atual-TXT'!A3411&lt;&gt;"",RIGHT(LEFT('Atual-TXT'!A3411,77),1),"")</f>
        <v/>
      </c>
      <c r="E3390" s="12" t="str">
        <f>IF('Atual-TXT'!A3411&lt;&gt;"",IF(MOD(VALUE(LEFT(A3390,1)),2)=1,IF(D3390="D",C3390,-C3390),IF(D3390="C",C3390,-C3390)),"")</f>
        <v/>
      </c>
    </row>
    <row r="3391" spans="1:5" x14ac:dyDescent="0.2">
      <c r="A3391" s="11" t="str">
        <f>IF('Atual-TXT'!A3412&lt;&gt;"",LEFT('Atual-TXT'!A3412,15),"")</f>
        <v/>
      </c>
      <c r="B3391" s="11" t="str">
        <f>IF('Atual-TXT'!A3412&lt;&gt;"",RIGHT(LEFT('Atual-TXT'!A3412,51),34),"")</f>
        <v/>
      </c>
      <c r="C3391" s="12" t="str">
        <f>IF('Atual-TXT'!A3412&lt;&gt;"",VALUE(RIGHT(LEFT('Atual-TXT'!A3412,75),23)),"")</f>
        <v/>
      </c>
      <c r="D3391" s="11" t="str">
        <f>IF('Atual-TXT'!A3412&lt;&gt;"",RIGHT(LEFT('Atual-TXT'!A3412,77),1),"")</f>
        <v/>
      </c>
      <c r="E3391" s="12" t="str">
        <f>IF('Atual-TXT'!A3412&lt;&gt;"",IF(MOD(VALUE(LEFT(A3391,1)),2)=1,IF(D3391="D",C3391,-C3391),IF(D3391="C",C3391,-C3391)),"")</f>
        <v/>
      </c>
    </row>
    <row r="3392" spans="1:5" x14ac:dyDescent="0.2">
      <c r="A3392" s="11" t="str">
        <f>IF('Atual-TXT'!A3413&lt;&gt;"",LEFT('Atual-TXT'!A3413,15),"")</f>
        <v/>
      </c>
      <c r="B3392" s="11" t="str">
        <f>IF('Atual-TXT'!A3413&lt;&gt;"",RIGHT(LEFT('Atual-TXT'!A3413,51),34),"")</f>
        <v/>
      </c>
      <c r="C3392" s="12" t="str">
        <f>IF('Atual-TXT'!A3413&lt;&gt;"",VALUE(RIGHT(LEFT('Atual-TXT'!A3413,75),23)),"")</f>
        <v/>
      </c>
      <c r="D3392" s="11" t="str">
        <f>IF('Atual-TXT'!A3413&lt;&gt;"",RIGHT(LEFT('Atual-TXT'!A3413,77),1),"")</f>
        <v/>
      </c>
      <c r="E3392" s="12" t="str">
        <f>IF('Atual-TXT'!A3413&lt;&gt;"",IF(MOD(VALUE(LEFT(A3392,1)),2)=1,IF(D3392="D",C3392,-C3392),IF(D3392="C",C3392,-C3392)),"")</f>
        <v/>
      </c>
    </row>
    <row r="3393" spans="1:5" x14ac:dyDescent="0.2">
      <c r="A3393" s="11" t="str">
        <f>IF('Atual-TXT'!A3414&lt;&gt;"",LEFT('Atual-TXT'!A3414,15),"")</f>
        <v/>
      </c>
      <c r="B3393" s="11" t="str">
        <f>IF('Atual-TXT'!A3414&lt;&gt;"",RIGHT(LEFT('Atual-TXT'!A3414,51),34),"")</f>
        <v/>
      </c>
      <c r="C3393" s="12" t="str">
        <f>IF('Atual-TXT'!A3414&lt;&gt;"",VALUE(RIGHT(LEFT('Atual-TXT'!A3414,75),23)),"")</f>
        <v/>
      </c>
      <c r="D3393" s="11" t="str">
        <f>IF('Atual-TXT'!A3414&lt;&gt;"",RIGHT(LEFT('Atual-TXT'!A3414,77),1),"")</f>
        <v/>
      </c>
      <c r="E3393" s="12" t="str">
        <f>IF('Atual-TXT'!A3414&lt;&gt;"",IF(MOD(VALUE(LEFT(A3393,1)),2)=1,IF(D3393="D",C3393,-C3393),IF(D3393="C",C3393,-C3393)),"")</f>
        <v/>
      </c>
    </row>
    <row r="3394" spans="1:5" x14ac:dyDescent="0.2">
      <c r="A3394" s="11" t="str">
        <f>IF('Atual-TXT'!A3415&lt;&gt;"",LEFT('Atual-TXT'!A3415,15),"")</f>
        <v/>
      </c>
      <c r="B3394" s="11" t="str">
        <f>IF('Atual-TXT'!A3415&lt;&gt;"",RIGHT(LEFT('Atual-TXT'!A3415,51),34),"")</f>
        <v/>
      </c>
      <c r="C3394" s="12" t="str">
        <f>IF('Atual-TXT'!A3415&lt;&gt;"",VALUE(RIGHT(LEFT('Atual-TXT'!A3415,75),23)),"")</f>
        <v/>
      </c>
      <c r="D3394" s="11" t="str">
        <f>IF('Atual-TXT'!A3415&lt;&gt;"",RIGHT(LEFT('Atual-TXT'!A3415,77),1),"")</f>
        <v/>
      </c>
      <c r="E3394" s="12" t="str">
        <f>IF('Atual-TXT'!A3415&lt;&gt;"",IF(MOD(VALUE(LEFT(A3394,1)),2)=1,IF(D3394="D",C3394,-C3394),IF(D3394="C",C3394,-C3394)),"")</f>
        <v/>
      </c>
    </row>
    <row r="3395" spans="1:5" x14ac:dyDescent="0.2">
      <c r="A3395" s="11" t="str">
        <f>IF('Atual-TXT'!A3416&lt;&gt;"",LEFT('Atual-TXT'!A3416,15),"")</f>
        <v/>
      </c>
      <c r="B3395" s="11" t="str">
        <f>IF('Atual-TXT'!A3416&lt;&gt;"",RIGHT(LEFT('Atual-TXT'!A3416,51),34),"")</f>
        <v/>
      </c>
      <c r="C3395" s="12" t="str">
        <f>IF('Atual-TXT'!A3416&lt;&gt;"",VALUE(RIGHT(LEFT('Atual-TXT'!A3416,75),23)),"")</f>
        <v/>
      </c>
      <c r="D3395" s="11" t="str">
        <f>IF('Atual-TXT'!A3416&lt;&gt;"",RIGHT(LEFT('Atual-TXT'!A3416,77),1),"")</f>
        <v/>
      </c>
      <c r="E3395" s="12" t="str">
        <f>IF('Atual-TXT'!A3416&lt;&gt;"",IF(MOD(VALUE(LEFT(A3395,1)),2)=1,IF(D3395="D",C3395,-C3395),IF(D3395="C",C3395,-C3395)),"")</f>
        <v/>
      </c>
    </row>
    <row r="3396" spans="1:5" x14ac:dyDescent="0.2">
      <c r="A3396" s="11" t="str">
        <f>IF('Atual-TXT'!A3417&lt;&gt;"",LEFT('Atual-TXT'!A3417,15),"")</f>
        <v/>
      </c>
      <c r="B3396" s="11" t="str">
        <f>IF('Atual-TXT'!A3417&lt;&gt;"",RIGHT(LEFT('Atual-TXT'!A3417,51),34),"")</f>
        <v/>
      </c>
      <c r="C3396" s="12" t="str">
        <f>IF('Atual-TXT'!A3417&lt;&gt;"",VALUE(RIGHT(LEFT('Atual-TXT'!A3417,75),23)),"")</f>
        <v/>
      </c>
      <c r="D3396" s="11" t="str">
        <f>IF('Atual-TXT'!A3417&lt;&gt;"",RIGHT(LEFT('Atual-TXT'!A3417,77),1),"")</f>
        <v/>
      </c>
      <c r="E3396" s="12" t="str">
        <f>IF('Atual-TXT'!A3417&lt;&gt;"",IF(MOD(VALUE(LEFT(A3396,1)),2)=1,IF(D3396="D",C3396,-C3396),IF(D3396="C",C3396,-C3396)),"")</f>
        <v/>
      </c>
    </row>
    <row r="3397" spans="1:5" x14ac:dyDescent="0.2">
      <c r="A3397" s="11" t="str">
        <f>IF('Atual-TXT'!A3418&lt;&gt;"",LEFT('Atual-TXT'!A3418,15),"")</f>
        <v/>
      </c>
      <c r="B3397" s="11" t="str">
        <f>IF('Atual-TXT'!A3418&lt;&gt;"",RIGHT(LEFT('Atual-TXT'!A3418,51),34),"")</f>
        <v/>
      </c>
      <c r="C3397" s="12" t="str">
        <f>IF('Atual-TXT'!A3418&lt;&gt;"",VALUE(RIGHT(LEFT('Atual-TXT'!A3418,75),23)),"")</f>
        <v/>
      </c>
      <c r="D3397" s="11" t="str">
        <f>IF('Atual-TXT'!A3418&lt;&gt;"",RIGHT(LEFT('Atual-TXT'!A3418,77),1),"")</f>
        <v/>
      </c>
      <c r="E3397" s="12" t="str">
        <f>IF('Atual-TXT'!A3418&lt;&gt;"",IF(MOD(VALUE(LEFT(A3397,1)),2)=1,IF(D3397="D",C3397,-C3397),IF(D3397="C",C3397,-C3397)),"")</f>
        <v/>
      </c>
    </row>
    <row r="3398" spans="1:5" x14ac:dyDescent="0.2">
      <c r="A3398" s="11" t="str">
        <f>IF('Atual-TXT'!A3419&lt;&gt;"",LEFT('Atual-TXT'!A3419,15),"")</f>
        <v/>
      </c>
      <c r="B3398" s="11" t="str">
        <f>IF('Atual-TXT'!A3419&lt;&gt;"",RIGHT(LEFT('Atual-TXT'!A3419,51),34),"")</f>
        <v/>
      </c>
      <c r="C3398" s="12" t="str">
        <f>IF('Atual-TXT'!A3419&lt;&gt;"",VALUE(RIGHT(LEFT('Atual-TXT'!A3419,75),23)),"")</f>
        <v/>
      </c>
      <c r="D3398" s="11" t="str">
        <f>IF('Atual-TXT'!A3419&lt;&gt;"",RIGHT(LEFT('Atual-TXT'!A3419,77),1),"")</f>
        <v/>
      </c>
      <c r="E3398" s="12" t="str">
        <f>IF('Atual-TXT'!A3419&lt;&gt;"",IF(MOD(VALUE(LEFT(A3398,1)),2)=1,IF(D3398="D",C3398,-C3398),IF(D3398="C",C3398,-C3398)),"")</f>
        <v/>
      </c>
    </row>
    <row r="3399" spans="1:5" x14ac:dyDescent="0.2">
      <c r="A3399" s="11" t="str">
        <f>IF('Atual-TXT'!A3420&lt;&gt;"",LEFT('Atual-TXT'!A3420,15),"")</f>
        <v/>
      </c>
      <c r="B3399" s="11" t="str">
        <f>IF('Atual-TXT'!A3420&lt;&gt;"",RIGHT(LEFT('Atual-TXT'!A3420,51),34),"")</f>
        <v/>
      </c>
      <c r="C3399" s="12" t="str">
        <f>IF('Atual-TXT'!A3420&lt;&gt;"",VALUE(RIGHT(LEFT('Atual-TXT'!A3420,75),23)),"")</f>
        <v/>
      </c>
      <c r="D3399" s="11" t="str">
        <f>IF('Atual-TXT'!A3420&lt;&gt;"",RIGHT(LEFT('Atual-TXT'!A3420,77),1),"")</f>
        <v/>
      </c>
      <c r="E3399" s="12" t="str">
        <f>IF('Atual-TXT'!A3420&lt;&gt;"",IF(MOD(VALUE(LEFT(A3399,1)),2)=1,IF(D3399="D",C3399,-C3399),IF(D3399="C",C3399,-C3399)),"")</f>
        <v/>
      </c>
    </row>
    <row r="3400" spans="1:5" x14ac:dyDescent="0.2">
      <c r="A3400" s="11" t="str">
        <f>IF('Atual-TXT'!A3421&lt;&gt;"",LEFT('Atual-TXT'!A3421,15),"")</f>
        <v/>
      </c>
      <c r="B3400" s="11" t="str">
        <f>IF('Atual-TXT'!A3421&lt;&gt;"",RIGHT(LEFT('Atual-TXT'!A3421,51),34),"")</f>
        <v/>
      </c>
      <c r="C3400" s="12" t="str">
        <f>IF('Atual-TXT'!A3421&lt;&gt;"",VALUE(RIGHT(LEFT('Atual-TXT'!A3421,75),23)),"")</f>
        <v/>
      </c>
      <c r="D3400" s="11" t="str">
        <f>IF('Atual-TXT'!A3421&lt;&gt;"",RIGHT(LEFT('Atual-TXT'!A3421,77),1),"")</f>
        <v/>
      </c>
      <c r="E3400" s="12" t="str">
        <f>IF('Atual-TXT'!A3421&lt;&gt;"",IF(MOD(VALUE(LEFT(A3400,1)),2)=1,IF(D3400="D",C3400,-C3400),IF(D3400="C",C3400,-C3400)),"")</f>
        <v/>
      </c>
    </row>
    <row r="3401" spans="1:5" x14ac:dyDescent="0.2">
      <c r="A3401" s="11" t="str">
        <f>IF('Atual-TXT'!A3422&lt;&gt;"",LEFT('Atual-TXT'!A3422,15),"")</f>
        <v/>
      </c>
      <c r="B3401" s="11" t="str">
        <f>IF('Atual-TXT'!A3422&lt;&gt;"",RIGHT(LEFT('Atual-TXT'!A3422,51),34),"")</f>
        <v/>
      </c>
      <c r="C3401" s="12" t="str">
        <f>IF('Atual-TXT'!A3422&lt;&gt;"",VALUE(RIGHT(LEFT('Atual-TXT'!A3422,75),23)),"")</f>
        <v/>
      </c>
      <c r="D3401" s="11" t="str">
        <f>IF('Atual-TXT'!A3422&lt;&gt;"",RIGHT(LEFT('Atual-TXT'!A3422,77),1),"")</f>
        <v/>
      </c>
      <c r="E3401" s="12" t="str">
        <f>IF('Atual-TXT'!A3422&lt;&gt;"",IF(MOD(VALUE(LEFT(A3401,1)),2)=1,IF(D3401="D",C3401,-C3401),IF(D3401="C",C3401,-C3401)),"")</f>
        <v/>
      </c>
    </row>
    <row r="3402" spans="1:5" x14ac:dyDescent="0.2">
      <c r="A3402" s="11" t="str">
        <f>IF('Atual-TXT'!A3423&lt;&gt;"",LEFT('Atual-TXT'!A3423,15),"")</f>
        <v/>
      </c>
      <c r="B3402" s="11" t="str">
        <f>IF('Atual-TXT'!A3423&lt;&gt;"",RIGHT(LEFT('Atual-TXT'!A3423,51),34),"")</f>
        <v/>
      </c>
      <c r="C3402" s="12" t="str">
        <f>IF('Atual-TXT'!A3423&lt;&gt;"",VALUE(RIGHT(LEFT('Atual-TXT'!A3423,75),23)),"")</f>
        <v/>
      </c>
      <c r="D3402" s="11" t="str">
        <f>IF('Atual-TXT'!A3423&lt;&gt;"",RIGHT(LEFT('Atual-TXT'!A3423,77),1),"")</f>
        <v/>
      </c>
      <c r="E3402" s="12" t="str">
        <f>IF('Atual-TXT'!A3423&lt;&gt;"",IF(MOD(VALUE(LEFT(A3402,1)),2)=1,IF(D3402="D",C3402,-C3402),IF(D3402="C",C3402,-C3402)),"")</f>
        <v/>
      </c>
    </row>
    <row r="3403" spans="1:5" x14ac:dyDescent="0.2">
      <c r="A3403" s="11" t="str">
        <f>IF('Atual-TXT'!A3424&lt;&gt;"",LEFT('Atual-TXT'!A3424,15),"")</f>
        <v/>
      </c>
      <c r="B3403" s="11" t="str">
        <f>IF('Atual-TXT'!A3424&lt;&gt;"",RIGHT(LEFT('Atual-TXT'!A3424,51),34),"")</f>
        <v/>
      </c>
      <c r="C3403" s="12" t="str">
        <f>IF('Atual-TXT'!A3424&lt;&gt;"",VALUE(RIGHT(LEFT('Atual-TXT'!A3424,75),23)),"")</f>
        <v/>
      </c>
      <c r="D3403" s="11" t="str">
        <f>IF('Atual-TXT'!A3424&lt;&gt;"",RIGHT(LEFT('Atual-TXT'!A3424,77),1),"")</f>
        <v/>
      </c>
      <c r="E3403" s="12" t="str">
        <f>IF('Atual-TXT'!A3424&lt;&gt;"",IF(MOD(VALUE(LEFT(A3403,1)),2)=1,IF(D3403="D",C3403,-C3403),IF(D3403="C",C3403,-C3403)),"")</f>
        <v/>
      </c>
    </row>
    <row r="3404" spans="1:5" x14ac:dyDescent="0.2">
      <c r="A3404" s="11" t="str">
        <f>IF('Atual-TXT'!A3425&lt;&gt;"",LEFT('Atual-TXT'!A3425,15),"")</f>
        <v/>
      </c>
      <c r="B3404" s="11" t="str">
        <f>IF('Atual-TXT'!A3425&lt;&gt;"",RIGHT(LEFT('Atual-TXT'!A3425,51),34),"")</f>
        <v/>
      </c>
      <c r="C3404" s="12" t="str">
        <f>IF('Atual-TXT'!A3425&lt;&gt;"",VALUE(RIGHT(LEFT('Atual-TXT'!A3425,75),23)),"")</f>
        <v/>
      </c>
      <c r="D3404" s="11" t="str">
        <f>IF('Atual-TXT'!A3425&lt;&gt;"",RIGHT(LEFT('Atual-TXT'!A3425,77),1),"")</f>
        <v/>
      </c>
      <c r="E3404" s="12" t="str">
        <f>IF('Atual-TXT'!A3425&lt;&gt;"",IF(MOD(VALUE(LEFT(A3404,1)),2)=1,IF(D3404="D",C3404,-C3404),IF(D3404="C",C3404,-C3404)),"")</f>
        <v/>
      </c>
    </row>
    <row r="3405" spans="1:5" x14ac:dyDescent="0.2">
      <c r="A3405" s="11" t="str">
        <f>IF('Atual-TXT'!A3426&lt;&gt;"",LEFT('Atual-TXT'!A3426,15),"")</f>
        <v/>
      </c>
      <c r="B3405" s="11" t="str">
        <f>IF('Atual-TXT'!A3426&lt;&gt;"",RIGHT(LEFT('Atual-TXT'!A3426,51),34),"")</f>
        <v/>
      </c>
      <c r="C3405" s="12" t="str">
        <f>IF('Atual-TXT'!A3426&lt;&gt;"",VALUE(RIGHT(LEFT('Atual-TXT'!A3426,75),23)),"")</f>
        <v/>
      </c>
      <c r="D3405" s="11" t="str">
        <f>IF('Atual-TXT'!A3426&lt;&gt;"",RIGHT(LEFT('Atual-TXT'!A3426,77),1),"")</f>
        <v/>
      </c>
      <c r="E3405" s="12" t="str">
        <f>IF('Atual-TXT'!A3426&lt;&gt;"",IF(MOD(VALUE(LEFT(A3405,1)),2)=1,IF(D3405="D",C3405,-C3405),IF(D3405="C",C3405,-C3405)),"")</f>
        <v/>
      </c>
    </row>
    <row r="3406" spans="1:5" x14ac:dyDescent="0.2">
      <c r="A3406" s="11" t="str">
        <f>IF('Atual-TXT'!A3427&lt;&gt;"",LEFT('Atual-TXT'!A3427,15),"")</f>
        <v/>
      </c>
      <c r="B3406" s="11" t="str">
        <f>IF('Atual-TXT'!A3427&lt;&gt;"",RIGHT(LEFT('Atual-TXT'!A3427,51),34),"")</f>
        <v/>
      </c>
      <c r="C3406" s="12" t="str">
        <f>IF('Atual-TXT'!A3427&lt;&gt;"",VALUE(RIGHT(LEFT('Atual-TXT'!A3427,75),23)),"")</f>
        <v/>
      </c>
      <c r="D3406" s="11" t="str">
        <f>IF('Atual-TXT'!A3427&lt;&gt;"",RIGHT(LEFT('Atual-TXT'!A3427,77),1),"")</f>
        <v/>
      </c>
      <c r="E3406" s="12" t="str">
        <f>IF('Atual-TXT'!A3427&lt;&gt;"",IF(MOD(VALUE(LEFT(A3406,1)),2)=1,IF(D3406="D",C3406,-C3406),IF(D3406="C",C3406,-C3406)),"")</f>
        <v/>
      </c>
    </row>
    <row r="3407" spans="1:5" x14ac:dyDescent="0.2">
      <c r="A3407" s="11" t="str">
        <f>IF('Atual-TXT'!A3428&lt;&gt;"",LEFT('Atual-TXT'!A3428,15),"")</f>
        <v/>
      </c>
      <c r="B3407" s="11" t="str">
        <f>IF('Atual-TXT'!A3428&lt;&gt;"",RIGHT(LEFT('Atual-TXT'!A3428,51),34),"")</f>
        <v/>
      </c>
      <c r="C3407" s="12" t="str">
        <f>IF('Atual-TXT'!A3428&lt;&gt;"",VALUE(RIGHT(LEFT('Atual-TXT'!A3428,75),23)),"")</f>
        <v/>
      </c>
      <c r="D3407" s="11" t="str">
        <f>IF('Atual-TXT'!A3428&lt;&gt;"",RIGHT(LEFT('Atual-TXT'!A3428,77),1),"")</f>
        <v/>
      </c>
      <c r="E3407" s="12" t="str">
        <f>IF('Atual-TXT'!A3428&lt;&gt;"",IF(MOD(VALUE(LEFT(A3407,1)),2)=1,IF(D3407="D",C3407,-C3407),IF(D3407="C",C3407,-C3407)),"")</f>
        <v/>
      </c>
    </row>
    <row r="3408" spans="1:5" x14ac:dyDescent="0.2">
      <c r="A3408" s="11" t="str">
        <f>IF('Atual-TXT'!A3429&lt;&gt;"",LEFT('Atual-TXT'!A3429,15),"")</f>
        <v/>
      </c>
      <c r="B3408" s="11" t="str">
        <f>IF('Atual-TXT'!A3429&lt;&gt;"",RIGHT(LEFT('Atual-TXT'!A3429,51),34),"")</f>
        <v/>
      </c>
      <c r="C3408" s="12" t="str">
        <f>IF('Atual-TXT'!A3429&lt;&gt;"",VALUE(RIGHT(LEFT('Atual-TXT'!A3429,75),23)),"")</f>
        <v/>
      </c>
      <c r="D3408" s="11" t="str">
        <f>IF('Atual-TXT'!A3429&lt;&gt;"",RIGHT(LEFT('Atual-TXT'!A3429,77),1),"")</f>
        <v/>
      </c>
      <c r="E3408" s="12" t="str">
        <f>IF('Atual-TXT'!A3429&lt;&gt;"",IF(MOD(VALUE(LEFT(A3408,1)),2)=1,IF(D3408="D",C3408,-C3408),IF(D3408="C",C3408,-C3408)),"")</f>
        <v/>
      </c>
    </row>
    <row r="3409" spans="1:5" x14ac:dyDescent="0.2">
      <c r="A3409" s="11" t="str">
        <f>IF('Atual-TXT'!A3430&lt;&gt;"",LEFT('Atual-TXT'!A3430,15),"")</f>
        <v/>
      </c>
      <c r="B3409" s="11" t="str">
        <f>IF('Atual-TXT'!A3430&lt;&gt;"",RIGHT(LEFT('Atual-TXT'!A3430,51),34),"")</f>
        <v/>
      </c>
      <c r="C3409" s="12" t="str">
        <f>IF('Atual-TXT'!A3430&lt;&gt;"",VALUE(RIGHT(LEFT('Atual-TXT'!A3430,75),23)),"")</f>
        <v/>
      </c>
      <c r="D3409" s="11" t="str">
        <f>IF('Atual-TXT'!A3430&lt;&gt;"",RIGHT(LEFT('Atual-TXT'!A3430,77),1),"")</f>
        <v/>
      </c>
      <c r="E3409" s="12" t="str">
        <f>IF('Atual-TXT'!A3430&lt;&gt;"",IF(MOD(VALUE(LEFT(A3409,1)),2)=1,IF(D3409="D",C3409,-C3409),IF(D3409="C",C3409,-C3409)),"")</f>
        <v/>
      </c>
    </row>
    <row r="3410" spans="1:5" x14ac:dyDescent="0.2">
      <c r="A3410" s="11" t="str">
        <f>IF('Atual-TXT'!A3431&lt;&gt;"",LEFT('Atual-TXT'!A3431,15),"")</f>
        <v/>
      </c>
      <c r="B3410" s="11" t="str">
        <f>IF('Atual-TXT'!A3431&lt;&gt;"",RIGHT(LEFT('Atual-TXT'!A3431,51),34),"")</f>
        <v/>
      </c>
      <c r="C3410" s="12" t="str">
        <f>IF('Atual-TXT'!A3431&lt;&gt;"",VALUE(RIGHT(LEFT('Atual-TXT'!A3431,75),23)),"")</f>
        <v/>
      </c>
      <c r="D3410" s="11" t="str">
        <f>IF('Atual-TXT'!A3431&lt;&gt;"",RIGHT(LEFT('Atual-TXT'!A3431,77),1),"")</f>
        <v/>
      </c>
      <c r="E3410" s="12" t="str">
        <f>IF('Atual-TXT'!A3431&lt;&gt;"",IF(MOD(VALUE(LEFT(A3410,1)),2)=1,IF(D3410="D",C3410,-C3410),IF(D3410="C",C3410,-C3410)),"")</f>
        <v/>
      </c>
    </row>
    <row r="3411" spans="1:5" x14ac:dyDescent="0.2">
      <c r="A3411" s="11" t="str">
        <f>IF('Atual-TXT'!A3432&lt;&gt;"",LEFT('Atual-TXT'!A3432,15),"")</f>
        <v/>
      </c>
      <c r="B3411" s="11" t="str">
        <f>IF('Atual-TXT'!A3432&lt;&gt;"",RIGHT(LEFT('Atual-TXT'!A3432,51),34),"")</f>
        <v/>
      </c>
      <c r="C3411" s="12" t="str">
        <f>IF('Atual-TXT'!A3432&lt;&gt;"",VALUE(RIGHT(LEFT('Atual-TXT'!A3432,75),23)),"")</f>
        <v/>
      </c>
      <c r="D3411" s="11" t="str">
        <f>IF('Atual-TXT'!A3432&lt;&gt;"",RIGHT(LEFT('Atual-TXT'!A3432,77),1),"")</f>
        <v/>
      </c>
      <c r="E3411" s="12" t="str">
        <f>IF('Atual-TXT'!A3432&lt;&gt;"",IF(MOD(VALUE(LEFT(A3411,1)),2)=1,IF(D3411="D",C3411,-C3411),IF(D3411="C",C3411,-C3411)),"")</f>
        <v/>
      </c>
    </row>
    <row r="3412" spans="1:5" x14ac:dyDescent="0.2">
      <c r="A3412" s="11" t="str">
        <f>IF('Atual-TXT'!A3433&lt;&gt;"",LEFT('Atual-TXT'!A3433,15),"")</f>
        <v/>
      </c>
      <c r="B3412" s="11" t="str">
        <f>IF('Atual-TXT'!A3433&lt;&gt;"",RIGHT(LEFT('Atual-TXT'!A3433,51),34),"")</f>
        <v/>
      </c>
      <c r="C3412" s="12" t="str">
        <f>IF('Atual-TXT'!A3433&lt;&gt;"",VALUE(RIGHT(LEFT('Atual-TXT'!A3433,75),23)),"")</f>
        <v/>
      </c>
      <c r="D3412" s="11" t="str">
        <f>IF('Atual-TXT'!A3433&lt;&gt;"",RIGHT(LEFT('Atual-TXT'!A3433,77),1),"")</f>
        <v/>
      </c>
      <c r="E3412" s="12" t="str">
        <f>IF('Atual-TXT'!A3433&lt;&gt;"",IF(MOD(VALUE(LEFT(A3412,1)),2)=1,IF(D3412="D",C3412,-C3412),IF(D3412="C",C3412,-C3412)),"")</f>
        <v/>
      </c>
    </row>
    <row r="3413" spans="1:5" x14ac:dyDescent="0.2">
      <c r="A3413" s="11" t="str">
        <f>IF('Atual-TXT'!A3434&lt;&gt;"",LEFT('Atual-TXT'!A3434,15),"")</f>
        <v/>
      </c>
      <c r="B3413" s="11" t="str">
        <f>IF('Atual-TXT'!A3434&lt;&gt;"",RIGHT(LEFT('Atual-TXT'!A3434,51),34),"")</f>
        <v/>
      </c>
      <c r="C3413" s="12" t="str">
        <f>IF('Atual-TXT'!A3434&lt;&gt;"",VALUE(RIGHT(LEFT('Atual-TXT'!A3434,75),23)),"")</f>
        <v/>
      </c>
      <c r="D3413" s="11" t="str">
        <f>IF('Atual-TXT'!A3434&lt;&gt;"",RIGHT(LEFT('Atual-TXT'!A3434,77),1),"")</f>
        <v/>
      </c>
      <c r="E3413" s="12" t="str">
        <f>IF('Atual-TXT'!A3434&lt;&gt;"",IF(MOD(VALUE(LEFT(A3413,1)),2)=1,IF(D3413="D",C3413,-C3413),IF(D3413="C",C3413,-C3413)),"")</f>
        <v/>
      </c>
    </row>
    <row r="3414" spans="1:5" x14ac:dyDescent="0.2">
      <c r="A3414" s="11" t="str">
        <f>IF('Atual-TXT'!A3435&lt;&gt;"",LEFT('Atual-TXT'!A3435,15),"")</f>
        <v/>
      </c>
      <c r="B3414" s="11" t="str">
        <f>IF('Atual-TXT'!A3435&lt;&gt;"",RIGHT(LEFT('Atual-TXT'!A3435,51),34),"")</f>
        <v/>
      </c>
      <c r="C3414" s="12" t="str">
        <f>IF('Atual-TXT'!A3435&lt;&gt;"",VALUE(RIGHT(LEFT('Atual-TXT'!A3435,75),23)),"")</f>
        <v/>
      </c>
      <c r="D3414" s="11" t="str">
        <f>IF('Atual-TXT'!A3435&lt;&gt;"",RIGHT(LEFT('Atual-TXT'!A3435,77),1),"")</f>
        <v/>
      </c>
      <c r="E3414" s="12" t="str">
        <f>IF('Atual-TXT'!A3435&lt;&gt;"",IF(MOD(VALUE(LEFT(A3414,1)),2)=1,IF(D3414="D",C3414,-C3414),IF(D3414="C",C3414,-C3414)),"")</f>
        <v/>
      </c>
    </row>
    <row r="3415" spans="1:5" x14ac:dyDescent="0.2">
      <c r="A3415" s="11" t="str">
        <f>IF('Atual-TXT'!A3436&lt;&gt;"",LEFT('Atual-TXT'!A3436,15),"")</f>
        <v/>
      </c>
      <c r="B3415" s="11" t="str">
        <f>IF('Atual-TXT'!A3436&lt;&gt;"",RIGHT(LEFT('Atual-TXT'!A3436,51),34),"")</f>
        <v/>
      </c>
      <c r="C3415" s="12" t="str">
        <f>IF('Atual-TXT'!A3436&lt;&gt;"",VALUE(RIGHT(LEFT('Atual-TXT'!A3436,75),23)),"")</f>
        <v/>
      </c>
      <c r="D3415" s="11" t="str">
        <f>IF('Atual-TXT'!A3436&lt;&gt;"",RIGHT(LEFT('Atual-TXT'!A3436,77),1),"")</f>
        <v/>
      </c>
      <c r="E3415" s="12" t="str">
        <f>IF('Atual-TXT'!A3436&lt;&gt;"",IF(MOD(VALUE(LEFT(A3415,1)),2)=1,IF(D3415="D",C3415,-C3415),IF(D3415="C",C3415,-C3415)),"")</f>
        <v/>
      </c>
    </row>
    <row r="3416" spans="1:5" x14ac:dyDescent="0.2">
      <c r="A3416" s="11" t="str">
        <f>IF('Atual-TXT'!A3437&lt;&gt;"",LEFT('Atual-TXT'!A3437,15),"")</f>
        <v/>
      </c>
      <c r="B3416" s="11" t="str">
        <f>IF('Atual-TXT'!A3437&lt;&gt;"",RIGHT(LEFT('Atual-TXT'!A3437,51),34),"")</f>
        <v/>
      </c>
      <c r="C3416" s="12" t="str">
        <f>IF('Atual-TXT'!A3437&lt;&gt;"",VALUE(RIGHT(LEFT('Atual-TXT'!A3437,75),23)),"")</f>
        <v/>
      </c>
      <c r="D3416" s="11" t="str">
        <f>IF('Atual-TXT'!A3437&lt;&gt;"",RIGHT(LEFT('Atual-TXT'!A3437,77),1),"")</f>
        <v/>
      </c>
      <c r="E3416" s="12" t="str">
        <f>IF('Atual-TXT'!A3437&lt;&gt;"",IF(MOD(VALUE(LEFT(A3416,1)),2)=1,IF(D3416="D",C3416,-C3416),IF(D3416="C",C3416,-C3416)),"")</f>
        <v/>
      </c>
    </row>
    <row r="3417" spans="1:5" x14ac:dyDescent="0.2">
      <c r="A3417" s="11" t="str">
        <f>IF('Atual-TXT'!A3438&lt;&gt;"",LEFT('Atual-TXT'!A3438,15),"")</f>
        <v/>
      </c>
      <c r="B3417" s="11" t="str">
        <f>IF('Atual-TXT'!A3438&lt;&gt;"",RIGHT(LEFT('Atual-TXT'!A3438,51),34),"")</f>
        <v/>
      </c>
      <c r="C3417" s="12" t="str">
        <f>IF('Atual-TXT'!A3438&lt;&gt;"",VALUE(RIGHT(LEFT('Atual-TXT'!A3438,75),23)),"")</f>
        <v/>
      </c>
      <c r="D3417" s="11" t="str">
        <f>IF('Atual-TXT'!A3438&lt;&gt;"",RIGHT(LEFT('Atual-TXT'!A3438,77),1),"")</f>
        <v/>
      </c>
      <c r="E3417" s="12" t="str">
        <f>IF('Atual-TXT'!A3438&lt;&gt;"",IF(MOD(VALUE(LEFT(A3417,1)),2)=1,IF(D3417="D",C3417,-C3417),IF(D3417="C",C3417,-C3417)),"")</f>
        <v/>
      </c>
    </row>
    <row r="3418" spans="1:5" x14ac:dyDescent="0.2">
      <c r="A3418" s="11" t="str">
        <f>IF('Atual-TXT'!A3439&lt;&gt;"",LEFT('Atual-TXT'!A3439,15),"")</f>
        <v/>
      </c>
      <c r="B3418" s="11" t="str">
        <f>IF('Atual-TXT'!A3439&lt;&gt;"",RIGHT(LEFT('Atual-TXT'!A3439,51),34),"")</f>
        <v/>
      </c>
      <c r="C3418" s="12" t="str">
        <f>IF('Atual-TXT'!A3439&lt;&gt;"",VALUE(RIGHT(LEFT('Atual-TXT'!A3439,75),23)),"")</f>
        <v/>
      </c>
      <c r="D3418" s="11" t="str">
        <f>IF('Atual-TXT'!A3439&lt;&gt;"",RIGHT(LEFT('Atual-TXT'!A3439,77),1),"")</f>
        <v/>
      </c>
      <c r="E3418" s="12" t="str">
        <f>IF('Atual-TXT'!A3439&lt;&gt;"",IF(MOD(VALUE(LEFT(A3418,1)),2)=1,IF(D3418="D",C3418,-C3418),IF(D3418="C",C3418,-C3418)),"")</f>
        <v/>
      </c>
    </row>
    <row r="3419" spans="1:5" x14ac:dyDescent="0.2">
      <c r="A3419" s="11" t="str">
        <f>IF('Atual-TXT'!A3440&lt;&gt;"",LEFT('Atual-TXT'!A3440,15),"")</f>
        <v/>
      </c>
      <c r="B3419" s="11" t="str">
        <f>IF('Atual-TXT'!A3440&lt;&gt;"",RIGHT(LEFT('Atual-TXT'!A3440,51),34),"")</f>
        <v/>
      </c>
      <c r="C3419" s="12" t="str">
        <f>IF('Atual-TXT'!A3440&lt;&gt;"",VALUE(RIGHT(LEFT('Atual-TXT'!A3440,75),23)),"")</f>
        <v/>
      </c>
      <c r="D3419" s="11" t="str">
        <f>IF('Atual-TXT'!A3440&lt;&gt;"",RIGHT(LEFT('Atual-TXT'!A3440,77),1),"")</f>
        <v/>
      </c>
      <c r="E3419" s="12" t="str">
        <f>IF('Atual-TXT'!A3440&lt;&gt;"",IF(MOD(VALUE(LEFT(A3419,1)),2)=1,IF(D3419="D",C3419,-C3419),IF(D3419="C",C3419,-C3419)),"")</f>
        <v/>
      </c>
    </row>
    <row r="3420" spans="1:5" x14ac:dyDescent="0.2">
      <c r="A3420" s="11" t="str">
        <f>IF('Atual-TXT'!A3441&lt;&gt;"",LEFT('Atual-TXT'!A3441,15),"")</f>
        <v/>
      </c>
      <c r="B3420" s="11" t="str">
        <f>IF('Atual-TXT'!A3441&lt;&gt;"",RIGHT(LEFT('Atual-TXT'!A3441,51),34),"")</f>
        <v/>
      </c>
      <c r="C3420" s="12" t="str">
        <f>IF('Atual-TXT'!A3441&lt;&gt;"",VALUE(RIGHT(LEFT('Atual-TXT'!A3441,75),23)),"")</f>
        <v/>
      </c>
      <c r="D3420" s="11" t="str">
        <f>IF('Atual-TXT'!A3441&lt;&gt;"",RIGHT(LEFT('Atual-TXT'!A3441,77),1),"")</f>
        <v/>
      </c>
      <c r="E3420" s="12" t="str">
        <f>IF('Atual-TXT'!A3441&lt;&gt;"",IF(MOD(VALUE(LEFT(A3420,1)),2)=1,IF(D3420="D",C3420,-C3420),IF(D3420="C",C3420,-C3420)),"")</f>
        <v/>
      </c>
    </row>
    <row r="3421" spans="1:5" x14ac:dyDescent="0.2">
      <c r="A3421" s="11" t="str">
        <f>IF('Atual-TXT'!A3442&lt;&gt;"",LEFT('Atual-TXT'!A3442,15),"")</f>
        <v/>
      </c>
      <c r="B3421" s="11" t="str">
        <f>IF('Atual-TXT'!A3442&lt;&gt;"",RIGHT(LEFT('Atual-TXT'!A3442,51),34),"")</f>
        <v/>
      </c>
      <c r="C3421" s="12" t="str">
        <f>IF('Atual-TXT'!A3442&lt;&gt;"",VALUE(RIGHT(LEFT('Atual-TXT'!A3442,75),23)),"")</f>
        <v/>
      </c>
      <c r="D3421" s="11" t="str">
        <f>IF('Atual-TXT'!A3442&lt;&gt;"",RIGHT(LEFT('Atual-TXT'!A3442,77),1),"")</f>
        <v/>
      </c>
      <c r="E3421" s="12" t="str">
        <f>IF('Atual-TXT'!A3442&lt;&gt;"",IF(MOD(VALUE(LEFT(A3421,1)),2)=1,IF(D3421="D",C3421,-C3421),IF(D3421="C",C3421,-C3421)),"")</f>
        <v/>
      </c>
    </row>
    <row r="3422" spans="1:5" x14ac:dyDescent="0.2">
      <c r="A3422" s="11" t="str">
        <f>IF('Atual-TXT'!A3443&lt;&gt;"",LEFT('Atual-TXT'!A3443,15),"")</f>
        <v/>
      </c>
      <c r="B3422" s="11" t="str">
        <f>IF('Atual-TXT'!A3443&lt;&gt;"",RIGHT(LEFT('Atual-TXT'!A3443,51),34),"")</f>
        <v/>
      </c>
      <c r="C3422" s="12" t="str">
        <f>IF('Atual-TXT'!A3443&lt;&gt;"",VALUE(RIGHT(LEFT('Atual-TXT'!A3443,75),23)),"")</f>
        <v/>
      </c>
      <c r="D3422" s="11" t="str">
        <f>IF('Atual-TXT'!A3443&lt;&gt;"",RIGHT(LEFT('Atual-TXT'!A3443,77),1),"")</f>
        <v/>
      </c>
      <c r="E3422" s="12" t="str">
        <f>IF('Atual-TXT'!A3443&lt;&gt;"",IF(MOD(VALUE(LEFT(A3422,1)),2)=1,IF(D3422="D",C3422,-C3422),IF(D3422="C",C3422,-C3422)),"")</f>
        <v/>
      </c>
    </row>
    <row r="3423" spans="1:5" x14ac:dyDescent="0.2">
      <c r="A3423" s="11" t="str">
        <f>IF('Atual-TXT'!A3444&lt;&gt;"",LEFT('Atual-TXT'!A3444,15),"")</f>
        <v/>
      </c>
      <c r="B3423" s="11" t="str">
        <f>IF('Atual-TXT'!A3444&lt;&gt;"",RIGHT(LEFT('Atual-TXT'!A3444,51),34),"")</f>
        <v/>
      </c>
      <c r="C3423" s="12" t="str">
        <f>IF('Atual-TXT'!A3444&lt;&gt;"",VALUE(RIGHT(LEFT('Atual-TXT'!A3444,75),23)),"")</f>
        <v/>
      </c>
      <c r="D3423" s="11" t="str">
        <f>IF('Atual-TXT'!A3444&lt;&gt;"",RIGHT(LEFT('Atual-TXT'!A3444,77),1),"")</f>
        <v/>
      </c>
      <c r="E3423" s="12" t="str">
        <f>IF('Atual-TXT'!A3444&lt;&gt;"",IF(MOD(VALUE(LEFT(A3423,1)),2)=1,IF(D3423="D",C3423,-C3423),IF(D3423="C",C3423,-C3423)),"")</f>
        <v/>
      </c>
    </row>
    <row r="3424" spans="1:5" x14ac:dyDescent="0.2">
      <c r="A3424" s="11" t="str">
        <f>IF('Atual-TXT'!A3445&lt;&gt;"",LEFT('Atual-TXT'!A3445,15),"")</f>
        <v/>
      </c>
      <c r="B3424" s="11" t="str">
        <f>IF('Atual-TXT'!A3445&lt;&gt;"",RIGHT(LEFT('Atual-TXT'!A3445,51),34),"")</f>
        <v/>
      </c>
      <c r="C3424" s="12" t="str">
        <f>IF('Atual-TXT'!A3445&lt;&gt;"",VALUE(RIGHT(LEFT('Atual-TXT'!A3445,75),23)),"")</f>
        <v/>
      </c>
      <c r="D3424" s="11" t="str">
        <f>IF('Atual-TXT'!A3445&lt;&gt;"",RIGHT(LEFT('Atual-TXT'!A3445,77),1),"")</f>
        <v/>
      </c>
      <c r="E3424" s="12" t="str">
        <f>IF('Atual-TXT'!A3445&lt;&gt;"",IF(MOD(VALUE(LEFT(A3424,1)),2)=1,IF(D3424="D",C3424,-C3424),IF(D3424="C",C3424,-C3424)),"")</f>
        <v/>
      </c>
    </row>
    <row r="3425" spans="1:5" x14ac:dyDescent="0.2">
      <c r="A3425" s="11" t="str">
        <f>IF('Atual-TXT'!A3446&lt;&gt;"",LEFT('Atual-TXT'!A3446,15),"")</f>
        <v/>
      </c>
      <c r="B3425" s="11" t="str">
        <f>IF('Atual-TXT'!A3446&lt;&gt;"",RIGHT(LEFT('Atual-TXT'!A3446,51),34),"")</f>
        <v/>
      </c>
      <c r="C3425" s="12" t="str">
        <f>IF('Atual-TXT'!A3446&lt;&gt;"",VALUE(RIGHT(LEFT('Atual-TXT'!A3446,75),23)),"")</f>
        <v/>
      </c>
      <c r="D3425" s="11" t="str">
        <f>IF('Atual-TXT'!A3446&lt;&gt;"",RIGHT(LEFT('Atual-TXT'!A3446,77),1),"")</f>
        <v/>
      </c>
      <c r="E3425" s="12" t="str">
        <f>IF('Atual-TXT'!A3446&lt;&gt;"",IF(MOD(VALUE(LEFT(A3425,1)),2)=1,IF(D3425="D",C3425,-C3425),IF(D3425="C",C3425,-C3425)),"")</f>
        <v/>
      </c>
    </row>
    <row r="3426" spans="1:5" x14ac:dyDescent="0.2">
      <c r="A3426" s="11" t="str">
        <f>IF('Atual-TXT'!A3447&lt;&gt;"",LEFT('Atual-TXT'!A3447,15),"")</f>
        <v/>
      </c>
      <c r="B3426" s="11" t="str">
        <f>IF('Atual-TXT'!A3447&lt;&gt;"",RIGHT(LEFT('Atual-TXT'!A3447,51),34),"")</f>
        <v/>
      </c>
      <c r="C3426" s="12" t="str">
        <f>IF('Atual-TXT'!A3447&lt;&gt;"",VALUE(RIGHT(LEFT('Atual-TXT'!A3447,75),23)),"")</f>
        <v/>
      </c>
      <c r="D3426" s="11" t="str">
        <f>IF('Atual-TXT'!A3447&lt;&gt;"",RIGHT(LEFT('Atual-TXT'!A3447,77),1),"")</f>
        <v/>
      </c>
      <c r="E3426" s="12" t="str">
        <f>IF('Atual-TXT'!A3447&lt;&gt;"",IF(MOD(VALUE(LEFT(A3426,1)),2)=1,IF(D3426="D",C3426,-C3426),IF(D3426="C",C3426,-C3426)),"")</f>
        <v/>
      </c>
    </row>
    <row r="3427" spans="1:5" x14ac:dyDescent="0.2">
      <c r="A3427" s="11" t="str">
        <f>IF('Atual-TXT'!A3448&lt;&gt;"",LEFT('Atual-TXT'!A3448,15),"")</f>
        <v/>
      </c>
      <c r="B3427" s="11" t="str">
        <f>IF('Atual-TXT'!A3448&lt;&gt;"",RIGHT(LEFT('Atual-TXT'!A3448,51),34),"")</f>
        <v/>
      </c>
      <c r="C3427" s="12" t="str">
        <f>IF('Atual-TXT'!A3448&lt;&gt;"",VALUE(RIGHT(LEFT('Atual-TXT'!A3448,75),23)),"")</f>
        <v/>
      </c>
      <c r="D3427" s="11" t="str">
        <f>IF('Atual-TXT'!A3448&lt;&gt;"",RIGHT(LEFT('Atual-TXT'!A3448,77),1),"")</f>
        <v/>
      </c>
      <c r="E3427" s="12" t="str">
        <f>IF('Atual-TXT'!A3448&lt;&gt;"",IF(MOD(VALUE(LEFT(A3427,1)),2)=1,IF(D3427="D",C3427,-C3427),IF(D3427="C",C3427,-C3427)),"")</f>
        <v/>
      </c>
    </row>
    <row r="3428" spans="1:5" x14ac:dyDescent="0.2">
      <c r="A3428" s="11" t="str">
        <f>IF('Atual-TXT'!A3449&lt;&gt;"",LEFT('Atual-TXT'!A3449,15),"")</f>
        <v/>
      </c>
      <c r="B3428" s="11" t="str">
        <f>IF('Atual-TXT'!A3449&lt;&gt;"",RIGHT(LEFT('Atual-TXT'!A3449,51),34),"")</f>
        <v/>
      </c>
      <c r="C3428" s="12" t="str">
        <f>IF('Atual-TXT'!A3449&lt;&gt;"",VALUE(RIGHT(LEFT('Atual-TXT'!A3449,75),23)),"")</f>
        <v/>
      </c>
      <c r="D3428" s="11" t="str">
        <f>IF('Atual-TXT'!A3449&lt;&gt;"",RIGHT(LEFT('Atual-TXT'!A3449,77),1),"")</f>
        <v/>
      </c>
      <c r="E3428" s="12" t="str">
        <f>IF('Atual-TXT'!A3449&lt;&gt;"",IF(MOD(VALUE(LEFT(A3428,1)),2)=1,IF(D3428="D",C3428,-C3428),IF(D3428="C",C3428,-C3428)),"")</f>
        <v/>
      </c>
    </row>
    <row r="3429" spans="1:5" x14ac:dyDescent="0.2">
      <c r="A3429" s="11" t="str">
        <f>IF('Atual-TXT'!A3450&lt;&gt;"",LEFT('Atual-TXT'!A3450,15),"")</f>
        <v/>
      </c>
      <c r="B3429" s="11" t="str">
        <f>IF('Atual-TXT'!A3450&lt;&gt;"",RIGHT(LEFT('Atual-TXT'!A3450,51),34),"")</f>
        <v/>
      </c>
      <c r="C3429" s="12" t="str">
        <f>IF('Atual-TXT'!A3450&lt;&gt;"",VALUE(RIGHT(LEFT('Atual-TXT'!A3450,75),23)),"")</f>
        <v/>
      </c>
      <c r="D3429" s="11" t="str">
        <f>IF('Atual-TXT'!A3450&lt;&gt;"",RIGHT(LEFT('Atual-TXT'!A3450,77),1),"")</f>
        <v/>
      </c>
      <c r="E3429" s="12" t="str">
        <f>IF('Atual-TXT'!A3450&lt;&gt;"",IF(MOD(VALUE(LEFT(A3429,1)),2)=1,IF(D3429="D",C3429,-C3429),IF(D3429="C",C3429,-C3429)),"")</f>
        <v/>
      </c>
    </row>
    <row r="3430" spans="1:5" x14ac:dyDescent="0.2">
      <c r="A3430" s="11" t="str">
        <f>IF('Atual-TXT'!A3451&lt;&gt;"",LEFT('Atual-TXT'!A3451,15),"")</f>
        <v/>
      </c>
      <c r="B3430" s="11" t="str">
        <f>IF('Atual-TXT'!A3451&lt;&gt;"",RIGHT(LEFT('Atual-TXT'!A3451,51),34),"")</f>
        <v/>
      </c>
      <c r="C3430" s="12" t="str">
        <f>IF('Atual-TXT'!A3451&lt;&gt;"",VALUE(RIGHT(LEFT('Atual-TXT'!A3451,75),23)),"")</f>
        <v/>
      </c>
      <c r="D3430" s="11" t="str">
        <f>IF('Atual-TXT'!A3451&lt;&gt;"",RIGHT(LEFT('Atual-TXT'!A3451,77),1),"")</f>
        <v/>
      </c>
      <c r="E3430" s="12" t="str">
        <f>IF('Atual-TXT'!A3451&lt;&gt;"",IF(MOD(VALUE(LEFT(A3430,1)),2)=1,IF(D3430="D",C3430,-C3430),IF(D3430="C",C3430,-C3430)),"")</f>
        <v/>
      </c>
    </row>
    <row r="3431" spans="1:5" x14ac:dyDescent="0.2">
      <c r="A3431" s="11" t="str">
        <f>IF('Atual-TXT'!A3452&lt;&gt;"",LEFT('Atual-TXT'!A3452,15),"")</f>
        <v/>
      </c>
      <c r="B3431" s="11" t="str">
        <f>IF('Atual-TXT'!A3452&lt;&gt;"",RIGHT(LEFT('Atual-TXT'!A3452,51),34),"")</f>
        <v/>
      </c>
      <c r="C3431" s="12" t="str">
        <f>IF('Atual-TXT'!A3452&lt;&gt;"",VALUE(RIGHT(LEFT('Atual-TXT'!A3452,75),23)),"")</f>
        <v/>
      </c>
      <c r="D3431" s="11" t="str">
        <f>IF('Atual-TXT'!A3452&lt;&gt;"",RIGHT(LEFT('Atual-TXT'!A3452,77),1),"")</f>
        <v/>
      </c>
      <c r="E3431" s="12" t="str">
        <f>IF('Atual-TXT'!A3452&lt;&gt;"",IF(MOD(VALUE(LEFT(A3431,1)),2)=1,IF(D3431="D",C3431,-C3431),IF(D3431="C",C3431,-C3431)),"")</f>
        <v/>
      </c>
    </row>
    <row r="3432" spans="1:5" x14ac:dyDescent="0.2">
      <c r="A3432" s="11" t="str">
        <f>IF('Atual-TXT'!A3453&lt;&gt;"",LEFT('Atual-TXT'!A3453,15),"")</f>
        <v/>
      </c>
      <c r="B3432" s="11" t="str">
        <f>IF('Atual-TXT'!A3453&lt;&gt;"",RIGHT(LEFT('Atual-TXT'!A3453,51),34),"")</f>
        <v/>
      </c>
      <c r="C3432" s="12" t="str">
        <f>IF('Atual-TXT'!A3453&lt;&gt;"",VALUE(RIGHT(LEFT('Atual-TXT'!A3453,75),23)),"")</f>
        <v/>
      </c>
      <c r="D3432" s="11" t="str">
        <f>IF('Atual-TXT'!A3453&lt;&gt;"",RIGHT(LEFT('Atual-TXT'!A3453,77),1),"")</f>
        <v/>
      </c>
      <c r="E3432" s="12" t="str">
        <f>IF('Atual-TXT'!A3453&lt;&gt;"",IF(MOD(VALUE(LEFT(A3432,1)),2)=1,IF(D3432="D",C3432,-C3432),IF(D3432="C",C3432,-C3432)),"")</f>
        <v/>
      </c>
    </row>
    <row r="3433" spans="1:5" x14ac:dyDescent="0.2">
      <c r="A3433" s="11" t="str">
        <f>IF('Atual-TXT'!A3454&lt;&gt;"",LEFT('Atual-TXT'!A3454,15),"")</f>
        <v/>
      </c>
      <c r="B3433" s="11" t="str">
        <f>IF('Atual-TXT'!A3454&lt;&gt;"",RIGHT(LEFT('Atual-TXT'!A3454,51),34),"")</f>
        <v/>
      </c>
      <c r="C3433" s="12" t="str">
        <f>IF('Atual-TXT'!A3454&lt;&gt;"",VALUE(RIGHT(LEFT('Atual-TXT'!A3454,75),23)),"")</f>
        <v/>
      </c>
      <c r="D3433" s="11" t="str">
        <f>IF('Atual-TXT'!A3454&lt;&gt;"",RIGHT(LEFT('Atual-TXT'!A3454,77),1),"")</f>
        <v/>
      </c>
      <c r="E3433" s="12" t="str">
        <f>IF('Atual-TXT'!A3454&lt;&gt;"",IF(MOD(VALUE(LEFT(A3433,1)),2)=1,IF(D3433="D",C3433,-C3433),IF(D3433="C",C3433,-C3433)),"")</f>
        <v/>
      </c>
    </row>
    <row r="3434" spans="1:5" x14ac:dyDescent="0.2">
      <c r="A3434" s="11" t="str">
        <f>IF('Atual-TXT'!A3455&lt;&gt;"",LEFT('Atual-TXT'!A3455,15),"")</f>
        <v/>
      </c>
      <c r="B3434" s="11" t="str">
        <f>IF('Atual-TXT'!A3455&lt;&gt;"",RIGHT(LEFT('Atual-TXT'!A3455,51),34),"")</f>
        <v/>
      </c>
      <c r="C3434" s="12" t="str">
        <f>IF('Atual-TXT'!A3455&lt;&gt;"",VALUE(RIGHT(LEFT('Atual-TXT'!A3455,75),23)),"")</f>
        <v/>
      </c>
      <c r="D3434" s="11" t="str">
        <f>IF('Atual-TXT'!A3455&lt;&gt;"",RIGHT(LEFT('Atual-TXT'!A3455,77),1),"")</f>
        <v/>
      </c>
      <c r="E3434" s="12" t="str">
        <f>IF('Atual-TXT'!A3455&lt;&gt;"",IF(MOD(VALUE(LEFT(A3434,1)),2)=1,IF(D3434="D",C3434,-C3434),IF(D3434="C",C3434,-C3434)),"")</f>
        <v/>
      </c>
    </row>
    <row r="3435" spans="1:5" x14ac:dyDescent="0.2">
      <c r="A3435" s="11" t="str">
        <f>IF('Atual-TXT'!A3456&lt;&gt;"",LEFT('Atual-TXT'!A3456,15),"")</f>
        <v/>
      </c>
      <c r="B3435" s="11" t="str">
        <f>IF('Atual-TXT'!A3456&lt;&gt;"",RIGHT(LEFT('Atual-TXT'!A3456,51),34),"")</f>
        <v/>
      </c>
      <c r="C3435" s="12" t="str">
        <f>IF('Atual-TXT'!A3456&lt;&gt;"",VALUE(RIGHT(LEFT('Atual-TXT'!A3456,75),23)),"")</f>
        <v/>
      </c>
      <c r="D3435" s="11" t="str">
        <f>IF('Atual-TXT'!A3456&lt;&gt;"",RIGHT(LEFT('Atual-TXT'!A3456,77),1),"")</f>
        <v/>
      </c>
      <c r="E3435" s="12" t="str">
        <f>IF('Atual-TXT'!A3456&lt;&gt;"",IF(MOD(VALUE(LEFT(A3435,1)),2)=1,IF(D3435="D",C3435,-C3435),IF(D3435="C",C3435,-C3435)),"")</f>
        <v/>
      </c>
    </row>
    <row r="3436" spans="1:5" x14ac:dyDescent="0.2">
      <c r="A3436" s="11" t="str">
        <f>IF('Atual-TXT'!A3457&lt;&gt;"",LEFT('Atual-TXT'!A3457,15),"")</f>
        <v/>
      </c>
      <c r="B3436" s="11" t="str">
        <f>IF('Atual-TXT'!A3457&lt;&gt;"",RIGHT(LEFT('Atual-TXT'!A3457,51),34),"")</f>
        <v/>
      </c>
      <c r="C3436" s="12" t="str">
        <f>IF('Atual-TXT'!A3457&lt;&gt;"",VALUE(RIGHT(LEFT('Atual-TXT'!A3457,75),23)),"")</f>
        <v/>
      </c>
      <c r="D3436" s="11" t="str">
        <f>IF('Atual-TXT'!A3457&lt;&gt;"",RIGHT(LEFT('Atual-TXT'!A3457,77),1),"")</f>
        <v/>
      </c>
      <c r="E3436" s="12" t="str">
        <f>IF('Atual-TXT'!A3457&lt;&gt;"",IF(MOD(VALUE(LEFT(A3436,1)),2)=1,IF(D3436="D",C3436,-C3436),IF(D3436="C",C3436,-C3436)),"")</f>
        <v/>
      </c>
    </row>
    <row r="3437" spans="1:5" x14ac:dyDescent="0.2">
      <c r="A3437" s="11" t="str">
        <f>IF('Atual-TXT'!A3458&lt;&gt;"",LEFT('Atual-TXT'!A3458,15),"")</f>
        <v/>
      </c>
      <c r="B3437" s="11" t="str">
        <f>IF('Atual-TXT'!A3458&lt;&gt;"",RIGHT(LEFT('Atual-TXT'!A3458,51),34),"")</f>
        <v/>
      </c>
      <c r="C3437" s="12" t="str">
        <f>IF('Atual-TXT'!A3458&lt;&gt;"",VALUE(RIGHT(LEFT('Atual-TXT'!A3458,75),23)),"")</f>
        <v/>
      </c>
      <c r="D3437" s="11" t="str">
        <f>IF('Atual-TXT'!A3458&lt;&gt;"",RIGHT(LEFT('Atual-TXT'!A3458,77),1),"")</f>
        <v/>
      </c>
      <c r="E3437" s="12" t="str">
        <f>IF('Atual-TXT'!A3458&lt;&gt;"",IF(MOD(VALUE(LEFT(A3437,1)),2)=1,IF(D3437="D",C3437,-C3437),IF(D3437="C",C3437,-C3437)),"")</f>
        <v/>
      </c>
    </row>
    <row r="3438" spans="1:5" x14ac:dyDescent="0.2">
      <c r="A3438" s="11" t="str">
        <f>IF('Atual-TXT'!A3459&lt;&gt;"",LEFT('Atual-TXT'!A3459,15),"")</f>
        <v/>
      </c>
      <c r="B3438" s="11" t="str">
        <f>IF('Atual-TXT'!A3459&lt;&gt;"",RIGHT(LEFT('Atual-TXT'!A3459,51),34),"")</f>
        <v/>
      </c>
      <c r="C3438" s="12" t="str">
        <f>IF('Atual-TXT'!A3459&lt;&gt;"",VALUE(RIGHT(LEFT('Atual-TXT'!A3459,75),23)),"")</f>
        <v/>
      </c>
      <c r="D3438" s="11" t="str">
        <f>IF('Atual-TXT'!A3459&lt;&gt;"",RIGHT(LEFT('Atual-TXT'!A3459,77),1),"")</f>
        <v/>
      </c>
      <c r="E3438" s="12" t="str">
        <f>IF('Atual-TXT'!A3459&lt;&gt;"",IF(MOD(VALUE(LEFT(A3438,1)),2)=1,IF(D3438="D",C3438,-C3438),IF(D3438="C",C3438,-C3438)),"")</f>
        <v/>
      </c>
    </row>
    <row r="3439" spans="1:5" x14ac:dyDescent="0.2">
      <c r="A3439" s="11" t="str">
        <f>IF('Atual-TXT'!A3460&lt;&gt;"",LEFT('Atual-TXT'!A3460,15),"")</f>
        <v/>
      </c>
      <c r="B3439" s="11" t="str">
        <f>IF('Atual-TXT'!A3460&lt;&gt;"",RIGHT(LEFT('Atual-TXT'!A3460,51),34),"")</f>
        <v/>
      </c>
      <c r="C3439" s="12" t="str">
        <f>IF('Atual-TXT'!A3460&lt;&gt;"",VALUE(RIGHT(LEFT('Atual-TXT'!A3460,75),23)),"")</f>
        <v/>
      </c>
      <c r="D3439" s="11" t="str">
        <f>IF('Atual-TXT'!A3460&lt;&gt;"",RIGHT(LEFT('Atual-TXT'!A3460,77),1),"")</f>
        <v/>
      </c>
      <c r="E3439" s="12" t="str">
        <f>IF('Atual-TXT'!A3460&lt;&gt;"",IF(MOD(VALUE(LEFT(A3439,1)),2)=1,IF(D3439="D",C3439,-C3439),IF(D3439="C",C3439,-C3439)),"")</f>
        <v/>
      </c>
    </row>
    <row r="3440" spans="1:5" x14ac:dyDescent="0.2">
      <c r="A3440" s="11" t="str">
        <f>IF('Atual-TXT'!A3461&lt;&gt;"",LEFT('Atual-TXT'!A3461,15),"")</f>
        <v/>
      </c>
      <c r="B3440" s="11" t="str">
        <f>IF('Atual-TXT'!A3461&lt;&gt;"",RIGHT(LEFT('Atual-TXT'!A3461,51),34),"")</f>
        <v/>
      </c>
      <c r="C3440" s="12" t="str">
        <f>IF('Atual-TXT'!A3461&lt;&gt;"",VALUE(RIGHT(LEFT('Atual-TXT'!A3461,75),23)),"")</f>
        <v/>
      </c>
      <c r="D3440" s="11" t="str">
        <f>IF('Atual-TXT'!A3461&lt;&gt;"",RIGHT(LEFT('Atual-TXT'!A3461,77),1),"")</f>
        <v/>
      </c>
      <c r="E3440" s="12" t="str">
        <f>IF('Atual-TXT'!A3461&lt;&gt;"",IF(MOD(VALUE(LEFT(A3440,1)),2)=1,IF(D3440="D",C3440,-C3440),IF(D3440="C",C3440,-C3440)),"")</f>
        <v/>
      </c>
    </row>
    <row r="3441" spans="1:5" x14ac:dyDescent="0.2">
      <c r="A3441" s="11" t="str">
        <f>IF('Atual-TXT'!A3462&lt;&gt;"",LEFT('Atual-TXT'!A3462,15),"")</f>
        <v/>
      </c>
      <c r="B3441" s="11" t="str">
        <f>IF('Atual-TXT'!A3462&lt;&gt;"",RIGHT(LEFT('Atual-TXT'!A3462,51),34),"")</f>
        <v/>
      </c>
      <c r="C3441" s="12" t="str">
        <f>IF('Atual-TXT'!A3462&lt;&gt;"",VALUE(RIGHT(LEFT('Atual-TXT'!A3462,75),23)),"")</f>
        <v/>
      </c>
      <c r="D3441" s="11" t="str">
        <f>IF('Atual-TXT'!A3462&lt;&gt;"",RIGHT(LEFT('Atual-TXT'!A3462,77),1),"")</f>
        <v/>
      </c>
      <c r="E3441" s="12" t="str">
        <f>IF('Atual-TXT'!A3462&lt;&gt;"",IF(MOD(VALUE(LEFT(A3441,1)),2)=1,IF(D3441="D",C3441,-C3441),IF(D3441="C",C3441,-C3441)),"")</f>
        <v/>
      </c>
    </row>
    <row r="3442" spans="1:5" x14ac:dyDescent="0.2">
      <c r="A3442" s="11" t="str">
        <f>IF('Atual-TXT'!A3463&lt;&gt;"",LEFT('Atual-TXT'!A3463,15),"")</f>
        <v/>
      </c>
      <c r="B3442" s="11" t="str">
        <f>IF('Atual-TXT'!A3463&lt;&gt;"",RIGHT(LEFT('Atual-TXT'!A3463,51),34),"")</f>
        <v/>
      </c>
      <c r="C3442" s="12" t="str">
        <f>IF('Atual-TXT'!A3463&lt;&gt;"",VALUE(RIGHT(LEFT('Atual-TXT'!A3463,75),23)),"")</f>
        <v/>
      </c>
      <c r="D3442" s="11" t="str">
        <f>IF('Atual-TXT'!A3463&lt;&gt;"",RIGHT(LEFT('Atual-TXT'!A3463,77),1),"")</f>
        <v/>
      </c>
      <c r="E3442" s="12" t="str">
        <f>IF('Atual-TXT'!A3463&lt;&gt;"",IF(MOD(VALUE(LEFT(A3442,1)),2)=1,IF(D3442="D",C3442,-C3442),IF(D3442="C",C3442,-C3442)),"")</f>
        <v/>
      </c>
    </row>
    <row r="3443" spans="1:5" x14ac:dyDescent="0.2">
      <c r="A3443" s="11" t="str">
        <f>IF('Atual-TXT'!A3464&lt;&gt;"",LEFT('Atual-TXT'!A3464,15),"")</f>
        <v/>
      </c>
      <c r="B3443" s="11" t="str">
        <f>IF('Atual-TXT'!A3464&lt;&gt;"",RIGHT(LEFT('Atual-TXT'!A3464,51),34),"")</f>
        <v/>
      </c>
      <c r="C3443" s="12" t="str">
        <f>IF('Atual-TXT'!A3464&lt;&gt;"",VALUE(RIGHT(LEFT('Atual-TXT'!A3464,75),23)),"")</f>
        <v/>
      </c>
      <c r="D3443" s="11" t="str">
        <f>IF('Atual-TXT'!A3464&lt;&gt;"",RIGHT(LEFT('Atual-TXT'!A3464,77),1),"")</f>
        <v/>
      </c>
      <c r="E3443" s="12" t="str">
        <f>IF('Atual-TXT'!A3464&lt;&gt;"",IF(MOD(VALUE(LEFT(A3443,1)),2)=1,IF(D3443="D",C3443,-C3443),IF(D3443="C",C3443,-C3443)),"")</f>
        <v/>
      </c>
    </row>
    <row r="3444" spans="1:5" x14ac:dyDescent="0.2">
      <c r="A3444" s="11" t="str">
        <f>IF('Atual-TXT'!A3465&lt;&gt;"",LEFT('Atual-TXT'!A3465,15),"")</f>
        <v/>
      </c>
      <c r="B3444" s="11" t="str">
        <f>IF('Atual-TXT'!A3465&lt;&gt;"",RIGHT(LEFT('Atual-TXT'!A3465,51),34),"")</f>
        <v/>
      </c>
      <c r="C3444" s="12" t="str">
        <f>IF('Atual-TXT'!A3465&lt;&gt;"",VALUE(RIGHT(LEFT('Atual-TXT'!A3465,75),23)),"")</f>
        <v/>
      </c>
      <c r="D3444" s="11" t="str">
        <f>IF('Atual-TXT'!A3465&lt;&gt;"",RIGHT(LEFT('Atual-TXT'!A3465,77),1),"")</f>
        <v/>
      </c>
      <c r="E3444" s="12" t="str">
        <f>IF('Atual-TXT'!A3465&lt;&gt;"",IF(MOD(VALUE(LEFT(A3444,1)),2)=1,IF(D3444="D",C3444,-C3444),IF(D3444="C",C3444,-C3444)),"")</f>
        <v/>
      </c>
    </row>
    <row r="3445" spans="1:5" x14ac:dyDescent="0.2">
      <c r="A3445" s="11" t="str">
        <f>IF('Atual-TXT'!A3466&lt;&gt;"",LEFT('Atual-TXT'!A3466,15),"")</f>
        <v/>
      </c>
      <c r="B3445" s="11" t="str">
        <f>IF('Atual-TXT'!A3466&lt;&gt;"",RIGHT(LEFT('Atual-TXT'!A3466,51),34),"")</f>
        <v/>
      </c>
      <c r="C3445" s="12" t="str">
        <f>IF('Atual-TXT'!A3466&lt;&gt;"",VALUE(RIGHT(LEFT('Atual-TXT'!A3466,75),23)),"")</f>
        <v/>
      </c>
      <c r="D3445" s="11" t="str">
        <f>IF('Atual-TXT'!A3466&lt;&gt;"",RIGHT(LEFT('Atual-TXT'!A3466,77),1),"")</f>
        <v/>
      </c>
      <c r="E3445" s="12" t="str">
        <f>IF('Atual-TXT'!A3466&lt;&gt;"",IF(MOD(VALUE(LEFT(A3445,1)),2)=1,IF(D3445="D",C3445,-C3445),IF(D3445="C",C3445,-C3445)),"")</f>
        <v/>
      </c>
    </row>
    <row r="3446" spans="1:5" x14ac:dyDescent="0.2">
      <c r="A3446" s="11" t="str">
        <f>IF('Atual-TXT'!A3467&lt;&gt;"",LEFT('Atual-TXT'!A3467,15),"")</f>
        <v/>
      </c>
      <c r="B3446" s="11" t="str">
        <f>IF('Atual-TXT'!A3467&lt;&gt;"",RIGHT(LEFT('Atual-TXT'!A3467,51),34),"")</f>
        <v/>
      </c>
      <c r="C3446" s="12" t="str">
        <f>IF('Atual-TXT'!A3467&lt;&gt;"",VALUE(RIGHT(LEFT('Atual-TXT'!A3467,75),23)),"")</f>
        <v/>
      </c>
      <c r="D3446" s="11" t="str">
        <f>IF('Atual-TXT'!A3467&lt;&gt;"",RIGHT(LEFT('Atual-TXT'!A3467,77),1),"")</f>
        <v/>
      </c>
      <c r="E3446" s="12" t="str">
        <f>IF('Atual-TXT'!A3467&lt;&gt;"",IF(MOD(VALUE(LEFT(A3446,1)),2)=1,IF(D3446="D",C3446,-C3446),IF(D3446="C",C3446,-C3446)),"")</f>
        <v/>
      </c>
    </row>
    <row r="3447" spans="1:5" x14ac:dyDescent="0.2">
      <c r="A3447" s="11" t="str">
        <f>IF('Atual-TXT'!A3468&lt;&gt;"",LEFT('Atual-TXT'!A3468,15),"")</f>
        <v/>
      </c>
      <c r="B3447" s="11" t="str">
        <f>IF('Atual-TXT'!A3468&lt;&gt;"",RIGHT(LEFT('Atual-TXT'!A3468,51),34),"")</f>
        <v/>
      </c>
      <c r="C3447" s="12" t="str">
        <f>IF('Atual-TXT'!A3468&lt;&gt;"",VALUE(RIGHT(LEFT('Atual-TXT'!A3468,75),23)),"")</f>
        <v/>
      </c>
      <c r="D3447" s="11" t="str">
        <f>IF('Atual-TXT'!A3468&lt;&gt;"",RIGHT(LEFT('Atual-TXT'!A3468,77),1),"")</f>
        <v/>
      </c>
      <c r="E3447" s="12" t="str">
        <f>IF('Atual-TXT'!A3468&lt;&gt;"",IF(MOD(VALUE(LEFT(A3447,1)),2)=1,IF(D3447="D",C3447,-C3447),IF(D3447="C",C3447,-C3447)),"")</f>
        <v/>
      </c>
    </row>
    <row r="3448" spans="1:5" x14ac:dyDescent="0.2">
      <c r="A3448" s="11" t="str">
        <f>IF('Atual-TXT'!A3469&lt;&gt;"",LEFT('Atual-TXT'!A3469,15),"")</f>
        <v/>
      </c>
      <c r="B3448" s="11" t="str">
        <f>IF('Atual-TXT'!A3469&lt;&gt;"",RIGHT(LEFT('Atual-TXT'!A3469,51),34),"")</f>
        <v/>
      </c>
      <c r="C3448" s="12" t="str">
        <f>IF('Atual-TXT'!A3469&lt;&gt;"",VALUE(RIGHT(LEFT('Atual-TXT'!A3469,75),23)),"")</f>
        <v/>
      </c>
      <c r="D3448" s="11" t="str">
        <f>IF('Atual-TXT'!A3469&lt;&gt;"",RIGHT(LEFT('Atual-TXT'!A3469,77),1),"")</f>
        <v/>
      </c>
      <c r="E3448" s="12" t="str">
        <f>IF('Atual-TXT'!A3469&lt;&gt;"",IF(MOD(VALUE(LEFT(A3448,1)),2)=1,IF(D3448="D",C3448,-C3448),IF(D3448="C",C3448,-C3448)),"")</f>
        <v/>
      </c>
    </row>
    <row r="3449" spans="1:5" x14ac:dyDescent="0.2">
      <c r="A3449" s="11" t="str">
        <f>IF('Atual-TXT'!A3470&lt;&gt;"",LEFT('Atual-TXT'!A3470,15),"")</f>
        <v/>
      </c>
      <c r="B3449" s="11" t="str">
        <f>IF('Atual-TXT'!A3470&lt;&gt;"",RIGHT(LEFT('Atual-TXT'!A3470,51),34),"")</f>
        <v/>
      </c>
      <c r="C3449" s="12" t="str">
        <f>IF('Atual-TXT'!A3470&lt;&gt;"",VALUE(RIGHT(LEFT('Atual-TXT'!A3470,75),23)),"")</f>
        <v/>
      </c>
      <c r="D3449" s="11" t="str">
        <f>IF('Atual-TXT'!A3470&lt;&gt;"",RIGHT(LEFT('Atual-TXT'!A3470,77),1),"")</f>
        <v/>
      </c>
      <c r="E3449" s="12" t="str">
        <f>IF('Atual-TXT'!A3470&lt;&gt;"",IF(MOD(VALUE(LEFT(A3449,1)),2)=1,IF(D3449="D",C3449,-C3449),IF(D3449="C",C3449,-C3449)),"")</f>
        <v/>
      </c>
    </row>
    <row r="3450" spans="1:5" x14ac:dyDescent="0.2">
      <c r="A3450" s="11" t="str">
        <f>IF('Atual-TXT'!A3471&lt;&gt;"",LEFT('Atual-TXT'!A3471,15),"")</f>
        <v/>
      </c>
      <c r="B3450" s="11" t="str">
        <f>IF('Atual-TXT'!A3471&lt;&gt;"",RIGHT(LEFT('Atual-TXT'!A3471,51),34),"")</f>
        <v/>
      </c>
      <c r="C3450" s="12" t="str">
        <f>IF('Atual-TXT'!A3471&lt;&gt;"",VALUE(RIGHT(LEFT('Atual-TXT'!A3471,75),23)),"")</f>
        <v/>
      </c>
      <c r="D3450" s="11" t="str">
        <f>IF('Atual-TXT'!A3471&lt;&gt;"",RIGHT(LEFT('Atual-TXT'!A3471,77),1),"")</f>
        <v/>
      </c>
      <c r="E3450" s="12" t="str">
        <f>IF('Atual-TXT'!A3471&lt;&gt;"",IF(MOD(VALUE(LEFT(A3450,1)),2)=1,IF(D3450="D",C3450,-C3450),IF(D3450="C",C3450,-C3450)),"")</f>
        <v/>
      </c>
    </row>
    <row r="3451" spans="1:5" x14ac:dyDescent="0.2">
      <c r="A3451" s="11" t="str">
        <f>IF('Atual-TXT'!A3472&lt;&gt;"",LEFT('Atual-TXT'!A3472,15),"")</f>
        <v/>
      </c>
      <c r="B3451" s="11" t="str">
        <f>IF('Atual-TXT'!A3472&lt;&gt;"",RIGHT(LEFT('Atual-TXT'!A3472,51),34),"")</f>
        <v/>
      </c>
      <c r="C3451" s="12" t="str">
        <f>IF('Atual-TXT'!A3472&lt;&gt;"",VALUE(RIGHT(LEFT('Atual-TXT'!A3472,75),23)),"")</f>
        <v/>
      </c>
      <c r="D3451" s="11" t="str">
        <f>IF('Atual-TXT'!A3472&lt;&gt;"",RIGHT(LEFT('Atual-TXT'!A3472,77),1),"")</f>
        <v/>
      </c>
      <c r="E3451" s="12" t="str">
        <f>IF('Atual-TXT'!A3472&lt;&gt;"",IF(MOD(VALUE(LEFT(A3451,1)),2)=1,IF(D3451="D",C3451,-C3451),IF(D3451="C",C3451,-C3451)),"")</f>
        <v/>
      </c>
    </row>
    <row r="3452" spans="1:5" x14ac:dyDescent="0.2">
      <c r="A3452" s="11" t="str">
        <f>IF('Atual-TXT'!A3473&lt;&gt;"",LEFT('Atual-TXT'!A3473,15),"")</f>
        <v/>
      </c>
      <c r="B3452" s="11" t="str">
        <f>IF('Atual-TXT'!A3473&lt;&gt;"",RIGHT(LEFT('Atual-TXT'!A3473,51),34),"")</f>
        <v/>
      </c>
      <c r="C3452" s="12" t="str">
        <f>IF('Atual-TXT'!A3473&lt;&gt;"",VALUE(RIGHT(LEFT('Atual-TXT'!A3473,75),23)),"")</f>
        <v/>
      </c>
      <c r="D3452" s="11" t="str">
        <f>IF('Atual-TXT'!A3473&lt;&gt;"",RIGHT(LEFT('Atual-TXT'!A3473,77),1),"")</f>
        <v/>
      </c>
      <c r="E3452" s="12" t="str">
        <f>IF('Atual-TXT'!A3473&lt;&gt;"",IF(MOD(VALUE(LEFT(A3452,1)),2)=1,IF(D3452="D",C3452,-C3452),IF(D3452="C",C3452,-C3452)),"")</f>
        <v/>
      </c>
    </row>
    <row r="3453" spans="1:5" x14ac:dyDescent="0.2">
      <c r="A3453" s="11" t="str">
        <f>IF('Atual-TXT'!A3474&lt;&gt;"",LEFT('Atual-TXT'!A3474,15),"")</f>
        <v/>
      </c>
      <c r="B3453" s="11" t="str">
        <f>IF('Atual-TXT'!A3474&lt;&gt;"",RIGHT(LEFT('Atual-TXT'!A3474,51),34),"")</f>
        <v/>
      </c>
      <c r="C3453" s="12" t="str">
        <f>IF('Atual-TXT'!A3474&lt;&gt;"",VALUE(RIGHT(LEFT('Atual-TXT'!A3474,75),23)),"")</f>
        <v/>
      </c>
      <c r="D3453" s="11" t="str">
        <f>IF('Atual-TXT'!A3474&lt;&gt;"",RIGHT(LEFT('Atual-TXT'!A3474,77),1),"")</f>
        <v/>
      </c>
      <c r="E3453" s="12" t="str">
        <f>IF('Atual-TXT'!A3474&lt;&gt;"",IF(MOD(VALUE(LEFT(A3453,1)),2)=1,IF(D3453="D",C3453,-C3453),IF(D3453="C",C3453,-C3453)),"")</f>
        <v/>
      </c>
    </row>
    <row r="3454" spans="1:5" x14ac:dyDescent="0.2">
      <c r="A3454" s="11" t="str">
        <f>IF('Atual-TXT'!A3475&lt;&gt;"",LEFT('Atual-TXT'!A3475,15),"")</f>
        <v/>
      </c>
      <c r="B3454" s="11" t="str">
        <f>IF('Atual-TXT'!A3475&lt;&gt;"",RIGHT(LEFT('Atual-TXT'!A3475,51),34),"")</f>
        <v/>
      </c>
      <c r="C3454" s="12" t="str">
        <f>IF('Atual-TXT'!A3475&lt;&gt;"",VALUE(RIGHT(LEFT('Atual-TXT'!A3475,75),23)),"")</f>
        <v/>
      </c>
      <c r="D3454" s="11" t="str">
        <f>IF('Atual-TXT'!A3475&lt;&gt;"",RIGHT(LEFT('Atual-TXT'!A3475,77),1),"")</f>
        <v/>
      </c>
      <c r="E3454" s="12" t="str">
        <f>IF('Atual-TXT'!A3475&lt;&gt;"",IF(MOD(VALUE(LEFT(A3454,1)),2)=1,IF(D3454="D",C3454,-C3454),IF(D3454="C",C3454,-C3454)),"")</f>
        <v/>
      </c>
    </row>
    <row r="3455" spans="1:5" x14ac:dyDescent="0.2">
      <c r="A3455" s="11" t="str">
        <f>IF('Atual-TXT'!A3476&lt;&gt;"",LEFT('Atual-TXT'!A3476,15),"")</f>
        <v/>
      </c>
      <c r="B3455" s="11" t="str">
        <f>IF('Atual-TXT'!A3476&lt;&gt;"",RIGHT(LEFT('Atual-TXT'!A3476,51),34),"")</f>
        <v/>
      </c>
      <c r="C3455" s="12" t="str">
        <f>IF('Atual-TXT'!A3476&lt;&gt;"",VALUE(RIGHT(LEFT('Atual-TXT'!A3476,75),23)),"")</f>
        <v/>
      </c>
      <c r="D3455" s="11" t="str">
        <f>IF('Atual-TXT'!A3476&lt;&gt;"",RIGHT(LEFT('Atual-TXT'!A3476,77),1),"")</f>
        <v/>
      </c>
      <c r="E3455" s="12" t="str">
        <f>IF('Atual-TXT'!A3476&lt;&gt;"",IF(MOD(VALUE(LEFT(A3455,1)),2)=1,IF(D3455="D",C3455,-C3455),IF(D3455="C",C3455,-C3455)),"")</f>
        <v/>
      </c>
    </row>
    <row r="3456" spans="1:5" x14ac:dyDescent="0.2">
      <c r="A3456" s="11" t="str">
        <f>IF('Atual-TXT'!A3477&lt;&gt;"",LEFT('Atual-TXT'!A3477,15),"")</f>
        <v/>
      </c>
      <c r="B3456" s="11" t="str">
        <f>IF('Atual-TXT'!A3477&lt;&gt;"",RIGHT(LEFT('Atual-TXT'!A3477,51),34),"")</f>
        <v/>
      </c>
      <c r="C3456" s="12" t="str">
        <f>IF('Atual-TXT'!A3477&lt;&gt;"",VALUE(RIGHT(LEFT('Atual-TXT'!A3477,75),23)),"")</f>
        <v/>
      </c>
      <c r="D3456" s="11" t="str">
        <f>IF('Atual-TXT'!A3477&lt;&gt;"",RIGHT(LEFT('Atual-TXT'!A3477,77),1),"")</f>
        <v/>
      </c>
      <c r="E3456" s="12" t="str">
        <f>IF('Atual-TXT'!A3477&lt;&gt;"",IF(MOD(VALUE(LEFT(A3456,1)),2)=1,IF(D3456="D",C3456,-C3456),IF(D3456="C",C3456,-C3456)),"")</f>
        <v/>
      </c>
    </row>
    <row r="3457" spans="1:5" x14ac:dyDescent="0.2">
      <c r="A3457" s="11" t="str">
        <f>IF('Atual-TXT'!A3478&lt;&gt;"",LEFT('Atual-TXT'!A3478,15),"")</f>
        <v/>
      </c>
      <c r="B3457" s="11" t="str">
        <f>IF('Atual-TXT'!A3478&lt;&gt;"",RIGHT(LEFT('Atual-TXT'!A3478,51),34),"")</f>
        <v/>
      </c>
      <c r="C3457" s="12" t="str">
        <f>IF('Atual-TXT'!A3478&lt;&gt;"",VALUE(RIGHT(LEFT('Atual-TXT'!A3478,75),23)),"")</f>
        <v/>
      </c>
      <c r="D3457" s="11" t="str">
        <f>IF('Atual-TXT'!A3478&lt;&gt;"",RIGHT(LEFT('Atual-TXT'!A3478,77),1),"")</f>
        <v/>
      </c>
      <c r="E3457" s="12" t="str">
        <f>IF('Atual-TXT'!A3478&lt;&gt;"",IF(MOD(VALUE(LEFT(A3457,1)),2)=1,IF(D3457="D",C3457,-C3457),IF(D3457="C",C3457,-C3457)),"")</f>
        <v/>
      </c>
    </row>
    <row r="3458" spans="1:5" x14ac:dyDescent="0.2">
      <c r="A3458" s="11" t="str">
        <f>IF('Atual-TXT'!A3479&lt;&gt;"",LEFT('Atual-TXT'!A3479,15),"")</f>
        <v/>
      </c>
      <c r="B3458" s="11" t="str">
        <f>IF('Atual-TXT'!A3479&lt;&gt;"",RIGHT(LEFT('Atual-TXT'!A3479,51),34),"")</f>
        <v/>
      </c>
      <c r="C3458" s="12" t="str">
        <f>IF('Atual-TXT'!A3479&lt;&gt;"",VALUE(RIGHT(LEFT('Atual-TXT'!A3479,75),23)),"")</f>
        <v/>
      </c>
      <c r="D3458" s="11" t="str">
        <f>IF('Atual-TXT'!A3479&lt;&gt;"",RIGHT(LEFT('Atual-TXT'!A3479,77),1),"")</f>
        <v/>
      </c>
      <c r="E3458" s="12" t="str">
        <f>IF('Atual-TXT'!A3479&lt;&gt;"",IF(MOD(VALUE(LEFT(A3458,1)),2)=1,IF(D3458="D",C3458,-C3458),IF(D3458="C",C3458,-C3458)),"")</f>
        <v/>
      </c>
    </row>
    <row r="3459" spans="1:5" x14ac:dyDescent="0.2">
      <c r="A3459" s="11" t="str">
        <f>IF('Atual-TXT'!A3480&lt;&gt;"",LEFT('Atual-TXT'!A3480,15),"")</f>
        <v/>
      </c>
      <c r="B3459" s="11" t="str">
        <f>IF('Atual-TXT'!A3480&lt;&gt;"",RIGHT(LEFT('Atual-TXT'!A3480,51),34),"")</f>
        <v/>
      </c>
      <c r="C3459" s="12" t="str">
        <f>IF('Atual-TXT'!A3480&lt;&gt;"",VALUE(RIGHT(LEFT('Atual-TXT'!A3480,75),23)),"")</f>
        <v/>
      </c>
      <c r="D3459" s="11" t="str">
        <f>IF('Atual-TXT'!A3480&lt;&gt;"",RIGHT(LEFT('Atual-TXT'!A3480,77),1),"")</f>
        <v/>
      </c>
      <c r="E3459" s="12" t="str">
        <f>IF('Atual-TXT'!A3480&lt;&gt;"",IF(MOD(VALUE(LEFT(A3459,1)),2)=1,IF(D3459="D",C3459,-C3459),IF(D3459="C",C3459,-C3459)),"")</f>
        <v/>
      </c>
    </row>
    <row r="3460" spans="1:5" x14ac:dyDescent="0.2">
      <c r="A3460" s="11" t="str">
        <f>IF('Atual-TXT'!A3481&lt;&gt;"",LEFT('Atual-TXT'!A3481,15),"")</f>
        <v/>
      </c>
      <c r="B3460" s="11" t="str">
        <f>IF('Atual-TXT'!A3481&lt;&gt;"",RIGHT(LEFT('Atual-TXT'!A3481,51),34),"")</f>
        <v/>
      </c>
      <c r="C3460" s="12" t="str">
        <f>IF('Atual-TXT'!A3481&lt;&gt;"",VALUE(RIGHT(LEFT('Atual-TXT'!A3481,75),23)),"")</f>
        <v/>
      </c>
      <c r="D3460" s="11" t="str">
        <f>IF('Atual-TXT'!A3481&lt;&gt;"",RIGHT(LEFT('Atual-TXT'!A3481,77),1),"")</f>
        <v/>
      </c>
      <c r="E3460" s="12" t="str">
        <f>IF('Atual-TXT'!A3481&lt;&gt;"",IF(MOD(VALUE(LEFT(A3460,1)),2)=1,IF(D3460="D",C3460,-C3460),IF(D3460="C",C3460,-C3460)),"")</f>
        <v/>
      </c>
    </row>
    <row r="3461" spans="1:5" x14ac:dyDescent="0.2">
      <c r="A3461" s="11" t="str">
        <f>IF('Atual-TXT'!A3482&lt;&gt;"",LEFT('Atual-TXT'!A3482,15),"")</f>
        <v/>
      </c>
      <c r="B3461" s="11" t="str">
        <f>IF('Atual-TXT'!A3482&lt;&gt;"",RIGHT(LEFT('Atual-TXT'!A3482,51),34),"")</f>
        <v/>
      </c>
      <c r="C3461" s="12" t="str">
        <f>IF('Atual-TXT'!A3482&lt;&gt;"",VALUE(RIGHT(LEFT('Atual-TXT'!A3482,75),23)),"")</f>
        <v/>
      </c>
      <c r="D3461" s="11" t="str">
        <f>IF('Atual-TXT'!A3482&lt;&gt;"",RIGHT(LEFT('Atual-TXT'!A3482,77),1),"")</f>
        <v/>
      </c>
      <c r="E3461" s="12" t="str">
        <f>IF('Atual-TXT'!A3482&lt;&gt;"",IF(MOD(VALUE(LEFT(A3461,1)),2)=1,IF(D3461="D",C3461,-C3461),IF(D3461="C",C3461,-C3461)),"")</f>
        <v/>
      </c>
    </row>
    <row r="3462" spans="1:5" x14ac:dyDescent="0.2">
      <c r="A3462" s="11" t="str">
        <f>IF('Atual-TXT'!A3483&lt;&gt;"",LEFT('Atual-TXT'!A3483,15),"")</f>
        <v/>
      </c>
      <c r="B3462" s="11" t="str">
        <f>IF('Atual-TXT'!A3483&lt;&gt;"",RIGHT(LEFT('Atual-TXT'!A3483,51),34),"")</f>
        <v/>
      </c>
      <c r="C3462" s="12" t="str">
        <f>IF('Atual-TXT'!A3483&lt;&gt;"",VALUE(RIGHT(LEFT('Atual-TXT'!A3483,75),23)),"")</f>
        <v/>
      </c>
      <c r="D3462" s="11" t="str">
        <f>IF('Atual-TXT'!A3483&lt;&gt;"",RIGHT(LEFT('Atual-TXT'!A3483,77),1),"")</f>
        <v/>
      </c>
      <c r="E3462" s="12" t="str">
        <f>IF('Atual-TXT'!A3483&lt;&gt;"",IF(MOD(VALUE(LEFT(A3462,1)),2)=1,IF(D3462="D",C3462,-C3462),IF(D3462="C",C3462,-C3462)),"")</f>
        <v/>
      </c>
    </row>
    <row r="3463" spans="1:5" x14ac:dyDescent="0.2">
      <c r="A3463" s="11" t="str">
        <f>IF('Atual-TXT'!A3484&lt;&gt;"",LEFT('Atual-TXT'!A3484,15),"")</f>
        <v/>
      </c>
      <c r="B3463" s="11" t="str">
        <f>IF('Atual-TXT'!A3484&lt;&gt;"",RIGHT(LEFT('Atual-TXT'!A3484,51),34),"")</f>
        <v/>
      </c>
      <c r="C3463" s="12" t="str">
        <f>IF('Atual-TXT'!A3484&lt;&gt;"",VALUE(RIGHT(LEFT('Atual-TXT'!A3484,75),23)),"")</f>
        <v/>
      </c>
      <c r="D3463" s="11" t="str">
        <f>IF('Atual-TXT'!A3484&lt;&gt;"",RIGHT(LEFT('Atual-TXT'!A3484,77),1),"")</f>
        <v/>
      </c>
      <c r="E3463" s="12" t="str">
        <f>IF('Atual-TXT'!A3484&lt;&gt;"",IF(MOD(VALUE(LEFT(A3463,1)),2)=1,IF(D3463="D",C3463,-C3463),IF(D3463="C",C3463,-C3463)),"")</f>
        <v/>
      </c>
    </row>
    <row r="3464" spans="1:5" x14ac:dyDescent="0.2">
      <c r="A3464" s="11" t="str">
        <f>IF('Atual-TXT'!A3485&lt;&gt;"",LEFT('Atual-TXT'!A3485,15),"")</f>
        <v/>
      </c>
      <c r="B3464" s="11" t="str">
        <f>IF('Atual-TXT'!A3485&lt;&gt;"",RIGHT(LEFT('Atual-TXT'!A3485,51),34),"")</f>
        <v/>
      </c>
      <c r="C3464" s="12" t="str">
        <f>IF('Atual-TXT'!A3485&lt;&gt;"",VALUE(RIGHT(LEFT('Atual-TXT'!A3485,75),23)),"")</f>
        <v/>
      </c>
      <c r="D3464" s="11" t="str">
        <f>IF('Atual-TXT'!A3485&lt;&gt;"",RIGHT(LEFT('Atual-TXT'!A3485,77),1),"")</f>
        <v/>
      </c>
      <c r="E3464" s="12" t="str">
        <f>IF('Atual-TXT'!A3485&lt;&gt;"",IF(MOD(VALUE(LEFT(A3464,1)),2)=1,IF(D3464="D",C3464,-C3464),IF(D3464="C",C3464,-C3464)),"")</f>
        <v/>
      </c>
    </row>
    <row r="3465" spans="1:5" x14ac:dyDescent="0.2">
      <c r="A3465" s="11" t="str">
        <f>IF('Atual-TXT'!A3486&lt;&gt;"",LEFT('Atual-TXT'!A3486,15),"")</f>
        <v/>
      </c>
      <c r="B3465" s="11" t="str">
        <f>IF('Atual-TXT'!A3486&lt;&gt;"",RIGHT(LEFT('Atual-TXT'!A3486,51),34),"")</f>
        <v/>
      </c>
      <c r="C3465" s="12" t="str">
        <f>IF('Atual-TXT'!A3486&lt;&gt;"",VALUE(RIGHT(LEFT('Atual-TXT'!A3486,75),23)),"")</f>
        <v/>
      </c>
      <c r="D3465" s="11" t="str">
        <f>IF('Atual-TXT'!A3486&lt;&gt;"",RIGHT(LEFT('Atual-TXT'!A3486,77),1),"")</f>
        <v/>
      </c>
      <c r="E3465" s="12" t="str">
        <f>IF('Atual-TXT'!A3486&lt;&gt;"",IF(MOD(VALUE(LEFT(A3465,1)),2)=1,IF(D3465="D",C3465,-C3465),IF(D3465="C",C3465,-C3465)),"")</f>
        <v/>
      </c>
    </row>
    <row r="3466" spans="1:5" x14ac:dyDescent="0.2">
      <c r="A3466" s="11" t="str">
        <f>IF('Atual-TXT'!A3487&lt;&gt;"",LEFT('Atual-TXT'!A3487,15),"")</f>
        <v/>
      </c>
      <c r="B3466" s="11" t="str">
        <f>IF('Atual-TXT'!A3487&lt;&gt;"",RIGHT(LEFT('Atual-TXT'!A3487,51),34),"")</f>
        <v/>
      </c>
      <c r="C3466" s="12" t="str">
        <f>IF('Atual-TXT'!A3487&lt;&gt;"",VALUE(RIGHT(LEFT('Atual-TXT'!A3487,75),23)),"")</f>
        <v/>
      </c>
      <c r="D3466" s="11" t="str">
        <f>IF('Atual-TXT'!A3487&lt;&gt;"",RIGHT(LEFT('Atual-TXT'!A3487,77),1),"")</f>
        <v/>
      </c>
      <c r="E3466" s="12" t="str">
        <f>IF('Atual-TXT'!A3487&lt;&gt;"",IF(MOD(VALUE(LEFT(A3466,1)),2)=1,IF(D3466="D",C3466,-C3466),IF(D3466="C",C3466,-C3466)),"")</f>
        <v/>
      </c>
    </row>
    <row r="3467" spans="1:5" x14ac:dyDescent="0.2">
      <c r="A3467" s="11" t="str">
        <f>IF('Atual-TXT'!A3488&lt;&gt;"",LEFT('Atual-TXT'!A3488,15),"")</f>
        <v/>
      </c>
      <c r="B3467" s="11" t="str">
        <f>IF('Atual-TXT'!A3488&lt;&gt;"",RIGHT(LEFT('Atual-TXT'!A3488,51),34),"")</f>
        <v/>
      </c>
      <c r="C3467" s="12" t="str">
        <f>IF('Atual-TXT'!A3488&lt;&gt;"",VALUE(RIGHT(LEFT('Atual-TXT'!A3488,75),23)),"")</f>
        <v/>
      </c>
      <c r="D3467" s="11" t="str">
        <f>IF('Atual-TXT'!A3488&lt;&gt;"",RIGHT(LEFT('Atual-TXT'!A3488,77),1),"")</f>
        <v/>
      </c>
      <c r="E3467" s="12" t="str">
        <f>IF('Atual-TXT'!A3488&lt;&gt;"",IF(MOD(VALUE(LEFT(A3467,1)),2)=1,IF(D3467="D",C3467,-C3467),IF(D3467="C",C3467,-C3467)),"")</f>
        <v/>
      </c>
    </row>
    <row r="3468" spans="1:5" x14ac:dyDescent="0.2">
      <c r="A3468" s="11" t="str">
        <f>IF('Atual-TXT'!A3489&lt;&gt;"",LEFT('Atual-TXT'!A3489,15),"")</f>
        <v/>
      </c>
      <c r="B3468" s="11" t="str">
        <f>IF('Atual-TXT'!A3489&lt;&gt;"",RIGHT(LEFT('Atual-TXT'!A3489,51),34),"")</f>
        <v/>
      </c>
      <c r="C3468" s="12" t="str">
        <f>IF('Atual-TXT'!A3489&lt;&gt;"",VALUE(RIGHT(LEFT('Atual-TXT'!A3489,75),23)),"")</f>
        <v/>
      </c>
      <c r="D3468" s="11" t="str">
        <f>IF('Atual-TXT'!A3489&lt;&gt;"",RIGHT(LEFT('Atual-TXT'!A3489,77),1),"")</f>
        <v/>
      </c>
      <c r="E3468" s="12" t="str">
        <f>IF('Atual-TXT'!A3489&lt;&gt;"",IF(MOD(VALUE(LEFT(A3468,1)),2)=1,IF(D3468="D",C3468,-C3468),IF(D3468="C",C3468,-C3468)),"")</f>
        <v/>
      </c>
    </row>
    <row r="3469" spans="1:5" x14ac:dyDescent="0.2">
      <c r="A3469" s="11" t="str">
        <f>IF('Atual-TXT'!A3490&lt;&gt;"",LEFT('Atual-TXT'!A3490,15),"")</f>
        <v/>
      </c>
      <c r="B3469" s="11" t="str">
        <f>IF('Atual-TXT'!A3490&lt;&gt;"",RIGHT(LEFT('Atual-TXT'!A3490,51),34),"")</f>
        <v/>
      </c>
      <c r="C3469" s="12" t="str">
        <f>IF('Atual-TXT'!A3490&lt;&gt;"",VALUE(RIGHT(LEFT('Atual-TXT'!A3490,75),23)),"")</f>
        <v/>
      </c>
      <c r="D3469" s="11" t="str">
        <f>IF('Atual-TXT'!A3490&lt;&gt;"",RIGHT(LEFT('Atual-TXT'!A3490,77),1),"")</f>
        <v/>
      </c>
      <c r="E3469" s="12" t="str">
        <f>IF('Atual-TXT'!A3490&lt;&gt;"",IF(MOD(VALUE(LEFT(A3469,1)),2)=1,IF(D3469="D",C3469,-C3469),IF(D3469="C",C3469,-C3469)),"")</f>
        <v/>
      </c>
    </row>
    <row r="3470" spans="1:5" x14ac:dyDescent="0.2">
      <c r="A3470" s="11" t="str">
        <f>IF('Atual-TXT'!A3491&lt;&gt;"",LEFT('Atual-TXT'!A3491,15),"")</f>
        <v/>
      </c>
      <c r="B3470" s="11" t="str">
        <f>IF('Atual-TXT'!A3491&lt;&gt;"",RIGHT(LEFT('Atual-TXT'!A3491,51),34),"")</f>
        <v/>
      </c>
      <c r="C3470" s="12" t="str">
        <f>IF('Atual-TXT'!A3491&lt;&gt;"",VALUE(RIGHT(LEFT('Atual-TXT'!A3491,75),23)),"")</f>
        <v/>
      </c>
      <c r="D3470" s="11" t="str">
        <f>IF('Atual-TXT'!A3491&lt;&gt;"",RIGHT(LEFT('Atual-TXT'!A3491,77),1),"")</f>
        <v/>
      </c>
      <c r="E3470" s="12" t="str">
        <f>IF('Atual-TXT'!A3491&lt;&gt;"",IF(MOD(VALUE(LEFT(A3470,1)),2)=1,IF(D3470="D",C3470,-C3470),IF(D3470="C",C3470,-C3470)),"")</f>
        <v/>
      </c>
    </row>
    <row r="3471" spans="1:5" x14ac:dyDescent="0.2">
      <c r="A3471" s="11" t="str">
        <f>IF('Atual-TXT'!A3492&lt;&gt;"",LEFT('Atual-TXT'!A3492,15),"")</f>
        <v/>
      </c>
      <c r="B3471" s="11" t="str">
        <f>IF('Atual-TXT'!A3492&lt;&gt;"",RIGHT(LEFT('Atual-TXT'!A3492,51),34),"")</f>
        <v/>
      </c>
      <c r="C3471" s="12" t="str">
        <f>IF('Atual-TXT'!A3492&lt;&gt;"",VALUE(RIGHT(LEFT('Atual-TXT'!A3492,75),23)),"")</f>
        <v/>
      </c>
      <c r="D3471" s="11" t="str">
        <f>IF('Atual-TXT'!A3492&lt;&gt;"",RIGHT(LEFT('Atual-TXT'!A3492,77),1),"")</f>
        <v/>
      </c>
      <c r="E3471" s="12" t="str">
        <f>IF('Atual-TXT'!A3492&lt;&gt;"",IF(MOD(VALUE(LEFT(A3471,1)),2)=1,IF(D3471="D",C3471,-C3471),IF(D3471="C",C3471,-C3471)),"")</f>
        <v/>
      </c>
    </row>
    <row r="3472" spans="1:5" x14ac:dyDescent="0.2">
      <c r="A3472" s="11" t="str">
        <f>IF('Atual-TXT'!A3493&lt;&gt;"",LEFT('Atual-TXT'!A3493,15),"")</f>
        <v/>
      </c>
      <c r="B3472" s="11" t="str">
        <f>IF('Atual-TXT'!A3493&lt;&gt;"",RIGHT(LEFT('Atual-TXT'!A3493,51),34),"")</f>
        <v/>
      </c>
      <c r="C3472" s="12" t="str">
        <f>IF('Atual-TXT'!A3493&lt;&gt;"",VALUE(RIGHT(LEFT('Atual-TXT'!A3493,75),23)),"")</f>
        <v/>
      </c>
      <c r="D3472" s="11" t="str">
        <f>IF('Atual-TXT'!A3493&lt;&gt;"",RIGHT(LEFT('Atual-TXT'!A3493,77),1),"")</f>
        <v/>
      </c>
      <c r="E3472" s="12" t="str">
        <f>IF('Atual-TXT'!A3493&lt;&gt;"",IF(MOD(VALUE(LEFT(A3472,1)),2)=1,IF(D3472="D",C3472,-C3472),IF(D3472="C",C3472,-C3472)),"")</f>
        <v/>
      </c>
    </row>
    <row r="3473" spans="1:5" x14ac:dyDescent="0.2">
      <c r="A3473" s="11" t="str">
        <f>IF('Atual-TXT'!A3494&lt;&gt;"",LEFT('Atual-TXT'!A3494,15),"")</f>
        <v/>
      </c>
      <c r="B3473" s="11" t="str">
        <f>IF('Atual-TXT'!A3494&lt;&gt;"",RIGHT(LEFT('Atual-TXT'!A3494,51),34),"")</f>
        <v/>
      </c>
      <c r="C3473" s="12" t="str">
        <f>IF('Atual-TXT'!A3494&lt;&gt;"",VALUE(RIGHT(LEFT('Atual-TXT'!A3494,75),23)),"")</f>
        <v/>
      </c>
      <c r="D3473" s="11" t="str">
        <f>IF('Atual-TXT'!A3494&lt;&gt;"",RIGHT(LEFT('Atual-TXT'!A3494,77),1),"")</f>
        <v/>
      </c>
      <c r="E3473" s="12" t="str">
        <f>IF('Atual-TXT'!A3494&lt;&gt;"",IF(MOD(VALUE(LEFT(A3473,1)),2)=1,IF(D3473="D",C3473,-C3473),IF(D3473="C",C3473,-C3473)),"")</f>
        <v/>
      </c>
    </row>
    <row r="3474" spans="1:5" x14ac:dyDescent="0.2">
      <c r="A3474" s="11" t="str">
        <f>IF('Atual-TXT'!A3495&lt;&gt;"",LEFT('Atual-TXT'!A3495,15),"")</f>
        <v/>
      </c>
      <c r="B3474" s="11" t="str">
        <f>IF('Atual-TXT'!A3495&lt;&gt;"",RIGHT(LEFT('Atual-TXT'!A3495,51),34),"")</f>
        <v/>
      </c>
      <c r="C3474" s="12" t="str">
        <f>IF('Atual-TXT'!A3495&lt;&gt;"",VALUE(RIGHT(LEFT('Atual-TXT'!A3495,75),23)),"")</f>
        <v/>
      </c>
      <c r="D3474" s="11" t="str">
        <f>IF('Atual-TXT'!A3495&lt;&gt;"",RIGHT(LEFT('Atual-TXT'!A3495,77),1),"")</f>
        <v/>
      </c>
      <c r="E3474" s="12" t="str">
        <f>IF('Atual-TXT'!A3495&lt;&gt;"",IF(MOD(VALUE(LEFT(A3474,1)),2)=1,IF(D3474="D",C3474,-C3474),IF(D3474="C",C3474,-C3474)),"")</f>
        <v/>
      </c>
    </row>
    <row r="3475" spans="1:5" x14ac:dyDescent="0.2">
      <c r="A3475" s="11" t="str">
        <f>IF('Atual-TXT'!A3496&lt;&gt;"",LEFT('Atual-TXT'!A3496,15),"")</f>
        <v/>
      </c>
      <c r="B3475" s="11" t="str">
        <f>IF('Atual-TXT'!A3496&lt;&gt;"",RIGHT(LEFT('Atual-TXT'!A3496,51),34),"")</f>
        <v/>
      </c>
      <c r="C3475" s="12" t="str">
        <f>IF('Atual-TXT'!A3496&lt;&gt;"",VALUE(RIGHT(LEFT('Atual-TXT'!A3496,75),23)),"")</f>
        <v/>
      </c>
      <c r="D3475" s="11" t="str">
        <f>IF('Atual-TXT'!A3496&lt;&gt;"",RIGHT(LEFT('Atual-TXT'!A3496,77),1),"")</f>
        <v/>
      </c>
      <c r="E3475" s="12" t="str">
        <f>IF('Atual-TXT'!A3496&lt;&gt;"",IF(MOD(VALUE(LEFT(A3475,1)),2)=1,IF(D3475="D",C3475,-C3475),IF(D3475="C",C3475,-C3475)),"")</f>
        <v/>
      </c>
    </row>
    <row r="3476" spans="1:5" x14ac:dyDescent="0.2">
      <c r="A3476" s="11" t="str">
        <f>IF('Atual-TXT'!A3497&lt;&gt;"",LEFT('Atual-TXT'!A3497,15),"")</f>
        <v/>
      </c>
      <c r="B3476" s="11" t="str">
        <f>IF('Atual-TXT'!A3497&lt;&gt;"",RIGHT(LEFT('Atual-TXT'!A3497,51),34),"")</f>
        <v/>
      </c>
      <c r="C3476" s="12" t="str">
        <f>IF('Atual-TXT'!A3497&lt;&gt;"",VALUE(RIGHT(LEFT('Atual-TXT'!A3497,75),23)),"")</f>
        <v/>
      </c>
      <c r="D3476" s="11" t="str">
        <f>IF('Atual-TXT'!A3497&lt;&gt;"",RIGHT(LEFT('Atual-TXT'!A3497,77),1),"")</f>
        <v/>
      </c>
      <c r="E3476" s="12" t="str">
        <f>IF('Atual-TXT'!A3497&lt;&gt;"",IF(MOD(VALUE(LEFT(A3476,1)),2)=1,IF(D3476="D",C3476,-C3476),IF(D3476="C",C3476,-C3476)),"")</f>
        <v/>
      </c>
    </row>
    <row r="3477" spans="1:5" x14ac:dyDescent="0.2">
      <c r="A3477" s="11" t="str">
        <f>IF('Atual-TXT'!A3498&lt;&gt;"",LEFT('Atual-TXT'!A3498,15),"")</f>
        <v/>
      </c>
      <c r="B3477" s="11" t="str">
        <f>IF('Atual-TXT'!A3498&lt;&gt;"",RIGHT(LEFT('Atual-TXT'!A3498,51),34),"")</f>
        <v/>
      </c>
      <c r="C3477" s="12" t="str">
        <f>IF('Atual-TXT'!A3498&lt;&gt;"",VALUE(RIGHT(LEFT('Atual-TXT'!A3498,75),23)),"")</f>
        <v/>
      </c>
      <c r="D3477" s="11" t="str">
        <f>IF('Atual-TXT'!A3498&lt;&gt;"",RIGHT(LEFT('Atual-TXT'!A3498,77),1),"")</f>
        <v/>
      </c>
      <c r="E3477" s="12" t="str">
        <f>IF('Atual-TXT'!A3498&lt;&gt;"",IF(MOD(VALUE(LEFT(A3477,1)),2)=1,IF(D3477="D",C3477,-C3477),IF(D3477="C",C3477,-C3477)),"")</f>
        <v/>
      </c>
    </row>
    <row r="3478" spans="1:5" x14ac:dyDescent="0.2">
      <c r="A3478" s="11" t="str">
        <f>IF('Atual-TXT'!A3499&lt;&gt;"",LEFT('Atual-TXT'!A3499,15),"")</f>
        <v/>
      </c>
      <c r="B3478" s="11" t="str">
        <f>IF('Atual-TXT'!A3499&lt;&gt;"",RIGHT(LEFT('Atual-TXT'!A3499,51),34),"")</f>
        <v/>
      </c>
      <c r="C3478" s="12" t="str">
        <f>IF('Atual-TXT'!A3499&lt;&gt;"",VALUE(RIGHT(LEFT('Atual-TXT'!A3499,75),23)),"")</f>
        <v/>
      </c>
      <c r="D3478" s="11" t="str">
        <f>IF('Atual-TXT'!A3499&lt;&gt;"",RIGHT(LEFT('Atual-TXT'!A3499,77),1),"")</f>
        <v/>
      </c>
      <c r="E3478" s="12" t="str">
        <f>IF('Atual-TXT'!A3499&lt;&gt;"",IF(MOD(VALUE(LEFT(A3478,1)),2)=1,IF(D3478="D",C3478,-C3478),IF(D3478="C",C3478,-C3478)),"")</f>
        <v/>
      </c>
    </row>
    <row r="3479" spans="1:5" x14ac:dyDescent="0.2">
      <c r="A3479" s="11" t="str">
        <f>IF('Atual-TXT'!A3500&lt;&gt;"",LEFT('Atual-TXT'!A3500,15),"")</f>
        <v/>
      </c>
      <c r="B3479" s="11" t="str">
        <f>IF('Atual-TXT'!A3500&lt;&gt;"",RIGHT(LEFT('Atual-TXT'!A3500,51),34),"")</f>
        <v/>
      </c>
      <c r="C3479" s="12" t="str">
        <f>IF('Atual-TXT'!A3500&lt;&gt;"",VALUE(RIGHT(LEFT('Atual-TXT'!A3500,75),23)),"")</f>
        <v/>
      </c>
      <c r="D3479" s="11" t="str">
        <f>IF('Atual-TXT'!A3500&lt;&gt;"",RIGHT(LEFT('Atual-TXT'!A3500,77),1),"")</f>
        <v/>
      </c>
      <c r="E3479" s="12" t="str">
        <f>IF('Atual-TXT'!A3500&lt;&gt;"",IF(MOD(VALUE(LEFT(A3479,1)),2)=1,IF(D3479="D",C3479,-C3479),IF(D3479="C",C3479,-C3479)),"")</f>
        <v/>
      </c>
    </row>
    <row r="3480" spans="1:5" x14ac:dyDescent="0.2">
      <c r="A3480" s="11" t="str">
        <f>IF('Atual-TXT'!A3501&lt;&gt;"",LEFT('Atual-TXT'!A3501,15),"")</f>
        <v/>
      </c>
      <c r="B3480" s="11" t="str">
        <f>IF('Atual-TXT'!A3501&lt;&gt;"",RIGHT(LEFT('Atual-TXT'!A3501,51),34),"")</f>
        <v/>
      </c>
      <c r="C3480" s="12" t="str">
        <f>IF('Atual-TXT'!A3501&lt;&gt;"",VALUE(RIGHT(LEFT('Atual-TXT'!A3501,75),23)),"")</f>
        <v/>
      </c>
      <c r="D3480" s="11" t="str">
        <f>IF('Atual-TXT'!A3501&lt;&gt;"",RIGHT(LEFT('Atual-TXT'!A3501,77),1),"")</f>
        <v/>
      </c>
      <c r="E3480" s="12" t="str">
        <f>IF('Atual-TXT'!A3501&lt;&gt;"",IF(MOD(VALUE(LEFT(A3480,1)),2)=1,IF(D3480="D",C3480,-C3480),IF(D3480="C",C3480,-C3480)),"")</f>
        <v/>
      </c>
    </row>
    <row r="3481" spans="1:5" x14ac:dyDescent="0.2">
      <c r="A3481" s="11" t="str">
        <f>IF('Atual-TXT'!A3502&lt;&gt;"",LEFT('Atual-TXT'!A3502,15),"")</f>
        <v/>
      </c>
      <c r="B3481" s="11" t="str">
        <f>IF('Atual-TXT'!A3502&lt;&gt;"",RIGHT(LEFT('Atual-TXT'!A3502,51),34),"")</f>
        <v/>
      </c>
      <c r="C3481" s="12" t="str">
        <f>IF('Atual-TXT'!A3502&lt;&gt;"",VALUE(RIGHT(LEFT('Atual-TXT'!A3502,75),23)),"")</f>
        <v/>
      </c>
      <c r="D3481" s="11" t="str">
        <f>IF('Atual-TXT'!A3502&lt;&gt;"",RIGHT(LEFT('Atual-TXT'!A3502,77),1),"")</f>
        <v/>
      </c>
      <c r="E3481" s="12" t="str">
        <f>IF('Atual-TXT'!A3502&lt;&gt;"",IF(MOD(VALUE(LEFT(A3481,1)),2)=1,IF(D3481="D",C3481,-C3481),IF(D3481="C",C3481,-C3481)),"")</f>
        <v/>
      </c>
    </row>
    <row r="3482" spans="1:5" x14ac:dyDescent="0.2">
      <c r="A3482" s="11" t="str">
        <f>IF('Atual-TXT'!A3503&lt;&gt;"",LEFT('Atual-TXT'!A3503,15),"")</f>
        <v/>
      </c>
      <c r="B3482" s="11" t="str">
        <f>IF('Atual-TXT'!A3503&lt;&gt;"",RIGHT(LEFT('Atual-TXT'!A3503,51),34),"")</f>
        <v/>
      </c>
      <c r="C3482" s="12" t="str">
        <f>IF('Atual-TXT'!A3503&lt;&gt;"",VALUE(RIGHT(LEFT('Atual-TXT'!A3503,75),23)),"")</f>
        <v/>
      </c>
      <c r="D3482" s="11" t="str">
        <f>IF('Atual-TXT'!A3503&lt;&gt;"",RIGHT(LEFT('Atual-TXT'!A3503,77),1),"")</f>
        <v/>
      </c>
      <c r="E3482" s="12" t="str">
        <f>IF('Atual-TXT'!A3503&lt;&gt;"",IF(MOD(VALUE(LEFT(A3482,1)),2)=1,IF(D3482="D",C3482,-C3482),IF(D3482="C",C3482,-C3482)),"")</f>
        <v/>
      </c>
    </row>
    <row r="3483" spans="1:5" x14ac:dyDescent="0.2">
      <c r="A3483" s="11" t="str">
        <f>IF('Atual-TXT'!A3504&lt;&gt;"",LEFT('Atual-TXT'!A3504,15),"")</f>
        <v/>
      </c>
      <c r="B3483" s="11" t="str">
        <f>IF('Atual-TXT'!A3504&lt;&gt;"",RIGHT(LEFT('Atual-TXT'!A3504,51),34),"")</f>
        <v/>
      </c>
      <c r="C3483" s="12" t="str">
        <f>IF('Atual-TXT'!A3504&lt;&gt;"",VALUE(RIGHT(LEFT('Atual-TXT'!A3504,75),23)),"")</f>
        <v/>
      </c>
      <c r="D3483" s="11" t="str">
        <f>IF('Atual-TXT'!A3504&lt;&gt;"",RIGHT(LEFT('Atual-TXT'!A3504,77),1),"")</f>
        <v/>
      </c>
      <c r="E3483" s="12" t="str">
        <f>IF('Atual-TXT'!A3504&lt;&gt;"",IF(MOD(VALUE(LEFT(A3483,1)),2)=1,IF(D3483="D",C3483,-C3483),IF(D3483="C",C3483,-C3483)),"")</f>
        <v/>
      </c>
    </row>
    <row r="3484" spans="1:5" x14ac:dyDescent="0.2">
      <c r="A3484" s="11" t="str">
        <f>IF('Atual-TXT'!A3505&lt;&gt;"",LEFT('Atual-TXT'!A3505,15),"")</f>
        <v/>
      </c>
      <c r="B3484" s="11" t="str">
        <f>IF('Atual-TXT'!A3505&lt;&gt;"",RIGHT(LEFT('Atual-TXT'!A3505,51),34),"")</f>
        <v/>
      </c>
      <c r="C3484" s="12" t="str">
        <f>IF('Atual-TXT'!A3505&lt;&gt;"",VALUE(RIGHT(LEFT('Atual-TXT'!A3505,75),23)),"")</f>
        <v/>
      </c>
      <c r="D3484" s="11" t="str">
        <f>IF('Atual-TXT'!A3505&lt;&gt;"",RIGHT(LEFT('Atual-TXT'!A3505,77),1),"")</f>
        <v/>
      </c>
      <c r="E3484" s="12" t="str">
        <f>IF('Atual-TXT'!A3505&lt;&gt;"",IF(MOD(VALUE(LEFT(A3484,1)),2)=1,IF(D3484="D",C3484,-C3484),IF(D3484="C",C3484,-C3484)),"")</f>
        <v/>
      </c>
    </row>
    <row r="3485" spans="1:5" x14ac:dyDescent="0.2">
      <c r="A3485" s="11" t="str">
        <f>IF('Atual-TXT'!A3506&lt;&gt;"",LEFT('Atual-TXT'!A3506,15),"")</f>
        <v/>
      </c>
      <c r="B3485" s="11" t="str">
        <f>IF('Atual-TXT'!A3506&lt;&gt;"",RIGHT(LEFT('Atual-TXT'!A3506,51),34),"")</f>
        <v/>
      </c>
      <c r="C3485" s="12" t="str">
        <f>IF('Atual-TXT'!A3506&lt;&gt;"",VALUE(RIGHT(LEFT('Atual-TXT'!A3506,75),23)),"")</f>
        <v/>
      </c>
      <c r="D3485" s="11" t="str">
        <f>IF('Atual-TXT'!A3506&lt;&gt;"",RIGHT(LEFT('Atual-TXT'!A3506,77),1),"")</f>
        <v/>
      </c>
      <c r="E3485" s="12" t="str">
        <f>IF('Atual-TXT'!A3506&lt;&gt;"",IF(MOD(VALUE(LEFT(A3485,1)),2)=1,IF(D3485="D",C3485,-C3485),IF(D3485="C",C3485,-C3485)),"")</f>
        <v/>
      </c>
    </row>
    <row r="3486" spans="1:5" x14ac:dyDescent="0.2">
      <c r="A3486" s="11" t="str">
        <f>IF('Atual-TXT'!A3507&lt;&gt;"",LEFT('Atual-TXT'!A3507,15),"")</f>
        <v/>
      </c>
      <c r="B3486" s="11" t="str">
        <f>IF('Atual-TXT'!A3507&lt;&gt;"",RIGHT(LEFT('Atual-TXT'!A3507,51),34),"")</f>
        <v/>
      </c>
      <c r="C3486" s="12" t="str">
        <f>IF('Atual-TXT'!A3507&lt;&gt;"",VALUE(RIGHT(LEFT('Atual-TXT'!A3507,75),23)),"")</f>
        <v/>
      </c>
      <c r="D3486" s="11" t="str">
        <f>IF('Atual-TXT'!A3507&lt;&gt;"",RIGHT(LEFT('Atual-TXT'!A3507,77),1),"")</f>
        <v/>
      </c>
      <c r="E3486" s="12" t="str">
        <f>IF('Atual-TXT'!A3507&lt;&gt;"",IF(MOD(VALUE(LEFT(A3486,1)),2)=1,IF(D3486="D",C3486,-C3486),IF(D3486="C",C3486,-C3486)),"")</f>
        <v/>
      </c>
    </row>
    <row r="3487" spans="1:5" x14ac:dyDescent="0.2">
      <c r="A3487" s="11" t="str">
        <f>IF('Atual-TXT'!A3508&lt;&gt;"",LEFT('Atual-TXT'!A3508,15),"")</f>
        <v/>
      </c>
      <c r="B3487" s="11" t="str">
        <f>IF('Atual-TXT'!A3508&lt;&gt;"",RIGHT(LEFT('Atual-TXT'!A3508,51),34),"")</f>
        <v/>
      </c>
      <c r="C3487" s="12" t="str">
        <f>IF('Atual-TXT'!A3508&lt;&gt;"",VALUE(RIGHT(LEFT('Atual-TXT'!A3508,75),23)),"")</f>
        <v/>
      </c>
      <c r="D3487" s="11" t="str">
        <f>IF('Atual-TXT'!A3508&lt;&gt;"",RIGHT(LEFT('Atual-TXT'!A3508,77),1),"")</f>
        <v/>
      </c>
      <c r="E3487" s="12" t="str">
        <f>IF('Atual-TXT'!A3508&lt;&gt;"",IF(MOD(VALUE(LEFT(A3487,1)),2)=1,IF(D3487="D",C3487,-C3487),IF(D3487="C",C3487,-C3487)),"")</f>
        <v/>
      </c>
    </row>
    <row r="3488" spans="1:5" x14ac:dyDescent="0.2">
      <c r="A3488" s="11" t="str">
        <f>IF('Atual-TXT'!A3509&lt;&gt;"",LEFT('Atual-TXT'!A3509,15),"")</f>
        <v/>
      </c>
      <c r="B3488" s="11" t="str">
        <f>IF('Atual-TXT'!A3509&lt;&gt;"",RIGHT(LEFT('Atual-TXT'!A3509,51),34),"")</f>
        <v/>
      </c>
      <c r="C3488" s="12" t="str">
        <f>IF('Atual-TXT'!A3509&lt;&gt;"",VALUE(RIGHT(LEFT('Atual-TXT'!A3509,75),23)),"")</f>
        <v/>
      </c>
      <c r="D3488" s="11" t="str">
        <f>IF('Atual-TXT'!A3509&lt;&gt;"",RIGHT(LEFT('Atual-TXT'!A3509,77),1),"")</f>
        <v/>
      </c>
      <c r="E3488" s="12" t="str">
        <f>IF('Atual-TXT'!A3509&lt;&gt;"",IF(MOD(VALUE(LEFT(A3488,1)),2)=1,IF(D3488="D",C3488,-C3488),IF(D3488="C",C3488,-C3488)),"")</f>
        <v/>
      </c>
    </row>
    <row r="3489" spans="1:5" x14ac:dyDescent="0.2">
      <c r="A3489" s="11" t="str">
        <f>IF('Atual-TXT'!A3510&lt;&gt;"",LEFT('Atual-TXT'!A3510,15),"")</f>
        <v/>
      </c>
      <c r="B3489" s="11" t="str">
        <f>IF('Atual-TXT'!A3510&lt;&gt;"",RIGHT(LEFT('Atual-TXT'!A3510,51),34),"")</f>
        <v/>
      </c>
      <c r="C3489" s="12" t="str">
        <f>IF('Atual-TXT'!A3510&lt;&gt;"",VALUE(RIGHT(LEFT('Atual-TXT'!A3510,75),23)),"")</f>
        <v/>
      </c>
      <c r="D3489" s="11" t="str">
        <f>IF('Atual-TXT'!A3510&lt;&gt;"",RIGHT(LEFT('Atual-TXT'!A3510,77),1),"")</f>
        <v/>
      </c>
      <c r="E3489" s="12" t="str">
        <f>IF('Atual-TXT'!A3510&lt;&gt;"",IF(MOD(VALUE(LEFT(A3489,1)),2)=1,IF(D3489="D",C3489,-C3489),IF(D3489="C",C3489,-C3489)),"")</f>
        <v/>
      </c>
    </row>
    <row r="3490" spans="1:5" x14ac:dyDescent="0.2">
      <c r="A3490" s="11" t="str">
        <f>IF('Atual-TXT'!A3511&lt;&gt;"",LEFT('Atual-TXT'!A3511,15),"")</f>
        <v/>
      </c>
      <c r="B3490" s="11" t="str">
        <f>IF('Atual-TXT'!A3511&lt;&gt;"",RIGHT(LEFT('Atual-TXT'!A3511,51),34),"")</f>
        <v/>
      </c>
      <c r="C3490" s="12" t="str">
        <f>IF('Atual-TXT'!A3511&lt;&gt;"",VALUE(RIGHT(LEFT('Atual-TXT'!A3511,75),23)),"")</f>
        <v/>
      </c>
      <c r="D3490" s="11" t="str">
        <f>IF('Atual-TXT'!A3511&lt;&gt;"",RIGHT(LEFT('Atual-TXT'!A3511,77),1),"")</f>
        <v/>
      </c>
      <c r="E3490" s="12" t="str">
        <f>IF('Atual-TXT'!A3511&lt;&gt;"",IF(MOD(VALUE(LEFT(A3490,1)),2)=1,IF(D3490="D",C3490,-C3490),IF(D3490="C",C3490,-C3490)),"")</f>
        <v/>
      </c>
    </row>
    <row r="3491" spans="1:5" x14ac:dyDescent="0.2">
      <c r="A3491" s="11" t="str">
        <f>IF('Atual-TXT'!A3512&lt;&gt;"",LEFT('Atual-TXT'!A3512,15),"")</f>
        <v/>
      </c>
      <c r="B3491" s="11" t="str">
        <f>IF('Atual-TXT'!A3512&lt;&gt;"",RIGHT(LEFT('Atual-TXT'!A3512,51),34),"")</f>
        <v/>
      </c>
      <c r="C3491" s="12" t="str">
        <f>IF('Atual-TXT'!A3512&lt;&gt;"",VALUE(RIGHT(LEFT('Atual-TXT'!A3512,75),23)),"")</f>
        <v/>
      </c>
      <c r="D3491" s="11" t="str">
        <f>IF('Atual-TXT'!A3512&lt;&gt;"",RIGHT(LEFT('Atual-TXT'!A3512,77),1),"")</f>
        <v/>
      </c>
      <c r="E3491" s="12" t="str">
        <f>IF('Atual-TXT'!A3512&lt;&gt;"",IF(MOD(VALUE(LEFT(A3491,1)),2)=1,IF(D3491="D",C3491,-C3491),IF(D3491="C",C3491,-C3491)),"")</f>
        <v/>
      </c>
    </row>
    <row r="3492" spans="1:5" x14ac:dyDescent="0.2">
      <c r="A3492" s="11" t="str">
        <f>IF('Atual-TXT'!A3513&lt;&gt;"",LEFT('Atual-TXT'!A3513,15),"")</f>
        <v/>
      </c>
      <c r="B3492" s="11" t="str">
        <f>IF('Atual-TXT'!A3513&lt;&gt;"",RIGHT(LEFT('Atual-TXT'!A3513,51),34),"")</f>
        <v/>
      </c>
      <c r="C3492" s="12" t="str">
        <f>IF('Atual-TXT'!A3513&lt;&gt;"",VALUE(RIGHT(LEFT('Atual-TXT'!A3513,75),23)),"")</f>
        <v/>
      </c>
      <c r="D3492" s="11" t="str">
        <f>IF('Atual-TXT'!A3513&lt;&gt;"",RIGHT(LEFT('Atual-TXT'!A3513,77),1),"")</f>
        <v/>
      </c>
      <c r="E3492" s="12" t="str">
        <f>IF('Atual-TXT'!A3513&lt;&gt;"",IF(MOD(VALUE(LEFT(A3492,1)),2)=1,IF(D3492="D",C3492,-C3492),IF(D3492="C",C3492,-C3492)),"")</f>
        <v/>
      </c>
    </row>
    <row r="3493" spans="1:5" x14ac:dyDescent="0.2">
      <c r="A3493" s="11" t="str">
        <f>IF('Atual-TXT'!A3514&lt;&gt;"",LEFT('Atual-TXT'!A3514,15),"")</f>
        <v/>
      </c>
      <c r="B3493" s="11" t="str">
        <f>IF('Atual-TXT'!A3514&lt;&gt;"",RIGHT(LEFT('Atual-TXT'!A3514,51),34),"")</f>
        <v/>
      </c>
      <c r="C3493" s="12" t="str">
        <f>IF('Atual-TXT'!A3514&lt;&gt;"",VALUE(RIGHT(LEFT('Atual-TXT'!A3514,75),23)),"")</f>
        <v/>
      </c>
      <c r="D3493" s="11" t="str">
        <f>IF('Atual-TXT'!A3514&lt;&gt;"",RIGHT(LEFT('Atual-TXT'!A3514,77),1),"")</f>
        <v/>
      </c>
      <c r="E3493" s="12" t="str">
        <f>IF('Atual-TXT'!A3514&lt;&gt;"",IF(MOD(VALUE(LEFT(A3493,1)),2)=1,IF(D3493="D",C3493,-C3493),IF(D3493="C",C3493,-C3493)),"")</f>
        <v/>
      </c>
    </row>
    <row r="3494" spans="1:5" x14ac:dyDescent="0.2">
      <c r="A3494" s="11" t="str">
        <f>IF('Atual-TXT'!A3515&lt;&gt;"",LEFT('Atual-TXT'!A3515,15),"")</f>
        <v/>
      </c>
      <c r="B3494" s="11" t="str">
        <f>IF('Atual-TXT'!A3515&lt;&gt;"",RIGHT(LEFT('Atual-TXT'!A3515,51),34),"")</f>
        <v/>
      </c>
      <c r="C3494" s="12" t="str">
        <f>IF('Atual-TXT'!A3515&lt;&gt;"",VALUE(RIGHT(LEFT('Atual-TXT'!A3515,75),23)),"")</f>
        <v/>
      </c>
      <c r="D3494" s="11" t="str">
        <f>IF('Atual-TXT'!A3515&lt;&gt;"",RIGHT(LEFT('Atual-TXT'!A3515,77),1),"")</f>
        <v/>
      </c>
      <c r="E3494" s="12" t="str">
        <f>IF('Atual-TXT'!A3515&lt;&gt;"",IF(MOD(VALUE(LEFT(A3494,1)),2)=1,IF(D3494="D",C3494,-C3494),IF(D3494="C",C3494,-C3494)),"")</f>
        <v/>
      </c>
    </row>
    <row r="3495" spans="1:5" x14ac:dyDescent="0.2">
      <c r="A3495" s="11" t="str">
        <f>IF('Atual-TXT'!A3516&lt;&gt;"",LEFT('Atual-TXT'!A3516,15),"")</f>
        <v/>
      </c>
      <c r="B3495" s="11" t="str">
        <f>IF('Atual-TXT'!A3516&lt;&gt;"",RIGHT(LEFT('Atual-TXT'!A3516,51),34),"")</f>
        <v/>
      </c>
      <c r="C3495" s="12" t="str">
        <f>IF('Atual-TXT'!A3516&lt;&gt;"",VALUE(RIGHT(LEFT('Atual-TXT'!A3516,75),23)),"")</f>
        <v/>
      </c>
      <c r="D3495" s="11" t="str">
        <f>IF('Atual-TXT'!A3516&lt;&gt;"",RIGHT(LEFT('Atual-TXT'!A3516,77),1),"")</f>
        <v/>
      </c>
      <c r="E3495" s="12" t="str">
        <f>IF('Atual-TXT'!A3516&lt;&gt;"",IF(MOD(VALUE(LEFT(A3495,1)),2)=1,IF(D3495="D",C3495,-C3495),IF(D3495="C",C3495,-C3495)),"")</f>
        <v/>
      </c>
    </row>
    <row r="3496" spans="1:5" x14ac:dyDescent="0.2">
      <c r="A3496" s="11" t="str">
        <f>IF('Atual-TXT'!A3517&lt;&gt;"",LEFT('Atual-TXT'!A3517,15),"")</f>
        <v/>
      </c>
      <c r="B3496" s="11" t="str">
        <f>IF('Atual-TXT'!A3517&lt;&gt;"",RIGHT(LEFT('Atual-TXT'!A3517,51),34),"")</f>
        <v/>
      </c>
      <c r="C3496" s="12" t="str">
        <f>IF('Atual-TXT'!A3517&lt;&gt;"",VALUE(RIGHT(LEFT('Atual-TXT'!A3517,75),23)),"")</f>
        <v/>
      </c>
      <c r="D3496" s="11" t="str">
        <f>IF('Atual-TXT'!A3517&lt;&gt;"",RIGHT(LEFT('Atual-TXT'!A3517,77),1),"")</f>
        <v/>
      </c>
      <c r="E3496" s="12" t="str">
        <f>IF('Atual-TXT'!A3517&lt;&gt;"",IF(MOD(VALUE(LEFT(A3496,1)),2)=1,IF(D3496="D",C3496,-C3496),IF(D3496="C",C3496,-C3496)),"")</f>
        <v/>
      </c>
    </row>
    <row r="3497" spans="1:5" x14ac:dyDescent="0.2">
      <c r="A3497" s="11" t="str">
        <f>IF('Atual-TXT'!A3518&lt;&gt;"",LEFT('Atual-TXT'!A3518,15),"")</f>
        <v/>
      </c>
      <c r="B3497" s="11" t="str">
        <f>IF('Atual-TXT'!A3518&lt;&gt;"",RIGHT(LEFT('Atual-TXT'!A3518,51),34),"")</f>
        <v/>
      </c>
      <c r="C3497" s="12" t="str">
        <f>IF('Atual-TXT'!A3518&lt;&gt;"",VALUE(RIGHT(LEFT('Atual-TXT'!A3518,75),23)),"")</f>
        <v/>
      </c>
      <c r="D3497" s="11" t="str">
        <f>IF('Atual-TXT'!A3518&lt;&gt;"",RIGHT(LEFT('Atual-TXT'!A3518,77),1),"")</f>
        <v/>
      </c>
      <c r="E3497" s="12" t="str">
        <f>IF('Atual-TXT'!A3518&lt;&gt;"",IF(MOD(VALUE(LEFT(A3497,1)),2)=1,IF(D3497="D",C3497,-C3497),IF(D3497="C",C3497,-C3497)),"")</f>
        <v/>
      </c>
    </row>
    <row r="3498" spans="1:5" x14ac:dyDescent="0.2">
      <c r="A3498" s="11" t="str">
        <f>IF('Atual-TXT'!A3519&lt;&gt;"",LEFT('Atual-TXT'!A3519,15),"")</f>
        <v/>
      </c>
      <c r="B3498" s="11" t="str">
        <f>IF('Atual-TXT'!A3519&lt;&gt;"",RIGHT(LEFT('Atual-TXT'!A3519,51),34),"")</f>
        <v/>
      </c>
      <c r="C3498" s="12" t="str">
        <f>IF('Atual-TXT'!A3519&lt;&gt;"",VALUE(RIGHT(LEFT('Atual-TXT'!A3519,75),23)),"")</f>
        <v/>
      </c>
      <c r="D3498" s="11" t="str">
        <f>IF('Atual-TXT'!A3519&lt;&gt;"",RIGHT(LEFT('Atual-TXT'!A3519,77),1),"")</f>
        <v/>
      </c>
      <c r="E3498" s="12" t="str">
        <f>IF('Atual-TXT'!A3519&lt;&gt;"",IF(MOD(VALUE(LEFT(A3498,1)),2)=1,IF(D3498="D",C3498,-C3498),IF(D3498="C",C3498,-C3498)),"")</f>
        <v/>
      </c>
    </row>
    <row r="3499" spans="1:5" x14ac:dyDescent="0.2">
      <c r="A3499" s="11" t="str">
        <f>IF('Atual-TXT'!A3520&lt;&gt;"",LEFT('Atual-TXT'!A3520,15),"")</f>
        <v/>
      </c>
      <c r="B3499" s="11" t="str">
        <f>IF('Atual-TXT'!A3520&lt;&gt;"",RIGHT(LEFT('Atual-TXT'!A3520,51),34),"")</f>
        <v/>
      </c>
      <c r="C3499" s="12" t="str">
        <f>IF('Atual-TXT'!A3520&lt;&gt;"",VALUE(RIGHT(LEFT('Atual-TXT'!A3520,75),23)),"")</f>
        <v/>
      </c>
      <c r="D3499" s="11" t="str">
        <f>IF('Atual-TXT'!A3520&lt;&gt;"",RIGHT(LEFT('Atual-TXT'!A3520,77),1),"")</f>
        <v/>
      </c>
      <c r="E3499" s="12" t="str">
        <f>IF('Atual-TXT'!A3520&lt;&gt;"",IF(MOD(VALUE(LEFT(A3499,1)),2)=1,IF(D3499="D",C3499,-C3499),IF(D3499="C",C3499,-C3499)),"")</f>
        <v/>
      </c>
    </row>
    <row r="3500" spans="1:5" x14ac:dyDescent="0.2">
      <c r="A3500" s="11" t="str">
        <f>IF('Atual-TXT'!A3521&lt;&gt;"",LEFT('Atual-TXT'!A3521,15),"")</f>
        <v/>
      </c>
      <c r="B3500" s="11" t="str">
        <f>IF('Atual-TXT'!A3521&lt;&gt;"",RIGHT(LEFT('Atual-TXT'!A3521,51),34),"")</f>
        <v/>
      </c>
      <c r="C3500" s="12" t="str">
        <f>IF('Atual-TXT'!A3521&lt;&gt;"",VALUE(RIGHT(LEFT('Atual-TXT'!A3521,75),23)),"")</f>
        <v/>
      </c>
      <c r="D3500" s="11" t="str">
        <f>IF('Atual-TXT'!A3521&lt;&gt;"",RIGHT(LEFT('Atual-TXT'!A3521,77),1),"")</f>
        <v/>
      </c>
      <c r="E3500" s="12" t="str">
        <f>IF('Atual-TXT'!A3521&lt;&gt;"",IF(MOD(VALUE(LEFT(A3500,1)),2)=1,IF(D3500="D",C3500,-C3500),IF(D3500="C",C3500,-C3500)),"")</f>
        <v/>
      </c>
    </row>
    <row r="3501" spans="1:5" x14ac:dyDescent="0.2">
      <c r="A3501" s="11" t="str">
        <f>IF('Atual-TXT'!A3522&lt;&gt;"",LEFT('Atual-TXT'!A3522,15),"")</f>
        <v/>
      </c>
      <c r="B3501" s="11" t="str">
        <f>IF('Atual-TXT'!A3522&lt;&gt;"",RIGHT(LEFT('Atual-TXT'!A3522,51),34),"")</f>
        <v/>
      </c>
      <c r="C3501" s="12" t="str">
        <f>IF('Atual-TXT'!A3522&lt;&gt;"",VALUE(RIGHT(LEFT('Atual-TXT'!A3522,75),23)),"")</f>
        <v/>
      </c>
      <c r="D3501" s="11" t="str">
        <f>IF('Atual-TXT'!A3522&lt;&gt;"",RIGHT(LEFT('Atual-TXT'!A3522,77),1),"")</f>
        <v/>
      </c>
      <c r="E3501" s="12" t="str">
        <f>IF('Atual-TXT'!A3522&lt;&gt;"",IF(MOD(VALUE(LEFT(A3501,1)),2)=1,IF(D3501="D",C3501,-C3501),IF(D3501="C",C3501,-C3501)),"")</f>
        <v/>
      </c>
    </row>
    <row r="3502" spans="1:5" x14ac:dyDescent="0.2">
      <c r="A3502" s="11" t="str">
        <f>IF('Atual-TXT'!A3523&lt;&gt;"",LEFT('Atual-TXT'!A3523,15),"")</f>
        <v/>
      </c>
      <c r="B3502" s="11" t="str">
        <f>IF('Atual-TXT'!A3523&lt;&gt;"",RIGHT(LEFT('Atual-TXT'!A3523,51),34),"")</f>
        <v/>
      </c>
      <c r="C3502" s="12" t="str">
        <f>IF('Atual-TXT'!A3523&lt;&gt;"",VALUE(RIGHT(LEFT('Atual-TXT'!A3523,75),23)),"")</f>
        <v/>
      </c>
      <c r="D3502" s="11" t="str">
        <f>IF('Atual-TXT'!A3523&lt;&gt;"",RIGHT(LEFT('Atual-TXT'!A3523,77),1),"")</f>
        <v/>
      </c>
      <c r="E3502" s="12" t="str">
        <f>IF('Atual-TXT'!A3523&lt;&gt;"",IF(MOD(VALUE(LEFT(A3502,1)),2)=1,IF(D3502="D",C3502,-C3502),IF(D3502="C",C3502,-C3502)),"")</f>
        <v/>
      </c>
    </row>
    <row r="3503" spans="1:5" x14ac:dyDescent="0.2">
      <c r="A3503" s="11" t="str">
        <f>IF('Atual-TXT'!A3524&lt;&gt;"",LEFT('Atual-TXT'!A3524,15),"")</f>
        <v/>
      </c>
      <c r="B3503" s="11" t="str">
        <f>IF('Atual-TXT'!A3524&lt;&gt;"",RIGHT(LEFT('Atual-TXT'!A3524,51),34),"")</f>
        <v/>
      </c>
      <c r="C3503" s="12" t="str">
        <f>IF('Atual-TXT'!A3524&lt;&gt;"",VALUE(RIGHT(LEFT('Atual-TXT'!A3524,75),23)),"")</f>
        <v/>
      </c>
      <c r="D3503" s="11" t="str">
        <f>IF('Atual-TXT'!A3524&lt;&gt;"",RIGHT(LEFT('Atual-TXT'!A3524,77),1),"")</f>
        <v/>
      </c>
      <c r="E3503" s="12" t="str">
        <f>IF('Atual-TXT'!A3524&lt;&gt;"",IF(MOD(VALUE(LEFT(A3503,1)),2)=1,IF(D3503="D",C3503,-C3503),IF(D3503="C",C3503,-C3503)),"")</f>
        <v/>
      </c>
    </row>
    <row r="3504" spans="1:5" x14ac:dyDescent="0.2">
      <c r="A3504" s="11" t="str">
        <f>IF('Atual-TXT'!A3525&lt;&gt;"",LEFT('Atual-TXT'!A3525,15),"")</f>
        <v/>
      </c>
      <c r="B3504" s="11" t="str">
        <f>IF('Atual-TXT'!A3525&lt;&gt;"",RIGHT(LEFT('Atual-TXT'!A3525,51),34),"")</f>
        <v/>
      </c>
      <c r="C3504" s="12" t="str">
        <f>IF('Atual-TXT'!A3525&lt;&gt;"",VALUE(RIGHT(LEFT('Atual-TXT'!A3525,75),23)),"")</f>
        <v/>
      </c>
      <c r="D3504" s="11" t="str">
        <f>IF('Atual-TXT'!A3525&lt;&gt;"",RIGHT(LEFT('Atual-TXT'!A3525,77),1),"")</f>
        <v/>
      </c>
      <c r="E3504" s="12" t="str">
        <f>IF('Atual-TXT'!A3525&lt;&gt;"",IF(MOD(VALUE(LEFT(A3504,1)),2)=1,IF(D3504="D",C3504,-C3504),IF(D3504="C",C3504,-C3504)),"")</f>
        <v/>
      </c>
    </row>
    <row r="3505" spans="1:5" x14ac:dyDescent="0.2">
      <c r="A3505" s="11" t="str">
        <f>IF('Atual-TXT'!A3526&lt;&gt;"",LEFT('Atual-TXT'!A3526,15),"")</f>
        <v/>
      </c>
      <c r="B3505" s="11" t="str">
        <f>IF('Atual-TXT'!A3526&lt;&gt;"",RIGHT(LEFT('Atual-TXT'!A3526,51),34),"")</f>
        <v/>
      </c>
      <c r="C3505" s="12" t="str">
        <f>IF('Atual-TXT'!A3526&lt;&gt;"",VALUE(RIGHT(LEFT('Atual-TXT'!A3526,75),23)),"")</f>
        <v/>
      </c>
      <c r="D3505" s="11" t="str">
        <f>IF('Atual-TXT'!A3526&lt;&gt;"",RIGHT(LEFT('Atual-TXT'!A3526,77),1),"")</f>
        <v/>
      </c>
      <c r="E3505" s="12" t="str">
        <f>IF('Atual-TXT'!A3526&lt;&gt;"",IF(MOD(VALUE(LEFT(A3505,1)),2)=1,IF(D3505="D",C3505,-C3505),IF(D3505="C",C3505,-C3505)),"")</f>
        <v/>
      </c>
    </row>
    <row r="3506" spans="1:5" x14ac:dyDescent="0.2">
      <c r="A3506" s="11" t="str">
        <f>IF('Atual-TXT'!A3527&lt;&gt;"",LEFT('Atual-TXT'!A3527,15),"")</f>
        <v/>
      </c>
      <c r="B3506" s="11" t="str">
        <f>IF('Atual-TXT'!A3527&lt;&gt;"",RIGHT(LEFT('Atual-TXT'!A3527,51),34),"")</f>
        <v/>
      </c>
      <c r="C3506" s="12" t="str">
        <f>IF('Atual-TXT'!A3527&lt;&gt;"",VALUE(RIGHT(LEFT('Atual-TXT'!A3527,75),23)),"")</f>
        <v/>
      </c>
      <c r="D3506" s="11" t="str">
        <f>IF('Atual-TXT'!A3527&lt;&gt;"",RIGHT(LEFT('Atual-TXT'!A3527,77),1),"")</f>
        <v/>
      </c>
      <c r="E3506" s="12" t="str">
        <f>IF('Atual-TXT'!A3527&lt;&gt;"",IF(MOD(VALUE(LEFT(A3506,1)),2)=1,IF(D3506="D",C3506,-C3506),IF(D3506="C",C3506,-C3506)),"")</f>
        <v/>
      </c>
    </row>
    <row r="3507" spans="1:5" x14ac:dyDescent="0.2">
      <c r="A3507" s="11" t="str">
        <f>IF('Atual-TXT'!A3528&lt;&gt;"",LEFT('Atual-TXT'!A3528,15),"")</f>
        <v/>
      </c>
      <c r="B3507" s="11" t="str">
        <f>IF('Atual-TXT'!A3528&lt;&gt;"",RIGHT(LEFT('Atual-TXT'!A3528,51),34),"")</f>
        <v/>
      </c>
      <c r="C3507" s="12" t="str">
        <f>IF('Atual-TXT'!A3528&lt;&gt;"",VALUE(RIGHT(LEFT('Atual-TXT'!A3528,75),23)),"")</f>
        <v/>
      </c>
      <c r="D3507" s="11" t="str">
        <f>IF('Atual-TXT'!A3528&lt;&gt;"",RIGHT(LEFT('Atual-TXT'!A3528,77),1),"")</f>
        <v/>
      </c>
      <c r="E3507" s="12" t="str">
        <f>IF('Atual-TXT'!A3528&lt;&gt;"",IF(MOD(VALUE(LEFT(A3507,1)),2)=1,IF(D3507="D",C3507,-C3507),IF(D3507="C",C3507,-C3507)),"")</f>
        <v/>
      </c>
    </row>
    <row r="3508" spans="1:5" x14ac:dyDescent="0.2">
      <c r="A3508" s="11" t="str">
        <f>IF('Atual-TXT'!A3529&lt;&gt;"",LEFT('Atual-TXT'!A3529,15),"")</f>
        <v/>
      </c>
      <c r="B3508" s="11" t="str">
        <f>IF('Atual-TXT'!A3529&lt;&gt;"",RIGHT(LEFT('Atual-TXT'!A3529,51),34),"")</f>
        <v/>
      </c>
      <c r="C3508" s="12" t="str">
        <f>IF('Atual-TXT'!A3529&lt;&gt;"",VALUE(RIGHT(LEFT('Atual-TXT'!A3529,75),23)),"")</f>
        <v/>
      </c>
      <c r="D3508" s="11" t="str">
        <f>IF('Atual-TXT'!A3529&lt;&gt;"",RIGHT(LEFT('Atual-TXT'!A3529,77),1),"")</f>
        <v/>
      </c>
      <c r="E3508" s="12" t="str">
        <f>IF('Atual-TXT'!A3529&lt;&gt;"",IF(MOD(VALUE(LEFT(A3508,1)),2)=1,IF(D3508="D",C3508,-C3508),IF(D3508="C",C3508,-C3508)),"")</f>
        <v/>
      </c>
    </row>
    <row r="3509" spans="1:5" x14ac:dyDescent="0.2">
      <c r="A3509" s="11" t="str">
        <f>IF('Atual-TXT'!A3530&lt;&gt;"",LEFT('Atual-TXT'!A3530,15),"")</f>
        <v/>
      </c>
      <c r="B3509" s="11" t="str">
        <f>IF('Atual-TXT'!A3530&lt;&gt;"",RIGHT(LEFT('Atual-TXT'!A3530,51),34),"")</f>
        <v/>
      </c>
      <c r="C3509" s="12" t="str">
        <f>IF('Atual-TXT'!A3530&lt;&gt;"",VALUE(RIGHT(LEFT('Atual-TXT'!A3530,75),23)),"")</f>
        <v/>
      </c>
      <c r="D3509" s="11" t="str">
        <f>IF('Atual-TXT'!A3530&lt;&gt;"",RIGHT(LEFT('Atual-TXT'!A3530,77),1),"")</f>
        <v/>
      </c>
      <c r="E3509" s="12" t="str">
        <f>IF('Atual-TXT'!A3530&lt;&gt;"",IF(MOD(VALUE(LEFT(A3509,1)),2)=1,IF(D3509="D",C3509,-C3509),IF(D3509="C",C3509,-C3509)),"")</f>
        <v/>
      </c>
    </row>
    <row r="3510" spans="1:5" x14ac:dyDescent="0.2">
      <c r="A3510" s="11" t="str">
        <f>IF('Atual-TXT'!A3531&lt;&gt;"",LEFT('Atual-TXT'!A3531,15),"")</f>
        <v/>
      </c>
      <c r="B3510" s="11" t="str">
        <f>IF('Atual-TXT'!A3531&lt;&gt;"",RIGHT(LEFT('Atual-TXT'!A3531,51),34),"")</f>
        <v/>
      </c>
      <c r="C3510" s="12" t="str">
        <f>IF('Atual-TXT'!A3531&lt;&gt;"",VALUE(RIGHT(LEFT('Atual-TXT'!A3531,75),23)),"")</f>
        <v/>
      </c>
      <c r="D3510" s="11" t="str">
        <f>IF('Atual-TXT'!A3531&lt;&gt;"",RIGHT(LEFT('Atual-TXT'!A3531,77),1),"")</f>
        <v/>
      </c>
      <c r="E3510" s="12" t="str">
        <f>IF('Atual-TXT'!A3531&lt;&gt;"",IF(MOD(VALUE(LEFT(A3510,1)),2)=1,IF(D3510="D",C3510,-C3510),IF(D3510="C",C3510,-C3510)),"")</f>
        <v/>
      </c>
    </row>
    <row r="3511" spans="1:5" x14ac:dyDescent="0.2">
      <c r="A3511" s="11" t="str">
        <f>IF('Atual-TXT'!A3532&lt;&gt;"",LEFT('Atual-TXT'!A3532,15),"")</f>
        <v/>
      </c>
      <c r="B3511" s="11" t="str">
        <f>IF('Atual-TXT'!A3532&lt;&gt;"",RIGHT(LEFT('Atual-TXT'!A3532,51),34),"")</f>
        <v/>
      </c>
      <c r="C3511" s="12" t="str">
        <f>IF('Atual-TXT'!A3532&lt;&gt;"",VALUE(RIGHT(LEFT('Atual-TXT'!A3532,75),23)),"")</f>
        <v/>
      </c>
      <c r="D3511" s="11" t="str">
        <f>IF('Atual-TXT'!A3532&lt;&gt;"",RIGHT(LEFT('Atual-TXT'!A3532,77),1),"")</f>
        <v/>
      </c>
      <c r="E3511" s="12" t="str">
        <f>IF('Atual-TXT'!A3532&lt;&gt;"",IF(MOD(VALUE(LEFT(A3511,1)),2)=1,IF(D3511="D",C3511,-C3511),IF(D3511="C",C3511,-C3511)),"")</f>
        <v/>
      </c>
    </row>
    <row r="3512" spans="1:5" x14ac:dyDescent="0.2">
      <c r="A3512" s="11" t="str">
        <f>IF('Atual-TXT'!A3533&lt;&gt;"",LEFT('Atual-TXT'!A3533,15),"")</f>
        <v/>
      </c>
      <c r="B3512" s="11" t="str">
        <f>IF('Atual-TXT'!A3533&lt;&gt;"",RIGHT(LEFT('Atual-TXT'!A3533,51),34),"")</f>
        <v/>
      </c>
      <c r="C3512" s="12" t="str">
        <f>IF('Atual-TXT'!A3533&lt;&gt;"",VALUE(RIGHT(LEFT('Atual-TXT'!A3533,75),23)),"")</f>
        <v/>
      </c>
      <c r="D3512" s="11" t="str">
        <f>IF('Atual-TXT'!A3533&lt;&gt;"",RIGHT(LEFT('Atual-TXT'!A3533,77),1),"")</f>
        <v/>
      </c>
      <c r="E3512" s="12" t="str">
        <f>IF('Atual-TXT'!A3533&lt;&gt;"",IF(MOD(VALUE(LEFT(A3512,1)),2)=1,IF(D3512="D",C3512,-C3512),IF(D3512="C",C3512,-C3512)),"")</f>
        <v/>
      </c>
    </row>
    <row r="3513" spans="1:5" x14ac:dyDescent="0.2">
      <c r="A3513" s="11" t="str">
        <f>IF('Atual-TXT'!A3534&lt;&gt;"",LEFT('Atual-TXT'!A3534,15),"")</f>
        <v/>
      </c>
      <c r="B3513" s="11" t="str">
        <f>IF('Atual-TXT'!A3534&lt;&gt;"",RIGHT(LEFT('Atual-TXT'!A3534,51),34),"")</f>
        <v/>
      </c>
      <c r="C3513" s="12" t="str">
        <f>IF('Atual-TXT'!A3534&lt;&gt;"",VALUE(RIGHT(LEFT('Atual-TXT'!A3534,75),23)),"")</f>
        <v/>
      </c>
      <c r="D3513" s="11" t="str">
        <f>IF('Atual-TXT'!A3534&lt;&gt;"",RIGHT(LEFT('Atual-TXT'!A3534,77),1),"")</f>
        <v/>
      </c>
      <c r="E3513" s="12" t="str">
        <f>IF('Atual-TXT'!A3534&lt;&gt;"",IF(MOD(VALUE(LEFT(A3513,1)),2)=1,IF(D3513="D",C3513,-C3513),IF(D3513="C",C3513,-C3513)),"")</f>
        <v/>
      </c>
    </row>
    <row r="3514" spans="1:5" x14ac:dyDescent="0.2">
      <c r="A3514" s="11" t="str">
        <f>IF('Atual-TXT'!A3535&lt;&gt;"",LEFT('Atual-TXT'!A3535,15),"")</f>
        <v/>
      </c>
      <c r="B3514" s="11" t="str">
        <f>IF('Atual-TXT'!A3535&lt;&gt;"",RIGHT(LEFT('Atual-TXT'!A3535,51),34),"")</f>
        <v/>
      </c>
      <c r="C3514" s="12" t="str">
        <f>IF('Atual-TXT'!A3535&lt;&gt;"",VALUE(RIGHT(LEFT('Atual-TXT'!A3535,75),23)),"")</f>
        <v/>
      </c>
      <c r="D3514" s="11" t="str">
        <f>IF('Atual-TXT'!A3535&lt;&gt;"",RIGHT(LEFT('Atual-TXT'!A3535,77),1),"")</f>
        <v/>
      </c>
      <c r="E3514" s="12" t="str">
        <f>IF('Atual-TXT'!A3535&lt;&gt;"",IF(MOD(VALUE(LEFT(A3514,1)),2)=1,IF(D3514="D",C3514,-C3514),IF(D3514="C",C3514,-C3514)),"")</f>
        <v/>
      </c>
    </row>
    <row r="3515" spans="1:5" x14ac:dyDescent="0.2">
      <c r="A3515" s="11" t="str">
        <f>IF('Atual-TXT'!A3536&lt;&gt;"",LEFT('Atual-TXT'!A3536,15),"")</f>
        <v/>
      </c>
      <c r="B3515" s="11" t="str">
        <f>IF('Atual-TXT'!A3536&lt;&gt;"",RIGHT(LEFT('Atual-TXT'!A3536,51),34),"")</f>
        <v/>
      </c>
      <c r="C3515" s="12" t="str">
        <f>IF('Atual-TXT'!A3536&lt;&gt;"",VALUE(RIGHT(LEFT('Atual-TXT'!A3536,75),23)),"")</f>
        <v/>
      </c>
      <c r="D3515" s="11" t="str">
        <f>IF('Atual-TXT'!A3536&lt;&gt;"",RIGHT(LEFT('Atual-TXT'!A3536,77),1),"")</f>
        <v/>
      </c>
      <c r="E3515" s="12" t="str">
        <f>IF('Atual-TXT'!A3536&lt;&gt;"",IF(MOD(VALUE(LEFT(A3515,1)),2)=1,IF(D3515="D",C3515,-C3515),IF(D3515="C",C3515,-C3515)),"")</f>
        <v/>
      </c>
    </row>
    <row r="3516" spans="1:5" x14ac:dyDescent="0.2">
      <c r="A3516" s="11" t="str">
        <f>IF('Atual-TXT'!A3537&lt;&gt;"",LEFT('Atual-TXT'!A3537,15),"")</f>
        <v/>
      </c>
      <c r="B3516" s="11" t="str">
        <f>IF('Atual-TXT'!A3537&lt;&gt;"",RIGHT(LEFT('Atual-TXT'!A3537,51),34),"")</f>
        <v/>
      </c>
      <c r="C3516" s="12" t="str">
        <f>IF('Atual-TXT'!A3537&lt;&gt;"",VALUE(RIGHT(LEFT('Atual-TXT'!A3537,75),23)),"")</f>
        <v/>
      </c>
      <c r="D3516" s="11" t="str">
        <f>IF('Atual-TXT'!A3537&lt;&gt;"",RIGHT(LEFT('Atual-TXT'!A3537,77),1),"")</f>
        <v/>
      </c>
      <c r="E3516" s="12" t="str">
        <f>IF('Atual-TXT'!A3537&lt;&gt;"",IF(MOD(VALUE(LEFT(A3516,1)),2)=1,IF(D3516="D",C3516,-C3516),IF(D3516="C",C3516,-C3516)),"")</f>
        <v/>
      </c>
    </row>
    <row r="3517" spans="1:5" x14ac:dyDescent="0.2">
      <c r="A3517" s="11" t="str">
        <f>IF('Atual-TXT'!A3538&lt;&gt;"",LEFT('Atual-TXT'!A3538,15),"")</f>
        <v/>
      </c>
      <c r="B3517" s="11" t="str">
        <f>IF('Atual-TXT'!A3538&lt;&gt;"",RIGHT(LEFT('Atual-TXT'!A3538,51),34),"")</f>
        <v/>
      </c>
      <c r="C3517" s="12" t="str">
        <f>IF('Atual-TXT'!A3538&lt;&gt;"",VALUE(RIGHT(LEFT('Atual-TXT'!A3538,75),23)),"")</f>
        <v/>
      </c>
      <c r="D3517" s="11" t="str">
        <f>IF('Atual-TXT'!A3538&lt;&gt;"",RIGHT(LEFT('Atual-TXT'!A3538,77),1),"")</f>
        <v/>
      </c>
      <c r="E3517" s="12" t="str">
        <f>IF('Atual-TXT'!A3538&lt;&gt;"",IF(MOD(VALUE(LEFT(A3517,1)),2)=1,IF(D3517="D",C3517,-C3517),IF(D3517="C",C3517,-C3517)),"")</f>
        <v/>
      </c>
    </row>
    <row r="3518" spans="1:5" x14ac:dyDescent="0.2">
      <c r="A3518" s="11" t="str">
        <f>IF('Atual-TXT'!A3539&lt;&gt;"",LEFT('Atual-TXT'!A3539,15),"")</f>
        <v/>
      </c>
      <c r="B3518" s="11" t="str">
        <f>IF('Atual-TXT'!A3539&lt;&gt;"",RIGHT(LEFT('Atual-TXT'!A3539,51),34),"")</f>
        <v/>
      </c>
      <c r="C3518" s="12" t="str">
        <f>IF('Atual-TXT'!A3539&lt;&gt;"",VALUE(RIGHT(LEFT('Atual-TXT'!A3539,75),23)),"")</f>
        <v/>
      </c>
      <c r="D3518" s="11" t="str">
        <f>IF('Atual-TXT'!A3539&lt;&gt;"",RIGHT(LEFT('Atual-TXT'!A3539,77),1),"")</f>
        <v/>
      </c>
      <c r="E3518" s="12" t="str">
        <f>IF('Atual-TXT'!A3539&lt;&gt;"",IF(MOD(VALUE(LEFT(A3518,1)),2)=1,IF(D3518="D",C3518,-C3518),IF(D3518="C",C3518,-C3518)),"")</f>
        <v/>
      </c>
    </row>
    <row r="3519" spans="1:5" x14ac:dyDescent="0.2">
      <c r="A3519" s="11" t="str">
        <f>IF('Atual-TXT'!A3540&lt;&gt;"",LEFT('Atual-TXT'!A3540,15),"")</f>
        <v/>
      </c>
      <c r="B3519" s="11" t="str">
        <f>IF('Atual-TXT'!A3540&lt;&gt;"",RIGHT(LEFT('Atual-TXT'!A3540,51),34),"")</f>
        <v/>
      </c>
      <c r="C3519" s="12" t="str">
        <f>IF('Atual-TXT'!A3540&lt;&gt;"",VALUE(RIGHT(LEFT('Atual-TXT'!A3540,75),23)),"")</f>
        <v/>
      </c>
      <c r="D3519" s="11" t="str">
        <f>IF('Atual-TXT'!A3540&lt;&gt;"",RIGHT(LEFT('Atual-TXT'!A3540,77),1),"")</f>
        <v/>
      </c>
      <c r="E3519" s="12" t="str">
        <f>IF('Atual-TXT'!A3540&lt;&gt;"",IF(MOD(VALUE(LEFT(A3519,1)),2)=1,IF(D3519="D",C3519,-C3519),IF(D3519="C",C3519,-C3519)),"")</f>
        <v/>
      </c>
    </row>
    <row r="3520" spans="1:5" x14ac:dyDescent="0.2">
      <c r="A3520" s="11" t="str">
        <f>IF('Atual-TXT'!A3541&lt;&gt;"",LEFT('Atual-TXT'!A3541,15),"")</f>
        <v/>
      </c>
      <c r="B3520" s="11" t="str">
        <f>IF('Atual-TXT'!A3541&lt;&gt;"",RIGHT(LEFT('Atual-TXT'!A3541,51),34),"")</f>
        <v/>
      </c>
      <c r="C3520" s="12" t="str">
        <f>IF('Atual-TXT'!A3541&lt;&gt;"",VALUE(RIGHT(LEFT('Atual-TXT'!A3541,75),23)),"")</f>
        <v/>
      </c>
      <c r="D3520" s="11" t="str">
        <f>IF('Atual-TXT'!A3541&lt;&gt;"",RIGHT(LEFT('Atual-TXT'!A3541,77),1),"")</f>
        <v/>
      </c>
      <c r="E3520" s="12" t="str">
        <f>IF('Atual-TXT'!A3541&lt;&gt;"",IF(MOD(VALUE(LEFT(A3520,1)),2)=1,IF(D3520="D",C3520,-C3520),IF(D3520="C",C3520,-C3520)),"")</f>
        <v/>
      </c>
    </row>
    <row r="3521" spans="1:5" x14ac:dyDescent="0.2">
      <c r="A3521" s="11" t="str">
        <f>IF('Atual-TXT'!A3542&lt;&gt;"",LEFT('Atual-TXT'!A3542,15),"")</f>
        <v/>
      </c>
      <c r="B3521" s="11" t="str">
        <f>IF('Atual-TXT'!A3542&lt;&gt;"",RIGHT(LEFT('Atual-TXT'!A3542,51),34),"")</f>
        <v/>
      </c>
      <c r="C3521" s="12" t="str">
        <f>IF('Atual-TXT'!A3542&lt;&gt;"",VALUE(RIGHT(LEFT('Atual-TXT'!A3542,75),23)),"")</f>
        <v/>
      </c>
      <c r="D3521" s="11" t="str">
        <f>IF('Atual-TXT'!A3542&lt;&gt;"",RIGHT(LEFT('Atual-TXT'!A3542,77),1),"")</f>
        <v/>
      </c>
      <c r="E3521" s="12" t="str">
        <f>IF('Atual-TXT'!A3542&lt;&gt;"",IF(MOD(VALUE(LEFT(A3521,1)),2)=1,IF(D3521="D",C3521,-C3521),IF(D3521="C",C3521,-C3521)),"")</f>
        <v/>
      </c>
    </row>
    <row r="3522" spans="1:5" x14ac:dyDescent="0.2">
      <c r="A3522" s="11" t="str">
        <f>IF('Atual-TXT'!A3543&lt;&gt;"",LEFT('Atual-TXT'!A3543,15),"")</f>
        <v/>
      </c>
      <c r="B3522" s="11" t="str">
        <f>IF('Atual-TXT'!A3543&lt;&gt;"",RIGHT(LEFT('Atual-TXT'!A3543,51),34),"")</f>
        <v/>
      </c>
      <c r="C3522" s="12" t="str">
        <f>IF('Atual-TXT'!A3543&lt;&gt;"",VALUE(RIGHT(LEFT('Atual-TXT'!A3543,75),23)),"")</f>
        <v/>
      </c>
      <c r="D3522" s="11" t="str">
        <f>IF('Atual-TXT'!A3543&lt;&gt;"",RIGHT(LEFT('Atual-TXT'!A3543,77),1),"")</f>
        <v/>
      </c>
      <c r="E3522" s="12" t="str">
        <f>IF('Atual-TXT'!A3543&lt;&gt;"",IF(MOD(VALUE(LEFT(A3522,1)),2)=1,IF(D3522="D",C3522,-C3522),IF(D3522="C",C3522,-C3522)),"")</f>
        <v/>
      </c>
    </row>
    <row r="3523" spans="1:5" x14ac:dyDescent="0.2">
      <c r="A3523" s="11" t="str">
        <f>IF('Atual-TXT'!A3544&lt;&gt;"",LEFT('Atual-TXT'!A3544,15),"")</f>
        <v/>
      </c>
      <c r="B3523" s="11" t="str">
        <f>IF('Atual-TXT'!A3544&lt;&gt;"",RIGHT(LEFT('Atual-TXT'!A3544,51),34),"")</f>
        <v/>
      </c>
      <c r="C3523" s="12" t="str">
        <f>IF('Atual-TXT'!A3544&lt;&gt;"",VALUE(RIGHT(LEFT('Atual-TXT'!A3544,75),23)),"")</f>
        <v/>
      </c>
      <c r="D3523" s="11" t="str">
        <f>IF('Atual-TXT'!A3544&lt;&gt;"",RIGHT(LEFT('Atual-TXT'!A3544,77),1),"")</f>
        <v/>
      </c>
      <c r="E3523" s="12" t="str">
        <f>IF('Atual-TXT'!A3544&lt;&gt;"",IF(MOD(VALUE(LEFT(A3523,1)),2)=1,IF(D3523="D",C3523,-C3523),IF(D3523="C",C3523,-C3523)),"")</f>
        <v/>
      </c>
    </row>
    <row r="3524" spans="1:5" x14ac:dyDescent="0.2">
      <c r="A3524" s="11" t="str">
        <f>IF('Atual-TXT'!A3545&lt;&gt;"",LEFT('Atual-TXT'!A3545,15),"")</f>
        <v/>
      </c>
      <c r="B3524" s="11" t="str">
        <f>IF('Atual-TXT'!A3545&lt;&gt;"",RIGHT(LEFT('Atual-TXT'!A3545,51),34),"")</f>
        <v/>
      </c>
      <c r="C3524" s="12" t="str">
        <f>IF('Atual-TXT'!A3545&lt;&gt;"",VALUE(RIGHT(LEFT('Atual-TXT'!A3545,75),23)),"")</f>
        <v/>
      </c>
      <c r="D3524" s="11" t="str">
        <f>IF('Atual-TXT'!A3545&lt;&gt;"",RIGHT(LEFT('Atual-TXT'!A3545,77),1),"")</f>
        <v/>
      </c>
      <c r="E3524" s="12" t="str">
        <f>IF('Atual-TXT'!A3545&lt;&gt;"",IF(MOD(VALUE(LEFT(A3524,1)),2)=1,IF(D3524="D",C3524,-C3524),IF(D3524="C",C3524,-C3524)),"")</f>
        <v/>
      </c>
    </row>
    <row r="3525" spans="1:5" x14ac:dyDescent="0.2">
      <c r="A3525" s="11" t="str">
        <f>IF('Atual-TXT'!A3546&lt;&gt;"",LEFT('Atual-TXT'!A3546,15),"")</f>
        <v/>
      </c>
      <c r="B3525" s="11" t="str">
        <f>IF('Atual-TXT'!A3546&lt;&gt;"",RIGHT(LEFT('Atual-TXT'!A3546,51),34),"")</f>
        <v/>
      </c>
      <c r="C3525" s="12" t="str">
        <f>IF('Atual-TXT'!A3546&lt;&gt;"",VALUE(RIGHT(LEFT('Atual-TXT'!A3546,75),23)),"")</f>
        <v/>
      </c>
      <c r="D3525" s="11" t="str">
        <f>IF('Atual-TXT'!A3546&lt;&gt;"",RIGHT(LEFT('Atual-TXT'!A3546,77),1),"")</f>
        <v/>
      </c>
      <c r="E3525" s="12" t="str">
        <f>IF('Atual-TXT'!A3546&lt;&gt;"",IF(MOD(VALUE(LEFT(A3525,1)),2)=1,IF(D3525="D",C3525,-C3525),IF(D3525="C",C3525,-C3525)),"")</f>
        <v/>
      </c>
    </row>
    <row r="3526" spans="1:5" x14ac:dyDescent="0.2">
      <c r="A3526" s="11" t="str">
        <f>IF('Atual-TXT'!A3547&lt;&gt;"",LEFT('Atual-TXT'!A3547,15),"")</f>
        <v/>
      </c>
      <c r="B3526" s="11" t="str">
        <f>IF('Atual-TXT'!A3547&lt;&gt;"",RIGHT(LEFT('Atual-TXT'!A3547,51),34),"")</f>
        <v/>
      </c>
      <c r="C3526" s="12" t="str">
        <f>IF('Atual-TXT'!A3547&lt;&gt;"",VALUE(RIGHT(LEFT('Atual-TXT'!A3547,75),23)),"")</f>
        <v/>
      </c>
      <c r="D3526" s="11" t="str">
        <f>IF('Atual-TXT'!A3547&lt;&gt;"",RIGHT(LEFT('Atual-TXT'!A3547,77),1),"")</f>
        <v/>
      </c>
      <c r="E3526" s="12" t="str">
        <f>IF('Atual-TXT'!A3547&lt;&gt;"",IF(MOD(VALUE(LEFT(A3526,1)),2)=1,IF(D3526="D",C3526,-C3526),IF(D3526="C",C3526,-C3526)),"")</f>
        <v/>
      </c>
    </row>
    <row r="3527" spans="1:5" x14ac:dyDescent="0.2">
      <c r="A3527" s="11" t="str">
        <f>IF('Atual-TXT'!A3548&lt;&gt;"",LEFT('Atual-TXT'!A3548,15),"")</f>
        <v/>
      </c>
      <c r="B3527" s="11" t="str">
        <f>IF('Atual-TXT'!A3548&lt;&gt;"",RIGHT(LEFT('Atual-TXT'!A3548,51),34),"")</f>
        <v/>
      </c>
      <c r="C3527" s="12" t="str">
        <f>IF('Atual-TXT'!A3548&lt;&gt;"",VALUE(RIGHT(LEFT('Atual-TXT'!A3548,75),23)),"")</f>
        <v/>
      </c>
      <c r="D3527" s="11" t="str">
        <f>IF('Atual-TXT'!A3548&lt;&gt;"",RIGHT(LEFT('Atual-TXT'!A3548,77),1),"")</f>
        <v/>
      </c>
      <c r="E3527" s="12" t="str">
        <f>IF('Atual-TXT'!A3548&lt;&gt;"",IF(MOD(VALUE(LEFT(A3527,1)),2)=1,IF(D3527="D",C3527,-C3527),IF(D3527="C",C3527,-C3527)),"")</f>
        <v/>
      </c>
    </row>
    <row r="3528" spans="1:5" x14ac:dyDescent="0.2">
      <c r="A3528" s="11" t="str">
        <f>IF('Atual-TXT'!A3549&lt;&gt;"",LEFT('Atual-TXT'!A3549,15),"")</f>
        <v/>
      </c>
      <c r="B3528" s="11" t="str">
        <f>IF('Atual-TXT'!A3549&lt;&gt;"",RIGHT(LEFT('Atual-TXT'!A3549,51),34),"")</f>
        <v/>
      </c>
      <c r="C3528" s="12" t="str">
        <f>IF('Atual-TXT'!A3549&lt;&gt;"",VALUE(RIGHT(LEFT('Atual-TXT'!A3549,75),23)),"")</f>
        <v/>
      </c>
      <c r="D3528" s="11" t="str">
        <f>IF('Atual-TXT'!A3549&lt;&gt;"",RIGHT(LEFT('Atual-TXT'!A3549,77),1),"")</f>
        <v/>
      </c>
      <c r="E3528" s="12" t="str">
        <f>IF('Atual-TXT'!A3549&lt;&gt;"",IF(MOD(VALUE(LEFT(A3528,1)),2)=1,IF(D3528="D",C3528,-C3528),IF(D3528="C",C3528,-C3528)),"")</f>
        <v/>
      </c>
    </row>
    <row r="3529" spans="1:5" x14ac:dyDescent="0.2">
      <c r="A3529" s="11" t="str">
        <f>IF('Atual-TXT'!A3550&lt;&gt;"",LEFT('Atual-TXT'!A3550,15),"")</f>
        <v/>
      </c>
      <c r="B3529" s="11" t="str">
        <f>IF('Atual-TXT'!A3550&lt;&gt;"",RIGHT(LEFT('Atual-TXT'!A3550,51),34),"")</f>
        <v/>
      </c>
      <c r="C3529" s="12" t="str">
        <f>IF('Atual-TXT'!A3550&lt;&gt;"",VALUE(RIGHT(LEFT('Atual-TXT'!A3550,75),23)),"")</f>
        <v/>
      </c>
      <c r="D3529" s="11" t="str">
        <f>IF('Atual-TXT'!A3550&lt;&gt;"",RIGHT(LEFT('Atual-TXT'!A3550,77),1),"")</f>
        <v/>
      </c>
      <c r="E3529" s="12" t="str">
        <f>IF('Atual-TXT'!A3550&lt;&gt;"",IF(MOD(VALUE(LEFT(A3529,1)),2)=1,IF(D3529="D",C3529,-C3529),IF(D3529="C",C3529,-C3529)),"")</f>
        <v/>
      </c>
    </row>
    <row r="3530" spans="1:5" x14ac:dyDescent="0.2">
      <c r="A3530" s="11" t="str">
        <f>IF('Atual-TXT'!A3551&lt;&gt;"",LEFT('Atual-TXT'!A3551,15),"")</f>
        <v/>
      </c>
      <c r="B3530" s="11" t="str">
        <f>IF('Atual-TXT'!A3551&lt;&gt;"",RIGHT(LEFT('Atual-TXT'!A3551,51),34),"")</f>
        <v/>
      </c>
      <c r="C3530" s="12" t="str">
        <f>IF('Atual-TXT'!A3551&lt;&gt;"",VALUE(RIGHT(LEFT('Atual-TXT'!A3551,75),23)),"")</f>
        <v/>
      </c>
      <c r="D3530" s="11" t="str">
        <f>IF('Atual-TXT'!A3551&lt;&gt;"",RIGHT(LEFT('Atual-TXT'!A3551,77),1),"")</f>
        <v/>
      </c>
      <c r="E3530" s="12" t="str">
        <f>IF('Atual-TXT'!A3551&lt;&gt;"",IF(MOD(VALUE(LEFT(A3530,1)),2)=1,IF(D3530="D",C3530,-C3530),IF(D3530="C",C3530,-C3530)),"")</f>
        <v/>
      </c>
    </row>
    <row r="3531" spans="1:5" x14ac:dyDescent="0.2">
      <c r="A3531" s="11" t="str">
        <f>IF('Atual-TXT'!A3552&lt;&gt;"",LEFT('Atual-TXT'!A3552,15),"")</f>
        <v/>
      </c>
      <c r="B3531" s="11" t="str">
        <f>IF('Atual-TXT'!A3552&lt;&gt;"",RIGHT(LEFT('Atual-TXT'!A3552,51),34),"")</f>
        <v/>
      </c>
      <c r="C3531" s="12" t="str">
        <f>IF('Atual-TXT'!A3552&lt;&gt;"",VALUE(RIGHT(LEFT('Atual-TXT'!A3552,75),23)),"")</f>
        <v/>
      </c>
      <c r="D3531" s="11" t="str">
        <f>IF('Atual-TXT'!A3552&lt;&gt;"",RIGHT(LEFT('Atual-TXT'!A3552,77),1),"")</f>
        <v/>
      </c>
      <c r="E3531" s="12" t="str">
        <f>IF('Atual-TXT'!A3552&lt;&gt;"",IF(MOD(VALUE(LEFT(A3531,1)),2)=1,IF(D3531="D",C3531,-C3531),IF(D3531="C",C3531,-C3531)),"")</f>
        <v/>
      </c>
    </row>
    <row r="3532" spans="1:5" x14ac:dyDescent="0.2">
      <c r="A3532" s="11" t="str">
        <f>IF('Atual-TXT'!A3553&lt;&gt;"",LEFT('Atual-TXT'!A3553,15),"")</f>
        <v/>
      </c>
      <c r="B3532" s="11" t="str">
        <f>IF('Atual-TXT'!A3553&lt;&gt;"",RIGHT(LEFT('Atual-TXT'!A3553,51),34),"")</f>
        <v/>
      </c>
      <c r="C3532" s="12" t="str">
        <f>IF('Atual-TXT'!A3553&lt;&gt;"",VALUE(RIGHT(LEFT('Atual-TXT'!A3553,75),23)),"")</f>
        <v/>
      </c>
      <c r="D3532" s="11" t="str">
        <f>IF('Atual-TXT'!A3553&lt;&gt;"",RIGHT(LEFT('Atual-TXT'!A3553,77),1),"")</f>
        <v/>
      </c>
      <c r="E3532" s="12" t="str">
        <f>IF('Atual-TXT'!A3553&lt;&gt;"",IF(MOD(VALUE(LEFT(A3532,1)),2)=1,IF(D3532="D",C3532,-C3532),IF(D3532="C",C3532,-C3532)),"")</f>
        <v/>
      </c>
    </row>
    <row r="3533" spans="1:5" x14ac:dyDescent="0.2">
      <c r="A3533" s="11" t="str">
        <f>IF('Atual-TXT'!A3554&lt;&gt;"",LEFT('Atual-TXT'!A3554,15),"")</f>
        <v/>
      </c>
      <c r="B3533" s="11" t="str">
        <f>IF('Atual-TXT'!A3554&lt;&gt;"",RIGHT(LEFT('Atual-TXT'!A3554,51),34),"")</f>
        <v/>
      </c>
      <c r="C3533" s="12" t="str">
        <f>IF('Atual-TXT'!A3554&lt;&gt;"",VALUE(RIGHT(LEFT('Atual-TXT'!A3554,75),23)),"")</f>
        <v/>
      </c>
      <c r="D3533" s="11" t="str">
        <f>IF('Atual-TXT'!A3554&lt;&gt;"",RIGHT(LEFT('Atual-TXT'!A3554,77),1),"")</f>
        <v/>
      </c>
      <c r="E3533" s="12" t="str">
        <f>IF('Atual-TXT'!A3554&lt;&gt;"",IF(MOD(VALUE(LEFT(A3533,1)),2)=1,IF(D3533="D",C3533,-C3533),IF(D3533="C",C3533,-C3533)),"")</f>
        <v/>
      </c>
    </row>
    <row r="3534" spans="1:5" x14ac:dyDescent="0.2">
      <c r="A3534" s="11" t="str">
        <f>IF('Atual-TXT'!A3555&lt;&gt;"",LEFT('Atual-TXT'!A3555,15),"")</f>
        <v/>
      </c>
      <c r="B3534" s="11" t="str">
        <f>IF('Atual-TXT'!A3555&lt;&gt;"",RIGHT(LEFT('Atual-TXT'!A3555,51),34),"")</f>
        <v/>
      </c>
      <c r="C3534" s="12" t="str">
        <f>IF('Atual-TXT'!A3555&lt;&gt;"",VALUE(RIGHT(LEFT('Atual-TXT'!A3555,75),23)),"")</f>
        <v/>
      </c>
      <c r="D3534" s="11" t="str">
        <f>IF('Atual-TXT'!A3555&lt;&gt;"",RIGHT(LEFT('Atual-TXT'!A3555,77),1),"")</f>
        <v/>
      </c>
      <c r="E3534" s="12" t="str">
        <f>IF('Atual-TXT'!A3555&lt;&gt;"",IF(MOD(VALUE(LEFT(A3534,1)),2)=1,IF(D3534="D",C3534,-C3534),IF(D3534="C",C3534,-C3534)),"")</f>
        <v/>
      </c>
    </row>
    <row r="3535" spans="1:5" x14ac:dyDescent="0.2">
      <c r="A3535" s="11" t="str">
        <f>IF('Atual-TXT'!A3556&lt;&gt;"",LEFT('Atual-TXT'!A3556,15),"")</f>
        <v/>
      </c>
      <c r="B3535" s="11" t="str">
        <f>IF('Atual-TXT'!A3556&lt;&gt;"",RIGHT(LEFT('Atual-TXT'!A3556,51),34),"")</f>
        <v/>
      </c>
      <c r="C3535" s="12" t="str">
        <f>IF('Atual-TXT'!A3556&lt;&gt;"",VALUE(RIGHT(LEFT('Atual-TXT'!A3556,75),23)),"")</f>
        <v/>
      </c>
      <c r="D3535" s="11" t="str">
        <f>IF('Atual-TXT'!A3556&lt;&gt;"",RIGHT(LEFT('Atual-TXT'!A3556,77),1),"")</f>
        <v/>
      </c>
      <c r="E3535" s="12" t="str">
        <f>IF('Atual-TXT'!A3556&lt;&gt;"",IF(MOD(VALUE(LEFT(A3535,1)),2)=1,IF(D3535="D",C3535,-C3535),IF(D3535="C",C3535,-C3535)),"")</f>
        <v/>
      </c>
    </row>
    <row r="3536" spans="1:5" x14ac:dyDescent="0.2">
      <c r="A3536" s="11" t="str">
        <f>IF('Atual-TXT'!A3557&lt;&gt;"",LEFT('Atual-TXT'!A3557,15),"")</f>
        <v/>
      </c>
      <c r="B3536" s="11" t="str">
        <f>IF('Atual-TXT'!A3557&lt;&gt;"",RIGHT(LEFT('Atual-TXT'!A3557,51),34),"")</f>
        <v/>
      </c>
      <c r="C3536" s="12" t="str">
        <f>IF('Atual-TXT'!A3557&lt;&gt;"",VALUE(RIGHT(LEFT('Atual-TXT'!A3557,75),23)),"")</f>
        <v/>
      </c>
      <c r="D3536" s="11" t="str">
        <f>IF('Atual-TXT'!A3557&lt;&gt;"",RIGHT(LEFT('Atual-TXT'!A3557,77),1),"")</f>
        <v/>
      </c>
      <c r="E3536" s="12" t="str">
        <f>IF('Atual-TXT'!A3557&lt;&gt;"",IF(MOD(VALUE(LEFT(A3536,1)),2)=1,IF(D3536="D",C3536,-C3536),IF(D3536="C",C3536,-C3536)),"")</f>
        <v/>
      </c>
    </row>
    <row r="3537" spans="1:5" x14ac:dyDescent="0.2">
      <c r="A3537" s="11" t="str">
        <f>IF('Atual-TXT'!A3558&lt;&gt;"",LEFT('Atual-TXT'!A3558,15),"")</f>
        <v/>
      </c>
      <c r="B3537" s="11" t="str">
        <f>IF('Atual-TXT'!A3558&lt;&gt;"",RIGHT(LEFT('Atual-TXT'!A3558,51),34),"")</f>
        <v/>
      </c>
      <c r="C3537" s="12" t="str">
        <f>IF('Atual-TXT'!A3558&lt;&gt;"",VALUE(RIGHT(LEFT('Atual-TXT'!A3558,75),23)),"")</f>
        <v/>
      </c>
      <c r="D3537" s="11" t="str">
        <f>IF('Atual-TXT'!A3558&lt;&gt;"",RIGHT(LEFT('Atual-TXT'!A3558,77),1),"")</f>
        <v/>
      </c>
      <c r="E3537" s="12" t="str">
        <f>IF('Atual-TXT'!A3558&lt;&gt;"",IF(MOD(VALUE(LEFT(A3537,1)),2)=1,IF(D3537="D",C3537,-C3537),IF(D3537="C",C3537,-C3537)),"")</f>
        <v/>
      </c>
    </row>
    <row r="3538" spans="1:5" x14ac:dyDescent="0.2">
      <c r="A3538" s="11" t="str">
        <f>IF('Atual-TXT'!A3559&lt;&gt;"",LEFT('Atual-TXT'!A3559,15),"")</f>
        <v/>
      </c>
      <c r="B3538" s="11" t="str">
        <f>IF('Atual-TXT'!A3559&lt;&gt;"",RIGHT(LEFT('Atual-TXT'!A3559,51),34),"")</f>
        <v/>
      </c>
      <c r="C3538" s="12" t="str">
        <f>IF('Atual-TXT'!A3559&lt;&gt;"",VALUE(RIGHT(LEFT('Atual-TXT'!A3559,75),23)),"")</f>
        <v/>
      </c>
      <c r="D3538" s="11" t="str">
        <f>IF('Atual-TXT'!A3559&lt;&gt;"",RIGHT(LEFT('Atual-TXT'!A3559,77),1),"")</f>
        <v/>
      </c>
      <c r="E3538" s="12" t="str">
        <f>IF('Atual-TXT'!A3559&lt;&gt;"",IF(MOD(VALUE(LEFT(A3538,1)),2)=1,IF(D3538="D",C3538,-C3538),IF(D3538="C",C3538,-C3538)),"")</f>
        <v/>
      </c>
    </row>
    <row r="3539" spans="1:5" x14ac:dyDescent="0.2">
      <c r="A3539" s="11" t="str">
        <f>IF('Atual-TXT'!A3560&lt;&gt;"",LEFT('Atual-TXT'!A3560,15),"")</f>
        <v/>
      </c>
      <c r="B3539" s="11" t="str">
        <f>IF('Atual-TXT'!A3560&lt;&gt;"",RIGHT(LEFT('Atual-TXT'!A3560,51),34),"")</f>
        <v/>
      </c>
      <c r="C3539" s="12" t="str">
        <f>IF('Atual-TXT'!A3560&lt;&gt;"",VALUE(RIGHT(LEFT('Atual-TXT'!A3560,75),23)),"")</f>
        <v/>
      </c>
      <c r="D3539" s="11" t="str">
        <f>IF('Atual-TXT'!A3560&lt;&gt;"",RIGHT(LEFT('Atual-TXT'!A3560,77),1),"")</f>
        <v/>
      </c>
      <c r="E3539" s="12" t="str">
        <f>IF('Atual-TXT'!A3560&lt;&gt;"",IF(MOD(VALUE(LEFT(A3539,1)),2)=1,IF(D3539="D",C3539,-C3539),IF(D3539="C",C3539,-C3539)),"")</f>
        <v/>
      </c>
    </row>
    <row r="3540" spans="1:5" x14ac:dyDescent="0.2">
      <c r="A3540" s="11" t="str">
        <f>IF('Atual-TXT'!A3561&lt;&gt;"",LEFT('Atual-TXT'!A3561,15),"")</f>
        <v/>
      </c>
      <c r="B3540" s="11" t="str">
        <f>IF('Atual-TXT'!A3561&lt;&gt;"",RIGHT(LEFT('Atual-TXT'!A3561,51),34),"")</f>
        <v/>
      </c>
      <c r="C3540" s="12" t="str">
        <f>IF('Atual-TXT'!A3561&lt;&gt;"",VALUE(RIGHT(LEFT('Atual-TXT'!A3561,75),23)),"")</f>
        <v/>
      </c>
      <c r="D3540" s="11" t="str">
        <f>IF('Atual-TXT'!A3561&lt;&gt;"",RIGHT(LEFT('Atual-TXT'!A3561,77),1),"")</f>
        <v/>
      </c>
      <c r="E3540" s="12" t="str">
        <f>IF('Atual-TXT'!A3561&lt;&gt;"",IF(MOD(VALUE(LEFT(A3540,1)),2)=1,IF(D3540="D",C3540,-C3540),IF(D3540="C",C3540,-C3540)),"")</f>
        <v/>
      </c>
    </row>
    <row r="3541" spans="1:5" x14ac:dyDescent="0.2">
      <c r="A3541" s="11" t="str">
        <f>IF('Atual-TXT'!A3562&lt;&gt;"",LEFT('Atual-TXT'!A3562,15),"")</f>
        <v/>
      </c>
      <c r="B3541" s="11" t="str">
        <f>IF('Atual-TXT'!A3562&lt;&gt;"",RIGHT(LEFT('Atual-TXT'!A3562,51),34),"")</f>
        <v/>
      </c>
      <c r="C3541" s="12" t="str">
        <f>IF('Atual-TXT'!A3562&lt;&gt;"",VALUE(RIGHT(LEFT('Atual-TXT'!A3562,75),23)),"")</f>
        <v/>
      </c>
      <c r="D3541" s="11" t="str">
        <f>IF('Atual-TXT'!A3562&lt;&gt;"",RIGHT(LEFT('Atual-TXT'!A3562,77),1),"")</f>
        <v/>
      </c>
      <c r="E3541" s="12" t="str">
        <f>IF('Atual-TXT'!A3562&lt;&gt;"",IF(MOD(VALUE(LEFT(A3541,1)),2)=1,IF(D3541="D",C3541,-C3541),IF(D3541="C",C3541,-C3541)),"")</f>
        <v/>
      </c>
    </row>
    <row r="3542" spans="1:5" x14ac:dyDescent="0.2">
      <c r="A3542" s="11" t="str">
        <f>IF('Atual-TXT'!A3563&lt;&gt;"",LEFT('Atual-TXT'!A3563,15),"")</f>
        <v/>
      </c>
      <c r="B3542" s="11" t="str">
        <f>IF('Atual-TXT'!A3563&lt;&gt;"",RIGHT(LEFT('Atual-TXT'!A3563,51),34),"")</f>
        <v/>
      </c>
      <c r="C3542" s="12" t="str">
        <f>IF('Atual-TXT'!A3563&lt;&gt;"",VALUE(RIGHT(LEFT('Atual-TXT'!A3563,75),23)),"")</f>
        <v/>
      </c>
      <c r="D3542" s="11" t="str">
        <f>IF('Atual-TXT'!A3563&lt;&gt;"",RIGHT(LEFT('Atual-TXT'!A3563,77),1),"")</f>
        <v/>
      </c>
      <c r="E3542" s="12" t="str">
        <f>IF('Atual-TXT'!A3563&lt;&gt;"",IF(MOD(VALUE(LEFT(A3542,1)),2)=1,IF(D3542="D",C3542,-C3542),IF(D3542="C",C3542,-C3542)),"")</f>
        <v/>
      </c>
    </row>
    <row r="3543" spans="1:5" x14ac:dyDescent="0.2">
      <c r="A3543" s="11" t="str">
        <f>IF('Atual-TXT'!A3564&lt;&gt;"",LEFT('Atual-TXT'!A3564,15),"")</f>
        <v/>
      </c>
      <c r="B3543" s="11" t="str">
        <f>IF('Atual-TXT'!A3564&lt;&gt;"",RIGHT(LEFT('Atual-TXT'!A3564,51),34),"")</f>
        <v/>
      </c>
      <c r="C3543" s="12" t="str">
        <f>IF('Atual-TXT'!A3564&lt;&gt;"",VALUE(RIGHT(LEFT('Atual-TXT'!A3564,75),23)),"")</f>
        <v/>
      </c>
      <c r="D3543" s="11" t="str">
        <f>IF('Atual-TXT'!A3564&lt;&gt;"",RIGHT(LEFT('Atual-TXT'!A3564,77),1),"")</f>
        <v/>
      </c>
      <c r="E3543" s="12" t="str">
        <f>IF('Atual-TXT'!A3564&lt;&gt;"",IF(MOD(VALUE(LEFT(A3543,1)),2)=1,IF(D3543="D",C3543,-C3543),IF(D3543="C",C3543,-C3543)),"")</f>
        <v/>
      </c>
    </row>
    <row r="3544" spans="1:5" x14ac:dyDescent="0.2">
      <c r="A3544" s="11" t="str">
        <f>IF('Atual-TXT'!A3565&lt;&gt;"",LEFT('Atual-TXT'!A3565,15),"")</f>
        <v/>
      </c>
      <c r="B3544" s="11" t="str">
        <f>IF('Atual-TXT'!A3565&lt;&gt;"",RIGHT(LEFT('Atual-TXT'!A3565,51),34),"")</f>
        <v/>
      </c>
      <c r="C3544" s="12" t="str">
        <f>IF('Atual-TXT'!A3565&lt;&gt;"",VALUE(RIGHT(LEFT('Atual-TXT'!A3565,75),23)),"")</f>
        <v/>
      </c>
      <c r="D3544" s="11" t="str">
        <f>IF('Atual-TXT'!A3565&lt;&gt;"",RIGHT(LEFT('Atual-TXT'!A3565,77),1),"")</f>
        <v/>
      </c>
      <c r="E3544" s="12" t="str">
        <f>IF('Atual-TXT'!A3565&lt;&gt;"",IF(MOD(VALUE(LEFT(A3544,1)),2)=1,IF(D3544="D",C3544,-C3544),IF(D3544="C",C3544,-C3544)),"")</f>
        <v/>
      </c>
    </row>
    <row r="3545" spans="1:5" x14ac:dyDescent="0.2">
      <c r="A3545" s="11" t="str">
        <f>IF('Atual-TXT'!A3566&lt;&gt;"",LEFT('Atual-TXT'!A3566,15),"")</f>
        <v/>
      </c>
      <c r="B3545" s="11" t="str">
        <f>IF('Atual-TXT'!A3566&lt;&gt;"",RIGHT(LEFT('Atual-TXT'!A3566,51),34),"")</f>
        <v/>
      </c>
      <c r="C3545" s="12" t="str">
        <f>IF('Atual-TXT'!A3566&lt;&gt;"",VALUE(RIGHT(LEFT('Atual-TXT'!A3566,75),23)),"")</f>
        <v/>
      </c>
      <c r="D3545" s="11" t="str">
        <f>IF('Atual-TXT'!A3566&lt;&gt;"",RIGHT(LEFT('Atual-TXT'!A3566,77),1),"")</f>
        <v/>
      </c>
      <c r="E3545" s="12" t="str">
        <f>IF('Atual-TXT'!A3566&lt;&gt;"",IF(MOD(VALUE(LEFT(A3545,1)),2)=1,IF(D3545="D",C3545,-C3545),IF(D3545="C",C3545,-C3545)),"")</f>
        <v/>
      </c>
    </row>
    <row r="3546" spans="1:5" x14ac:dyDescent="0.2">
      <c r="A3546" s="11" t="str">
        <f>IF('Atual-TXT'!A3567&lt;&gt;"",LEFT('Atual-TXT'!A3567,15),"")</f>
        <v/>
      </c>
      <c r="B3546" s="11" t="str">
        <f>IF('Atual-TXT'!A3567&lt;&gt;"",RIGHT(LEFT('Atual-TXT'!A3567,51),34),"")</f>
        <v/>
      </c>
      <c r="C3546" s="12" t="str">
        <f>IF('Atual-TXT'!A3567&lt;&gt;"",VALUE(RIGHT(LEFT('Atual-TXT'!A3567,75),23)),"")</f>
        <v/>
      </c>
      <c r="D3546" s="11" t="str">
        <f>IF('Atual-TXT'!A3567&lt;&gt;"",RIGHT(LEFT('Atual-TXT'!A3567,77),1),"")</f>
        <v/>
      </c>
      <c r="E3546" s="12" t="str">
        <f>IF('Atual-TXT'!A3567&lt;&gt;"",IF(MOD(VALUE(LEFT(A3546,1)),2)=1,IF(D3546="D",C3546,-C3546),IF(D3546="C",C3546,-C3546)),"")</f>
        <v/>
      </c>
    </row>
    <row r="3547" spans="1:5" x14ac:dyDescent="0.2">
      <c r="A3547" s="11" t="str">
        <f>IF('Atual-TXT'!A3568&lt;&gt;"",LEFT('Atual-TXT'!A3568,15),"")</f>
        <v/>
      </c>
      <c r="B3547" s="11" t="str">
        <f>IF('Atual-TXT'!A3568&lt;&gt;"",RIGHT(LEFT('Atual-TXT'!A3568,51),34),"")</f>
        <v/>
      </c>
      <c r="C3547" s="12" t="str">
        <f>IF('Atual-TXT'!A3568&lt;&gt;"",VALUE(RIGHT(LEFT('Atual-TXT'!A3568,75),23)),"")</f>
        <v/>
      </c>
      <c r="D3547" s="11" t="str">
        <f>IF('Atual-TXT'!A3568&lt;&gt;"",RIGHT(LEFT('Atual-TXT'!A3568,77),1),"")</f>
        <v/>
      </c>
      <c r="E3547" s="12" t="str">
        <f>IF('Atual-TXT'!A3568&lt;&gt;"",IF(MOD(VALUE(LEFT(A3547,1)),2)=1,IF(D3547="D",C3547,-C3547),IF(D3547="C",C3547,-C3547)),"")</f>
        <v/>
      </c>
    </row>
    <row r="3548" spans="1:5" x14ac:dyDescent="0.2">
      <c r="A3548" s="11" t="str">
        <f>IF('Atual-TXT'!A3569&lt;&gt;"",LEFT('Atual-TXT'!A3569,15),"")</f>
        <v/>
      </c>
      <c r="B3548" s="11" t="str">
        <f>IF('Atual-TXT'!A3569&lt;&gt;"",RIGHT(LEFT('Atual-TXT'!A3569,51),34),"")</f>
        <v/>
      </c>
      <c r="C3548" s="12" t="str">
        <f>IF('Atual-TXT'!A3569&lt;&gt;"",VALUE(RIGHT(LEFT('Atual-TXT'!A3569,75),23)),"")</f>
        <v/>
      </c>
      <c r="D3548" s="11" t="str">
        <f>IF('Atual-TXT'!A3569&lt;&gt;"",RIGHT(LEFT('Atual-TXT'!A3569,77),1),"")</f>
        <v/>
      </c>
      <c r="E3548" s="12" t="str">
        <f>IF('Atual-TXT'!A3569&lt;&gt;"",IF(MOD(VALUE(LEFT(A3548,1)),2)=1,IF(D3548="D",C3548,-C3548),IF(D3548="C",C3548,-C3548)),"")</f>
        <v/>
      </c>
    </row>
    <row r="3549" spans="1:5" x14ac:dyDescent="0.2">
      <c r="A3549" s="11" t="str">
        <f>IF('Atual-TXT'!A3570&lt;&gt;"",LEFT('Atual-TXT'!A3570,15),"")</f>
        <v/>
      </c>
      <c r="B3549" s="11" t="str">
        <f>IF('Atual-TXT'!A3570&lt;&gt;"",RIGHT(LEFT('Atual-TXT'!A3570,51),34),"")</f>
        <v/>
      </c>
      <c r="C3549" s="12" t="str">
        <f>IF('Atual-TXT'!A3570&lt;&gt;"",VALUE(RIGHT(LEFT('Atual-TXT'!A3570,75),23)),"")</f>
        <v/>
      </c>
      <c r="D3549" s="11" t="str">
        <f>IF('Atual-TXT'!A3570&lt;&gt;"",RIGHT(LEFT('Atual-TXT'!A3570,77),1),"")</f>
        <v/>
      </c>
      <c r="E3549" s="12" t="str">
        <f>IF('Atual-TXT'!A3570&lt;&gt;"",IF(MOD(VALUE(LEFT(A3549,1)),2)=1,IF(D3549="D",C3549,-C3549),IF(D3549="C",C3549,-C3549)),"")</f>
        <v/>
      </c>
    </row>
    <row r="3550" spans="1:5" x14ac:dyDescent="0.2">
      <c r="A3550" s="11" t="str">
        <f>IF('Atual-TXT'!A3571&lt;&gt;"",LEFT('Atual-TXT'!A3571,15),"")</f>
        <v/>
      </c>
      <c r="B3550" s="11" t="str">
        <f>IF('Atual-TXT'!A3571&lt;&gt;"",RIGHT(LEFT('Atual-TXT'!A3571,51),34),"")</f>
        <v/>
      </c>
      <c r="C3550" s="12" t="str">
        <f>IF('Atual-TXT'!A3571&lt;&gt;"",VALUE(RIGHT(LEFT('Atual-TXT'!A3571,75),23)),"")</f>
        <v/>
      </c>
      <c r="D3550" s="11" t="str">
        <f>IF('Atual-TXT'!A3571&lt;&gt;"",RIGHT(LEFT('Atual-TXT'!A3571,77),1),"")</f>
        <v/>
      </c>
      <c r="E3550" s="12" t="str">
        <f>IF('Atual-TXT'!A3571&lt;&gt;"",IF(MOD(VALUE(LEFT(A3550,1)),2)=1,IF(D3550="D",C3550,-C3550),IF(D3550="C",C3550,-C3550)),"")</f>
        <v/>
      </c>
    </row>
    <row r="3551" spans="1:5" x14ac:dyDescent="0.2">
      <c r="A3551" s="11" t="str">
        <f>IF('Atual-TXT'!A3572&lt;&gt;"",LEFT('Atual-TXT'!A3572,15),"")</f>
        <v/>
      </c>
      <c r="B3551" s="11" t="str">
        <f>IF('Atual-TXT'!A3572&lt;&gt;"",RIGHT(LEFT('Atual-TXT'!A3572,51),34),"")</f>
        <v/>
      </c>
      <c r="C3551" s="12" t="str">
        <f>IF('Atual-TXT'!A3572&lt;&gt;"",VALUE(RIGHT(LEFT('Atual-TXT'!A3572,75),23)),"")</f>
        <v/>
      </c>
      <c r="D3551" s="11" t="str">
        <f>IF('Atual-TXT'!A3572&lt;&gt;"",RIGHT(LEFT('Atual-TXT'!A3572,77),1),"")</f>
        <v/>
      </c>
      <c r="E3551" s="12" t="str">
        <f>IF('Atual-TXT'!A3572&lt;&gt;"",IF(MOD(VALUE(LEFT(A3551,1)),2)=1,IF(D3551="D",C3551,-C3551),IF(D3551="C",C3551,-C3551)),"")</f>
        <v/>
      </c>
    </row>
    <row r="3552" spans="1:5" x14ac:dyDescent="0.2">
      <c r="A3552" s="11" t="str">
        <f>IF('Atual-TXT'!A3573&lt;&gt;"",LEFT('Atual-TXT'!A3573,15),"")</f>
        <v/>
      </c>
      <c r="B3552" s="11" t="str">
        <f>IF('Atual-TXT'!A3573&lt;&gt;"",RIGHT(LEFT('Atual-TXT'!A3573,51),34),"")</f>
        <v/>
      </c>
      <c r="C3552" s="12" t="str">
        <f>IF('Atual-TXT'!A3573&lt;&gt;"",VALUE(RIGHT(LEFT('Atual-TXT'!A3573,75),23)),"")</f>
        <v/>
      </c>
      <c r="D3552" s="11" t="str">
        <f>IF('Atual-TXT'!A3573&lt;&gt;"",RIGHT(LEFT('Atual-TXT'!A3573,77),1),"")</f>
        <v/>
      </c>
      <c r="E3552" s="12" t="str">
        <f>IF('Atual-TXT'!A3573&lt;&gt;"",IF(MOD(VALUE(LEFT(A3552,1)),2)=1,IF(D3552="D",C3552,-C3552),IF(D3552="C",C3552,-C3552)),"")</f>
        <v/>
      </c>
    </row>
    <row r="3553" spans="1:5" x14ac:dyDescent="0.2">
      <c r="A3553" s="11" t="str">
        <f>IF('Atual-TXT'!A3574&lt;&gt;"",LEFT('Atual-TXT'!A3574,15),"")</f>
        <v/>
      </c>
      <c r="B3553" s="11" t="str">
        <f>IF('Atual-TXT'!A3574&lt;&gt;"",RIGHT(LEFT('Atual-TXT'!A3574,51),34),"")</f>
        <v/>
      </c>
      <c r="C3553" s="12" t="str">
        <f>IF('Atual-TXT'!A3574&lt;&gt;"",VALUE(RIGHT(LEFT('Atual-TXT'!A3574,75),23)),"")</f>
        <v/>
      </c>
      <c r="D3553" s="11" t="str">
        <f>IF('Atual-TXT'!A3574&lt;&gt;"",RIGHT(LEFT('Atual-TXT'!A3574,77),1),"")</f>
        <v/>
      </c>
      <c r="E3553" s="12" t="str">
        <f>IF('Atual-TXT'!A3574&lt;&gt;"",IF(MOD(VALUE(LEFT(A3553,1)),2)=1,IF(D3553="D",C3553,-C3553),IF(D3553="C",C3553,-C3553)),"")</f>
        <v/>
      </c>
    </row>
    <row r="3554" spans="1:5" x14ac:dyDescent="0.2">
      <c r="A3554" s="11" t="str">
        <f>IF('Atual-TXT'!A3575&lt;&gt;"",LEFT('Atual-TXT'!A3575,15),"")</f>
        <v/>
      </c>
      <c r="B3554" s="11" t="str">
        <f>IF('Atual-TXT'!A3575&lt;&gt;"",RIGHT(LEFT('Atual-TXT'!A3575,51),34),"")</f>
        <v/>
      </c>
      <c r="C3554" s="12" t="str">
        <f>IF('Atual-TXT'!A3575&lt;&gt;"",VALUE(RIGHT(LEFT('Atual-TXT'!A3575,75),23)),"")</f>
        <v/>
      </c>
      <c r="D3554" s="11" t="str">
        <f>IF('Atual-TXT'!A3575&lt;&gt;"",RIGHT(LEFT('Atual-TXT'!A3575,77),1),"")</f>
        <v/>
      </c>
      <c r="E3554" s="12" t="str">
        <f>IF('Atual-TXT'!A3575&lt;&gt;"",IF(MOD(VALUE(LEFT(A3554,1)),2)=1,IF(D3554="D",C3554,-C3554),IF(D3554="C",C3554,-C3554)),"")</f>
        <v/>
      </c>
    </row>
    <row r="3555" spans="1:5" x14ac:dyDescent="0.2">
      <c r="A3555" s="11" t="str">
        <f>IF('Atual-TXT'!A3576&lt;&gt;"",LEFT('Atual-TXT'!A3576,15),"")</f>
        <v/>
      </c>
      <c r="B3555" s="11" t="str">
        <f>IF('Atual-TXT'!A3576&lt;&gt;"",RIGHT(LEFT('Atual-TXT'!A3576,51),34),"")</f>
        <v/>
      </c>
      <c r="C3555" s="12" t="str">
        <f>IF('Atual-TXT'!A3576&lt;&gt;"",VALUE(RIGHT(LEFT('Atual-TXT'!A3576,75),23)),"")</f>
        <v/>
      </c>
      <c r="D3555" s="11" t="str">
        <f>IF('Atual-TXT'!A3576&lt;&gt;"",RIGHT(LEFT('Atual-TXT'!A3576,77),1),"")</f>
        <v/>
      </c>
      <c r="E3555" s="12" t="str">
        <f>IF('Atual-TXT'!A3576&lt;&gt;"",IF(MOD(VALUE(LEFT(A3555,1)),2)=1,IF(D3555="D",C3555,-C3555),IF(D3555="C",C3555,-C3555)),"")</f>
        <v/>
      </c>
    </row>
    <row r="3556" spans="1:5" x14ac:dyDescent="0.2">
      <c r="A3556" s="11" t="str">
        <f>IF('Atual-TXT'!A3577&lt;&gt;"",LEFT('Atual-TXT'!A3577,15),"")</f>
        <v/>
      </c>
      <c r="B3556" s="11" t="str">
        <f>IF('Atual-TXT'!A3577&lt;&gt;"",RIGHT(LEFT('Atual-TXT'!A3577,51),34),"")</f>
        <v/>
      </c>
      <c r="C3556" s="12" t="str">
        <f>IF('Atual-TXT'!A3577&lt;&gt;"",VALUE(RIGHT(LEFT('Atual-TXT'!A3577,75),23)),"")</f>
        <v/>
      </c>
      <c r="D3556" s="11" t="str">
        <f>IF('Atual-TXT'!A3577&lt;&gt;"",RIGHT(LEFT('Atual-TXT'!A3577,77),1),"")</f>
        <v/>
      </c>
      <c r="E3556" s="12" t="str">
        <f>IF('Atual-TXT'!A3577&lt;&gt;"",IF(MOD(VALUE(LEFT(A3556,1)),2)=1,IF(D3556="D",C3556,-C3556),IF(D3556="C",C3556,-C3556)),"")</f>
        <v/>
      </c>
    </row>
    <row r="3557" spans="1:5" x14ac:dyDescent="0.2">
      <c r="A3557" s="11" t="str">
        <f>IF('Atual-TXT'!A3578&lt;&gt;"",LEFT('Atual-TXT'!A3578,15),"")</f>
        <v/>
      </c>
      <c r="B3557" s="11" t="str">
        <f>IF('Atual-TXT'!A3578&lt;&gt;"",RIGHT(LEFT('Atual-TXT'!A3578,51),34),"")</f>
        <v/>
      </c>
      <c r="C3557" s="12" t="str">
        <f>IF('Atual-TXT'!A3578&lt;&gt;"",VALUE(RIGHT(LEFT('Atual-TXT'!A3578,75),23)),"")</f>
        <v/>
      </c>
      <c r="D3557" s="11" t="str">
        <f>IF('Atual-TXT'!A3578&lt;&gt;"",RIGHT(LEFT('Atual-TXT'!A3578,77),1),"")</f>
        <v/>
      </c>
      <c r="E3557" s="12" t="str">
        <f>IF('Atual-TXT'!A3578&lt;&gt;"",IF(MOD(VALUE(LEFT(A3557,1)),2)=1,IF(D3557="D",C3557,-C3557),IF(D3557="C",C3557,-C3557)),"")</f>
        <v/>
      </c>
    </row>
    <row r="3558" spans="1:5" x14ac:dyDescent="0.2">
      <c r="A3558" s="11" t="str">
        <f>IF('Atual-TXT'!A3579&lt;&gt;"",LEFT('Atual-TXT'!A3579,15),"")</f>
        <v/>
      </c>
      <c r="B3558" s="11" t="str">
        <f>IF('Atual-TXT'!A3579&lt;&gt;"",RIGHT(LEFT('Atual-TXT'!A3579,51),34),"")</f>
        <v/>
      </c>
      <c r="C3558" s="12" t="str">
        <f>IF('Atual-TXT'!A3579&lt;&gt;"",VALUE(RIGHT(LEFT('Atual-TXT'!A3579,75),23)),"")</f>
        <v/>
      </c>
      <c r="D3558" s="11" t="str">
        <f>IF('Atual-TXT'!A3579&lt;&gt;"",RIGHT(LEFT('Atual-TXT'!A3579,77),1),"")</f>
        <v/>
      </c>
      <c r="E3558" s="12" t="str">
        <f>IF('Atual-TXT'!A3579&lt;&gt;"",IF(MOD(VALUE(LEFT(A3558,1)),2)=1,IF(D3558="D",C3558,-C3558),IF(D3558="C",C3558,-C3558)),"")</f>
        <v/>
      </c>
    </row>
    <row r="3559" spans="1:5" x14ac:dyDescent="0.2">
      <c r="A3559" s="11" t="str">
        <f>IF('Atual-TXT'!A3580&lt;&gt;"",LEFT('Atual-TXT'!A3580,15),"")</f>
        <v/>
      </c>
      <c r="B3559" s="11" t="str">
        <f>IF('Atual-TXT'!A3580&lt;&gt;"",RIGHT(LEFT('Atual-TXT'!A3580,51),34),"")</f>
        <v/>
      </c>
      <c r="C3559" s="12" t="str">
        <f>IF('Atual-TXT'!A3580&lt;&gt;"",VALUE(RIGHT(LEFT('Atual-TXT'!A3580,75),23)),"")</f>
        <v/>
      </c>
      <c r="D3559" s="11" t="str">
        <f>IF('Atual-TXT'!A3580&lt;&gt;"",RIGHT(LEFT('Atual-TXT'!A3580,77),1),"")</f>
        <v/>
      </c>
      <c r="E3559" s="12" t="str">
        <f>IF('Atual-TXT'!A3580&lt;&gt;"",IF(MOD(VALUE(LEFT(A3559,1)),2)=1,IF(D3559="D",C3559,-C3559),IF(D3559="C",C3559,-C3559)),"")</f>
        <v/>
      </c>
    </row>
    <row r="3560" spans="1:5" x14ac:dyDescent="0.2">
      <c r="A3560" s="11" t="str">
        <f>IF('Atual-TXT'!A3581&lt;&gt;"",LEFT('Atual-TXT'!A3581,15),"")</f>
        <v/>
      </c>
      <c r="B3560" s="11" t="str">
        <f>IF('Atual-TXT'!A3581&lt;&gt;"",RIGHT(LEFT('Atual-TXT'!A3581,51),34),"")</f>
        <v/>
      </c>
      <c r="C3560" s="12" t="str">
        <f>IF('Atual-TXT'!A3581&lt;&gt;"",VALUE(RIGHT(LEFT('Atual-TXT'!A3581,75),23)),"")</f>
        <v/>
      </c>
      <c r="D3560" s="11" t="str">
        <f>IF('Atual-TXT'!A3581&lt;&gt;"",RIGHT(LEFT('Atual-TXT'!A3581,77),1),"")</f>
        <v/>
      </c>
      <c r="E3560" s="12" t="str">
        <f>IF('Atual-TXT'!A3581&lt;&gt;"",IF(MOD(VALUE(LEFT(A3560,1)),2)=1,IF(D3560="D",C3560,-C3560),IF(D3560="C",C3560,-C3560)),"")</f>
        <v/>
      </c>
    </row>
    <row r="3561" spans="1:5" x14ac:dyDescent="0.2">
      <c r="A3561" s="11" t="str">
        <f>IF('Atual-TXT'!A3582&lt;&gt;"",LEFT('Atual-TXT'!A3582,15),"")</f>
        <v/>
      </c>
      <c r="B3561" s="11" t="str">
        <f>IF('Atual-TXT'!A3582&lt;&gt;"",RIGHT(LEFT('Atual-TXT'!A3582,51),34),"")</f>
        <v/>
      </c>
      <c r="C3561" s="12" t="str">
        <f>IF('Atual-TXT'!A3582&lt;&gt;"",VALUE(RIGHT(LEFT('Atual-TXT'!A3582,75),23)),"")</f>
        <v/>
      </c>
      <c r="D3561" s="11" t="str">
        <f>IF('Atual-TXT'!A3582&lt;&gt;"",RIGHT(LEFT('Atual-TXT'!A3582,77),1),"")</f>
        <v/>
      </c>
      <c r="E3561" s="12" t="str">
        <f>IF('Atual-TXT'!A3582&lt;&gt;"",IF(MOD(VALUE(LEFT(A3561,1)),2)=1,IF(D3561="D",C3561,-C3561),IF(D3561="C",C3561,-C3561)),"")</f>
        <v/>
      </c>
    </row>
    <row r="3562" spans="1:5" x14ac:dyDescent="0.2">
      <c r="A3562" s="11" t="str">
        <f>IF('Atual-TXT'!A3583&lt;&gt;"",LEFT('Atual-TXT'!A3583,15),"")</f>
        <v/>
      </c>
      <c r="B3562" s="11" t="str">
        <f>IF('Atual-TXT'!A3583&lt;&gt;"",RIGHT(LEFT('Atual-TXT'!A3583,51),34),"")</f>
        <v/>
      </c>
      <c r="C3562" s="12" t="str">
        <f>IF('Atual-TXT'!A3583&lt;&gt;"",VALUE(RIGHT(LEFT('Atual-TXT'!A3583,75),23)),"")</f>
        <v/>
      </c>
      <c r="D3562" s="11" t="str">
        <f>IF('Atual-TXT'!A3583&lt;&gt;"",RIGHT(LEFT('Atual-TXT'!A3583,77),1),"")</f>
        <v/>
      </c>
      <c r="E3562" s="12" t="str">
        <f>IF('Atual-TXT'!A3583&lt;&gt;"",IF(MOD(VALUE(LEFT(A3562,1)),2)=1,IF(D3562="D",C3562,-C3562),IF(D3562="C",C3562,-C3562)),"")</f>
        <v/>
      </c>
    </row>
    <row r="3563" spans="1:5" x14ac:dyDescent="0.2">
      <c r="A3563" s="11" t="str">
        <f>IF('Atual-TXT'!A3584&lt;&gt;"",LEFT('Atual-TXT'!A3584,15),"")</f>
        <v/>
      </c>
      <c r="B3563" s="11" t="str">
        <f>IF('Atual-TXT'!A3584&lt;&gt;"",RIGHT(LEFT('Atual-TXT'!A3584,51),34),"")</f>
        <v/>
      </c>
      <c r="C3563" s="12" t="str">
        <f>IF('Atual-TXT'!A3584&lt;&gt;"",VALUE(RIGHT(LEFT('Atual-TXT'!A3584,75),23)),"")</f>
        <v/>
      </c>
      <c r="D3563" s="11" t="str">
        <f>IF('Atual-TXT'!A3584&lt;&gt;"",RIGHT(LEFT('Atual-TXT'!A3584,77),1),"")</f>
        <v/>
      </c>
      <c r="E3563" s="12" t="str">
        <f>IF('Atual-TXT'!A3584&lt;&gt;"",IF(MOD(VALUE(LEFT(A3563,1)),2)=1,IF(D3563="D",C3563,-C3563),IF(D3563="C",C3563,-C3563)),"")</f>
        <v/>
      </c>
    </row>
    <row r="3564" spans="1:5" x14ac:dyDescent="0.2">
      <c r="A3564" s="11" t="str">
        <f>IF('Atual-TXT'!A3585&lt;&gt;"",LEFT('Atual-TXT'!A3585,15),"")</f>
        <v/>
      </c>
      <c r="B3564" s="11" t="str">
        <f>IF('Atual-TXT'!A3585&lt;&gt;"",RIGHT(LEFT('Atual-TXT'!A3585,51),34),"")</f>
        <v/>
      </c>
      <c r="C3564" s="12" t="str">
        <f>IF('Atual-TXT'!A3585&lt;&gt;"",VALUE(RIGHT(LEFT('Atual-TXT'!A3585,75),23)),"")</f>
        <v/>
      </c>
      <c r="D3564" s="11" t="str">
        <f>IF('Atual-TXT'!A3585&lt;&gt;"",RIGHT(LEFT('Atual-TXT'!A3585,77),1),"")</f>
        <v/>
      </c>
      <c r="E3564" s="12" t="str">
        <f>IF('Atual-TXT'!A3585&lt;&gt;"",IF(MOD(VALUE(LEFT(A3564,1)),2)=1,IF(D3564="D",C3564,-C3564),IF(D3564="C",C3564,-C3564)),"")</f>
        <v/>
      </c>
    </row>
    <row r="3565" spans="1:5" x14ac:dyDescent="0.2">
      <c r="A3565" s="11" t="str">
        <f>IF('Atual-TXT'!A3586&lt;&gt;"",LEFT('Atual-TXT'!A3586,15),"")</f>
        <v/>
      </c>
      <c r="B3565" s="11" t="str">
        <f>IF('Atual-TXT'!A3586&lt;&gt;"",RIGHT(LEFT('Atual-TXT'!A3586,51),34),"")</f>
        <v/>
      </c>
      <c r="C3565" s="12" t="str">
        <f>IF('Atual-TXT'!A3586&lt;&gt;"",VALUE(RIGHT(LEFT('Atual-TXT'!A3586,75),23)),"")</f>
        <v/>
      </c>
      <c r="D3565" s="11" t="str">
        <f>IF('Atual-TXT'!A3586&lt;&gt;"",RIGHT(LEFT('Atual-TXT'!A3586,77),1),"")</f>
        <v/>
      </c>
      <c r="E3565" s="12" t="str">
        <f>IF('Atual-TXT'!A3586&lt;&gt;"",IF(MOD(VALUE(LEFT(A3565,1)),2)=1,IF(D3565="D",C3565,-C3565),IF(D3565="C",C3565,-C3565)),"")</f>
        <v/>
      </c>
    </row>
    <row r="3566" spans="1:5" x14ac:dyDescent="0.2">
      <c r="A3566" s="11" t="str">
        <f>IF('Atual-TXT'!A3587&lt;&gt;"",LEFT('Atual-TXT'!A3587,15),"")</f>
        <v/>
      </c>
      <c r="B3566" s="11" t="str">
        <f>IF('Atual-TXT'!A3587&lt;&gt;"",RIGHT(LEFT('Atual-TXT'!A3587,51),34),"")</f>
        <v/>
      </c>
      <c r="C3566" s="12" t="str">
        <f>IF('Atual-TXT'!A3587&lt;&gt;"",VALUE(RIGHT(LEFT('Atual-TXT'!A3587,75),23)),"")</f>
        <v/>
      </c>
      <c r="D3566" s="11" t="str">
        <f>IF('Atual-TXT'!A3587&lt;&gt;"",RIGHT(LEFT('Atual-TXT'!A3587,77),1),"")</f>
        <v/>
      </c>
      <c r="E3566" s="12" t="str">
        <f>IF('Atual-TXT'!A3587&lt;&gt;"",IF(MOD(VALUE(LEFT(A3566,1)),2)=1,IF(D3566="D",C3566,-C3566),IF(D3566="C",C3566,-C3566)),"")</f>
        <v/>
      </c>
    </row>
    <row r="3567" spans="1:5" x14ac:dyDescent="0.2">
      <c r="A3567" s="11" t="str">
        <f>IF('Atual-TXT'!A3588&lt;&gt;"",LEFT('Atual-TXT'!A3588,15),"")</f>
        <v/>
      </c>
      <c r="B3567" s="11" t="str">
        <f>IF('Atual-TXT'!A3588&lt;&gt;"",RIGHT(LEFT('Atual-TXT'!A3588,51),34),"")</f>
        <v/>
      </c>
      <c r="C3567" s="12" t="str">
        <f>IF('Atual-TXT'!A3588&lt;&gt;"",VALUE(RIGHT(LEFT('Atual-TXT'!A3588,75),23)),"")</f>
        <v/>
      </c>
      <c r="D3567" s="11" t="str">
        <f>IF('Atual-TXT'!A3588&lt;&gt;"",RIGHT(LEFT('Atual-TXT'!A3588,77),1),"")</f>
        <v/>
      </c>
      <c r="E3567" s="12" t="str">
        <f>IF('Atual-TXT'!A3588&lt;&gt;"",IF(MOD(VALUE(LEFT(A3567,1)),2)=1,IF(D3567="D",C3567,-C3567),IF(D3567="C",C3567,-C3567)),"")</f>
        <v/>
      </c>
    </row>
    <row r="3568" spans="1:5" x14ac:dyDescent="0.2">
      <c r="A3568" s="11" t="str">
        <f>IF('Atual-TXT'!A3589&lt;&gt;"",LEFT('Atual-TXT'!A3589,15),"")</f>
        <v/>
      </c>
      <c r="B3568" s="11" t="str">
        <f>IF('Atual-TXT'!A3589&lt;&gt;"",RIGHT(LEFT('Atual-TXT'!A3589,51),34),"")</f>
        <v/>
      </c>
      <c r="C3568" s="12" t="str">
        <f>IF('Atual-TXT'!A3589&lt;&gt;"",VALUE(RIGHT(LEFT('Atual-TXT'!A3589,75),23)),"")</f>
        <v/>
      </c>
      <c r="D3568" s="11" t="str">
        <f>IF('Atual-TXT'!A3589&lt;&gt;"",RIGHT(LEFT('Atual-TXT'!A3589,77),1),"")</f>
        <v/>
      </c>
      <c r="E3568" s="12" t="str">
        <f>IF('Atual-TXT'!A3589&lt;&gt;"",IF(MOD(VALUE(LEFT(A3568,1)),2)=1,IF(D3568="D",C3568,-C3568),IF(D3568="C",C3568,-C3568)),"")</f>
        <v/>
      </c>
    </row>
    <row r="3569" spans="1:5" x14ac:dyDescent="0.2">
      <c r="A3569" s="11" t="str">
        <f>IF('Atual-TXT'!A3590&lt;&gt;"",LEFT('Atual-TXT'!A3590,15),"")</f>
        <v/>
      </c>
      <c r="B3569" s="11" t="str">
        <f>IF('Atual-TXT'!A3590&lt;&gt;"",RIGHT(LEFT('Atual-TXT'!A3590,51),34),"")</f>
        <v/>
      </c>
      <c r="C3569" s="12" t="str">
        <f>IF('Atual-TXT'!A3590&lt;&gt;"",VALUE(RIGHT(LEFT('Atual-TXT'!A3590,75),23)),"")</f>
        <v/>
      </c>
      <c r="D3569" s="11" t="str">
        <f>IF('Atual-TXT'!A3590&lt;&gt;"",RIGHT(LEFT('Atual-TXT'!A3590,77),1),"")</f>
        <v/>
      </c>
      <c r="E3569" s="12" t="str">
        <f>IF('Atual-TXT'!A3590&lt;&gt;"",IF(MOD(VALUE(LEFT(A3569,1)),2)=1,IF(D3569="D",C3569,-C3569),IF(D3569="C",C3569,-C3569)),"")</f>
        <v/>
      </c>
    </row>
    <row r="3570" spans="1:5" x14ac:dyDescent="0.2">
      <c r="A3570" s="11" t="str">
        <f>IF('Atual-TXT'!A3591&lt;&gt;"",LEFT('Atual-TXT'!A3591,15),"")</f>
        <v/>
      </c>
      <c r="B3570" s="11" t="str">
        <f>IF('Atual-TXT'!A3591&lt;&gt;"",RIGHT(LEFT('Atual-TXT'!A3591,51),34),"")</f>
        <v/>
      </c>
      <c r="C3570" s="12" t="str">
        <f>IF('Atual-TXT'!A3591&lt;&gt;"",VALUE(RIGHT(LEFT('Atual-TXT'!A3591,75),23)),"")</f>
        <v/>
      </c>
      <c r="D3570" s="11" t="str">
        <f>IF('Atual-TXT'!A3591&lt;&gt;"",RIGHT(LEFT('Atual-TXT'!A3591,77),1),"")</f>
        <v/>
      </c>
      <c r="E3570" s="12" t="str">
        <f>IF('Atual-TXT'!A3591&lt;&gt;"",IF(MOD(VALUE(LEFT(A3570,1)),2)=1,IF(D3570="D",C3570,-C3570),IF(D3570="C",C3570,-C3570)),"")</f>
        <v/>
      </c>
    </row>
    <row r="3571" spans="1:5" x14ac:dyDescent="0.2">
      <c r="A3571" s="11" t="str">
        <f>IF('Atual-TXT'!A3592&lt;&gt;"",LEFT('Atual-TXT'!A3592,15),"")</f>
        <v/>
      </c>
      <c r="B3571" s="11" t="str">
        <f>IF('Atual-TXT'!A3592&lt;&gt;"",RIGHT(LEFT('Atual-TXT'!A3592,51),34),"")</f>
        <v/>
      </c>
      <c r="C3571" s="12" t="str">
        <f>IF('Atual-TXT'!A3592&lt;&gt;"",VALUE(RIGHT(LEFT('Atual-TXT'!A3592,75),23)),"")</f>
        <v/>
      </c>
      <c r="D3571" s="11" t="str">
        <f>IF('Atual-TXT'!A3592&lt;&gt;"",RIGHT(LEFT('Atual-TXT'!A3592,77),1),"")</f>
        <v/>
      </c>
      <c r="E3571" s="12" t="str">
        <f>IF('Atual-TXT'!A3592&lt;&gt;"",IF(MOD(VALUE(LEFT(A3571,1)),2)=1,IF(D3571="D",C3571,-C3571),IF(D3571="C",C3571,-C3571)),"")</f>
        <v/>
      </c>
    </row>
    <row r="3572" spans="1:5" x14ac:dyDescent="0.2">
      <c r="A3572" s="11" t="str">
        <f>IF('Atual-TXT'!A3593&lt;&gt;"",LEFT('Atual-TXT'!A3593,15),"")</f>
        <v/>
      </c>
      <c r="B3572" s="11" t="str">
        <f>IF('Atual-TXT'!A3593&lt;&gt;"",RIGHT(LEFT('Atual-TXT'!A3593,51),34),"")</f>
        <v/>
      </c>
      <c r="C3572" s="12" t="str">
        <f>IF('Atual-TXT'!A3593&lt;&gt;"",VALUE(RIGHT(LEFT('Atual-TXT'!A3593,75),23)),"")</f>
        <v/>
      </c>
      <c r="D3572" s="11" t="str">
        <f>IF('Atual-TXT'!A3593&lt;&gt;"",RIGHT(LEFT('Atual-TXT'!A3593,77),1),"")</f>
        <v/>
      </c>
      <c r="E3572" s="12" t="str">
        <f>IF('Atual-TXT'!A3593&lt;&gt;"",IF(MOD(VALUE(LEFT(A3572,1)),2)=1,IF(D3572="D",C3572,-C3572),IF(D3572="C",C3572,-C3572)),"")</f>
        <v/>
      </c>
    </row>
    <row r="3573" spans="1:5" x14ac:dyDescent="0.2">
      <c r="A3573" s="11" t="str">
        <f>IF('Atual-TXT'!A3594&lt;&gt;"",LEFT('Atual-TXT'!A3594,15),"")</f>
        <v/>
      </c>
      <c r="B3573" s="11" t="str">
        <f>IF('Atual-TXT'!A3594&lt;&gt;"",RIGHT(LEFT('Atual-TXT'!A3594,51),34),"")</f>
        <v/>
      </c>
      <c r="C3573" s="12" t="str">
        <f>IF('Atual-TXT'!A3594&lt;&gt;"",VALUE(RIGHT(LEFT('Atual-TXT'!A3594,75),23)),"")</f>
        <v/>
      </c>
      <c r="D3573" s="11" t="str">
        <f>IF('Atual-TXT'!A3594&lt;&gt;"",RIGHT(LEFT('Atual-TXT'!A3594,77),1),"")</f>
        <v/>
      </c>
      <c r="E3573" s="12" t="str">
        <f>IF('Atual-TXT'!A3594&lt;&gt;"",IF(MOD(VALUE(LEFT(A3573,1)),2)=1,IF(D3573="D",C3573,-C3573),IF(D3573="C",C3573,-C3573)),"")</f>
        <v/>
      </c>
    </row>
    <row r="3574" spans="1:5" x14ac:dyDescent="0.2">
      <c r="A3574" s="11" t="str">
        <f>IF('Atual-TXT'!A3595&lt;&gt;"",LEFT('Atual-TXT'!A3595,15),"")</f>
        <v/>
      </c>
      <c r="B3574" s="11" t="str">
        <f>IF('Atual-TXT'!A3595&lt;&gt;"",RIGHT(LEFT('Atual-TXT'!A3595,51),34),"")</f>
        <v/>
      </c>
      <c r="C3574" s="12" t="str">
        <f>IF('Atual-TXT'!A3595&lt;&gt;"",VALUE(RIGHT(LEFT('Atual-TXT'!A3595,75),23)),"")</f>
        <v/>
      </c>
      <c r="D3574" s="11" t="str">
        <f>IF('Atual-TXT'!A3595&lt;&gt;"",RIGHT(LEFT('Atual-TXT'!A3595,77),1),"")</f>
        <v/>
      </c>
      <c r="E3574" s="12" t="str">
        <f>IF('Atual-TXT'!A3595&lt;&gt;"",IF(MOD(VALUE(LEFT(A3574,1)),2)=1,IF(D3574="D",C3574,-C3574),IF(D3574="C",C3574,-C3574)),"")</f>
        <v/>
      </c>
    </row>
    <row r="3575" spans="1:5" x14ac:dyDescent="0.2">
      <c r="A3575" s="11" t="str">
        <f>IF('Atual-TXT'!A3596&lt;&gt;"",LEFT('Atual-TXT'!A3596,15),"")</f>
        <v/>
      </c>
      <c r="B3575" s="11" t="str">
        <f>IF('Atual-TXT'!A3596&lt;&gt;"",RIGHT(LEFT('Atual-TXT'!A3596,51),34),"")</f>
        <v/>
      </c>
      <c r="C3575" s="12" t="str">
        <f>IF('Atual-TXT'!A3596&lt;&gt;"",VALUE(RIGHT(LEFT('Atual-TXT'!A3596,75),23)),"")</f>
        <v/>
      </c>
      <c r="D3575" s="11" t="str">
        <f>IF('Atual-TXT'!A3596&lt;&gt;"",RIGHT(LEFT('Atual-TXT'!A3596,77),1),"")</f>
        <v/>
      </c>
      <c r="E3575" s="12" t="str">
        <f>IF('Atual-TXT'!A3596&lt;&gt;"",IF(MOD(VALUE(LEFT(A3575,1)),2)=1,IF(D3575="D",C3575,-C3575),IF(D3575="C",C3575,-C3575)),"")</f>
        <v/>
      </c>
    </row>
    <row r="3576" spans="1:5" x14ac:dyDescent="0.2">
      <c r="A3576" s="11" t="str">
        <f>IF('Atual-TXT'!A3597&lt;&gt;"",LEFT('Atual-TXT'!A3597,15),"")</f>
        <v/>
      </c>
      <c r="B3576" s="11" t="str">
        <f>IF('Atual-TXT'!A3597&lt;&gt;"",RIGHT(LEFT('Atual-TXT'!A3597,51),34),"")</f>
        <v/>
      </c>
      <c r="C3576" s="12" t="str">
        <f>IF('Atual-TXT'!A3597&lt;&gt;"",VALUE(RIGHT(LEFT('Atual-TXT'!A3597,75),23)),"")</f>
        <v/>
      </c>
      <c r="D3576" s="11" t="str">
        <f>IF('Atual-TXT'!A3597&lt;&gt;"",RIGHT(LEFT('Atual-TXT'!A3597,77),1),"")</f>
        <v/>
      </c>
      <c r="E3576" s="12" t="str">
        <f>IF('Atual-TXT'!A3597&lt;&gt;"",IF(MOD(VALUE(LEFT(A3576,1)),2)=1,IF(D3576="D",C3576,-C3576),IF(D3576="C",C3576,-C3576)),"")</f>
        <v/>
      </c>
    </row>
    <row r="3577" spans="1:5" x14ac:dyDescent="0.2">
      <c r="A3577" s="11" t="str">
        <f>IF('Atual-TXT'!A3598&lt;&gt;"",LEFT('Atual-TXT'!A3598,15),"")</f>
        <v/>
      </c>
      <c r="B3577" s="11" t="str">
        <f>IF('Atual-TXT'!A3598&lt;&gt;"",RIGHT(LEFT('Atual-TXT'!A3598,51),34),"")</f>
        <v/>
      </c>
      <c r="C3577" s="12" t="str">
        <f>IF('Atual-TXT'!A3598&lt;&gt;"",VALUE(RIGHT(LEFT('Atual-TXT'!A3598,75),23)),"")</f>
        <v/>
      </c>
      <c r="D3577" s="11" t="str">
        <f>IF('Atual-TXT'!A3598&lt;&gt;"",RIGHT(LEFT('Atual-TXT'!A3598,77),1),"")</f>
        <v/>
      </c>
      <c r="E3577" s="12" t="str">
        <f>IF('Atual-TXT'!A3598&lt;&gt;"",IF(MOD(VALUE(LEFT(A3577,1)),2)=1,IF(D3577="D",C3577,-C3577),IF(D3577="C",C3577,-C3577)),"")</f>
        <v/>
      </c>
    </row>
    <row r="3578" spans="1:5" x14ac:dyDescent="0.2">
      <c r="A3578" s="11" t="str">
        <f>IF('Atual-TXT'!A3599&lt;&gt;"",LEFT('Atual-TXT'!A3599,15),"")</f>
        <v/>
      </c>
      <c r="B3578" s="11" t="str">
        <f>IF('Atual-TXT'!A3599&lt;&gt;"",RIGHT(LEFT('Atual-TXT'!A3599,51),34),"")</f>
        <v/>
      </c>
      <c r="C3578" s="12" t="str">
        <f>IF('Atual-TXT'!A3599&lt;&gt;"",VALUE(RIGHT(LEFT('Atual-TXT'!A3599,75),23)),"")</f>
        <v/>
      </c>
      <c r="D3578" s="11" t="str">
        <f>IF('Atual-TXT'!A3599&lt;&gt;"",RIGHT(LEFT('Atual-TXT'!A3599,77),1),"")</f>
        <v/>
      </c>
      <c r="E3578" s="12" t="str">
        <f>IF('Atual-TXT'!A3599&lt;&gt;"",IF(MOD(VALUE(LEFT(A3578,1)),2)=1,IF(D3578="D",C3578,-C3578),IF(D3578="C",C3578,-C3578)),"")</f>
        <v/>
      </c>
    </row>
    <row r="3579" spans="1:5" x14ac:dyDescent="0.2">
      <c r="A3579" s="11" t="str">
        <f>IF('Atual-TXT'!A3600&lt;&gt;"",LEFT('Atual-TXT'!A3600,15),"")</f>
        <v/>
      </c>
      <c r="B3579" s="11" t="str">
        <f>IF('Atual-TXT'!A3600&lt;&gt;"",RIGHT(LEFT('Atual-TXT'!A3600,51),34),"")</f>
        <v/>
      </c>
      <c r="C3579" s="12" t="str">
        <f>IF('Atual-TXT'!A3600&lt;&gt;"",VALUE(RIGHT(LEFT('Atual-TXT'!A3600,75),23)),"")</f>
        <v/>
      </c>
      <c r="D3579" s="11" t="str">
        <f>IF('Atual-TXT'!A3600&lt;&gt;"",RIGHT(LEFT('Atual-TXT'!A3600,77),1),"")</f>
        <v/>
      </c>
      <c r="E3579" s="12" t="str">
        <f>IF('Atual-TXT'!A3600&lt;&gt;"",IF(MOD(VALUE(LEFT(A3579,1)),2)=1,IF(D3579="D",C3579,-C3579),IF(D3579="C",C3579,-C3579)),"")</f>
        <v/>
      </c>
    </row>
    <row r="3580" spans="1:5" x14ac:dyDescent="0.2">
      <c r="A3580" s="11" t="str">
        <f>IF('Atual-TXT'!A3601&lt;&gt;"",LEFT('Atual-TXT'!A3601,15),"")</f>
        <v/>
      </c>
      <c r="B3580" s="11" t="str">
        <f>IF('Atual-TXT'!A3601&lt;&gt;"",RIGHT(LEFT('Atual-TXT'!A3601,51),34),"")</f>
        <v/>
      </c>
      <c r="C3580" s="12" t="str">
        <f>IF('Atual-TXT'!A3601&lt;&gt;"",VALUE(RIGHT(LEFT('Atual-TXT'!A3601,75),23)),"")</f>
        <v/>
      </c>
      <c r="D3580" s="11" t="str">
        <f>IF('Atual-TXT'!A3601&lt;&gt;"",RIGHT(LEFT('Atual-TXT'!A3601,77),1),"")</f>
        <v/>
      </c>
      <c r="E3580" s="12" t="str">
        <f>IF('Atual-TXT'!A3601&lt;&gt;"",IF(MOD(VALUE(LEFT(A3580,1)),2)=1,IF(D3580="D",C3580,-C3580),IF(D3580="C",C3580,-C3580)),"")</f>
        <v/>
      </c>
    </row>
    <row r="3581" spans="1:5" x14ac:dyDescent="0.2">
      <c r="A3581" s="11" t="str">
        <f>IF('Atual-TXT'!A3602&lt;&gt;"",LEFT('Atual-TXT'!A3602,15),"")</f>
        <v/>
      </c>
      <c r="B3581" s="11" t="str">
        <f>IF('Atual-TXT'!A3602&lt;&gt;"",RIGHT(LEFT('Atual-TXT'!A3602,51),34),"")</f>
        <v/>
      </c>
      <c r="C3581" s="12" t="str">
        <f>IF('Atual-TXT'!A3602&lt;&gt;"",VALUE(RIGHT(LEFT('Atual-TXT'!A3602,75),23)),"")</f>
        <v/>
      </c>
      <c r="D3581" s="11" t="str">
        <f>IF('Atual-TXT'!A3602&lt;&gt;"",RIGHT(LEFT('Atual-TXT'!A3602,77),1),"")</f>
        <v/>
      </c>
      <c r="E3581" s="12" t="str">
        <f>IF('Atual-TXT'!A3602&lt;&gt;"",IF(MOD(VALUE(LEFT(A3581,1)),2)=1,IF(D3581="D",C3581,-C3581),IF(D3581="C",C3581,-C3581)),"")</f>
        <v/>
      </c>
    </row>
    <row r="3582" spans="1:5" x14ac:dyDescent="0.2">
      <c r="A3582" s="11" t="str">
        <f>IF('Atual-TXT'!A3603&lt;&gt;"",LEFT('Atual-TXT'!A3603,15),"")</f>
        <v/>
      </c>
      <c r="B3582" s="11" t="str">
        <f>IF('Atual-TXT'!A3603&lt;&gt;"",RIGHT(LEFT('Atual-TXT'!A3603,51),34),"")</f>
        <v/>
      </c>
      <c r="C3582" s="12" t="str">
        <f>IF('Atual-TXT'!A3603&lt;&gt;"",VALUE(RIGHT(LEFT('Atual-TXT'!A3603,75),23)),"")</f>
        <v/>
      </c>
      <c r="D3582" s="11" t="str">
        <f>IF('Atual-TXT'!A3603&lt;&gt;"",RIGHT(LEFT('Atual-TXT'!A3603,77),1),"")</f>
        <v/>
      </c>
      <c r="E3582" s="12" t="str">
        <f>IF('Atual-TXT'!A3603&lt;&gt;"",IF(MOD(VALUE(LEFT(A3582,1)),2)=1,IF(D3582="D",C3582,-C3582),IF(D3582="C",C3582,-C3582)),"")</f>
        <v/>
      </c>
    </row>
    <row r="3583" spans="1:5" x14ac:dyDescent="0.2">
      <c r="A3583" s="11" t="str">
        <f>IF('Atual-TXT'!A3604&lt;&gt;"",LEFT('Atual-TXT'!A3604,15),"")</f>
        <v/>
      </c>
      <c r="B3583" s="11" t="str">
        <f>IF('Atual-TXT'!A3604&lt;&gt;"",RIGHT(LEFT('Atual-TXT'!A3604,51),34),"")</f>
        <v/>
      </c>
      <c r="C3583" s="12" t="str">
        <f>IF('Atual-TXT'!A3604&lt;&gt;"",VALUE(RIGHT(LEFT('Atual-TXT'!A3604,75),23)),"")</f>
        <v/>
      </c>
      <c r="D3583" s="11" t="str">
        <f>IF('Atual-TXT'!A3604&lt;&gt;"",RIGHT(LEFT('Atual-TXT'!A3604,77),1),"")</f>
        <v/>
      </c>
      <c r="E3583" s="12" t="str">
        <f>IF('Atual-TXT'!A3604&lt;&gt;"",IF(MOD(VALUE(LEFT(A3583,1)),2)=1,IF(D3583="D",C3583,-C3583),IF(D3583="C",C3583,-C3583)),"")</f>
        <v/>
      </c>
    </row>
    <row r="3584" spans="1:5" x14ac:dyDescent="0.2">
      <c r="A3584" s="11" t="str">
        <f>IF('Atual-TXT'!A3605&lt;&gt;"",LEFT('Atual-TXT'!A3605,15),"")</f>
        <v/>
      </c>
      <c r="B3584" s="11" t="str">
        <f>IF('Atual-TXT'!A3605&lt;&gt;"",RIGHT(LEFT('Atual-TXT'!A3605,51),34),"")</f>
        <v/>
      </c>
      <c r="C3584" s="12" t="str">
        <f>IF('Atual-TXT'!A3605&lt;&gt;"",VALUE(RIGHT(LEFT('Atual-TXT'!A3605,75),23)),"")</f>
        <v/>
      </c>
      <c r="D3584" s="11" t="str">
        <f>IF('Atual-TXT'!A3605&lt;&gt;"",RIGHT(LEFT('Atual-TXT'!A3605,77),1),"")</f>
        <v/>
      </c>
      <c r="E3584" s="12" t="str">
        <f>IF('Atual-TXT'!A3605&lt;&gt;"",IF(MOD(VALUE(LEFT(A3584,1)),2)=1,IF(D3584="D",C3584,-C3584),IF(D3584="C",C3584,-C3584)),"")</f>
        <v/>
      </c>
    </row>
    <row r="3585" spans="1:5" x14ac:dyDescent="0.2">
      <c r="A3585" s="11" t="str">
        <f>IF('Atual-TXT'!A3606&lt;&gt;"",LEFT('Atual-TXT'!A3606,15),"")</f>
        <v/>
      </c>
      <c r="B3585" s="11" t="str">
        <f>IF('Atual-TXT'!A3606&lt;&gt;"",RIGHT(LEFT('Atual-TXT'!A3606,51),34),"")</f>
        <v/>
      </c>
      <c r="C3585" s="12" t="str">
        <f>IF('Atual-TXT'!A3606&lt;&gt;"",VALUE(RIGHT(LEFT('Atual-TXT'!A3606,75),23)),"")</f>
        <v/>
      </c>
      <c r="D3585" s="11" t="str">
        <f>IF('Atual-TXT'!A3606&lt;&gt;"",RIGHT(LEFT('Atual-TXT'!A3606,77),1),"")</f>
        <v/>
      </c>
      <c r="E3585" s="12" t="str">
        <f>IF('Atual-TXT'!A3606&lt;&gt;"",IF(MOD(VALUE(LEFT(A3585,1)),2)=1,IF(D3585="D",C3585,-C3585),IF(D3585="C",C3585,-C3585)),"")</f>
        <v/>
      </c>
    </row>
    <row r="3586" spans="1:5" x14ac:dyDescent="0.2">
      <c r="A3586" s="11" t="str">
        <f>IF('Atual-TXT'!A3607&lt;&gt;"",LEFT('Atual-TXT'!A3607,15),"")</f>
        <v/>
      </c>
      <c r="B3586" s="11" t="str">
        <f>IF('Atual-TXT'!A3607&lt;&gt;"",RIGHT(LEFT('Atual-TXT'!A3607,51),34),"")</f>
        <v/>
      </c>
      <c r="C3586" s="12" t="str">
        <f>IF('Atual-TXT'!A3607&lt;&gt;"",VALUE(RIGHT(LEFT('Atual-TXT'!A3607,75),23)),"")</f>
        <v/>
      </c>
      <c r="D3586" s="11" t="str">
        <f>IF('Atual-TXT'!A3607&lt;&gt;"",RIGHT(LEFT('Atual-TXT'!A3607,77),1),"")</f>
        <v/>
      </c>
      <c r="E3586" s="12" t="str">
        <f>IF('Atual-TXT'!A3607&lt;&gt;"",IF(MOD(VALUE(LEFT(A3586,1)),2)=1,IF(D3586="D",C3586,-C3586),IF(D3586="C",C3586,-C3586)),"")</f>
        <v/>
      </c>
    </row>
    <row r="3587" spans="1:5" x14ac:dyDescent="0.2">
      <c r="A3587" s="11" t="str">
        <f>IF('Atual-TXT'!A3608&lt;&gt;"",LEFT('Atual-TXT'!A3608,15),"")</f>
        <v/>
      </c>
      <c r="B3587" s="11" t="str">
        <f>IF('Atual-TXT'!A3608&lt;&gt;"",RIGHT(LEFT('Atual-TXT'!A3608,51),34),"")</f>
        <v/>
      </c>
      <c r="C3587" s="12" t="str">
        <f>IF('Atual-TXT'!A3608&lt;&gt;"",VALUE(RIGHT(LEFT('Atual-TXT'!A3608,75),23)),"")</f>
        <v/>
      </c>
      <c r="D3587" s="11" t="str">
        <f>IF('Atual-TXT'!A3608&lt;&gt;"",RIGHT(LEFT('Atual-TXT'!A3608,77),1),"")</f>
        <v/>
      </c>
      <c r="E3587" s="12" t="str">
        <f>IF('Atual-TXT'!A3608&lt;&gt;"",IF(MOD(VALUE(LEFT(A3587,1)),2)=1,IF(D3587="D",C3587,-C3587),IF(D3587="C",C3587,-C3587)),"")</f>
        <v/>
      </c>
    </row>
    <row r="3588" spans="1:5" x14ac:dyDescent="0.2">
      <c r="A3588" s="11" t="str">
        <f>IF('Atual-TXT'!A3609&lt;&gt;"",LEFT('Atual-TXT'!A3609,15),"")</f>
        <v/>
      </c>
      <c r="B3588" s="11" t="str">
        <f>IF('Atual-TXT'!A3609&lt;&gt;"",RIGHT(LEFT('Atual-TXT'!A3609,51),34),"")</f>
        <v/>
      </c>
      <c r="C3588" s="12" t="str">
        <f>IF('Atual-TXT'!A3609&lt;&gt;"",VALUE(RIGHT(LEFT('Atual-TXT'!A3609,75),23)),"")</f>
        <v/>
      </c>
      <c r="D3588" s="11" t="str">
        <f>IF('Atual-TXT'!A3609&lt;&gt;"",RIGHT(LEFT('Atual-TXT'!A3609,77),1),"")</f>
        <v/>
      </c>
      <c r="E3588" s="12" t="str">
        <f>IF('Atual-TXT'!A3609&lt;&gt;"",IF(MOD(VALUE(LEFT(A3588,1)),2)=1,IF(D3588="D",C3588,-C3588),IF(D3588="C",C3588,-C3588)),"")</f>
        <v/>
      </c>
    </row>
    <row r="3589" spans="1:5" x14ac:dyDescent="0.2">
      <c r="A3589" s="11" t="str">
        <f>IF('Atual-TXT'!A3610&lt;&gt;"",LEFT('Atual-TXT'!A3610,15),"")</f>
        <v/>
      </c>
      <c r="B3589" s="11" t="str">
        <f>IF('Atual-TXT'!A3610&lt;&gt;"",RIGHT(LEFT('Atual-TXT'!A3610,51),34),"")</f>
        <v/>
      </c>
      <c r="C3589" s="12" t="str">
        <f>IF('Atual-TXT'!A3610&lt;&gt;"",VALUE(RIGHT(LEFT('Atual-TXT'!A3610,75),23)),"")</f>
        <v/>
      </c>
      <c r="D3589" s="11" t="str">
        <f>IF('Atual-TXT'!A3610&lt;&gt;"",RIGHT(LEFT('Atual-TXT'!A3610,77),1),"")</f>
        <v/>
      </c>
      <c r="E3589" s="12" t="str">
        <f>IF('Atual-TXT'!A3610&lt;&gt;"",IF(MOD(VALUE(LEFT(A3589,1)),2)=1,IF(D3589="D",C3589,-C3589),IF(D3589="C",C3589,-C3589)),"")</f>
        <v/>
      </c>
    </row>
    <row r="3590" spans="1:5" x14ac:dyDescent="0.2">
      <c r="A3590" s="11" t="str">
        <f>IF('Atual-TXT'!A3611&lt;&gt;"",LEFT('Atual-TXT'!A3611,15),"")</f>
        <v/>
      </c>
      <c r="B3590" s="11" t="str">
        <f>IF('Atual-TXT'!A3611&lt;&gt;"",RIGHT(LEFT('Atual-TXT'!A3611,51),34),"")</f>
        <v/>
      </c>
      <c r="C3590" s="12" t="str">
        <f>IF('Atual-TXT'!A3611&lt;&gt;"",VALUE(RIGHT(LEFT('Atual-TXT'!A3611,75),23)),"")</f>
        <v/>
      </c>
      <c r="D3590" s="11" t="str">
        <f>IF('Atual-TXT'!A3611&lt;&gt;"",RIGHT(LEFT('Atual-TXT'!A3611,77),1),"")</f>
        <v/>
      </c>
      <c r="E3590" s="12" t="str">
        <f>IF('Atual-TXT'!A3611&lt;&gt;"",IF(MOD(VALUE(LEFT(A3590,1)),2)=1,IF(D3590="D",C3590,-C3590),IF(D3590="C",C3590,-C3590)),"")</f>
        <v/>
      </c>
    </row>
    <row r="3591" spans="1:5" x14ac:dyDescent="0.2">
      <c r="A3591" s="11" t="str">
        <f>IF('Atual-TXT'!A3612&lt;&gt;"",LEFT('Atual-TXT'!A3612,15),"")</f>
        <v/>
      </c>
      <c r="B3591" s="11" t="str">
        <f>IF('Atual-TXT'!A3612&lt;&gt;"",RIGHT(LEFT('Atual-TXT'!A3612,51),34),"")</f>
        <v/>
      </c>
      <c r="C3591" s="12" t="str">
        <f>IF('Atual-TXT'!A3612&lt;&gt;"",VALUE(RIGHT(LEFT('Atual-TXT'!A3612,75),23)),"")</f>
        <v/>
      </c>
      <c r="D3591" s="11" t="str">
        <f>IF('Atual-TXT'!A3612&lt;&gt;"",RIGHT(LEFT('Atual-TXT'!A3612,77),1),"")</f>
        <v/>
      </c>
      <c r="E3591" s="12" t="str">
        <f>IF('Atual-TXT'!A3612&lt;&gt;"",IF(MOD(VALUE(LEFT(A3591,1)),2)=1,IF(D3591="D",C3591,-C3591),IF(D3591="C",C3591,-C3591)),"")</f>
        <v/>
      </c>
    </row>
    <row r="3592" spans="1:5" x14ac:dyDescent="0.2">
      <c r="A3592" s="11" t="str">
        <f>IF('Atual-TXT'!A3613&lt;&gt;"",LEFT('Atual-TXT'!A3613,15),"")</f>
        <v/>
      </c>
      <c r="B3592" s="11" t="str">
        <f>IF('Atual-TXT'!A3613&lt;&gt;"",RIGHT(LEFT('Atual-TXT'!A3613,51),34),"")</f>
        <v/>
      </c>
      <c r="C3592" s="12" t="str">
        <f>IF('Atual-TXT'!A3613&lt;&gt;"",VALUE(RIGHT(LEFT('Atual-TXT'!A3613,75),23)),"")</f>
        <v/>
      </c>
      <c r="D3592" s="11" t="str">
        <f>IF('Atual-TXT'!A3613&lt;&gt;"",RIGHT(LEFT('Atual-TXT'!A3613,77),1),"")</f>
        <v/>
      </c>
      <c r="E3592" s="12" t="str">
        <f>IF('Atual-TXT'!A3613&lt;&gt;"",IF(MOD(VALUE(LEFT(A3592,1)),2)=1,IF(D3592="D",C3592,-C3592),IF(D3592="C",C3592,-C3592)),"")</f>
        <v/>
      </c>
    </row>
    <row r="3593" spans="1:5" x14ac:dyDescent="0.2">
      <c r="A3593" s="11" t="str">
        <f>IF('Atual-TXT'!A3614&lt;&gt;"",LEFT('Atual-TXT'!A3614,15),"")</f>
        <v/>
      </c>
      <c r="B3593" s="11" t="str">
        <f>IF('Atual-TXT'!A3614&lt;&gt;"",RIGHT(LEFT('Atual-TXT'!A3614,51),34),"")</f>
        <v/>
      </c>
      <c r="C3593" s="12" t="str">
        <f>IF('Atual-TXT'!A3614&lt;&gt;"",VALUE(RIGHT(LEFT('Atual-TXT'!A3614,75),23)),"")</f>
        <v/>
      </c>
      <c r="D3593" s="11" t="str">
        <f>IF('Atual-TXT'!A3614&lt;&gt;"",RIGHT(LEFT('Atual-TXT'!A3614,77),1),"")</f>
        <v/>
      </c>
      <c r="E3593" s="12" t="str">
        <f>IF('Atual-TXT'!A3614&lt;&gt;"",IF(MOD(VALUE(LEFT(A3593,1)),2)=1,IF(D3593="D",C3593,-C3593),IF(D3593="C",C3593,-C3593)),"")</f>
        <v/>
      </c>
    </row>
    <row r="3594" spans="1:5" x14ac:dyDescent="0.2">
      <c r="A3594" s="11" t="str">
        <f>IF('Atual-TXT'!A3615&lt;&gt;"",LEFT('Atual-TXT'!A3615,15),"")</f>
        <v/>
      </c>
      <c r="B3594" s="11" t="str">
        <f>IF('Atual-TXT'!A3615&lt;&gt;"",RIGHT(LEFT('Atual-TXT'!A3615,51),34),"")</f>
        <v/>
      </c>
      <c r="C3594" s="12" t="str">
        <f>IF('Atual-TXT'!A3615&lt;&gt;"",VALUE(RIGHT(LEFT('Atual-TXT'!A3615,75),23)),"")</f>
        <v/>
      </c>
      <c r="D3594" s="11" t="str">
        <f>IF('Atual-TXT'!A3615&lt;&gt;"",RIGHT(LEFT('Atual-TXT'!A3615,77),1),"")</f>
        <v/>
      </c>
      <c r="E3594" s="12" t="str">
        <f>IF('Atual-TXT'!A3615&lt;&gt;"",IF(MOD(VALUE(LEFT(A3594,1)),2)=1,IF(D3594="D",C3594,-C3594),IF(D3594="C",C3594,-C3594)),"")</f>
        <v/>
      </c>
    </row>
    <row r="3595" spans="1:5" x14ac:dyDescent="0.2">
      <c r="A3595" s="11" t="str">
        <f>IF('Atual-TXT'!A3616&lt;&gt;"",LEFT('Atual-TXT'!A3616,15),"")</f>
        <v/>
      </c>
      <c r="B3595" s="11" t="str">
        <f>IF('Atual-TXT'!A3616&lt;&gt;"",RIGHT(LEFT('Atual-TXT'!A3616,51),34),"")</f>
        <v/>
      </c>
      <c r="C3595" s="12" t="str">
        <f>IF('Atual-TXT'!A3616&lt;&gt;"",VALUE(RIGHT(LEFT('Atual-TXT'!A3616,75),23)),"")</f>
        <v/>
      </c>
      <c r="D3595" s="11" t="str">
        <f>IF('Atual-TXT'!A3616&lt;&gt;"",RIGHT(LEFT('Atual-TXT'!A3616,77),1),"")</f>
        <v/>
      </c>
      <c r="E3595" s="12" t="str">
        <f>IF('Atual-TXT'!A3616&lt;&gt;"",IF(MOD(VALUE(LEFT(A3595,1)),2)=1,IF(D3595="D",C3595,-C3595),IF(D3595="C",C3595,-C3595)),"")</f>
        <v/>
      </c>
    </row>
    <row r="3596" spans="1:5" x14ac:dyDescent="0.2">
      <c r="A3596" s="11" t="str">
        <f>IF('Atual-TXT'!A3617&lt;&gt;"",LEFT('Atual-TXT'!A3617,15),"")</f>
        <v/>
      </c>
      <c r="B3596" s="11" t="str">
        <f>IF('Atual-TXT'!A3617&lt;&gt;"",RIGHT(LEFT('Atual-TXT'!A3617,51),34),"")</f>
        <v/>
      </c>
      <c r="C3596" s="12" t="str">
        <f>IF('Atual-TXT'!A3617&lt;&gt;"",VALUE(RIGHT(LEFT('Atual-TXT'!A3617,75),23)),"")</f>
        <v/>
      </c>
      <c r="D3596" s="11" t="str">
        <f>IF('Atual-TXT'!A3617&lt;&gt;"",RIGHT(LEFT('Atual-TXT'!A3617,77),1),"")</f>
        <v/>
      </c>
      <c r="E3596" s="12" t="str">
        <f>IF('Atual-TXT'!A3617&lt;&gt;"",IF(MOD(VALUE(LEFT(A3596,1)),2)=1,IF(D3596="D",C3596,-C3596),IF(D3596="C",C3596,-C3596)),"")</f>
        <v/>
      </c>
    </row>
    <row r="3597" spans="1:5" x14ac:dyDescent="0.2">
      <c r="A3597" s="11" t="str">
        <f>IF('Atual-TXT'!A3618&lt;&gt;"",LEFT('Atual-TXT'!A3618,15),"")</f>
        <v/>
      </c>
      <c r="B3597" s="11" t="str">
        <f>IF('Atual-TXT'!A3618&lt;&gt;"",RIGHT(LEFT('Atual-TXT'!A3618,51),34),"")</f>
        <v/>
      </c>
      <c r="C3597" s="12" t="str">
        <f>IF('Atual-TXT'!A3618&lt;&gt;"",VALUE(RIGHT(LEFT('Atual-TXT'!A3618,75),23)),"")</f>
        <v/>
      </c>
      <c r="D3597" s="11" t="str">
        <f>IF('Atual-TXT'!A3618&lt;&gt;"",RIGHT(LEFT('Atual-TXT'!A3618,77),1),"")</f>
        <v/>
      </c>
      <c r="E3597" s="12" t="str">
        <f>IF('Atual-TXT'!A3618&lt;&gt;"",IF(MOD(VALUE(LEFT(A3597,1)),2)=1,IF(D3597="D",C3597,-C3597),IF(D3597="C",C3597,-C3597)),"")</f>
        <v/>
      </c>
    </row>
    <row r="3598" spans="1:5" x14ac:dyDescent="0.2">
      <c r="A3598" s="11" t="str">
        <f>IF('Atual-TXT'!A3619&lt;&gt;"",LEFT('Atual-TXT'!A3619,15),"")</f>
        <v/>
      </c>
      <c r="B3598" s="11" t="str">
        <f>IF('Atual-TXT'!A3619&lt;&gt;"",RIGHT(LEFT('Atual-TXT'!A3619,51),34),"")</f>
        <v/>
      </c>
      <c r="C3598" s="12" t="str">
        <f>IF('Atual-TXT'!A3619&lt;&gt;"",VALUE(RIGHT(LEFT('Atual-TXT'!A3619,75),23)),"")</f>
        <v/>
      </c>
      <c r="D3598" s="11" t="str">
        <f>IF('Atual-TXT'!A3619&lt;&gt;"",RIGHT(LEFT('Atual-TXT'!A3619,77),1),"")</f>
        <v/>
      </c>
      <c r="E3598" s="12" t="str">
        <f>IF('Atual-TXT'!A3619&lt;&gt;"",IF(MOD(VALUE(LEFT(A3598,1)),2)=1,IF(D3598="D",C3598,-C3598),IF(D3598="C",C3598,-C3598)),"")</f>
        <v/>
      </c>
    </row>
    <row r="3599" spans="1:5" x14ac:dyDescent="0.2">
      <c r="A3599" s="11" t="str">
        <f>IF('Atual-TXT'!A3620&lt;&gt;"",LEFT('Atual-TXT'!A3620,15),"")</f>
        <v/>
      </c>
      <c r="B3599" s="11" t="str">
        <f>IF('Atual-TXT'!A3620&lt;&gt;"",RIGHT(LEFT('Atual-TXT'!A3620,51),34),"")</f>
        <v/>
      </c>
      <c r="C3599" s="12" t="str">
        <f>IF('Atual-TXT'!A3620&lt;&gt;"",VALUE(RIGHT(LEFT('Atual-TXT'!A3620,75),23)),"")</f>
        <v/>
      </c>
      <c r="D3599" s="11" t="str">
        <f>IF('Atual-TXT'!A3620&lt;&gt;"",RIGHT(LEFT('Atual-TXT'!A3620,77),1),"")</f>
        <v/>
      </c>
      <c r="E3599" s="12" t="str">
        <f>IF('Atual-TXT'!A3620&lt;&gt;"",IF(MOD(VALUE(LEFT(A3599,1)),2)=1,IF(D3599="D",C3599,-C3599),IF(D3599="C",C3599,-C3599)),"")</f>
        <v/>
      </c>
    </row>
    <row r="3600" spans="1:5" x14ac:dyDescent="0.2">
      <c r="A3600" s="11" t="str">
        <f>IF('Atual-TXT'!A3621&lt;&gt;"",LEFT('Atual-TXT'!A3621,15),"")</f>
        <v/>
      </c>
      <c r="B3600" s="11" t="str">
        <f>IF('Atual-TXT'!A3621&lt;&gt;"",RIGHT(LEFT('Atual-TXT'!A3621,51),34),"")</f>
        <v/>
      </c>
      <c r="C3600" s="12" t="str">
        <f>IF('Atual-TXT'!A3621&lt;&gt;"",VALUE(RIGHT(LEFT('Atual-TXT'!A3621,75),23)),"")</f>
        <v/>
      </c>
      <c r="D3600" s="11" t="str">
        <f>IF('Atual-TXT'!A3621&lt;&gt;"",RIGHT(LEFT('Atual-TXT'!A3621,77),1),"")</f>
        <v/>
      </c>
      <c r="E3600" s="12" t="str">
        <f>IF('Atual-TXT'!A3621&lt;&gt;"",IF(MOD(VALUE(LEFT(A3600,1)),2)=1,IF(D3600="D",C3600,-C3600),IF(D3600="C",C3600,-C3600)),"")</f>
        <v/>
      </c>
    </row>
    <row r="3601" spans="1:5" x14ac:dyDescent="0.2">
      <c r="A3601" s="11" t="str">
        <f>IF('Atual-TXT'!A3622&lt;&gt;"",LEFT('Atual-TXT'!A3622,15),"")</f>
        <v/>
      </c>
      <c r="B3601" s="11" t="str">
        <f>IF('Atual-TXT'!A3622&lt;&gt;"",RIGHT(LEFT('Atual-TXT'!A3622,51),34),"")</f>
        <v/>
      </c>
      <c r="C3601" s="12" t="str">
        <f>IF('Atual-TXT'!A3622&lt;&gt;"",VALUE(RIGHT(LEFT('Atual-TXT'!A3622,75),23)),"")</f>
        <v/>
      </c>
      <c r="D3601" s="11" t="str">
        <f>IF('Atual-TXT'!A3622&lt;&gt;"",RIGHT(LEFT('Atual-TXT'!A3622,77),1),"")</f>
        <v/>
      </c>
      <c r="E3601" s="12" t="str">
        <f>IF('Atual-TXT'!A3622&lt;&gt;"",IF(MOD(VALUE(LEFT(A3601,1)),2)=1,IF(D3601="D",C3601,-C3601),IF(D3601="C",C3601,-C3601)),"")</f>
        <v/>
      </c>
    </row>
    <row r="3602" spans="1:5" x14ac:dyDescent="0.2">
      <c r="A3602" s="11" t="str">
        <f>IF('Atual-TXT'!A3623&lt;&gt;"",LEFT('Atual-TXT'!A3623,15),"")</f>
        <v/>
      </c>
      <c r="B3602" s="11" t="str">
        <f>IF('Atual-TXT'!A3623&lt;&gt;"",RIGHT(LEFT('Atual-TXT'!A3623,51),34),"")</f>
        <v/>
      </c>
      <c r="C3602" s="12" t="str">
        <f>IF('Atual-TXT'!A3623&lt;&gt;"",VALUE(RIGHT(LEFT('Atual-TXT'!A3623,75),23)),"")</f>
        <v/>
      </c>
      <c r="D3602" s="11" t="str">
        <f>IF('Atual-TXT'!A3623&lt;&gt;"",RIGHT(LEFT('Atual-TXT'!A3623,77),1),"")</f>
        <v/>
      </c>
      <c r="E3602" s="12" t="str">
        <f>IF('Atual-TXT'!A3623&lt;&gt;"",IF(MOD(VALUE(LEFT(A3602,1)),2)=1,IF(D3602="D",C3602,-C3602),IF(D3602="C",C3602,-C3602)),"")</f>
        <v/>
      </c>
    </row>
    <row r="3603" spans="1:5" x14ac:dyDescent="0.2">
      <c r="A3603" s="11" t="str">
        <f>IF('Atual-TXT'!A3624&lt;&gt;"",LEFT('Atual-TXT'!A3624,15),"")</f>
        <v/>
      </c>
      <c r="B3603" s="11" t="str">
        <f>IF('Atual-TXT'!A3624&lt;&gt;"",RIGHT(LEFT('Atual-TXT'!A3624,51),34),"")</f>
        <v/>
      </c>
      <c r="C3603" s="12" t="str">
        <f>IF('Atual-TXT'!A3624&lt;&gt;"",VALUE(RIGHT(LEFT('Atual-TXT'!A3624,75),23)),"")</f>
        <v/>
      </c>
      <c r="D3603" s="11" t="str">
        <f>IF('Atual-TXT'!A3624&lt;&gt;"",RIGHT(LEFT('Atual-TXT'!A3624,77),1),"")</f>
        <v/>
      </c>
      <c r="E3603" s="12" t="str">
        <f>IF('Atual-TXT'!A3624&lt;&gt;"",IF(MOD(VALUE(LEFT(A3603,1)),2)=1,IF(D3603="D",C3603,-C3603),IF(D3603="C",C3603,-C3603)),"")</f>
        <v/>
      </c>
    </row>
    <row r="3604" spans="1:5" x14ac:dyDescent="0.2">
      <c r="A3604" s="11" t="str">
        <f>IF('Atual-TXT'!A3625&lt;&gt;"",LEFT('Atual-TXT'!A3625,15),"")</f>
        <v/>
      </c>
      <c r="B3604" s="11" t="str">
        <f>IF('Atual-TXT'!A3625&lt;&gt;"",RIGHT(LEFT('Atual-TXT'!A3625,51),34),"")</f>
        <v/>
      </c>
      <c r="C3604" s="12" t="str">
        <f>IF('Atual-TXT'!A3625&lt;&gt;"",VALUE(RIGHT(LEFT('Atual-TXT'!A3625,75),23)),"")</f>
        <v/>
      </c>
      <c r="D3604" s="11" t="str">
        <f>IF('Atual-TXT'!A3625&lt;&gt;"",RIGHT(LEFT('Atual-TXT'!A3625,77),1),"")</f>
        <v/>
      </c>
      <c r="E3604" s="12" t="str">
        <f>IF('Atual-TXT'!A3625&lt;&gt;"",IF(MOD(VALUE(LEFT(A3604,1)),2)=1,IF(D3604="D",C3604,-C3604),IF(D3604="C",C3604,-C3604)),"")</f>
        <v/>
      </c>
    </row>
    <row r="3605" spans="1:5" x14ac:dyDescent="0.2">
      <c r="A3605" s="11" t="str">
        <f>IF('Atual-TXT'!A3626&lt;&gt;"",LEFT('Atual-TXT'!A3626,15),"")</f>
        <v/>
      </c>
      <c r="B3605" s="11" t="str">
        <f>IF('Atual-TXT'!A3626&lt;&gt;"",RIGHT(LEFT('Atual-TXT'!A3626,51),34),"")</f>
        <v/>
      </c>
      <c r="C3605" s="12" t="str">
        <f>IF('Atual-TXT'!A3626&lt;&gt;"",VALUE(RIGHT(LEFT('Atual-TXT'!A3626,75),23)),"")</f>
        <v/>
      </c>
      <c r="D3605" s="11" t="str">
        <f>IF('Atual-TXT'!A3626&lt;&gt;"",RIGHT(LEFT('Atual-TXT'!A3626,77),1),"")</f>
        <v/>
      </c>
      <c r="E3605" s="12" t="str">
        <f>IF('Atual-TXT'!A3626&lt;&gt;"",IF(MOD(VALUE(LEFT(A3605,1)),2)=1,IF(D3605="D",C3605,-C3605),IF(D3605="C",C3605,-C3605)),"")</f>
        <v/>
      </c>
    </row>
    <row r="3606" spans="1:5" x14ac:dyDescent="0.2">
      <c r="A3606" s="11" t="str">
        <f>IF('Atual-TXT'!A3627&lt;&gt;"",LEFT('Atual-TXT'!A3627,15),"")</f>
        <v/>
      </c>
      <c r="B3606" s="11" t="str">
        <f>IF('Atual-TXT'!A3627&lt;&gt;"",RIGHT(LEFT('Atual-TXT'!A3627,51),34),"")</f>
        <v/>
      </c>
      <c r="C3606" s="12" t="str">
        <f>IF('Atual-TXT'!A3627&lt;&gt;"",VALUE(RIGHT(LEFT('Atual-TXT'!A3627,75),23)),"")</f>
        <v/>
      </c>
      <c r="D3606" s="11" t="str">
        <f>IF('Atual-TXT'!A3627&lt;&gt;"",RIGHT(LEFT('Atual-TXT'!A3627,77),1),"")</f>
        <v/>
      </c>
      <c r="E3606" s="12" t="str">
        <f>IF('Atual-TXT'!A3627&lt;&gt;"",IF(MOD(VALUE(LEFT(A3606,1)),2)=1,IF(D3606="D",C3606,-C3606),IF(D3606="C",C3606,-C3606)),"")</f>
        <v/>
      </c>
    </row>
    <row r="3607" spans="1:5" x14ac:dyDescent="0.2">
      <c r="A3607" s="11" t="str">
        <f>IF('Atual-TXT'!A3628&lt;&gt;"",LEFT('Atual-TXT'!A3628,15),"")</f>
        <v/>
      </c>
      <c r="B3607" s="11" t="str">
        <f>IF('Atual-TXT'!A3628&lt;&gt;"",RIGHT(LEFT('Atual-TXT'!A3628,51),34),"")</f>
        <v/>
      </c>
      <c r="C3607" s="12" t="str">
        <f>IF('Atual-TXT'!A3628&lt;&gt;"",VALUE(RIGHT(LEFT('Atual-TXT'!A3628,75),23)),"")</f>
        <v/>
      </c>
      <c r="D3607" s="11" t="str">
        <f>IF('Atual-TXT'!A3628&lt;&gt;"",RIGHT(LEFT('Atual-TXT'!A3628,77),1),"")</f>
        <v/>
      </c>
      <c r="E3607" s="12" t="str">
        <f>IF('Atual-TXT'!A3628&lt;&gt;"",IF(MOD(VALUE(LEFT(A3607,1)),2)=1,IF(D3607="D",C3607,-C3607),IF(D3607="C",C3607,-C3607)),"")</f>
        <v/>
      </c>
    </row>
    <row r="3608" spans="1:5" x14ac:dyDescent="0.2">
      <c r="A3608" s="11" t="str">
        <f>IF('Atual-TXT'!A3629&lt;&gt;"",LEFT('Atual-TXT'!A3629,15),"")</f>
        <v/>
      </c>
      <c r="B3608" s="11" t="str">
        <f>IF('Atual-TXT'!A3629&lt;&gt;"",RIGHT(LEFT('Atual-TXT'!A3629,51),34),"")</f>
        <v/>
      </c>
      <c r="C3608" s="12" t="str">
        <f>IF('Atual-TXT'!A3629&lt;&gt;"",VALUE(RIGHT(LEFT('Atual-TXT'!A3629,75),23)),"")</f>
        <v/>
      </c>
      <c r="D3608" s="11" t="str">
        <f>IF('Atual-TXT'!A3629&lt;&gt;"",RIGHT(LEFT('Atual-TXT'!A3629,77),1),"")</f>
        <v/>
      </c>
      <c r="E3608" s="12" t="str">
        <f>IF('Atual-TXT'!A3629&lt;&gt;"",IF(MOD(VALUE(LEFT(A3608,1)),2)=1,IF(D3608="D",C3608,-C3608),IF(D3608="C",C3608,-C3608)),"")</f>
        <v/>
      </c>
    </row>
    <row r="3609" spans="1:5" x14ac:dyDescent="0.2">
      <c r="A3609" s="11" t="str">
        <f>IF('Atual-TXT'!A3630&lt;&gt;"",LEFT('Atual-TXT'!A3630,15),"")</f>
        <v/>
      </c>
      <c r="B3609" s="11" t="str">
        <f>IF('Atual-TXT'!A3630&lt;&gt;"",RIGHT(LEFT('Atual-TXT'!A3630,51),34),"")</f>
        <v/>
      </c>
      <c r="C3609" s="12" t="str">
        <f>IF('Atual-TXT'!A3630&lt;&gt;"",VALUE(RIGHT(LEFT('Atual-TXT'!A3630,75),23)),"")</f>
        <v/>
      </c>
      <c r="D3609" s="11" t="str">
        <f>IF('Atual-TXT'!A3630&lt;&gt;"",RIGHT(LEFT('Atual-TXT'!A3630,77),1),"")</f>
        <v/>
      </c>
      <c r="E3609" s="12" t="str">
        <f>IF('Atual-TXT'!A3630&lt;&gt;"",IF(MOD(VALUE(LEFT(A3609,1)),2)=1,IF(D3609="D",C3609,-C3609),IF(D3609="C",C3609,-C3609)),"")</f>
        <v/>
      </c>
    </row>
    <row r="3610" spans="1:5" x14ac:dyDescent="0.2">
      <c r="A3610" s="11" t="str">
        <f>IF('Atual-TXT'!A3631&lt;&gt;"",LEFT('Atual-TXT'!A3631,15),"")</f>
        <v/>
      </c>
      <c r="B3610" s="11" t="str">
        <f>IF('Atual-TXT'!A3631&lt;&gt;"",RIGHT(LEFT('Atual-TXT'!A3631,51),34),"")</f>
        <v/>
      </c>
      <c r="C3610" s="12" t="str">
        <f>IF('Atual-TXT'!A3631&lt;&gt;"",VALUE(RIGHT(LEFT('Atual-TXT'!A3631,75),23)),"")</f>
        <v/>
      </c>
      <c r="D3610" s="11" t="str">
        <f>IF('Atual-TXT'!A3631&lt;&gt;"",RIGHT(LEFT('Atual-TXT'!A3631,77),1),"")</f>
        <v/>
      </c>
      <c r="E3610" s="12" t="str">
        <f>IF('Atual-TXT'!A3631&lt;&gt;"",IF(MOD(VALUE(LEFT(A3610,1)),2)=1,IF(D3610="D",C3610,-C3610),IF(D3610="C",C3610,-C3610)),"")</f>
        <v/>
      </c>
    </row>
    <row r="3611" spans="1:5" x14ac:dyDescent="0.2">
      <c r="A3611" s="11" t="str">
        <f>IF('Atual-TXT'!A3632&lt;&gt;"",LEFT('Atual-TXT'!A3632,15),"")</f>
        <v/>
      </c>
      <c r="B3611" s="11" t="str">
        <f>IF('Atual-TXT'!A3632&lt;&gt;"",RIGHT(LEFT('Atual-TXT'!A3632,51),34),"")</f>
        <v/>
      </c>
      <c r="C3611" s="12" t="str">
        <f>IF('Atual-TXT'!A3632&lt;&gt;"",VALUE(RIGHT(LEFT('Atual-TXT'!A3632,75),23)),"")</f>
        <v/>
      </c>
      <c r="D3611" s="11" t="str">
        <f>IF('Atual-TXT'!A3632&lt;&gt;"",RIGHT(LEFT('Atual-TXT'!A3632,77),1),"")</f>
        <v/>
      </c>
      <c r="E3611" s="12" t="str">
        <f>IF('Atual-TXT'!A3632&lt;&gt;"",IF(MOD(VALUE(LEFT(A3611,1)),2)=1,IF(D3611="D",C3611,-C3611),IF(D3611="C",C3611,-C3611)),"")</f>
        <v/>
      </c>
    </row>
    <row r="3612" spans="1:5" x14ac:dyDescent="0.2">
      <c r="A3612" s="11" t="str">
        <f>IF('Atual-TXT'!A3633&lt;&gt;"",LEFT('Atual-TXT'!A3633,15),"")</f>
        <v/>
      </c>
      <c r="B3612" s="11" t="str">
        <f>IF('Atual-TXT'!A3633&lt;&gt;"",RIGHT(LEFT('Atual-TXT'!A3633,51),34),"")</f>
        <v/>
      </c>
      <c r="C3612" s="12" t="str">
        <f>IF('Atual-TXT'!A3633&lt;&gt;"",VALUE(RIGHT(LEFT('Atual-TXT'!A3633,75),23)),"")</f>
        <v/>
      </c>
      <c r="D3612" s="11" t="str">
        <f>IF('Atual-TXT'!A3633&lt;&gt;"",RIGHT(LEFT('Atual-TXT'!A3633,77),1),"")</f>
        <v/>
      </c>
      <c r="E3612" s="12" t="str">
        <f>IF('Atual-TXT'!A3633&lt;&gt;"",IF(MOD(VALUE(LEFT(A3612,1)),2)=1,IF(D3612="D",C3612,-C3612),IF(D3612="C",C3612,-C3612)),"")</f>
        <v/>
      </c>
    </row>
    <row r="3613" spans="1:5" x14ac:dyDescent="0.2">
      <c r="A3613" s="11" t="str">
        <f>IF('Atual-TXT'!A3634&lt;&gt;"",LEFT('Atual-TXT'!A3634,15),"")</f>
        <v/>
      </c>
      <c r="B3613" s="11" t="str">
        <f>IF('Atual-TXT'!A3634&lt;&gt;"",RIGHT(LEFT('Atual-TXT'!A3634,51),34),"")</f>
        <v/>
      </c>
      <c r="C3613" s="12" t="str">
        <f>IF('Atual-TXT'!A3634&lt;&gt;"",VALUE(RIGHT(LEFT('Atual-TXT'!A3634,75),23)),"")</f>
        <v/>
      </c>
      <c r="D3613" s="11" t="str">
        <f>IF('Atual-TXT'!A3634&lt;&gt;"",RIGHT(LEFT('Atual-TXT'!A3634,77),1),"")</f>
        <v/>
      </c>
      <c r="E3613" s="12" t="str">
        <f>IF('Atual-TXT'!A3634&lt;&gt;"",IF(MOD(VALUE(LEFT(A3613,1)),2)=1,IF(D3613="D",C3613,-C3613),IF(D3613="C",C3613,-C3613)),"")</f>
        <v/>
      </c>
    </row>
    <row r="3614" spans="1:5" x14ac:dyDescent="0.2">
      <c r="A3614" s="11" t="str">
        <f>IF('Atual-TXT'!A3635&lt;&gt;"",LEFT('Atual-TXT'!A3635,15),"")</f>
        <v/>
      </c>
      <c r="B3614" s="11" t="str">
        <f>IF('Atual-TXT'!A3635&lt;&gt;"",RIGHT(LEFT('Atual-TXT'!A3635,51),34),"")</f>
        <v/>
      </c>
      <c r="C3614" s="12" t="str">
        <f>IF('Atual-TXT'!A3635&lt;&gt;"",VALUE(RIGHT(LEFT('Atual-TXT'!A3635,75),23)),"")</f>
        <v/>
      </c>
      <c r="D3614" s="11" t="str">
        <f>IF('Atual-TXT'!A3635&lt;&gt;"",RIGHT(LEFT('Atual-TXT'!A3635,77),1),"")</f>
        <v/>
      </c>
      <c r="E3614" s="12" t="str">
        <f>IF('Atual-TXT'!A3635&lt;&gt;"",IF(MOD(VALUE(LEFT(A3614,1)),2)=1,IF(D3614="D",C3614,-C3614),IF(D3614="C",C3614,-C3614)),"")</f>
        <v/>
      </c>
    </row>
    <row r="3615" spans="1:5" x14ac:dyDescent="0.2">
      <c r="A3615" s="11" t="str">
        <f>IF('Atual-TXT'!A3636&lt;&gt;"",LEFT('Atual-TXT'!A3636,15),"")</f>
        <v/>
      </c>
      <c r="B3615" s="11" t="str">
        <f>IF('Atual-TXT'!A3636&lt;&gt;"",RIGHT(LEFT('Atual-TXT'!A3636,51),34),"")</f>
        <v/>
      </c>
      <c r="C3615" s="12" t="str">
        <f>IF('Atual-TXT'!A3636&lt;&gt;"",VALUE(RIGHT(LEFT('Atual-TXT'!A3636,75),23)),"")</f>
        <v/>
      </c>
      <c r="D3615" s="11" t="str">
        <f>IF('Atual-TXT'!A3636&lt;&gt;"",RIGHT(LEFT('Atual-TXT'!A3636,77),1),"")</f>
        <v/>
      </c>
      <c r="E3615" s="12" t="str">
        <f>IF('Atual-TXT'!A3636&lt;&gt;"",IF(MOD(VALUE(LEFT(A3615,1)),2)=1,IF(D3615="D",C3615,-C3615),IF(D3615="C",C3615,-C3615)),"")</f>
        <v/>
      </c>
    </row>
    <row r="3616" spans="1:5" x14ac:dyDescent="0.2">
      <c r="A3616" s="11" t="str">
        <f>IF('Atual-TXT'!A3637&lt;&gt;"",LEFT('Atual-TXT'!A3637,15),"")</f>
        <v/>
      </c>
      <c r="B3616" s="11" t="str">
        <f>IF('Atual-TXT'!A3637&lt;&gt;"",RIGHT(LEFT('Atual-TXT'!A3637,51),34),"")</f>
        <v/>
      </c>
      <c r="C3616" s="12" t="str">
        <f>IF('Atual-TXT'!A3637&lt;&gt;"",VALUE(RIGHT(LEFT('Atual-TXT'!A3637,75),23)),"")</f>
        <v/>
      </c>
      <c r="D3616" s="11" t="str">
        <f>IF('Atual-TXT'!A3637&lt;&gt;"",RIGHT(LEFT('Atual-TXT'!A3637,77),1),"")</f>
        <v/>
      </c>
      <c r="E3616" s="12" t="str">
        <f>IF('Atual-TXT'!A3637&lt;&gt;"",IF(MOD(VALUE(LEFT(A3616,1)),2)=1,IF(D3616="D",C3616,-C3616),IF(D3616="C",C3616,-C3616)),"")</f>
        <v/>
      </c>
    </row>
    <row r="3617" spans="1:5" x14ac:dyDescent="0.2">
      <c r="A3617" s="11" t="str">
        <f>IF('Atual-TXT'!A3638&lt;&gt;"",LEFT('Atual-TXT'!A3638,15),"")</f>
        <v/>
      </c>
      <c r="B3617" s="11" t="str">
        <f>IF('Atual-TXT'!A3638&lt;&gt;"",RIGHT(LEFT('Atual-TXT'!A3638,51),34),"")</f>
        <v/>
      </c>
      <c r="C3617" s="12" t="str">
        <f>IF('Atual-TXT'!A3638&lt;&gt;"",VALUE(RIGHT(LEFT('Atual-TXT'!A3638,75),23)),"")</f>
        <v/>
      </c>
      <c r="D3617" s="11" t="str">
        <f>IF('Atual-TXT'!A3638&lt;&gt;"",RIGHT(LEFT('Atual-TXT'!A3638,77),1),"")</f>
        <v/>
      </c>
      <c r="E3617" s="12" t="str">
        <f>IF('Atual-TXT'!A3638&lt;&gt;"",IF(MOD(VALUE(LEFT(A3617,1)),2)=1,IF(D3617="D",C3617,-C3617),IF(D3617="C",C3617,-C3617)),"")</f>
        <v/>
      </c>
    </row>
    <row r="3618" spans="1:5" x14ac:dyDescent="0.2">
      <c r="A3618" s="11" t="str">
        <f>IF('Atual-TXT'!A3639&lt;&gt;"",LEFT('Atual-TXT'!A3639,15),"")</f>
        <v/>
      </c>
      <c r="B3618" s="11" t="str">
        <f>IF('Atual-TXT'!A3639&lt;&gt;"",RIGHT(LEFT('Atual-TXT'!A3639,51),34),"")</f>
        <v/>
      </c>
      <c r="C3618" s="12" t="str">
        <f>IF('Atual-TXT'!A3639&lt;&gt;"",VALUE(RIGHT(LEFT('Atual-TXT'!A3639,75),23)),"")</f>
        <v/>
      </c>
      <c r="D3618" s="11" t="str">
        <f>IF('Atual-TXT'!A3639&lt;&gt;"",RIGHT(LEFT('Atual-TXT'!A3639,77),1),"")</f>
        <v/>
      </c>
      <c r="E3618" s="12" t="str">
        <f>IF('Atual-TXT'!A3639&lt;&gt;"",IF(MOD(VALUE(LEFT(A3618,1)),2)=1,IF(D3618="D",C3618,-C3618),IF(D3618="C",C3618,-C3618)),"")</f>
        <v/>
      </c>
    </row>
    <row r="3619" spans="1:5" x14ac:dyDescent="0.2">
      <c r="A3619" s="11" t="str">
        <f>IF('Atual-TXT'!A3640&lt;&gt;"",LEFT('Atual-TXT'!A3640,15),"")</f>
        <v/>
      </c>
      <c r="B3619" s="11" t="str">
        <f>IF('Atual-TXT'!A3640&lt;&gt;"",RIGHT(LEFT('Atual-TXT'!A3640,51),34),"")</f>
        <v/>
      </c>
      <c r="C3619" s="12" t="str">
        <f>IF('Atual-TXT'!A3640&lt;&gt;"",VALUE(RIGHT(LEFT('Atual-TXT'!A3640,75),23)),"")</f>
        <v/>
      </c>
      <c r="D3619" s="11" t="str">
        <f>IF('Atual-TXT'!A3640&lt;&gt;"",RIGHT(LEFT('Atual-TXT'!A3640,77),1),"")</f>
        <v/>
      </c>
      <c r="E3619" s="12" t="str">
        <f>IF('Atual-TXT'!A3640&lt;&gt;"",IF(MOD(VALUE(LEFT(A3619,1)),2)=1,IF(D3619="D",C3619,-C3619),IF(D3619="C",C3619,-C3619)),"")</f>
        <v/>
      </c>
    </row>
    <row r="3620" spans="1:5" x14ac:dyDescent="0.2">
      <c r="A3620" s="11" t="str">
        <f>IF('Atual-TXT'!A3641&lt;&gt;"",LEFT('Atual-TXT'!A3641,15),"")</f>
        <v/>
      </c>
      <c r="B3620" s="11" t="str">
        <f>IF('Atual-TXT'!A3641&lt;&gt;"",RIGHT(LEFT('Atual-TXT'!A3641,51),34),"")</f>
        <v/>
      </c>
      <c r="C3620" s="12" t="str">
        <f>IF('Atual-TXT'!A3641&lt;&gt;"",VALUE(RIGHT(LEFT('Atual-TXT'!A3641,75),23)),"")</f>
        <v/>
      </c>
      <c r="D3620" s="11" t="str">
        <f>IF('Atual-TXT'!A3641&lt;&gt;"",RIGHT(LEFT('Atual-TXT'!A3641,77),1),"")</f>
        <v/>
      </c>
      <c r="E3620" s="12" t="str">
        <f>IF('Atual-TXT'!A3641&lt;&gt;"",IF(MOD(VALUE(LEFT(A3620,1)),2)=1,IF(D3620="D",C3620,-C3620),IF(D3620="C",C3620,-C3620)),"")</f>
        <v/>
      </c>
    </row>
    <row r="3621" spans="1:5" x14ac:dyDescent="0.2">
      <c r="A3621" s="11" t="str">
        <f>IF('Atual-TXT'!A3642&lt;&gt;"",LEFT('Atual-TXT'!A3642,15),"")</f>
        <v/>
      </c>
      <c r="B3621" s="11" t="str">
        <f>IF('Atual-TXT'!A3642&lt;&gt;"",RIGHT(LEFT('Atual-TXT'!A3642,51),34),"")</f>
        <v/>
      </c>
      <c r="C3621" s="12" t="str">
        <f>IF('Atual-TXT'!A3642&lt;&gt;"",VALUE(RIGHT(LEFT('Atual-TXT'!A3642,75),23)),"")</f>
        <v/>
      </c>
      <c r="D3621" s="11" t="str">
        <f>IF('Atual-TXT'!A3642&lt;&gt;"",RIGHT(LEFT('Atual-TXT'!A3642,77),1),"")</f>
        <v/>
      </c>
      <c r="E3621" s="12" t="str">
        <f>IF('Atual-TXT'!A3642&lt;&gt;"",IF(MOD(VALUE(LEFT(A3621,1)),2)=1,IF(D3621="D",C3621,-C3621),IF(D3621="C",C3621,-C3621)),"")</f>
        <v/>
      </c>
    </row>
    <row r="3622" spans="1:5" x14ac:dyDescent="0.2">
      <c r="A3622" s="11" t="str">
        <f>IF('Atual-TXT'!A3643&lt;&gt;"",LEFT('Atual-TXT'!A3643,15),"")</f>
        <v/>
      </c>
      <c r="B3622" s="11" t="str">
        <f>IF('Atual-TXT'!A3643&lt;&gt;"",RIGHT(LEFT('Atual-TXT'!A3643,51),34),"")</f>
        <v/>
      </c>
      <c r="C3622" s="12" t="str">
        <f>IF('Atual-TXT'!A3643&lt;&gt;"",VALUE(RIGHT(LEFT('Atual-TXT'!A3643,75),23)),"")</f>
        <v/>
      </c>
      <c r="D3622" s="11" t="str">
        <f>IF('Atual-TXT'!A3643&lt;&gt;"",RIGHT(LEFT('Atual-TXT'!A3643,77),1),"")</f>
        <v/>
      </c>
      <c r="E3622" s="12" t="str">
        <f>IF('Atual-TXT'!A3643&lt;&gt;"",IF(MOD(VALUE(LEFT(A3622,1)),2)=1,IF(D3622="D",C3622,-C3622),IF(D3622="C",C3622,-C3622)),"")</f>
        <v/>
      </c>
    </row>
    <row r="3623" spans="1:5" x14ac:dyDescent="0.2">
      <c r="A3623" s="11" t="str">
        <f>IF('Atual-TXT'!A3644&lt;&gt;"",LEFT('Atual-TXT'!A3644,15),"")</f>
        <v/>
      </c>
      <c r="B3623" s="11" t="str">
        <f>IF('Atual-TXT'!A3644&lt;&gt;"",RIGHT(LEFT('Atual-TXT'!A3644,51),34),"")</f>
        <v/>
      </c>
      <c r="C3623" s="12" t="str">
        <f>IF('Atual-TXT'!A3644&lt;&gt;"",VALUE(RIGHT(LEFT('Atual-TXT'!A3644,75),23)),"")</f>
        <v/>
      </c>
      <c r="D3623" s="11" t="str">
        <f>IF('Atual-TXT'!A3644&lt;&gt;"",RIGHT(LEFT('Atual-TXT'!A3644,77),1),"")</f>
        <v/>
      </c>
      <c r="E3623" s="12" t="str">
        <f>IF('Atual-TXT'!A3644&lt;&gt;"",IF(MOD(VALUE(LEFT(A3623,1)),2)=1,IF(D3623="D",C3623,-C3623),IF(D3623="C",C3623,-C3623)),"")</f>
        <v/>
      </c>
    </row>
    <row r="3624" spans="1:5" x14ac:dyDescent="0.2">
      <c r="A3624" s="11" t="str">
        <f>IF('Atual-TXT'!A3645&lt;&gt;"",LEFT('Atual-TXT'!A3645,15),"")</f>
        <v/>
      </c>
      <c r="B3624" s="11" t="str">
        <f>IF('Atual-TXT'!A3645&lt;&gt;"",RIGHT(LEFT('Atual-TXT'!A3645,51),34),"")</f>
        <v/>
      </c>
      <c r="C3624" s="12" t="str">
        <f>IF('Atual-TXT'!A3645&lt;&gt;"",VALUE(RIGHT(LEFT('Atual-TXT'!A3645,75),23)),"")</f>
        <v/>
      </c>
      <c r="D3624" s="11" t="str">
        <f>IF('Atual-TXT'!A3645&lt;&gt;"",RIGHT(LEFT('Atual-TXT'!A3645,77),1),"")</f>
        <v/>
      </c>
      <c r="E3624" s="12" t="str">
        <f>IF('Atual-TXT'!A3645&lt;&gt;"",IF(MOD(VALUE(LEFT(A3624,1)),2)=1,IF(D3624="D",C3624,-C3624),IF(D3624="C",C3624,-C3624)),"")</f>
        <v/>
      </c>
    </row>
    <row r="3625" spans="1:5" x14ac:dyDescent="0.2">
      <c r="A3625" s="11" t="str">
        <f>IF('Atual-TXT'!A3646&lt;&gt;"",LEFT('Atual-TXT'!A3646,15),"")</f>
        <v/>
      </c>
      <c r="B3625" s="11" t="str">
        <f>IF('Atual-TXT'!A3646&lt;&gt;"",RIGHT(LEFT('Atual-TXT'!A3646,51),34),"")</f>
        <v/>
      </c>
      <c r="C3625" s="12" t="str">
        <f>IF('Atual-TXT'!A3646&lt;&gt;"",VALUE(RIGHT(LEFT('Atual-TXT'!A3646,75),23)),"")</f>
        <v/>
      </c>
      <c r="D3625" s="11" t="str">
        <f>IF('Atual-TXT'!A3646&lt;&gt;"",RIGHT(LEFT('Atual-TXT'!A3646,77),1),"")</f>
        <v/>
      </c>
      <c r="E3625" s="12" t="str">
        <f>IF('Atual-TXT'!A3646&lt;&gt;"",IF(MOD(VALUE(LEFT(A3625,1)),2)=1,IF(D3625="D",C3625,-C3625),IF(D3625="C",C3625,-C3625)),"")</f>
        <v/>
      </c>
    </row>
    <row r="3626" spans="1:5" x14ac:dyDescent="0.2">
      <c r="A3626" s="11" t="str">
        <f>IF('Atual-TXT'!A3647&lt;&gt;"",LEFT('Atual-TXT'!A3647,15),"")</f>
        <v/>
      </c>
      <c r="B3626" s="11" t="str">
        <f>IF('Atual-TXT'!A3647&lt;&gt;"",RIGHT(LEFT('Atual-TXT'!A3647,51),34),"")</f>
        <v/>
      </c>
      <c r="C3626" s="12" t="str">
        <f>IF('Atual-TXT'!A3647&lt;&gt;"",VALUE(RIGHT(LEFT('Atual-TXT'!A3647,75),23)),"")</f>
        <v/>
      </c>
      <c r="D3626" s="11" t="str">
        <f>IF('Atual-TXT'!A3647&lt;&gt;"",RIGHT(LEFT('Atual-TXT'!A3647,77),1),"")</f>
        <v/>
      </c>
      <c r="E3626" s="12" t="str">
        <f>IF('Atual-TXT'!A3647&lt;&gt;"",IF(MOD(VALUE(LEFT(A3626,1)),2)=1,IF(D3626="D",C3626,-C3626),IF(D3626="C",C3626,-C3626)),"")</f>
        <v/>
      </c>
    </row>
    <row r="3627" spans="1:5" x14ac:dyDescent="0.2">
      <c r="A3627" s="11" t="str">
        <f>IF('Atual-TXT'!A3648&lt;&gt;"",LEFT('Atual-TXT'!A3648,15),"")</f>
        <v/>
      </c>
      <c r="B3627" s="11" t="str">
        <f>IF('Atual-TXT'!A3648&lt;&gt;"",RIGHT(LEFT('Atual-TXT'!A3648,51),34),"")</f>
        <v/>
      </c>
      <c r="C3627" s="12" t="str">
        <f>IF('Atual-TXT'!A3648&lt;&gt;"",VALUE(RIGHT(LEFT('Atual-TXT'!A3648,75),23)),"")</f>
        <v/>
      </c>
      <c r="D3627" s="11" t="str">
        <f>IF('Atual-TXT'!A3648&lt;&gt;"",RIGHT(LEFT('Atual-TXT'!A3648,77),1),"")</f>
        <v/>
      </c>
      <c r="E3627" s="12" t="str">
        <f>IF('Atual-TXT'!A3648&lt;&gt;"",IF(MOD(VALUE(LEFT(A3627,1)),2)=1,IF(D3627="D",C3627,-C3627),IF(D3627="C",C3627,-C3627)),"")</f>
        <v/>
      </c>
    </row>
    <row r="3628" spans="1:5" x14ac:dyDescent="0.2">
      <c r="A3628" s="11" t="str">
        <f>IF('Atual-TXT'!A3649&lt;&gt;"",LEFT('Atual-TXT'!A3649,15),"")</f>
        <v/>
      </c>
      <c r="B3628" s="11" t="str">
        <f>IF('Atual-TXT'!A3649&lt;&gt;"",RIGHT(LEFT('Atual-TXT'!A3649,51),34),"")</f>
        <v/>
      </c>
      <c r="C3628" s="12" t="str">
        <f>IF('Atual-TXT'!A3649&lt;&gt;"",VALUE(RIGHT(LEFT('Atual-TXT'!A3649,75),23)),"")</f>
        <v/>
      </c>
      <c r="D3628" s="11" t="str">
        <f>IF('Atual-TXT'!A3649&lt;&gt;"",RIGHT(LEFT('Atual-TXT'!A3649,77),1),"")</f>
        <v/>
      </c>
      <c r="E3628" s="12" t="str">
        <f>IF('Atual-TXT'!A3649&lt;&gt;"",IF(MOD(VALUE(LEFT(A3628,1)),2)=1,IF(D3628="D",C3628,-C3628),IF(D3628="C",C3628,-C3628)),"")</f>
        <v/>
      </c>
    </row>
    <row r="3629" spans="1:5" x14ac:dyDescent="0.2">
      <c r="A3629" s="11" t="str">
        <f>IF('Atual-TXT'!A3650&lt;&gt;"",LEFT('Atual-TXT'!A3650,15),"")</f>
        <v/>
      </c>
      <c r="B3629" s="11" t="str">
        <f>IF('Atual-TXT'!A3650&lt;&gt;"",RIGHT(LEFT('Atual-TXT'!A3650,51),34),"")</f>
        <v/>
      </c>
      <c r="C3629" s="12" t="str">
        <f>IF('Atual-TXT'!A3650&lt;&gt;"",VALUE(RIGHT(LEFT('Atual-TXT'!A3650,75),23)),"")</f>
        <v/>
      </c>
      <c r="D3629" s="11" t="str">
        <f>IF('Atual-TXT'!A3650&lt;&gt;"",RIGHT(LEFT('Atual-TXT'!A3650,77),1),"")</f>
        <v/>
      </c>
      <c r="E3629" s="12" t="str">
        <f>IF('Atual-TXT'!A3650&lt;&gt;"",IF(MOD(VALUE(LEFT(A3629,1)),2)=1,IF(D3629="D",C3629,-C3629),IF(D3629="C",C3629,-C3629)),"")</f>
        <v/>
      </c>
    </row>
    <row r="3630" spans="1:5" x14ac:dyDescent="0.2">
      <c r="A3630" s="11" t="str">
        <f>IF('Atual-TXT'!A3651&lt;&gt;"",LEFT('Atual-TXT'!A3651,15),"")</f>
        <v/>
      </c>
      <c r="B3630" s="11" t="str">
        <f>IF('Atual-TXT'!A3651&lt;&gt;"",RIGHT(LEFT('Atual-TXT'!A3651,51),34),"")</f>
        <v/>
      </c>
      <c r="C3630" s="12" t="str">
        <f>IF('Atual-TXT'!A3651&lt;&gt;"",VALUE(RIGHT(LEFT('Atual-TXT'!A3651,75),23)),"")</f>
        <v/>
      </c>
      <c r="D3630" s="11" t="str">
        <f>IF('Atual-TXT'!A3651&lt;&gt;"",RIGHT(LEFT('Atual-TXT'!A3651,77),1),"")</f>
        <v/>
      </c>
      <c r="E3630" s="12" t="str">
        <f>IF('Atual-TXT'!A3651&lt;&gt;"",IF(MOD(VALUE(LEFT(A3630,1)),2)=1,IF(D3630="D",C3630,-C3630),IF(D3630="C",C3630,-C3630)),"")</f>
        <v/>
      </c>
    </row>
    <row r="3631" spans="1:5" x14ac:dyDescent="0.2">
      <c r="A3631" s="11" t="str">
        <f>IF('Atual-TXT'!A3652&lt;&gt;"",LEFT('Atual-TXT'!A3652,15),"")</f>
        <v/>
      </c>
      <c r="B3631" s="11" t="str">
        <f>IF('Atual-TXT'!A3652&lt;&gt;"",RIGHT(LEFT('Atual-TXT'!A3652,51),34),"")</f>
        <v/>
      </c>
      <c r="C3631" s="12" t="str">
        <f>IF('Atual-TXT'!A3652&lt;&gt;"",VALUE(RIGHT(LEFT('Atual-TXT'!A3652,75),23)),"")</f>
        <v/>
      </c>
      <c r="D3631" s="11" t="str">
        <f>IF('Atual-TXT'!A3652&lt;&gt;"",RIGHT(LEFT('Atual-TXT'!A3652,77),1),"")</f>
        <v/>
      </c>
      <c r="E3631" s="12" t="str">
        <f>IF('Atual-TXT'!A3652&lt;&gt;"",IF(MOD(VALUE(LEFT(A3631,1)),2)=1,IF(D3631="D",C3631,-C3631),IF(D3631="C",C3631,-C3631)),"")</f>
        <v/>
      </c>
    </row>
    <row r="3632" spans="1:5" x14ac:dyDescent="0.2">
      <c r="A3632" s="11" t="str">
        <f>IF('Atual-TXT'!A3653&lt;&gt;"",LEFT('Atual-TXT'!A3653,15),"")</f>
        <v/>
      </c>
      <c r="B3632" s="11" t="str">
        <f>IF('Atual-TXT'!A3653&lt;&gt;"",RIGHT(LEFT('Atual-TXT'!A3653,51),34),"")</f>
        <v/>
      </c>
      <c r="C3632" s="12" t="str">
        <f>IF('Atual-TXT'!A3653&lt;&gt;"",VALUE(RIGHT(LEFT('Atual-TXT'!A3653,75),23)),"")</f>
        <v/>
      </c>
      <c r="D3632" s="11" t="str">
        <f>IF('Atual-TXT'!A3653&lt;&gt;"",RIGHT(LEFT('Atual-TXT'!A3653,77),1),"")</f>
        <v/>
      </c>
      <c r="E3632" s="12" t="str">
        <f>IF('Atual-TXT'!A3653&lt;&gt;"",IF(MOD(VALUE(LEFT(A3632,1)),2)=1,IF(D3632="D",C3632,-C3632),IF(D3632="C",C3632,-C3632)),"")</f>
        <v/>
      </c>
    </row>
    <row r="3633" spans="1:5" x14ac:dyDescent="0.2">
      <c r="A3633" s="11" t="str">
        <f>IF('Atual-TXT'!A3654&lt;&gt;"",LEFT('Atual-TXT'!A3654,15),"")</f>
        <v/>
      </c>
      <c r="B3633" s="11" t="str">
        <f>IF('Atual-TXT'!A3654&lt;&gt;"",RIGHT(LEFT('Atual-TXT'!A3654,51),34),"")</f>
        <v/>
      </c>
      <c r="C3633" s="12" t="str">
        <f>IF('Atual-TXT'!A3654&lt;&gt;"",VALUE(RIGHT(LEFT('Atual-TXT'!A3654,75),23)),"")</f>
        <v/>
      </c>
      <c r="D3633" s="11" t="str">
        <f>IF('Atual-TXT'!A3654&lt;&gt;"",RIGHT(LEFT('Atual-TXT'!A3654,77),1),"")</f>
        <v/>
      </c>
      <c r="E3633" s="12" t="str">
        <f>IF('Atual-TXT'!A3654&lt;&gt;"",IF(MOD(VALUE(LEFT(A3633,1)),2)=1,IF(D3633="D",C3633,-C3633),IF(D3633="C",C3633,-C3633)),"")</f>
        <v/>
      </c>
    </row>
    <row r="3634" spans="1:5" x14ac:dyDescent="0.2">
      <c r="A3634" s="11" t="str">
        <f>IF('Atual-TXT'!A3655&lt;&gt;"",LEFT('Atual-TXT'!A3655,15),"")</f>
        <v/>
      </c>
      <c r="B3634" s="11" t="str">
        <f>IF('Atual-TXT'!A3655&lt;&gt;"",RIGHT(LEFT('Atual-TXT'!A3655,51),34),"")</f>
        <v/>
      </c>
      <c r="C3634" s="12" t="str">
        <f>IF('Atual-TXT'!A3655&lt;&gt;"",VALUE(RIGHT(LEFT('Atual-TXT'!A3655,75),23)),"")</f>
        <v/>
      </c>
      <c r="D3634" s="11" t="str">
        <f>IF('Atual-TXT'!A3655&lt;&gt;"",RIGHT(LEFT('Atual-TXT'!A3655,77),1),"")</f>
        <v/>
      </c>
      <c r="E3634" s="12" t="str">
        <f>IF('Atual-TXT'!A3655&lt;&gt;"",IF(MOD(VALUE(LEFT(A3634,1)),2)=1,IF(D3634="D",C3634,-C3634),IF(D3634="C",C3634,-C3634)),"")</f>
        <v/>
      </c>
    </row>
    <row r="3635" spans="1:5" x14ac:dyDescent="0.2">
      <c r="A3635" s="11" t="str">
        <f>IF('Atual-TXT'!A3656&lt;&gt;"",LEFT('Atual-TXT'!A3656,15),"")</f>
        <v/>
      </c>
      <c r="B3635" s="11" t="str">
        <f>IF('Atual-TXT'!A3656&lt;&gt;"",RIGHT(LEFT('Atual-TXT'!A3656,51),34),"")</f>
        <v/>
      </c>
      <c r="C3635" s="12" t="str">
        <f>IF('Atual-TXT'!A3656&lt;&gt;"",VALUE(RIGHT(LEFT('Atual-TXT'!A3656,75),23)),"")</f>
        <v/>
      </c>
      <c r="D3635" s="11" t="str">
        <f>IF('Atual-TXT'!A3656&lt;&gt;"",RIGHT(LEFT('Atual-TXT'!A3656,77),1),"")</f>
        <v/>
      </c>
      <c r="E3635" s="12" t="str">
        <f>IF('Atual-TXT'!A3656&lt;&gt;"",IF(MOD(VALUE(LEFT(A3635,1)),2)=1,IF(D3635="D",C3635,-C3635),IF(D3635="C",C3635,-C3635)),"")</f>
        <v/>
      </c>
    </row>
    <row r="3636" spans="1:5" x14ac:dyDescent="0.2">
      <c r="A3636" s="11" t="str">
        <f>IF('Atual-TXT'!A3657&lt;&gt;"",LEFT('Atual-TXT'!A3657,15),"")</f>
        <v/>
      </c>
      <c r="B3636" s="11" t="str">
        <f>IF('Atual-TXT'!A3657&lt;&gt;"",RIGHT(LEFT('Atual-TXT'!A3657,51),34),"")</f>
        <v/>
      </c>
      <c r="C3636" s="12" t="str">
        <f>IF('Atual-TXT'!A3657&lt;&gt;"",VALUE(RIGHT(LEFT('Atual-TXT'!A3657,75),23)),"")</f>
        <v/>
      </c>
      <c r="D3636" s="11" t="str">
        <f>IF('Atual-TXT'!A3657&lt;&gt;"",RIGHT(LEFT('Atual-TXT'!A3657,77),1),"")</f>
        <v/>
      </c>
      <c r="E3636" s="12" t="str">
        <f>IF('Atual-TXT'!A3657&lt;&gt;"",IF(MOD(VALUE(LEFT(A3636,1)),2)=1,IF(D3636="D",C3636,-C3636),IF(D3636="C",C3636,-C3636)),"")</f>
        <v/>
      </c>
    </row>
    <row r="3637" spans="1:5" x14ac:dyDescent="0.2">
      <c r="A3637" s="11" t="str">
        <f>IF('Atual-TXT'!A3658&lt;&gt;"",LEFT('Atual-TXT'!A3658,15),"")</f>
        <v/>
      </c>
      <c r="B3637" s="11" t="str">
        <f>IF('Atual-TXT'!A3658&lt;&gt;"",RIGHT(LEFT('Atual-TXT'!A3658,51),34),"")</f>
        <v/>
      </c>
      <c r="C3637" s="12" t="str">
        <f>IF('Atual-TXT'!A3658&lt;&gt;"",VALUE(RIGHT(LEFT('Atual-TXT'!A3658,75),23)),"")</f>
        <v/>
      </c>
      <c r="D3637" s="11" t="str">
        <f>IF('Atual-TXT'!A3658&lt;&gt;"",RIGHT(LEFT('Atual-TXT'!A3658,77),1),"")</f>
        <v/>
      </c>
      <c r="E3637" s="12" t="str">
        <f>IF('Atual-TXT'!A3658&lt;&gt;"",IF(MOD(VALUE(LEFT(A3637,1)),2)=1,IF(D3637="D",C3637,-C3637),IF(D3637="C",C3637,-C3637)),"")</f>
        <v/>
      </c>
    </row>
    <row r="3638" spans="1:5" x14ac:dyDescent="0.2">
      <c r="A3638" s="11" t="str">
        <f>IF('Atual-TXT'!A3659&lt;&gt;"",LEFT('Atual-TXT'!A3659,15),"")</f>
        <v/>
      </c>
      <c r="B3638" s="11" t="str">
        <f>IF('Atual-TXT'!A3659&lt;&gt;"",RIGHT(LEFT('Atual-TXT'!A3659,51),34),"")</f>
        <v/>
      </c>
      <c r="C3638" s="12" t="str">
        <f>IF('Atual-TXT'!A3659&lt;&gt;"",VALUE(RIGHT(LEFT('Atual-TXT'!A3659,75),23)),"")</f>
        <v/>
      </c>
      <c r="D3638" s="11" t="str">
        <f>IF('Atual-TXT'!A3659&lt;&gt;"",RIGHT(LEFT('Atual-TXT'!A3659,77),1),"")</f>
        <v/>
      </c>
      <c r="E3638" s="12" t="str">
        <f>IF('Atual-TXT'!A3659&lt;&gt;"",IF(MOD(VALUE(LEFT(A3638,1)),2)=1,IF(D3638="D",C3638,-C3638),IF(D3638="C",C3638,-C3638)),"")</f>
        <v/>
      </c>
    </row>
    <row r="3639" spans="1:5" x14ac:dyDescent="0.2">
      <c r="A3639" s="11" t="str">
        <f>IF('Atual-TXT'!A3660&lt;&gt;"",LEFT('Atual-TXT'!A3660,15),"")</f>
        <v/>
      </c>
      <c r="B3639" s="11" t="str">
        <f>IF('Atual-TXT'!A3660&lt;&gt;"",RIGHT(LEFT('Atual-TXT'!A3660,51),34),"")</f>
        <v/>
      </c>
      <c r="C3639" s="12" t="str">
        <f>IF('Atual-TXT'!A3660&lt;&gt;"",VALUE(RIGHT(LEFT('Atual-TXT'!A3660,75),23)),"")</f>
        <v/>
      </c>
      <c r="D3639" s="11" t="str">
        <f>IF('Atual-TXT'!A3660&lt;&gt;"",RIGHT(LEFT('Atual-TXT'!A3660,77),1),"")</f>
        <v/>
      </c>
      <c r="E3639" s="12" t="str">
        <f>IF('Atual-TXT'!A3660&lt;&gt;"",IF(MOD(VALUE(LEFT(A3639,1)),2)=1,IF(D3639="D",C3639,-C3639),IF(D3639="C",C3639,-C3639)),"")</f>
        <v/>
      </c>
    </row>
    <row r="3640" spans="1:5" x14ac:dyDescent="0.2">
      <c r="A3640" s="11" t="str">
        <f>IF('Atual-TXT'!A3661&lt;&gt;"",LEFT('Atual-TXT'!A3661,15),"")</f>
        <v/>
      </c>
      <c r="B3640" s="11" t="str">
        <f>IF('Atual-TXT'!A3661&lt;&gt;"",RIGHT(LEFT('Atual-TXT'!A3661,51),34),"")</f>
        <v/>
      </c>
      <c r="C3640" s="12" t="str">
        <f>IF('Atual-TXT'!A3661&lt;&gt;"",VALUE(RIGHT(LEFT('Atual-TXT'!A3661,75),23)),"")</f>
        <v/>
      </c>
      <c r="D3640" s="11" t="str">
        <f>IF('Atual-TXT'!A3661&lt;&gt;"",RIGHT(LEFT('Atual-TXT'!A3661,77),1),"")</f>
        <v/>
      </c>
      <c r="E3640" s="12" t="str">
        <f>IF('Atual-TXT'!A3661&lt;&gt;"",IF(MOD(VALUE(LEFT(A3640,1)),2)=1,IF(D3640="D",C3640,-C3640),IF(D3640="C",C3640,-C3640)),"")</f>
        <v/>
      </c>
    </row>
    <row r="3641" spans="1:5" x14ac:dyDescent="0.2">
      <c r="A3641" s="11" t="str">
        <f>IF('Atual-TXT'!A3662&lt;&gt;"",LEFT('Atual-TXT'!A3662,15),"")</f>
        <v/>
      </c>
      <c r="B3641" s="11" t="str">
        <f>IF('Atual-TXT'!A3662&lt;&gt;"",RIGHT(LEFT('Atual-TXT'!A3662,51),34),"")</f>
        <v/>
      </c>
      <c r="C3641" s="12" t="str">
        <f>IF('Atual-TXT'!A3662&lt;&gt;"",VALUE(RIGHT(LEFT('Atual-TXT'!A3662,75),23)),"")</f>
        <v/>
      </c>
      <c r="D3641" s="11" t="str">
        <f>IF('Atual-TXT'!A3662&lt;&gt;"",RIGHT(LEFT('Atual-TXT'!A3662,77),1),"")</f>
        <v/>
      </c>
      <c r="E3641" s="12" t="str">
        <f>IF('Atual-TXT'!A3662&lt;&gt;"",IF(MOD(VALUE(LEFT(A3641,1)),2)=1,IF(D3641="D",C3641,-C3641),IF(D3641="C",C3641,-C3641)),"")</f>
        <v/>
      </c>
    </row>
    <row r="3642" spans="1:5" x14ac:dyDescent="0.2">
      <c r="A3642" s="11" t="str">
        <f>IF('Atual-TXT'!A3663&lt;&gt;"",LEFT('Atual-TXT'!A3663,15),"")</f>
        <v/>
      </c>
      <c r="B3642" s="11" t="str">
        <f>IF('Atual-TXT'!A3663&lt;&gt;"",RIGHT(LEFT('Atual-TXT'!A3663,51),34),"")</f>
        <v/>
      </c>
      <c r="C3642" s="12" t="str">
        <f>IF('Atual-TXT'!A3663&lt;&gt;"",VALUE(RIGHT(LEFT('Atual-TXT'!A3663,75),23)),"")</f>
        <v/>
      </c>
      <c r="D3642" s="11" t="str">
        <f>IF('Atual-TXT'!A3663&lt;&gt;"",RIGHT(LEFT('Atual-TXT'!A3663,77),1),"")</f>
        <v/>
      </c>
      <c r="E3642" s="12" t="str">
        <f>IF('Atual-TXT'!A3663&lt;&gt;"",IF(MOD(VALUE(LEFT(A3642,1)),2)=1,IF(D3642="D",C3642,-C3642),IF(D3642="C",C3642,-C3642)),"")</f>
        <v/>
      </c>
    </row>
    <row r="3643" spans="1:5" x14ac:dyDescent="0.2">
      <c r="A3643" s="11" t="str">
        <f>IF('Atual-TXT'!A3664&lt;&gt;"",LEFT('Atual-TXT'!A3664,15),"")</f>
        <v/>
      </c>
      <c r="B3643" s="11" t="str">
        <f>IF('Atual-TXT'!A3664&lt;&gt;"",RIGHT(LEFT('Atual-TXT'!A3664,51),34),"")</f>
        <v/>
      </c>
      <c r="C3643" s="12" t="str">
        <f>IF('Atual-TXT'!A3664&lt;&gt;"",VALUE(RIGHT(LEFT('Atual-TXT'!A3664,75),23)),"")</f>
        <v/>
      </c>
      <c r="D3643" s="11" t="str">
        <f>IF('Atual-TXT'!A3664&lt;&gt;"",RIGHT(LEFT('Atual-TXT'!A3664,77),1),"")</f>
        <v/>
      </c>
      <c r="E3643" s="12" t="str">
        <f>IF('Atual-TXT'!A3664&lt;&gt;"",IF(MOD(VALUE(LEFT(A3643,1)),2)=1,IF(D3643="D",C3643,-C3643),IF(D3643="C",C3643,-C3643)),"")</f>
        <v/>
      </c>
    </row>
    <row r="3644" spans="1:5" x14ac:dyDescent="0.2">
      <c r="A3644" s="11" t="str">
        <f>IF('Atual-TXT'!A3665&lt;&gt;"",LEFT('Atual-TXT'!A3665,15),"")</f>
        <v/>
      </c>
      <c r="B3644" s="11" t="str">
        <f>IF('Atual-TXT'!A3665&lt;&gt;"",RIGHT(LEFT('Atual-TXT'!A3665,51),34),"")</f>
        <v/>
      </c>
      <c r="C3644" s="12" t="str">
        <f>IF('Atual-TXT'!A3665&lt;&gt;"",VALUE(RIGHT(LEFT('Atual-TXT'!A3665,75),23)),"")</f>
        <v/>
      </c>
      <c r="D3644" s="11" t="str">
        <f>IF('Atual-TXT'!A3665&lt;&gt;"",RIGHT(LEFT('Atual-TXT'!A3665,77),1),"")</f>
        <v/>
      </c>
      <c r="E3644" s="12" t="str">
        <f>IF('Atual-TXT'!A3665&lt;&gt;"",IF(MOD(VALUE(LEFT(A3644,1)),2)=1,IF(D3644="D",C3644,-C3644),IF(D3644="C",C3644,-C3644)),"")</f>
        <v/>
      </c>
    </row>
    <row r="3645" spans="1:5" x14ac:dyDescent="0.2">
      <c r="A3645" s="11" t="str">
        <f>IF('Atual-TXT'!A3666&lt;&gt;"",LEFT('Atual-TXT'!A3666,15),"")</f>
        <v/>
      </c>
      <c r="B3645" s="11" t="str">
        <f>IF('Atual-TXT'!A3666&lt;&gt;"",RIGHT(LEFT('Atual-TXT'!A3666,51),34),"")</f>
        <v/>
      </c>
      <c r="C3645" s="12" t="str">
        <f>IF('Atual-TXT'!A3666&lt;&gt;"",VALUE(RIGHT(LEFT('Atual-TXT'!A3666,75),23)),"")</f>
        <v/>
      </c>
      <c r="D3645" s="11" t="str">
        <f>IF('Atual-TXT'!A3666&lt;&gt;"",RIGHT(LEFT('Atual-TXT'!A3666,77),1),"")</f>
        <v/>
      </c>
      <c r="E3645" s="12" t="str">
        <f>IF('Atual-TXT'!A3666&lt;&gt;"",IF(MOD(VALUE(LEFT(A3645,1)),2)=1,IF(D3645="D",C3645,-C3645),IF(D3645="C",C3645,-C3645)),"")</f>
        <v/>
      </c>
    </row>
    <row r="3646" spans="1:5" x14ac:dyDescent="0.2">
      <c r="A3646" s="11" t="str">
        <f>IF('Atual-TXT'!A3667&lt;&gt;"",LEFT('Atual-TXT'!A3667,15),"")</f>
        <v/>
      </c>
      <c r="B3646" s="11" t="str">
        <f>IF('Atual-TXT'!A3667&lt;&gt;"",RIGHT(LEFT('Atual-TXT'!A3667,51),34),"")</f>
        <v/>
      </c>
      <c r="C3646" s="12" t="str">
        <f>IF('Atual-TXT'!A3667&lt;&gt;"",VALUE(RIGHT(LEFT('Atual-TXT'!A3667,75),23)),"")</f>
        <v/>
      </c>
      <c r="D3646" s="11" t="str">
        <f>IF('Atual-TXT'!A3667&lt;&gt;"",RIGHT(LEFT('Atual-TXT'!A3667,77),1),"")</f>
        <v/>
      </c>
      <c r="E3646" s="12" t="str">
        <f>IF('Atual-TXT'!A3667&lt;&gt;"",IF(MOD(VALUE(LEFT(A3646,1)),2)=1,IF(D3646="D",C3646,-C3646),IF(D3646="C",C3646,-C3646)),"")</f>
        <v/>
      </c>
    </row>
    <row r="3647" spans="1:5" x14ac:dyDescent="0.2">
      <c r="A3647" s="11" t="str">
        <f>IF('Atual-TXT'!A3668&lt;&gt;"",LEFT('Atual-TXT'!A3668,15),"")</f>
        <v/>
      </c>
      <c r="B3647" s="11" t="str">
        <f>IF('Atual-TXT'!A3668&lt;&gt;"",RIGHT(LEFT('Atual-TXT'!A3668,51),34),"")</f>
        <v/>
      </c>
      <c r="C3647" s="12" t="str">
        <f>IF('Atual-TXT'!A3668&lt;&gt;"",VALUE(RIGHT(LEFT('Atual-TXT'!A3668,75),23)),"")</f>
        <v/>
      </c>
      <c r="D3647" s="11" t="str">
        <f>IF('Atual-TXT'!A3668&lt;&gt;"",RIGHT(LEFT('Atual-TXT'!A3668,77),1),"")</f>
        <v/>
      </c>
      <c r="E3647" s="12" t="str">
        <f>IF('Atual-TXT'!A3668&lt;&gt;"",IF(MOD(VALUE(LEFT(A3647,1)),2)=1,IF(D3647="D",C3647,-C3647),IF(D3647="C",C3647,-C3647)),"")</f>
        <v/>
      </c>
    </row>
    <row r="3648" spans="1:5" x14ac:dyDescent="0.2">
      <c r="A3648" s="11" t="str">
        <f>IF('Atual-TXT'!A3669&lt;&gt;"",LEFT('Atual-TXT'!A3669,15),"")</f>
        <v/>
      </c>
      <c r="B3648" s="11" t="str">
        <f>IF('Atual-TXT'!A3669&lt;&gt;"",RIGHT(LEFT('Atual-TXT'!A3669,51),34),"")</f>
        <v/>
      </c>
      <c r="C3648" s="12" t="str">
        <f>IF('Atual-TXT'!A3669&lt;&gt;"",VALUE(RIGHT(LEFT('Atual-TXT'!A3669,75),23)),"")</f>
        <v/>
      </c>
      <c r="D3648" s="11" t="str">
        <f>IF('Atual-TXT'!A3669&lt;&gt;"",RIGHT(LEFT('Atual-TXT'!A3669,77),1),"")</f>
        <v/>
      </c>
      <c r="E3648" s="12" t="str">
        <f>IF('Atual-TXT'!A3669&lt;&gt;"",IF(MOD(VALUE(LEFT(A3648,1)),2)=1,IF(D3648="D",C3648,-C3648),IF(D3648="C",C3648,-C3648)),"")</f>
        <v/>
      </c>
    </row>
    <row r="3649" spans="1:5" x14ac:dyDescent="0.2">
      <c r="A3649" s="11" t="str">
        <f>IF('Atual-TXT'!A3670&lt;&gt;"",LEFT('Atual-TXT'!A3670,15),"")</f>
        <v/>
      </c>
      <c r="B3649" s="11" t="str">
        <f>IF('Atual-TXT'!A3670&lt;&gt;"",RIGHT(LEFT('Atual-TXT'!A3670,51),34),"")</f>
        <v/>
      </c>
      <c r="C3649" s="12" t="str">
        <f>IF('Atual-TXT'!A3670&lt;&gt;"",VALUE(RIGHT(LEFT('Atual-TXT'!A3670,75),23)),"")</f>
        <v/>
      </c>
      <c r="D3649" s="11" t="str">
        <f>IF('Atual-TXT'!A3670&lt;&gt;"",RIGHT(LEFT('Atual-TXT'!A3670,77),1),"")</f>
        <v/>
      </c>
      <c r="E3649" s="12" t="str">
        <f>IF('Atual-TXT'!A3670&lt;&gt;"",IF(MOD(VALUE(LEFT(A3649,1)),2)=1,IF(D3649="D",C3649,-C3649),IF(D3649="C",C3649,-C3649)),"")</f>
        <v/>
      </c>
    </row>
    <row r="3650" spans="1:5" x14ac:dyDescent="0.2">
      <c r="A3650" s="11" t="str">
        <f>IF('Atual-TXT'!A3671&lt;&gt;"",LEFT('Atual-TXT'!A3671,15),"")</f>
        <v/>
      </c>
      <c r="B3650" s="11" t="str">
        <f>IF('Atual-TXT'!A3671&lt;&gt;"",RIGHT(LEFT('Atual-TXT'!A3671,51),34),"")</f>
        <v/>
      </c>
      <c r="C3650" s="12" t="str">
        <f>IF('Atual-TXT'!A3671&lt;&gt;"",VALUE(RIGHT(LEFT('Atual-TXT'!A3671,75),23)),"")</f>
        <v/>
      </c>
      <c r="D3650" s="11" t="str">
        <f>IF('Atual-TXT'!A3671&lt;&gt;"",RIGHT(LEFT('Atual-TXT'!A3671,77),1),"")</f>
        <v/>
      </c>
      <c r="E3650" s="12" t="str">
        <f>IF('Atual-TXT'!A3671&lt;&gt;"",IF(MOD(VALUE(LEFT(A3650,1)),2)=1,IF(D3650="D",C3650,-C3650),IF(D3650="C",C3650,-C3650)),"")</f>
        <v/>
      </c>
    </row>
    <row r="3651" spans="1:5" x14ac:dyDescent="0.2">
      <c r="A3651" s="11" t="str">
        <f>IF('Atual-TXT'!A3672&lt;&gt;"",LEFT('Atual-TXT'!A3672,15),"")</f>
        <v/>
      </c>
      <c r="B3651" s="11" t="str">
        <f>IF('Atual-TXT'!A3672&lt;&gt;"",RIGHT(LEFT('Atual-TXT'!A3672,51),34),"")</f>
        <v/>
      </c>
      <c r="C3651" s="12" t="str">
        <f>IF('Atual-TXT'!A3672&lt;&gt;"",VALUE(RIGHT(LEFT('Atual-TXT'!A3672,75),23)),"")</f>
        <v/>
      </c>
      <c r="D3651" s="11" t="str">
        <f>IF('Atual-TXT'!A3672&lt;&gt;"",RIGHT(LEFT('Atual-TXT'!A3672,77),1),"")</f>
        <v/>
      </c>
      <c r="E3651" s="12" t="str">
        <f>IF('Atual-TXT'!A3672&lt;&gt;"",IF(MOD(VALUE(LEFT(A3651,1)),2)=1,IF(D3651="D",C3651,-C3651),IF(D3651="C",C3651,-C3651)),"")</f>
        <v/>
      </c>
    </row>
    <row r="3652" spans="1:5" x14ac:dyDescent="0.2">
      <c r="A3652" s="11" t="str">
        <f>IF('Atual-TXT'!A3673&lt;&gt;"",LEFT('Atual-TXT'!A3673,15),"")</f>
        <v/>
      </c>
      <c r="B3652" s="11" t="str">
        <f>IF('Atual-TXT'!A3673&lt;&gt;"",RIGHT(LEFT('Atual-TXT'!A3673,51),34),"")</f>
        <v/>
      </c>
      <c r="C3652" s="12" t="str">
        <f>IF('Atual-TXT'!A3673&lt;&gt;"",VALUE(RIGHT(LEFT('Atual-TXT'!A3673,75),23)),"")</f>
        <v/>
      </c>
      <c r="D3652" s="11" t="str">
        <f>IF('Atual-TXT'!A3673&lt;&gt;"",RIGHT(LEFT('Atual-TXT'!A3673,77),1),"")</f>
        <v/>
      </c>
      <c r="E3652" s="12" t="str">
        <f>IF('Atual-TXT'!A3673&lt;&gt;"",IF(MOD(VALUE(LEFT(A3652,1)),2)=1,IF(D3652="D",C3652,-C3652),IF(D3652="C",C3652,-C3652)),"")</f>
        <v/>
      </c>
    </row>
    <row r="3653" spans="1:5" x14ac:dyDescent="0.2">
      <c r="A3653" s="11" t="str">
        <f>IF('Atual-TXT'!A3674&lt;&gt;"",LEFT('Atual-TXT'!A3674,15),"")</f>
        <v/>
      </c>
      <c r="B3653" s="11" t="str">
        <f>IF('Atual-TXT'!A3674&lt;&gt;"",RIGHT(LEFT('Atual-TXT'!A3674,51),34),"")</f>
        <v/>
      </c>
      <c r="C3653" s="12" t="str">
        <f>IF('Atual-TXT'!A3674&lt;&gt;"",VALUE(RIGHT(LEFT('Atual-TXT'!A3674,75),23)),"")</f>
        <v/>
      </c>
      <c r="D3653" s="11" t="str">
        <f>IF('Atual-TXT'!A3674&lt;&gt;"",RIGHT(LEFT('Atual-TXT'!A3674,77),1),"")</f>
        <v/>
      </c>
      <c r="E3653" s="12" t="str">
        <f>IF('Atual-TXT'!A3674&lt;&gt;"",IF(MOD(VALUE(LEFT(A3653,1)),2)=1,IF(D3653="D",C3653,-C3653),IF(D3653="C",C3653,-C3653)),"")</f>
        <v/>
      </c>
    </row>
    <row r="3654" spans="1:5" x14ac:dyDescent="0.2">
      <c r="A3654" s="11" t="str">
        <f>IF('Atual-TXT'!A3675&lt;&gt;"",LEFT('Atual-TXT'!A3675,15),"")</f>
        <v/>
      </c>
      <c r="B3654" s="11" t="str">
        <f>IF('Atual-TXT'!A3675&lt;&gt;"",RIGHT(LEFT('Atual-TXT'!A3675,51),34),"")</f>
        <v/>
      </c>
      <c r="C3654" s="12" t="str">
        <f>IF('Atual-TXT'!A3675&lt;&gt;"",VALUE(RIGHT(LEFT('Atual-TXT'!A3675,75),23)),"")</f>
        <v/>
      </c>
      <c r="D3654" s="11" t="str">
        <f>IF('Atual-TXT'!A3675&lt;&gt;"",RIGHT(LEFT('Atual-TXT'!A3675,77),1),"")</f>
        <v/>
      </c>
      <c r="E3654" s="12" t="str">
        <f>IF('Atual-TXT'!A3675&lt;&gt;"",IF(MOD(VALUE(LEFT(A3654,1)),2)=1,IF(D3654="D",C3654,-C3654),IF(D3654="C",C3654,-C3654)),"")</f>
        <v/>
      </c>
    </row>
    <row r="3655" spans="1:5" x14ac:dyDescent="0.2">
      <c r="A3655" s="11" t="str">
        <f>IF('Atual-TXT'!A3676&lt;&gt;"",LEFT('Atual-TXT'!A3676,15),"")</f>
        <v/>
      </c>
      <c r="B3655" s="11" t="str">
        <f>IF('Atual-TXT'!A3676&lt;&gt;"",RIGHT(LEFT('Atual-TXT'!A3676,51),34),"")</f>
        <v/>
      </c>
      <c r="C3655" s="12" t="str">
        <f>IF('Atual-TXT'!A3676&lt;&gt;"",VALUE(RIGHT(LEFT('Atual-TXT'!A3676,75),23)),"")</f>
        <v/>
      </c>
      <c r="D3655" s="11" t="str">
        <f>IF('Atual-TXT'!A3676&lt;&gt;"",RIGHT(LEFT('Atual-TXT'!A3676,77),1),"")</f>
        <v/>
      </c>
      <c r="E3655" s="12" t="str">
        <f>IF('Atual-TXT'!A3676&lt;&gt;"",IF(MOD(VALUE(LEFT(A3655,1)),2)=1,IF(D3655="D",C3655,-C3655),IF(D3655="C",C3655,-C3655)),"")</f>
        <v/>
      </c>
    </row>
    <row r="3656" spans="1:5" x14ac:dyDescent="0.2">
      <c r="A3656" s="11" t="str">
        <f>IF('Atual-TXT'!A3677&lt;&gt;"",LEFT('Atual-TXT'!A3677,15),"")</f>
        <v/>
      </c>
      <c r="B3656" s="11" t="str">
        <f>IF('Atual-TXT'!A3677&lt;&gt;"",RIGHT(LEFT('Atual-TXT'!A3677,51),34),"")</f>
        <v/>
      </c>
      <c r="C3656" s="12" t="str">
        <f>IF('Atual-TXT'!A3677&lt;&gt;"",VALUE(RIGHT(LEFT('Atual-TXT'!A3677,75),23)),"")</f>
        <v/>
      </c>
      <c r="D3656" s="11" t="str">
        <f>IF('Atual-TXT'!A3677&lt;&gt;"",RIGHT(LEFT('Atual-TXT'!A3677,77),1),"")</f>
        <v/>
      </c>
      <c r="E3656" s="12" t="str">
        <f>IF('Atual-TXT'!A3677&lt;&gt;"",IF(MOD(VALUE(LEFT(A3656,1)),2)=1,IF(D3656="D",C3656,-C3656),IF(D3656="C",C3656,-C3656)),"")</f>
        <v/>
      </c>
    </row>
    <row r="3657" spans="1:5" x14ac:dyDescent="0.2">
      <c r="A3657" s="11" t="str">
        <f>IF('Atual-TXT'!A3678&lt;&gt;"",LEFT('Atual-TXT'!A3678,15),"")</f>
        <v/>
      </c>
      <c r="B3657" s="11" t="str">
        <f>IF('Atual-TXT'!A3678&lt;&gt;"",RIGHT(LEFT('Atual-TXT'!A3678,51),34),"")</f>
        <v/>
      </c>
      <c r="C3657" s="12" t="str">
        <f>IF('Atual-TXT'!A3678&lt;&gt;"",VALUE(RIGHT(LEFT('Atual-TXT'!A3678,75),23)),"")</f>
        <v/>
      </c>
      <c r="D3657" s="11" t="str">
        <f>IF('Atual-TXT'!A3678&lt;&gt;"",RIGHT(LEFT('Atual-TXT'!A3678,77),1),"")</f>
        <v/>
      </c>
      <c r="E3657" s="12" t="str">
        <f>IF('Atual-TXT'!A3678&lt;&gt;"",IF(MOD(VALUE(LEFT(A3657,1)),2)=1,IF(D3657="D",C3657,-C3657),IF(D3657="C",C3657,-C3657)),"")</f>
        <v/>
      </c>
    </row>
    <row r="3658" spans="1:5" x14ac:dyDescent="0.2">
      <c r="A3658" s="11" t="str">
        <f>IF('Atual-TXT'!A3679&lt;&gt;"",LEFT('Atual-TXT'!A3679,15),"")</f>
        <v/>
      </c>
      <c r="B3658" s="11" t="str">
        <f>IF('Atual-TXT'!A3679&lt;&gt;"",RIGHT(LEFT('Atual-TXT'!A3679,51),34),"")</f>
        <v/>
      </c>
      <c r="C3658" s="12" t="str">
        <f>IF('Atual-TXT'!A3679&lt;&gt;"",VALUE(RIGHT(LEFT('Atual-TXT'!A3679,75),23)),"")</f>
        <v/>
      </c>
      <c r="D3658" s="11" t="str">
        <f>IF('Atual-TXT'!A3679&lt;&gt;"",RIGHT(LEFT('Atual-TXT'!A3679,77),1),"")</f>
        <v/>
      </c>
      <c r="E3658" s="12" t="str">
        <f>IF('Atual-TXT'!A3679&lt;&gt;"",IF(MOD(VALUE(LEFT(A3658,1)),2)=1,IF(D3658="D",C3658,-C3658),IF(D3658="C",C3658,-C3658)),"")</f>
        <v/>
      </c>
    </row>
    <row r="3659" spans="1:5" x14ac:dyDescent="0.2">
      <c r="A3659" s="11" t="str">
        <f>IF('Atual-TXT'!A3680&lt;&gt;"",LEFT('Atual-TXT'!A3680,15),"")</f>
        <v/>
      </c>
      <c r="B3659" s="11" t="str">
        <f>IF('Atual-TXT'!A3680&lt;&gt;"",RIGHT(LEFT('Atual-TXT'!A3680,51),34),"")</f>
        <v/>
      </c>
      <c r="C3659" s="12" t="str">
        <f>IF('Atual-TXT'!A3680&lt;&gt;"",VALUE(RIGHT(LEFT('Atual-TXT'!A3680,75),23)),"")</f>
        <v/>
      </c>
      <c r="D3659" s="11" t="str">
        <f>IF('Atual-TXT'!A3680&lt;&gt;"",RIGHT(LEFT('Atual-TXT'!A3680,77),1),"")</f>
        <v/>
      </c>
      <c r="E3659" s="12" t="str">
        <f>IF('Atual-TXT'!A3680&lt;&gt;"",IF(MOD(VALUE(LEFT(A3659,1)),2)=1,IF(D3659="D",C3659,-C3659),IF(D3659="C",C3659,-C3659)),"")</f>
        <v/>
      </c>
    </row>
    <row r="3660" spans="1:5" x14ac:dyDescent="0.2">
      <c r="A3660" s="11" t="str">
        <f>IF('Atual-TXT'!A3681&lt;&gt;"",LEFT('Atual-TXT'!A3681,15),"")</f>
        <v/>
      </c>
      <c r="B3660" s="11" t="str">
        <f>IF('Atual-TXT'!A3681&lt;&gt;"",RIGHT(LEFT('Atual-TXT'!A3681,51),34),"")</f>
        <v/>
      </c>
      <c r="C3660" s="12" t="str">
        <f>IF('Atual-TXT'!A3681&lt;&gt;"",VALUE(RIGHT(LEFT('Atual-TXT'!A3681,75),23)),"")</f>
        <v/>
      </c>
      <c r="D3660" s="11" t="str">
        <f>IF('Atual-TXT'!A3681&lt;&gt;"",RIGHT(LEFT('Atual-TXT'!A3681,77),1),"")</f>
        <v/>
      </c>
      <c r="E3660" s="12" t="str">
        <f>IF('Atual-TXT'!A3681&lt;&gt;"",IF(MOD(VALUE(LEFT(A3660,1)),2)=1,IF(D3660="D",C3660,-C3660),IF(D3660="C",C3660,-C3660)),"")</f>
        <v/>
      </c>
    </row>
    <row r="3661" spans="1:5" x14ac:dyDescent="0.2">
      <c r="A3661" s="11" t="str">
        <f>IF('Atual-TXT'!A3682&lt;&gt;"",LEFT('Atual-TXT'!A3682,15),"")</f>
        <v/>
      </c>
      <c r="B3661" s="11" t="str">
        <f>IF('Atual-TXT'!A3682&lt;&gt;"",RIGHT(LEFT('Atual-TXT'!A3682,51),34),"")</f>
        <v/>
      </c>
      <c r="C3661" s="12" t="str">
        <f>IF('Atual-TXT'!A3682&lt;&gt;"",VALUE(RIGHT(LEFT('Atual-TXT'!A3682,75),23)),"")</f>
        <v/>
      </c>
      <c r="D3661" s="11" t="str">
        <f>IF('Atual-TXT'!A3682&lt;&gt;"",RIGHT(LEFT('Atual-TXT'!A3682,77),1),"")</f>
        <v/>
      </c>
      <c r="E3661" s="12" t="str">
        <f>IF('Atual-TXT'!A3682&lt;&gt;"",IF(MOD(VALUE(LEFT(A3661,1)),2)=1,IF(D3661="D",C3661,-C3661),IF(D3661="C",C3661,-C3661)),"")</f>
        <v/>
      </c>
    </row>
    <row r="3662" spans="1:5" x14ac:dyDescent="0.2">
      <c r="A3662" s="11" t="str">
        <f>IF('Atual-TXT'!A3683&lt;&gt;"",LEFT('Atual-TXT'!A3683,15),"")</f>
        <v/>
      </c>
      <c r="B3662" s="11" t="str">
        <f>IF('Atual-TXT'!A3683&lt;&gt;"",RIGHT(LEFT('Atual-TXT'!A3683,51),34),"")</f>
        <v/>
      </c>
      <c r="C3662" s="12" t="str">
        <f>IF('Atual-TXT'!A3683&lt;&gt;"",VALUE(RIGHT(LEFT('Atual-TXT'!A3683,75),23)),"")</f>
        <v/>
      </c>
      <c r="D3662" s="11" t="str">
        <f>IF('Atual-TXT'!A3683&lt;&gt;"",RIGHT(LEFT('Atual-TXT'!A3683,77),1),"")</f>
        <v/>
      </c>
      <c r="E3662" s="12" t="str">
        <f>IF('Atual-TXT'!A3683&lt;&gt;"",IF(MOD(VALUE(LEFT(A3662,1)),2)=1,IF(D3662="D",C3662,-C3662),IF(D3662="C",C3662,-C3662)),"")</f>
        <v/>
      </c>
    </row>
    <row r="3663" spans="1:5" x14ac:dyDescent="0.2">
      <c r="A3663" s="11" t="str">
        <f>IF('Atual-TXT'!A3684&lt;&gt;"",LEFT('Atual-TXT'!A3684,15),"")</f>
        <v/>
      </c>
      <c r="B3663" s="11" t="str">
        <f>IF('Atual-TXT'!A3684&lt;&gt;"",RIGHT(LEFT('Atual-TXT'!A3684,51),34),"")</f>
        <v/>
      </c>
      <c r="C3663" s="12" t="str">
        <f>IF('Atual-TXT'!A3684&lt;&gt;"",VALUE(RIGHT(LEFT('Atual-TXT'!A3684,75),23)),"")</f>
        <v/>
      </c>
      <c r="D3663" s="11" t="str">
        <f>IF('Atual-TXT'!A3684&lt;&gt;"",RIGHT(LEFT('Atual-TXT'!A3684,77),1),"")</f>
        <v/>
      </c>
      <c r="E3663" s="12" t="str">
        <f>IF('Atual-TXT'!A3684&lt;&gt;"",IF(MOD(VALUE(LEFT(A3663,1)),2)=1,IF(D3663="D",C3663,-C3663),IF(D3663="C",C3663,-C3663)),"")</f>
        <v/>
      </c>
    </row>
    <row r="3664" spans="1:5" x14ac:dyDescent="0.2">
      <c r="A3664" s="11" t="str">
        <f>IF('Atual-TXT'!A3685&lt;&gt;"",LEFT('Atual-TXT'!A3685,15),"")</f>
        <v/>
      </c>
      <c r="B3664" s="11" t="str">
        <f>IF('Atual-TXT'!A3685&lt;&gt;"",RIGHT(LEFT('Atual-TXT'!A3685,51),34),"")</f>
        <v/>
      </c>
      <c r="C3664" s="12" t="str">
        <f>IF('Atual-TXT'!A3685&lt;&gt;"",VALUE(RIGHT(LEFT('Atual-TXT'!A3685,75),23)),"")</f>
        <v/>
      </c>
      <c r="D3664" s="11" t="str">
        <f>IF('Atual-TXT'!A3685&lt;&gt;"",RIGHT(LEFT('Atual-TXT'!A3685,77),1),"")</f>
        <v/>
      </c>
      <c r="E3664" s="12" t="str">
        <f>IF('Atual-TXT'!A3685&lt;&gt;"",IF(MOD(VALUE(LEFT(A3664,1)),2)=1,IF(D3664="D",C3664,-C3664),IF(D3664="C",C3664,-C3664)),"")</f>
        <v/>
      </c>
    </row>
    <row r="3665" spans="1:5" x14ac:dyDescent="0.2">
      <c r="A3665" s="11" t="str">
        <f>IF('Atual-TXT'!A3686&lt;&gt;"",LEFT('Atual-TXT'!A3686,15),"")</f>
        <v/>
      </c>
      <c r="B3665" s="11" t="str">
        <f>IF('Atual-TXT'!A3686&lt;&gt;"",RIGHT(LEFT('Atual-TXT'!A3686,51),34),"")</f>
        <v/>
      </c>
      <c r="C3665" s="12" t="str">
        <f>IF('Atual-TXT'!A3686&lt;&gt;"",VALUE(RIGHT(LEFT('Atual-TXT'!A3686,75),23)),"")</f>
        <v/>
      </c>
      <c r="D3665" s="11" t="str">
        <f>IF('Atual-TXT'!A3686&lt;&gt;"",RIGHT(LEFT('Atual-TXT'!A3686,77),1),"")</f>
        <v/>
      </c>
      <c r="E3665" s="12" t="str">
        <f>IF('Atual-TXT'!A3686&lt;&gt;"",IF(MOD(VALUE(LEFT(A3665,1)),2)=1,IF(D3665="D",C3665,-C3665),IF(D3665="C",C3665,-C3665)),"")</f>
        <v/>
      </c>
    </row>
    <row r="3666" spans="1:5" x14ac:dyDescent="0.2">
      <c r="A3666" s="11" t="str">
        <f>IF('Atual-TXT'!A3687&lt;&gt;"",LEFT('Atual-TXT'!A3687,15),"")</f>
        <v/>
      </c>
      <c r="B3666" s="11" t="str">
        <f>IF('Atual-TXT'!A3687&lt;&gt;"",RIGHT(LEFT('Atual-TXT'!A3687,51),34),"")</f>
        <v/>
      </c>
      <c r="C3666" s="12" t="str">
        <f>IF('Atual-TXT'!A3687&lt;&gt;"",VALUE(RIGHT(LEFT('Atual-TXT'!A3687,75),23)),"")</f>
        <v/>
      </c>
      <c r="D3666" s="11" t="str">
        <f>IF('Atual-TXT'!A3687&lt;&gt;"",RIGHT(LEFT('Atual-TXT'!A3687,77),1),"")</f>
        <v/>
      </c>
      <c r="E3666" s="12" t="str">
        <f>IF('Atual-TXT'!A3687&lt;&gt;"",IF(MOD(VALUE(LEFT(A3666,1)),2)=1,IF(D3666="D",C3666,-C3666),IF(D3666="C",C3666,-C3666)),"")</f>
        <v/>
      </c>
    </row>
    <row r="3667" spans="1:5" x14ac:dyDescent="0.2">
      <c r="A3667" s="11" t="str">
        <f>IF('Atual-TXT'!A3688&lt;&gt;"",LEFT('Atual-TXT'!A3688,15),"")</f>
        <v/>
      </c>
      <c r="B3667" s="11" t="str">
        <f>IF('Atual-TXT'!A3688&lt;&gt;"",RIGHT(LEFT('Atual-TXT'!A3688,51),34),"")</f>
        <v/>
      </c>
      <c r="C3667" s="12" t="str">
        <f>IF('Atual-TXT'!A3688&lt;&gt;"",VALUE(RIGHT(LEFT('Atual-TXT'!A3688,75),23)),"")</f>
        <v/>
      </c>
      <c r="D3667" s="11" t="str">
        <f>IF('Atual-TXT'!A3688&lt;&gt;"",RIGHT(LEFT('Atual-TXT'!A3688,77),1),"")</f>
        <v/>
      </c>
      <c r="E3667" s="12" t="str">
        <f>IF('Atual-TXT'!A3688&lt;&gt;"",IF(MOD(VALUE(LEFT(A3667,1)),2)=1,IF(D3667="D",C3667,-C3667),IF(D3667="C",C3667,-C3667)),"")</f>
        <v/>
      </c>
    </row>
    <row r="3668" spans="1:5" x14ac:dyDescent="0.2">
      <c r="A3668" s="11" t="str">
        <f>IF('Atual-TXT'!A3689&lt;&gt;"",LEFT('Atual-TXT'!A3689,15),"")</f>
        <v/>
      </c>
      <c r="B3668" s="11" t="str">
        <f>IF('Atual-TXT'!A3689&lt;&gt;"",RIGHT(LEFT('Atual-TXT'!A3689,51),34),"")</f>
        <v/>
      </c>
      <c r="C3668" s="12" t="str">
        <f>IF('Atual-TXT'!A3689&lt;&gt;"",VALUE(RIGHT(LEFT('Atual-TXT'!A3689,75),23)),"")</f>
        <v/>
      </c>
      <c r="D3668" s="11" t="str">
        <f>IF('Atual-TXT'!A3689&lt;&gt;"",RIGHT(LEFT('Atual-TXT'!A3689,77),1),"")</f>
        <v/>
      </c>
      <c r="E3668" s="12" t="str">
        <f>IF('Atual-TXT'!A3689&lt;&gt;"",IF(MOD(VALUE(LEFT(A3668,1)),2)=1,IF(D3668="D",C3668,-C3668),IF(D3668="C",C3668,-C3668)),"")</f>
        <v/>
      </c>
    </row>
    <row r="3669" spans="1:5" x14ac:dyDescent="0.2">
      <c r="A3669" s="11" t="str">
        <f>IF('Atual-TXT'!A3690&lt;&gt;"",LEFT('Atual-TXT'!A3690,15),"")</f>
        <v/>
      </c>
      <c r="B3669" s="11" t="str">
        <f>IF('Atual-TXT'!A3690&lt;&gt;"",RIGHT(LEFT('Atual-TXT'!A3690,51),34),"")</f>
        <v/>
      </c>
      <c r="C3669" s="12" t="str">
        <f>IF('Atual-TXT'!A3690&lt;&gt;"",VALUE(RIGHT(LEFT('Atual-TXT'!A3690,75),23)),"")</f>
        <v/>
      </c>
      <c r="D3669" s="11" t="str">
        <f>IF('Atual-TXT'!A3690&lt;&gt;"",RIGHT(LEFT('Atual-TXT'!A3690,77),1),"")</f>
        <v/>
      </c>
      <c r="E3669" s="12" t="str">
        <f>IF('Atual-TXT'!A3690&lt;&gt;"",IF(MOD(VALUE(LEFT(A3669,1)),2)=1,IF(D3669="D",C3669,-C3669),IF(D3669="C",C3669,-C3669)),"")</f>
        <v/>
      </c>
    </row>
    <row r="3670" spans="1:5" x14ac:dyDescent="0.2">
      <c r="A3670" s="11" t="str">
        <f>IF('Atual-TXT'!A3691&lt;&gt;"",LEFT('Atual-TXT'!A3691,15),"")</f>
        <v/>
      </c>
      <c r="B3670" s="11" t="str">
        <f>IF('Atual-TXT'!A3691&lt;&gt;"",RIGHT(LEFT('Atual-TXT'!A3691,51),34),"")</f>
        <v/>
      </c>
      <c r="C3670" s="12" t="str">
        <f>IF('Atual-TXT'!A3691&lt;&gt;"",VALUE(RIGHT(LEFT('Atual-TXT'!A3691,75),23)),"")</f>
        <v/>
      </c>
      <c r="D3670" s="11" t="str">
        <f>IF('Atual-TXT'!A3691&lt;&gt;"",RIGHT(LEFT('Atual-TXT'!A3691,77),1),"")</f>
        <v/>
      </c>
      <c r="E3670" s="12" t="str">
        <f>IF('Atual-TXT'!A3691&lt;&gt;"",IF(MOD(VALUE(LEFT(A3670,1)),2)=1,IF(D3670="D",C3670,-C3670),IF(D3670="C",C3670,-C3670)),"")</f>
        <v/>
      </c>
    </row>
    <row r="3671" spans="1:5" x14ac:dyDescent="0.2">
      <c r="A3671" s="11" t="str">
        <f>IF('Atual-TXT'!A3692&lt;&gt;"",LEFT('Atual-TXT'!A3692,15),"")</f>
        <v/>
      </c>
      <c r="B3671" s="11" t="str">
        <f>IF('Atual-TXT'!A3692&lt;&gt;"",RIGHT(LEFT('Atual-TXT'!A3692,51),34),"")</f>
        <v/>
      </c>
      <c r="C3671" s="12" t="str">
        <f>IF('Atual-TXT'!A3692&lt;&gt;"",VALUE(RIGHT(LEFT('Atual-TXT'!A3692,75),23)),"")</f>
        <v/>
      </c>
      <c r="D3671" s="11" t="str">
        <f>IF('Atual-TXT'!A3692&lt;&gt;"",RIGHT(LEFT('Atual-TXT'!A3692,77),1),"")</f>
        <v/>
      </c>
      <c r="E3671" s="12" t="str">
        <f>IF('Atual-TXT'!A3692&lt;&gt;"",IF(MOD(VALUE(LEFT(A3671,1)),2)=1,IF(D3671="D",C3671,-C3671),IF(D3671="C",C3671,-C3671)),"")</f>
        <v/>
      </c>
    </row>
    <row r="3672" spans="1:5" x14ac:dyDescent="0.2">
      <c r="A3672" s="11" t="str">
        <f>IF('Atual-TXT'!A3693&lt;&gt;"",LEFT('Atual-TXT'!A3693,15),"")</f>
        <v/>
      </c>
      <c r="B3672" s="11" t="str">
        <f>IF('Atual-TXT'!A3693&lt;&gt;"",RIGHT(LEFT('Atual-TXT'!A3693,51),34),"")</f>
        <v/>
      </c>
      <c r="C3672" s="12" t="str">
        <f>IF('Atual-TXT'!A3693&lt;&gt;"",VALUE(RIGHT(LEFT('Atual-TXT'!A3693,75),23)),"")</f>
        <v/>
      </c>
      <c r="D3672" s="11" t="str">
        <f>IF('Atual-TXT'!A3693&lt;&gt;"",RIGHT(LEFT('Atual-TXT'!A3693,77),1),"")</f>
        <v/>
      </c>
      <c r="E3672" s="12" t="str">
        <f>IF('Atual-TXT'!A3693&lt;&gt;"",IF(MOD(VALUE(LEFT(A3672,1)),2)=1,IF(D3672="D",C3672,-C3672),IF(D3672="C",C3672,-C3672)),"")</f>
        <v/>
      </c>
    </row>
    <row r="3673" spans="1:5" x14ac:dyDescent="0.2">
      <c r="A3673" s="11" t="str">
        <f>IF('Atual-TXT'!A3694&lt;&gt;"",LEFT('Atual-TXT'!A3694,15),"")</f>
        <v/>
      </c>
      <c r="B3673" s="11" t="str">
        <f>IF('Atual-TXT'!A3694&lt;&gt;"",RIGHT(LEFT('Atual-TXT'!A3694,51),34),"")</f>
        <v/>
      </c>
      <c r="C3673" s="12" t="str">
        <f>IF('Atual-TXT'!A3694&lt;&gt;"",VALUE(RIGHT(LEFT('Atual-TXT'!A3694,75),23)),"")</f>
        <v/>
      </c>
      <c r="D3673" s="11" t="str">
        <f>IF('Atual-TXT'!A3694&lt;&gt;"",RIGHT(LEFT('Atual-TXT'!A3694,77),1),"")</f>
        <v/>
      </c>
      <c r="E3673" s="12" t="str">
        <f>IF('Atual-TXT'!A3694&lt;&gt;"",IF(MOD(VALUE(LEFT(A3673,1)),2)=1,IF(D3673="D",C3673,-C3673),IF(D3673="C",C3673,-C3673)),"")</f>
        <v/>
      </c>
    </row>
    <row r="3674" spans="1:5" x14ac:dyDescent="0.2">
      <c r="A3674" s="11" t="str">
        <f>IF('Atual-TXT'!A3695&lt;&gt;"",LEFT('Atual-TXT'!A3695,15),"")</f>
        <v/>
      </c>
      <c r="B3674" s="11" t="str">
        <f>IF('Atual-TXT'!A3695&lt;&gt;"",RIGHT(LEFT('Atual-TXT'!A3695,51),34),"")</f>
        <v/>
      </c>
      <c r="C3674" s="12" t="str">
        <f>IF('Atual-TXT'!A3695&lt;&gt;"",VALUE(RIGHT(LEFT('Atual-TXT'!A3695,75),23)),"")</f>
        <v/>
      </c>
      <c r="D3674" s="11" t="str">
        <f>IF('Atual-TXT'!A3695&lt;&gt;"",RIGHT(LEFT('Atual-TXT'!A3695,77),1),"")</f>
        <v/>
      </c>
      <c r="E3674" s="12" t="str">
        <f>IF('Atual-TXT'!A3695&lt;&gt;"",IF(MOD(VALUE(LEFT(A3674,1)),2)=1,IF(D3674="D",C3674,-C3674),IF(D3674="C",C3674,-C3674)),"")</f>
        <v/>
      </c>
    </row>
    <row r="3675" spans="1:5" x14ac:dyDescent="0.2">
      <c r="A3675" s="11" t="str">
        <f>IF('Atual-TXT'!A3696&lt;&gt;"",LEFT('Atual-TXT'!A3696,15),"")</f>
        <v/>
      </c>
      <c r="B3675" s="11" t="str">
        <f>IF('Atual-TXT'!A3696&lt;&gt;"",RIGHT(LEFT('Atual-TXT'!A3696,51),34),"")</f>
        <v/>
      </c>
      <c r="C3675" s="12" t="str">
        <f>IF('Atual-TXT'!A3696&lt;&gt;"",VALUE(RIGHT(LEFT('Atual-TXT'!A3696,75),23)),"")</f>
        <v/>
      </c>
      <c r="D3675" s="11" t="str">
        <f>IF('Atual-TXT'!A3696&lt;&gt;"",RIGHT(LEFT('Atual-TXT'!A3696,77),1),"")</f>
        <v/>
      </c>
      <c r="E3675" s="12" t="str">
        <f>IF('Atual-TXT'!A3696&lt;&gt;"",IF(MOD(VALUE(LEFT(A3675,1)),2)=1,IF(D3675="D",C3675,-C3675),IF(D3675="C",C3675,-C3675)),"")</f>
        <v/>
      </c>
    </row>
    <row r="3676" spans="1:5" x14ac:dyDescent="0.2">
      <c r="A3676" s="11" t="str">
        <f>IF('Atual-TXT'!A3697&lt;&gt;"",LEFT('Atual-TXT'!A3697,15),"")</f>
        <v/>
      </c>
      <c r="B3676" s="11" t="str">
        <f>IF('Atual-TXT'!A3697&lt;&gt;"",RIGHT(LEFT('Atual-TXT'!A3697,51),34),"")</f>
        <v/>
      </c>
      <c r="C3676" s="12" t="str">
        <f>IF('Atual-TXT'!A3697&lt;&gt;"",VALUE(RIGHT(LEFT('Atual-TXT'!A3697,75),23)),"")</f>
        <v/>
      </c>
      <c r="D3676" s="11" t="str">
        <f>IF('Atual-TXT'!A3697&lt;&gt;"",RIGHT(LEFT('Atual-TXT'!A3697,77),1),"")</f>
        <v/>
      </c>
      <c r="E3676" s="12" t="str">
        <f>IF('Atual-TXT'!A3697&lt;&gt;"",IF(MOD(VALUE(LEFT(A3676,1)),2)=1,IF(D3676="D",C3676,-C3676),IF(D3676="C",C3676,-C3676)),"")</f>
        <v/>
      </c>
    </row>
    <row r="3677" spans="1:5" x14ac:dyDescent="0.2">
      <c r="A3677" s="11" t="str">
        <f>IF('Atual-TXT'!A3698&lt;&gt;"",LEFT('Atual-TXT'!A3698,15),"")</f>
        <v/>
      </c>
      <c r="B3677" s="11" t="str">
        <f>IF('Atual-TXT'!A3698&lt;&gt;"",RIGHT(LEFT('Atual-TXT'!A3698,51),34),"")</f>
        <v/>
      </c>
      <c r="C3677" s="12" t="str">
        <f>IF('Atual-TXT'!A3698&lt;&gt;"",VALUE(RIGHT(LEFT('Atual-TXT'!A3698,75),23)),"")</f>
        <v/>
      </c>
      <c r="D3677" s="11" t="str">
        <f>IF('Atual-TXT'!A3698&lt;&gt;"",RIGHT(LEFT('Atual-TXT'!A3698,77),1),"")</f>
        <v/>
      </c>
      <c r="E3677" s="12" t="str">
        <f>IF('Atual-TXT'!A3698&lt;&gt;"",IF(MOD(VALUE(LEFT(A3677,1)),2)=1,IF(D3677="D",C3677,-C3677),IF(D3677="C",C3677,-C3677)),"")</f>
        <v/>
      </c>
    </row>
    <row r="3678" spans="1:5" x14ac:dyDescent="0.2">
      <c r="A3678" s="11" t="str">
        <f>IF('Atual-TXT'!A3699&lt;&gt;"",LEFT('Atual-TXT'!A3699,15),"")</f>
        <v/>
      </c>
      <c r="B3678" s="11" t="str">
        <f>IF('Atual-TXT'!A3699&lt;&gt;"",RIGHT(LEFT('Atual-TXT'!A3699,51),34),"")</f>
        <v/>
      </c>
      <c r="C3678" s="12" t="str">
        <f>IF('Atual-TXT'!A3699&lt;&gt;"",VALUE(RIGHT(LEFT('Atual-TXT'!A3699,75),23)),"")</f>
        <v/>
      </c>
      <c r="D3678" s="11" t="str">
        <f>IF('Atual-TXT'!A3699&lt;&gt;"",RIGHT(LEFT('Atual-TXT'!A3699,77),1),"")</f>
        <v/>
      </c>
      <c r="E3678" s="12" t="str">
        <f>IF('Atual-TXT'!A3699&lt;&gt;"",IF(MOD(VALUE(LEFT(A3678,1)),2)=1,IF(D3678="D",C3678,-C3678),IF(D3678="C",C3678,-C3678)),"")</f>
        <v/>
      </c>
    </row>
    <row r="3679" spans="1:5" x14ac:dyDescent="0.2">
      <c r="A3679" s="11" t="str">
        <f>IF('Atual-TXT'!A3700&lt;&gt;"",LEFT('Atual-TXT'!A3700,15),"")</f>
        <v/>
      </c>
      <c r="B3679" s="11" t="str">
        <f>IF('Atual-TXT'!A3700&lt;&gt;"",RIGHT(LEFT('Atual-TXT'!A3700,51),34),"")</f>
        <v/>
      </c>
      <c r="C3679" s="12" t="str">
        <f>IF('Atual-TXT'!A3700&lt;&gt;"",VALUE(RIGHT(LEFT('Atual-TXT'!A3700,75),23)),"")</f>
        <v/>
      </c>
      <c r="D3679" s="11" t="str">
        <f>IF('Atual-TXT'!A3700&lt;&gt;"",RIGHT(LEFT('Atual-TXT'!A3700,77),1),"")</f>
        <v/>
      </c>
      <c r="E3679" s="12" t="str">
        <f>IF('Atual-TXT'!A3700&lt;&gt;"",IF(MOD(VALUE(LEFT(A3679,1)),2)=1,IF(D3679="D",C3679,-C3679),IF(D3679="C",C3679,-C3679)),"")</f>
        <v/>
      </c>
    </row>
    <row r="3680" spans="1:5" x14ac:dyDescent="0.2">
      <c r="A3680" s="11" t="str">
        <f>IF('Atual-TXT'!A3701&lt;&gt;"",LEFT('Atual-TXT'!A3701,15),"")</f>
        <v/>
      </c>
      <c r="B3680" s="11" t="str">
        <f>IF('Atual-TXT'!A3701&lt;&gt;"",RIGHT(LEFT('Atual-TXT'!A3701,51),34),"")</f>
        <v/>
      </c>
      <c r="C3680" s="12" t="str">
        <f>IF('Atual-TXT'!A3701&lt;&gt;"",VALUE(RIGHT(LEFT('Atual-TXT'!A3701,75),23)),"")</f>
        <v/>
      </c>
      <c r="D3680" s="11" t="str">
        <f>IF('Atual-TXT'!A3701&lt;&gt;"",RIGHT(LEFT('Atual-TXT'!A3701,77),1),"")</f>
        <v/>
      </c>
      <c r="E3680" s="12" t="str">
        <f>IF('Atual-TXT'!A3701&lt;&gt;"",IF(MOD(VALUE(LEFT(A3680,1)),2)=1,IF(D3680="D",C3680,-C3680),IF(D3680="C",C3680,-C3680)),"")</f>
        <v/>
      </c>
    </row>
    <row r="3681" spans="1:5" x14ac:dyDescent="0.2">
      <c r="A3681" s="11" t="str">
        <f>IF('Atual-TXT'!A3702&lt;&gt;"",LEFT('Atual-TXT'!A3702,15),"")</f>
        <v/>
      </c>
      <c r="B3681" s="11" t="str">
        <f>IF('Atual-TXT'!A3702&lt;&gt;"",RIGHT(LEFT('Atual-TXT'!A3702,51),34),"")</f>
        <v/>
      </c>
      <c r="C3681" s="12" t="str">
        <f>IF('Atual-TXT'!A3702&lt;&gt;"",VALUE(RIGHT(LEFT('Atual-TXT'!A3702,75),23)),"")</f>
        <v/>
      </c>
      <c r="D3681" s="11" t="str">
        <f>IF('Atual-TXT'!A3702&lt;&gt;"",RIGHT(LEFT('Atual-TXT'!A3702,77),1),"")</f>
        <v/>
      </c>
      <c r="E3681" s="12" t="str">
        <f>IF('Atual-TXT'!A3702&lt;&gt;"",IF(MOD(VALUE(LEFT(A3681,1)),2)=1,IF(D3681="D",C3681,-C3681),IF(D3681="C",C3681,-C3681)),"")</f>
        <v/>
      </c>
    </row>
    <row r="3682" spans="1:5" x14ac:dyDescent="0.2">
      <c r="A3682" s="11" t="str">
        <f>IF('Atual-TXT'!A3703&lt;&gt;"",LEFT('Atual-TXT'!A3703,15),"")</f>
        <v/>
      </c>
      <c r="B3682" s="11" t="str">
        <f>IF('Atual-TXT'!A3703&lt;&gt;"",RIGHT(LEFT('Atual-TXT'!A3703,51),34),"")</f>
        <v/>
      </c>
      <c r="C3682" s="12" t="str">
        <f>IF('Atual-TXT'!A3703&lt;&gt;"",VALUE(RIGHT(LEFT('Atual-TXT'!A3703,75),23)),"")</f>
        <v/>
      </c>
      <c r="D3682" s="11" t="str">
        <f>IF('Atual-TXT'!A3703&lt;&gt;"",RIGHT(LEFT('Atual-TXT'!A3703,77),1),"")</f>
        <v/>
      </c>
      <c r="E3682" s="12" t="str">
        <f>IF('Atual-TXT'!A3703&lt;&gt;"",IF(MOD(VALUE(LEFT(A3682,1)),2)=1,IF(D3682="D",C3682,-C3682),IF(D3682="C",C3682,-C3682)),"")</f>
        <v/>
      </c>
    </row>
    <row r="3683" spans="1:5" x14ac:dyDescent="0.2">
      <c r="A3683" s="11" t="str">
        <f>IF('Atual-TXT'!A3704&lt;&gt;"",LEFT('Atual-TXT'!A3704,15),"")</f>
        <v/>
      </c>
      <c r="B3683" s="11" t="str">
        <f>IF('Atual-TXT'!A3704&lt;&gt;"",RIGHT(LEFT('Atual-TXT'!A3704,51),34),"")</f>
        <v/>
      </c>
      <c r="C3683" s="12" t="str">
        <f>IF('Atual-TXT'!A3704&lt;&gt;"",VALUE(RIGHT(LEFT('Atual-TXT'!A3704,75),23)),"")</f>
        <v/>
      </c>
      <c r="D3683" s="11" t="str">
        <f>IF('Atual-TXT'!A3704&lt;&gt;"",RIGHT(LEFT('Atual-TXT'!A3704,77),1),"")</f>
        <v/>
      </c>
      <c r="E3683" s="12" t="str">
        <f>IF('Atual-TXT'!A3704&lt;&gt;"",IF(MOD(VALUE(LEFT(A3683,1)),2)=1,IF(D3683="D",C3683,-C3683),IF(D3683="C",C3683,-C3683)),"")</f>
        <v/>
      </c>
    </row>
    <row r="3684" spans="1:5" x14ac:dyDescent="0.2">
      <c r="A3684" s="11" t="str">
        <f>IF('Atual-TXT'!A3705&lt;&gt;"",LEFT('Atual-TXT'!A3705,15),"")</f>
        <v/>
      </c>
      <c r="B3684" s="11" t="str">
        <f>IF('Atual-TXT'!A3705&lt;&gt;"",RIGHT(LEFT('Atual-TXT'!A3705,51),34),"")</f>
        <v/>
      </c>
      <c r="C3684" s="12" t="str">
        <f>IF('Atual-TXT'!A3705&lt;&gt;"",VALUE(RIGHT(LEFT('Atual-TXT'!A3705,75),23)),"")</f>
        <v/>
      </c>
      <c r="D3684" s="11" t="str">
        <f>IF('Atual-TXT'!A3705&lt;&gt;"",RIGHT(LEFT('Atual-TXT'!A3705,77),1),"")</f>
        <v/>
      </c>
      <c r="E3684" s="12" t="str">
        <f>IF('Atual-TXT'!A3705&lt;&gt;"",IF(MOD(VALUE(LEFT(A3684,1)),2)=1,IF(D3684="D",C3684,-C3684),IF(D3684="C",C3684,-C3684)),"")</f>
        <v/>
      </c>
    </row>
    <row r="3685" spans="1:5" x14ac:dyDescent="0.2">
      <c r="A3685" s="11" t="str">
        <f>IF('Atual-TXT'!A3706&lt;&gt;"",LEFT('Atual-TXT'!A3706,15),"")</f>
        <v/>
      </c>
      <c r="B3685" s="11" t="str">
        <f>IF('Atual-TXT'!A3706&lt;&gt;"",RIGHT(LEFT('Atual-TXT'!A3706,51),34),"")</f>
        <v/>
      </c>
      <c r="C3685" s="12" t="str">
        <f>IF('Atual-TXT'!A3706&lt;&gt;"",VALUE(RIGHT(LEFT('Atual-TXT'!A3706,75),23)),"")</f>
        <v/>
      </c>
      <c r="D3685" s="11" t="str">
        <f>IF('Atual-TXT'!A3706&lt;&gt;"",RIGHT(LEFT('Atual-TXT'!A3706,77),1),"")</f>
        <v/>
      </c>
      <c r="E3685" s="12" t="str">
        <f>IF('Atual-TXT'!A3706&lt;&gt;"",IF(MOD(VALUE(LEFT(A3685,1)),2)=1,IF(D3685="D",C3685,-C3685),IF(D3685="C",C3685,-C3685)),"")</f>
        <v/>
      </c>
    </row>
    <row r="3686" spans="1:5" x14ac:dyDescent="0.2">
      <c r="A3686" s="11" t="str">
        <f>IF('Atual-TXT'!A3707&lt;&gt;"",LEFT('Atual-TXT'!A3707,15),"")</f>
        <v/>
      </c>
      <c r="B3686" s="11" t="str">
        <f>IF('Atual-TXT'!A3707&lt;&gt;"",RIGHT(LEFT('Atual-TXT'!A3707,51),34),"")</f>
        <v/>
      </c>
      <c r="C3686" s="12" t="str">
        <f>IF('Atual-TXT'!A3707&lt;&gt;"",VALUE(RIGHT(LEFT('Atual-TXT'!A3707,75),23)),"")</f>
        <v/>
      </c>
      <c r="D3686" s="11" t="str">
        <f>IF('Atual-TXT'!A3707&lt;&gt;"",RIGHT(LEFT('Atual-TXT'!A3707,77),1),"")</f>
        <v/>
      </c>
      <c r="E3686" s="12" t="str">
        <f>IF('Atual-TXT'!A3707&lt;&gt;"",IF(MOD(VALUE(LEFT(A3686,1)),2)=1,IF(D3686="D",C3686,-C3686),IF(D3686="C",C3686,-C3686)),"")</f>
        <v/>
      </c>
    </row>
    <row r="3687" spans="1:5" x14ac:dyDescent="0.2">
      <c r="A3687" s="11" t="str">
        <f>IF('Atual-TXT'!A3708&lt;&gt;"",LEFT('Atual-TXT'!A3708,15),"")</f>
        <v/>
      </c>
      <c r="B3687" s="11" t="str">
        <f>IF('Atual-TXT'!A3708&lt;&gt;"",RIGHT(LEFT('Atual-TXT'!A3708,51),34),"")</f>
        <v/>
      </c>
      <c r="C3687" s="12" t="str">
        <f>IF('Atual-TXT'!A3708&lt;&gt;"",VALUE(RIGHT(LEFT('Atual-TXT'!A3708,75),23)),"")</f>
        <v/>
      </c>
      <c r="D3687" s="11" t="str">
        <f>IF('Atual-TXT'!A3708&lt;&gt;"",RIGHT(LEFT('Atual-TXT'!A3708,77),1),"")</f>
        <v/>
      </c>
      <c r="E3687" s="12" t="str">
        <f>IF('Atual-TXT'!A3708&lt;&gt;"",IF(MOD(VALUE(LEFT(A3687,1)),2)=1,IF(D3687="D",C3687,-C3687),IF(D3687="C",C3687,-C3687)),"")</f>
        <v/>
      </c>
    </row>
    <row r="3688" spans="1:5" x14ac:dyDescent="0.2">
      <c r="A3688" s="11" t="str">
        <f>IF('Atual-TXT'!A3709&lt;&gt;"",LEFT('Atual-TXT'!A3709,15),"")</f>
        <v/>
      </c>
      <c r="B3688" s="11" t="str">
        <f>IF('Atual-TXT'!A3709&lt;&gt;"",RIGHT(LEFT('Atual-TXT'!A3709,51),34),"")</f>
        <v/>
      </c>
      <c r="C3688" s="12" t="str">
        <f>IF('Atual-TXT'!A3709&lt;&gt;"",VALUE(RIGHT(LEFT('Atual-TXT'!A3709,75),23)),"")</f>
        <v/>
      </c>
      <c r="D3688" s="11" t="str">
        <f>IF('Atual-TXT'!A3709&lt;&gt;"",RIGHT(LEFT('Atual-TXT'!A3709,77),1),"")</f>
        <v/>
      </c>
      <c r="E3688" s="12" t="str">
        <f>IF('Atual-TXT'!A3709&lt;&gt;"",IF(MOD(VALUE(LEFT(A3688,1)),2)=1,IF(D3688="D",C3688,-C3688),IF(D3688="C",C3688,-C3688)),"")</f>
        <v/>
      </c>
    </row>
    <row r="3689" spans="1:5" x14ac:dyDescent="0.2">
      <c r="A3689" s="11" t="str">
        <f>IF('Atual-TXT'!A3710&lt;&gt;"",LEFT('Atual-TXT'!A3710,15),"")</f>
        <v/>
      </c>
      <c r="B3689" s="11" t="str">
        <f>IF('Atual-TXT'!A3710&lt;&gt;"",RIGHT(LEFT('Atual-TXT'!A3710,51),34),"")</f>
        <v/>
      </c>
      <c r="C3689" s="12" t="str">
        <f>IF('Atual-TXT'!A3710&lt;&gt;"",VALUE(RIGHT(LEFT('Atual-TXT'!A3710,75),23)),"")</f>
        <v/>
      </c>
      <c r="D3689" s="11" t="str">
        <f>IF('Atual-TXT'!A3710&lt;&gt;"",RIGHT(LEFT('Atual-TXT'!A3710,77),1),"")</f>
        <v/>
      </c>
      <c r="E3689" s="12" t="str">
        <f>IF('Atual-TXT'!A3710&lt;&gt;"",IF(MOD(VALUE(LEFT(A3689,1)),2)=1,IF(D3689="D",C3689,-C3689),IF(D3689="C",C3689,-C3689)),"")</f>
        <v/>
      </c>
    </row>
    <row r="3690" spans="1:5" x14ac:dyDescent="0.2">
      <c r="A3690" s="11" t="str">
        <f>IF('Atual-TXT'!A3711&lt;&gt;"",LEFT('Atual-TXT'!A3711,15),"")</f>
        <v/>
      </c>
      <c r="B3690" s="11" t="str">
        <f>IF('Atual-TXT'!A3711&lt;&gt;"",RIGHT(LEFT('Atual-TXT'!A3711,51),34),"")</f>
        <v/>
      </c>
      <c r="C3690" s="12" t="str">
        <f>IF('Atual-TXT'!A3711&lt;&gt;"",VALUE(RIGHT(LEFT('Atual-TXT'!A3711,75),23)),"")</f>
        <v/>
      </c>
      <c r="D3690" s="11" t="str">
        <f>IF('Atual-TXT'!A3711&lt;&gt;"",RIGHT(LEFT('Atual-TXT'!A3711,77),1),"")</f>
        <v/>
      </c>
      <c r="E3690" s="12" t="str">
        <f>IF('Atual-TXT'!A3711&lt;&gt;"",IF(MOD(VALUE(LEFT(A3690,1)),2)=1,IF(D3690="D",C3690,-C3690),IF(D3690="C",C3690,-C3690)),"")</f>
        <v/>
      </c>
    </row>
    <row r="3691" spans="1:5" x14ac:dyDescent="0.2">
      <c r="A3691" s="11" t="str">
        <f>IF('Atual-TXT'!A3712&lt;&gt;"",LEFT('Atual-TXT'!A3712,15),"")</f>
        <v/>
      </c>
      <c r="B3691" s="11" t="str">
        <f>IF('Atual-TXT'!A3712&lt;&gt;"",RIGHT(LEFT('Atual-TXT'!A3712,51),34),"")</f>
        <v/>
      </c>
      <c r="C3691" s="12" t="str">
        <f>IF('Atual-TXT'!A3712&lt;&gt;"",VALUE(RIGHT(LEFT('Atual-TXT'!A3712,75),23)),"")</f>
        <v/>
      </c>
      <c r="D3691" s="11" t="str">
        <f>IF('Atual-TXT'!A3712&lt;&gt;"",RIGHT(LEFT('Atual-TXT'!A3712,77),1),"")</f>
        <v/>
      </c>
      <c r="E3691" s="12" t="str">
        <f>IF('Atual-TXT'!A3712&lt;&gt;"",IF(MOD(VALUE(LEFT(A3691,1)),2)=1,IF(D3691="D",C3691,-C3691),IF(D3691="C",C3691,-C3691)),"")</f>
        <v/>
      </c>
    </row>
    <row r="3692" spans="1:5" x14ac:dyDescent="0.2">
      <c r="A3692" s="11" t="str">
        <f>IF('Atual-TXT'!A3713&lt;&gt;"",LEFT('Atual-TXT'!A3713,15),"")</f>
        <v/>
      </c>
      <c r="B3692" s="11" t="str">
        <f>IF('Atual-TXT'!A3713&lt;&gt;"",RIGHT(LEFT('Atual-TXT'!A3713,51),34),"")</f>
        <v/>
      </c>
      <c r="C3692" s="12" t="str">
        <f>IF('Atual-TXT'!A3713&lt;&gt;"",VALUE(RIGHT(LEFT('Atual-TXT'!A3713,75),23)),"")</f>
        <v/>
      </c>
      <c r="D3692" s="11" t="str">
        <f>IF('Atual-TXT'!A3713&lt;&gt;"",RIGHT(LEFT('Atual-TXT'!A3713,77),1),"")</f>
        <v/>
      </c>
      <c r="E3692" s="12" t="str">
        <f>IF('Atual-TXT'!A3713&lt;&gt;"",IF(MOD(VALUE(LEFT(A3692,1)),2)=1,IF(D3692="D",C3692,-C3692),IF(D3692="C",C3692,-C3692)),"")</f>
        <v/>
      </c>
    </row>
    <row r="3693" spans="1:5" x14ac:dyDescent="0.2">
      <c r="A3693" s="11" t="str">
        <f>IF('Atual-TXT'!A3714&lt;&gt;"",LEFT('Atual-TXT'!A3714,15),"")</f>
        <v/>
      </c>
      <c r="B3693" s="11" t="str">
        <f>IF('Atual-TXT'!A3714&lt;&gt;"",RIGHT(LEFT('Atual-TXT'!A3714,51),34),"")</f>
        <v/>
      </c>
      <c r="C3693" s="12" t="str">
        <f>IF('Atual-TXT'!A3714&lt;&gt;"",VALUE(RIGHT(LEFT('Atual-TXT'!A3714,75),23)),"")</f>
        <v/>
      </c>
      <c r="D3693" s="11" t="str">
        <f>IF('Atual-TXT'!A3714&lt;&gt;"",RIGHT(LEFT('Atual-TXT'!A3714,77),1),"")</f>
        <v/>
      </c>
      <c r="E3693" s="12" t="str">
        <f>IF('Atual-TXT'!A3714&lt;&gt;"",IF(MOD(VALUE(LEFT(A3693,1)),2)=1,IF(D3693="D",C3693,-C3693),IF(D3693="C",C3693,-C3693)),"")</f>
        <v/>
      </c>
    </row>
    <row r="3694" spans="1:5" x14ac:dyDescent="0.2">
      <c r="A3694" s="11" t="str">
        <f>IF('Atual-TXT'!A3715&lt;&gt;"",LEFT('Atual-TXT'!A3715,15),"")</f>
        <v/>
      </c>
      <c r="B3694" s="11" t="str">
        <f>IF('Atual-TXT'!A3715&lt;&gt;"",RIGHT(LEFT('Atual-TXT'!A3715,51),34),"")</f>
        <v/>
      </c>
      <c r="C3694" s="12" t="str">
        <f>IF('Atual-TXT'!A3715&lt;&gt;"",VALUE(RIGHT(LEFT('Atual-TXT'!A3715,75),23)),"")</f>
        <v/>
      </c>
      <c r="D3694" s="11" t="str">
        <f>IF('Atual-TXT'!A3715&lt;&gt;"",RIGHT(LEFT('Atual-TXT'!A3715,77),1),"")</f>
        <v/>
      </c>
      <c r="E3694" s="12" t="str">
        <f>IF('Atual-TXT'!A3715&lt;&gt;"",IF(MOD(VALUE(LEFT(A3694,1)),2)=1,IF(D3694="D",C3694,-C3694),IF(D3694="C",C3694,-C3694)),"")</f>
        <v/>
      </c>
    </row>
    <row r="3695" spans="1:5" x14ac:dyDescent="0.2">
      <c r="A3695" s="11" t="str">
        <f>IF('Atual-TXT'!A3716&lt;&gt;"",LEFT('Atual-TXT'!A3716,15),"")</f>
        <v/>
      </c>
      <c r="B3695" s="11" t="str">
        <f>IF('Atual-TXT'!A3716&lt;&gt;"",RIGHT(LEFT('Atual-TXT'!A3716,51),34),"")</f>
        <v/>
      </c>
      <c r="C3695" s="12" t="str">
        <f>IF('Atual-TXT'!A3716&lt;&gt;"",VALUE(RIGHT(LEFT('Atual-TXT'!A3716,75),23)),"")</f>
        <v/>
      </c>
      <c r="D3695" s="11" t="str">
        <f>IF('Atual-TXT'!A3716&lt;&gt;"",RIGHT(LEFT('Atual-TXT'!A3716,77),1),"")</f>
        <v/>
      </c>
      <c r="E3695" s="12" t="str">
        <f>IF('Atual-TXT'!A3716&lt;&gt;"",IF(MOD(VALUE(LEFT(A3695,1)),2)=1,IF(D3695="D",C3695,-C3695),IF(D3695="C",C3695,-C3695)),"")</f>
        <v/>
      </c>
    </row>
    <row r="3696" spans="1:5" x14ac:dyDescent="0.2">
      <c r="A3696" s="11" t="str">
        <f>IF('Atual-TXT'!A3717&lt;&gt;"",LEFT('Atual-TXT'!A3717,15),"")</f>
        <v/>
      </c>
      <c r="B3696" s="11" t="str">
        <f>IF('Atual-TXT'!A3717&lt;&gt;"",RIGHT(LEFT('Atual-TXT'!A3717,51),34),"")</f>
        <v/>
      </c>
      <c r="C3696" s="12" t="str">
        <f>IF('Atual-TXT'!A3717&lt;&gt;"",VALUE(RIGHT(LEFT('Atual-TXT'!A3717,75),23)),"")</f>
        <v/>
      </c>
      <c r="D3696" s="11" t="str">
        <f>IF('Atual-TXT'!A3717&lt;&gt;"",RIGHT(LEFT('Atual-TXT'!A3717,77),1),"")</f>
        <v/>
      </c>
      <c r="E3696" s="12" t="str">
        <f>IF('Atual-TXT'!A3717&lt;&gt;"",IF(MOD(VALUE(LEFT(A3696,1)),2)=1,IF(D3696="D",C3696,-C3696),IF(D3696="C",C3696,-C3696)),"")</f>
        <v/>
      </c>
    </row>
    <row r="3697" spans="1:5" x14ac:dyDescent="0.2">
      <c r="A3697" s="11" t="str">
        <f>IF('Atual-TXT'!A3718&lt;&gt;"",LEFT('Atual-TXT'!A3718,15),"")</f>
        <v/>
      </c>
      <c r="B3697" s="11" t="str">
        <f>IF('Atual-TXT'!A3718&lt;&gt;"",RIGHT(LEFT('Atual-TXT'!A3718,51),34),"")</f>
        <v/>
      </c>
      <c r="C3697" s="12" t="str">
        <f>IF('Atual-TXT'!A3718&lt;&gt;"",VALUE(RIGHT(LEFT('Atual-TXT'!A3718,75),23)),"")</f>
        <v/>
      </c>
      <c r="D3697" s="11" t="str">
        <f>IF('Atual-TXT'!A3718&lt;&gt;"",RIGHT(LEFT('Atual-TXT'!A3718,77),1),"")</f>
        <v/>
      </c>
      <c r="E3697" s="12" t="str">
        <f>IF('Atual-TXT'!A3718&lt;&gt;"",IF(MOD(VALUE(LEFT(A3697,1)),2)=1,IF(D3697="D",C3697,-C3697),IF(D3697="C",C3697,-C3697)),"")</f>
        <v/>
      </c>
    </row>
    <row r="3698" spans="1:5" x14ac:dyDescent="0.2">
      <c r="A3698" s="11" t="str">
        <f>IF('Atual-TXT'!A3719&lt;&gt;"",LEFT('Atual-TXT'!A3719,15),"")</f>
        <v/>
      </c>
      <c r="B3698" s="11" t="str">
        <f>IF('Atual-TXT'!A3719&lt;&gt;"",RIGHT(LEFT('Atual-TXT'!A3719,51),34),"")</f>
        <v/>
      </c>
      <c r="C3698" s="12" t="str">
        <f>IF('Atual-TXT'!A3719&lt;&gt;"",VALUE(RIGHT(LEFT('Atual-TXT'!A3719,75),23)),"")</f>
        <v/>
      </c>
      <c r="D3698" s="11" t="str">
        <f>IF('Atual-TXT'!A3719&lt;&gt;"",RIGHT(LEFT('Atual-TXT'!A3719,77),1),"")</f>
        <v/>
      </c>
      <c r="E3698" s="12" t="str">
        <f>IF('Atual-TXT'!A3719&lt;&gt;"",IF(MOD(VALUE(LEFT(A3698,1)),2)=1,IF(D3698="D",C3698,-C3698),IF(D3698="C",C3698,-C3698)),"")</f>
        <v/>
      </c>
    </row>
    <row r="3699" spans="1:5" x14ac:dyDescent="0.2">
      <c r="A3699" s="11" t="str">
        <f>IF('Atual-TXT'!A3720&lt;&gt;"",LEFT('Atual-TXT'!A3720,15),"")</f>
        <v/>
      </c>
      <c r="B3699" s="11" t="str">
        <f>IF('Atual-TXT'!A3720&lt;&gt;"",RIGHT(LEFT('Atual-TXT'!A3720,51),34),"")</f>
        <v/>
      </c>
      <c r="C3699" s="12" t="str">
        <f>IF('Atual-TXT'!A3720&lt;&gt;"",VALUE(RIGHT(LEFT('Atual-TXT'!A3720,75),23)),"")</f>
        <v/>
      </c>
      <c r="D3699" s="11" t="str">
        <f>IF('Atual-TXT'!A3720&lt;&gt;"",RIGHT(LEFT('Atual-TXT'!A3720,77),1),"")</f>
        <v/>
      </c>
      <c r="E3699" s="12" t="str">
        <f>IF('Atual-TXT'!A3720&lt;&gt;"",IF(MOD(VALUE(LEFT(A3699,1)),2)=1,IF(D3699="D",C3699,-C3699),IF(D3699="C",C3699,-C3699)),"")</f>
        <v/>
      </c>
    </row>
    <row r="3700" spans="1:5" x14ac:dyDescent="0.2">
      <c r="A3700" s="11" t="str">
        <f>IF('Atual-TXT'!A3721&lt;&gt;"",LEFT('Atual-TXT'!A3721,15),"")</f>
        <v/>
      </c>
      <c r="B3700" s="11" t="str">
        <f>IF('Atual-TXT'!A3721&lt;&gt;"",RIGHT(LEFT('Atual-TXT'!A3721,51),34),"")</f>
        <v/>
      </c>
      <c r="C3700" s="12" t="str">
        <f>IF('Atual-TXT'!A3721&lt;&gt;"",VALUE(RIGHT(LEFT('Atual-TXT'!A3721,75),23)),"")</f>
        <v/>
      </c>
      <c r="D3700" s="11" t="str">
        <f>IF('Atual-TXT'!A3721&lt;&gt;"",RIGHT(LEFT('Atual-TXT'!A3721,77),1),"")</f>
        <v/>
      </c>
      <c r="E3700" s="12" t="str">
        <f>IF('Atual-TXT'!A3721&lt;&gt;"",IF(MOD(VALUE(LEFT(A3700,1)),2)=1,IF(D3700="D",C3700,-C3700),IF(D3700="C",C3700,-C3700)),"")</f>
        <v/>
      </c>
    </row>
    <row r="3701" spans="1:5" x14ac:dyDescent="0.2">
      <c r="A3701" s="11" t="str">
        <f>IF('Atual-TXT'!A3722&lt;&gt;"",LEFT('Atual-TXT'!A3722,15),"")</f>
        <v/>
      </c>
      <c r="B3701" s="11" t="str">
        <f>IF('Atual-TXT'!A3722&lt;&gt;"",RIGHT(LEFT('Atual-TXT'!A3722,51),34),"")</f>
        <v/>
      </c>
      <c r="C3701" s="12" t="str">
        <f>IF('Atual-TXT'!A3722&lt;&gt;"",VALUE(RIGHT(LEFT('Atual-TXT'!A3722,75),23)),"")</f>
        <v/>
      </c>
      <c r="D3701" s="11" t="str">
        <f>IF('Atual-TXT'!A3722&lt;&gt;"",RIGHT(LEFT('Atual-TXT'!A3722,77),1),"")</f>
        <v/>
      </c>
      <c r="E3701" s="12" t="str">
        <f>IF('Atual-TXT'!A3722&lt;&gt;"",IF(MOD(VALUE(LEFT(A3701,1)),2)=1,IF(D3701="D",C3701,-C3701),IF(D3701="C",C3701,-C3701)),"")</f>
        <v/>
      </c>
    </row>
    <row r="3702" spans="1:5" x14ac:dyDescent="0.2">
      <c r="A3702" s="11" t="str">
        <f>IF('Atual-TXT'!A3723&lt;&gt;"",LEFT('Atual-TXT'!A3723,15),"")</f>
        <v/>
      </c>
      <c r="B3702" s="11" t="str">
        <f>IF('Atual-TXT'!A3723&lt;&gt;"",RIGHT(LEFT('Atual-TXT'!A3723,51),34),"")</f>
        <v/>
      </c>
      <c r="C3702" s="12" t="str">
        <f>IF('Atual-TXT'!A3723&lt;&gt;"",VALUE(RIGHT(LEFT('Atual-TXT'!A3723,75),23)),"")</f>
        <v/>
      </c>
      <c r="D3702" s="11" t="str">
        <f>IF('Atual-TXT'!A3723&lt;&gt;"",RIGHT(LEFT('Atual-TXT'!A3723,77),1),"")</f>
        <v/>
      </c>
      <c r="E3702" s="12" t="str">
        <f>IF('Atual-TXT'!A3723&lt;&gt;"",IF(MOD(VALUE(LEFT(A3702,1)),2)=1,IF(D3702="D",C3702,-C3702),IF(D3702="C",C3702,-C3702)),"")</f>
        <v/>
      </c>
    </row>
    <row r="3703" spans="1:5" x14ac:dyDescent="0.2">
      <c r="A3703" s="11" t="str">
        <f>IF('Atual-TXT'!A3724&lt;&gt;"",LEFT('Atual-TXT'!A3724,15),"")</f>
        <v/>
      </c>
      <c r="B3703" s="11" t="str">
        <f>IF('Atual-TXT'!A3724&lt;&gt;"",RIGHT(LEFT('Atual-TXT'!A3724,51),34),"")</f>
        <v/>
      </c>
      <c r="C3703" s="12" t="str">
        <f>IF('Atual-TXT'!A3724&lt;&gt;"",VALUE(RIGHT(LEFT('Atual-TXT'!A3724,75),23)),"")</f>
        <v/>
      </c>
      <c r="D3703" s="11" t="str">
        <f>IF('Atual-TXT'!A3724&lt;&gt;"",RIGHT(LEFT('Atual-TXT'!A3724,77),1),"")</f>
        <v/>
      </c>
      <c r="E3703" s="12" t="str">
        <f>IF('Atual-TXT'!A3724&lt;&gt;"",IF(MOD(VALUE(LEFT(A3703,1)),2)=1,IF(D3703="D",C3703,-C3703),IF(D3703="C",C3703,-C3703)),"")</f>
        <v/>
      </c>
    </row>
    <row r="3704" spans="1:5" x14ac:dyDescent="0.2">
      <c r="A3704" s="11" t="str">
        <f>IF('Atual-TXT'!A3725&lt;&gt;"",LEFT('Atual-TXT'!A3725,15),"")</f>
        <v/>
      </c>
      <c r="B3704" s="11" t="str">
        <f>IF('Atual-TXT'!A3725&lt;&gt;"",RIGHT(LEFT('Atual-TXT'!A3725,51),34),"")</f>
        <v/>
      </c>
      <c r="C3704" s="12" t="str">
        <f>IF('Atual-TXT'!A3725&lt;&gt;"",VALUE(RIGHT(LEFT('Atual-TXT'!A3725,75),23)),"")</f>
        <v/>
      </c>
      <c r="D3704" s="11" t="str">
        <f>IF('Atual-TXT'!A3725&lt;&gt;"",RIGHT(LEFT('Atual-TXT'!A3725,77),1),"")</f>
        <v/>
      </c>
      <c r="E3704" s="12" t="str">
        <f>IF('Atual-TXT'!A3725&lt;&gt;"",IF(MOD(VALUE(LEFT(A3704,1)),2)=1,IF(D3704="D",C3704,-C3704),IF(D3704="C",C3704,-C3704)),"")</f>
        <v/>
      </c>
    </row>
    <row r="3705" spans="1:5" x14ac:dyDescent="0.2">
      <c r="A3705" s="11" t="str">
        <f>IF('Atual-TXT'!A3726&lt;&gt;"",LEFT('Atual-TXT'!A3726,15),"")</f>
        <v/>
      </c>
      <c r="B3705" s="11" t="str">
        <f>IF('Atual-TXT'!A3726&lt;&gt;"",RIGHT(LEFT('Atual-TXT'!A3726,51),34),"")</f>
        <v/>
      </c>
      <c r="C3705" s="12" t="str">
        <f>IF('Atual-TXT'!A3726&lt;&gt;"",VALUE(RIGHT(LEFT('Atual-TXT'!A3726,75),23)),"")</f>
        <v/>
      </c>
      <c r="D3705" s="11" t="str">
        <f>IF('Atual-TXT'!A3726&lt;&gt;"",RIGHT(LEFT('Atual-TXT'!A3726,77),1),"")</f>
        <v/>
      </c>
      <c r="E3705" s="12" t="str">
        <f>IF('Atual-TXT'!A3726&lt;&gt;"",IF(MOD(VALUE(LEFT(A3705,1)),2)=1,IF(D3705="D",C3705,-C3705),IF(D3705="C",C3705,-C3705)),"")</f>
        <v/>
      </c>
    </row>
    <row r="3706" spans="1:5" x14ac:dyDescent="0.2">
      <c r="A3706" s="11" t="str">
        <f>IF('Atual-TXT'!A3727&lt;&gt;"",LEFT('Atual-TXT'!A3727,15),"")</f>
        <v/>
      </c>
      <c r="B3706" s="11" t="str">
        <f>IF('Atual-TXT'!A3727&lt;&gt;"",RIGHT(LEFT('Atual-TXT'!A3727,51),34),"")</f>
        <v/>
      </c>
      <c r="C3706" s="12" t="str">
        <f>IF('Atual-TXT'!A3727&lt;&gt;"",VALUE(RIGHT(LEFT('Atual-TXT'!A3727,75),23)),"")</f>
        <v/>
      </c>
      <c r="D3706" s="11" t="str">
        <f>IF('Atual-TXT'!A3727&lt;&gt;"",RIGHT(LEFT('Atual-TXT'!A3727,77),1),"")</f>
        <v/>
      </c>
      <c r="E3706" s="12" t="str">
        <f>IF('Atual-TXT'!A3727&lt;&gt;"",IF(MOD(VALUE(LEFT(A3706,1)),2)=1,IF(D3706="D",C3706,-C3706),IF(D3706="C",C3706,-C3706)),"")</f>
        <v/>
      </c>
    </row>
    <row r="3707" spans="1:5" x14ac:dyDescent="0.2">
      <c r="A3707" s="11" t="str">
        <f>IF('Atual-TXT'!A3728&lt;&gt;"",LEFT('Atual-TXT'!A3728,15),"")</f>
        <v/>
      </c>
      <c r="B3707" s="11" t="str">
        <f>IF('Atual-TXT'!A3728&lt;&gt;"",RIGHT(LEFT('Atual-TXT'!A3728,51),34),"")</f>
        <v/>
      </c>
      <c r="C3707" s="12" t="str">
        <f>IF('Atual-TXT'!A3728&lt;&gt;"",VALUE(RIGHT(LEFT('Atual-TXT'!A3728,75),23)),"")</f>
        <v/>
      </c>
      <c r="D3707" s="11" t="str">
        <f>IF('Atual-TXT'!A3728&lt;&gt;"",RIGHT(LEFT('Atual-TXT'!A3728,77),1),"")</f>
        <v/>
      </c>
      <c r="E3707" s="12" t="str">
        <f>IF('Atual-TXT'!A3728&lt;&gt;"",IF(MOD(VALUE(LEFT(A3707,1)),2)=1,IF(D3707="D",C3707,-C3707),IF(D3707="C",C3707,-C3707)),"")</f>
        <v/>
      </c>
    </row>
    <row r="3708" spans="1:5" x14ac:dyDescent="0.2">
      <c r="A3708" s="11" t="str">
        <f>IF('Atual-TXT'!A3729&lt;&gt;"",LEFT('Atual-TXT'!A3729,15),"")</f>
        <v/>
      </c>
      <c r="B3708" s="11" t="str">
        <f>IF('Atual-TXT'!A3729&lt;&gt;"",RIGHT(LEFT('Atual-TXT'!A3729,51),34),"")</f>
        <v/>
      </c>
      <c r="C3708" s="12" t="str">
        <f>IF('Atual-TXT'!A3729&lt;&gt;"",VALUE(RIGHT(LEFT('Atual-TXT'!A3729,75),23)),"")</f>
        <v/>
      </c>
      <c r="D3708" s="11" t="str">
        <f>IF('Atual-TXT'!A3729&lt;&gt;"",RIGHT(LEFT('Atual-TXT'!A3729,77),1),"")</f>
        <v/>
      </c>
      <c r="E3708" s="12" t="str">
        <f>IF('Atual-TXT'!A3729&lt;&gt;"",IF(MOD(VALUE(LEFT(A3708,1)),2)=1,IF(D3708="D",C3708,-C3708),IF(D3708="C",C3708,-C3708)),"")</f>
        <v/>
      </c>
    </row>
    <row r="3709" spans="1:5" x14ac:dyDescent="0.2">
      <c r="A3709" s="11" t="str">
        <f>IF('Atual-TXT'!A3730&lt;&gt;"",LEFT('Atual-TXT'!A3730,15),"")</f>
        <v/>
      </c>
      <c r="B3709" s="11" t="str">
        <f>IF('Atual-TXT'!A3730&lt;&gt;"",RIGHT(LEFT('Atual-TXT'!A3730,51),34),"")</f>
        <v/>
      </c>
      <c r="C3709" s="12" t="str">
        <f>IF('Atual-TXT'!A3730&lt;&gt;"",VALUE(RIGHT(LEFT('Atual-TXT'!A3730,75),23)),"")</f>
        <v/>
      </c>
      <c r="D3709" s="11" t="str">
        <f>IF('Atual-TXT'!A3730&lt;&gt;"",RIGHT(LEFT('Atual-TXT'!A3730,77),1),"")</f>
        <v/>
      </c>
      <c r="E3709" s="12" t="str">
        <f>IF('Atual-TXT'!A3730&lt;&gt;"",IF(MOD(VALUE(LEFT(A3709,1)),2)=1,IF(D3709="D",C3709,-C3709),IF(D3709="C",C3709,-C3709)),"")</f>
        <v/>
      </c>
    </row>
    <row r="3710" spans="1:5" x14ac:dyDescent="0.2">
      <c r="A3710" s="11" t="str">
        <f>IF('Atual-TXT'!A3731&lt;&gt;"",LEFT('Atual-TXT'!A3731,15),"")</f>
        <v/>
      </c>
      <c r="B3710" s="11" t="str">
        <f>IF('Atual-TXT'!A3731&lt;&gt;"",RIGHT(LEFT('Atual-TXT'!A3731,51),34),"")</f>
        <v/>
      </c>
      <c r="C3710" s="12" t="str">
        <f>IF('Atual-TXT'!A3731&lt;&gt;"",VALUE(RIGHT(LEFT('Atual-TXT'!A3731,75),23)),"")</f>
        <v/>
      </c>
      <c r="D3710" s="11" t="str">
        <f>IF('Atual-TXT'!A3731&lt;&gt;"",RIGHT(LEFT('Atual-TXT'!A3731,77),1),"")</f>
        <v/>
      </c>
      <c r="E3710" s="12" t="str">
        <f>IF('Atual-TXT'!A3731&lt;&gt;"",IF(MOD(VALUE(LEFT(A3710,1)),2)=1,IF(D3710="D",C3710,-C3710),IF(D3710="C",C3710,-C3710)),"")</f>
        <v/>
      </c>
    </row>
    <row r="3711" spans="1:5" x14ac:dyDescent="0.2">
      <c r="A3711" s="11" t="str">
        <f>IF('Atual-TXT'!A3732&lt;&gt;"",LEFT('Atual-TXT'!A3732,15),"")</f>
        <v/>
      </c>
      <c r="B3711" s="11" t="str">
        <f>IF('Atual-TXT'!A3732&lt;&gt;"",RIGHT(LEFT('Atual-TXT'!A3732,51),34),"")</f>
        <v/>
      </c>
      <c r="C3711" s="12" t="str">
        <f>IF('Atual-TXT'!A3732&lt;&gt;"",VALUE(RIGHT(LEFT('Atual-TXT'!A3732,75),23)),"")</f>
        <v/>
      </c>
      <c r="D3711" s="11" t="str">
        <f>IF('Atual-TXT'!A3732&lt;&gt;"",RIGHT(LEFT('Atual-TXT'!A3732,77),1),"")</f>
        <v/>
      </c>
      <c r="E3711" s="12" t="str">
        <f>IF('Atual-TXT'!A3732&lt;&gt;"",IF(MOD(VALUE(LEFT(A3711,1)),2)=1,IF(D3711="D",C3711,-C3711),IF(D3711="C",C3711,-C3711)),"")</f>
        <v/>
      </c>
    </row>
    <row r="3712" spans="1:5" x14ac:dyDescent="0.2">
      <c r="A3712" s="11" t="str">
        <f>IF('Atual-TXT'!A3733&lt;&gt;"",LEFT('Atual-TXT'!A3733,15),"")</f>
        <v/>
      </c>
      <c r="B3712" s="11" t="str">
        <f>IF('Atual-TXT'!A3733&lt;&gt;"",RIGHT(LEFT('Atual-TXT'!A3733,51),34),"")</f>
        <v/>
      </c>
      <c r="C3712" s="12" t="str">
        <f>IF('Atual-TXT'!A3733&lt;&gt;"",VALUE(RIGHT(LEFT('Atual-TXT'!A3733,75),23)),"")</f>
        <v/>
      </c>
      <c r="D3712" s="11" t="str">
        <f>IF('Atual-TXT'!A3733&lt;&gt;"",RIGHT(LEFT('Atual-TXT'!A3733,77),1),"")</f>
        <v/>
      </c>
      <c r="E3712" s="12" t="str">
        <f>IF('Atual-TXT'!A3733&lt;&gt;"",IF(MOD(VALUE(LEFT(A3712,1)),2)=1,IF(D3712="D",C3712,-C3712),IF(D3712="C",C3712,-C3712)),"")</f>
        <v/>
      </c>
    </row>
    <row r="3713" spans="1:5" x14ac:dyDescent="0.2">
      <c r="A3713" s="11" t="str">
        <f>IF('Atual-TXT'!A3734&lt;&gt;"",LEFT('Atual-TXT'!A3734,15),"")</f>
        <v/>
      </c>
      <c r="B3713" s="11" t="str">
        <f>IF('Atual-TXT'!A3734&lt;&gt;"",RIGHT(LEFT('Atual-TXT'!A3734,51),34),"")</f>
        <v/>
      </c>
      <c r="C3713" s="12" t="str">
        <f>IF('Atual-TXT'!A3734&lt;&gt;"",VALUE(RIGHT(LEFT('Atual-TXT'!A3734,75),23)),"")</f>
        <v/>
      </c>
      <c r="D3713" s="11" t="str">
        <f>IF('Atual-TXT'!A3734&lt;&gt;"",RIGHT(LEFT('Atual-TXT'!A3734,77),1),"")</f>
        <v/>
      </c>
      <c r="E3713" s="12" t="str">
        <f>IF('Atual-TXT'!A3734&lt;&gt;"",IF(MOD(VALUE(LEFT(A3713,1)),2)=1,IF(D3713="D",C3713,-C3713),IF(D3713="C",C3713,-C3713)),"")</f>
        <v/>
      </c>
    </row>
    <row r="3714" spans="1:5" x14ac:dyDescent="0.2">
      <c r="A3714" s="11" t="str">
        <f>IF('Atual-TXT'!A3735&lt;&gt;"",LEFT('Atual-TXT'!A3735,15),"")</f>
        <v/>
      </c>
      <c r="B3714" s="11" t="str">
        <f>IF('Atual-TXT'!A3735&lt;&gt;"",RIGHT(LEFT('Atual-TXT'!A3735,51),34),"")</f>
        <v/>
      </c>
      <c r="C3714" s="12" t="str">
        <f>IF('Atual-TXT'!A3735&lt;&gt;"",VALUE(RIGHT(LEFT('Atual-TXT'!A3735,75),23)),"")</f>
        <v/>
      </c>
      <c r="D3714" s="11" t="str">
        <f>IF('Atual-TXT'!A3735&lt;&gt;"",RIGHT(LEFT('Atual-TXT'!A3735,77),1),"")</f>
        <v/>
      </c>
      <c r="E3714" s="12" t="str">
        <f>IF('Atual-TXT'!A3735&lt;&gt;"",IF(MOD(VALUE(LEFT(A3714,1)),2)=1,IF(D3714="D",C3714,-C3714),IF(D3714="C",C3714,-C3714)),"")</f>
        <v/>
      </c>
    </row>
    <row r="3715" spans="1:5" x14ac:dyDescent="0.2">
      <c r="A3715" s="11" t="str">
        <f>IF('Atual-TXT'!A3736&lt;&gt;"",LEFT('Atual-TXT'!A3736,15),"")</f>
        <v/>
      </c>
      <c r="B3715" s="11" t="str">
        <f>IF('Atual-TXT'!A3736&lt;&gt;"",RIGHT(LEFT('Atual-TXT'!A3736,51),34),"")</f>
        <v/>
      </c>
      <c r="C3715" s="12" t="str">
        <f>IF('Atual-TXT'!A3736&lt;&gt;"",VALUE(RIGHT(LEFT('Atual-TXT'!A3736,75),23)),"")</f>
        <v/>
      </c>
      <c r="D3715" s="11" t="str">
        <f>IF('Atual-TXT'!A3736&lt;&gt;"",RIGHT(LEFT('Atual-TXT'!A3736,77),1),"")</f>
        <v/>
      </c>
      <c r="E3715" s="12" t="str">
        <f>IF('Atual-TXT'!A3736&lt;&gt;"",IF(MOD(VALUE(LEFT(A3715,1)),2)=1,IF(D3715="D",C3715,-C3715),IF(D3715="C",C3715,-C3715)),"")</f>
        <v/>
      </c>
    </row>
    <row r="3716" spans="1:5" x14ac:dyDescent="0.2">
      <c r="A3716" s="11" t="str">
        <f>IF('Atual-TXT'!A3737&lt;&gt;"",LEFT('Atual-TXT'!A3737,15),"")</f>
        <v/>
      </c>
      <c r="B3716" s="11" t="str">
        <f>IF('Atual-TXT'!A3737&lt;&gt;"",RIGHT(LEFT('Atual-TXT'!A3737,51),34),"")</f>
        <v/>
      </c>
      <c r="C3716" s="12" t="str">
        <f>IF('Atual-TXT'!A3737&lt;&gt;"",VALUE(RIGHT(LEFT('Atual-TXT'!A3737,75),23)),"")</f>
        <v/>
      </c>
      <c r="D3716" s="11" t="str">
        <f>IF('Atual-TXT'!A3737&lt;&gt;"",RIGHT(LEFT('Atual-TXT'!A3737,77),1),"")</f>
        <v/>
      </c>
      <c r="E3716" s="12" t="str">
        <f>IF('Atual-TXT'!A3737&lt;&gt;"",IF(MOD(VALUE(LEFT(A3716,1)),2)=1,IF(D3716="D",C3716,-C3716),IF(D3716="C",C3716,-C3716)),"")</f>
        <v/>
      </c>
    </row>
    <row r="3717" spans="1:5" x14ac:dyDescent="0.2">
      <c r="A3717" s="11" t="str">
        <f>IF('Atual-TXT'!A3738&lt;&gt;"",LEFT('Atual-TXT'!A3738,15),"")</f>
        <v/>
      </c>
      <c r="B3717" s="11" t="str">
        <f>IF('Atual-TXT'!A3738&lt;&gt;"",RIGHT(LEFT('Atual-TXT'!A3738,51),34),"")</f>
        <v/>
      </c>
      <c r="C3717" s="12" t="str">
        <f>IF('Atual-TXT'!A3738&lt;&gt;"",VALUE(RIGHT(LEFT('Atual-TXT'!A3738,75),23)),"")</f>
        <v/>
      </c>
      <c r="D3717" s="11" t="str">
        <f>IF('Atual-TXT'!A3738&lt;&gt;"",RIGHT(LEFT('Atual-TXT'!A3738,77),1),"")</f>
        <v/>
      </c>
      <c r="E3717" s="12" t="str">
        <f>IF('Atual-TXT'!A3738&lt;&gt;"",IF(MOD(VALUE(LEFT(A3717,1)),2)=1,IF(D3717="D",C3717,-C3717),IF(D3717="C",C3717,-C3717)),"")</f>
        <v/>
      </c>
    </row>
    <row r="3718" spans="1:5" x14ac:dyDescent="0.2">
      <c r="A3718" s="11" t="str">
        <f>IF('Atual-TXT'!A3739&lt;&gt;"",LEFT('Atual-TXT'!A3739,15),"")</f>
        <v/>
      </c>
      <c r="B3718" s="11" t="str">
        <f>IF('Atual-TXT'!A3739&lt;&gt;"",RIGHT(LEFT('Atual-TXT'!A3739,51),34),"")</f>
        <v/>
      </c>
      <c r="C3718" s="12" t="str">
        <f>IF('Atual-TXT'!A3739&lt;&gt;"",VALUE(RIGHT(LEFT('Atual-TXT'!A3739,75),23)),"")</f>
        <v/>
      </c>
      <c r="D3718" s="11" t="str">
        <f>IF('Atual-TXT'!A3739&lt;&gt;"",RIGHT(LEFT('Atual-TXT'!A3739,77),1),"")</f>
        <v/>
      </c>
      <c r="E3718" s="12" t="str">
        <f>IF('Atual-TXT'!A3739&lt;&gt;"",IF(MOD(VALUE(LEFT(A3718,1)),2)=1,IF(D3718="D",C3718,-C3718),IF(D3718="C",C3718,-C3718)),"")</f>
        <v/>
      </c>
    </row>
    <row r="3719" spans="1:5" x14ac:dyDescent="0.2">
      <c r="A3719" s="11" t="str">
        <f>IF('Atual-TXT'!A3740&lt;&gt;"",LEFT('Atual-TXT'!A3740,15),"")</f>
        <v/>
      </c>
      <c r="B3719" s="11" t="str">
        <f>IF('Atual-TXT'!A3740&lt;&gt;"",RIGHT(LEFT('Atual-TXT'!A3740,51),34),"")</f>
        <v/>
      </c>
      <c r="C3719" s="12" t="str">
        <f>IF('Atual-TXT'!A3740&lt;&gt;"",VALUE(RIGHT(LEFT('Atual-TXT'!A3740,75),23)),"")</f>
        <v/>
      </c>
      <c r="D3719" s="11" t="str">
        <f>IF('Atual-TXT'!A3740&lt;&gt;"",RIGHT(LEFT('Atual-TXT'!A3740,77),1),"")</f>
        <v/>
      </c>
      <c r="E3719" s="12" t="str">
        <f>IF('Atual-TXT'!A3740&lt;&gt;"",IF(MOD(VALUE(LEFT(A3719,1)),2)=1,IF(D3719="D",C3719,-C3719),IF(D3719="C",C3719,-C3719)),"")</f>
        <v/>
      </c>
    </row>
    <row r="3720" spans="1:5" x14ac:dyDescent="0.2">
      <c r="A3720" s="11" t="str">
        <f>IF('Atual-TXT'!A3741&lt;&gt;"",LEFT('Atual-TXT'!A3741,15),"")</f>
        <v/>
      </c>
      <c r="B3720" s="11" t="str">
        <f>IF('Atual-TXT'!A3741&lt;&gt;"",RIGHT(LEFT('Atual-TXT'!A3741,51),34),"")</f>
        <v/>
      </c>
      <c r="C3720" s="12" t="str">
        <f>IF('Atual-TXT'!A3741&lt;&gt;"",VALUE(RIGHT(LEFT('Atual-TXT'!A3741,75),23)),"")</f>
        <v/>
      </c>
      <c r="D3720" s="11" t="str">
        <f>IF('Atual-TXT'!A3741&lt;&gt;"",RIGHT(LEFT('Atual-TXT'!A3741,77),1),"")</f>
        <v/>
      </c>
      <c r="E3720" s="12" t="str">
        <f>IF('Atual-TXT'!A3741&lt;&gt;"",IF(MOD(VALUE(LEFT(A3720,1)),2)=1,IF(D3720="D",C3720,-C3720),IF(D3720="C",C3720,-C3720)),"")</f>
        <v/>
      </c>
    </row>
    <row r="3721" spans="1:5" x14ac:dyDescent="0.2">
      <c r="A3721" s="11" t="str">
        <f>IF('Atual-TXT'!A3742&lt;&gt;"",LEFT('Atual-TXT'!A3742,15),"")</f>
        <v/>
      </c>
      <c r="B3721" s="11" t="str">
        <f>IF('Atual-TXT'!A3742&lt;&gt;"",RIGHT(LEFT('Atual-TXT'!A3742,51),34),"")</f>
        <v/>
      </c>
      <c r="C3721" s="12" t="str">
        <f>IF('Atual-TXT'!A3742&lt;&gt;"",VALUE(RIGHT(LEFT('Atual-TXT'!A3742,75),23)),"")</f>
        <v/>
      </c>
      <c r="D3721" s="11" t="str">
        <f>IF('Atual-TXT'!A3742&lt;&gt;"",RIGHT(LEFT('Atual-TXT'!A3742,77),1),"")</f>
        <v/>
      </c>
      <c r="E3721" s="12" t="str">
        <f>IF('Atual-TXT'!A3742&lt;&gt;"",IF(MOD(VALUE(LEFT(A3721,1)),2)=1,IF(D3721="D",C3721,-C3721),IF(D3721="C",C3721,-C3721)),"")</f>
        <v/>
      </c>
    </row>
    <row r="3722" spans="1:5" x14ac:dyDescent="0.2">
      <c r="A3722" s="11" t="str">
        <f>IF('Atual-TXT'!A3743&lt;&gt;"",LEFT('Atual-TXT'!A3743,15),"")</f>
        <v/>
      </c>
      <c r="B3722" s="11" t="str">
        <f>IF('Atual-TXT'!A3743&lt;&gt;"",RIGHT(LEFT('Atual-TXT'!A3743,51),34),"")</f>
        <v/>
      </c>
      <c r="C3722" s="12" t="str">
        <f>IF('Atual-TXT'!A3743&lt;&gt;"",VALUE(RIGHT(LEFT('Atual-TXT'!A3743,75),23)),"")</f>
        <v/>
      </c>
      <c r="D3722" s="11" t="str">
        <f>IF('Atual-TXT'!A3743&lt;&gt;"",RIGHT(LEFT('Atual-TXT'!A3743,77),1),"")</f>
        <v/>
      </c>
      <c r="E3722" s="12" t="str">
        <f>IF('Atual-TXT'!A3743&lt;&gt;"",IF(MOD(VALUE(LEFT(A3722,1)),2)=1,IF(D3722="D",C3722,-C3722),IF(D3722="C",C3722,-C3722)),"")</f>
        <v/>
      </c>
    </row>
    <row r="3723" spans="1:5" x14ac:dyDescent="0.2">
      <c r="A3723" s="11" t="str">
        <f>IF('Atual-TXT'!A3744&lt;&gt;"",LEFT('Atual-TXT'!A3744,15),"")</f>
        <v/>
      </c>
      <c r="B3723" s="11" t="str">
        <f>IF('Atual-TXT'!A3744&lt;&gt;"",RIGHT(LEFT('Atual-TXT'!A3744,51),34),"")</f>
        <v/>
      </c>
      <c r="C3723" s="12" t="str">
        <f>IF('Atual-TXT'!A3744&lt;&gt;"",VALUE(RIGHT(LEFT('Atual-TXT'!A3744,75),23)),"")</f>
        <v/>
      </c>
      <c r="D3723" s="11" t="str">
        <f>IF('Atual-TXT'!A3744&lt;&gt;"",RIGHT(LEFT('Atual-TXT'!A3744,77),1),"")</f>
        <v/>
      </c>
      <c r="E3723" s="12" t="str">
        <f>IF('Atual-TXT'!A3744&lt;&gt;"",IF(MOD(VALUE(LEFT(A3723,1)),2)=1,IF(D3723="D",C3723,-C3723),IF(D3723="C",C3723,-C3723)),"")</f>
        <v/>
      </c>
    </row>
    <row r="3724" spans="1:5" x14ac:dyDescent="0.2">
      <c r="A3724" s="11" t="str">
        <f>IF('Atual-TXT'!A3745&lt;&gt;"",LEFT('Atual-TXT'!A3745,15),"")</f>
        <v/>
      </c>
      <c r="B3724" s="11" t="str">
        <f>IF('Atual-TXT'!A3745&lt;&gt;"",RIGHT(LEFT('Atual-TXT'!A3745,51),34),"")</f>
        <v/>
      </c>
      <c r="C3724" s="12" t="str">
        <f>IF('Atual-TXT'!A3745&lt;&gt;"",VALUE(RIGHT(LEFT('Atual-TXT'!A3745,75),23)),"")</f>
        <v/>
      </c>
      <c r="D3724" s="11" t="str">
        <f>IF('Atual-TXT'!A3745&lt;&gt;"",RIGHT(LEFT('Atual-TXT'!A3745,77),1),"")</f>
        <v/>
      </c>
      <c r="E3724" s="12" t="str">
        <f>IF('Atual-TXT'!A3745&lt;&gt;"",IF(MOD(VALUE(LEFT(A3724,1)),2)=1,IF(D3724="D",C3724,-C3724),IF(D3724="C",C3724,-C3724)),"")</f>
        <v/>
      </c>
    </row>
    <row r="3725" spans="1:5" x14ac:dyDescent="0.2">
      <c r="A3725" s="11" t="str">
        <f>IF('Atual-TXT'!A3746&lt;&gt;"",LEFT('Atual-TXT'!A3746,15),"")</f>
        <v/>
      </c>
      <c r="B3725" s="11" t="str">
        <f>IF('Atual-TXT'!A3746&lt;&gt;"",RIGHT(LEFT('Atual-TXT'!A3746,51),34),"")</f>
        <v/>
      </c>
      <c r="C3725" s="12" t="str">
        <f>IF('Atual-TXT'!A3746&lt;&gt;"",VALUE(RIGHT(LEFT('Atual-TXT'!A3746,75),23)),"")</f>
        <v/>
      </c>
      <c r="D3725" s="11" t="str">
        <f>IF('Atual-TXT'!A3746&lt;&gt;"",RIGHT(LEFT('Atual-TXT'!A3746,77),1),"")</f>
        <v/>
      </c>
      <c r="E3725" s="12" t="str">
        <f>IF('Atual-TXT'!A3746&lt;&gt;"",IF(MOD(VALUE(LEFT(A3725,1)),2)=1,IF(D3725="D",C3725,-C3725),IF(D3725="C",C3725,-C3725)),"")</f>
        <v/>
      </c>
    </row>
    <row r="3726" spans="1:5" x14ac:dyDescent="0.2">
      <c r="A3726" s="11" t="str">
        <f>IF('Atual-TXT'!A3747&lt;&gt;"",LEFT('Atual-TXT'!A3747,15),"")</f>
        <v/>
      </c>
      <c r="B3726" s="11" t="str">
        <f>IF('Atual-TXT'!A3747&lt;&gt;"",RIGHT(LEFT('Atual-TXT'!A3747,51),34),"")</f>
        <v/>
      </c>
      <c r="C3726" s="12" t="str">
        <f>IF('Atual-TXT'!A3747&lt;&gt;"",VALUE(RIGHT(LEFT('Atual-TXT'!A3747,75),23)),"")</f>
        <v/>
      </c>
      <c r="D3726" s="11" t="str">
        <f>IF('Atual-TXT'!A3747&lt;&gt;"",RIGHT(LEFT('Atual-TXT'!A3747,77),1),"")</f>
        <v/>
      </c>
      <c r="E3726" s="12" t="str">
        <f>IF('Atual-TXT'!A3747&lt;&gt;"",IF(MOD(VALUE(LEFT(A3726,1)),2)=1,IF(D3726="D",C3726,-C3726),IF(D3726="C",C3726,-C3726)),"")</f>
        <v/>
      </c>
    </row>
    <row r="3727" spans="1:5" x14ac:dyDescent="0.2">
      <c r="A3727" s="11" t="str">
        <f>IF('Atual-TXT'!A3748&lt;&gt;"",LEFT('Atual-TXT'!A3748,15),"")</f>
        <v/>
      </c>
      <c r="B3727" s="11" t="str">
        <f>IF('Atual-TXT'!A3748&lt;&gt;"",RIGHT(LEFT('Atual-TXT'!A3748,51),34),"")</f>
        <v/>
      </c>
      <c r="C3727" s="12" t="str">
        <f>IF('Atual-TXT'!A3748&lt;&gt;"",VALUE(RIGHT(LEFT('Atual-TXT'!A3748,75),23)),"")</f>
        <v/>
      </c>
      <c r="D3727" s="11" t="str">
        <f>IF('Atual-TXT'!A3748&lt;&gt;"",RIGHT(LEFT('Atual-TXT'!A3748,77),1),"")</f>
        <v/>
      </c>
      <c r="E3727" s="12" t="str">
        <f>IF('Atual-TXT'!A3748&lt;&gt;"",IF(MOD(VALUE(LEFT(A3727,1)),2)=1,IF(D3727="D",C3727,-C3727),IF(D3727="C",C3727,-C3727)),"")</f>
        <v/>
      </c>
    </row>
    <row r="3728" spans="1:5" x14ac:dyDescent="0.2">
      <c r="A3728" s="11" t="str">
        <f>IF('Atual-TXT'!A3749&lt;&gt;"",LEFT('Atual-TXT'!A3749,15),"")</f>
        <v/>
      </c>
      <c r="B3728" s="11" t="str">
        <f>IF('Atual-TXT'!A3749&lt;&gt;"",RIGHT(LEFT('Atual-TXT'!A3749,51),34),"")</f>
        <v/>
      </c>
      <c r="C3728" s="12" t="str">
        <f>IF('Atual-TXT'!A3749&lt;&gt;"",VALUE(RIGHT(LEFT('Atual-TXT'!A3749,75),23)),"")</f>
        <v/>
      </c>
      <c r="D3728" s="11" t="str">
        <f>IF('Atual-TXT'!A3749&lt;&gt;"",RIGHT(LEFT('Atual-TXT'!A3749,77),1),"")</f>
        <v/>
      </c>
      <c r="E3728" s="12" t="str">
        <f>IF('Atual-TXT'!A3749&lt;&gt;"",IF(MOD(VALUE(LEFT(A3728,1)),2)=1,IF(D3728="D",C3728,-C3728),IF(D3728="C",C3728,-C3728)),"")</f>
        <v/>
      </c>
    </row>
    <row r="3729" spans="1:5" x14ac:dyDescent="0.2">
      <c r="A3729" s="11" t="str">
        <f>IF('Atual-TXT'!A3750&lt;&gt;"",LEFT('Atual-TXT'!A3750,15),"")</f>
        <v/>
      </c>
      <c r="B3729" s="11" t="str">
        <f>IF('Atual-TXT'!A3750&lt;&gt;"",RIGHT(LEFT('Atual-TXT'!A3750,51),34),"")</f>
        <v/>
      </c>
      <c r="C3729" s="12" t="str">
        <f>IF('Atual-TXT'!A3750&lt;&gt;"",VALUE(RIGHT(LEFT('Atual-TXT'!A3750,75),23)),"")</f>
        <v/>
      </c>
      <c r="D3729" s="11" t="str">
        <f>IF('Atual-TXT'!A3750&lt;&gt;"",RIGHT(LEFT('Atual-TXT'!A3750,77),1),"")</f>
        <v/>
      </c>
      <c r="E3729" s="12" t="str">
        <f>IF('Atual-TXT'!A3750&lt;&gt;"",IF(MOD(VALUE(LEFT(A3729,1)),2)=1,IF(D3729="D",C3729,-C3729),IF(D3729="C",C3729,-C3729)),"")</f>
        <v/>
      </c>
    </row>
    <row r="3730" spans="1:5" x14ac:dyDescent="0.2">
      <c r="A3730" s="11" t="str">
        <f>IF('Atual-TXT'!A3751&lt;&gt;"",LEFT('Atual-TXT'!A3751,15),"")</f>
        <v/>
      </c>
      <c r="B3730" s="11" t="str">
        <f>IF('Atual-TXT'!A3751&lt;&gt;"",RIGHT(LEFT('Atual-TXT'!A3751,51),34),"")</f>
        <v/>
      </c>
      <c r="C3730" s="12" t="str">
        <f>IF('Atual-TXT'!A3751&lt;&gt;"",VALUE(RIGHT(LEFT('Atual-TXT'!A3751,75),23)),"")</f>
        <v/>
      </c>
      <c r="D3730" s="11" t="str">
        <f>IF('Atual-TXT'!A3751&lt;&gt;"",RIGHT(LEFT('Atual-TXT'!A3751,77),1),"")</f>
        <v/>
      </c>
      <c r="E3730" s="12" t="str">
        <f>IF('Atual-TXT'!A3751&lt;&gt;"",IF(MOD(VALUE(LEFT(A3730,1)),2)=1,IF(D3730="D",C3730,-C3730),IF(D3730="C",C3730,-C3730)),"")</f>
        <v/>
      </c>
    </row>
    <row r="3731" spans="1:5" x14ac:dyDescent="0.2">
      <c r="A3731" s="11" t="str">
        <f>IF('Atual-TXT'!A3752&lt;&gt;"",LEFT('Atual-TXT'!A3752,15),"")</f>
        <v/>
      </c>
      <c r="B3731" s="11" t="str">
        <f>IF('Atual-TXT'!A3752&lt;&gt;"",RIGHT(LEFT('Atual-TXT'!A3752,51),34),"")</f>
        <v/>
      </c>
      <c r="C3731" s="12" t="str">
        <f>IF('Atual-TXT'!A3752&lt;&gt;"",VALUE(RIGHT(LEFT('Atual-TXT'!A3752,75),23)),"")</f>
        <v/>
      </c>
      <c r="D3731" s="11" t="str">
        <f>IF('Atual-TXT'!A3752&lt;&gt;"",RIGHT(LEFT('Atual-TXT'!A3752,77),1),"")</f>
        <v/>
      </c>
      <c r="E3731" s="12" t="str">
        <f>IF('Atual-TXT'!A3752&lt;&gt;"",IF(MOD(VALUE(LEFT(A3731,1)),2)=1,IF(D3731="D",C3731,-C3731),IF(D3731="C",C3731,-C3731)),"")</f>
        <v/>
      </c>
    </row>
    <row r="3732" spans="1:5" x14ac:dyDescent="0.2">
      <c r="A3732" s="11" t="str">
        <f>IF('Atual-TXT'!A3753&lt;&gt;"",LEFT('Atual-TXT'!A3753,15),"")</f>
        <v/>
      </c>
      <c r="B3732" s="11" t="str">
        <f>IF('Atual-TXT'!A3753&lt;&gt;"",RIGHT(LEFT('Atual-TXT'!A3753,51),34),"")</f>
        <v/>
      </c>
      <c r="C3732" s="12" t="str">
        <f>IF('Atual-TXT'!A3753&lt;&gt;"",VALUE(RIGHT(LEFT('Atual-TXT'!A3753,75),23)),"")</f>
        <v/>
      </c>
      <c r="D3732" s="11" t="str">
        <f>IF('Atual-TXT'!A3753&lt;&gt;"",RIGHT(LEFT('Atual-TXT'!A3753,77),1),"")</f>
        <v/>
      </c>
      <c r="E3732" s="12" t="str">
        <f>IF('Atual-TXT'!A3753&lt;&gt;"",IF(MOD(VALUE(LEFT(A3732,1)),2)=1,IF(D3732="D",C3732,-C3732),IF(D3732="C",C3732,-C3732)),"")</f>
        <v/>
      </c>
    </row>
    <row r="3733" spans="1:5" x14ac:dyDescent="0.2">
      <c r="A3733" s="11" t="str">
        <f>IF('Atual-TXT'!A3754&lt;&gt;"",LEFT('Atual-TXT'!A3754,15),"")</f>
        <v/>
      </c>
      <c r="B3733" s="11" t="str">
        <f>IF('Atual-TXT'!A3754&lt;&gt;"",RIGHT(LEFT('Atual-TXT'!A3754,51),34),"")</f>
        <v/>
      </c>
      <c r="C3733" s="12" t="str">
        <f>IF('Atual-TXT'!A3754&lt;&gt;"",VALUE(RIGHT(LEFT('Atual-TXT'!A3754,75),23)),"")</f>
        <v/>
      </c>
      <c r="D3733" s="11" t="str">
        <f>IF('Atual-TXT'!A3754&lt;&gt;"",RIGHT(LEFT('Atual-TXT'!A3754,77),1),"")</f>
        <v/>
      </c>
      <c r="E3733" s="12" t="str">
        <f>IF('Atual-TXT'!A3754&lt;&gt;"",IF(MOD(VALUE(LEFT(A3733,1)),2)=1,IF(D3733="D",C3733,-C3733),IF(D3733="C",C3733,-C3733)),"")</f>
        <v/>
      </c>
    </row>
    <row r="3734" spans="1:5" x14ac:dyDescent="0.2">
      <c r="A3734" s="11" t="str">
        <f>IF('Atual-TXT'!A3755&lt;&gt;"",LEFT('Atual-TXT'!A3755,15),"")</f>
        <v/>
      </c>
      <c r="B3734" s="11" t="str">
        <f>IF('Atual-TXT'!A3755&lt;&gt;"",RIGHT(LEFT('Atual-TXT'!A3755,51),34),"")</f>
        <v/>
      </c>
      <c r="C3734" s="12" t="str">
        <f>IF('Atual-TXT'!A3755&lt;&gt;"",VALUE(RIGHT(LEFT('Atual-TXT'!A3755,75),23)),"")</f>
        <v/>
      </c>
      <c r="D3734" s="11" t="str">
        <f>IF('Atual-TXT'!A3755&lt;&gt;"",RIGHT(LEFT('Atual-TXT'!A3755,77),1),"")</f>
        <v/>
      </c>
      <c r="E3734" s="12" t="str">
        <f>IF('Atual-TXT'!A3755&lt;&gt;"",IF(MOD(VALUE(LEFT(A3734,1)),2)=1,IF(D3734="D",C3734,-C3734),IF(D3734="C",C3734,-C3734)),"")</f>
        <v/>
      </c>
    </row>
    <row r="3735" spans="1:5" x14ac:dyDescent="0.2">
      <c r="A3735" s="11" t="str">
        <f>IF('Atual-TXT'!A3756&lt;&gt;"",LEFT('Atual-TXT'!A3756,15),"")</f>
        <v/>
      </c>
      <c r="B3735" s="11" t="str">
        <f>IF('Atual-TXT'!A3756&lt;&gt;"",RIGHT(LEFT('Atual-TXT'!A3756,51),34),"")</f>
        <v/>
      </c>
      <c r="C3735" s="12" t="str">
        <f>IF('Atual-TXT'!A3756&lt;&gt;"",VALUE(RIGHT(LEFT('Atual-TXT'!A3756,75),23)),"")</f>
        <v/>
      </c>
      <c r="D3735" s="11" t="str">
        <f>IF('Atual-TXT'!A3756&lt;&gt;"",RIGHT(LEFT('Atual-TXT'!A3756,77),1),"")</f>
        <v/>
      </c>
      <c r="E3735" s="12" t="str">
        <f>IF('Atual-TXT'!A3756&lt;&gt;"",IF(MOD(VALUE(LEFT(A3735,1)),2)=1,IF(D3735="D",C3735,-C3735),IF(D3735="C",C3735,-C3735)),"")</f>
        <v/>
      </c>
    </row>
    <row r="3736" spans="1:5" x14ac:dyDescent="0.2">
      <c r="A3736" s="11" t="str">
        <f>IF('Atual-TXT'!A3757&lt;&gt;"",LEFT('Atual-TXT'!A3757,15),"")</f>
        <v/>
      </c>
      <c r="B3736" s="11" t="str">
        <f>IF('Atual-TXT'!A3757&lt;&gt;"",RIGHT(LEFT('Atual-TXT'!A3757,51),34),"")</f>
        <v/>
      </c>
      <c r="C3736" s="12" t="str">
        <f>IF('Atual-TXT'!A3757&lt;&gt;"",VALUE(RIGHT(LEFT('Atual-TXT'!A3757,75),23)),"")</f>
        <v/>
      </c>
      <c r="D3736" s="11" t="str">
        <f>IF('Atual-TXT'!A3757&lt;&gt;"",RIGHT(LEFT('Atual-TXT'!A3757,77),1),"")</f>
        <v/>
      </c>
      <c r="E3736" s="12" t="str">
        <f>IF('Atual-TXT'!A3757&lt;&gt;"",IF(MOD(VALUE(LEFT(A3736,1)),2)=1,IF(D3736="D",C3736,-C3736),IF(D3736="C",C3736,-C3736)),"")</f>
        <v/>
      </c>
    </row>
    <row r="3737" spans="1:5" x14ac:dyDescent="0.2">
      <c r="A3737" s="11" t="str">
        <f>IF('Atual-TXT'!A3758&lt;&gt;"",LEFT('Atual-TXT'!A3758,15),"")</f>
        <v/>
      </c>
      <c r="B3737" s="11" t="str">
        <f>IF('Atual-TXT'!A3758&lt;&gt;"",RIGHT(LEFT('Atual-TXT'!A3758,51),34),"")</f>
        <v/>
      </c>
      <c r="C3737" s="12" t="str">
        <f>IF('Atual-TXT'!A3758&lt;&gt;"",VALUE(RIGHT(LEFT('Atual-TXT'!A3758,75),23)),"")</f>
        <v/>
      </c>
      <c r="D3737" s="11" t="str">
        <f>IF('Atual-TXT'!A3758&lt;&gt;"",RIGHT(LEFT('Atual-TXT'!A3758,77),1),"")</f>
        <v/>
      </c>
      <c r="E3737" s="12" t="str">
        <f>IF('Atual-TXT'!A3758&lt;&gt;"",IF(MOD(VALUE(LEFT(A3737,1)),2)=1,IF(D3737="D",C3737,-C3737),IF(D3737="C",C3737,-C3737)),"")</f>
        <v/>
      </c>
    </row>
    <row r="3738" spans="1:5" x14ac:dyDescent="0.2">
      <c r="A3738" s="11" t="str">
        <f>IF('Atual-TXT'!A3759&lt;&gt;"",LEFT('Atual-TXT'!A3759,15),"")</f>
        <v/>
      </c>
      <c r="B3738" s="11" t="str">
        <f>IF('Atual-TXT'!A3759&lt;&gt;"",RIGHT(LEFT('Atual-TXT'!A3759,51),34),"")</f>
        <v/>
      </c>
      <c r="C3738" s="12" t="str">
        <f>IF('Atual-TXT'!A3759&lt;&gt;"",VALUE(RIGHT(LEFT('Atual-TXT'!A3759,75),23)),"")</f>
        <v/>
      </c>
      <c r="D3738" s="11" t="str">
        <f>IF('Atual-TXT'!A3759&lt;&gt;"",RIGHT(LEFT('Atual-TXT'!A3759,77),1),"")</f>
        <v/>
      </c>
      <c r="E3738" s="12" t="str">
        <f>IF('Atual-TXT'!A3759&lt;&gt;"",IF(MOD(VALUE(LEFT(A3738,1)),2)=1,IF(D3738="D",C3738,-C3738),IF(D3738="C",C3738,-C3738)),"")</f>
        <v/>
      </c>
    </row>
    <row r="3739" spans="1:5" x14ac:dyDescent="0.2">
      <c r="A3739" s="11" t="str">
        <f>IF('Atual-TXT'!A3760&lt;&gt;"",LEFT('Atual-TXT'!A3760,15),"")</f>
        <v/>
      </c>
      <c r="B3739" s="11" t="str">
        <f>IF('Atual-TXT'!A3760&lt;&gt;"",RIGHT(LEFT('Atual-TXT'!A3760,51),34),"")</f>
        <v/>
      </c>
      <c r="C3739" s="12" t="str">
        <f>IF('Atual-TXT'!A3760&lt;&gt;"",VALUE(RIGHT(LEFT('Atual-TXT'!A3760,75),23)),"")</f>
        <v/>
      </c>
      <c r="D3739" s="11" t="str">
        <f>IF('Atual-TXT'!A3760&lt;&gt;"",RIGHT(LEFT('Atual-TXT'!A3760,77),1),"")</f>
        <v/>
      </c>
      <c r="E3739" s="12" t="str">
        <f>IF('Atual-TXT'!A3760&lt;&gt;"",IF(MOD(VALUE(LEFT(A3739,1)),2)=1,IF(D3739="D",C3739,-C3739),IF(D3739="C",C3739,-C3739)),"")</f>
        <v/>
      </c>
    </row>
    <row r="3740" spans="1:5" x14ac:dyDescent="0.2">
      <c r="A3740" s="11" t="str">
        <f>IF('Atual-TXT'!A3761&lt;&gt;"",LEFT('Atual-TXT'!A3761,15),"")</f>
        <v/>
      </c>
      <c r="B3740" s="11" t="str">
        <f>IF('Atual-TXT'!A3761&lt;&gt;"",RIGHT(LEFT('Atual-TXT'!A3761,51),34),"")</f>
        <v/>
      </c>
      <c r="C3740" s="12" t="str">
        <f>IF('Atual-TXT'!A3761&lt;&gt;"",VALUE(RIGHT(LEFT('Atual-TXT'!A3761,75),23)),"")</f>
        <v/>
      </c>
      <c r="D3740" s="11" t="str">
        <f>IF('Atual-TXT'!A3761&lt;&gt;"",RIGHT(LEFT('Atual-TXT'!A3761,77),1),"")</f>
        <v/>
      </c>
      <c r="E3740" s="12" t="str">
        <f>IF('Atual-TXT'!A3761&lt;&gt;"",IF(MOD(VALUE(LEFT(A3740,1)),2)=1,IF(D3740="D",C3740,-C3740),IF(D3740="C",C3740,-C3740)),"")</f>
        <v/>
      </c>
    </row>
    <row r="3741" spans="1:5" x14ac:dyDescent="0.2">
      <c r="A3741" s="11" t="str">
        <f>IF('Atual-TXT'!A3762&lt;&gt;"",LEFT('Atual-TXT'!A3762,15),"")</f>
        <v/>
      </c>
      <c r="B3741" s="11" t="str">
        <f>IF('Atual-TXT'!A3762&lt;&gt;"",RIGHT(LEFT('Atual-TXT'!A3762,51),34),"")</f>
        <v/>
      </c>
      <c r="C3741" s="12" t="str">
        <f>IF('Atual-TXT'!A3762&lt;&gt;"",VALUE(RIGHT(LEFT('Atual-TXT'!A3762,75),23)),"")</f>
        <v/>
      </c>
      <c r="D3741" s="11" t="str">
        <f>IF('Atual-TXT'!A3762&lt;&gt;"",RIGHT(LEFT('Atual-TXT'!A3762,77),1),"")</f>
        <v/>
      </c>
      <c r="E3741" s="12" t="str">
        <f>IF('Atual-TXT'!A3762&lt;&gt;"",IF(MOD(VALUE(LEFT(A3741,1)),2)=1,IF(D3741="D",C3741,-C3741),IF(D3741="C",C3741,-C3741)),"")</f>
        <v/>
      </c>
    </row>
    <row r="3742" spans="1:5" x14ac:dyDescent="0.2">
      <c r="A3742" s="11" t="str">
        <f>IF('Atual-TXT'!A3763&lt;&gt;"",LEFT('Atual-TXT'!A3763,15),"")</f>
        <v/>
      </c>
      <c r="B3742" s="11" t="str">
        <f>IF('Atual-TXT'!A3763&lt;&gt;"",RIGHT(LEFT('Atual-TXT'!A3763,51),34),"")</f>
        <v/>
      </c>
      <c r="C3742" s="12" t="str">
        <f>IF('Atual-TXT'!A3763&lt;&gt;"",VALUE(RIGHT(LEFT('Atual-TXT'!A3763,75),23)),"")</f>
        <v/>
      </c>
      <c r="D3742" s="11" t="str">
        <f>IF('Atual-TXT'!A3763&lt;&gt;"",RIGHT(LEFT('Atual-TXT'!A3763,77),1),"")</f>
        <v/>
      </c>
      <c r="E3742" s="12" t="str">
        <f>IF('Atual-TXT'!A3763&lt;&gt;"",IF(MOD(VALUE(LEFT(A3742,1)),2)=1,IF(D3742="D",C3742,-C3742),IF(D3742="C",C3742,-C3742)),"")</f>
        <v/>
      </c>
    </row>
    <row r="3743" spans="1:5" x14ac:dyDescent="0.2">
      <c r="A3743" s="11" t="str">
        <f>IF('Atual-TXT'!A3764&lt;&gt;"",LEFT('Atual-TXT'!A3764,15),"")</f>
        <v/>
      </c>
      <c r="B3743" s="11" t="str">
        <f>IF('Atual-TXT'!A3764&lt;&gt;"",RIGHT(LEFT('Atual-TXT'!A3764,51),34),"")</f>
        <v/>
      </c>
      <c r="C3743" s="12" t="str">
        <f>IF('Atual-TXT'!A3764&lt;&gt;"",VALUE(RIGHT(LEFT('Atual-TXT'!A3764,75),23)),"")</f>
        <v/>
      </c>
      <c r="D3743" s="11" t="str">
        <f>IF('Atual-TXT'!A3764&lt;&gt;"",RIGHT(LEFT('Atual-TXT'!A3764,77),1),"")</f>
        <v/>
      </c>
      <c r="E3743" s="12" t="str">
        <f>IF('Atual-TXT'!A3764&lt;&gt;"",IF(MOD(VALUE(LEFT(A3743,1)),2)=1,IF(D3743="D",C3743,-C3743),IF(D3743="C",C3743,-C3743)),"")</f>
        <v/>
      </c>
    </row>
    <row r="3744" spans="1:5" x14ac:dyDescent="0.2">
      <c r="A3744" s="11" t="str">
        <f>IF('Atual-TXT'!A3765&lt;&gt;"",LEFT('Atual-TXT'!A3765,15),"")</f>
        <v/>
      </c>
      <c r="B3744" s="11" t="str">
        <f>IF('Atual-TXT'!A3765&lt;&gt;"",RIGHT(LEFT('Atual-TXT'!A3765,51),34),"")</f>
        <v/>
      </c>
      <c r="C3744" s="12" t="str">
        <f>IF('Atual-TXT'!A3765&lt;&gt;"",VALUE(RIGHT(LEFT('Atual-TXT'!A3765,75),23)),"")</f>
        <v/>
      </c>
      <c r="D3744" s="11" t="str">
        <f>IF('Atual-TXT'!A3765&lt;&gt;"",RIGHT(LEFT('Atual-TXT'!A3765,77),1),"")</f>
        <v/>
      </c>
      <c r="E3744" s="12" t="str">
        <f>IF('Atual-TXT'!A3765&lt;&gt;"",IF(MOD(VALUE(LEFT(A3744,1)),2)=1,IF(D3744="D",C3744,-C3744),IF(D3744="C",C3744,-C3744)),"")</f>
        <v/>
      </c>
    </row>
    <row r="3745" spans="1:5" x14ac:dyDescent="0.2">
      <c r="A3745" s="11" t="str">
        <f>IF('Atual-TXT'!A3766&lt;&gt;"",LEFT('Atual-TXT'!A3766,15),"")</f>
        <v/>
      </c>
      <c r="B3745" s="11" t="str">
        <f>IF('Atual-TXT'!A3766&lt;&gt;"",RIGHT(LEFT('Atual-TXT'!A3766,51),34),"")</f>
        <v/>
      </c>
      <c r="C3745" s="12" t="str">
        <f>IF('Atual-TXT'!A3766&lt;&gt;"",VALUE(RIGHT(LEFT('Atual-TXT'!A3766,75),23)),"")</f>
        <v/>
      </c>
      <c r="D3745" s="11" t="str">
        <f>IF('Atual-TXT'!A3766&lt;&gt;"",RIGHT(LEFT('Atual-TXT'!A3766,77),1),"")</f>
        <v/>
      </c>
      <c r="E3745" s="12" t="str">
        <f>IF('Atual-TXT'!A3766&lt;&gt;"",IF(MOD(VALUE(LEFT(A3745,1)),2)=1,IF(D3745="D",C3745,-C3745),IF(D3745="C",C3745,-C3745)),"")</f>
        <v/>
      </c>
    </row>
    <row r="3746" spans="1:5" x14ac:dyDescent="0.2">
      <c r="A3746" s="11" t="str">
        <f>IF('Atual-TXT'!A3767&lt;&gt;"",LEFT('Atual-TXT'!A3767,15),"")</f>
        <v/>
      </c>
      <c r="B3746" s="11" t="str">
        <f>IF('Atual-TXT'!A3767&lt;&gt;"",RIGHT(LEFT('Atual-TXT'!A3767,51),34),"")</f>
        <v/>
      </c>
      <c r="C3746" s="12" t="str">
        <f>IF('Atual-TXT'!A3767&lt;&gt;"",VALUE(RIGHT(LEFT('Atual-TXT'!A3767,75),23)),"")</f>
        <v/>
      </c>
      <c r="D3746" s="11" t="str">
        <f>IF('Atual-TXT'!A3767&lt;&gt;"",RIGHT(LEFT('Atual-TXT'!A3767,77),1),"")</f>
        <v/>
      </c>
      <c r="E3746" s="12" t="str">
        <f>IF('Atual-TXT'!A3767&lt;&gt;"",IF(MOD(VALUE(LEFT(A3746,1)),2)=1,IF(D3746="D",C3746,-C3746),IF(D3746="C",C3746,-C3746)),"")</f>
        <v/>
      </c>
    </row>
    <row r="3747" spans="1:5" x14ac:dyDescent="0.2">
      <c r="A3747" s="11" t="str">
        <f>IF('Atual-TXT'!A3768&lt;&gt;"",LEFT('Atual-TXT'!A3768,15),"")</f>
        <v/>
      </c>
      <c r="B3747" s="11" t="str">
        <f>IF('Atual-TXT'!A3768&lt;&gt;"",RIGHT(LEFT('Atual-TXT'!A3768,51),34),"")</f>
        <v/>
      </c>
      <c r="C3747" s="12" t="str">
        <f>IF('Atual-TXT'!A3768&lt;&gt;"",VALUE(RIGHT(LEFT('Atual-TXT'!A3768,75),23)),"")</f>
        <v/>
      </c>
      <c r="D3747" s="11" t="str">
        <f>IF('Atual-TXT'!A3768&lt;&gt;"",RIGHT(LEFT('Atual-TXT'!A3768,77),1),"")</f>
        <v/>
      </c>
      <c r="E3747" s="12" t="str">
        <f>IF('Atual-TXT'!A3768&lt;&gt;"",IF(MOD(VALUE(LEFT(A3747,1)),2)=1,IF(D3747="D",C3747,-C3747),IF(D3747="C",C3747,-C3747)),"")</f>
        <v/>
      </c>
    </row>
    <row r="3748" spans="1:5" x14ac:dyDescent="0.2">
      <c r="A3748" s="11" t="str">
        <f>IF('Atual-TXT'!A3769&lt;&gt;"",LEFT('Atual-TXT'!A3769,15),"")</f>
        <v/>
      </c>
      <c r="B3748" s="11" t="str">
        <f>IF('Atual-TXT'!A3769&lt;&gt;"",RIGHT(LEFT('Atual-TXT'!A3769,51),34),"")</f>
        <v/>
      </c>
      <c r="C3748" s="12" t="str">
        <f>IF('Atual-TXT'!A3769&lt;&gt;"",VALUE(RIGHT(LEFT('Atual-TXT'!A3769,75),23)),"")</f>
        <v/>
      </c>
      <c r="D3748" s="11" t="str">
        <f>IF('Atual-TXT'!A3769&lt;&gt;"",RIGHT(LEFT('Atual-TXT'!A3769,77),1),"")</f>
        <v/>
      </c>
      <c r="E3748" s="12" t="str">
        <f>IF('Atual-TXT'!A3769&lt;&gt;"",IF(MOD(VALUE(LEFT(A3748,1)),2)=1,IF(D3748="D",C3748,-C3748),IF(D3748="C",C3748,-C3748)),"")</f>
        <v/>
      </c>
    </row>
    <row r="3749" spans="1:5" x14ac:dyDescent="0.2">
      <c r="A3749" s="11" t="str">
        <f>IF('Atual-TXT'!A3770&lt;&gt;"",LEFT('Atual-TXT'!A3770,15),"")</f>
        <v/>
      </c>
      <c r="B3749" s="11" t="str">
        <f>IF('Atual-TXT'!A3770&lt;&gt;"",RIGHT(LEFT('Atual-TXT'!A3770,51),34),"")</f>
        <v/>
      </c>
      <c r="C3749" s="12" t="str">
        <f>IF('Atual-TXT'!A3770&lt;&gt;"",VALUE(RIGHT(LEFT('Atual-TXT'!A3770,75),23)),"")</f>
        <v/>
      </c>
      <c r="D3749" s="11" t="str">
        <f>IF('Atual-TXT'!A3770&lt;&gt;"",RIGHT(LEFT('Atual-TXT'!A3770,77),1),"")</f>
        <v/>
      </c>
      <c r="E3749" s="12" t="str">
        <f>IF('Atual-TXT'!A3770&lt;&gt;"",IF(MOD(VALUE(LEFT(A3749,1)),2)=1,IF(D3749="D",C3749,-C3749),IF(D3749="C",C3749,-C3749)),"")</f>
        <v/>
      </c>
    </row>
    <row r="3750" spans="1:5" x14ac:dyDescent="0.2">
      <c r="A3750" s="11" t="str">
        <f>IF('Atual-TXT'!A3771&lt;&gt;"",LEFT('Atual-TXT'!A3771,15),"")</f>
        <v/>
      </c>
      <c r="B3750" s="11" t="str">
        <f>IF('Atual-TXT'!A3771&lt;&gt;"",RIGHT(LEFT('Atual-TXT'!A3771,51),34),"")</f>
        <v/>
      </c>
      <c r="C3750" s="12" t="str">
        <f>IF('Atual-TXT'!A3771&lt;&gt;"",VALUE(RIGHT(LEFT('Atual-TXT'!A3771,75),23)),"")</f>
        <v/>
      </c>
      <c r="D3750" s="11" t="str">
        <f>IF('Atual-TXT'!A3771&lt;&gt;"",RIGHT(LEFT('Atual-TXT'!A3771,77),1),"")</f>
        <v/>
      </c>
      <c r="E3750" s="12" t="str">
        <f>IF('Atual-TXT'!A3771&lt;&gt;"",IF(MOD(VALUE(LEFT(A3750,1)),2)=1,IF(D3750="D",C3750,-C3750),IF(D3750="C",C3750,-C3750)),"")</f>
        <v/>
      </c>
    </row>
    <row r="3751" spans="1:5" x14ac:dyDescent="0.2">
      <c r="A3751" s="11" t="str">
        <f>IF('Atual-TXT'!A3772&lt;&gt;"",LEFT('Atual-TXT'!A3772,15),"")</f>
        <v/>
      </c>
      <c r="B3751" s="11" t="str">
        <f>IF('Atual-TXT'!A3772&lt;&gt;"",RIGHT(LEFT('Atual-TXT'!A3772,51),34),"")</f>
        <v/>
      </c>
      <c r="C3751" s="12" t="str">
        <f>IF('Atual-TXT'!A3772&lt;&gt;"",VALUE(RIGHT(LEFT('Atual-TXT'!A3772,75),23)),"")</f>
        <v/>
      </c>
      <c r="D3751" s="11" t="str">
        <f>IF('Atual-TXT'!A3772&lt;&gt;"",RIGHT(LEFT('Atual-TXT'!A3772,77),1),"")</f>
        <v/>
      </c>
      <c r="E3751" s="12" t="str">
        <f>IF('Atual-TXT'!A3772&lt;&gt;"",IF(MOD(VALUE(LEFT(A3751,1)),2)=1,IF(D3751="D",C3751,-C3751),IF(D3751="C",C3751,-C3751)),"")</f>
        <v/>
      </c>
    </row>
    <row r="3752" spans="1:5" x14ac:dyDescent="0.2">
      <c r="A3752" s="11" t="str">
        <f>IF('Atual-TXT'!A3773&lt;&gt;"",LEFT('Atual-TXT'!A3773,15),"")</f>
        <v/>
      </c>
      <c r="B3752" s="11" t="str">
        <f>IF('Atual-TXT'!A3773&lt;&gt;"",RIGHT(LEFT('Atual-TXT'!A3773,51),34),"")</f>
        <v/>
      </c>
      <c r="C3752" s="12" t="str">
        <f>IF('Atual-TXT'!A3773&lt;&gt;"",VALUE(RIGHT(LEFT('Atual-TXT'!A3773,75),23)),"")</f>
        <v/>
      </c>
      <c r="D3752" s="11" t="str">
        <f>IF('Atual-TXT'!A3773&lt;&gt;"",RIGHT(LEFT('Atual-TXT'!A3773,77),1),"")</f>
        <v/>
      </c>
      <c r="E3752" s="12" t="str">
        <f>IF('Atual-TXT'!A3773&lt;&gt;"",IF(MOD(VALUE(LEFT(A3752,1)),2)=1,IF(D3752="D",C3752,-C3752),IF(D3752="C",C3752,-C3752)),"")</f>
        <v/>
      </c>
    </row>
    <row r="3753" spans="1:5" x14ac:dyDescent="0.2">
      <c r="A3753" s="11" t="str">
        <f>IF('Atual-TXT'!A3774&lt;&gt;"",LEFT('Atual-TXT'!A3774,15),"")</f>
        <v/>
      </c>
      <c r="B3753" s="11" t="str">
        <f>IF('Atual-TXT'!A3774&lt;&gt;"",RIGHT(LEFT('Atual-TXT'!A3774,51),34),"")</f>
        <v/>
      </c>
      <c r="C3753" s="12" t="str">
        <f>IF('Atual-TXT'!A3774&lt;&gt;"",VALUE(RIGHT(LEFT('Atual-TXT'!A3774,75),23)),"")</f>
        <v/>
      </c>
      <c r="D3753" s="11" t="str">
        <f>IF('Atual-TXT'!A3774&lt;&gt;"",RIGHT(LEFT('Atual-TXT'!A3774,77),1),"")</f>
        <v/>
      </c>
      <c r="E3753" s="12" t="str">
        <f>IF('Atual-TXT'!A3774&lt;&gt;"",IF(MOD(VALUE(LEFT(A3753,1)),2)=1,IF(D3753="D",C3753,-C3753),IF(D3753="C",C3753,-C3753)),"")</f>
        <v/>
      </c>
    </row>
    <row r="3754" spans="1:5" x14ac:dyDescent="0.2">
      <c r="A3754" s="11" t="str">
        <f>IF('Atual-TXT'!A3775&lt;&gt;"",LEFT('Atual-TXT'!A3775,15),"")</f>
        <v/>
      </c>
      <c r="B3754" s="11" t="str">
        <f>IF('Atual-TXT'!A3775&lt;&gt;"",RIGHT(LEFT('Atual-TXT'!A3775,51),34),"")</f>
        <v/>
      </c>
      <c r="C3754" s="12" t="str">
        <f>IF('Atual-TXT'!A3775&lt;&gt;"",VALUE(RIGHT(LEFT('Atual-TXT'!A3775,75),23)),"")</f>
        <v/>
      </c>
      <c r="D3754" s="11" t="str">
        <f>IF('Atual-TXT'!A3775&lt;&gt;"",RIGHT(LEFT('Atual-TXT'!A3775,77),1),"")</f>
        <v/>
      </c>
      <c r="E3754" s="12" t="str">
        <f>IF('Atual-TXT'!A3775&lt;&gt;"",IF(MOD(VALUE(LEFT(A3754,1)),2)=1,IF(D3754="D",C3754,-C3754),IF(D3754="C",C3754,-C3754)),"")</f>
        <v/>
      </c>
    </row>
    <row r="3755" spans="1:5" x14ac:dyDescent="0.2">
      <c r="A3755" s="11" t="str">
        <f>IF('Atual-TXT'!A3776&lt;&gt;"",LEFT('Atual-TXT'!A3776,15),"")</f>
        <v/>
      </c>
      <c r="B3755" s="11" t="str">
        <f>IF('Atual-TXT'!A3776&lt;&gt;"",RIGHT(LEFT('Atual-TXT'!A3776,51),34),"")</f>
        <v/>
      </c>
      <c r="C3755" s="12" t="str">
        <f>IF('Atual-TXT'!A3776&lt;&gt;"",VALUE(RIGHT(LEFT('Atual-TXT'!A3776,75),23)),"")</f>
        <v/>
      </c>
      <c r="D3755" s="11" t="str">
        <f>IF('Atual-TXT'!A3776&lt;&gt;"",RIGHT(LEFT('Atual-TXT'!A3776,77),1),"")</f>
        <v/>
      </c>
      <c r="E3755" s="12" t="str">
        <f>IF('Atual-TXT'!A3776&lt;&gt;"",IF(MOD(VALUE(LEFT(A3755,1)),2)=1,IF(D3755="D",C3755,-C3755),IF(D3755="C",C3755,-C3755)),"")</f>
        <v/>
      </c>
    </row>
    <row r="3756" spans="1:5" x14ac:dyDescent="0.2">
      <c r="A3756" s="11" t="str">
        <f>IF('Atual-TXT'!A3777&lt;&gt;"",LEFT('Atual-TXT'!A3777,15),"")</f>
        <v/>
      </c>
      <c r="B3756" s="11" t="str">
        <f>IF('Atual-TXT'!A3777&lt;&gt;"",RIGHT(LEFT('Atual-TXT'!A3777,51),34),"")</f>
        <v/>
      </c>
      <c r="C3756" s="12" t="str">
        <f>IF('Atual-TXT'!A3777&lt;&gt;"",VALUE(RIGHT(LEFT('Atual-TXT'!A3777,75),23)),"")</f>
        <v/>
      </c>
      <c r="D3756" s="11" t="str">
        <f>IF('Atual-TXT'!A3777&lt;&gt;"",RIGHT(LEFT('Atual-TXT'!A3777,77),1),"")</f>
        <v/>
      </c>
      <c r="E3756" s="12" t="str">
        <f>IF('Atual-TXT'!A3777&lt;&gt;"",IF(MOD(VALUE(LEFT(A3756,1)),2)=1,IF(D3756="D",C3756,-C3756),IF(D3756="C",C3756,-C3756)),"")</f>
        <v/>
      </c>
    </row>
    <row r="3757" spans="1:5" x14ac:dyDescent="0.2">
      <c r="A3757" s="11" t="str">
        <f>IF('Atual-TXT'!A3778&lt;&gt;"",LEFT('Atual-TXT'!A3778,15),"")</f>
        <v/>
      </c>
      <c r="B3757" s="11" t="str">
        <f>IF('Atual-TXT'!A3778&lt;&gt;"",RIGHT(LEFT('Atual-TXT'!A3778,51),34),"")</f>
        <v/>
      </c>
      <c r="C3757" s="12" t="str">
        <f>IF('Atual-TXT'!A3778&lt;&gt;"",VALUE(RIGHT(LEFT('Atual-TXT'!A3778,75),23)),"")</f>
        <v/>
      </c>
      <c r="D3757" s="11" t="str">
        <f>IF('Atual-TXT'!A3778&lt;&gt;"",RIGHT(LEFT('Atual-TXT'!A3778,77),1),"")</f>
        <v/>
      </c>
      <c r="E3757" s="12" t="str">
        <f>IF('Atual-TXT'!A3778&lt;&gt;"",IF(MOD(VALUE(LEFT(A3757,1)),2)=1,IF(D3757="D",C3757,-C3757),IF(D3757="C",C3757,-C3757)),"")</f>
        <v/>
      </c>
    </row>
    <row r="3758" spans="1:5" x14ac:dyDescent="0.2">
      <c r="A3758" s="11" t="str">
        <f>IF('Atual-TXT'!A3779&lt;&gt;"",LEFT('Atual-TXT'!A3779,15),"")</f>
        <v/>
      </c>
      <c r="B3758" s="11" t="str">
        <f>IF('Atual-TXT'!A3779&lt;&gt;"",RIGHT(LEFT('Atual-TXT'!A3779,51),34),"")</f>
        <v/>
      </c>
      <c r="C3758" s="12" t="str">
        <f>IF('Atual-TXT'!A3779&lt;&gt;"",VALUE(RIGHT(LEFT('Atual-TXT'!A3779,75),23)),"")</f>
        <v/>
      </c>
      <c r="D3758" s="11" t="str">
        <f>IF('Atual-TXT'!A3779&lt;&gt;"",RIGHT(LEFT('Atual-TXT'!A3779,77),1),"")</f>
        <v/>
      </c>
      <c r="E3758" s="12" t="str">
        <f>IF('Atual-TXT'!A3779&lt;&gt;"",IF(MOD(VALUE(LEFT(A3758,1)),2)=1,IF(D3758="D",C3758,-C3758),IF(D3758="C",C3758,-C3758)),"")</f>
        <v/>
      </c>
    </row>
    <row r="3759" spans="1:5" x14ac:dyDescent="0.2">
      <c r="A3759" s="11" t="str">
        <f>IF('Atual-TXT'!A3780&lt;&gt;"",LEFT('Atual-TXT'!A3780,15),"")</f>
        <v/>
      </c>
      <c r="B3759" s="11" t="str">
        <f>IF('Atual-TXT'!A3780&lt;&gt;"",RIGHT(LEFT('Atual-TXT'!A3780,51),34),"")</f>
        <v/>
      </c>
      <c r="C3759" s="12" t="str">
        <f>IF('Atual-TXT'!A3780&lt;&gt;"",VALUE(RIGHT(LEFT('Atual-TXT'!A3780,75),23)),"")</f>
        <v/>
      </c>
      <c r="D3759" s="11" t="str">
        <f>IF('Atual-TXT'!A3780&lt;&gt;"",RIGHT(LEFT('Atual-TXT'!A3780,77),1),"")</f>
        <v/>
      </c>
      <c r="E3759" s="12" t="str">
        <f>IF('Atual-TXT'!A3780&lt;&gt;"",IF(MOD(VALUE(LEFT(A3759,1)),2)=1,IF(D3759="D",C3759,-C3759),IF(D3759="C",C3759,-C3759)),"")</f>
        <v/>
      </c>
    </row>
    <row r="3760" spans="1:5" x14ac:dyDescent="0.2">
      <c r="A3760" s="11" t="str">
        <f>IF('Atual-TXT'!A3781&lt;&gt;"",LEFT('Atual-TXT'!A3781,15),"")</f>
        <v/>
      </c>
      <c r="B3760" s="11" t="str">
        <f>IF('Atual-TXT'!A3781&lt;&gt;"",RIGHT(LEFT('Atual-TXT'!A3781,51),34),"")</f>
        <v/>
      </c>
      <c r="C3760" s="12" t="str">
        <f>IF('Atual-TXT'!A3781&lt;&gt;"",VALUE(RIGHT(LEFT('Atual-TXT'!A3781,75),23)),"")</f>
        <v/>
      </c>
      <c r="D3760" s="11" t="str">
        <f>IF('Atual-TXT'!A3781&lt;&gt;"",RIGHT(LEFT('Atual-TXT'!A3781,77),1),"")</f>
        <v/>
      </c>
      <c r="E3760" s="12" t="str">
        <f>IF('Atual-TXT'!A3781&lt;&gt;"",IF(MOD(VALUE(LEFT(A3760,1)),2)=1,IF(D3760="D",C3760,-C3760),IF(D3760="C",C3760,-C3760)),"")</f>
        <v/>
      </c>
    </row>
    <row r="3761" spans="1:5" x14ac:dyDescent="0.2">
      <c r="A3761" s="11" t="str">
        <f>IF('Atual-TXT'!A3782&lt;&gt;"",LEFT('Atual-TXT'!A3782,15),"")</f>
        <v/>
      </c>
      <c r="B3761" s="11" t="str">
        <f>IF('Atual-TXT'!A3782&lt;&gt;"",RIGHT(LEFT('Atual-TXT'!A3782,51),34),"")</f>
        <v/>
      </c>
      <c r="C3761" s="12" t="str">
        <f>IF('Atual-TXT'!A3782&lt;&gt;"",VALUE(RIGHT(LEFT('Atual-TXT'!A3782,75),23)),"")</f>
        <v/>
      </c>
      <c r="D3761" s="11" t="str">
        <f>IF('Atual-TXT'!A3782&lt;&gt;"",RIGHT(LEFT('Atual-TXT'!A3782,77),1),"")</f>
        <v/>
      </c>
      <c r="E3761" s="12" t="str">
        <f>IF('Atual-TXT'!A3782&lt;&gt;"",IF(MOD(VALUE(LEFT(A3761,1)),2)=1,IF(D3761="D",C3761,-C3761),IF(D3761="C",C3761,-C3761)),"")</f>
        <v/>
      </c>
    </row>
    <row r="3762" spans="1:5" x14ac:dyDescent="0.2">
      <c r="A3762" s="11" t="str">
        <f>IF('Atual-TXT'!A3783&lt;&gt;"",LEFT('Atual-TXT'!A3783,15),"")</f>
        <v/>
      </c>
      <c r="B3762" s="11" t="str">
        <f>IF('Atual-TXT'!A3783&lt;&gt;"",RIGHT(LEFT('Atual-TXT'!A3783,51),34),"")</f>
        <v/>
      </c>
      <c r="C3762" s="12" t="str">
        <f>IF('Atual-TXT'!A3783&lt;&gt;"",VALUE(RIGHT(LEFT('Atual-TXT'!A3783,75),23)),"")</f>
        <v/>
      </c>
      <c r="D3762" s="11" t="str">
        <f>IF('Atual-TXT'!A3783&lt;&gt;"",RIGHT(LEFT('Atual-TXT'!A3783,77),1),"")</f>
        <v/>
      </c>
      <c r="E3762" s="12" t="str">
        <f>IF('Atual-TXT'!A3783&lt;&gt;"",IF(MOD(VALUE(LEFT(A3762,1)),2)=1,IF(D3762="D",C3762,-C3762),IF(D3762="C",C3762,-C3762)),"")</f>
        <v/>
      </c>
    </row>
    <row r="3763" spans="1:5" x14ac:dyDescent="0.2">
      <c r="A3763" s="11" t="str">
        <f>IF('Atual-TXT'!A3784&lt;&gt;"",LEFT('Atual-TXT'!A3784,15),"")</f>
        <v/>
      </c>
      <c r="B3763" s="11" t="str">
        <f>IF('Atual-TXT'!A3784&lt;&gt;"",RIGHT(LEFT('Atual-TXT'!A3784,51),34),"")</f>
        <v/>
      </c>
      <c r="C3763" s="12" t="str">
        <f>IF('Atual-TXT'!A3784&lt;&gt;"",VALUE(RIGHT(LEFT('Atual-TXT'!A3784,75),23)),"")</f>
        <v/>
      </c>
      <c r="D3763" s="11" t="str">
        <f>IF('Atual-TXT'!A3784&lt;&gt;"",RIGHT(LEFT('Atual-TXT'!A3784,77),1),"")</f>
        <v/>
      </c>
      <c r="E3763" s="12" t="str">
        <f>IF('Atual-TXT'!A3784&lt;&gt;"",IF(MOD(VALUE(LEFT(A3763,1)),2)=1,IF(D3763="D",C3763,-C3763),IF(D3763="C",C3763,-C3763)),"")</f>
        <v/>
      </c>
    </row>
    <row r="3764" spans="1:5" x14ac:dyDescent="0.2">
      <c r="A3764" s="11" t="str">
        <f>IF('Atual-TXT'!A3785&lt;&gt;"",LEFT('Atual-TXT'!A3785,15),"")</f>
        <v/>
      </c>
      <c r="B3764" s="11" t="str">
        <f>IF('Atual-TXT'!A3785&lt;&gt;"",RIGHT(LEFT('Atual-TXT'!A3785,51),34),"")</f>
        <v/>
      </c>
      <c r="C3764" s="12" t="str">
        <f>IF('Atual-TXT'!A3785&lt;&gt;"",VALUE(RIGHT(LEFT('Atual-TXT'!A3785,75),23)),"")</f>
        <v/>
      </c>
      <c r="D3764" s="11" t="str">
        <f>IF('Atual-TXT'!A3785&lt;&gt;"",RIGHT(LEFT('Atual-TXT'!A3785,77),1),"")</f>
        <v/>
      </c>
      <c r="E3764" s="12" t="str">
        <f>IF('Atual-TXT'!A3785&lt;&gt;"",IF(MOD(VALUE(LEFT(A3764,1)),2)=1,IF(D3764="D",C3764,-C3764),IF(D3764="C",C3764,-C3764)),"")</f>
        <v/>
      </c>
    </row>
    <row r="3765" spans="1:5" x14ac:dyDescent="0.2">
      <c r="A3765" s="11" t="str">
        <f>IF('Atual-TXT'!A3786&lt;&gt;"",LEFT('Atual-TXT'!A3786,15),"")</f>
        <v/>
      </c>
      <c r="B3765" s="11" t="str">
        <f>IF('Atual-TXT'!A3786&lt;&gt;"",RIGHT(LEFT('Atual-TXT'!A3786,51),34),"")</f>
        <v/>
      </c>
      <c r="C3765" s="12" t="str">
        <f>IF('Atual-TXT'!A3786&lt;&gt;"",VALUE(RIGHT(LEFT('Atual-TXT'!A3786,75),23)),"")</f>
        <v/>
      </c>
      <c r="D3765" s="11" t="str">
        <f>IF('Atual-TXT'!A3786&lt;&gt;"",RIGHT(LEFT('Atual-TXT'!A3786,77),1),"")</f>
        <v/>
      </c>
      <c r="E3765" s="12" t="str">
        <f>IF('Atual-TXT'!A3786&lt;&gt;"",IF(MOD(VALUE(LEFT(A3765,1)),2)=1,IF(D3765="D",C3765,-C3765),IF(D3765="C",C3765,-C3765)),"")</f>
        <v/>
      </c>
    </row>
    <row r="3766" spans="1:5" x14ac:dyDescent="0.2">
      <c r="A3766" s="11" t="str">
        <f>IF('Atual-TXT'!A3787&lt;&gt;"",LEFT('Atual-TXT'!A3787,15),"")</f>
        <v/>
      </c>
      <c r="B3766" s="11" t="str">
        <f>IF('Atual-TXT'!A3787&lt;&gt;"",RIGHT(LEFT('Atual-TXT'!A3787,51),34),"")</f>
        <v/>
      </c>
      <c r="C3766" s="12" t="str">
        <f>IF('Atual-TXT'!A3787&lt;&gt;"",VALUE(RIGHT(LEFT('Atual-TXT'!A3787,75),23)),"")</f>
        <v/>
      </c>
      <c r="D3766" s="11" t="str">
        <f>IF('Atual-TXT'!A3787&lt;&gt;"",RIGHT(LEFT('Atual-TXT'!A3787,77),1),"")</f>
        <v/>
      </c>
      <c r="E3766" s="12" t="str">
        <f>IF('Atual-TXT'!A3787&lt;&gt;"",IF(MOD(VALUE(LEFT(A3766,1)),2)=1,IF(D3766="D",C3766,-C3766),IF(D3766="C",C3766,-C3766)),"")</f>
        <v/>
      </c>
    </row>
    <row r="3767" spans="1:5" x14ac:dyDescent="0.2">
      <c r="A3767" s="11" t="str">
        <f>IF('Atual-TXT'!A3788&lt;&gt;"",LEFT('Atual-TXT'!A3788,15),"")</f>
        <v/>
      </c>
      <c r="B3767" s="11" t="str">
        <f>IF('Atual-TXT'!A3788&lt;&gt;"",RIGHT(LEFT('Atual-TXT'!A3788,51),34),"")</f>
        <v/>
      </c>
      <c r="C3767" s="12" t="str">
        <f>IF('Atual-TXT'!A3788&lt;&gt;"",VALUE(RIGHT(LEFT('Atual-TXT'!A3788,75),23)),"")</f>
        <v/>
      </c>
      <c r="D3767" s="11" t="str">
        <f>IF('Atual-TXT'!A3788&lt;&gt;"",RIGHT(LEFT('Atual-TXT'!A3788,77),1),"")</f>
        <v/>
      </c>
      <c r="E3767" s="12" t="str">
        <f>IF('Atual-TXT'!A3788&lt;&gt;"",IF(MOD(VALUE(LEFT(A3767,1)),2)=1,IF(D3767="D",C3767,-C3767),IF(D3767="C",C3767,-C3767)),"")</f>
        <v/>
      </c>
    </row>
    <row r="3768" spans="1:5" x14ac:dyDescent="0.2">
      <c r="A3768" s="11" t="str">
        <f>IF('Atual-TXT'!A3789&lt;&gt;"",LEFT('Atual-TXT'!A3789,15),"")</f>
        <v/>
      </c>
      <c r="B3768" s="11" t="str">
        <f>IF('Atual-TXT'!A3789&lt;&gt;"",RIGHT(LEFT('Atual-TXT'!A3789,51),34),"")</f>
        <v/>
      </c>
      <c r="C3768" s="12" t="str">
        <f>IF('Atual-TXT'!A3789&lt;&gt;"",VALUE(RIGHT(LEFT('Atual-TXT'!A3789,75),23)),"")</f>
        <v/>
      </c>
      <c r="D3768" s="11" t="str">
        <f>IF('Atual-TXT'!A3789&lt;&gt;"",RIGHT(LEFT('Atual-TXT'!A3789,77),1),"")</f>
        <v/>
      </c>
      <c r="E3768" s="12" t="str">
        <f>IF('Atual-TXT'!A3789&lt;&gt;"",IF(MOD(VALUE(LEFT(A3768,1)),2)=1,IF(D3768="D",C3768,-C3768),IF(D3768="C",C3768,-C3768)),"")</f>
        <v/>
      </c>
    </row>
    <row r="3769" spans="1:5" x14ac:dyDescent="0.2">
      <c r="A3769" s="11" t="str">
        <f>IF('Atual-TXT'!A3790&lt;&gt;"",LEFT('Atual-TXT'!A3790,15),"")</f>
        <v/>
      </c>
      <c r="B3769" s="11" t="str">
        <f>IF('Atual-TXT'!A3790&lt;&gt;"",RIGHT(LEFT('Atual-TXT'!A3790,51),34),"")</f>
        <v/>
      </c>
      <c r="C3769" s="12" t="str">
        <f>IF('Atual-TXT'!A3790&lt;&gt;"",VALUE(RIGHT(LEFT('Atual-TXT'!A3790,75),23)),"")</f>
        <v/>
      </c>
      <c r="D3769" s="11" t="str">
        <f>IF('Atual-TXT'!A3790&lt;&gt;"",RIGHT(LEFT('Atual-TXT'!A3790,77),1),"")</f>
        <v/>
      </c>
      <c r="E3769" s="12" t="str">
        <f>IF('Atual-TXT'!A3790&lt;&gt;"",IF(MOD(VALUE(LEFT(A3769,1)),2)=1,IF(D3769="D",C3769,-C3769),IF(D3769="C",C3769,-C3769)),"")</f>
        <v/>
      </c>
    </row>
    <row r="3770" spans="1:5" x14ac:dyDescent="0.2">
      <c r="A3770" s="11" t="str">
        <f>IF('Atual-TXT'!A3791&lt;&gt;"",LEFT('Atual-TXT'!A3791,15),"")</f>
        <v/>
      </c>
      <c r="B3770" s="11" t="str">
        <f>IF('Atual-TXT'!A3791&lt;&gt;"",RIGHT(LEFT('Atual-TXT'!A3791,51),34),"")</f>
        <v/>
      </c>
      <c r="C3770" s="12" t="str">
        <f>IF('Atual-TXT'!A3791&lt;&gt;"",VALUE(RIGHT(LEFT('Atual-TXT'!A3791,75),23)),"")</f>
        <v/>
      </c>
      <c r="D3770" s="11" t="str">
        <f>IF('Atual-TXT'!A3791&lt;&gt;"",RIGHT(LEFT('Atual-TXT'!A3791,77),1),"")</f>
        <v/>
      </c>
      <c r="E3770" s="12" t="str">
        <f>IF('Atual-TXT'!A3791&lt;&gt;"",IF(MOD(VALUE(LEFT(A3770,1)),2)=1,IF(D3770="D",C3770,-C3770),IF(D3770="C",C3770,-C3770)),"")</f>
        <v/>
      </c>
    </row>
    <row r="3771" spans="1:5" x14ac:dyDescent="0.2">
      <c r="A3771" s="11" t="str">
        <f>IF('Atual-TXT'!A3792&lt;&gt;"",LEFT('Atual-TXT'!A3792,15),"")</f>
        <v/>
      </c>
      <c r="B3771" s="11" t="str">
        <f>IF('Atual-TXT'!A3792&lt;&gt;"",RIGHT(LEFT('Atual-TXT'!A3792,51),34),"")</f>
        <v/>
      </c>
      <c r="C3771" s="12" t="str">
        <f>IF('Atual-TXT'!A3792&lt;&gt;"",VALUE(RIGHT(LEFT('Atual-TXT'!A3792,75),23)),"")</f>
        <v/>
      </c>
      <c r="D3771" s="11" t="str">
        <f>IF('Atual-TXT'!A3792&lt;&gt;"",RIGHT(LEFT('Atual-TXT'!A3792,77),1),"")</f>
        <v/>
      </c>
      <c r="E3771" s="12" t="str">
        <f>IF('Atual-TXT'!A3792&lt;&gt;"",IF(MOD(VALUE(LEFT(A3771,1)),2)=1,IF(D3771="D",C3771,-C3771),IF(D3771="C",C3771,-C3771)),"")</f>
        <v/>
      </c>
    </row>
    <row r="3772" spans="1:5" x14ac:dyDescent="0.2">
      <c r="A3772" s="11" t="str">
        <f>IF('Atual-TXT'!A3793&lt;&gt;"",LEFT('Atual-TXT'!A3793,15),"")</f>
        <v/>
      </c>
      <c r="B3772" s="11" t="str">
        <f>IF('Atual-TXT'!A3793&lt;&gt;"",RIGHT(LEFT('Atual-TXT'!A3793,51),34),"")</f>
        <v/>
      </c>
      <c r="C3772" s="12" t="str">
        <f>IF('Atual-TXT'!A3793&lt;&gt;"",VALUE(RIGHT(LEFT('Atual-TXT'!A3793,75),23)),"")</f>
        <v/>
      </c>
      <c r="D3772" s="11" t="str">
        <f>IF('Atual-TXT'!A3793&lt;&gt;"",RIGHT(LEFT('Atual-TXT'!A3793,77),1),"")</f>
        <v/>
      </c>
      <c r="E3772" s="12" t="str">
        <f>IF('Atual-TXT'!A3793&lt;&gt;"",IF(MOD(VALUE(LEFT(A3772,1)),2)=1,IF(D3772="D",C3772,-C3772),IF(D3772="C",C3772,-C3772)),"")</f>
        <v/>
      </c>
    </row>
    <row r="3773" spans="1:5" x14ac:dyDescent="0.2">
      <c r="A3773" s="11" t="str">
        <f>IF('Atual-TXT'!A3794&lt;&gt;"",LEFT('Atual-TXT'!A3794,15),"")</f>
        <v/>
      </c>
      <c r="B3773" s="11" t="str">
        <f>IF('Atual-TXT'!A3794&lt;&gt;"",RIGHT(LEFT('Atual-TXT'!A3794,51),34),"")</f>
        <v/>
      </c>
      <c r="C3773" s="12" t="str">
        <f>IF('Atual-TXT'!A3794&lt;&gt;"",VALUE(RIGHT(LEFT('Atual-TXT'!A3794,75),23)),"")</f>
        <v/>
      </c>
      <c r="D3773" s="11" t="str">
        <f>IF('Atual-TXT'!A3794&lt;&gt;"",RIGHT(LEFT('Atual-TXT'!A3794,77),1),"")</f>
        <v/>
      </c>
      <c r="E3773" s="12" t="str">
        <f>IF('Atual-TXT'!A3794&lt;&gt;"",IF(MOD(VALUE(LEFT(A3773,1)),2)=1,IF(D3773="D",C3773,-C3773),IF(D3773="C",C3773,-C3773)),"")</f>
        <v/>
      </c>
    </row>
    <row r="3774" spans="1:5" x14ac:dyDescent="0.2">
      <c r="A3774" s="11" t="str">
        <f>IF('Atual-TXT'!A3795&lt;&gt;"",LEFT('Atual-TXT'!A3795,15),"")</f>
        <v/>
      </c>
      <c r="B3774" s="11" t="str">
        <f>IF('Atual-TXT'!A3795&lt;&gt;"",RIGHT(LEFT('Atual-TXT'!A3795,51),34),"")</f>
        <v/>
      </c>
      <c r="C3774" s="12" t="str">
        <f>IF('Atual-TXT'!A3795&lt;&gt;"",VALUE(RIGHT(LEFT('Atual-TXT'!A3795,75),23)),"")</f>
        <v/>
      </c>
      <c r="D3774" s="11" t="str">
        <f>IF('Atual-TXT'!A3795&lt;&gt;"",RIGHT(LEFT('Atual-TXT'!A3795,77),1),"")</f>
        <v/>
      </c>
      <c r="E3774" s="12" t="str">
        <f>IF('Atual-TXT'!A3795&lt;&gt;"",IF(MOD(VALUE(LEFT(A3774,1)),2)=1,IF(D3774="D",C3774,-C3774),IF(D3774="C",C3774,-C3774)),"")</f>
        <v/>
      </c>
    </row>
    <row r="3775" spans="1:5" x14ac:dyDescent="0.2">
      <c r="A3775" s="11" t="str">
        <f>IF('Atual-TXT'!A3796&lt;&gt;"",LEFT('Atual-TXT'!A3796,15),"")</f>
        <v/>
      </c>
      <c r="B3775" s="11" t="str">
        <f>IF('Atual-TXT'!A3796&lt;&gt;"",RIGHT(LEFT('Atual-TXT'!A3796,51),34),"")</f>
        <v/>
      </c>
      <c r="C3775" s="12" t="str">
        <f>IF('Atual-TXT'!A3796&lt;&gt;"",VALUE(RIGHT(LEFT('Atual-TXT'!A3796,75),23)),"")</f>
        <v/>
      </c>
      <c r="D3775" s="11" t="str">
        <f>IF('Atual-TXT'!A3796&lt;&gt;"",RIGHT(LEFT('Atual-TXT'!A3796,77),1),"")</f>
        <v/>
      </c>
      <c r="E3775" s="12" t="str">
        <f>IF('Atual-TXT'!A3796&lt;&gt;"",IF(MOD(VALUE(LEFT(A3775,1)),2)=1,IF(D3775="D",C3775,-C3775),IF(D3775="C",C3775,-C3775)),"")</f>
        <v/>
      </c>
    </row>
    <row r="3776" spans="1:5" x14ac:dyDescent="0.2">
      <c r="A3776" s="11" t="str">
        <f>IF('Atual-TXT'!A3797&lt;&gt;"",LEFT('Atual-TXT'!A3797,15),"")</f>
        <v/>
      </c>
      <c r="B3776" s="11" t="str">
        <f>IF('Atual-TXT'!A3797&lt;&gt;"",RIGHT(LEFT('Atual-TXT'!A3797,51),34),"")</f>
        <v/>
      </c>
      <c r="C3776" s="12" t="str">
        <f>IF('Atual-TXT'!A3797&lt;&gt;"",VALUE(RIGHT(LEFT('Atual-TXT'!A3797,75),23)),"")</f>
        <v/>
      </c>
      <c r="D3776" s="11" t="str">
        <f>IF('Atual-TXT'!A3797&lt;&gt;"",RIGHT(LEFT('Atual-TXT'!A3797,77),1),"")</f>
        <v/>
      </c>
      <c r="E3776" s="12" t="str">
        <f>IF('Atual-TXT'!A3797&lt;&gt;"",IF(MOD(VALUE(LEFT(A3776,1)),2)=1,IF(D3776="D",C3776,-C3776),IF(D3776="C",C3776,-C3776)),"")</f>
        <v/>
      </c>
    </row>
    <row r="3777" spans="1:5" x14ac:dyDescent="0.2">
      <c r="A3777" s="11" t="str">
        <f>IF('Atual-TXT'!A3798&lt;&gt;"",LEFT('Atual-TXT'!A3798,15),"")</f>
        <v/>
      </c>
      <c r="B3777" s="11" t="str">
        <f>IF('Atual-TXT'!A3798&lt;&gt;"",RIGHT(LEFT('Atual-TXT'!A3798,51),34),"")</f>
        <v/>
      </c>
      <c r="C3777" s="12" t="str">
        <f>IF('Atual-TXT'!A3798&lt;&gt;"",VALUE(RIGHT(LEFT('Atual-TXT'!A3798,75),23)),"")</f>
        <v/>
      </c>
      <c r="D3777" s="11" t="str">
        <f>IF('Atual-TXT'!A3798&lt;&gt;"",RIGHT(LEFT('Atual-TXT'!A3798,77),1),"")</f>
        <v/>
      </c>
      <c r="E3777" s="12" t="str">
        <f>IF('Atual-TXT'!A3798&lt;&gt;"",IF(MOD(VALUE(LEFT(A3777,1)),2)=1,IF(D3777="D",C3777,-C3777),IF(D3777="C",C3777,-C3777)),"")</f>
        <v/>
      </c>
    </row>
    <row r="3778" spans="1:5" x14ac:dyDescent="0.2">
      <c r="A3778" s="11" t="str">
        <f>IF('Atual-TXT'!A3799&lt;&gt;"",LEFT('Atual-TXT'!A3799,15),"")</f>
        <v/>
      </c>
      <c r="B3778" s="11" t="str">
        <f>IF('Atual-TXT'!A3799&lt;&gt;"",RIGHT(LEFT('Atual-TXT'!A3799,51),34),"")</f>
        <v/>
      </c>
      <c r="C3778" s="12" t="str">
        <f>IF('Atual-TXT'!A3799&lt;&gt;"",VALUE(RIGHT(LEFT('Atual-TXT'!A3799,75),23)),"")</f>
        <v/>
      </c>
      <c r="D3778" s="11" t="str">
        <f>IF('Atual-TXT'!A3799&lt;&gt;"",RIGHT(LEFT('Atual-TXT'!A3799,77),1),"")</f>
        <v/>
      </c>
      <c r="E3778" s="12" t="str">
        <f>IF('Atual-TXT'!A3799&lt;&gt;"",IF(MOD(VALUE(LEFT(A3778,1)),2)=1,IF(D3778="D",C3778,-C3778),IF(D3778="C",C3778,-C3778)),"")</f>
        <v/>
      </c>
    </row>
    <row r="3779" spans="1:5" x14ac:dyDescent="0.2">
      <c r="A3779" s="11" t="str">
        <f>IF('Atual-TXT'!A3800&lt;&gt;"",LEFT('Atual-TXT'!A3800,15),"")</f>
        <v/>
      </c>
      <c r="B3779" s="11" t="str">
        <f>IF('Atual-TXT'!A3800&lt;&gt;"",RIGHT(LEFT('Atual-TXT'!A3800,51),34),"")</f>
        <v/>
      </c>
      <c r="C3779" s="12" t="str">
        <f>IF('Atual-TXT'!A3800&lt;&gt;"",VALUE(RIGHT(LEFT('Atual-TXT'!A3800,75),23)),"")</f>
        <v/>
      </c>
      <c r="D3779" s="11" t="str">
        <f>IF('Atual-TXT'!A3800&lt;&gt;"",RIGHT(LEFT('Atual-TXT'!A3800,77),1),"")</f>
        <v/>
      </c>
      <c r="E3779" s="12" t="str">
        <f>IF('Atual-TXT'!A3800&lt;&gt;"",IF(MOD(VALUE(LEFT(A3779,1)),2)=1,IF(D3779="D",C3779,-C3779),IF(D3779="C",C3779,-C3779)),"")</f>
        <v/>
      </c>
    </row>
    <row r="3780" spans="1:5" x14ac:dyDescent="0.2">
      <c r="A3780" s="11" t="str">
        <f>IF('Atual-TXT'!A3801&lt;&gt;"",LEFT('Atual-TXT'!A3801,15),"")</f>
        <v/>
      </c>
      <c r="B3780" s="11" t="str">
        <f>IF('Atual-TXT'!A3801&lt;&gt;"",RIGHT(LEFT('Atual-TXT'!A3801,51),34),"")</f>
        <v/>
      </c>
      <c r="C3780" s="12" t="str">
        <f>IF('Atual-TXT'!A3801&lt;&gt;"",VALUE(RIGHT(LEFT('Atual-TXT'!A3801,75),23)),"")</f>
        <v/>
      </c>
      <c r="D3780" s="11" t="str">
        <f>IF('Atual-TXT'!A3801&lt;&gt;"",RIGHT(LEFT('Atual-TXT'!A3801,77),1),"")</f>
        <v/>
      </c>
      <c r="E3780" s="12" t="str">
        <f>IF('Atual-TXT'!A3801&lt;&gt;"",IF(MOD(VALUE(LEFT(A3780,1)),2)=1,IF(D3780="D",C3780,-C3780),IF(D3780="C",C3780,-C3780)),"")</f>
        <v/>
      </c>
    </row>
    <row r="3781" spans="1:5" x14ac:dyDescent="0.2">
      <c r="A3781" s="11" t="str">
        <f>IF('Atual-TXT'!A3802&lt;&gt;"",LEFT('Atual-TXT'!A3802,15),"")</f>
        <v/>
      </c>
      <c r="B3781" s="11" t="str">
        <f>IF('Atual-TXT'!A3802&lt;&gt;"",RIGHT(LEFT('Atual-TXT'!A3802,51),34),"")</f>
        <v/>
      </c>
      <c r="C3781" s="12" t="str">
        <f>IF('Atual-TXT'!A3802&lt;&gt;"",VALUE(RIGHT(LEFT('Atual-TXT'!A3802,75),23)),"")</f>
        <v/>
      </c>
      <c r="D3781" s="11" t="str">
        <f>IF('Atual-TXT'!A3802&lt;&gt;"",RIGHT(LEFT('Atual-TXT'!A3802,77),1),"")</f>
        <v/>
      </c>
      <c r="E3781" s="12" t="str">
        <f>IF('Atual-TXT'!A3802&lt;&gt;"",IF(MOD(VALUE(LEFT(A3781,1)),2)=1,IF(D3781="D",C3781,-C3781),IF(D3781="C",C3781,-C3781)),"")</f>
        <v/>
      </c>
    </row>
    <row r="3782" spans="1:5" x14ac:dyDescent="0.2">
      <c r="A3782" s="11" t="str">
        <f>IF('Atual-TXT'!A3803&lt;&gt;"",LEFT('Atual-TXT'!A3803,15),"")</f>
        <v/>
      </c>
      <c r="B3782" s="11" t="str">
        <f>IF('Atual-TXT'!A3803&lt;&gt;"",RIGHT(LEFT('Atual-TXT'!A3803,51),34),"")</f>
        <v/>
      </c>
      <c r="C3782" s="12" t="str">
        <f>IF('Atual-TXT'!A3803&lt;&gt;"",VALUE(RIGHT(LEFT('Atual-TXT'!A3803,75),23)),"")</f>
        <v/>
      </c>
      <c r="D3782" s="11" t="str">
        <f>IF('Atual-TXT'!A3803&lt;&gt;"",RIGHT(LEFT('Atual-TXT'!A3803,77),1),"")</f>
        <v/>
      </c>
      <c r="E3782" s="12" t="str">
        <f>IF('Atual-TXT'!A3803&lt;&gt;"",IF(MOD(VALUE(LEFT(A3782,1)),2)=1,IF(D3782="D",C3782,-C3782),IF(D3782="C",C3782,-C3782)),"")</f>
        <v/>
      </c>
    </row>
    <row r="3783" spans="1:5" x14ac:dyDescent="0.2">
      <c r="A3783" s="11" t="str">
        <f>IF('Atual-TXT'!A3804&lt;&gt;"",LEFT('Atual-TXT'!A3804,15),"")</f>
        <v/>
      </c>
      <c r="B3783" s="11" t="str">
        <f>IF('Atual-TXT'!A3804&lt;&gt;"",RIGHT(LEFT('Atual-TXT'!A3804,51),34),"")</f>
        <v/>
      </c>
      <c r="C3783" s="12" t="str">
        <f>IF('Atual-TXT'!A3804&lt;&gt;"",VALUE(RIGHT(LEFT('Atual-TXT'!A3804,75),23)),"")</f>
        <v/>
      </c>
      <c r="D3783" s="11" t="str">
        <f>IF('Atual-TXT'!A3804&lt;&gt;"",RIGHT(LEFT('Atual-TXT'!A3804,77),1),"")</f>
        <v/>
      </c>
      <c r="E3783" s="12" t="str">
        <f>IF('Atual-TXT'!A3804&lt;&gt;"",IF(MOD(VALUE(LEFT(A3783,1)),2)=1,IF(D3783="D",C3783,-C3783),IF(D3783="C",C3783,-C3783)),"")</f>
        <v/>
      </c>
    </row>
    <row r="3784" spans="1:5" x14ac:dyDescent="0.2">
      <c r="A3784" s="11" t="str">
        <f>IF('Atual-TXT'!A3805&lt;&gt;"",LEFT('Atual-TXT'!A3805,15),"")</f>
        <v/>
      </c>
      <c r="B3784" s="11" t="str">
        <f>IF('Atual-TXT'!A3805&lt;&gt;"",RIGHT(LEFT('Atual-TXT'!A3805,51),34),"")</f>
        <v/>
      </c>
      <c r="C3784" s="12" t="str">
        <f>IF('Atual-TXT'!A3805&lt;&gt;"",VALUE(RIGHT(LEFT('Atual-TXT'!A3805,75),23)),"")</f>
        <v/>
      </c>
      <c r="D3784" s="11" t="str">
        <f>IF('Atual-TXT'!A3805&lt;&gt;"",RIGHT(LEFT('Atual-TXT'!A3805,77),1),"")</f>
        <v/>
      </c>
      <c r="E3784" s="12" t="str">
        <f>IF('Atual-TXT'!A3805&lt;&gt;"",IF(MOD(VALUE(LEFT(A3784,1)),2)=1,IF(D3784="D",C3784,-C3784),IF(D3784="C",C3784,-C3784)),"")</f>
        <v/>
      </c>
    </row>
    <row r="3785" spans="1:5" x14ac:dyDescent="0.2">
      <c r="A3785" s="11" t="str">
        <f>IF('Atual-TXT'!A3806&lt;&gt;"",LEFT('Atual-TXT'!A3806,15),"")</f>
        <v/>
      </c>
      <c r="B3785" s="11" t="str">
        <f>IF('Atual-TXT'!A3806&lt;&gt;"",RIGHT(LEFT('Atual-TXT'!A3806,51),34),"")</f>
        <v/>
      </c>
      <c r="C3785" s="12" t="str">
        <f>IF('Atual-TXT'!A3806&lt;&gt;"",VALUE(RIGHT(LEFT('Atual-TXT'!A3806,75),23)),"")</f>
        <v/>
      </c>
      <c r="D3785" s="11" t="str">
        <f>IF('Atual-TXT'!A3806&lt;&gt;"",RIGHT(LEFT('Atual-TXT'!A3806,77),1),"")</f>
        <v/>
      </c>
      <c r="E3785" s="12" t="str">
        <f>IF('Atual-TXT'!A3806&lt;&gt;"",IF(MOD(VALUE(LEFT(A3785,1)),2)=1,IF(D3785="D",C3785,-C3785),IF(D3785="C",C3785,-C3785)),"")</f>
        <v/>
      </c>
    </row>
    <row r="3786" spans="1:5" x14ac:dyDescent="0.2">
      <c r="A3786" s="11" t="str">
        <f>IF('Atual-TXT'!A3807&lt;&gt;"",LEFT('Atual-TXT'!A3807,15),"")</f>
        <v/>
      </c>
      <c r="B3786" s="11" t="str">
        <f>IF('Atual-TXT'!A3807&lt;&gt;"",RIGHT(LEFT('Atual-TXT'!A3807,51),34),"")</f>
        <v/>
      </c>
      <c r="C3786" s="12" t="str">
        <f>IF('Atual-TXT'!A3807&lt;&gt;"",VALUE(RIGHT(LEFT('Atual-TXT'!A3807,75),23)),"")</f>
        <v/>
      </c>
      <c r="D3786" s="11" t="str">
        <f>IF('Atual-TXT'!A3807&lt;&gt;"",RIGHT(LEFT('Atual-TXT'!A3807,77),1),"")</f>
        <v/>
      </c>
      <c r="E3786" s="12" t="str">
        <f>IF('Atual-TXT'!A3807&lt;&gt;"",IF(MOD(VALUE(LEFT(A3786,1)),2)=1,IF(D3786="D",C3786,-C3786),IF(D3786="C",C3786,-C3786)),"")</f>
        <v/>
      </c>
    </row>
    <row r="3787" spans="1:5" x14ac:dyDescent="0.2">
      <c r="A3787" s="11" t="str">
        <f>IF('Atual-TXT'!A3808&lt;&gt;"",LEFT('Atual-TXT'!A3808,15),"")</f>
        <v/>
      </c>
      <c r="B3787" s="11" t="str">
        <f>IF('Atual-TXT'!A3808&lt;&gt;"",RIGHT(LEFT('Atual-TXT'!A3808,51),34),"")</f>
        <v/>
      </c>
      <c r="C3787" s="12" t="str">
        <f>IF('Atual-TXT'!A3808&lt;&gt;"",VALUE(RIGHT(LEFT('Atual-TXT'!A3808,75),23)),"")</f>
        <v/>
      </c>
      <c r="D3787" s="11" t="str">
        <f>IF('Atual-TXT'!A3808&lt;&gt;"",RIGHT(LEFT('Atual-TXT'!A3808,77),1),"")</f>
        <v/>
      </c>
      <c r="E3787" s="12" t="str">
        <f>IF('Atual-TXT'!A3808&lt;&gt;"",IF(MOD(VALUE(LEFT(A3787,1)),2)=1,IF(D3787="D",C3787,-C3787),IF(D3787="C",C3787,-C3787)),"")</f>
        <v/>
      </c>
    </row>
    <row r="3788" spans="1:5" x14ac:dyDescent="0.2">
      <c r="A3788" s="11" t="str">
        <f>IF('Atual-TXT'!A3809&lt;&gt;"",LEFT('Atual-TXT'!A3809,15),"")</f>
        <v/>
      </c>
      <c r="B3788" s="11" t="str">
        <f>IF('Atual-TXT'!A3809&lt;&gt;"",RIGHT(LEFT('Atual-TXT'!A3809,51),34),"")</f>
        <v/>
      </c>
      <c r="C3788" s="12" t="str">
        <f>IF('Atual-TXT'!A3809&lt;&gt;"",VALUE(RIGHT(LEFT('Atual-TXT'!A3809,75),23)),"")</f>
        <v/>
      </c>
      <c r="D3788" s="11" t="str">
        <f>IF('Atual-TXT'!A3809&lt;&gt;"",RIGHT(LEFT('Atual-TXT'!A3809,77),1),"")</f>
        <v/>
      </c>
      <c r="E3788" s="12" t="str">
        <f>IF('Atual-TXT'!A3809&lt;&gt;"",IF(MOD(VALUE(LEFT(A3788,1)),2)=1,IF(D3788="D",C3788,-C3788),IF(D3788="C",C3788,-C3788)),"")</f>
        <v/>
      </c>
    </row>
    <row r="3789" spans="1:5" x14ac:dyDescent="0.2">
      <c r="A3789" s="11" t="str">
        <f>IF('Atual-TXT'!A3810&lt;&gt;"",LEFT('Atual-TXT'!A3810,15),"")</f>
        <v/>
      </c>
      <c r="B3789" s="11" t="str">
        <f>IF('Atual-TXT'!A3810&lt;&gt;"",RIGHT(LEFT('Atual-TXT'!A3810,51),34),"")</f>
        <v/>
      </c>
      <c r="C3789" s="12" t="str">
        <f>IF('Atual-TXT'!A3810&lt;&gt;"",VALUE(RIGHT(LEFT('Atual-TXT'!A3810,75),23)),"")</f>
        <v/>
      </c>
      <c r="D3789" s="11" t="str">
        <f>IF('Atual-TXT'!A3810&lt;&gt;"",RIGHT(LEFT('Atual-TXT'!A3810,77),1),"")</f>
        <v/>
      </c>
      <c r="E3789" s="12" t="str">
        <f>IF('Atual-TXT'!A3810&lt;&gt;"",IF(MOD(VALUE(LEFT(A3789,1)),2)=1,IF(D3789="D",C3789,-C3789),IF(D3789="C",C3789,-C3789)),"")</f>
        <v/>
      </c>
    </row>
    <row r="3790" spans="1:5" x14ac:dyDescent="0.2">
      <c r="A3790" s="11" t="str">
        <f>IF('Atual-TXT'!A3811&lt;&gt;"",LEFT('Atual-TXT'!A3811,15),"")</f>
        <v/>
      </c>
      <c r="B3790" s="11" t="str">
        <f>IF('Atual-TXT'!A3811&lt;&gt;"",RIGHT(LEFT('Atual-TXT'!A3811,51),34),"")</f>
        <v/>
      </c>
      <c r="C3790" s="12" t="str">
        <f>IF('Atual-TXT'!A3811&lt;&gt;"",VALUE(RIGHT(LEFT('Atual-TXT'!A3811,75),23)),"")</f>
        <v/>
      </c>
      <c r="D3790" s="11" t="str">
        <f>IF('Atual-TXT'!A3811&lt;&gt;"",RIGHT(LEFT('Atual-TXT'!A3811,77),1),"")</f>
        <v/>
      </c>
      <c r="E3790" s="12" t="str">
        <f>IF('Atual-TXT'!A3811&lt;&gt;"",IF(MOD(VALUE(LEFT(A3790,1)),2)=1,IF(D3790="D",C3790,-C3790),IF(D3790="C",C3790,-C3790)),"")</f>
        <v/>
      </c>
    </row>
    <row r="3791" spans="1:5" x14ac:dyDescent="0.2">
      <c r="A3791" s="11" t="str">
        <f>IF('Atual-TXT'!A3812&lt;&gt;"",LEFT('Atual-TXT'!A3812,15),"")</f>
        <v/>
      </c>
      <c r="B3791" s="11" t="str">
        <f>IF('Atual-TXT'!A3812&lt;&gt;"",RIGHT(LEFT('Atual-TXT'!A3812,51),34),"")</f>
        <v/>
      </c>
      <c r="C3791" s="12" t="str">
        <f>IF('Atual-TXT'!A3812&lt;&gt;"",VALUE(RIGHT(LEFT('Atual-TXT'!A3812,75),23)),"")</f>
        <v/>
      </c>
      <c r="D3791" s="11" t="str">
        <f>IF('Atual-TXT'!A3812&lt;&gt;"",RIGHT(LEFT('Atual-TXT'!A3812,77),1),"")</f>
        <v/>
      </c>
      <c r="E3791" s="12" t="str">
        <f>IF('Atual-TXT'!A3812&lt;&gt;"",IF(MOD(VALUE(LEFT(A3791,1)),2)=1,IF(D3791="D",C3791,-C3791),IF(D3791="C",C3791,-C3791)),"")</f>
        <v/>
      </c>
    </row>
    <row r="3792" spans="1:5" x14ac:dyDescent="0.2">
      <c r="A3792" s="11" t="str">
        <f>IF('Atual-TXT'!A3813&lt;&gt;"",LEFT('Atual-TXT'!A3813,15),"")</f>
        <v/>
      </c>
      <c r="B3792" s="11" t="str">
        <f>IF('Atual-TXT'!A3813&lt;&gt;"",RIGHT(LEFT('Atual-TXT'!A3813,51),34),"")</f>
        <v/>
      </c>
      <c r="C3792" s="12" t="str">
        <f>IF('Atual-TXT'!A3813&lt;&gt;"",VALUE(RIGHT(LEFT('Atual-TXT'!A3813,75),23)),"")</f>
        <v/>
      </c>
      <c r="D3792" s="11" t="str">
        <f>IF('Atual-TXT'!A3813&lt;&gt;"",RIGHT(LEFT('Atual-TXT'!A3813,77),1),"")</f>
        <v/>
      </c>
      <c r="E3792" s="12" t="str">
        <f>IF('Atual-TXT'!A3813&lt;&gt;"",IF(MOD(VALUE(LEFT(A3792,1)),2)=1,IF(D3792="D",C3792,-C3792),IF(D3792="C",C3792,-C3792)),"")</f>
        <v/>
      </c>
    </row>
    <row r="3793" spans="1:5" x14ac:dyDescent="0.2">
      <c r="A3793" s="11" t="str">
        <f>IF('Atual-TXT'!A3814&lt;&gt;"",LEFT('Atual-TXT'!A3814,15),"")</f>
        <v/>
      </c>
      <c r="B3793" s="11" t="str">
        <f>IF('Atual-TXT'!A3814&lt;&gt;"",RIGHT(LEFT('Atual-TXT'!A3814,51),34),"")</f>
        <v/>
      </c>
      <c r="C3793" s="12" t="str">
        <f>IF('Atual-TXT'!A3814&lt;&gt;"",VALUE(RIGHT(LEFT('Atual-TXT'!A3814,75),23)),"")</f>
        <v/>
      </c>
      <c r="D3793" s="11" t="str">
        <f>IF('Atual-TXT'!A3814&lt;&gt;"",RIGHT(LEFT('Atual-TXT'!A3814,77),1),"")</f>
        <v/>
      </c>
      <c r="E3793" s="12" t="str">
        <f>IF('Atual-TXT'!A3814&lt;&gt;"",IF(MOD(VALUE(LEFT(A3793,1)),2)=1,IF(D3793="D",C3793,-C3793),IF(D3793="C",C3793,-C3793)),"")</f>
        <v/>
      </c>
    </row>
    <row r="3794" spans="1:5" x14ac:dyDescent="0.2">
      <c r="A3794" s="11" t="str">
        <f>IF('Atual-TXT'!A3815&lt;&gt;"",LEFT('Atual-TXT'!A3815,15),"")</f>
        <v/>
      </c>
      <c r="B3794" s="11" t="str">
        <f>IF('Atual-TXT'!A3815&lt;&gt;"",RIGHT(LEFT('Atual-TXT'!A3815,51),34),"")</f>
        <v/>
      </c>
      <c r="C3794" s="12" t="str">
        <f>IF('Atual-TXT'!A3815&lt;&gt;"",VALUE(RIGHT(LEFT('Atual-TXT'!A3815,75),23)),"")</f>
        <v/>
      </c>
      <c r="D3794" s="11" t="str">
        <f>IF('Atual-TXT'!A3815&lt;&gt;"",RIGHT(LEFT('Atual-TXT'!A3815,77),1),"")</f>
        <v/>
      </c>
      <c r="E3794" s="12" t="str">
        <f>IF('Atual-TXT'!A3815&lt;&gt;"",IF(MOD(VALUE(LEFT(A3794,1)),2)=1,IF(D3794="D",C3794,-C3794),IF(D3794="C",C3794,-C3794)),"")</f>
        <v/>
      </c>
    </row>
    <row r="3795" spans="1:5" x14ac:dyDescent="0.2">
      <c r="A3795" s="11" t="str">
        <f>IF('Atual-TXT'!A3816&lt;&gt;"",LEFT('Atual-TXT'!A3816,15),"")</f>
        <v/>
      </c>
      <c r="B3795" s="11" t="str">
        <f>IF('Atual-TXT'!A3816&lt;&gt;"",RIGHT(LEFT('Atual-TXT'!A3816,51),34),"")</f>
        <v/>
      </c>
      <c r="C3795" s="12" t="str">
        <f>IF('Atual-TXT'!A3816&lt;&gt;"",VALUE(RIGHT(LEFT('Atual-TXT'!A3816,75),23)),"")</f>
        <v/>
      </c>
      <c r="D3795" s="11" t="str">
        <f>IF('Atual-TXT'!A3816&lt;&gt;"",RIGHT(LEFT('Atual-TXT'!A3816,77),1),"")</f>
        <v/>
      </c>
      <c r="E3795" s="12" t="str">
        <f>IF('Atual-TXT'!A3816&lt;&gt;"",IF(MOD(VALUE(LEFT(A3795,1)),2)=1,IF(D3795="D",C3795,-C3795),IF(D3795="C",C3795,-C3795)),"")</f>
        <v/>
      </c>
    </row>
    <row r="3796" spans="1:5" x14ac:dyDescent="0.2">
      <c r="A3796" s="11" t="str">
        <f>IF('Atual-TXT'!A3817&lt;&gt;"",LEFT('Atual-TXT'!A3817,15),"")</f>
        <v/>
      </c>
      <c r="B3796" s="11" t="str">
        <f>IF('Atual-TXT'!A3817&lt;&gt;"",RIGHT(LEFT('Atual-TXT'!A3817,51),34),"")</f>
        <v/>
      </c>
      <c r="C3796" s="12" t="str">
        <f>IF('Atual-TXT'!A3817&lt;&gt;"",VALUE(RIGHT(LEFT('Atual-TXT'!A3817,75),23)),"")</f>
        <v/>
      </c>
      <c r="D3796" s="11" t="str">
        <f>IF('Atual-TXT'!A3817&lt;&gt;"",RIGHT(LEFT('Atual-TXT'!A3817,77),1),"")</f>
        <v/>
      </c>
      <c r="E3796" s="12" t="str">
        <f>IF('Atual-TXT'!A3817&lt;&gt;"",IF(MOD(VALUE(LEFT(A3796,1)),2)=1,IF(D3796="D",C3796,-C3796),IF(D3796="C",C3796,-C3796)),"")</f>
        <v/>
      </c>
    </row>
    <row r="3797" spans="1:5" x14ac:dyDescent="0.2">
      <c r="A3797" s="11" t="str">
        <f>IF('Atual-TXT'!A3818&lt;&gt;"",LEFT('Atual-TXT'!A3818,15),"")</f>
        <v/>
      </c>
      <c r="B3797" s="11" t="str">
        <f>IF('Atual-TXT'!A3818&lt;&gt;"",RIGHT(LEFT('Atual-TXT'!A3818,51),34),"")</f>
        <v/>
      </c>
      <c r="C3797" s="12" t="str">
        <f>IF('Atual-TXT'!A3818&lt;&gt;"",VALUE(RIGHT(LEFT('Atual-TXT'!A3818,75),23)),"")</f>
        <v/>
      </c>
      <c r="D3797" s="11" t="str">
        <f>IF('Atual-TXT'!A3818&lt;&gt;"",RIGHT(LEFT('Atual-TXT'!A3818,77),1),"")</f>
        <v/>
      </c>
      <c r="E3797" s="12" t="str">
        <f>IF('Atual-TXT'!A3818&lt;&gt;"",IF(MOD(VALUE(LEFT(A3797,1)),2)=1,IF(D3797="D",C3797,-C3797),IF(D3797="C",C3797,-C3797)),"")</f>
        <v/>
      </c>
    </row>
    <row r="3798" spans="1:5" x14ac:dyDescent="0.2">
      <c r="A3798" s="11" t="str">
        <f>IF('Atual-TXT'!A3819&lt;&gt;"",LEFT('Atual-TXT'!A3819,15),"")</f>
        <v/>
      </c>
      <c r="B3798" s="11" t="str">
        <f>IF('Atual-TXT'!A3819&lt;&gt;"",RIGHT(LEFT('Atual-TXT'!A3819,51),34),"")</f>
        <v/>
      </c>
      <c r="C3798" s="12" t="str">
        <f>IF('Atual-TXT'!A3819&lt;&gt;"",VALUE(RIGHT(LEFT('Atual-TXT'!A3819,75),23)),"")</f>
        <v/>
      </c>
      <c r="D3798" s="11" t="str">
        <f>IF('Atual-TXT'!A3819&lt;&gt;"",RIGHT(LEFT('Atual-TXT'!A3819,77),1),"")</f>
        <v/>
      </c>
      <c r="E3798" s="12" t="str">
        <f>IF('Atual-TXT'!A3819&lt;&gt;"",IF(MOD(VALUE(LEFT(A3798,1)),2)=1,IF(D3798="D",C3798,-C3798),IF(D3798="C",C3798,-C3798)),"")</f>
        <v/>
      </c>
    </row>
    <row r="3799" spans="1:5" x14ac:dyDescent="0.2">
      <c r="A3799" s="11" t="str">
        <f>IF('Atual-TXT'!A3820&lt;&gt;"",LEFT('Atual-TXT'!A3820,15),"")</f>
        <v/>
      </c>
      <c r="B3799" s="11" t="str">
        <f>IF('Atual-TXT'!A3820&lt;&gt;"",RIGHT(LEFT('Atual-TXT'!A3820,51),34),"")</f>
        <v/>
      </c>
      <c r="C3799" s="12" t="str">
        <f>IF('Atual-TXT'!A3820&lt;&gt;"",VALUE(RIGHT(LEFT('Atual-TXT'!A3820,75),23)),"")</f>
        <v/>
      </c>
      <c r="D3799" s="11" t="str">
        <f>IF('Atual-TXT'!A3820&lt;&gt;"",RIGHT(LEFT('Atual-TXT'!A3820,77),1),"")</f>
        <v/>
      </c>
      <c r="E3799" s="12" t="str">
        <f>IF('Atual-TXT'!A3820&lt;&gt;"",IF(MOD(VALUE(LEFT(A3799,1)),2)=1,IF(D3799="D",C3799,-C3799),IF(D3799="C",C3799,-C3799)),"")</f>
        <v/>
      </c>
    </row>
    <row r="3800" spans="1:5" x14ac:dyDescent="0.2">
      <c r="A3800" s="11" t="str">
        <f>IF('Atual-TXT'!A3821&lt;&gt;"",LEFT('Atual-TXT'!A3821,15),"")</f>
        <v/>
      </c>
      <c r="B3800" s="11" t="str">
        <f>IF('Atual-TXT'!A3821&lt;&gt;"",RIGHT(LEFT('Atual-TXT'!A3821,51),34),"")</f>
        <v/>
      </c>
      <c r="C3800" s="12" t="str">
        <f>IF('Atual-TXT'!A3821&lt;&gt;"",VALUE(RIGHT(LEFT('Atual-TXT'!A3821,75),23)),"")</f>
        <v/>
      </c>
      <c r="D3800" s="11" t="str">
        <f>IF('Atual-TXT'!A3821&lt;&gt;"",RIGHT(LEFT('Atual-TXT'!A3821,77),1),"")</f>
        <v/>
      </c>
      <c r="E3800" s="12" t="str">
        <f>IF('Atual-TXT'!A3821&lt;&gt;"",IF(MOD(VALUE(LEFT(A3800,1)),2)=1,IF(D3800="D",C3800,-C3800),IF(D3800="C",C3800,-C3800)),"")</f>
        <v/>
      </c>
    </row>
    <row r="3801" spans="1:5" x14ac:dyDescent="0.2">
      <c r="A3801" s="11" t="str">
        <f>IF('Atual-TXT'!A3822&lt;&gt;"",LEFT('Atual-TXT'!A3822,15),"")</f>
        <v/>
      </c>
      <c r="B3801" s="11" t="str">
        <f>IF('Atual-TXT'!A3822&lt;&gt;"",RIGHT(LEFT('Atual-TXT'!A3822,51),34),"")</f>
        <v/>
      </c>
      <c r="C3801" s="12" t="str">
        <f>IF('Atual-TXT'!A3822&lt;&gt;"",VALUE(RIGHT(LEFT('Atual-TXT'!A3822,75),23)),"")</f>
        <v/>
      </c>
      <c r="D3801" s="11" t="str">
        <f>IF('Atual-TXT'!A3822&lt;&gt;"",RIGHT(LEFT('Atual-TXT'!A3822,77),1),"")</f>
        <v/>
      </c>
      <c r="E3801" s="12" t="str">
        <f>IF('Atual-TXT'!A3822&lt;&gt;"",IF(MOD(VALUE(LEFT(A3801,1)),2)=1,IF(D3801="D",C3801,-C3801),IF(D3801="C",C3801,-C3801)),"")</f>
        <v/>
      </c>
    </row>
    <row r="3802" spans="1:5" x14ac:dyDescent="0.2">
      <c r="A3802" s="11" t="str">
        <f>IF('Atual-TXT'!A3823&lt;&gt;"",LEFT('Atual-TXT'!A3823,15),"")</f>
        <v/>
      </c>
      <c r="B3802" s="11" t="str">
        <f>IF('Atual-TXT'!A3823&lt;&gt;"",RIGHT(LEFT('Atual-TXT'!A3823,51),34),"")</f>
        <v/>
      </c>
      <c r="C3802" s="12" t="str">
        <f>IF('Atual-TXT'!A3823&lt;&gt;"",VALUE(RIGHT(LEFT('Atual-TXT'!A3823,75),23)),"")</f>
        <v/>
      </c>
      <c r="D3802" s="11" t="str">
        <f>IF('Atual-TXT'!A3823&lt;&gt;"",RIGHT(LEFT('Atual-TXT'!A3823,77),1),"")</f>
        <v/>
      </c>
      <c r="E3802" s="12" t="str">
        <f>IF('Atual-TXT'!A3823&lt;&gt;"",IF(MOD(VALUE(LEFT(A3802,1)),2)=1,IF(D3802="D",C3802,-C3802),IF(D3802="C",C3802,-C3802)),"")</f>
        <v/>
      </c>
    </row>
    <row r="3803" spans="1:5" x14ac:dyDescent="0.2">
      <c r="A3803" s="11" t="str">
        <f>IF('Atual-TXT'!A3824&lt;&gt;"",LEFT('Atual-TXT'!A3824,15),"")</f>
        <v/>
      </c>
      <c r="B3803" s="11" t="str">
        <f>IF('Atual-TXT'!A3824&lt;&gt;"",RIGHT(LEFT('Atual-TXT'!A3824,51),34),"")</f>
        <v/>
      </c>
      <c r="C3803" s="12" t="str">
        <f>IF('Atual-TXT'!A3824&lt;&gt;"",VALUE(RIGHT(LEFT('Atual-TXT'!A3824,75),23)),"")</f>
        <v/>
      </c>
      <c r="D3803" s="11" t="str">
        <f>IF('Atual-TXT'!A3824&lt;&gt;"",RIGHT(LEFT('Atual-TXT'!A3824,77),1),"")</f>
        <v/>
      </c>
      <c r="E3803" s="12" t="str">
        <f>IF('Atual-TXT'!A3824&lt;&gt;"",IF(MOD(VALUE(LEFT(A3803,1)),2)=1,IF(D3803="D",C3803,-C3803),IF(D3803="C",C3803,-C3803)),"")</f>
        <v/>
      </c>
    </row>
    <row r="3804" spans="1:5" x14ac:dyDescent="0.2">
      <c r="A3804" s="11" t="str">
        <f>IF('Atual-TXT'!A3825&lt;&gt;"",LEFT('Atual-TXT'!A3825,15),"")</f>
        <v/>
      </c>
      <c r="B3804" s="11" t="str">
        <f>IF('Atual-TXT'!A3825&lt;&gt;"",RIGHT(LEFT('Atual-TXT'!A3825,51),34),"")</f>
        <v/>
      </c>
      <c r="C3804" s="12" t="str">
        <f>IF('Atual-TXT'!A3825&lt;&gt;"",VALUE(RIGHT(LEFT('Atual-TXT'!A3825,75),23)),"")</f>
        <v/>
      </c>
      <c r="D3804" s="11" t="str">
        <f>IF('Atual-TXT'!A3825&lt;&gt;"",RIGHT(LEFT('Atual-TXT'!A3825,77),1),"")</f>
        <v/>
      </c>
      <c r="E3804" s="12" t="str">
        <f>IF('Atual-TXT'!A3825&lt;&gt;"",IF(MOD(VALUE(LEFT(A3804,1)),2)=1,IF(D3804="D",C3804,-C3804),IF(D3804="C",C3804,-C3804)),"")</f>
        <v/>
      </c>
    </row>
    <row r="3805" spans="1:5" x14ac:dyDescent="0.2">
      <c r="A3805" s="11" t="str">
        <f>IF('Atual-TXT'!A3826&lt;&gt;"",LEFT('Atual-TXT'!A3826,15),"")</f>
        <v/>
      </c>
      <c r="B3805" s="11" t="str">
        <f>IF('Atual-TXT'!A3826&lt;&gt;"",RIGHT(LEFT('Atual-TXT'!A3826,51),34),"")</f>
        <v/>
      </c>
      <c r="C3805" s="12" t="str">
        <f>IF('Atual-TXT'!A3826&lt;&gt;"",VALUE(RIGHT(LEFT('Atual-TXT'!A3826,75),23)),"")</f>
        <v/>
      </c>
      <c r="D3805" s="11" t="str">
        <f>IF('Atual-TXT'!A3826&lt;&gt;"",RIGHT(LEFT('Atual-TXT'!A3826,77),1),"")</f>
        <v/>
      </c>
      <c r="E3805" s="12" t="str">
        <f>IF('Atual-TXT'!A3826&lt;&gt;"",IF(MOD(VALUE(LEFT(A3805,1)),2)=1,IF(D3805="D",C3805,-C3805),IF(D3805="C",C3805,-C3805)),"")</f>
        <v/>
      </c>
    </row>
    <row r="3806" spans="1:5" x14ac:dyDescent="0.2">
      <c r="A3806" s="11" t="str">
        <f>IF('Atual-TXT'!A3827&lt;&gt;"",LEFT('Atual-TXT'!A3827,15),"")</f>
        <v/>
      </c>
      <c r="B3806" s="11" t="str">
        <f>IF('Atual-TXT'!A3827&lt;&gt;"",RIGHT(LEFT('Atual-TXT'!A3827,51),34),"")</f>
        <v/>
      </c>
      <c r="C3806" s="12" t="str">
        <f>IF('Atual-TXT'!A3827&lt;&gt;"",VALUE(RIGHT(LEFT('Atual-TXT'!A3827,75),23)),"")</f>
        <v/>
      </c>
      <c r="D3806" s="11" t="str">
        <f>IF('Atual-TXT'!A3827&lt;&gt;"",RIGHT(LEFT('Atual-TXT'!A3827,77),1),"")</f>
        <v/>
      </c>
      <c r="E3806" s="12" t="str">
        <f>IF('Atual-TXT'!A3827&lt;&gt;"",IF(MOD(VALUE(LEFT(A3806,1)),2)=1,IF(D3806="D",C3806,-C3806),IF(D3806="C",C3806,-C3806)),"")</f>
        <v/>
      </c>
    </row>
    <row r="3807" spans="1:5" x14ac:dyDescent="0.2">
      <c r="A3807" s="11" t="str">
        <f>IF('Atual-TXT'!A3828&lt;&gt;"",LEFT('Atual-TXT'!A3828,15),"")</f>
        <v/>
      </c>
      <c r="B3807" s="11" t="str">
        <f>IF('Atual-TXT'!A3828&lt;&gt;"",RIGHT(LEFT('Atual-TXT'!A3828,51),34),"")</f>
        <v/>
      </c>
      <c r="C3807" s="12" t="str">
        <f>IF('Atual-TXT'!A3828&lt;&gt;"",VALUE(RIGHT(LEFT('Atual-TXT'!A3828,75),23)),"")</f>
        <v/>
      </c>
      <c r="D3807" s="11" t="str">
        <f>IF('Atual-TXT'!A3828&lt;&gt;"",RIGHT(LEFT('Atual-TXT'!A3828,77),1),"")</f>
        <v/>
      </c>
      <c r="E3807" s="12" t="str">
        <f>IF('Atual-TXT'!A3828&lt;&gt;"",IF(MOD(VALUE(LEFT(A3807,1)),2)=1,IF(D3807="D",C3807,-C3807),IF(D3807="C",C3807,-C3807)),"")</f>
        <v/>
      </c>
    </row>
    <row r="3808" spans="1:5" x14ac:dyDescent="0.2">
      <c r="A3808" s="11" t="str">
        <f>IF('Atual-TXT'!A3829&lt;&gt;"",LEFT('Atual-TXT'!A3829,15),"")</f>
        <v/>
      </c>
      <c r="B3808" s="11" t="str">
        <f>IF('Atual-TXT'!A3829&lt;&gt;"",RIGHT(LEFT('Atual-TXT'!A3829,51),34),"")</f>
        <v/>
      </c>
      <c r="C3808" s="12" t="str">
        <f>IF('Atual-TXT'!A3829&lt;&gt;"",VALUE(RIGHT(LEFT('Atual-TXT'!A3829,75),23)),"")</f>
        <v/>
      </c>
      <c r="D3808" s="11" t="str">
        <f>IF('Atual-TXT'!A3829&lt;&gt;"",RIGHT(LEFT('Atual-TXT'!A3829,77),1),"")</f>
        <v/>
      </c>
      <c r="E3808" s="12" t="str">
        <f>IF('Atual-TXT'!A3829&lt;&gt;"",IF(MOD(VALUE(LEFT(A3808,1)),2)=1,IF(D3808="D",C3808,-C3808),IF(D3808="C",C3808,-C3808)),"")</f>
        <v/>
      </c>
    </row>
    <row r="3809" spans="1:5" x14ac:dyDescent="0.2">
      <c r="A3809" s="11" t="str">
        <f>IF('Atual-TXT'!A3830&lt;&gt;"",LEFT('Atual-TXT'!A3830,15),"")</f>
        <v/>
      </c>
      <c r="B3809" s="11" t="str">
        <f>IF('Atual-TXT'!A3830&lt;&gt;"",RIGHT(LEFT('Atual-TXT'!A3830,51),34),"")</f>
        <v/>
      </c>
      <c r="C3809" s="12" t="str">
        <f>IF('Atual-TXT'!A3830&lt;&gt;"",VALUE(RIGHT(LEFT('Atual-TXT'!A3830,75),23)),"")</f>
        <v/>
      </c>
      <c r="D3809" s="11" t="str">
        <f>IF('Atual-TXT'!A3830&lt;&gt;"",RIGHT(LEFT('Atual-TXT'!A3830,77),1),"")</f>
        <v/>
      </c>
      <c r="E3809" s="12" t="str">
        <f>IF('Atual-TXT'!A3830&lt;&gt;"",IF(MOD(VALUE(LEFT(A3809,1)),2)=1,IF(D3809="D",C3809,-C3809),IF(D3809="C",C3809,-C3809)),"")</f>
        <v/>
      </c>
    </row>
    <row r="3810" spans="1:5" x14ac:dyDescent="0.2">
      <c r="A3810" s="11" t="str">
        <f>IF('Atual-TXT'!A3831&lt;&gt;"",LEFT('Atual-TXT'!A3831,15),"")</f>
        <v/>
      </c>
      <c r="B3810" s="11" t="str">
        <f>IF('Atual-TXT'!A3831&lt;&gt;"",RIGHT(LEFT('Atual-TXT'!A3831,51),34),"")</f>
        <v/>
      </c>
      <c r="C3810" s="12" t="str">
        <f>IF('Atual-TXT'!A3831&lt;&gt;"",VALUE(RIGHT(LEFT('Atual-TXT'!A3831,75),23)),"")</f>
        <v/>
      </c>
      <c r="D3810" s="11" t="str">
        <f>IF('Atual-TXT'!A3831&lt;&gt;"",RIGHT(LEFT('Atual-TXT'!A3831,77),1),"")</f>
        <v/>
      </c>
      <c r="E3810" s="12" t="str">
        <f>IF('Atual-TXT'!A3831&lt;&gt;"",IF(MOD(VALUE(LEFT(A3810,1)),2)=1,IF(D3810="D",C3810,-C3810),IF(D3810="C",C3810,-C3810)),"")</f>
        <v/>
      </c>
    </row>
    <row r="3811" spans="1:5" x14ac:dyDescent="0.2">
      <c r="A3811" s="11" t="str">
        <f>IF('Atual-TXT'!A3832&lt;&gt;"",LEFT('Atual-TXT'!A3832,15),"")</f>
        <v/>
      </c>
      <c r="B3811" s="11" t="str">
        <f>IF('Atual-TXT'!A3832&lt;&gt;"",RIGHT(LEFT('Atual-TXT'!A3832,51),34),"")</f>
        <v/>
      </c>
      <c r="C3811" s="12" t="str">
        <f>IF('Atual-TXT'!A3832&lt;&gt;"",VALUE(RIGHT(LEFT('Atual-TXT'!A3832,75),23)),"")</f>
        <v/>
      </c>
      <c r="D3811" s="11" t="str">
        <f>IF('Atual-TXT'!A3832&lt;&gt;"",RIGHT(LEFT('Atual-TXT'!A3832,77),1),"")</f>
        <v/>
      </c>
      <c r="E3811" s="12" t="str">
        <f>IF('Atual-TXT'!A3832&lt;&gt;"",IF(MOD(VALUE(LEFT(A3811,1)),2)=1,IF(D3811="D",C3811,-C3811),IF(D3811="C",C3811,-C3811)),"")</f>
        <v/>
      </c>
    </row>
    <row r="3812" spans="1:5" x14ac:dyDescent="0.2">
      <c r="A3812" s="11" t="str">
        <f>IF('Atual-TXT'!A3833&lt;&gt;"",LEFT('Atual-TXT'!A3833,15),"")</f>
        <v/>
      </c>
      <c r="B3812" s="11" t="str">
        <f>IF('Atual-TXT'!A3833&lt;&gt;"",RIGHT(LEFT('Atual-TXT'!A3833,51),34),"")</f>
        <v/>
      </c>
      <c r="C3812" s="12" t="str">
        <f>IF('Atual-TXT'!A3833&lt;&gt;"",VALUE(RIGHT(LEFT('Atual-TXT'!A3833,75),23)),"")</f>
        <v/>
      </c>
      <c r="D3812" s="11" t="str">
        <f>IF('Atual-TXT'!A3833&lt;&gt;"",RIGHT(LEFT('Atual-TXT'!A3833,77),1),"")</f>
        <v/>
      </c>
      <c r="E3812" s="12" t="str">
        <f>IF('Atual-TXT'!A3833&lt;&gt;"",IF(MOD(VALUE(LEFT(A3812,1)),2)=1,IF(D3812="D",C3812,-C3812),IF(D3812="C",C3812,-C3812)),"")</f>
        <v/>
      </c>
    </row>
    <row r="3813" spans="1:5" x14ac:dyDescent="0.2">
      <c r="A3813" s="11" t="str">
        <f>IF('Atual-TXT'!A3834&lt;&gt;"",LEFT('Atual-TXT'!A3834,15),"")</f>
        <v/>
      </c>
      <c r="B3813" s="11" t="str">
        <f>IF('Atual-TXT'!A3834&lt;&gt;"",RIGHT(LEFT('Atual-TXT'!A3834,51),34),"")</f>
        <v/>
      </c>
      <c r="C3813" s="12" t="str">
        <f>IF('Atual-TXT'!A3834&lt;&gt;"",VALUE(RIGHT(LEFT('Atual-TXT'!A3834,75),23)),"")</f>
        <v/>
      </c>
      <c r="D3813" s="11" t="str">
        <f>IF('Atual-TXT'!A3834&lt;&gt;"",RIGHT(LEFT('Atual-TXT'!A3834,77),1),"")</f>
        <v/>
      </c>
      <c r="E3813" s="12" t="str">
        <f>IF('Atual-TXT'!A3834&lt;&gt;"",IF(MOD(VALUE(LEFT(A3813,1)),2)=1,IF(D3813="D",C3813,-C3813),IF(D3813="C",C3813,-C3813)),"")</f>
        <v/>
      </c>
    </row>
    <row r="3814" spans="1:5" x14ac:dyDescent="0.2">
      <c r="A3814" s="11" t="str">
        <f>IF('Atual-TXT'!A3835&lt;&gt;"",LEFT('Atual-TXT'!A3835,15),"")</f>
        <v/>
      </c>
      <c r="B3814" s="11" t="str">
        <f>IF('Atual-TXT'!A3835&lt;&gt;"",RIGHT(LEFT('Atual-TXT'!A3835,51),34),"")</f>
        <v/>
      </c>
      <c r="C3814" s="12" t="str">
        <f>IF('Atual-TXT'!A3835&lt;&gt;"",VALUE(RIGHT(LEFT('Atual-TXT'!A3835,75),23)),"")</f>
        <v/>
      </c>
      <c r="D3814" s="11" t="str">
        <f>IF('Atual-TXT'!A3835&lt;&gt;"",RIGHT(LEFT('Atual-TXT'!A3835,77),1),"")</f>
        <v/>
      </c>
      <c r="E3814" s="12" t="str">
        <f>IF('Atual-TXT'!A3835&lt;&gt;"",IF(MOD(VALUE(LEFT(A3814,1)),2)=1,IF(D3814="D",C3814,-C3814),IF(D3814="C",C3814,-C3814)),"")</f>
        <v/>
      </c>
    </row>
    <row r="3815" spans="1:5" x14ac:dyDescent="0.2">
      <c r="A3815" s="11" t="str">
        <f>IF('Atual-TXT'!A3836&lt;&gt;"",LEFT('Atual-TXT'!A3836,15),"")</f>
        <v/>
      </c>
      <c r="B3815" s="11" t="str">
        <f>IF('Atual-TXT'!A3836&lt;&gt;"",RIGHT(LEFT('Atual-TXT'!A3836,51),34),"")</f>
        <v/>
      </c>
      <c r="C3815" s="12" t="str">
        <f>IF('Atual-TXT'!A3836&lt;&gt;"",VALUE(RIGHT(LEFT('Atual-TXT'!A3836,75),23)),"")</f>
        <v/>
      </c>
      <c r="D3815" s="11" t="str">
        <f>IF('Atual-TXT'!A3836&lt;&gt;"",RIGHT(LEFT('Atual-TXT'!A3836,77),1),"")</f>
        <v/>
      </c>
      <c r="E3815" s="12" t="str">
        <f>IF('Atual-TXT'!A3836&lt;&gt;"",IF(MOD(VALUE(LEFT(A3815,1)),2)=1,IF(D3815="D",C3815,-C3815),IF(D3815="C",C3815,-C3815)),"")</f>
        <v/>
      </c>
    </row>
    <row r="3816" spans="1:5" x14ac:dyDescent="0.2">
      <c r="A3816" s="11" t="str">
        <f>IF('Atual-TXT'!A3837&lt;&gt;"",LEFT('Atual-TXT'!A3837,15),"")</f>
        <v/>
      </c>
      <c r="B3816" s="11" t="str">
        <f>IF('Atual-TXT'!A3837&lt;&gt;"",RIGHT(LEFT('Atual-TXT'!A3837,51),34),"")</f>
        <v/>
      </c>
      <c r="C3816" s="12" t="str">
        <f>IF('Atual-TXT'!A3837&lt;&gt;"",VALUE(RIGHT(LEFT('Atual-TXT'!A3837,75),23)),"")</f>
        <v/>
      </c>
      <c r="D3816" s="11" t="str">
        <f>IF('Atual-TXT'!A3837&lt;&gt;"",RIGHT(LEFT('Atual-TXT'!A3837,77),1),"")</f>
        <v/>
      </c>
      <c r="E3816" s="12" t="str">
        <f>IF('Atual-TXT'!A3837&lt;&gt;"",IF(MOD(VALUE(LEFT(A3816,1)),2)=1,IF(D3816="D",C3816,-C3816),IF(D3816="C",C3816,-C3816)),"")</f>
        <v/>
      </c>
    </row>
    <row r="3817" spans="1:5" x14ac:dyDescent="0.2">
      <c r="A3817" s="11" t="str">
        <f>IF('Atual-TXT'!A3838&lt;&gt;"",LEFT('Atual-TXT'!A3838,15),"")</f>
        <v/>
      </c>
      <c r="B3817" s="11" t="str">
        <f>IF('Atual-TXT'!A3838&lt;&gt;"",RIGHT(LEFT('Atual-TXT'!A3838,51),34),"")</f>
        <v/>
      </c>
      <c r="C3817" s="12" t="str">
        <f>IF('Atual-TXT'!A3838&lt;&gt;"",VALUE(RIGHT(LEFT('Atual-TXT'!A3838,75),23)),"")</f>
        <v/>
      </c>
      <c r="D3817" s="11" t="str">
        <f>IF('Atual-TXT'!A3838&lt;&gt;"",RIGHT(LEFT('Atual-TXT'!A3838,77),1),"")</f>
        <v/>
      </c>
      <c r="E3817" s="12" t="str">
        <f>IF('Atual-TXT'!A3838&lt;&gt;"",IF(MOD(VALUE(LEFT(A3817,1)),2)=1,IF(D3817="D",C3817,-C3817),IF(D3817="C",C3817,-C3817)),"")</f>
        <v/>
      </c>
    </row>
    <row r="3818" spans="1:5" x14ac:dyDescent="0.2">
      <c r="A3818" s="11" t="str">
        <f>IF('Atual-TXT'!A3839&lt;&gt;"",LEFT('Atual-TXT'!A3839,15),"")</f>
        <v/>
      </c>
      <c r="B3818" s="11" t="str">
        <f>IF('Atual-TXT'!A3839&lt;&gt;"",RIGHT(LEFT('Atual-TXT'!A3839,51),34),"")</f>
        <v/>
      </c>
      <c r="C3818" s="12" t="str">
        <f>IF('Atual-TXT'!A3839&lt;&gt;"",VALUE(RIGHT(LEFT('Atual-TXT'!A3839,75),23)),"")</f>
        <v/>
      </c>
      <c r="D3818" s="11" t="str">
        <f>IF('Atual-TXT'!A3839&lt;&gt;"",RIGHT(LEFT('Atual-TXT'!A3839,77),1),"")</f>
        <v/>
      </c>
      <c r="E3818" s="12" t="str">
        <f>IF('Atual-TXT'!A3839&lt;&gt;"",IF(MOD(VALUE(LEFT(A3818,1)),2)=1,IF(D3818="D",C3818,-C3818),IF(D3818="C",C3818,-C3818)),"")</f>
        <v/>
      </c>
    </row>
    <row r="3819" spans="1:5" x14ac:dyDescent="0.2">
      <c r="A3819" s="11" t="str">
        <f>IF('Atual-TXT'!A3840&lt;&gt;"",LEFT('Atual-TXT'!A3840,15),"")</f>
        <v/>
      </c>
      <c r="B3819" s="11" t="str">
        <f>IF('Atual-TXT'!A3840&lt;&gt;"",RIGHT(LEFT('Atual-TXT'!A3840,51),34),"")</f>
        <v/>
      </c>
      <c r="C3819" s="12" t="str">
        <f>IF('Atual-TXT'!A3840&lt;&gt;"",VALUE(RIGHT(LEFT('Atual-TXT'!A3840,75),23)),"")</f>
        <v/>
      </c>
      <c r="D3819" s="11" t="str">
        <f>IF('Atual-TXT'!A3840&lt;&gt;"",RIGHT(LEFT('Atual-TXT'!A3840,77),1),"")</f>
        <v/>
      </c>
      <c r="E3819" s="12" t="str">
        <f>IF('Atual-TXT'!A3840&lt;&gt;"",IF(MOD(VALUE(LEFT(A3819,1)),2)=1,IF(D3819="D",C3819,-C3819),IF(D3819="C",C3819,-C3819)),"")</f>
        <v/>
      </c>
    </row>
    <row r="3820" spans="1:5" x14ac:dyDescent="0.2">
      <c r="A3820" s="11" t="str">
        <f>IF('Atual-TXT'!A3841&lt;&gt;"",LEFT('Atual-TXT'!A3841,15),"")</f>
        <v/>
      </c>
      <c r="B3820" s="11" t="str">
        <f>IF('Atual-TXT'!A3841&lt;&gt;"",RIGHT(LEFT('Atual-TXT'!A3841,51),34),"")</f>
        <v/>
      </c>
      <c r="C3820" s="12" t="str">
        <f>IF('Atual-TXT'!A3841&lt;&gt;"",VALUE(RIGHT(LEFT('Atual-TXT'!A3841,75),23)),"")</f>
        <v/>
      </c>
      <c r="D3820" s="11" t="str">
        <f>IF('Atual-TXT'!A3841&lt;&gt;"",RIGHT(LEFT('Atual-TXT'!A3841,77),1),"")</f>
        <v/>
      </c>
      <c r="E3820" s="12" t="str">
        <f>IF('Atual-TXT'!A3841&lt;&gt;"",IF(MOD(VALUE(LEFT(A3820,1)),2)=1,IF(D3820="D",C3820,-C3820),IF(D3820="C",C3820,-C3820)),"")</f>
        <v/>
      </c>
    </row>
    <row r="3821" spans="1:5" x14ac:dyDescent="0.2">
      <c r="A3821" s="11" t="str">
        <f>IF('Atual-TXT'!A3842&lt;&gt;"",LEFT('Atual-TXT'!A3842,15),"")</f>
        <v/>
      </c>
      <c r="B3821" s="11" t="str">
        <f>IF('Atual-TXT'!A3842&lt;&gt;"",RIGHT(LEFT('Atual-TXT'!A3842,51),34),"")</f>
        <v/>
      </c>
      <c r="C3821" s="12" t="str">
        <f>IF('Atual-TXT'!A3842&lt;&gt;"",VALUE(RIGHT(LEFT('Atual-TXT'!A3842,75),23)),"")</f>
        <v/>
      </c>
      <c r="D3821" s="11" t="str">
        <f>IF('Atual-TXT'!A3842&lt;&gt;"",RIGHT(LEFT('Atual-TXT'!A3842,77),1),"")</f>
        <v/>
      </c>
      <c r="E3821" s="12" t="str">
        <f>IF('Atual-TXT'!A3842&lt;&gt;"",IF(MOD(VALUE(LEFT(A3821,1)),2)=1,IF(D3821="D",C3821,-C3821),IF(D3821="C",C3821,-C3821)),"")</f>
        <v/>
      </c>
    </row>
    <row r="3822" spans="1:5" x14ac:dyDescent="0.2">
      <c r="A3822" s="11" t="str">
        <f>IF('Atual-TXT'!A3843&lt;&gt;"",LEFT('Atual-TXT'!A3843,15),"")</f>
        <v/>
      </c>
      <c r="B3822" s="11" t="str">
        <f>IF('Atual-TXT'!A3843&lt;&gt;"",RIGHT(LEFT('Atual-TXT'!A3843,51),34),"")</f>
        <v/>
      </c>
      <c r="C3822" s="12" t="str">
        <f>IF('Atual-TXT'!A3843&lt;&gt;"",VALUE(RIGHT(LEFT('Atual-TXT'!A3843,75),23)),"")</f>
        <v/>
      </c>
      <c r="D3822" s="11" t="str">
        <f>IF('Atual-TXT'!A3843&lt;&gt;"",RIGHT(LEFT('Atual-TXT'!A3843,77),1),"")</f>
        <v/>
      </c>
      <c r="E3822" s="12" t="str">
        <f>IF('Atual-TXT'!A3843&lt;&gt;"",IF(MOD(VALUE(LEFT(A3822,1)),2)=1,IF(D3822="D",C3822,-C3822),IF(D3822="C",C3822,-C3822)),"")</f>
        <v/>
      </c>
    </row>
    <row r="3823" spans="1:5" x14ac:dyDescent="0.2">
      <c r="A3823" s="11" t="str">
        <f>IF('Atual-TXT'!A3844&lt;&gt;"",LEFT('Atual-TXT'!A3844,15),"")</f>
        <v/>
      </c>
      <c r="B3823" s="11" t="str">
        <f>IF('Atual-TXT'!A3844&lt;&gt;"",RIGHT(LEFT('Atual-TXT'!A3844,51),34),"")</f>
        <v/>
      </c>
      <c r="C3823" s="12" t="str">
        <f>IF('Atual-TXT'!A3844&lt;&gt;"",VALUE(RIGHT(LEFT('Atual-TXT'!A3844,75),23)),"")</f>
        <v/>
      </c>
      <c r="D3823" s="11" t="str">
        <f>IF('Atual-TXT'!A3844&lt;&gt;"",RIGHT(LEFT('Atual-TXT'!A3844,77),1),"")</f>
        <v/>
      </c>
      <c r="E3823" s="12" t="str">
        <f>IF('Atual-TXT'!A3844&lt;&gt;"",IF(MOD(VALUE(LEFT(A3823,1)),2)=1,IF(D3823="D",C3823,-C3823),IF(D3823="C",C3823,-C3823)),"")</f>
        <v/>
      </c>
    </row>
    <row r="3824" spans="1:5" x14ac:dyDescent="0.2">
      <c r="A3824" s="11" t="str">
        <f>IF('Atual-TXT'!A3845&lt;&gt;"",LEFT('Atual-TXT'!A3845,15),"")</f>
        <v/>
      </c>
      <c r="B3824" s="11" t="str">
        <f>IF('Atual-TXT'!A3845&lt;&gt;"",RIGHT(LEFT('Atual-TXT'!A3845,51),34),"")</f>
        <v/>
      </c>
      <c r="C3824" s="12" t="str">
        <f>IF('Atual-TXT'!A3845&lt;&gt;"",VALUE(RIGHT(LEFT('Atual-TXT'!A3845,75),23)),"")</f>
        <v/>
      </c>
      <c r="D3824" s="11" t="str">
        <f>IF('Atual-TXT'!A3845&lt;&gt;"",RIGHT(LEFT('Atual-TXT'!A3845,77),1),"")</f>
        <v/>
      </c>
      <c r="E3824" s="12" t="str">
        <f>IF('Atual-TXT'!A3845&lt;&gt;"",IF(MOD(VALUE(LEFT(A3824,1)),2)=1,IF(D3824="D",C3824,-C3824),IF(D3824="C",C3824,-C3824)),"")</f>
        <v/>
      </c>
    </row>
    <row r="3825" spans="1:5" x14ac:dyDescent="0.2">
      <c r="A3825" s="11" t="str">
        <f>IF('Atual-TXT'!A3846&lt;&gt;"",LEFT('Atual-TXT'!A3846,15),"")</f>
        <v/>
      </c>
      <c r="B3825" s="11" t="str">
        <f>IF('Atual-TXT'!A3846&lt;&gt;"",RIGHT(LEFT('Atual-TXT'!A3846,51),34),"")</f>
        <v/>
      </c>
      <c r="C3825" s="12" t="str">
        <f>IF('Atual-TXT'!A3846&lt;&gt;"",VALUE(RIGHT(LEFT('Atual-TXT'!A3846,75),23)),"")</f>
        <v/>
      </c>
      <c r="D3825" s="11" t="str">
        <f>IF('Atual-TXT'!A3846&lt;&gt;"",RIGHT(LEFT('Atual-TXT'!A3846,77),1),"")</f>
        <v/>
      </c>
      <c r="E3825" s="12" t="str">
        <f>IF('Atual-TXT'!A3846&lt;&gt;"",IF(MOD(VALUE(LEFT(A3825,1)),2)=1,IF(D3825="D",C3825,-C3825),IF(D3825="C",C3825,-C3825)),"")</f>
        <v/>
      </c>
    </row>
    <row r="3826" spans="1:5" x14ac:dyDescent="0.2">
      <c r="A3826" s="11" t="str">
        <f>IF('Atual-TXT'!A3847&lt;&gt;"",LEFT('Atual-TXT'!A3847,15),"")</f>
        <v/>
      </c>
      <c r="B3826" s="11" t="str">
        <f>IF('Atual-TXT'!A3847&lt;&gt;"",RIGHT(LEFT('Atual-TXT'!A3847,51),34),"")</f>
        <v/>
      </c>
      <c r="C3826" s="12" t="str">
        <f>IF('Atual-TXT'!A3847&lt;&gt;"",VALUE(RIGHT(LEFT('Atual-TXT'!A3847,75),23)),"")</f>
        <v/>
      </c>
      <c r="D3826" s="11" t="str">
        <f>IF('Atual-TXT'!A3847&lt;&gt;"",RIGHT(LEFT('Atual-TXT'!A3847,77),1),"")</f>
        <v/>
      </c>
      <c r="E3826" s="12" t="str">
        <f>IF('Atual-TXT'!A3847&lt;&gt;"",IF(MOD(VALUE(LEFT(A3826,1)),2)=1,IF(D3826="D",C3826,-C3826),IF(D3826="C",C3826,-C3826)),"")</f>
        <v/>
      </c>
    </row>
    <row r="3827" spans="1:5" x14ac:dyDescent="0.2">
      <c r="A3827" s="11" t="str">
        <f>IF('Atual-TXT'!A3848&lt;&gt;"",LEFT('Atual-TXT'!A3848,15),"")</f>
        <v/>
      </c>
      <c r="B3827" s="11" t="str">
        <f>IF('Atual-TXT'!A3848&lt;&gt;"",RIGHT(LEFT('Atual-TXT'!A3848,51),34),"")</f>
        <v/>
      </c>
      <c r="C3827" s="12" t="str">
        <f>IF('Atual-TXT'!A3848&lt;&gt;"",VALUE(RIGHT(LEFT('Atual-TXT'!A3848,75),23)),"")</f>
        <v/>
      </c>
      <c r="D3827" s="11" t="str">
        <f>IF('Atual-TXT'!A3848&lt;&gt;"",RIGHT(LEFT('Atual-TXT'!A3848,77),1),"")</f>
        <v/>
      </c>
      <c r="E3827" s="12" t="str">
        <f>IF('Atual-TXT'!A3848&lt;&gt;"",IF(MOD(VALUE(LEFT(A3827,1)),2)=1,IF(D3827="D",C3827,-C3827),IF(D3827="C",C3827,-C3827)),"")</f>
        <v/>
      </c>
    </row>
    <row r="3828" spans="1:5" x14ac:dyDescent="0.2">
      <c r="A3828" s="11" t="str">
        <f>IF('Atual-TXT'!A3849&lt;&gt;"",LEFT('Atual-TXT'!A3849,15),"")</f>
        <v/>
      </c>
      <c r="B3828" s="11" t="str">
        <f>IF('Atual-TXT'!A3849&lt;&gt;"",RIGHT(LEFT('Atual-TXT'!A3849,51),34),"")</f>
        <v/>
      </c>
      <c r="C3828" s="12" t="str">
        <f>IF('Atual-TXT'!A3849&lt;&gt;"",VALUE(RIGHT(LEFT('Atual-TXT'!A3849,75),23)),"")</f>
        <v/>
      </c>
      <c r="D3828" s="11" t="str">
        <f>IF('Atual-TXT'!A3849&lt;&gt;"",RIGHT(LEFT('Atual-TXT'!A3849,77),1),"")</f>
        <v/>
      </c>
      <c r="E3828" s="12" t="str">
        <f>IF('Atual-TXT'!A3849&lt;&gt;"",IF(MOD(VALUE(LEFT(A3828,1)),2)=1,IF(D3828="D",C3828,-C3828),IF(D3828="C",C3828,-C3828)),"")</f>
        <v/>
      </c>
    </row>
    <row r="3829" spans="1:5" x14ac:dyDescent="0.2">
      <c r="A3829" s="11" t="str">
        <f>IF('Atual-TXT'!A3850&lt;&gt;"",LEFT('Atual-TXT'!A3850,15),"")</f>
        <v/>
      </c>
      <c r="B3829" s="11" t="str">
        <f>IF('Atual-TXT'!A3850&lt;&gt;"",RIGHT(LEFT('Atual-TXT'!A3850,51),34),"")</f>
        <v/>
      </c>
      <c r="C3829" s="12" t="str">
        <f>IF('Atual-TXT'!A3850&lt;&gt;"",VALUE(RIGHT(LEFT('Atual-TXT'!A3850,75),23)),"")</f>
        <v/>
      </c>
      <c r="D3829" s="11" t="str">
        <f>IF('Atual-TXT'!A3850&lt;&gt;"",RIGHT(LEFT('Atual-TXT'!A3850,77),1),"")</f>
        <v/>
      </c>
      <c r="E3829" s="12" t="str">
        <f>IF('Atual-TXT'!A3850&lt;&gt;"",IF(MOD(VALUE(LEFT(A3829,1)),2)=1,IF(D3829="D",C3829,-C3829),IF(D3829="C",C3829,-C3829)),"")</f>
        <v/>
      </c>
    </row>
    <row r="3830" spans="1:5" x14ac:dyDescent="0.2">
      <c r="A3830" s="11" t="str">
        <f>IF('Atual-TXT'!A3851&lt;&gt;"",LEFT('Atual-TXT'!A3851,15),"")</f>
        <v/>
      </c>
      <c r="B3830" s="11" t="str">
        <f>IF('Atual-TXT'!A3851&lt;&gt;"",RIGHT(LEFT('Atual-TXT'!A3851,51),34),"")</f>
        <v/>
      </c>
      <c r="C3830" s="12" t="str">
        <f>IF('Atual-TXT'!A3851&lt;&gt;"",VALUE(RIGHT(LEFT('Atual-TXT'!A3851,75),23)),"")</f>
        <v/>
      </c>
      <c r="D3830" s="11" t="str">
        <f>IF('Atual-TXT'!A3851&lt;&gt;"",RIGHT(LEFT('Atual-TXT'!A3851,77),1),"")</f>
        <v/>
      </c>
      <c r="E3830" s="12" t="str">
        <f>IF('Atual-TXT'!A3851&lt;&gt;"",IF(MOD(VALUE(LEFT(A3830,1)),2)=1,IF(D3830="D",C3830,-C3830),IF(D3830="C",C3830,-C3830)),"")</f>
        <v/>
      </c>
    </row>
    <row r="3831" spans="1:5" x14ac:dyDescent="0.2">
      <c r="A3831" s="11" t="str">
        <f>IF('Atual-TXT'!A3852&lt;&gt;"",LEFT('Atual-TXT'!A3852,15),"")</f>
        <v/>
      </c>
      <c r="B3831" s="11" t="str">
        <f>IF('Atual-TXT'!A3852&lt;&gt;"",RIGHT(LEFT('Atual-TXT'!A3852,51),34),"")</f>
        <v/>
      </c>
      <c r="C3831" s="12" t="str">
        <f>IF('Atual-TXT'!A3852&lt;&gt;"",VALUE(RIGHT(LEFT('Atual-TXT'!A3852,75),23)),"")</f>
        <v/>
      </c>
      <c r="D3831" s="11" t="str">
        <f>IF('Atual-TXT'!A3852&lt;&gt;"",RIGHT(LEFT('Atual-TXT'!A3852,77),1),"")</f>
        <v/>
      </c>
      <c r="E3831" s="12" t="str">
        <f>IF('Atual-TXT'!A3852&lt;&gt;"",IF(MOD(VALUE(LEFT(A3831,1)),2)=1,IF(D3831="D",C3831,-C3831),IF(D3831="C",C3831,-C3831)),"")</f>
        <v/>
      </c>
    </row>
    <row r="3832" spans="1:5" x14ac:dyDescent="0.2">
      <c r="A3832" s="11" t="str">
        <f>IF('Atual-TXT'!A3853&lt;&gt;"",LEFT('Atual-TXT'!A3853,15),"")</f>
        <v/>
      </c>
      <c r="B3832" s="11" t="str">
        <f>IF('Atual-TXT'!A3853&lt;&gt;"",RIGHT(LEFT('Atual-TXT'!A3853,51),34),"")</f>
        <v/>
      </c>
      <c r="C3832" s="12" t="str">
        <f>IF('Atual-TXT'!A3853&lt;&gt;"",VALUE(RIGHT(LEFT('Atual-TXT'!A3853,75),23)),"")</f>
        <v/>
      </c>
      <c r="D3832" s="11" t="str">
        <f>IF('Atual-TXT'!A3853&lt;&gt;"",RIGHT(LEFT('Atual-TXT'!A3853,77),1),"")</f>
        <v/>
      </c>
      <c r="E3832" s="12" t="str">
        <f>IF('Atual-TXT'!A3853&lt;&gt;"",IF(MOD(VALUE(LEFT(A3832,1)),2)=1,IF(D3832="D",C3832,-C3832),IF(D3832="C",C3832,-C3832)),"")</f>
        <v/>
      </c>
    </row>
    <row r="3833" spans="1:5" x14ac:dyDescent="0.2">
      <c r="A3833" s="11" t="str">
        <f>IF('Atual-TXT'!A3854&lt;&gt;"",LEFT('Atual-TXT'!A3854,15),"")</f>
        <v/>
      </c>
      <c r="B3833" s="11" t="str">
        <f>IF('Atual-TXT'!A3854&lt;&gt;"",RIGHT(LEFT('Atual-TXT'!A3854,51),34),"")</f>
        <v/>
      </c>
      <c r="C3833" s="12" t="str">
        <f>IF('Atual-TXT'!A3854&lt;&gt;"",VALUE(RIGHT(LEFT('Atual-TXT'!A3854,75),23)),"")</f>
        <v/>
      </c>
      <c r="D3833" s="11" t="str">
        <f>IF('Atual-TXT'!A3854&lt;&gt;"",RIGHT(LEFT('Atual-TXT'!A3854,77),1),"")</f>
        <v/>
      </c>
      <c r="E3833" s="12" t="str">
        <f>IF('Atual-TXT'!A3854&lt;&gt;"",IF(MOD(VALUE(LEFT(A3833,1)),2)=1,IF(D3833="D",C3833,-C3833),IF(D3833="C",C3833,-C3833)),"")</f>
        <v/>
      </c>
    </row>
    <row r="3834" spans="1:5" x14ac:dyDescent="0.2">
      <c r="A3834" s="11" t="str">
        <f>IF('Atual-TXT'!A3855&lt;&gt;"",LEFT('Atual-TXT'!A3855,15),"")</f>
        <v/>
      </c>
      <c r="B3834" s="11" t="str">
        <f>IF('Atual-TXT'!A3855&lt;&gt;"",RIGHT(LEFT('Atual-TXT'!A3855,51),34),"")</f>
        <v/>
      </c>
      <c r="C3834" s="12" t="str">
        <f>IF('Atual-TXT'!A3855&lt;&gt;"",VALUE(RIGHT(LEFT('Atual-TXT'!A3855,75),23)),"")</f>
        <v/>
      </c>
      <c r="D3834" s="11" t="str">
        <f>IF('Atual-TXT'!A3855&lt;&gt;"",RIGHT(LEFT('Atual-TXT'!A3855,77),1),"")</f>
        <v/>
      </c>
      <c r="E3834" s="12" t="str">
        <f>IF('Atual-TXT'!A3855&lt;&gt;"",IF(MOD(VALUE(LEFT(A3834,1)),2)=1,IF(D3834="D",C3834,-C3834),IF(D3834="C",C3834,-C3834)),"")</f>
        <v/>
      </c>
    </row>
    <row r="3835" spans="1:5" x14ac:dyDescent="0.2">
      <c r="A3835" s="11" t="str">
        <f>IF('Atual-TXT'!A3856&lt;&gt;"",LEFT('Atual-TXT'!A3856,15),"")</f>
        <v/>
      </c>
      <c r="B3835" s="11" t="str">
        <f>IF('Atual-TXT'!A3856&lt;&gt;"",RIGHT(LEFT('Atual-TXT'!A3856,51),34),"")</f>
        <v/>
      </c>
      <c r="C3835" s="12" t="str">
        <f>IF('Atual-TXT'!A3856&lt;&gt;"",VALUE(RIGHT(LEFT('Atual-TXT'!A3856,75),23)),"")</f>
        <v/>
      </c>
      <c r="D3835" s="11" t="str">
        <f>IF('Atual-TXT'!A3856&lt;&gt;"",RIGHT(LEFT('Atual-TXT'!A3856,77),1),"")</f>
        <v/>
      </c>
      <c r="E3835" s="12" t="str">
        <f>IF('Atual-TXT'!A3856&lt;&gt;"",IF(MOD(VALUE(LEFT(A3835,1)),2)=1,IF(D3835="D",C3835,-C3835),IF(D3835="C",C3835,-C3835)),"")</f>
        <v/>
      </c>
    </row>
    <row r="3836" spans="1:5" x14ac:dyDescent="0.2">
      <c r="A3836" s="11" t="str">
        <f>IF('Atual-TXT'!A3857&lt;&gt;"",LEFT('Atual-TXT'!A3857,15),"")</f>
        <v/>
      </c>
      <c r="B3836" s="11" t="str">
        <f>IF('Atual-TXT'!A3857&lt;&gt;"",RIGHT(LEFT('Atual-TXT'!A3857,51),34),"")</f>
        <v/>
      </c>
      <c r="C3836" s="12" t="str">
        <f>IF('Atual-TXT'!A3857&lt;&gt;"",VALUE(RIGHT(LEFT('Atual-TXT'!A3857,75),23)),"")</f>
        <v/>
      </c>
      <c r="D3836" s="11" t="str">
        <f>IF('Atual-TXT'!A3857&lt;&gt;"",RIGHT(LEFT('Atual-TXT'!A3857,77),1),"")</f>
        <v/>
      </c>
      <c r="E3836" s="12" t="str">
        <f>IF('Atual-TXT'!A3857&lt;&gt;"",IF(MOD(VALUE(LEFT(A3836,1)),2)=1,IF(D3836="D",C3836,-C3836),IF(D3836="C",C3836,-C3836)),"")</f>
        <v/>
      </c>
    </row>
    <row r="3837" spans="1:5" x14ac:dyDescent="0.2">
      <c r="A3837" s="11" t="str">
        <f>IF('Atual-TXT'!A3858&lt;&gt;"",LEFT('Atual-TXT'!A3858,15),"")</f>
        <v/>
      </c>
      <c r="B3837" s="11" t="str">
        <f>IF('Atual-TXT'!A3858&lt;&gt;"",RIGHT(LEFT('Atual-TXT'!A3858,51),34),"")</f>
        <v/>
      </c>
      <c r="C3837" s="12" t="str">
        <f>IF('Atual-TXT'!A3858&lt;&gt;"",VALUE(RIGHT(LEFT('Atual-TXT'!A3858,75),23)),"")</f>
        <v/>
      </c>
      <c r="D3837" s="11" t="str">
        <f>IF('Atual-TXT'!A3858&lt;&gt;"",RIGHT(LEFT('Atual-TXT'!A3858,77),1),"")</f>
        <v/>
      </c>
      <c r="E3837" s="12" t="str">
        <f>IF('Atual-TXT'!A3858&lt;&gt;"",IF(MOD(VALUE(LEFT(A3837,1)),2)=1,IF(D3837="D",C3837,-C3837),IF(D3837="C",C3837,-C3837)),"")</f>
        <v/>
      </c>
    </row>
    <row r="3838" spans="1:5" x14ac:dyDescent="0.2">
      <c r="A3838" s="11" t="str">
        <f>IF('Atual-TXT'!A3859&lt;&gt;"",LEFT('Atual-TXT'!A3859,15),"")</f>
        <v/>
      </c>
      <c r="B3838" s="11" t="str">
        <f>IF('Atual-TXT'!A3859&lt;&gt;"",RIGHT(LEFT('Atual-TXT'!A3859,51),34),"")</f>
        <v/>
      </c>
      <c r="C3838" s="12" t="str">
        <f>IF('Atual-TXT'!A3859&lt;&gt;"",VALUE(RIGHT(LEFT('Atual-TXT'!A3859,75),23)),"")</f>
        <v/>
      </c>
      <c r="D3838" s="11" t="str">
        <f>IF('Atual-TXT'!A3859&lt;&gt;"",RIGHT(LEFT('Atual-TXT'!A3859,77),1),"")</f>
        <v/>
      </c>
      <c r="E3838" s="12" t="str">
        <f>IF('Atual-TXT'!A3859&lt;&gt;"",IF(MOD(VALUE(LEFT(A3838,1)),2)=1,IF(D3838="D",C3838,-C3838),IF(D3838="C",C3838,-C3838)),"")</f>
        <v/>
      </c>
    </row>
    <row r="3839" spans="1:5" x14ac:dyDescent="0.2">
      <c r="A3839" s="11" t="str">
        <f>IF('Atual-TXT'!A3860&lt;&gt;"",LEFT('Atual-TXT'!A3860,15),"")</f>
        <v/>
      </c>
      <c r="B3839" s="11" t="str">
        <f>IF('Atual-TXT'!A3860&lt;&gt;"",RIGHT(LEFT('Atual-TXT'!A3860,51),34),"")</f>
        <v/>
      </c>
      <c r="C3839" s="12" t="str">
        <f>IF('Atual-TXT'!A3860&lt;&gt;"",VALUE(RIGHT(LEFT('Atual-TXT'!A3860,75),23)),"")</f>
        <v/>
      </c>
      <c r="D3839" s="11" t="str">
        <f>IF('Atual-TXT'!A3860&lt;&gt;"",RIGHT(LEFT('Atual-TXT'!A3860,77),1),"")</f>
        <v/>
      </c>
      <c r="E3839" s="12" t="str">
        <f>IF('Atual-TXT'!A3860&lt;&gt;"",IF(MOD(VALUE(LEFT(A3839,1)),2)=1,IF(D3839="D",C3839,-C3839),IF(D3839="C",C3839,-C3839)),"")</f>
        <v/>
      </c>
    </row>
    <row r="3840" spans="1:5" x14ac:dyDescent="0.2">
      <c r="A3840" s="11" t="str">
        <f>IF('Atual-TXT'!A3861&lt;&gt;"",LEFT('Atual-TXT'!A3861,15),"")</f>
        <v/>
      </c>
      <c r="B3840" s="11" t="str">
        <f>IF('Atual-TXT'!A3861&lt;&gt;"",RIGHT(LEFT('Atual-TXT'!A3861,51),34),"")</f>
        <v/>
      </c>
      <c r="C3840" s="12" t="str">
        <f>IF('Atual-TXT'!A3861&lt;&gt;"",VALUE(RIGHT(LEFT('Atual-TXT'!A3861,75),23)),"")</f>
        <v/>
      </c>
      <c r="D3840" s="11" t="str">
        <f>IF('Atual-TXT'!A3861&lt;&gt;"",RIGHT(LEFT('Atual-TXT'!A3861,77),1),"")</f>
        <v/>
      </c>
      <c r="E3840" s="12" t="str">
        <f>IF('Atual-TXT'!A3861&lt;&gt;"",IF(MOD(VALUE(LEFT(A3840,1)),2)=1,IF(D3840="D",C3840,-C3840),IF(D3840="C",C3840,-C3840)),"")</f>
        <v/>
      </c>
    </row>
    <row r="3841" spans="1:5" x14ac:dyDescent="0.2">
      <c r="A3841" s="11" t="str">
        <f>IF('Atual-TXT'!A3862&lt;&gt;"",LEFT('Atual-TXT'!A3862,15),"")</f>
        <v/>
      </c>
      <c r="B3841" s="11" t="str">
        <f>IF('Atual-TXT'!A3862&lt;&gt;"",RIGHT(LEFT('Atual-TXT'!A3862,51),34),"")</f>
        <v/>
      </c>
      <c r="C3841" s="12" t="str">
        <f>IF('Atual-TXT'!A3862&lt;&gt;"",VALUE(RIGHT(LEFT('Atual-TXT'!A3862,75),23)),"")</f>
        <v/>
      </c>
      <c r="D3841" s="11" t="str">
        <f>IF('Atual-TXT'!A3862&lt;&gt;"",RIGHT(LEFT('Atual-TXT'!A3862,77),1),"")</f>
        <v/>
      </c>
      <c r="E3841" s="12" t="str">
        <f>IF('Atual-TXT'!A3862&lt;&gt;"",IF(MOD(VALUE(LEFT(A3841,1)),2)=1,IF(D3841="D",C3841,-C3841),IF(D3841="C",C3841,-C3841)),"")</f>
        <v/>
      </c>
    </row>
    <row r="3842" spans="1:5" x14ac:dyDescent="0.2">
      <c r="A3842" s="11" t="str">
        <f>IF('Atual-TXT'!A3863&lt;&gt;"",LEFT('Atual-TXT'!A3863,15),"")</f>
        <v/>
      </c>
      <c r="B3842" s="11" t="str">
        <f>IF('Atual-TXT'!A3863&lt;&gt;"",RIGHT(LEFT('Atual-TXT'!A3863,51),34),"")</f>
        <v/>
      </c>
      <c r="C3842" s="12" t="str">
        <f>IF('Atual-TXT'!A3863&lt;&gt;"",VALUE(RIGHT(LEFT('Atual-TXT'!A3863,75),23)),"")</f>
        <v/>
      </c>
      <c r="D3842" s="11" t="str">
        <f>IF('Atual-TXT'!A3863&lt;&gt;"",RIGHT(LEFT('Atual-TXT'!A3863,77),1),"")</f>
        <v/>
      </c>
      <c r="E3842" s="12" t="str">
        <f>IF('Atual-TXT'!A3863&lt;&gt;"",IF(MOD(VALUE(LEFT(A3842,1)),2)=1,IF(D3842="D",C3842,-C3842),IF(D3842="C",C3842,-C3842)),"")</f>
        <v/>
      </c>
    </row>
    <row r="3843" spans="1:5" x14ac:dyDescent="0.2">
      <c r="A3843" s="11" t="str">
        <f>IF('Atual-TXT'!A3864&lt;&gt;"",LEFT('Atual-TXT'!A3864,15),"")</f>
        <v/>
      </c>
      <c r="B3843" s="11" t="str">
        <f>IF('Atual-TXT'!A3864&lt;&gt;"",RIGHT(LEFT('Atual-TXT'!A3864,51),34),"")</f>
        <v/>
      </c>
      <c r="C3843" s="12" t="str">
        <f>IF('Atual-TXT'!A3864&lt;&gt;"",VALUE(RIGHT(LEFT('Atual-TXT'!A3864,75),23)),"")</f>
        <v/>
      </c>
      <c r="D3843" s="11" t="str">
        <f>IF('Atual-TXT'!A3864&lt;&gt;"",RIGHT(LEFT('Atual-TXT'!A3864,77),1),"")</f>
        <v/>
      </c>
      <c r="E3843" s="12" t="str">
        <f>IF('Atual-TXT'!A3864&lt;&gt;"",IF(MOD(VALUE(LEFT(A3843,1)),2)=1,IF(D3843="D",C3843,-C3843),IF(D3843="C",C3843,-C3843)),"")</f>
        <v/>
      </c>
    </row>
    <row r="3844" spans="1:5" x14ac:dyDescent="0.2">
      <c r="A3844" s="11" t="str">
        <f>IF('Atual-TXT'!A3865&lt;&gt;"",LEFT('Atual-TXT'!A3865,15),"")</f>
        <v/>
      </c>
      <c r="B3844" s="11" t="str">
        <f>IF('Atual-TXT'!A3865&lt;&gt;"",RIGHT(LEFT('Atual-TXT'!A3865,51),34),"")</f>
        <v/>
      </c>
      <c r="C3844" s="12" t="str">
        <f>IF('Atual-TXT'!A3865&lt;&gt;"",VALUE(RIGHT(LEFT('Atual-TXT'!A3865,75),23)),"")</f>
        <v/>
      </c>
      <c r="D3844" s="11" t="str">
        <f>IF('Atual-TXT'!A3865&lt;&gt;"",RIGHT(LEFT('Atual-TXT'!A3865,77),1),"")</f>
        <v/>
      </c>
      <c r="E3844" s="12" t="str">
        <f>IF('Atual-TXT'!A3865&lt;&gt;"",IF(MOD(VALUE(LEFT(A3844,1)),2)=1,IF(D3844="D",C3844,-C3844),IF(D3844="C",C3844,-C3844)),"")</f>
        <v/>
      </c>
    </row>
    <row r="3845" spans="1:5" x14ac:dyDescent="0.2">
      <c r="A3845" s="11" t="str">
        <f>IF('Atual-TXT'!A3866&lt;&gt;"",LEFT('Atual-TXT'!A3866,15),"")</f>
        <v/>
      </c>
      <c r="B3845" s="11" t="str">
        <f>IF('Atual-TXT'!A3866&lt;&gt;"",RIGHT(LEFT('Atual-TXT'!A3866,51),34),"")</f>
        <v/>
      </c>
      <c r="C3845" s="12" t="str">
        <f>IF('Atual-TXT'!A3866&lt;&gt;"",VALUE(RIGHT(LEFT('Atual-TXT'!A3866,75),23)),"")</f>
        <v/>
      </c>
      <c r="D3845" s="11" t="str">
        <f>IF('Atual-TXT'!A3866&lt;&gt;"",RIGHT(LEFT('Atual-TXT'!A3866,77),1),"")</f>
        <v/>
      </c>
      <c r="E3845" s="12" t="str">
        <f>IF('Atual-TXT'!A3866&lt;&gt;"",IF(MOD(VALUE(LEFT(A3845,1)),2)=1,IF(D3845="D",C3845,-C3845),IF(D3845="C",C3845,-C3845)),"")</f>
        <v/>
      </c>
    </row>
    <row r="3846" spans="1:5" x14ac:dyDescent="0.2">
      <c r="A3846" s="11" t="str">
        <f>IF('Atual-TXT'!A3867&lt;&gt;"",LEFT('Atual-TXT'!A3867,15),"")</f>
        <v/>
      </c>
      <c r="B3846" s="11" t="str">
        <f>IF('Atual-TXT'!A3867&lt;&gt;"",RIGHT(LEFT('Atual-TXT'!A3867,51),34),"")</f>
        <v/>
      </c>
      <c r="C3846" s="12" t="str">
        <f>IF('Atual-TXT'!A3867&lt;&gt;"",VALUE(RIGHT(LEFT('Atual-TXT'!A3867,75),23)),"")</f>
        <v/>
      </c>
      <c r="D3846" s="11" t="str">
        <f>IF('Atual-TXT'!A3867&lt;&gt;"",RIGHT(LEFT('Atual-TXT'!A3867,77),1),"")</f>
        <v/>
      </c>
      <c r="E3846" s="12" t="str">
        <f>IF('Atual-TXT'!A3867&lt;&gt;"",IF(MOD(VALUE(LEFT(A3846,1)),2)=1,IF(D3846="D",C3846,-C3846),IF(D3846="C",C3846,-C3846)),"")</f>
        <v/>
      </c>
    </row>
    <row r="3847" spans="1:5" x14ac:dyDescent="0.2">
      <c r="A3847" s="11" t="str">
        <f>IF('Atual-TXT'!A3868&lt;&gt;"",LEFT('Atual-TXT'!A3868,15),"")</f>
        <v/>
      </c>
      <c r="B3847" s="11" t="str">
        <f>IF('Atual-TXT'!A3868&lt;&gt;"",RIGHT(LEFT('Atual-TXT'!A3868,51),34),"")</f>
        <v/>
      </c>
      <c r="C3847" s="12" t="str">
        <f>IF('Atual-TXT'!A3868&lt;&gt;"",VALUE(RIGHT(LEFT('Atual-TXT'!A3868,75),23)),"")</f>
        <v/>
      </c>
      <c r="D3847" s="11" t="str">
        <f>IF('Atual-TXT'!A3868&lt;&gt;"",RIGHT(LEFT('Atual-TXT'!A3868,77),1),"")</f>
        <v/>
      </c>
      <c r="E3847" s="12" t="str">
        <f>IF('Atual-TXT'!A3868&lt;&gt;"",IF(MOD(VALUE(LEFT(A3847,1)),2)=1,IF(D3847="D",C3847,-C3847),IF(D3847="C",C3847,-C3847)),"")</f>
        <v/>
      </c>
    </row>
    <row r="3848" spans="1:5" x14ac:dyDescent="0.2">
      <c r="A3848" s="11" t="str">
        <f>IF('Atual-TXT'!A3869&lt;&gt;"",LEFT('Atual-TXT'!A3869,15),"")</f>
        <v/>
      </c>
      <c r="B3848" s="11" t="str">
        <f>IF('Atual-TXT'!A3869&lt;&gt;"",RIGHT(LEFT('Atual-TXT'!A3869,51),34),"")</f>
        <v/>
      </c>
      <c r="C3848" s="12" t="str">
        <f>IF('Atual-TXT'!A3869&lt;&gt;"",VALUE(RIGHT(LEFT('Atual-TXT'!A3869,75),23)),"")</f>
        <v/>
      </c>
      <c r="D3848" s="11" t="str">
        <f>IF('Atual-TXT'!A3869&lt;&gt;"",RIGHT(LEFT('Atual-TXT'!A3869,77),1),"")</f>
        <v/>
      </c>
      <c r="E3848" s="12" t="str">
        <f>IF('Atual-TXT'!A3869&lt;&gt;"",IF(MOD(VALUE(LEFT(A3848,1)),2)=1,IF(D3848="D",C3848,-C3848),IF(D3848="C",C3848,-C3848)),"")</f>
        <v/>
      </c>
    </row>
    <row r="3849" spans="1:5" x14ac:dyDescent="0.2">
      <c r="A3849" s="11" t="str">
        <f>IF('Atual-TXT'!A3870&lt;&gt;"",LEFT('Atual-TXT'!A3870,15),"")</f>
        <v/>
      </c>
      <c r="B3849" s="11" t="str">
        <f>IF('Atual-TXT'!A3870&lt;&gt;"",RIGHT(LEFT('Atual-TXT'!A3870,51),34),"")</f>
        <v/>
      </c>
      <c r="C3849" s="12" t="str">
        <f>IF('Atual-TXT'!A3870&lt;&gt;"",VALUE(RIGHT(LEFT('Atual-TXT'!A3870,75),23)),"")</f>
        <v/>
      </c>
      <c r="D3849" s="11" t="str">
        <f>IF('Atual-TXT'!A3870&lt;&gt;"",RIGHT(LEFT('Atual-TXT'!A3870,77),1),"")</f>
        <v/>
      </c>
      <c r="E3849" s="12" t="str">
        <f>IF('Atual-TXT'!A3870&lt;&gt;"",IF(MOD(VALUE(LEFT(A3849,1)),2)=1,IF(D3849="D",C3849,-C3849),IF(D3849="C",C3849,-C3849)),"")</f>
        <v/>
      </c>
    </row>
    <row r="3850" spans="1:5" x14ac:dyDescent="0.2">
      <c r="A3850" s="11" t="str">
        <f>IF('Atual-TXT'!A3871&lt;&gt;"",LEFT('Atual-TXT'!A3871,15),"")</f>
        <v/>
      </c>
      <c r="B3850" s="11" t="str">
        <f>IF('Atual-TXT'!A3871&lt;&gt;"",RIGHT(LEFT('Atual-TXT'!A3871,51),34),"")</f>
        <v/>
      </c>
      <c r="C3850" s="12" t="str">
        <f>IF('Atual-TXT'!A3871&lt;&gt;"",VALUE(RIGHT(LEFT('Atual-TXT'!A3871,75),23)),"")</f>
        <v/>
      </c>
      <c r="D3850" s="11" t="str">
        <f>IF('Atual-TXT'!A3871&lt;&gt;"",RIGHT(LEFT('Atual-TXT'!A3871,77),1),"")</f>
        <v/>
      </c>
      <c r="E3850" s="12" t="str">
        <f>IF('Atual-TXT'!A3871&lt;&gt;"",IF(MOD(VALUE(LEFT(A3850,1)),2)=1,IF(D3850="D",C3850,-C3850),IF(D3850="C",C3850,-C3850)),"")</f>
        <v/>
      </c>
    </row>
    <row r="3851" spans="1:5" x14ac:dyDescent="0.2">
      <c r="A3851" s="11" t="str">
        <f>IF('Atual-TXT'!A3872&lt;&gt;"",LEFT('Atual-TXT'!A3872,15),"")</f>
        <v/>
      </c>
      <c r="B3851" s="11" t="str">
        <f>IF('Atual-TXT'!A3872&lt;&gt;"",RIGHT(LEFT('Atual-TXT'!A3872,51),34),"")</f>
        <v/>
      </c>
      <c r="C3851" s="12" t="str">
        <f>IF('Atual-TXT'!A3872&lt;&gt;"",VALUE(RIGHT(LEFT('Atual-TXT'!A3872,75),23)),"")</f>
        <v/>
      </c>
      <c r="D3851" s="11" t="str">
        <f>IF('Atual-TXT'!A3872&lt;&gt;"",RIGHT(LEFT('Atual-TXT'!A3872,77),1),"")</f>
        <v/>
      </c>
      <c r="E3851" s="12" t="str">
        <f>IF('Atual-TXT'!A3872&lt;&gt;"",IF(MOD(VALUE(LEFT(A3851,1)),2)=1,IF(D3851="D",C3851,-C3851),IF(D3851="C",C3851,-C3851)),"")</f>
        <v/>
      </c>
    </row>
    <row r="3852" spans="1:5" x14ac:dyDescent="0.2">
      <c r="A3852" s="11" t="str">
        <f>IF('Atual-TXT'!A3873&lt;&gt;"",LEFT('Atual-TXT'!A3873,15),"")</f>
        <v/>
      </c>
      <c r="B3852" s="11" t="str">
        <f>IF('Atual-TXT'!A3873&lt;&gt;"",RIGHT(LEFT('Atual-TXT'!A3873,51),34),"")</f>
        <v/>
      </c>
      <c r="C3852" s="12" t="str">
        <f>IF('Atual-TXT'!A3873&lt;&gt;"",VALUE(RIGHT(LEFT('Atual-TXT'!A3873,75),23)),"")</f>
        <v/>
      </c>
      <c r="D3852" s="11" t="str">
        <f>IF('Atual-TXT'!A3873&lt;&gt;"",RIGHT(LEFT('Atual-TXT'!A3873,77),1),"")</f>
        <v/>
      </c>
      <c r="E3852" s="12" t="str">
        <f>IF('Atual-TXT'!A3873&lt;&gt;"",IF(MOD(VALUE(LEFT(A3852,1)),2)=1,IF(D3852="D",C3852,-C3852),IF(D3852="C",C3852,-C3852)),"")</f>
        <v/>
      </c>
    </row>
    <row r="3853" spans="1:5" x14ac:dyDescent="0.2">
      <c r="A3853" s="11" t="str">
        <f>IF('Atual-TXT'!A3874&lt;&gt;"",LEFT('Atual-TXT'!A3874,15),"")</f>
        <v/>
      </c>
      <c r="B3853" s="11" t="str">
        <f>IF('Atual-TXT'!A3874&lt;&gt;"",RIGHT(LEFT('Atual-TXT'!A3874,51),34),"")</f>
        <v/>
      </c>
      <c r="C3853" s="12" t="str">
        <f>IF('Atual-TXT'!A3874&lt;&gt;"",VALUE(RIGHT(LEFT('Atual-TXT'!A3874,75),23)),"")</f>
        <v/>
      </c>
      <c r="D3853" s="11" t="str">
        <f>IF('Atual-TXT'!A3874&lt;&gt;"",RIGHT(LEFT('Atual-TXT'!A3874,77),1),"")</f>
        <v/>
      </c>
      <c r="E3853" s="12" t="str">
        <f>IF('Atual-TXT'!A3874&lt;&gt;"",IF(MOD(VALUE(LEFT(A3853,1)),2)=1,IF(D3853="D",C3853,-C3853),IF(D3853="C",C3853,-C3853)),"")</f>
        <v/>
      </c>
    </row>
    <row r="3854" spans="1:5" x14ac:dyDescent="0.2">
      <c r="A3854" s="11" t="str">
        <f>IF('Atual-TXT'!A3875&lt;&gt;"",LEFT('Atual-TXT'!A3875,15),"")</f>
        <v/>
      </c>
      <c r="B3854" s="11" t="str">
        <f>IF('Atual-TXT'!A3875&lt;&gt;"",RIGHT(LEFT('Atual-TXT'!A3875,51),34),"")</f>
        <v/>
      </c>
      <c r="C3854" s="12" t="str">
        <f>IF('Atual-TXT'!A3875&lt;&gt;"",VALUE(RIGHT(LEFT('Atual-TXT'!A3875,75),23)),"")</f>
        <v/>
      </c>
      <c r="D3854" s="11" t="str">
        <f>IF('Atual-TXT'!A3875&lt;&gt;"",RIGHT(LEFT('Atual-TXT'!A3875,77),1),"")</f>
        <v/>
      </c>
      <c r="E3854" s="12" t="str">
        <f>IF('Atual-TXT'!A3875&lt;&gt;"",IF(MOD(VALUE(LEFT(A3854,1)),2)=1,IF(D3854="D",C3854,-C3854),IF(D3854="C",C3854,-C3854)),"")</f>
        <v/>
      </c>
    </row>
    <row r="3855" spans="1:5" x14ac:dyDescent="0.2">
      <c r="A3855" s="11" t="str">
        <f>IF('Atual-TXT'!A3876&lt;&gt;"",LEFT('Atual-TXT'!A3876,15),"")</f>
        <v/>
      </c>
      <c r="B3855" s="11" t="str">
        <f>IF('Atual-TXT'!A3876&lt;&gt;"",RIGHT(LEFT('Atual-TXT'!A3876,51),34),"")</f>
        <v/>
      </c>
      <c r="C3855" s="12" t="str">
        <f>IF('Atual-TXT'!A3876&lt;&gt;"",VALUE(RIGHT(LEFT('Atual-TXT'!A3876,75),23)),"")</f>
        <v/>
      </c>
      <c r="D3855" s="11" t="str">
        <f>IF('Atual-TXT'!A3876&lt;&gt;"",RIGHT(LEFT('Atual-TXT'!A3876,77),1),"")</f>
        <v/>
      </c>
      <c r="E3855" s="12" t="str">
        <f>IF('Atual-TXT'!A3876&lt;&gt;"",IF(MOD(VALUE(LEFT(A3855,1)),2)=1,IF(D3855="D",C3855,-C3855),IF(D3855="C",C3855,-C3855)),"")</f>
        <v/>
      </c>
    </row>
    <row r="3856" spans="1:5" x14ac:dyDescent="0.2">
      <c r="A3856" s="11" t="str">
        <f>IF('Atual-TXT'!A3877&lt;&gt;"",LEFT('Atual-TXT'!A3877,15),"")</f>
        <v/>
      </c>
      <c r="B3856" s="11" t="str">
        <f>IF('Atual-TXT'!A3877&lt;&gt;"",RIGHT(LEFT('Atual-TXT'!A3877,51),34),"")</f>
        <v/>
      </c>
      <c r="C3856" s="12" t="str">
        <f>IF('Atual-TXT'!A3877&lt;&gt;"",VALUE(RIGHT(LEFT('Atual-TXT'!A3877,75),23)),"")</f>
        <v/>
      </c>
      <c r="D3856" s="11" t="str">
        <f>IF('Atual-TXT'!A3877&lt;&gt;"",RIGHT(LEFT('Atual-TXT'!A3877,77),1),"")</f>
        <v/>
      </c>
      <c r="E3856" s="12" t="str">
        <f>IF('Atual-TXT'!A3877&lt;&gt;"",IF(MOD(VALUE(LEFT(A3856,1)),2)=1,IF(D3856="D",C3856,-C3856),IF(D3856="C",C3856,-C3856)),"")</f>
        <v/>
      </c>
    </row>
    <row r="3857" spans="1:5" x14ac:dyDescent="0.2">
      <c r="A3857" s="11" t="str">
        <f>IF('Atual-TXT'!A3878&lt;&gt;"",LEFT('Atual-TXT'!A3878,15),"")</f>
        <v/>
      </c>
      <c r="B3857" s="11" t="str">
        <f>IF('Atual-TXT'!A3878&lt;&gt;"",RIGHT(LEFT('Atual-TXT'!A3878,51),34),"")</f>
        <v/>
      </c>
      <c r="C3857" s="12" t="str">
        <f>IF('Atual-TXT'!A3878&lt;&gt;"",VALUE(RIGHT(LEFT('Atual-TXT'!A3878,75),23)),"")</f>
        <v/>
      </c>
      <c r="D3857" s="11" t="str">
        <f>IF('Atual-TXT'!A3878&lt;&gt;"",RIGHT(LEFT('Atual-TXT'!A3878,77),1),"")</f>
        <v/>
      </c>
      <c r="E3857" s="12" t="str">
        <f>IF('Atual-TXT'!A3878&lt;&gt;"",IF(MOD(VALUE(LEFT(A3857,1)),2)=1,IF(D3857="D",C3857,-C3857),IF(D3857="C",C3857,-C3857)),"")</f>
        <v/>
      </c>
    </row>
    <row r="3858" spans="1:5" x14ac:dyDescent="0.2">
      <c r="A3858" s="11" t="str">
        <f>IF('Atual-TXT'!A3879&lt;&gt;"",LEFT('Atual-TXT'!A3879,15),"")</f>
        <v/>
      </c>
      <c r="B3858" s="11" t="str">
        <f>IF('Atual-TXT'!A3879&lt;&gt;"",RIGHT(LEFT('Atual-TXT'!A3879,51),34),"")</f>
        <v/>
      </c>
      <c r="C3858" s="12" t="str">
        <f>IF('Atual-TXT'!A3879&lt;&gt;"",VALUE(RIGHT(LEFT('Atual-TXT'!A3879,75),23)),"")</f>
        <v/>
      </c>
      <c r="D3858" s="11" t="str">
        <f>IF('Atual-TXT'!A3879&lt;&gt;"",RIGHT(LEFT('Atual-TXT'!A3879,77),1),"")</f>
        <v/>
      </c>
      <c r="E3858" s="12" t="str">
        <f>IF('Atual-TXT'!A3879&lt;&gt;"",IF(MOD(VALUE(LEFT(A3858,1)),2)=1,IF(D3858="D",C3858,-C3858),IF(D3858="C",C3858,-C3858)),"")</f>
        <v/>
      </c>
    </row>
    <row r="3859" spans="1:5" x14ac:dyDescent="0.2">
      <c r="A3859" s="11" t="str">
        <f>IF('Atual-TXT'!A3880&lt;&gt;"",LEFT('Atual-TXT'!A3880,15),"")</f>
        <v/>
      </c>
      <c r="B3859" s="11" t="str">
        <f>IF('Atual-TXT'!A3880&lt;&gt;"",RIGHT(LEFT('Atual-TXT'!A3880,51),34),"")</f>
        <v/>
      </c>
      <c r="C3859" s="12" t="str">
        <f>IF('Atual-TXT'!A3880&lt;&gt;"",VALUE(RIGHT(LEFT('Atual-TXT'!A3880,75),23)),"")</f>
        <v/>
      </c>
      <c r="D3859" s="11" t="str">
        <f>IF('Atual-TXT'!A3880&lt;&gt;"",RIGHT(LEFT('Atual-TXT'!A3880,77),1),"")</f>
        <v/>
      </c>
      <c r="E3859" s="12" t="str">
        <f>IF('Atual-TXT'!A3880&lt;&gt;"",IF(MOD(VALUE(LEFT(A3859,1)),2)=1,IF(D3859="D",C3859,-C3859),IF(D3859="C",C3859,-C3859)),"")</f>
        <v/>
      </c>
    </row>
    <row r="3860" spans="1:5" x14ac:dyDescent="0.2">
      <c r="A3860" s="11" t="str">
        <f>IF('Atual-TXT'!A3881&lt;&gt;"",LEFT('Atual-TXT'!A3881,15),"")</f>
        <v/>
      </c>
      <c r="B3860" s="11" t="str">
        <f>IF('Atual-TXT'!A3881&lt;&gt;"",RIGHT(LEFT('Atual-TXT'!A3881,51),34),"")</f>
        <v/>
      </c>
      <c r="C3860" s="12" t="str">
        <f>IF('Atual-TXT'!A3881&lt;&gt;"",VALUE(RIGHT(LEFT('Atual-TXT'!A3881,75),23)),"")</f>
        <v/>
      </c>
      <c r="D3860" s="11" t="str">
        <f>IF('Atual-TXT'!A3881&lt;&gt;"",RIGHT(LEFT('Atual-TXT'!A3881,77),1),"")</f>
        <v/>
      </c>
      <c r="E3860" s="12" t="str">
        <f>IF('Atual-TXT'!A3881&lt;&gt;"",IF(MOD(VALUE(LEFT(A3860,1)),2)=1,IF(D3860="D",C3860,-C3860),IF(D3860="C",C3860,-C3860)),"")</f>
        <v/>
      </c>
    </row>
    <row r="3861" spans="1:5" x14ac:dyDescent="0.2">
      <c r="A3861" s="11" t="str">
        <f>IF('Atual-TXT'!A3882&lt;&gt;"",LEFT('Atual-TXT'!A3882,15),"")</f>
        <v/>
      </c>
      <c r="B3861" s="11" t="str">
        <f>IF('Atual-TXT'!A3882&lt;&gt;"",RIGHT(LEFT('Atual-TXT'!A3882,51),34),"")</f>
        <v/>
      </c>
      <c r="C3861" s="12" t="str">
        <f>IF('Atual-TXT'!A3882&lt;&gt;"",VALUE(RIGHT(LEFT('Atual-TXT'!A3882,75),23)),"")</f>
        <v/>
      </c>
      <c r="D3861" s="11" t="str">
        <f>IF('Atual-TXT'!A3882&lt;&gt;"",RIGHT(LEFT('Atual-TXT'!A3882,77),1),"")</f>
        <v/>
      </c>
      <c r="E3861" s="12" t="str">
        <f>IF('Atual-TXT'!A3882&lt;&gt;"",IF(MOD(VALUE(LEFT(A3861,1)),2)=1,IF(D3861="D",C3861,-C3861),IF(D3861="C",C3861,-C3861)),"")</f>
        <v/>
      </c>
    </row>
    <row r="3862" spans="1:5" x14ac:dyDescent="0.2">
      <c r="A3862" s="11" t="str">
        <f>IF('Atual-TXT'!A3883&lt;&gt;"",LEFT('Atual-TXT'!A3883,15),"")</f>
        <v/>
      </c>
      <c r="B3862" s="11" t="str">
        <f>IF('Atual-TXT'!A3883&lt;&gt;"",RIGHT(LEFT('Atual-TXT'!A3883,51),34),"")</f>
        <v/>
      </c>
      <c r="C3862" s="12" t="str">
        <f>IF('Atual-TXT'!A3883&lt;&gt;"",VALUE(RIGHT(LEFT('Atual-TXT'!A3883,75),23)),"")</f>
        <v/>
      </c>
      <c r="D3862" s="11" t="str">
        <f>IF('Atual-TXT'!A3883&lt;&gt;"",RIGHT(LEFT('Atual-TXT'!A3883,77),1),"")</f>
        <v/>
      </c>
      <c r="E3862" s="12" t="str">
        <f>IF('Atual-TXT'!A3883&lt;&gt;"",IF(MOD(VALUE(LEFT(A3862,1)),2)=1,IF(D3862="D",C3862,-C3862),IF(D3862="C",C3862,-C3862)),"")</f>
        <v/>
      </c>
    </row>
    <row r="3863" spans="1:5" x14ac:dyDescent="0.2">
      <c r="A3863" s="11" t="str">
        <f>IF('Atual-TXT'!A3884&lt;&gt;"",LEFT('Atual-TXT'!A3884,15),"")</f>
        <v/>
      </c>
      <c r="B3863" s="11" t="str">
        <f>IF('Atual-TXT'!A3884&lt;&gt;"",RIGHT(LEFT('Atual-TXT'!A3884,51),34),"")</f>
        <v/>
      </c>
      <c r="C3863" s="12" t="str">
        <f>IF('Atual-TXT'!A3884&lt;&gt;"",VALUE(RIGHT(LEFT('Atual-TXT'!A3884,75),23)),"")</f>
        <v/>
      </c>
      <c r="D3863" s="11" t="str">
        <f>IF('Atual-TXT'!A3884&lt;&gt;"",RIGHT(LEFT('Atual-TXT'!A3884,77),1),"")</f>
        <v/>
      </c>
      <c r="E3863" s="12" t="str">
        <f>IF('Atual-TXT'!A3884&lt;&gt;"",IF(MOD(VALUE(LEFT(A3863,1)),2)=1,IF(D3863="D",C3863,-C3863),IF(D3863="C",C3863,-C3863)),"")</f>
        <v/>
      </c>
    </row>
    <row r="3864" spans="1:5" x14ac:dyDescent="0.2">
      <c r="A3864" s="11" t="str">
        <f>IF('Atual-TXT'!A3885&lt;&gt;"",LEFT('Atual-TXT'!A3885,15),"")</f>
        <v/>
      </c>
      <c r="B3864" s="11" t="str">
        <f>IF('Atual-TXT'!A3885&lt;&gt;"",RIGHT(LEFT('Atual-TXT'!A3885,51),34),"")</f>
        <v/>
      </c>
      <c r="C3864" s="12" t="str">
        <f>IF('Atual-TXT'!A3885&lt;&gt;"",VALUE(RIGHT(LEFT('Atual-TXT'!A3885,75),23)),"")</f>
        <v/>
      </c>
      <c r="D3864" s="11" t="str">
        <f>IF('Atual-TXT'!A3885&lt;&gt;"",RIGHT(LEFT('Atual-TXT'!A3885,77),1),"")</f>
        <v/>
      </c>
      <c r="E3864" s="12" t="str">
        <f>IF('Atual-TXT'!A3885&lt;&gt;"",IF(MOD(VALUE(LEFT(A3864,1)),2)=1,IF(D3864="D",C3864,-C3864),IF(D3864="C",C3864,-C3864)),"")</f>
        <v/>
      </c>
    </row>
    <row r="3865" spans="1:5" x14ac:dyDescent="0.2">
      <c r="A3865" s="11" t="str">
        <f>IF('Atual-TXT'!A3886&lt;&gt;"",LEFT('Atual-TXT'!A3886,15),"")</f>
        <v/>
      </c>
      <c r="B3865" s="11" t="str">
        <f>IF('Atual-TXT'!A3886&lt;&gt;"",RIGHT(LEFT('Atual-TXT'!A3886,51),34),"")</f>
        <v/>
      </c>
      <c r="C3865" s="12" t="str">
        <f>IF('Atual-TXT'!A3886&lt;&gt;"",VALUE(RIGHT(LEFT('Atual-TXT'!A3886,75),23)),"")</f>
        <v/>
      </c>
      <c r="D3865" s="11" t="str">
        <f>IF('Atual-TXT'!A3886&lt;&gt;"",RIGHT(LEFT('Atual-TXT'!A3886,77),1),"")</f>
        <v/>
      </c>
      <c r="E3865" s="12" t="str">
        <f>IF('Atual-TXT'!A3886&lt;&gt;"",IF(MOD(VALUE(LEFT(A3865,1)),2)=1,IF(D3865="D",C3865,-C3865),IF(D3865="C",C3865,-C3865)),"")</f>
        <v/>
      </c>
    </row>
    <row r="3866" spans="1:5" x14ac:dyDescent="0.2">
      <c r="A3866" s="11" t="str">
        <f>IF('Atual-TXT'!A3887&lt;&gt;"",LEFT('Atual-TXT'!A3887,15),"")</f>
        <v/>
      </c>
      <c r="B3866" s="11" t="str">
        <f>IF('Atual-TXT'!A3887&lt;&gt;"",RIGHT(LEFT('Atual-TXT'!A3887,51),34),"")</f>
        <v/>
      </c>
      <c r="C3866" s="12" t="str">
        <f>IF('Atual-TXT'!A3887&lt;&gt;"",VALUE(RIGHT(LEFT('Atual-TXT'!A3887,75),23)),"")</f>
        <v/>
      </c>
      <c r="D3866" s="11" t="str">
        <f>IF('Atual-TXT'!A3887&lt;&gt;"",RIGHT(LEFT('Atual-TXT'!A3887,77),1),"")</f>
        <v/>
      </c>
      <c r="E3866" s="12" t="str">
        <f>IF('Atual-TXT'!A3887&lt;&gt;"",IF(MOD(VALUE(LEFT(A3866,1)),2)=1,IF(D3866="D",C3866,-C3866),IF(D3866="C",C3866,-C3866)),"")</f>
        <v/>
      </c>
    </row>
    <row r="3867" spans="1:5" x14ac:dyDescent="0.2">
      <c r="A3867" s="11" t="str">
        <f>IF('Atual-TXT'!A3888&lt;&gt;"",LEFT('Atual-TXT'!A3888,15),"")</f>
        <v/>
      </c>
      <c r="B3867" s="11" t="str">
        <f>IF('Atual-TXT'!A3888&lt;&gt;"",RIGHT(LEFT('Atual-TXT'!A3888,51),34),"")</f>
        <v/>
      </c>
      <c r="C3867" s="12" t="str">
        <f>IF('Atual-TXT'!A3888&lt;&gt;"",VALUE(RIGHT(LEFT('Atual-TXT'!A3888,75),23)),"")</f>
        <v/>
      </c>
      <c r="D3867" s="11" t="str">
        <f>IF('Atual-TXT'!A3888&lt;&gt;"",RIGHT(LEFT('Atual-TXT'!A3888,77),1),"")</f>
        <v/>
      </c>
      <c r="E3867" s="12" t="str">
        <f>IF('Atual-TXT'!A3888&lt;&gt;"",IF(MOD(VALUE(LEFT(A3867,1)),2)=1,IF(D3867="D",C3867,-C3867),IF(D3867="C",C3867,-C3867)),"")</f>
        <v/>
      </c>
    </row>
    <row r="3868" spans="1:5" x14ac:dyDescent="0.2">
      <c r="A3868" s="11" t="str">
        <f>IF('Atual-TXT'!A3889&lt;&gt;"",LEFT('Atual-TXT'!A3889,15),"")</f>
        <v/>
      </c>
      <c r="B3868" s="11" t="str">
        <f>IF('Atual-TXT'!A3889&lt;&gt;"",RIGHT(LEFT('Atual-TXT'!A3889,51),34),"")</f>
        <v/>
      </c>
      <c r="C3868" s="12" t="str">
        <f>IF('Atual-TXT'!A3889&lt;&gt;"",VALUE(RIGHT(LEFT('Atual-TXT'!A3889,75),23)),"")</f>
        <v/>
      </c>
      <c r="D3868" s="11" t="str">
        <f>IF('Atual-TXT'!A3889&lt;&gt;"",RIGHT(LEFT('Atual-TXT'!A3889,77),1),"")</f>
        <v/>
      </c>
      <c r="E3868" s="12" t="str">
        <f>IF('Atual-TXT'!A3889&lt;&gt;"",IF(MOD(VALUE(LEFT(A3868,1)),2)=1,IF(D3868="D",C3868,-C3868),IF(D3868="C",C3868,-C3868)),"")</f>
        <v/>
      </c>
    </row>
    <row r="3869" spans="1:5" x14ac:dyDescent="0.2">
      <c r="A3869" s="11" t="str">
        <f>IF('Atual-TXT'!A3890&lt;&gt;"",LEFT('Atual-TXT'!A3890,15),"")</f>
        <v/>
      </c>
      <c r="B3869" s="11" t="str">
        <f>IF('Atual-TXT'!A3890&lt;&gt;"",RIGHT(LEFT('Atual-TXT'!A3890,51),34),"")</f>
        <v/>
      </c>
      <c r="C3869" s="12" t="str">
        <f>IF('Atual-TXT'!A3890&lt;&gt;"",VALUE(RIGHT(LEFT('Atual-TXT'!A3890,75),23)),"")</f>
        <v/>
      </c>
      <c r="D3869" s="11" t="str">
        <f>IF('Atual-TXT'!A3890&lt;&gt;"",RIGHT(LEFT('Atual-TXT'!A3890,77),1),"")</f>
        <v/>
      </c>
      <c r="E3869" s="12" t="str">
        <f>IF('Atual-TXT'!A3890&lt;&gt;"",IF(MOD(VALUE(LEFT(A3869,1)),2)=1,IF(D3869="D",C3869,-C3869),IF(D3869="C",C3869,-C3869)),"")</f>
        <v/>
      </c>
    </row>
    <row r="3870" spans="1:5" x14ac:dyDescent="0.2">
      <c r="A3870" s="11" t="str">
        <f>IF('Atual-TXT'!A3891&lt;&gt;"",LEFT('Atual-TXT'!A3891,15),"")</f>
        <v/>
      </c>
      <c r="B3870" s="11" t="str">
        <f>IF('Atual-TXT'!A3891&lt;&gt;"",RIGHT(LEFT('Atual-TXT'!A3891,51),34),"")</f>
        <v/>
      </c>
      <c r="C3870" s="12" t="str">
        <f>IF('Atual-TXT'!A3891&lt;&gt;"",VALUE(RIGHT(LEFT('Atual-TXT'!A3891,75),23)),"")</f>
        <v/>
      </c>
      <c r="D3870" s="11" t="str">
        <f>IF('Atual-TXT'!A3891&lt;&gt;"",RIGHT(LEFT('Atual-TXT'!A3891,77),1),"")</f>
        <v/>
      </c>
      <c r="E3870" s="12" t="str">
        <f>IF('Atual-TXT'!A3891&lt;&gt;"",IF(MOD(VALUE(LEFT(A3870,1)),2)=1,IF(D3870="D",C3870,-C3870),IF(D3870="C",C3870,-C3870)),"")</f>
        <v/>
      </c>
    </row>
    <row r="3871" spans="1:5" x14ac:dyDescent="0.2">
      <c r="A3871" s="11" t="str">
        <f>IF('Atual-TXT'!A3892&lt;&gt;"",LEFT('Atual-TXT'!A3892,15),"")</f>
        <v/>
      </c>
      <c r="B3871" s="11" t="str">
        <f>IF('Atual-TXT'!A3892&lt;&gt;"",RIGHT(LEFT('Atual-TXT'!A3892,51),34),"")</f>
        <v/>
      </c>
      <c r="C3871" s="12" t="str">
        <f>IF('Atual-TXT'!A3892&lt;&gt;"",VALUE(RIGHT(LEFT('Atual-TXT'!A3892,75),23)),"")</f>
        <v/>
      </c>
      <c r="D3871" s="11" t="str">
        <f>IF('Atual-TXT'!A3892&lt;&gt;"",RIGHT(LEFT('Atual-TXT'!A3892,77),1),"")</f>
        <v/>
      </c>
      <c r="E3871" s="12" t="str">
        <f>IF('Atual-TXT'!A3892&lt;&gt;"",IF(MOD(VALUE(LEFT(A3871,1)),2)=1,IF(D3871="D",C3871,-C3871),IF(D3871="C",C3871,-C3871)),"")</f>
        <v/>
      </c>
    </row>
    <row r="3872" spans="1:5" x14ac:dyDescent="0.2">
      <c r="A3872" s="11" t="str">
        <f>IF('Atual-TXT'!A3893&lt;&gt;"",LEFT('Atual-TXT'!A3893,15),"")</f>
        <v/>
      </c>
      <c r="B3872" s="11" t="str">
        <f>IF('Atual-TXT'!A3893&lt;&gt;"",RIGHT(LEFT('Atual-TXT'!A3893,51),34),"")</f>
        <v/>
      </c>
      <c r="C3872" s="12" t="str">
        <f>IF('Atual-TXT'!A3893&lt;&gt;"",VALUE(RIGHT(LEFT('Atual-TXT'!A3893,75),23)),"")</f>
        <v/>
      </c>
      <c r="D3872" s="11" t="str">
        <f>IF('Atual-TXT'!A3893&lt;&gt;"",RIGHT(LEFT('Atual-TXT'!A3893,77),1),"")</f>
        <v/>
      </c>
      <c r="E3872" s="12" t="str">
        <f>IF('Atual-TXT'!A3893&lt;&gt;"",IF(MOD(VALUE(LEFT(A3872,1)),2)=1,IF(D3872="D",C3872,-C3872),IF(D3872="C",C3872,-C3872)),"")</f>
        <v/>
      </c>
    </row>
    <row r="3873" spans="1:5" x14ac:dyDescent="0.2">
      <c r="A3873" s="11" t="str">
        <f>IF('Atual-TXT'!A3894&lt;&gt;"",LEFT('Atual-TXT'!A3894,15),"")</f>
        <v/>
      </c>
      <c r="B3873" s="11" t="str">
        <f>IF('Atual-TXT'!A3894&lt;&gt;"",RIGHT(LEFT('Atual-TXT'!A3894,51),34),"")</f>
        <v/>
      </c>
      <c r="C3873" s="12" t="str">
        <f>IF('Atual-TXT'!A3894&lt;&gt;"",VALUE(RIGHT(LEFT('Atual-TXT'!A3894,75),23)),"")</f>
        <v/>
      </c>
      <c r="D3873" s="11" t="str">
        <f>IF('Atual-TXT'!A3894&lt;&gt;"",RIGHT(LEFT('Atual-TXT'!A3894,77),1),"")</f>
        <v/>
      </c>
      <c r="E3873" s="12" t="str">
        <f>IF('Atual-TXT'!A3894&lt;&gt;"",IF(MOD(VALUE(LEFT(A3873,1)),2)=1,IF(D3873="D",C3873,-C3873),IF(D3873="C",C3873,-C3873)),"")</f>
        <v/>
      </c>
    </row>
    <row r="3874" spans="1:5" x14ac:dyDescent="0.2">
      <c r="A3874" s="11" t="str">
        <f>IF('Atual-TXT'!A3895&lt;&gt;"",LEFT('Atual-TXT'!A3895,15),"")</f>
        <v/>
      </c>
      <c r="B3874" s="11" t="str">
        <f>IF('Atual-TXT'!A3895&lt;&gt;"",RIGHT(LEFT('Atual-TXT'!A3895,51),34),"")</f>
        <v/>
      </c>
      <c r="C3874" s="12" t="str">
        <f>IF('Atual-TXT'!A3895&lt;&gt;"",VALUE(RIGHT(LEFT('Atual-TXT'!A3895,75),23)),"")</f>
        <v/>
      </c>
      <c r="D3874" s="11" t="str">
        <f>IF('Atual-TXT'!A3895&lt;&gt;"",RIGHT(LEFT('Atual-TXT'!A3895,77),1),"")</f>
        <v/>
      </c>
      <c r="E3874" s="12" t="str">
        <f>IF('Atual-TXT'!A3895&lt;&gt;"",IF(MOD(VALUE(LEFT(A3874,1)),2)=1,IF(D3874="D",C3874,-C3874),IF(D3874="C",C3874,-C3874)),"")</f>
        <v/>
      </c>
    </row>
    <row r="3875" spans="1:5" x14ac:dyDescent="0.2">
      <c r="A3875" s="11" t="str">
        <f>IF('Atual-TXT'!A3896&lt;&gt;"",LEFT('Atual-TXT'!A3896,15),"")</f>
        <v/>
      </c>
      <c r="B3875" s="11" t="str">
        <f>IF('Atual-TXT'!A3896&lt;&gt;"",RIGHT(LEFT('Atual-TXT'!A3896,51),34),"")</f>
        <v/>
      </c>
      <c r="C3875" s="12" t="str">
        <f>IF('Atual-TXT'!A3896&lt;&gt;"",VALUE(RIGHT(LEFT('Atual-TXT'!A3896,75),23)),"")</f>
        <v/>
      </c>
      <c r="D3875" s="11" t="str">
        <f>IF('Atual-TXT'!A3896&lt;&gt;"",RIGHT(LEFT('Atual-TXT'!A3896,77),1),"")</f>
        <v/>
      </c>
      <c r="E3875" s="12" t="str">
        <f>IF('Atual-TXT'!A3896&lt;&gt;"",IF(MOD(VALUE(LEFT(A3875,1)),2)=1,IF(D3875="D",C3875,-C3875),IF(D3875="C",C3875,-C3875)),"")</f>
        <v/>
      </c>
    </row>
    <row r="3876" spans="1:5" x14ac:dyDescent="0.2">
      <c r="A3876" s="11" t="str">
        <f>IF('Atual-TXT'!A3897&lt;&gt;"",LEFT('Atual-TXT'!A3897,15),"")</f>
        <v/>
      </c>
      <c r="B3876" s="11" t="str">
        <f>IF('Atual-TXT'!A3897&lt;&gt;"",RIGHT(LEFT('Atual-TXT'!A3897,51),34),"")</f>
        <v/>
      </c>
      <c r="C3876" s="12" t="str">
        <f>IF('Atual-TXT'!A3897&lt;&gt;"",VALUE(RIGHT(LEFT('Atual-TXT'!A3897,75),23)),"")</f>
        <v/>
      </c>
      <c r="D3876" s="11" t="str">
        <f>IF('Atual-TXT'!A3897&lt;&gt;"",RIGHT(LEFT('Atual-TXT'!A3897,77),1),"")</f>
        <v/>
      </c>
      <c r="E3876" s="12" t="str">
        <f>IF('Atual-TXT'!A3897&lt;&gt;"",IF(MOD(VALUE(LEFT(A3876,1)),2)=1,IF(D3876="D",C3876,-C3876),IF(D3876="C",C3876,-C3876)),"")</f>
        <v/>
      </c>
    </row>
    <row r="3877" spans="1:5" x14ac:dyDescent="0.2">
      <c r="A3877" s="11" t="str">
        <f>IF('Atual-TXT'!A3898&lt;&gt;"",LEFT('Atual-TXT'!A3898,15),"")</f>
        <v/>
      </c>
      <c r="B3877" s="11" t="str">
        <f>IF('Atual-TXT'!A3898&lt;&gt;"",RIGHT(LEFT('Atual-TXT'!A3898,51),34),"")</f>
        <v/>
      </c>
      <c r="C3877" s="12" t="str">
        <f>IF('Atual-TXT'!A3898&lt;&gt;"",VALUE(RIGHT(LEFT('Atual-TXT'!A3898,75),23)),"")</f>
        <v/>
      </c>
      <c r="D3877" s="11" t="str">
        <f>IF('Atual-TXT'!A3898&lt;&gt;"",RIGHT(LEFT('Atual-TXT'!A3898,77),1),"")</f>
        <v/>
      </c>
      <c r="E3877" s="12" t="str">
        <f>IF('Atual-TXT'!A3898&lt;&gt;"",IF(MOD(VALUE(LEFT(A3877,1)),2)=1,IF(D3877="D",C3877,-C3877),IF(D3877="C",C3877,-C3877)),"")</f>
        <v/>
      </c>
    </row>
    <row r="3878" spans="1:5" x14ac:dyDescent="0.2">
      <c r="A3878" s="11" t="str">
        <f>IF('Atual-TXT'!A3899&lt;&gt;"",LEFT('Atual-TXT'!A3899,15),"")</f>
        <v/>
      </c>
      <c r="B3878" s="11" t="str">
        <f>IF('Atual-TXT'!A3899&lt;&gt;"",RIGHT(LEFT('Atual-TXT'!A3899,51),34),"")</f>
        <v/>
      </c>
      <c r="C3878" s="12" t="str">
        <f>IF('Atual-TXT'!A3899&lt;&gt;"",VALUE(RIGHT(LEFT('Atual-TXT'!A3899,75),23)),"")</f>
        <v/>
      </c>
      <c r="D3878" s="11" t="str">
        <f>IF('Atual-TXT'!A3899&lt;&gt;"",RIGHT(LEFT('Atual-TXT'!A3899,77),1),"")</f>
        <v/>
      </c>
      <c r="E3878" s="12" t="str">
        <f>IF('Atual-TXT'!A3899&lt;&gt;"",IF(MOD(VALUE(LEFT(A3878,1)),2)=1,IF(D3878="D",C3878,-C3878),IF(D3878="C",C3878,-C3878)),"")</f>
        <v/>
      </c>
    </row>
    <row r="3879" spans="1:5" x14ac:dyDescent="0.2">
      <c r="A3879" s="11" t="str">
        <f>IF('Atual-TXT'!A3900&lt;&gt;"",LEFT('Atual-TXT'!A3900,15),"")</f>
        <v/>
      </c>
      <c r="B3879" s="11" t="str">
        <f>IF('Atual-TXT'!A3900&lt;&gt;"",RIGHT(LEFT('Atual-TXT'!A3900,51),34),"")</f>
        <v/>
      </c>
      <c r="C3879" s="12" t="str">
        <f>IF('Atual-TXT'!A3900&lt;&gt;"",VALUE(RIGHT(LEFT('Atual-TXT'!A3900,75),23)),"")</f>
        <v/>
      </c>
      <c r="D3879" s="11" t="str">
        <f>IF('Atual-TXT'!A3900&lt;&gt;"",RIGHT(LEFT('Atual-TXT'!A3900,77),1),"")</f>
        <v/>
      </c>
      <c r="E3879" s="12" t="str">
        <f>IF('Atual-TXT'!A3900&lt;&gt;"",IF(MOD(VALUE(LEFT(A3879,1)),2)=1,IF(D3879="D",C3879,-C3879),IF(D3879="C",C3879,-C3879)),"")</f>
        <v/>
      </c>
    </row>
    <row r="3880" spans="1:5" x14ac:dyDescent="0.2">
      <c r="A3880" s="11" t="str">
        <f>IF('Atual-TXT'!A3901&lt;&gt;"",LEFT('Atual-TXT'!A3901,15),"")</f>
        <v/>
      </c>
      <c r="B3880" s="11" t="str">
        <f>IF('Atual-TXT'!A3901&lt;&gt;"",RIGHT(LEFT('Atual-TXT'!A3901,51),34),"")</f>
        <v/>
      </c>
      <c r="C3880" s="12" t="str">
        <f>IF('Atual-TXT'!A3901&lt;&gt;"",VALUE(RIGHT(LEFT('Atual-TXT'!A3901,75),23)),"")</f>
        <v/>
      </c>
      <c r="D3880" s="11" t="str">
        <f>IF('Atual-TXT'!A3901&lt;&gt;"",RIGHT(LEFT('Atual-TXT'!A3901,77),1),"")</f>
        <v/>
      </c>
      <c r="E3880" s="12" t="str">
        <f>IF('Atual-TXT'!A3901&lt;&gt;"",IF(MOD(VALUE(LEFT(A3880,1)),2)=1,IF(D3880="D",C3880,-C3880),IF(D3880="C",C3880,-C3880)),"")</f>
        <v/>
      </c>
    </row>
    <row r="3881" spans="1:5" x14ac:dyDescent="0.2">
      <c r="A3881" s="11" t="str">
        <f>IF('Atual-TXT'!A3902&lt;&gt;"",LEFT('Atual-TXT'!A3902,15),"")</f>
        <v/>
      </c>
      <c r="B3881" s="11" t="str">
        <f>IF('Atual-TXT'!A3902&lt;&gt;"",RIGHT(LEFT('Atual-TXT'!A3902,51),34),"")</f>
        <v/>
      </c>
      <c r="C3881" s="12" t="str">
        <f>IF('Atual-TXT'!A3902&lt;&gt;"",VALUE(RIGHT(LEFT('Atual-TXT'!A3902,75),23)),"")</f>
        <v/>
      </c>
      <c r="D3881" s="11" t="str">
        <f>IF('Atual-TXT'!A3902&lt;&gt;"",RIGHT(LEFT('Atual-TXT'!A3902,77),1),"")</f>
        <v/>
      </c>
      <c r="E3881" s="12" t="str">
        <f>IF('Atual-TXT'!A3902&lt;&gt;"",IF(MOD(VALUE(LEFT(A3881,1)),2)=1,IF(D3881="D",C3881,-C3881),IF(D3881="C",C3881,-C3881)),"")</f>
        <v/>
      </c>
    </row>
    <row r="3882" spans="1:5" x14ac:dyDescent="0.2">
      <c r="A3882" s="11" t="str">
        <f>IF('Atual-TXT'!A3903&lt;&gt;"",LEFT('Atual-TXT'!A3903,15),"")</f>
        <v/>
      </c>
      <c r="B3882" s="11" t="str">
        <f>IF('Atual-TXT'!A3903&lt;&gt;"",RIGHT(LEFT('Atual-TXT'!A3903,51),34),"")</f>
        <v/>
      </c>
      <c r="C3882" s="12" t="str">
        <f>IF('Atual-TXT'!A3903&lt;&gt;"",VALUE(RIGHT(LEFT('Atual-TXT'!A3903,75),23)),"")</f>
        <v/>
      </c>
      <c r="D3882" s="11" t="str">
        <f>IF('Atual-TXT'!A3903&lt;&gt;"",RIGHT(LEFT('Atual-TXT'!A3903,77),1),"")</f>
        <v/>
      </c>
      <c r="E3882" s="12" t="str">
        <f>IF('Atual-TXT'!A3903&lt;&gt;"",IF(MOD(VALUE(LEFT(A3882,1)),2)=1,IF(D3882="D",C3882,-C3882),IF(D3882="C",C3882,-C3882)),"")</f>
        <v/>
      </c>
    </row>
    <row r="3883" spans="1:5" x14ac:dyDescent="0.2">
      <c r="A3883" s="11" t="str">
        <f>IF('Atual-TXT'!A3904&lt;&gt;"",LEFT('Atual-TXT'!A3904,15),"")</f>
        <v/>
      </c>
      <c r="B3883" s="11" t="str">
        <f>IF('Atual-TXT'!A3904&lt;&gt;"",RIGHT(LEFT('Atual-TXT'!A3904,51),34),"")</f>
        <v/>
      </c>
      <c r="C3883" s="12" t="str">
        <f>IF('Atual-TXT'!A3904&lt;&gt;"",VALUE(RIGHT(LEFT('Atual-TXT'!A3904,75),23)),"")</f>
        <v/>
      </c>
      <c r="D3883" s="11" t="str">
        <f>IF('Atual-TXT'!A3904&lt;&gt;"",RIGHT(LEFT('Atual-TXT'!A3904,77),1),"")</f>
        <v/>
      </c>
      <c r="E3883" s="12" t="str">
        <f>IF('Atual-TXT'!A3904&lt;&gt;"",IF(MOD(VALUE(LEFT(A3883,1)),2)=1,IF(D3883="D",C3883,-C3883),IF(D3883="C",C3883,-C3883)),"")</f>
        <v/>
      </c>
    </row>
    <row r="3884" spans="1:5" x14ac:dyDescent="0.2">
      <c r="A3884" s="11" t="str">
        <f>IF('Atual-TXT'!A3905&lt;&gt;"",LEFT('Atual-TXT'!A3905,15),"")</f>
        <v/>
      </c>
      <c r="B3884" s="11" t="str">
        <f>IF('Atual-TXT'!A3905&lt;&gt;"",RIGHT(LEFT('Atual-TXT'!A3905,51),34),"")</f>
        <v/>
      </c>
      <c r="C3884" s="12" t="str">
        <f>IF('Atual-TXT'!A3905&lt;&gt;"",VALUE(RIGHT(LEFT('Atual-TXT'!A3905,75),23)),"")</f>
        <v/>
      </c>
      <c r="D3884" s="11" t="str">
        <f>IF('Atual-TXT'!A3905&lt;&gt;"",RIGHT(LEFT('Atual-TXT'!A3905,77),1),"")</f>
        <v/>
      </c>
      <c r="E3884" s="12" t="str">
        <f>IF('Atual-TXT'!A3905&lt;&gt;"",IF(MOD(VALUE(LEFT(A3884,1)),2)=1,IF(D3884="D",C3884,-C3884),IF(D3884="C",C3884,-C3884)),"")</f>
        <v/>
      </c>
    </row>
    <row r="3885" spans="1:5" x14ac:dyDescent="0.2">
      <c r="A3885" s="11" t="str">
        <f>IF('Atual-TXT'!A3906&lt;&gt;"",LEFT('Atual-TXT'!A3906,15),"")</f>
        <v/>
      </c>
      <c r="B3885" s="11" t="str">
        <f>IF('Atual-TXT'!A3906&lt;&gt;"",RIGHT(LEFT('Atual-TXT'!A3906,51),34),"")</f>
        <v/>
      </c>
      <c r="C3885" s="12" t="str">
        <f>IF('Atual-TXT'!A3906&lt;&gt;"",VALUE(RIGHT(LEFT('Atual-TXT'!A3906,75),23)),"")</f>
        <v/>
      </c>
      <c r="D3885" s="11" t="str">
        <f>IF('Atual-TXT'!A3906&lt;&gt;"",RIGHT(LEFT('Atual-TXT'!A3906,77),1),"")</f>
        <v/>
      </c>
      <c r="E3885" s="12" t="str">
        <f>IF('Atual-TXT'!A3906&lt;&gt;"",IF(MOD(VALUE(LEFT(A3885,1)),2)=1,IF(D3885="D",C3885,-C3885),IF(D3885="C",C3885,-C3885)),"")</f>
        <v/>
      </c>
    </row>
    <row r="3886" spans="1:5" x14ac:dyDescent="0.2">
      <c r="A3886" s="11" t="str">
        <f>IF('Atual-TXT'!A3907&lt;&gt;"",LEFT('Atual-TXT'!A3907,15),"")</f>
        <v/>
      </c>
      <c r="B3886" s="11" t="str">
        <f>IF('Atual-TXT'!A3907&lt;&gt;"",RIGHT(LEFT('Atual-TXT'!A3907,51),34),"")</f>
        <v/>
      </c>
      <c r="C3886" s="12" t="str">
        <f>IF('Atual-TXT'!A3907&lt;&gt;"",VALUE(RIGHT(LEFT('Atual-TXT'!A3907,75),23)),"")</f>
        <v/>
      </c>
      <c r="D3886" s="11" t="str">
        <f>IF('Atual-TXT'!A3907&lt;&gt;"",RIGHT(LEFT('Atual-TXT'!A3907,77),1),"")</f>
        <v/>
      </c>
      <c r="E3886" s="12" t="str">
        <f>IF('Atual-TXT'!A3907&lt;&gt;"",IF(MOD(VALUE(LEFT(A3886,1)),2)=1,IF(D3886="D",C3886,-C3886),IF(D3886="C",C3886,-C3886)),"")</f>
        <v/>
      </c>
    </row>
    <row r="3887" spans="1:5" x14ac:dyDescent="0.2">
      <c r="A3887" s="11" t="str">
        <f>IF('Atual-TXT'!A3908&lt;&gt;"",LEFT('Atual-TXT'!A3908,15),"")</f>
        <v/>
      </c>
      <c r="B3887" s="11" t="str">
        <f>IF('Atual-TXT'!A3908&lt;&gt;"",RIGHT(LEFT('Atual-TXT'!A3908,51),34),"")</f>
        <v/>
      </c>
      <c r="C3887" s="12" t="str">
        <f>IF('Atual-TXT'!A3908&lt;&gt;"",VALUE(RIGHT(LEFT('Atual-TXT'!A3908,75),23)),"")</f>
        <v/>
      </c>
      <c r="D3887" s="11" t="str">
        <f>IF('Atual-TXT'!A3908&lt;&gt;"",RIGHT(LEFT('Atual-TXT'!A3908,77),1),"")</f>
        <v/>
      </c>
      <c r="E3887" s="12" t="str">
        <f>IF('Atual-TXT'!A3908&lt;&gt;"",IF(MOD(VALUE(LEFT(A3887,1)),2)=1,IF(D3887="D",C3887,-C3887),IF(D3887="C",C3887,-C3887)),"")</f>
        <v/>
      </c>
    </row>
    <row r="3888" spans="1:5" x14ac:dyDescent="0.2">
      <c r="A3888" s="11" t="str">
        <f>IF('Atual-TXT'!A3909&lt;&gt;"",LEFT('Atual-TXT'!A3909,15),"")</f>
        <v/>
      </c>
      <c r="B3888" s="11" t="str">
        <f>IF('Atual-TXT'!A3909&lt;&gt;"",RIGHT(LEFT('Atual-TXT'!A3909,51),34),"")</f>
        <v/>
      </c>
      <c r="C3888" s="12" t="str">
        <f>IF('Atual-TXT'!A3909&lt;&gt;"",VALUE(RIGHT(LEFT('Atual-TXT'!A3909,75),23)),"")</f>
        <v/>
      </c>
      <c r="D3888" s="11" t="str">
        <f>IF('Atual-TXT'!A3909&lt;&gt;"",RIGHT(LEFT('Atual-TXT'!A3909,77),1),"")</f>
        <v/>
      </c>
      <c r="E3888" s="12" t="str">
        <f>IF('Atual-TXT'!A3909&lt;&gt;"",IF(MOD(VALUE(LEFT(A3888,1)),2)=1,IF(D3888="D",C3888,-C3888),IF(D3888="C",C3888,-C3888)),"")</f>
        <v/>
      </c>
    </row>
    <row r="3889" spans="1:5" x14ac:dyDescent="0.2">
      <c r="A3889" s="11" t="str">
        <f>IF('Atual-TXT'!A3910&lt;&gt;"",LEFT('Atual-TXT'!A3910,15),"")</f>
        <v/>
      </c>
      <c r="B3889" s="11" t="str">
        <f>IF('Atual-TXT'!A3910&lt;&gt;"",RIGHT(LEFT('Atual-TXT'!A3910,51),34),"")</f>
        <v/>
      </c>
      <c r="C3889" s="12" t="str">
        <f>IF('Atual-TXT'!A3910&lt;&gt;"",VALUE(RIGHT(LEFT('Atual-TXT'!A3910,75),23)),"")</f>
        <v/>
      </c>
      <c r="D3889" s="11" t="str">
        <f>IF('Atual-TXT'!A3910&lt;&gt;"",RIGHT(LEFT('Atual-TXT'!A3910,77),1),"")</f>
        <v/>
      </c>
      <c r="E3889" s="12" t="str">
        <f>IF('Atual-TXT'!A3910&lt;&gt;"",IF(MOD(VALUE(LEFT(A3889,1)),2)=1,IF(D3889="D",C3889,-C3889),IF(D3889="C",C3889,-C3889)),"")</f>
        <v/>
      </c>
    </row>
    <row r="3890" spans="1:5" x14ac:dyDescent="0.2">
      <c r="A3890" s="11" t="str">
        <f>IF('Atual-TXT'!A3911&lt;&gt;"",LEFT('Atual-TXT'!A3911,15),"")</f>
        <v/>
      </c>
      <c r="B3890" s="11" t="str">
        <f>IF('Atual-TXT'!A3911&lt;&gt;"",RIGHT(LEFT('Atual-TXT'!A3911,51),34),"")</f>
        <v/>
      </c>
      <c r="C3890" s="12" t="str">
        <f>IF('Atual-TXT'!A3911&lt;&gt;"",VALUE(RIGHT(LEFT('Atual-TXT'!A3911,75),23)),"")</f>
        <v/>
      </c>
      <c r="D3890" s="11" t="str">
        <f>IF('Atual-TXT'!A3911&lt;&gt;"",RIGHT(LEFT('Atual-TXT'!A3911,77),1),"")</f>
        <v/>
      </c>
      <c r="E3890" s="12" t="str">
        <f>IF('Atual-TXT'!A3911&lt;&gt;"",IF(MOD(VALUE(LEFT(A3890,1)),2)=1,IF(D3890="D",C3890,-C3890),IF(D3890="C",C3890,-C3890)),"")</f>
        <v/>
      </c>
    </row>
    <row r="3891" spans="1:5" x14ac:dyDescent="0.2">
      <c r="A3891" s="11" t="str">
        <f>IF('Atual-TXT'!A3912&lt;&gt;"",LEFT('Atual-TXT'!A3912,15),"")</f>
        <v/>
      </c>
      <c r="B3891" s="11" t="str">
        <f>IF('Atual-TXT'!A3912&lt;&gt;"",RIGHT(LEFT('Atual-TXT'!A3912,51),34),"")</f>
        <v/>
      </c>
      <c r="C3891" s="12" t="str">
        <f>IF('Atual-TXT'!A3912&lt;&gt;"",VALUE(RIGHT(LEFT('Atual-TXT'!A3912,75),23)),"")</f>
        <v/>
      </c>
      <c r="D3891" s="11" t="str">
        <f>IF('Atual-TXT'!A3912&lt;&gt;"",RIGHT(LEFT('Atual-TXT'!A3912,77),1),"")</f>
        <v/>
      </c>
      <c r="E3891" s="12" t="str">
        <f>IF('Atual-TXT'!A3912&lt;&gt;"",IF(MOD(VALUE(LEFT(A3891,1)),2)=1,IF(D3891="D",C3891,-C3891),IF(D3891="C",C3891,-C3891)),"")</f>
        <v/>
      </c>
    </row>
    <row r="3892" spans="1:5" x14ac:dyDescent="0.2">
      <c r="A3892" s="11" t="str">
        <f>IF('Atual-TXT'!A3913&lt;&gt;"",LEFT('Atual-TXT'!A3913,15),"")</f>
        <v/>
      </c>
      <c r="B3892" s="11" t="str">
        <f>IF('Atual-TXT'!A3913&lt;&gt;"",RIGHT(LEFT('Atual-TXT'!A3913,51),34),"")</f>
        <v/>
      </c>
      <c r="C3892" s="12" t="str">
        <f>IF('Atual-TXT'!A3913&lt;&gt;"",VALUE(RIGHT(LEFT('Atual-TXT'!A3913,75),23)),"")</f>
        <v/>
      </c>
      <c r="D3892" s="11" t="str">
        <f>IF('Atual-TXT'!A3913&lt;&gt;"",RIGHT(LEFT('Atual-TXT'!A3913,77),1),"")</f>
        <v/>
      </c>
      <c r="E3892" s="12" t="str">
        <f>IF('Atual-TXT'!A3913&lt;&gt;"",IF(MOD(VALUE(LEFT(A3892,1)),2)=1,IF(D3892="D",C3892,-C3892),IF(D3892="C",C3892,-C3892)),"")</f>
        <v/>
      </c>
    </row>
    <row r="3893" spans="1:5" x14ac:dyDescent="0.2">
      <c r="A3893" s="11" t="str">
        <f>IF('Atual-TXT'!A3914&lt;&gt;"",LEFT('Atual-TXT'!A3914,15),"")</f>
        <v/>
      </c>
      <c r="B3893" s="11" t="str">
        <f>IF('Atual-TXT'!A3914&lt;&gt;"",RIGHT(LEFT('Atual-TXT'!A3914,51),34),"")</f>
        <v/>
      </c>
      <c r="C3893" s="12" t="str">
        <f>IF('Atual-TXT'!A3914&lt;&gt;"",VALUE(RIGHT(LEFT('Atual-TXT'!A3914,75),23)),"")</f>
        <v/>
      </c>
      <c r="D3893" s="11" t="str">
        <f>IF('Atual-TXT'!A3914&lt;&gt;"",RIGHT(LEFT('Atual-TXT'!A3914,77),1),"")</f>
        <v/>
      </c>
      <c r="E3893" s="12" t="str">
        <f>IF('Atual-TXT'!A3914&lt;&gt;"",IF(MOD(VALUE(LEFT(A3893,1)),2)=1,IF(D3893="D",C3893,-C3893),IF(D3893="C",C3893,-C3893)),"")</f>
        <v/>
      </c>
    </row>
    <row r="3894" spans="1:5" x14ac:dyDescent="0.2">
      <c r="A3894" s="11" t="str">
        <f>IF('Atual-TXT'!A3915&lt;&gt;"",LEFT('Atual-TXT'!A3915,15),"")</f>
        <v/>
      </c>
      <c r="B3894" s="11" t="str">
        <f>IF('Atual-TXT'!A3915&lt;&gt;"",RIGHT(LEFT('Atual-TXT'!A3915,51),34),"")</f>
        <v/>
      </c>
      <c r="C3894" s="12" t="str">
        <f>IF('Atual-TXT'!A3915&lt;&gt;"",VALUE(RIGHT(LEFT('Atual-TXT'!A3915,75),23)),"")</f>
        <v/>
      </c>
      <c r="D3894" s="11" t="str">
        <f>IF('Atual-TXT'!A3915&lt;&gt;"",RIGHT(LEFT('Atual-TXT'!A3915,77),1),"")</f>
        <v/>
      </c>
      <c r="E3894" s="12" t="str">
        <f>IF('Atual-TXT'!A3915&lt;&gt;"",IF(MOD(VALUE(LEFT(A3894,1)),2)=1,IF(D3894="D",C3894,-C3894),IF(D3894="C",C3894,-C3894)),"")</f>
        <v/>
      </c>
    </row>
    <row r="3895" spans="1:5" x14ac:dyDescent="0.2">
      <c r="A3895" s="11" t="str">
        <f>IF('Atual-TXT'!A3916&lt;&gt;"",LEFT('Atual-TXT'!A3916,15),"")</f>
        <v/>
      </c>
      <c r="B3895" s="11" t="str">
        <f>IF('Atual-TXT'!A3916&lt;&gt;"",RIGHT(LEFT('Atual-TXT'!A3916,51),34),"")</f>
        <v/>
      </c>
      <c r="C3895" s="12" t="str">
        <f>IF('Atual-TXT'!A3916&lt;&gt;"",VALUE(RIGHT(LEFT('Atual-TXT'!A3916,75),23)),"")</f>
        <v/>
      </c>
      <c r="D3895" s="11" t="str">
        <f>IF('Atual-TXT'!A3916&lt;&gt;"",RIGHT(LEFT('Atual-TXT'!A3916,77),1),"")</f>
        <v/>
      </c>
      <c r="E3895" s="12" t="str">
        <f>IF('Atual-TXT'!A3916&lt;&gt;"",IF(MOD(VALUE(LEFT(A3895,1)),2)=1,IF(D3895="D",C3895,-C3895),IF(D3895="C",C3895,-C3895)),"")</f>
        <v/>
      </c>
    </row>
    <row r="3896" spans="1:5" x14ac:dyDescent="0.2">
      <c r="A3896" s="11" t="str">
        <f>IF('Atual-TXT'!A3917&lt;&gt;"",LEFT('Atual-TXT'!A3917,15),"")</f>
        <v/>
      </c>
      <c r="B3896" s="11" t="str">
        <f>IF('Atual-TXT'!A3917&lt;&gt;"",RIGHT(LEFT('Atual-TXT'!A3917,51),34),"")</f>
        <v/>
      </c>
      <c r="C3896" s="12" t="str">
        <f>IF('Atual-TXT'!A3917&lt;&gt;"",VALUE(RIGHT(LEFT('Atual-TXT'!A3917,75),23)),"")</f>
        <v/>
      </c>
      <c r="D3896" s="11" t="str">
        <f>IF('Atual-TXT'!A3917&lt;&gt;"",RIGHT(LEFT('Atual-TXT'!A3917,77),1),"")</f>
        <v/>
      </c>
      <c r="E3896" s="12" t="str">
        <f>IF('Atual-TXT'!A3917&lt;&gt;"",IF(MOD(VALUE(LEFT(A3896,1)),2)=1,IF(D3896="D",C3896,-C3896),IF(D3896="C",C3896,-C3896)),"")</f>
        <v/>
      </c>
    </row>
    <row r="3897" spans="1:5" x14ac:dyDescent="0.2">
      <c r="A3897" s="11" t="str">
        <f>IF('Atual-TXT'!A3918&lt;&gt;"",LEFT('Atual-TXT'!A3918,15),"")</f>
        <v/>
      </c>
      <c r="B3897" s="11" t="str">
        <f>IF('Atual-TXT'!A3918&lt;&gt;"",RIGHT(LEFT('Atual-TXT'!A3918,51),34),"")</f>
        <v/>
      </c>
      <c r="C3897" s="12" t="str">
        <f>IF('Atual-TXT'!A3918&lt;&gt;"",VALUE(RIGHT(LEFT('Atual-TXT'!A3918,75),23)),"")</f>
        <v/>
      </c>
      <c r="D3897" s="11" t="str">
        <f>IF('Atual-TXT'!A3918&lt;&gt;"",RIGHT(LEFT('Atual-TXT'!A3918,77),1),"")</f>
        <v/>
      </c>
      <c r="E3897" s="12" t="str">
        <f>IF('Atual-TXT'!A3918&lt;&gt;"",IF(MOD(VALUE(LEFT(A3897,1)),2)=1,IF(D3897="D",C3897,-C3897),IF(D3897="C",C3897,-C3897)),"")</f>
        <v/>
      </c>
    </row>
    <row r="3898" spans="1:5" x14ac:dyDescent="0.2">
      <c r="A3898" s="11" t="str">
        <f>IF('Atual-TXT'!A3919&lt;&gt;"",LEFT('Atual-TXT'!A3919,15),"")</f>
        <v/>
      </c>
      <c r="B3898" s="11" t="str">
        <f>IF('Atual-TXT'!A3919&lt;&gt;"",RIGHT(LEFT('Atual-TXT'!A3919,51),34),"")</f>
        <v/>
      </c>
      <c r="C3898" s="12" t="str">
        <f>IF('Atual-TXT'!A3919&lt;&gt;"",VALUE(RIGHT(LEFT('Atual-TXT'!A3919,75),23)),"")</f>
        <v/>
      </c>
      <c r="D3898" s="11" t="str">
        <f>IF('Atual-TXT'!A3919&lt;&gt;"",RIGHT(LEFT('Atual-TXT'!A3919,77),1),"")</f>
        <v/>
      </c>
      <c r="E3898" s="12" t="str">
        <f>IF('Atual-TXT'!A3919&lt;&gt;"",IF(MOD(VALUE(LEFT(A3898,1)),2)=1,IF(D3898="D",C3898,-C3898),IF(D3898="C",C3898,-C3898)),"")</f>
        <v/>
      </c>
    </row>
    <row r="3899" spans="1:5" x14ac:dyDescent="0.2">
      <c r="A3899" s="11" t="str">
        <f>IF('Atual-TXT'!A3920&lt;&gt;"",LEFT('Atual-TXT'!A3920,15),"")</f>
        <v/>
      </c>
      <c r="B3899" s="11" t="str">
        <f>IF('Atual-TXT'!A3920&lt;&gt;"",RIGHT(LEFT('Atual-TXT'!A3920,51),34),"")</f>
        <v/>
      </c>
      <c r="C3899" s="12" t="str">
        <f>IF('Atual-TXT'!A3920&lt;&gt;"",VALUE(RIGHT(LEFT('Atual-TXT'!A3920,75),23)),"")</f>
        <v/>
      </c>
      <c r="D3899" s="11" t="str">
        <f>IF('Atual-TXT'!A3920&lt;&gt;"",RIGHT(LEFT('Atual-TXT'!A3920,77),1),"")</f>
        <v/>
      </c>
      <c r="E3899" s="12" t="str">
        <f>IF('Atual-TXT'!A3920&lt;&gt;"",IF(MOD(VALUE(LEFT(A3899,1)),2)=1,IF(D3899="D",C3899,-C3899),IF(D3899="C",C3899,-C3899)),"")</f>
        <v/>
      </c>
    </row>
    <row r="3900" spans="1:5" x14ac:dyDescent="0.2">
      <c r="A3900" s="11" t="str">
        <f>IF('Atual-TXT'!A3921&lt;&gt;"",LEFT('Atual-TXT'!A3921,15),"")</f>
        <v/>
      </c>
      <c r="B3900" s="11" t="str">
        <f>IF('Atual-TXT'!A3921&lt;&gt;"",RIGHT(LEFT('Atual-TXT'!A3921,51),34),"")</f>
        <v/>
      </c>
      <c r="C3900" s="12" t="str">
        <f>IF('Atual-TXT'!A3921&lt;&gt;"",VALUE(RIGHT(LEFT('Atual-TXT'!A3921,75),23)),"")</f>
        <v/>
      </c>
      <c r="D3900" s="11" t="str">
        <f>IF('Atual-TXT'!A3921&lt;&gt;"",RIGHT(LEFT('Atual-TXT'!A3921,77),1),"")</f>
        <v/>
      </c>
      <c r="E3900" s="12" t="str">
        <f>IF('Atual-TXT'!A3921&lt;&gt;"",IF(MOD(VALUE(LEFT(A3900,1)),2)=1,IF(D3900="D",C3900,-C3900),IF(D3900="C",C3900,-C3900)),"")</f>
        <v/>
      </c>
    </row>
    <row r="3901" spans="1:5" x14ac:dyDescent="0.2">
      <c r="A3901" s="11" t="str">
        <f>IF('Atual-TXT'!A3922&lt;&gt;"",LEFT('Atual-TXT'!A3922,15),"")</f>
        <v/>
      </c>
      <c r="B3901" s="11" t="str">
        <f>IF('Atual-TXT'!A3922&lt;&gt;"",RIGHT(LEFT('Atual-TXT'!A3922,51),34),"")</f>
        <v/>
      </c>
      <c r="C3901" s="12" t="str">
        <f>IF('Atual-TXT'!A3922&lt;&gt;"",VALUE(RIGHT(LEFT('Atual-TXT'!A3922,75),23)),"")</f>
        <v/>
      </c>
      <c r="D3901" s="11" t="str">
        <f>IF('Atual-TXT'!A3922&lt;&gt;"",RIGHT(LEFT('Atual-TXT'!A3922,77),1),"")</f>
        <v/>
      </c>
      <c r="E3901" s="12" t="str">
        <f>IF('Atual-TXT'!A3922&lt;&gt;"",IF(MOD(VALUE(LEFT(A3901,1)),2)=1,IF(D3901="D",C3901,-C3901),IF(D3901="C",C3901,-C3901)),"")</f>
        <v/>
      </c>
    </row>
    <row r="3902" spans="1:5" x14ac:dyDescent="0.2">
      <c r="A3902" s="11" t="str">
        <f>IF('Atual-TXT'!A3923&lt;&gt;"",LEFT('Atual-TXT'!A3923,15),"")</f>
        <v/>
      </c>
      <c r="B3902" s="11" t="str">
        <f>IF('Atual-TXT'!A3923&lt;&gt;"",RIGHT(LEFT('Atual-TXT'!A3923,51),34),"")</f>
        <v/>
      </c>
      <c r="C3902" s="12" t="str">
        <f>IF('Atual-TXT'!A3923&lt;&gt;"",VALUE(RIGHT(LEFT('Atual-TXT'!A3923,75),23)),"")</f>
        <v/>
      </c>
      <c r="D3902" s="11" t="str">
        <f>IF('Atual-TXT'!A3923&lt;&gt;"",RIGHT(LEFT('Atual-TXT'!A3923,77),1),"")</f>
        <v/>
      </c>
      <c r="E3902" s="12" t="str">
        <f>IF('Atual-TXT'!A3923&lt;&gt;"",IF(MOD(VALUE(LEFT(A3902,1)),2)=1,IF(D3902="D",C3902,-C3902),IF(D3902="C",C3902,-C3902)),"")</f>
        <v/>
      </c>
    </row>
    <row r="3903" spans="1:5" x14ac:dyDescent="0.2">
      <c r="A3903" s="11" t="str">
        <f>IF('Atual-TXT'!A3924&lt;&gt;"",LEFT('Atual-TXT'!A3924,15),"")</f>
        <v/>
      </c>
      <c r="B3903" s="11" t="str">
        <f>IF('Atual-TXT'!A3924&lt;&gt;"",RIGHT(LEFT('Atual-TXT'!A3924,51),34),"")</f>
        <v/>
      </c>
      <c r="C3903" s="12" t="str">
        <f>IF('Atual-TXT'!A3924&lt;&gt;"",VALUE(RIGHT(LEFT('Atual-TXT'!A3924,75),23)),"")</f>
        <v/>
      </c>
      <c r="D3903" s="11" t="str">
        <f>IF('Atual-TXT'!A3924&lt;&gt;"",RIGHT(LEFT('Atual-TXT'!A3924,77),1),"")</f>
        <v/>
      </c>
      <c r="E3903" s="12" t="str">
        <f>IF('Atual-TXT'!A3924&lt;&gt;"",IF(MOD(VALUE(LEFT(A3903,1)),2)=1,IF(D3903="D",C3903,-C3903),IF(D3903="C",C3903,-C3903)),"")</f>
        <v/>
      </c>
    </row>
    <row r="3904" spans="1:5" x14ac:dyDescent="0.2">
      <c r="A3904" s="11" t="str">
        <f>IF('Atual-TXT'!A3925&lt;&gt;"",LEFT('Atual-TXT'!A3925,15),"")</f>
        <v/>
      </c>
      <c r="B3904" s="11" t="str">
        <f>IF('Atual-TXT'!A3925&lt;&gt;"",RIGHT(LEFT('Atual-TXT'!A3925,51),34),"")</f>
        <v/>
      </c>
      <c r="C3904" s="12" t="str">
        <f>IF('Atual-TXT'!A3925&lt;&gt;"",VALUE(RIGHT(LEFT('Atual-TXT'!A3925,75),23)),"")</f>
        <v/>
      </c>
      <c r="D3904" s="11" t="str">
        <f>IF('Atual-TXT'!A3925&lt;&gt;"",RIGHT(LEFT('Atual-TXT'!A3925,77),1),"")</f>
        <v/>
      </c>
      <c r="E3904" s="12" t="str">
        <f>IF('Atual-TXT'!A3925&lt;&gt;"",IF(MOD(VALUE(LEFT(A3904,1)),2)=1,IF(D3904="D",C3904,-C3904),IF(D3904="C",C3904,-C3904)),"")</f>
        <v/>
      </c>
    </row>
    <row r="3905" spans="1:5" x14ac:dyDescent="0.2">
      <c r="A3905" s="11" t="str">
        <f>IF('Atual-TXT'!A3926&lt;&gt;"",LEFT('Atual-TXT'!A3926,15),"")</f>
        <v/>
      </c>
      <c r="B3905" s="11" t="str">
        <f>IF('Atual-TXT'!A3926&lt;&gt;"",RIGHT(LEFT('Atual-TXT'!A3926,51),34),"")</f>
        <v/>
      </c>
      <c r="C3905" s="12" t="str">
        <f>IF('Atual-TXT'!A3926&lt;&gt;"",VALUE(RIGHT(LEFT('Atual-TXT'!A3926,75),23)),"")</f>
        <v/>
      </c>
      <c r="D3905" s="11" t="str">
        <f>IF('Atual-TXT'!A3926&lt;&gt;"",RIGHT(LEFT('Atual-TXT'!A3926,77),1),"")</f>
        <v/>
      </c>
      <c r="E3905" s="12" t="str">
        <f>IF('Atual-TXT'!A3926&lt;&gt;"",IF(MOD(VALUE(LEFT(A3905,1)),2)=1,IF(D3905="D",C3905,-C3905),IF(D3905="C",C3905,-C3905)),"")</f>
        <v/>
      </c>
    </row>
    <row r="3906" spans="1:5" x14ac:dyDescent="0.2">
      <c r="A3906" s="11" t="str">
        <f>IF('Atual-TXT'!A3927&lt;&gt;"",LEFT('Atual-TXT'!A3927,15),"")</f>
        <v/>
      </c>
      <c r="B3906" s="11" t="str">
        <f>IF('Atual-TXT'!A3927&lt;&gt;"",RIGHT(LEFT('Atual-TXT'!A3927,51),34),"")</f>
        <v/>
      </c>
      <c r="C3906" s="12" t="str">
        <f>IF('Atual-TXT'!A3927&lt;&gt;"",VALUE(RIGHT(LEFT('Atual-TXT'!A3927,75),23)),"")</f>
        <v/>
      </c>
      <c r="D3906" s="11" t="str">
        <f>IF('Atual-TXT'!A3927&lt;&gt;"",RIGHT(LEFT('Atual-TXT'!A3927,77),1),"")</f>
        <v/>
      </c>
      <c r="E3906" s="12" t="str">
        <f>IF('Atual-TXT'!A3927&lt;&gt;"",IF(MOD(VALUE(LEFT(A3906,1)),2)=1,IF(D3906="D",C3906,-C3906),IF(D3906="C",C3906,-C3906)),"")</f>
        <v/>
      </c>
    </row>
    <row r="3907" spans="1:5" x14ac:dyDescent="0.2">
      <c r="A3907" s="11" t="str">
        <f>IF('Atual-TXT'!A3928&lt;&gt;"",LEFT('Atual-TXT'!A3928,15),"")</f>
        <v/>
      </c>
      <c r="B3907" s="11" t="str">
        <f>IF('Atual-TXT'!A3928&lt;&gt;"",RIGHT(LEFT('Atual-TXT'!A3928,51),34),"")</f>
        <v/>
      </c>
      <c r="C3907" s="12" t="str">
        <f>IF('Atual-TXT'!A3928&lt;&gt;"",VALUE(RIGHT(LEFT('Atual-TXT'!A3928,75),23)),"")</f>
        <v/>
      </c>
      <c r="D3907" s="11" t="str">
        <f>IF('Atual-TXT'!A3928&lt;&gt;"",RIGHT(LEFT('Atual-TXT'!A3928,77),1),"")</f>
        <v/>
      </c>
      <c r="E3907" s="12" t="str">
        <f>IF('Atual-TXT'!A3928&lt;&gt;"",IF(MOD(VALUE(LEFT(A3907,1)),2)=1,IF(D3907="D",C3907,-C3907),IF(D3907="C",C3907,-C3907)),"")</f>
        <v/>
      </c>
    </row>
    <row r="3908" spans="1:5" x14ac:dyDescent="0.2">
      <c r="A3908" s="11" t="str">
        <f>IF('Atual-TXT'!A3929&lt;&gt;"",LEFT('Atual-TXT'!A3929,15),"")</f>
        <v/>
      </c>
      <c r="B3908" s="11" t="str">
        <f>IF('Atual-TXT'!A3929&lt;&gt;"",RIGHT(LEFT('Atual-TXT'!A3929,51),34),"")</f>
        <v/>
      </c>
      <c r="C3908" s="12" t="str">
        <f>IF('Atual-TXT'!A3929&lt;&gt;"",VALUE(RIGHT(LEFT('Atual-TXT'!A3929,75),23)),"")</f>
        <v/>
      </c>
      <c r="D3908" s="11" t="str">
        <f>IF('Atual-TXT'!A3929&lt;&gt;"",RIGHT(LEFT('Atual-TXT'!A3929,77),1),"")</f>
        <v/>
      </c>
      <c r="E3908" s="12" t="str">
        <f>IF('Atual-TXT'!A3929&lt;&gt;"",IF(MOD(VALUE(LEFT(A3908,1)),2)=1,IF(D3908="D",C3908,-C3908),IF(D3908="C",C3908,-C3908)),"")</f>
        <v/>
      </c>
    </row>
    <row r="3909" spans="1:5" x14ac:dyDescent="0.2">
      <c r="A3909" s="11" t="str">
        <f>IF('Atual-TXT'!A3930&lt;&gt;"",LEFT('Atual-TXT'!A3930,15),"")</f>
        <v/>
      </c>
      <c r="B3909" s="11" t="str">
        <f>IF('Atual-TXT'!A3930&lt;&gt;"",RIGHT(LEFT('Atual-TXT'!A3930,51),34),"")</f>
        <v/>
      </c>
      <c r="C3909" s="12" t="str">
        <f>IF('Atual-TXT'!A3930&lt;&gt;"",VALUE(RIGHT(LEFT('Atual-TXT'!A3930,75),23)),"")</f>
        <v/>
      </c>
      <c r="D3909" s="11" t="str">
        <f>IF('Atual-TXT'!A3930&lt;&gt;"",RIGHT(LEFT('Atual-TXT'!A3930,77),1),"")</f>
        <v/>
      </c>
      <c r="E3909" s="12" t="str">
        <f>IF('Atual-TXT'!A3930&lt;&gt;"",IF(MOD(VALUE(LEFT(A3909,1)),2)=1,IF(D3909="D",C3909,-C3909),IF(D3909="C",C3909,-C3909)),"")</f>
        <v/>
      </c>
    </row>
    <row r="3910" spans="1:5" x14ac:dyDescent="0.2">
      <c r="A3910" s="11" t="str">
        <f>IF('Atual-TXT'!A3931&lt;&gt;"",LEFT('Atual-TXT'!A3931,15),"")</f>
        <v/>
      </c>
      <c r="B3910" s="11" t="str">
        <f>IF('Atual-TXT'!A3931&lt;&gt;"",RIGHT(LEFT('Atual-TXT'!A3931,51),34),"")</f>
        <v/>
      </c>
      <c r="C3910" s="12" t="str">
        <f>IF('Atual-TXT'!A3931&lt;&gt;"",VALUE(RIGHT(LEFT('Atual-TXT'!A3931,75),23)),"")</f>
        <v/>
      </c>
      <c r="D3910" s="11" t="str">
        <f>IF('Atual-TXT'!A3931&lt;&gt;"",RIGHT(LEFT('Atual-TXT'!A3931,77),1),"")</f>
        <v/>
      </c>
      <c r="E3910" s="12" t="str">
        <f>IF('Atual-TXT'!A3931&lt;&gt;"",IF(MOD(VALUE(LEFT(A3910,1)),2)=1,IF(D3910="D",C3910,-C3910),IF(D3910="C",C3910,-C3910)),"")</f>
        <v/>
      </c>
    </row>
    <row r="3911" spans="1:5" x14ac:dyDescent="0.2">
      <c r="A3911" s="11" t="str">
        <f>IF('Atual-TXT'!A3932&lt;&gt;"",LEFT('Atual-TXT'!A3932,15),"")</f>
        <v/>
      </c>
      <c r="B3911" s="11" t="str">
        <f>IF('Atual-TXT'!A3932&lt;&gt;"",RIGHT(LEFT('Atual-TXT'!A3932,51),34),"")</f>
        <v/>
      </c>
      <c r="C3911" s="12" t="str">
        <f>IF('Atual-TXT'!A3932&lt;&gt;"",VALUE(RIGHT(LEFT('Atual-TXT'!A3932,75),23)),"")</f>
        <v/>
      </c>
      <c r="D3911" s="11" t="str">
        <f>IF('Atual-TXT'!A3932&lt;&gt;"",RIGHT(LEFT('Atual-TXT'!A3932,77),1),"")</f>
        <v/>
      </c>
      <c r="E3911" s="12" t="str">
        <f>IF('Atual-TXT'!A3932&lt;&gt;"",IF(MOD(VALUE(LEFT(A3911,1)),2)=1,IF(D3911="D",C3911,-C3911),IF(D3911="C",C3911,-C3911)),"")</f>
        <v/>
      </c>
    </row>
    <row r="3912" spans="1:5" x14ac:dyDescent="0.2">
      <c r="A3912" s="11" t="str">
        <f>IF('Atual-TXT'!A3933&lt;&gt;"",LEFT('Atual-TXT'!A3933,15),"")</f>
        <v/>
      </c>
      <c r="B3912" s="11" t="str">
        <f>IF('Atual-TXT'!A3933&lt;&gt;"",RIGHT(LEFT('Atual-TXT'!A3933,51),34),"")</f>
        <v/>
      </c>
      <c r="C3912" s="12" t="str">
        <f>IF('Atual-TXT'!A3933&lt;&gt;"",VALUE(RIGHT(LEFT('Atual-TXT'!A3933,75),23)),"")</f>
        <v/>
      </c>
      <c r="D3912" s="11" t="str">
        <f>IF('Atual-TXT'!A3933&lt;&gt;"",RIGHT(LEFT('Atual-TXT'!A3933,77),1),"")</f>
        <v/>
      </c>
      <c r="E3912" s="12" t="str">
        <f>IF('Atual-TXT'!A3933&lt;&gt;"",IF(MOD(VALUE(LEFT(A3912,1)),2)=1,IF(D3912="D",C3912,-C3912),IF(D3912="C",C3912,-C3912)),"")</f>
        <v/>
      </c>
    </row>
    <row r="3913" spans="1:5" x14ac:dyDescent="0.2">
      <c r="A3913" s="11" t="str">
        <f>IF('Atual-TXT'!A3934&lt;&gt;"",LEFT('Atual-TXT'!A3934,15),"")</f>
        <v/>
      </c>
      <c r="B3913" s="11" t="str">
        <f>IF('Atual-TXT'!A3934&lt;&gt;"",RIGHT(LEFT('Atual-TXT'!A3934,51),34),"")</f>
        <v/>
      </c>
      <c r="C3913" s="12" t="str">
        <f>IF('Atual-TXT'!A3934&lt;&gt;"",VALUE(RIGHT(LEFT('Atual-TXT'!A3934,75),23)),"")</f>
        <v/>
      </c>
      <c r="D3913" s="11" t="str">
        <f>IF('Atual-TXT'!A3934&lt;&gt;"",RIGHT(LEFT('Atual-TXT'!A3934,77),1),"")</f>
        <v/>
      </c>
      <c r="E3913" s="12" t="str">
        <f>IF('Atual-TXT'!A3934&lt;&gt;"",IF(MOD(VALUE(LEFT(A3913,1)),2)=1,IF(D3913="D",C3913,-C3913),IF(D3913="C",C3913,-C3913)),"")</f>
        <v/>
      </c>
    </row>
    <row r="3914" spans="1:5" x14ac:dyDescent="0.2">
      <c r="A3914" s="11" t="str">
        <f>IF('Atual-TXT'!A3935&lt;&gt;"",LEFT('Atual-TXT'!A3935,15),"")</f>
        <v/>
      </c>
      <c r="B3914" s="11" t="str">
        <f>IF('Atual-TXT'!A3935&lt;&gt;"",RIGHT(LEFT('Atual-TXT'!A3935,51),34),"")</f>
        <v/>
      </c>
      <c r="C3914" s="12" t="str">
        <f>IF('Atual-TXT'!A3935&lt;&gt;"",VALUE(RIGHT(LEFT('Atual-TXT'!A3935,75),23)),"")</f>
        <v/>
      </c>
      <c r="D3914" s="11" t="str">
        <f>IF('Atual-TXT'!A3935&lt;&gt;"",RIGHT(LEFT('Atual-TXT'!A3935,77),1),"")</f>
        <v/>
      </c>
      <c r="E3914" s="12" t="str">
        <f>IF('Atual-TXT'!A3935&lt;&gt;"",IF(MOD(VALUE(LEFT(A3914,1)),2)=1,IF(D3914="D",C3914,-C3914),IF(D3914="C",C3914,-C3914)),"")</f>
        <v/>
      </c>
    </row>
    <row r="3915" spans="1:5" x14ac:dyDescent="0.2">
      <c r="A3915" s="11" t="str">
        <f>IF('Atual-TXT'!A3936&lt;&gt;"",LEFT('Atual-TXT'!A3936,15),"")</f>
        <v/>
      </c>
      <c r="B3915" s="11" t="str">
        <f>IF('Atual-TXT'!A3936&lt;&gt;"",RIGHT(LEFT('Atual-TXT'!A3936,51),34),"")</f>
        <v/>
      </c>
      <c r="C3915" s="12" t="str">
        <f>IF('Atual-TXT'!A3936&lt;&gt;"",VALUE(RIGHT(LEFT('Atual-TXT'!A3936,75),23)),"")</f>
        <v/>
      </c>
      <c r="D3915" s="11" t="str">
        <f>IF('Atual-TXT'!A3936&lt;&gt;"",RIGHT(LEFT('Atual-TXT'!A3936,77),1),"")</f>
        <v/>
      </c>
      <c r="E3915" s="12" t="str">
        <f>IF('Atual-TXT'!A3936&lt;&gt;"",IF(MOD(VALUE(LEFT(A3915,1)),2)=1,IF(D3915="D",C3915,-C3915),IF(D3915="C",C3915,-C3915)),"")</f>
        <v/>
      </c>
    </row>
    <row r="3916" spans="1:5" x14ac:dyDescent="0.2">
      <c r="A3916" s="11" t="str">
        <f>IF('Atual-TXT'!A3937&lt;&gt;"",LEFT('Atual-TXT'!A3937,15),"")</f>
        <v/>
      </c>
      <c r="B3916" s="11" t="str">
        <f>IF('Atual-TXT'!A3937&lt;&gt;"",RIGHT(LEFT('Atual-TXT'!A3937,51),34),"")</f>
        <v/>
      </c>
      <c r="C3916" s="12" t="str">
        <f>IF('Atual-TXT'!A3937&lt;&gt;"",VALUE(RIGHT(LEFT('Atual-TXT'!A3937,75),23)),"")</f>
        <v/>
      </c>
      <c r="D3916" s="11" t="str">
        <f>IF('Atual-TXT'!A3937&lt;&gt;"",RIGHT(LEFT('Atual-TXT'!A3937,77),1),"")</f>
        <v/>
      </c>
      <c r="E3916" s="12" t="str">
        <f>IF('Atual-TXT'!A3937&lt;&gt;"",IF(MOD(VALUE(LEFT(A3916,1)),2)=1,IF(D3916="D",C3916,-C3916),IF(D3916="C",C3916,-C3916)),"")</f>
        <v/>
      </c>
    </row>
    <row r="3917" spans="1:5" x14ac:dyDescent="0.2">
      <c r="A3917" s="11" t="str">
        <f>IF('Atual-TXT'!A3938&lt;&gt;"",LEFT('Atual-TXT'!A3938,15),"")</f>
        <v/>
      </c>
      <c r="B3917" s="11" t="str">
        <f>IF('Atual-TXT'!A3938&lt;&gt;"",RIGHT(LEFT('Atual-TXT'!A3938,51),34),"")</f>
        <v/>
      </c>
      <c r="C3917" s="12" t="str">
        <f>IF('Atual-TXT'!A3938&lt;&gt;"",VALUE(RIGHT(LEFT('Atual-TXT'!A3938,75),23)),"")</f>
        <v/>
      </c>
      <c r="D3917" s="11" t="str">
        <f>IF('Atual-TXT'!A3938&lt;&gt;"",RIGHT(LEFT('Atual-TXT'!A3938,77),1),"")</f>
        <v/>
      </c>
      <c r="E3917" s="12" t="str">
        <f>IF('Atual-TXT'!A3938&lt;&gt;"",IF(MOD(VALUE(LEFT(A3917,1)),2)=1,IF(D3917="D",C3917,-C3917),IF(D3917="C",C3917,-C3917)),"")</f>
        <v/>
      </c>
    </row>
    <row r="3918" spans="1:5" x14ac:dyDescent="0.2">
      <c r="A3918" s="11" t="str">
        <f>IF('Atual-TXT'!A3939&lt;&gt;"",LEFT('Atual-TXT'!A3939,15),"")</f>
        <v/>
      </c>
      <c r="B3918" s="11" t="str">
        <f>IF('Atual-TXT'!A3939&lt;&gt;"",RIGHT(LEFT('Atual-TXT'!A3939,51),34),"")</f>
        <v/>
      </c>
      <c r="C3918" s="12" t="str">
        <f>IF('Atual-TXT'!A3939&lt;&gt;"",VALUE(RIGHT(LEFT('Atual-TXT'!A3939,75),23)),"")</f>
        <v/>
      </c>
      <c r="D3918" s="11" t="str">
        <f>IF('Atual-TXT'!A3939&lt;&gt;"",RIGHT(LEFT('Atual-TXT'!A3939,77),1),"")</f>
        <v/>
      </c>
      <c r="E3918" s="12" t="str">
        <f>IF('Atual-TXT'!A3939&lt;&gt;"",IF(MOD(VALUE(LEFT(A3918,1)),2)=1,IF(D3918="D",C3918,-C3918),IF(D3918="C",C3918,-C3918)),"")</f>
        <v/>
      </c>
    </row>
    <row r="3919" spans="1:5" x14ac:dyDescent="0.2">
      <c r="A3919" s="11" t="str">
        <f>IF('Atual-TXT'!A3940&lt;&gt;"",LEFT('Atual-TXT'!A3940,15),"")</f>
        <v/>
      </c>
      <c r="B3919" s="11" t="str">
        <f>IF('Atual-TXT'!A3940&lt;&gt;"",RIGHT(LEFT('Atual-TXT'!A3940,51),34),"")</f>
        <v/>
      </c>
      <c r="C3919" s="12" t="str">
        <f>IF('Atual-TXT'!A3940&lt;&gt;"",VALUE(RIGHT(LEFT('Atual-TXT'!A3940,75),23)),"")</f>
        <v/>
      </c>
      <c r="D3919" s="11" t="str">
        <f>IF('Atual-TXT'!A3940&lt;&gt;"",RIGHT(LEFT('Atual-TXT'!A3940,77),1),"")</f>
        <v/>
      </c>
      <c r="E3919" s="12" t="str">
        <f>IF('Atual-TXT'!A3940&lt;&gt;"",IF(MOD(VALUE(LEFT(A3919,1)),2)=1,IF(D3919="D",C3919,-C3919),IF(D3919="C",C3919,-C3919)),"")</f>
        <v/>
      </c>
    </row>
    <row r="3920" spans="1:5" x14ac:dyDescent="0.2">
      <c r="A3920" s="11" t="str">
        <f>IF('Atual-TXT'!A3941&lt;&gt;"",LEFT('Atual-TXT'!A3941,15),"")</f>
        <v/>
      </c>
      <c r="B3920" s="11" t="str">
        <f>IF('Atual-TXT'!A3941&lt;&gt;"",RIGHT(LEFT('Atual-TXT'!A3941,51),34),"")</f>
        <v/>
      </c>
      <c r="C3920" s="12" t="str">
        <f>IF('Atual-TXT'!A3941&lt;&gt;"",VALUE(RIGHT(LEFT('Atual-TXT'!A3941,75),23)),"")</f>
        <v/>
      </c>
      <c r="D3920" s="11" t="str">
        <f>IF('Atual-TXT'!A3941&lt;&gt;"",RIGHT(LEFT('Atual-TXT'!A3941,77),1),"")</f>
        <v/>
      </c>
      <c r="E3920" s="12" t="str">
        <f>IF('Atual-TXT'!A3941&lt;&gt;"",IF(MOD(VALUE(LEFT(A3920,1)),2)=1,IF(D3920="D",C3920,-C3920),IF(D3920="C",C3920,-C3920)),"")</f>
        <v/>
      </c>
    </row>
    <row r="3921" spans="1:5" x14ac:dyDescent="0.2">
      <c r="A3921" s="11" t="str">
        <f>IF('Atual-TXT'!A3942&lt;&gt;"",LEFT('Atual-TXT'!A3942,15),"")</f>
        <v/>
      </c>
      <c r="B3921" s="11" t="str">
        <f>IF('Atual-TXT'!A3942&lt;&gt;"",RIGHT(LEFT('Atual-TXT'!A3942,51),34),"")</f>
        <v/>
      </c>
      <c r="C3921" s="12" t="str">
        <f>IF('Atual-TXT'!A3942&lt;&gt;"",VALUE(RIGHT(LEFT('Atual-TXT'!A3942,75),23)),"")</f>
        <v/>
      </c>
      <c r="D3921" s="11" t="str">
        <f>IF('Atual-TXT'!A3942&lt;&gt;"",RIGHT(LEFT('Atual-TXT'!A3942,77),1),"")</f>
        <v/>
      </c>
      <c r="E3921" s="12" t="str">
        <f>IF('Atual-TXT'!A3942&lt;&gt;"",IF(MOD(VALUE(LEFT(A3921,1)),2)=1,IF(D3921="D",C3921,-C3921),IF(D3921="C",C3921,-C3921)),"")</f>
        <v/>
      </c>
    </row>
    <row r="3922" spans="1:5" x14ac:dyDescent="0.2">
      <c r="A3922" s="11" t="str">
        <f>IF('Atual-TXT'!A3943&lt;&gt;"",LEFT('Atual-TXT'!A3943,15),"")</f>
        <v/>
      </c>
      <c r="B3922" s="11" t="str">
        <f>IF('Atual-TXT'!A3943&lt;&gt;"",RIGHT(LEFT('Atual-TXT'!A3943,51),34),"")</f>
        <v/>
      </c>
      <c r="C3922" s="12" t="str">
        <f>IF('Atual-TXT'!A3943&lt;&gt;"",VALUE(RIGHT(LEFT('Atual-TXT'!A3943,75),23)),"")</f>
        <v/>
      </c>
      <c r="D3922" s="11" t="str">
        <f>IF('Atual-TXT'!A3943&lt;&gt;"",RIGHT(LEFT('Atual-TXT'!A3943,77),1),"")</f>
        <v/>
      </c>
      <c r="E3922" s="12" t="str">
        <f>IF('Atual-TXT'!A3943&lt;&gt;"",IF(MOD(VALUE(LEFT(A3922,1)),2)=1,IF(D3922="D",C3922,-C3922),IF(D3922="C",C3922,-C3922)),"")</f>
        <v/>
      </c>
    </row>
    <row r="3923" spans="1:5" x14ac:dyDescent="0.2">
      <c r="A3923" s="11" t="str">
        <f>IF('Atual-TXT'!A3944&lt;&gt;"",LEFT('Atual-TXT'!A3944,15),"")</f>
        <v/>
      </c>
      <c r="B3923" s="11" t="str">
        <f>IF('Atual-TXT'!A3944&lt;&gt;"",RIGHT(LEFT('Atual-TXT'!A3944,51),34),"")</f>
        <v/>
      </c>
      <c r="C3923" s="12" t="str">
        <f>IF('Atual-TXT'!A3944&lt;&gt;"",VALUE(RIGHT(LEFT('Atual-TXT'!A3944,75),23)),"")</f>
        <v/>
      </c>
      <c r="D3923" s="11" t="str">
        <f>IF('Atual-TXT'!A3944&lt;&gt;"",RIGHT(LEFT('Atual-TXT'!A3944,77),1),"")</f>
        <v/>
      </c>
      <c r="E3923" s="12" t="str">
        <f>IF('Atual-TXT'!A3944&lt;&gt;"",IF(MOD(VALUE(LEFT(A3923,1)),2)=1,IF(D3923="D",C3923,-C3923),IF(D3923="C",C3923,-C3923)),"")</f>
        <v/>
      </c>
    </row>
    <row r="3924" spans="1:5" x14ac:dyDescent="0.2">
      <c r="A3924" s="11" t="str">
        <f>IF('Atual-TXT'!A3945&lt;&gt;"",LEFT('Atual-TXT'!A3945,15),"")</f>
        <v/>
      </c>
      <c r="B3924" s="11" t="str">
        <f>IF('Atual-TXT'!A3945&lt;&gt;"",RIGHT(LEFT('Atual-TXT'!A3945,51),34),"")</f>
        <v/>
      </c>
      <c r="C3924" s="12" t="str">
        <f>IF('Atual-TXT'!A3945&lt;&gt;"",VALUE(RIGHT(LEFT('Atual-TXT'!A3945,75),23)),"")</f>
        <v/>
      </c>
      <c r="D3924" s="11" t="str">
        <f>IF('Atual-TXT'!A3945&lt;&gt;"",RIGHT(LEFT('Atual-TXT'!A3945,77),1),"")</f>
        <v/>
      </c>
      <c r="E3924" s="12" t="str">
        <f>IF('Atual-TXT'!A3945&lt;&gt;"",IF(MOD(VALUE(LEFT(A3924,1)),2)=1,IF(D3924="D",C3924,-C3924),IF(D3924="C",C3924,-C3924)),"")</f>
        <v/>
      </c>
    </row>
    <row r="3925" spans="1:5" x14ac:dyDescent="0.2">
      <c r="A3925" s="11" t="str">
        <f>IF('Atual-TXT'!A3946&lt;&gt;"",LEFT('Atual-TXT'!A3946,15),"")</f>
        <v/>
      </c>
      <c r="B3925" s="11" t="str">
        <f>IF('Atual-TXT'!A3946&lt;&gt;"",RIGHT(LEFT('Atual-TXT'!A3946,51),34),"")</f>
        <v/>
      </c>
      <c r="C3925" s="12" t="str">
        <f>IF('Atual-TXT'!A3946&lt;&gt;"",VALUE(RIGHT(LEFT('Atual-TXT'!A3946,75),23)),"")</f>
        <v/>
      </c>
      <c r="D3925" s="11" t="str">
        <f>IF('Atual-TXT'!A3946&lt;&gt;"",RIGHT(LEFT('Atual-TXT'!A3946,77),1),"")</f>
        <v/>
      </c>
      <c r="E3925" s="12" t="str">
        <f>IF('Atual-TXT'!A3946&lt;&gt;"",IF(MOD(VALUE(LEFT(A3925,1)),2)=1,IF(D3925="D",C3925,-C3925),IF(D3925="C",C3925,-C3925)),"")</f>
        <v/>
      </c>
    </row>
    <row r="3926" spans="1:5" x14ac:dyDescent="0.2">
      <c r="A3926" s="11" t="str">
        <f>IF('Atual-TXT'!A3947&lt;&gt;"",LEFT('Atual-TXT'!A3947,15),"")</f>
        <v/>
      </c>
      <c r="B3926" s="11" t="str">
        <f>IF('Atual-TXT'!A3947&lt;&gt;"",RIGHT(LEFT('Atual-TXT'!A3947,51),34),"")</f>
        <v/>
      </c>
      <c r="C3926" s="12" t="str">
        <f>IF('Atual-TXT'!A3947&lt;&gt;"",VALUE(RIGHT(LEFT('Atual-TXT'!A3947,75),23)),"")</f>
        <v/>
      </c>
      <c r="D3926" s="11" t="str">
        <f>IF('Atual-TXT'!A3947&lt;&gt;"",RIGHT(LEFT('Atual-TXT'!A3947,77),1),"")</f>
        <v/>
      </c>
      <c r="E3926" s="12" t="str">
        <f>IF('Atual-TXT'!A3947&lt;&gt;"",IF(MOD(VALUE(LEFT(A3926,1)),2)=1,IF(D3926="D",C3926,-C3926),IF(D3926="C",C3926,-C3926)),"")</f>
        <v/>
      </c>
    </row>
    <row r="3927" spans="1:5" x14ac:dyDescent="0.2">
      <c r="A3927" s="11" t="str">
        <f>IF('Atual-TXT'!A3948&lt;&gt;"",LEFT('Atual-TXT'!A3948,15),"")</f>
        <v/>
      </c>
      <c r="B3927" s="11" t="str">
        <f>IF('Atual-TXT'!A3948&lt;&gt;"",RIGHT(LEFT('Atual-TXT'!A3948,51),34),"")</f>
        <v/>
      </c>
      <c r="C3927" s="12" t="str">
        <f>IF('Atual-TXT'!A3948&lt;&gt;"",VALUE(RIGHT(LEFT('Atual-TXT'!A3948,75),23)),"")</f>
        <v/>
      </c>
      <c r="D3927" s="11" t="str">
        <f>IF('Atual-TXT'!A3948&lt;&gt;"",RIGHT(LEFT('Atual-TXT'!A3948,77),1),"")</f>
        <v/>
      </c>
      <c r="E3927" s="12" t="str">
        <f>IF('Atual-TXT'!A3948&lt;&gt;"",IF(MOD(VALUE(LEFT(A3927,1)),2)=1,IF(D3927="D",C3927,-C3927),IF(D3927="C",C3927,-C3927)),"")</f>
        <v/>
      </c>
    </row>
    <row r="3928" spans="1:5" x14ac:dyDescent="0.2">
      <c r="A3928" s="11" t="str">
        <f>IF('Atual-TXT'!A3949&lt;&gt;"",LEFT('Atual-TXT'!A3949,15),"")</f>
        <v/>
      </c>
      <c r="B3928" s="11" t="str">
        <f>IF('Atual-TXT'!A3949&lt;&gt;"",RIGHT(LEFT('Atual-TXT'!A3949,51),34),"")</f>
        <v/>
      </c>
      <c r="C3928" s="12" t="str">
        <f>IF('Atual-TXT'!A3949&lt;&gt;"",VALUE(RIGHT(LEFT('Atual-TXT'!A3949,75),23)),"")</f>
        <v/>
      </c>
      <c r="D3928" s="11" t="str">
        <f>IF('Atual-TXT'!A3949&lt;&gt;"",RIGHT(LEFT('Atual-TXT'!A3949,77),1),"")</f>
        <v/>
      </c>
      <c r="E3928" s="12" t="str">
        <f>IF('Atual-TXT'!A3949&lt;&gt;"",IF(MOD(VALUE(LEFT(A3928,1)),2)=1,IF(D3928="D",C3928,-C3928),IF(D3928="C",C3928,-C3928)),"")</f>
        <v/>
      </c>
    </row>
    <row r="3929" spans="1:5" x14ac:dyDescent="0.2">
      <c r="A3929" s="11" t="str">
        <f>IF('Atual-TXT'!A3950&lt;&gt;"",LEFT('Atual-TXT'!A3950,15),"")</f>
        <v/>
      </c>
      <c r="B3929" s="11" t="str">
        <f>IF('Atual-TXT'!A3950&lt;&gt;"",RIGHT(LEFT('Atual-TXT'!A3950,51),34),"")</f>
        <v/>
      </c>
      <c r="C3929" s="12" t="str">
        <f>IF('Atual-TXT'!A3950&lt;&gt;"",VALUE(RIGHT(LEFT('Atual-TXT'!A3950,75),23)),"")</f>
        <v/>
      </c>
      <c r="D3929" s="11" t="str">
        <f>IF('Atual-TXT'!A3950&lt;&gt;"",RIGHT(LEFT('Atual-TXT'!A3950,77),1),"")</f>
        <v/>
      </c>
      <c r="E3929" s="12" t="str">
        <f>IF('Atual-TXT'!A3950&lt;&gt;"",IF(MOD(VALUE(LEFT(A3929,1)),2)=1,IF(D3929="D",C3929,-C3929),IF(D3929="C",C3929,-C3929)),"")</f>
        <v/>
      </c>
    </row>
    <row r="3930" spans="1:5" x14ac:dyDescent="0.2">
      <c r="A3930" s="11" t="str">
        <f>IF('Atual-TXT'!A3951&lt;&gt;"",LEFT('Atual-TXT'!A3951,15),"")</f>
        <v/>
      </c>
      <c r="B3930" s="11" t="str">
        <f>IF('Atual-TXT'!A3951&lt;&gt;"",RIGHT(LEFT('Atual-TXT'!A3951,51),34),"")</f>
        <v/>
      </c>
      <c r="C3930" s="12" t="str">
        <f>IF('Atual-TXT'!A3951&lt;&gt;"",VALUE(RIGHT(LEFT('Atual-TXT'!A3951,75),23)),"")</f>
        <v/>
      </c>
      <c r="D3930" s="11" t="str">
        <f>IF('Atual-TXT'!A3951&lt;&gt;"",RIGHT(LEFT('Atual-TXT'!A3951,77),1),"")</f>
        <v/>
      </c>
      <c r="E3930" s="12" t="str">
        <f>IF('Atual-TXT'!A3951&lt;&gt;"",IF(MOD(VALUE(LEFT(A3930,1)),2)=1,IF(D3930="D",C3930,-C3930),IF(D3930="C",C3930,-C3930)),"")</f>
        <v/>
      </c>
    </row>
    <row r="3931" spans="1:5" x14ac:dyDescent="0.2">
      <c r="A3931" s="11" t="str">
        <f>IF('Atual-TXT'!A3952&lt;&gt;"",LEFT('Atual-TXT'!A3952,15),"")</f>
        <v/>
      </c>
      <c r="B3931" s="11" t="str">
        <f>IF('Atual-TXT'!A3952&lt;&gt;"",RIGHT(LEFT('Atual-TXT'!A3952,51),34),"")</f>
        <v/>
      </c>
      <c r="C3931" s="12" t="str">
        <f>IF('Atual-TXT'!A3952&lt;&gt;"",VALUE(RIGHT(LEFT('Atual-TXT'!A3952,75),23)),"")</f>
        <v/>
      </c>
      <c r="D3931" s="11" t="str">
        <f>IF('Atual-TXT'!A3952&lt;&gt;"",RIGHT(LEFT('Atual-TXT'!A3952,77),1),"")</f>
        <v/>
      </c>
      <c r="E3931" s="12" t="str">
        <f>IF('Atual-TXT'!A3952&lt;&gt;"",IF(MOD(VALUE(LEFT(A3931,1)),2)=1,IF(D3931="D",C3931,-C3931),IF(D3931="C",C3931,-C3931)),"")</f>
        <v/>
      </c>
    </row>
    <row r="3932" spans="1:5" x14ac:dyDescent="0.2">
      <c r="A3932" s="11" t="str">
        <f>IF('Atual-TXT'!A3953&lt;&gt;"",LEFT('Atual-TXT'!A3953,15),"")</f>
        <v/>
      </c>
      <c r="B3932" s="11" t="str">
        <f>IF('Atual-TXT'!A3953&lt;&gt;"",RIGHT(LEFT('Atual-TXT'!A3953,51),34),"")</f>
        <v/>
      </c>
      <c r="C3932" s="12" t="str">
        <f>IF('Atual-TXT'!A3953&lt;&gt;"",VALUE(RIGHT(LEFT('Atual-TXT'!A3953,75),23)),"")</f>
        <v/>
      </c>
      <c r="D3932" s="11" t="str">
        <f>IF('Atual-TXT'!A3953&lt;&gt;"",RIGHT(LEFT('Atual-TXT'!A3953,77),1),"")</f>
        <v/>
      </c>
      <c r="E3932" s="12" t="str">
        <f>IF('Atual-TXT'!A3953&lt;&gt;"",IF(MOD(VALUE(LEFT(A3932,1)),2)=1,IF(D3932="D",C3932,-C3932),IF(D3932="C",C3932,-C3932)),"")</f>
        <v/>
      </c>
    </row>
    <row r="3933" spans="1:5" x14ac:dyDescent="0.2">
      <c r="A3933" s="11" t="str">
        <f>IF('Atual-TXT'!A3954&lt;&gt;"",LEFT('Atual-TXT'!A3954,15),"")</f>
        <v/>
      </c>
      <c r="B3933" s="11" t="str">
        <f>IF('Atual-TXT'!A3954&lt;&gt;"",RIGHT(LEFT('Atual-TXT'!A3954,51),34),"")</f>
        <v/>
      </c>
      <c r="C3933" s="12" t="str">
        <f>IF('Atual-TXT'!A3954&lt;&gt;"",VALUE(RIGHT(LEFT('Atual-TXT'!A3954,75),23)),"")</f>
        <v/>
      </c>
      <c r="D3933" s="11" t="str">
        <f>IF('Atual-TXT'!A3954&lt;&gt;"",RIGHT(LEFT('Atual-TXT'!A3954,77),1),"")</f>
        <v/>
      </c>
      <c r="E3933" s="12" t="str">
        <f>IF('Atual-TXT'!A3954&lt;&gt;"",IF(MOD(VALUE(LEFT(A3933,1)),2)=1,IF(D3933="D",C3933,-C3933),IF(D3933="C",C3933,-C3933)),"")</f>
        <v/>
      </c>
    </row>
    <row r="3934" spans="1:5" x14ac:dyDescent="0.2">
      <c r="A3934" s="11" t="str">
        <f>IF('Atual-TXT'!A3955&lt;&gt;"",LEFT('Atual-TXT'!A3955,15),"")</f>
        <v/>
      </c>
      <c r="B3934" s="11" t="str">
        <f>IF('Atual-TXT'!A3955&lt;&gt;"",RIGHT(LEFT('Atual-TXT'!A3955,51),34),"")</f>
        <v/>
      </c>
      <c r="C3934" s="12" t="str">
        <f>IF('Atual-TXT'!A3955&lt;&gt;"",VALUE(RIGHT(LEFT('Atual-TXT'!A3955,75),23)),"")</f>
        <v/>
      </c>
      <c r="D3934" s="11" t="str">
        <f>IF('Atual-TXT'!A3955&lt;&gt;"",RIGHT(LEFT('Atual-TXT'!A3955,77),1),"")</f>
        <v/>
      </c>
      <c r="E3934" s="12" t="str">
        <f>IF('Atual-TXT'!A3955&lt;&gt;"",IF(MOD(VALUE(LEFT(A3934,1)),2)=1,IF(D3934="D",C3934,-C3934),IF(D3934="C",C3934,-C3934)),"")</f>
        <v/>
      </c>
    </row>
    <row r="3935" spans="1:5" x14ac:dyDescent="0.2">
      <c r="A3935" s="11" t="str">
        <f>IF('Atual-TXT'!A3956&lt;&gt;"",LEFT('Atual-TXT'!A3956,15),"")</f>
        <v/>
      </c>
      <c r="B3935" s="11" t="str">
        <f>IF('Atual-TXT'!A3956&lt;&gt;"",RIGHT(LEFT('Atual-TXT'!A3956,51),34),"")</f>
        <v/>
      </c>
      <c r="C3935" s="12" t="str">
        <f>IF('Atual-TXT'!A3956&lt;&gt;"",VALUE(RIGHT(LEFT('Atual-TXT'!A3956,75),23)),"")</f>
        <v/>
      </c>
      <c r="D3935" s="11" t="str">
        <f>IF('Atual-TXT'!A3956&lt;&gt;"",RIGHT(LEFT('Atual-TXT'!A3956,77),1),"")</f>
        <v/>
      </c>
      <c r="E3935" s="12" t="str">
        <f>IF('Atual-TXT'!A3956&lt;&gt;"",IF(MOD(VALUE(LEFT(A3935,1)),2)=1,IF(D3935="D",C3935,-C3935),IF(D3935="C",C3935,-C3935)),"")</f>
        <v/>
      </c>
    </row>
    <row r="3936" spans="1:5" x14ac:dyDescent="0.2">
      <c r="A3936" s="11" t="str">
        <f>IF('Atual-TXT'!A3957&lt;&gt;"",LEFT('Atual-TXT'!A3957,15),"")</f>
        <v/>
      </c>
      <c r="B3936" s="11" t="str">
        <f>IF('Atual-TXT'!A3957&lt;&gt;"",RIGHT(LEFT('Atual-TXT'!A3957,51),34),"")</f>
        <v/>
      </c>
      <c r="C3936" s="12" t="str">
        <f>IF('Atual-TXT'!A3957&lt;&gt;"",VALUE(RIGHT(LEFT('Atual-TXT'!A3957,75),23)),"")</f>
        <v/>
      </c>
      <c r="D3936" s="11" t="str">
        <f>IF('Atual-TXT'!A3957&lt;&gt;"",RIGHT(LEFT('Atual-TXT'!A3957,77),1),"")</f>
        <v/>
      </c>
      <c r="E3936" s="12" t="str">
        <f>IF('Atual-TXT'!A3957&lt;&gt;"",IF(MOD(VALUE(LEFT(A3936,1)),2)=1,IF(D3936="D",C3936,-C3936),IF(D3936="C",C3936,-C3936)),"")</f>
        <v/>
      </c>
    </row>
    <row r="3937" spans="1:5" x14ac:dyDescent="0.2">
      <c r="A3937" s="11" t="str">
        <f>IF('Atual-TXT'!A3958&lt;&gt;"",LEFT('Atual-TXT'!A3958,15),"")</f>
        <v/>
      </c>
      <c r="B3937" s="11" t="str">
        <f>IF('Atual-TXT'!A3958&lt;&gt;"",RIGHT(LEFT('Atual-TXT'!A3958,51),34),"")</f>
        <v/>
      </c>
      <c r="C3937" s="12" t="str">
        <f>IF('Atual-TXT'!A3958&lt;&gt;"",VALUE(RIGHT(LEFT('Atual-TXT'!A3958,75),23)),"")</f>
        <v/>
      </c>
      <c r="D3937" s="11" t="str">
        <f>IF('Atual-TXT'!A3958&lt;&gt;"",RIGHT(LEFT('Atual-TXT'!A3958,77),1),"")</f>
        <v/>
      </c>
      <c r="E3937" s="12" t="str">
        <f>IF('Atual-TXT'!A3958&lt;&gt;"",IF(MOD(VALUE(LEFT(A3937,1)),2)=1,IF(D3937="D",C3937,-C3937),IF(D3937="C",C3937,-C3937)),"")</f>
        <v/>
      </c>
    </row>
    <row r="3938" spans="1:5" x14ac:dyDescent="0.2">
      <c r="A3938" s="11" t="str">
        <f>IF('Atual-TXT'!A3959&lt;&gt;"",LEFT('Atual-TXT'!A3959,15),"")</f>
        <v/>
      </c>
      <c r="B3938" s="11" t="str">
        <f>IF('Atual-TXT'!A3959&lt;&gt;"",RIGHT(LEFT('Atual-TXT'!A3959,51),34),"")</f>
        <v/>
      </c>
      <c r="C3938" s="12" t="str">
        <f>IF('Atual-TXT'!A3959&lt;&gt;"",VALUE(RIGHT(LEFT('Atual-TXT'!A3959,75),23)),"")</f>
        <v/>
      </c>
      <c r="D3938" s="11" t="str">
        <f>IF('Atual-TXT'!A3959&lt;&gt;"",RIGHT(LEFT('Atual-TXT'!A3959,77),1),"")</f>
        <v/>
      </c>
      <c r="E3938" s="12" t="str">
        <f>IF('Atual-TXT'!A3959&lt;&gt;"",IF(MOD(VALUE(LEFT(A3938,1)),2)=1,IF(D3938="D",C3938,-C3938),IF(D3938="C",C3938,-C3938)),"")</f>
        <v/>
      </c>
    </row>
    <row r="3939" spans="1:5" x14ac:dyDescent="0.2">
      <c r="A3939" s="11" t="str">
        <f>IF('Atual-TXT'!A3960&lt;&gt;"",LEFT('Atual-TXT'!A3960,15),"")</f>
        <v/>
      </c>
      <c r="B3939" s="11" t="str">
        <f>IF('Atual-TXT'!A3960&lt;&gt;"",RIGHT(LEFT('Atual-TXT'!A3960,51),34),"")</f>
        <v/>
      </c>
      <c r="C3939" s="12" t="str">
        <f>IF('Atual-TXT'!A3960&lt;&gt;"",VALUE(RIGHT(LEFT('Atual-TXT'!A3960,75),23)),"")</f>
        <v/>
      </c>
      <c r="D3939" s="11" t="str">
        <f>IF('Atual-TXT'!A3960&lt;&gt;"",RIGHT(LEFT('Atual-TXT'!A3960,77),1),"")</f>
        <v/>
      </c>
      <c r="E3939" s="12" t="str">
        <f>IF('Atual-TXT'!A3960&lt;&gt;"",IF(MOD(VALUE(LEFT(A3939,1)),2)=1,IF(D3939="D",C3939,-C3939),IF(D3939="C",C3939,-C3939)),"")</f>
        <v/>
      </c>
    </row>
    <row r="3940" spans="1:5" x14ac:dyDescent="0.2">
      <c r="A3940" s="11" t="str">
        <f>IF('Atual-TXT'!A3961&lt;&gt;"",LEFT('Atual-TXT'!A3961,15),"")</f>
        <v/>
      </c>
      <c r="B3940" s="11" t="str">
        <f>IF('Atual-TXT'!A3961&lt;&gt;"",RIGHT(LEFT('Atual-TXT'!A3961,51),34),"")</f>
        <v/>
      </c>
      <c r="C3940" s="12" t="str">
        <f>IF('Atual-TXT'!A3961&lt;&gt;"",VALUE(RIGHT(LEFT('Atual-TXT'!A3961,75),23)),"")</f>
        <v/>
      </c>
      <c r="D3940" s="11" t="str">
        <f>IF('Atual-TXT'!A3961&lt;&gt;"",RIGHT(LEFT('Atual-TXT'!A3961,77),1),"")</f>
        <v/>
      </c>
      <c r="E3940" s="12" t="str">
        <f>IF('Atual-TXT'!A3961&lt;&gt;"",IF(MOD(VALUE(LEFT(A3940,1)),2)=1,IF(D3940="D",C3940,-C3940),IF(D3940="C",C3940,-C3940)),"")</f>
        <v/>
      </c>
    </row>
    <row r="3941" spans="1:5" x14ac:dyDescent="0.2">
      <c r="A3941" s="11" t="str">
        <f>IF('Atual-TXT'!A3962&lt;&gt;"",LEFT('Atual-TXT'!A3962,15),"")</f>
        <v/>
      </c>
      <c r="B3941" s="11" t="str">
        <f>IF('Atual-TXT'!A3962&lt;&gt;"",RIGHT(LEFT('Atual-TXT'!A3962,51),34),"")</f>
        <v/>
      </c>
      <c r="C3941" s="12" t="str">
        <f>IF('Atual-TXT'!A3962&lt;&gt;"",VALUE(RIGHT(LEFT('Atual-TXT'!A3962,75),23)),"")</f>
        <v/>
      </c>
      <c r="D3941" s="11" t="str">
        <f>IF('Atual-TXT'!A3962&lt;&gt;"",RIGHT(LEFT('Atual-TXT'!A3962,77),1),"")</f>
        <v/>
      </c>
      <c r="E3941" s="12" t="str">
        <f>IF('Atual-TXT'!A3962&lt;&gt;"",IF(MOD(VALUE(LEFT(A3941,1)),2)=1,IF(D3941="D",C3941,-C3941),IF(D3941="C",C3941,-C3941)),"")</f>
        <v/>
      </c>
    </row>
    <row r="3942" spans="1:5" x14ac:dyDescent="0.2">
      <c r="A3942" s="11" t="str">
        <f>IF('Atual-TXT'!A3963&lt;&gt;"",LEFT('Atual-TXT'!A3963,15),"")</f>
        <v/>
      </c>
      <c r="B3942" s="11" t="str">
        <f>IF('Atual-TXT'!A3963&lt;&gt;"",RIGHT(LEFT('Atual-TXT'!A3963,51),34),"")</f>
        <v/>
      </c>
      <c r="C3942" s="12" t="str">
        <f>IF('Atual-TXT'!A3963&lt;&gt;"",VALUE(RIGHT(LEFT('Atual-TXT'!A3963,75),23)),"")</f>
        <v/>
      </c>
      <c r="D3942" s="11" t="str">
        <f>IF('Atual-TXT'!A3963&lt;&gt;"",RIGHT(LEFT('Atual-TXT'!A3963,77),1),"")</f>
        <v/>
      </c>
      <c r="E3942" s="12" t="str">
        <f>IF('Atual-TXT'!A3963&lt;&gt;"",IF(MOD(VALUE(LEFT(A3942,1)),2)=1,IF(D3942="D",C3942,-C3942),IF(D3942="C",C3942,-C3942)),"")</f>
        <v/>
      </c>
    </row>
    <row r="3943" spans="1:5" x14ac:dyDescent="0.2">
      <c r="A3943" s="11" t="str">
        <f>IF('Atual-TXT'!A3964&lt;&gt;"",LEFT('Atual-TXT'!A3964,15),"")</f>
        <v/>
      </c>
      <c r="B3943" s="11" t="str">
        <f>IF('Atual-TXT'!A3964&lt;&gt;"",RIGHT(LEFT('Atual-TXT'!A3964,51),34),"")</f>
        <v/>
      </c>
      <c r="C3943" s="12" t="str">
        <f>IF('Atual-TXT'!A3964&lt;&gt;"",VALUE(RIGHT(LEFT('Atual-TXT'!A3964,75),23)),"")</f>
        <v/>
      </c>
      <c r="D3943" s="11" t="str">
        <f>IF('Atual-TXT'!A3964&lt;&gt;"",RIGHT(LEFT('Atual-TXT'!A3964,77),1),"")</f>
        <v/>
      </c>
      <c r="E3943" s="12" t="str">
        <f>IF('Atual-TXT'!A3964&lt;&gt;"",IF(MOD(VALUE(LEFT(A3943,1)),2)=1,IF(D3943="D",C3943,-C3943),IF(D3943="C",C3943,-C3943)),"")</f>
        <v/>
      </c>
    </row>
    <row r="3944" spans="1:5" x14ac:dyDescent="0.2">
      <c r="A3944" s="11" t="str">
        <f>IF('Atual-TXT'!A3965&lt;&gt;"",LEFT('Atual-TXT'!A3965,15),"")</f>
        <v/>
      </c>
      <c r="B3944" s="11" t="str">
        <f>IF('Atual-TXT'!A3965&lt;&gt;"",RIGHT(LEFT('Atual-TXT'!A3965,51),34),"")</f>
        <v/>
      </c>
      <c r="C3944" s="12" t="str">
        <f>IF('Atual-TXT'!A3965&lt;&gt;"",VALUE(RIGHT(LEFT('Atual-TXT'!A3965,75),23)),"")</f>
        <v/>
      </c>
      <c r="D3944" s="11" t="str">
        <f>IF('Atual-TXT'!A3965&lt;&gt;"",RIGHT(LEFT('Atual-TXT'!A3965,77),1),"")</f>
        <v/>
      </c>
      <c r="E3944" s="12" t="str">
        <f>IF('Atual-TXT'!A3965&lt;&gt;"",IF(MOD(VALUE(LEFT(A3944,1)),2)=1,IF(D3944="D",C3944,-C3944),IF(D3944="C",C3944,-C3944)),"")</f>
        <v/>
      </c>
    </row>
    <row r="3945" spans="1:5" x14ac:dyDescent="0.2">
      <c r="A3945" s="11" t="str">
        <f>IF('Atual-TXT'!A3966&lt;&gt;"",LEFT('Atual-TXT'!A3966,15),"")</f>
        <v/>
      </c>
      <c r="B3945" s="11" t="str">
        <f>IF('Atual-TXT'!A3966&lt;&gt;"",RIGHT(LEFT('Atual-TXT'!A3966,51),34),"")</f>
        <v/>
      </c>
      <c r="C3945" s="12" t="str">
        <f>IF('Atual-TXT'!A3966&lt;&gt;"",VALUE(RIGHT(LEFT('Atual-TXT'!A3966,75),23)),"")</f>
        <v/>
      </c>
      <c r="D3945" s="11" t="str">
        <f>IF('Atual-TXT'!A3966&lt;&gt;"",RIGHT(LEFT('Atual-TXT'!A3966,77),1),"")</f>
        <v/>
      </c>
      <c r="E3945" s="12" t="str">
        <f>IF('Atual-TXT'!A3966&lt;&gt;"",IF(MOD(VALUE(LEFT(A3945,1)),2)=1,IF(D3945="D",C3945,-C3945),IF(D3945="C",C3945,-C3945)),"")</f>
        <v/>
      </c>
    </row>
    <row r="3946" spans="1:5" x14ac:dyDescent="0.2">
      <c r="A3946" s="11" t="str">
        <f>IF('Atual-TXT'!A3967&lt;&gt;"",LEFT('Atual-TXT'!A3967,15),"")</f>
        <v/>
      </c>
      <c r="B3946" s="11" t="str">
        <f>IF('Atual-TXT'!A3967&lt;&gt;"",RIGHT(LEFT('Atual-TXT'!A3967,51),34),"")</f>
        <v/>
      </c>
      <c r="C3946" s="12" t="str">
        <f>IF('Atual-TXT'!A3967&lt;&gt;"",VALUE(RIGHT(LEFT('Atual-TXT'!A3967,75),23)),"")</f>
        <v/>
      </c>
      <c r="D3946" s="11" t="str">
        <f>IF('Atual-TXT'!A3967&lt;&gt;"",RIGHT(LEFT('Atual-TXT'!A3967,77),1),"")</f>
        <v/>
      </c>
      <c r="E3946" s="12" t="str">
        <f>IF('Atual-TXT'!A3967&lt;&gt;"",IF(MOD(VALUE(LEFT(A3946,1)),2)=1,IF(D3946="D",C3946,-C3946),IF(D3946="C",C3946,-C3946)),"")</f>
        <v/>
      </c>
    </row>
    <row r="3947" spans="1:5" x14ac:dyDescent="0.2">
      <c r="A3947" s="11" t="str">
        <f>IF('Atual-TXT'!A3968&lt;&gt;"",LEFT('Atual-TXT'!A3968,15),"")</f>
        <v/>
      </c>
      <c r="B3947" s="11" t="str">
        <f>IF('Atual-TXT'!A3968&lt;&gt;"",RIGHT(LEFT('Atual-TXT'!A3968,51),34),"")</f>
        <v/>
      </c>
      <c r="C3947" s="12" t="str">
        <f>IF('Atual-TXT'!A3968&lt;&gt;"",VALUE(RIGHT(LEFT('Atual-TXT'!A3968,75),23)),"")</f>
        <v/>
      </c>
      <c r="D3947" s="11" t="str">
        <f>IF('Atual-TXT'!A3968&lt;&gt;"",RIGHT(LEFT('Atual-TXT'!A3968,77),1),"")</f>
        <v/>
      </c>
      <c r="E3947" s="12" t="str">
        <f>IF('Atual-TXT'!A3968&lt;&gt;"",IF(MOD(VALUE(LEFT(A3947,1)),2)=1,IF(D3947="D",C3947,-C3947),IF(D3947="C",C3947,-C3947)),"")</f>
        <v/>
      </c>
    </row>
    <row r="3948" spans="1:5" x14ac:dyDescent="0.2">
      <c r="A3948" s="11" t="str">
        <f>IF('Atual-TXT'!A3969&lt;&gt;"",LEFT('Atual-TXT'!A3969,15),"")</f>
        <v/>
      </c>
      <c r="B3948" s="11" t="str">
        <f>IF('Atual-TXT'!A3969&lt;&gt;"",RIGHT(LEFT('Atual-TXT'!A3969,51),34),"")</f>
        <v/>
      </c>
      <c r="C3948" s="12" t="str">
        <f>IF('Atual-TXT'!A3969&lt;&gt;"",VALUE(RIGHT(LEFT('Atual-TXT'!A3969,75),23)),"")</f>
        <v/>
      </c>
      <c r="D3948" s="11" t="str">
        <f>IF('Atual-TXT'!A3969&lt;&gt;"",RIGHT(LEFT('Atual-TXT'!A3969,77),1),"")</f>
        <v/>
      </c>
      <c r="E3948" s="12" t="str">
        <f>IF('Atual-TXT'!A3969&lt;&gt;"",IF(MOD(VALUE(LEFT(A3948,1)),2)=1,IF(D3948="D",C3948,-C3948),IF(D3948="C",C3948,-C3948)),"")</f>
        <v/>
      </c>
    </row>
    <row r="3949" spans="1:5" x14ac:dyDescent="0.2">
      <c r="A3949" s="11" t="str">
        <f>IF('Atual-TXT'!A3970&lt;&gt;"",LEFT('Atual-TXT'!A3970,15),"")</f>
        <v/>
      </c>
      <c r="B3949" s="11" t="str">
        <f>IF('Atual-TXT'!A3970&lt;&gt;"",RIGHT(LEFT('Atual-TXT'!A3970,51),34),"")</f>
        <v/>
      </c>
      <c r="C3949" s="12" t="str">
        <f>IF('Atual-TXT'!A3970&lt;&gt;"",VALUE(RIGHT(LEFT('Atual-TXT'!A3970,75),23)),"")</f>
        <v/>
      </c>
      <c r="D3949" s="11" t="str">
        <f>IF('Atual-TXT'!A3970&lt;&gt;"",RIGHT(LEFT('Atual-TXT'!A3970,77),1),"")</f>
        <v/>
      </c>
      <c r="E3949" s="12" t="str">
        <f>IF('Atual-TXT'!A3970&lt;&gt;"",IF(MOD(VALUE(LEFT(A3949,1)),2)=1,IF(D3949="D",C3949,-C3949),IF(D3949="C",C3949,-C3949)),"")</f>
        <v/>
      </c>
    </row>
    <row r="3950" spans="1:5" x14ac:dyDescent="0.2">
      <c r="A3950" s="11" t="str">
        <f>IF('Atual-TXT'!A3971&lt;&gt;"",LEFT('Atual-TXT'!A3971,15),"")</f>
        <v/>
      </c>
      <c r="B3950" s="11" t="str">
        <f>IF('Atual-TXT'!A3971&lt;&gt;"",RIGHT(LEFT('Atual-TXT'!A3971,51),34),"")</f>
        <v/>
      </c>
      <c r="C3950" s="12" t="str">
        <f>IF('Atual-TXT'!A3971&lt;&gt;"",VALUE(RIGHT(LEFT('Atual-TXT'!A3971,75),23)),"")</f>
        <v/>
      </c>
      <c r="D3950" s="11" t="str">
        <f>IF('Atual-TXT'!A3971&lt;&gt;"",RIGHT(LEFT('Atual-TXT'!A3971,77),1),"")</f>
        <v/>
      </c>
      <c r="E3950" s="12" t="str">
        <f>IF('Atual-TXT'!A3971&lt;&gt;"",IF(MOD(VALUE(LEFT(A3950,1)),2)=1,IF(D3950="D",C3950,-C3950),IF(D3950="C",C3950,-C3950)),"")</f>
        <v/>
      </c>
    </row>
    <row r="3951" spans="1:5" x14ac:dyDescent="0.2">
      <c r="A3951" s="11" t="str">
        <f>IF('Atual-TXT'!A3972&lt;&gt;"",LEFT('Atual-TXT'!A3972,15),"")</f>
        <v/>
      </c>
      <c r="B3951" s="11" t="str">
        <f>IF('Atual-TXT'!A3972&lt;&gt;"",RIGHT(LEFT('Atual-TXT'!A3972,51),34),"")</f>
        <v/>
      </c>
      <c r="C3951" s="12" t="str">
        <f>IF('Atual-TXT'!A3972&lt;&gt;"",VALUE(RIGHT(LEFT('Atual-TXT'!A3972,75),23)),"")</f>
        <v/>
      </c>
      <c r="D3951" s="11" t="str">
        <f>IF('Atual-TXT'!A3972&lt;&gt;"",RIGHT(LEFT('Atual-TXT'!A3972,77),1),"")</f>
        <v/>
      </c>
      <c r="E3951" s="12" t="str">
        <f>IF('Atual-TXT'!A3972&lt;&gt;"",IF(MOD(VALUE(LEFT(A3951,1)),2)=1,IF(D3951="D",C3951,-C3951),IF(D3951="C",C3951,-C3951)),"")</f>
        <v/>
      </c>
    </row>
    <row r="3952" spans="1:5" x14ac:dyDescent="0.2">
      <c r="A3952" s="11" t="str">
        <f>IF('Atual-TXT'!A3973&lt;&gt;"",LEFT('Atual-TXT'!A3973,15),"")</f>
        <v/>
      </c>
      <c r="B3952" s="11" t="str">
        <f>IF('Atual-TXT'!A3973&lt;&gt;"",RIGHT(LEFT('Atual-TXT'!A3973,51),34),"")</f>
        <v/>
      </c>
      <c r="C3952" s="12" t="str">
        <f>IF('Atual-TXT'!A3973&lt;&gt;"",VALUE(RIGHT(LEFT('Atual-TXT'!A3973,75),23)),"")</f>
        <v/>
      </c>
      <c r="D3952" s="11" t="str">
        <f>IF('Atual-TXT'!A3973&lt;&gt;"",RIGHT(LEFT('Atual-TXT'!A3973,77),1),"")</f>
        <v/>
      </c>
      <c r="E3952" s="12" t="str">
        <f>IF('Atual-TXT'!A3973&lt;&gt;"",IF(MOD(VALUE(LEFT(A3952,1)),2)=1,IF(D3952="D",C3952,-C3952),IF(D3952="C",C3952,-C3952)),"")</f>
        <v/>
      </c>
    </row>
    <row r="3953" spans="1:5" x14ac:dyDescent="0.2">
      <c r="A3953" s="11" t="str">
        <f>IF('Atual-TXT'!A3974&lt;&gt;"",LEFT('Atual-TXT'!A3974,15),"")</f>
        <v/>
      </c>
      <c r="B3953" s="11" t="str">
        <f>IF('Atual-TXT'!A3974&lt;&gt;"",RIGHT(LEFT('Atual-TXT'!A3974,51),34),"")</f>
        <v/>
      </c>
      <c r="C3953" s="12" t="str">
        <f>IF('Atual-TXT'!A3974&lt;&gt;"",VALUE(RIGHT(LEFT('Atual-TXT'!A3974,75),23)),"")</f>
        <v/>
      </c>
      <c r="D3953" s="11" t="str">
        <f>IF('Atual-TXT'!A3974&lt;&gt;"",RIGHT(LEFT('Atual-TXT'!A3974,77),1),"")</f>
        <v/>
      </c>
      <c r="E3953" s="12" t="str">
        <f>IF('Atual-TXT'!A3974&lt;&gt;"",IF(MOD(VALUE(LEFT(A3953,1)),2)=1,IF(D3953="D",C3953,-C3953),IF(D3953="C",C3953,-C3953)),"")</f>
        <v/>
      </c>
    </row>
    <row r="3954" spans="1:5" x14ac:dyDescent="0.2">
      <c r="A3954" s="11" t="str">
        <f>IF('Atual-TXT'!A3975&lt;&gt;"",LEFT('Atual-TXT'!A3975,15),"")</f>
        <v/>
      </c>
      <c r="B3954" s="11" t="str">
        <f>IF('Atual-TXT'!A3975&lt;&gt;"",RIGHT(LEFT('Atual-TXT'!A3975,51),34),"")</f>
        <v/>
      </c>
      <c r="C3954" s="12" t="str">
        <f>IF('Atual-TXT'!A3975&lt;&gt;"",VALUE(RIGHT(LEFT('Atual-TXT'!A3975,75),23)),"")</f>
        <v/>
      </c>
      <c r="D3954" s="11" t="str">
        <f>IF('Atual-TXT'!A3975&lt;&gt;"",RIGHT(LEFT('Atual-TXT'!A3975,77),1),"")</f>
        <v/>
      </c>
      <c r="E3954" s="12" t="str">
        <f>IF('Atual-TXT'!A3975&lt;&gt;"",IF(MOD(VALUE(LEFT(A3954,1)),2)=1,IF(D3954="D",C3954,-C3954),IF(D3954="C",C3954,-C3954)),"")</f>
        <v/>
      </c>
    </row>
    <row r="3955" spans="1:5" x14ac:dyDescent="0.2">
      <c r="A3955" s="11" t="str">
        <f>IF('Atual-TXT'!A3976&lt;&gt;"",LEFT('Atual-TXT'!A3976,15),"")</f>
        <v/>
      </c>
      <c r="B3955" s="11" t="str">
        <f>IF('Atual-TXT'!A3976&lt;&gt;"",RIGHT(LEFT('Atual-TXT'!A3976,51),34),"")</f>
        <v/>
      </c>
      <c r="C3955" s="12" t="str">
        <f>IF('Atual-TXT'!A3976&lt;&gt;"",VALUE(RIGHT(LEFT('Atual-TXT'!A3976,75),23)),"")</f>
        <v/>
      </c>
      <c r="D3955" s="11" t="str">
        <f>IF('Atual-TXT'!A3976&lt;&gt;"",RIGHT(LEFT('Atual-TXT'!A3976,77),1),"")</f>
        <v/>
      </c>
      <c r="E3955" s="12" t="str">
        <f>IF('Atual-TXT'!A3976&lt;&gt;"",IF(MOD(VALUE(LEFT(A3955,1)),2)=1,IF(D3955="D",C3955,-C3955),IF(D3955="C",C3955,-C3955)),"")</f>
        <v/>
      </c>
    </row>
    <row r="3956" spans="1:5" x14ac:dyDescent="0.2">
      <c r="A3956" s="11" t="str">
        <f>IF('Atual-TXT'!A3977&lt;&gt;"",LEFT('Atual-TXT'!A3977,15),"")</f>
        <v/>
      </c>
      <c r="B3956" s="11" t="str">
        <f>IF('Atual-TXT'!A3977&lt;&gt;"",RIGHT(LEFT('Atual-TXT'!A3977,51),34),"")</f>
        <v/>
      </c>
      <c r="C3956" s="12" t="str">
        <f>IF('Atual-TXT'!A3977&lt;&gt;"",VALUE(RIGHT(LEFT('Atual-TXT'!A3977,75),23)),"")</f>
        <v/>
      </c>
      <c r="D3956" s="11" t="str">
        <f>IF('Atual-TXT'!A3977&lt;&gt;"",RIGHT(LEFT('Atual-TXT'!A3977,77),1),"")</f>
        <v/>
      </c>
      <c r="E3956" s="12" t="str">
        <f>IF('Atual-TXT'!A3977&lt;&gt;"",IF(MOD(VALUE(LEFT(A3956,1)),2)=1,IF(D3956="D",C3956,-C3956),IF(D3956="C",C3956,-C3956)),"")</f>
        <v/>
      </c>
    </row>
    <row r="3957" spans="1:5" x14ac:dyDescent="0.2">
      <c r="A3957" s="11" t="str">
        <f>IF('Atual-TXT'!A3978&lt;&gt;"",LEFT('Atual-TXT'!A3978,15),"")</f>
        <v/>
      </c>
      <c r="B3957" s="11" t="str">
        <f>IF('Atual-TXT'!A3978&lt;&gt;"",RIGHT(LEFT('Atual-TXT'!A3978,51),34),"")</f>
        <v/>
      </c>
      <c r="C3957" s="12" t="str">
        <f>IF('Atual-TXT'!A3978&lt;&gt;"",VALUE(RIGHT(LEFT('Atual-TXT'!A3978,75),23)),"")</f>
        <v/>
      </c>
      <c r="D3957" s="11" t="str">
        <f>IF('Atual-TXT'!A3978&lt;&gt;"",RIGHT(LEFT('Atual-TXT'!A3978,77),1),"")</f>
        <v/>
      </c>
      <c r="E3957" s="12" t="str">
        <f>IF('Atual-TXT'!A3978&lt;&gt;"",IF(MOD(VALUE(LEFT(A3957,1)),2)=1,IF(D3957="D",C3957,-C3957),IF(D3957="C",C3957,-C3957)),"")</f>
        <v/>
      </c>
    </row>
    <row r="3958" spans="1:5" x14ac:dyDescent="0.2">
      <c r="A3958" s="11" t="str">
        <f>IF('Atual-TXT'!A3979&lt;&gt;"",LEFT('Atual-TXT'!A3979,15),"")</f>
        <v/>
      </c>
      <c r="B3958" s="11" t="str">
        <f>IF('Atual-TXT'!A3979&lt;&gt;"",RIGHT(LEFT('Atual-TXT'!A3979,51),34),"")</f>
        <v/>
      </c>
      <c r="C3958" s="12" t="str">
        <f>IF('Atual-TXT'!A3979&lt;&gt;"",VALUE(RIGHT(LEFT('Atual-TXT'!A3979,75),23)),"")</f>
        <v/>
      </c>
      <c r="D3958" s="11" t="str">
        <f>IF('Atual-TXT'!A3979&lt;&gt;"",RIGHT(LEFT('Atual-TXT'!A3979,77),1),"")</f>
        <v/>
      </c>
      <c r="E3958" s="12" t="str">
        <f>IF('Atual-TXT'!A3979&lt;&gt;"",IF(MOD(VALUE(LEFT(A3958,1)),2)=1,IF(D3958="D",C3958,-C3958),IF(D3958="C",C3958,-C3958)),"")</f>
        <v/>
      </c>
    </row>
    <row r="3959" spans="1:5" x14ac:dyDescent="0.2">
      <c r="A3959" s="11" t="str">
        <f>IF('Atual-TXT'!A3980&lt;&gt;"",LEFT('Atual-TXT'!A3980,15),"")</f>
        <v/>
      </c>
      <c r="B3959" s="11" t="str">
        <f>IF('Atual-TXT'!A3980&lt;&gt;"",RIGHT(LEFT('Atual-TXT'!A3980,51),34),"")</f>
        <v/>
      </c>
      <c r="C3959" s="12" t="str">
        <f>IF('Atual-TXT'!A3980&lt;&gt;"",VALUE(RIGHT(LEFT('Atual-TXT'!A3980,75),23)),"")</f>
        <v/>
      </c>
      <c r="D3959" s="11" t="str">
        <f>IF('Atual-TXT'!A3980&lt;&gt;"",RIGHT(LEFT('Atual-TXT'!A3980,77),1),"")</f>
        <v/>
      </c>
      <c r="E3959" s="12" t="str">
        <f>IF('Atual-TXT'!A3980&lt;&gt;"",IF(MOD(VALUE(LEFT(A3959,1)),2)=1,IF(D3959="D",C3959,-C3959),IF(D3959="C",C3959,-C3959)),"")</f>
        <v/>
      </c>
    </row>
    <row r="3960" spans="1:5" x14ac:dyDescent="0.2">
      <c r="A3960" s="11" t="str">
        <f>IF('Atual-TXT'!A3981&lt;&gt;"",LEFT('Atual-TXT'!A3981,15),"")</f>
        <v/>
      </c>
      <c r="B3960" s="11" t="str">
        <f>IF('Atual-TXT'!A3981&lt;&gt;"",RIGHT(LEFT('Atual-TXT'!A3981,51),34),"")</f>
        <v/>
      </c>
      <c r="C3960" s="12" t="str">
        <f>IF('Atual-TXT'!A3981&lt;&gt;"",VALUE(RIGHT(LEFT('Atual-TXT'!A3981,75),23)),"")</f>
        <v/>
      </c>
      <c r="D3960" s="11" t="str">
        <f>IF('Atual-TXT'!A3981&lt;&gt;"",RIGHT(LEFT('Atual-TXT'!A3981,77),1),"")</f>
        <v/>
      </c>
      <c r="E3960" s="12" t="str">
        <f>IF('Atual-TXT'!A3981&lt;&gt;"",IF(MOD(VALUE(LEFT(A3960,1)),2)=1,IF(D3960="D",C3960,-C3960),IF(D3960="C",C3960,-C3960)),"")</f>
        <v/>
      </c>
    </row>
    <row r="3961" spans="1:5" x14ac:dyDescent="0.2">
      <c r="A3961" s="11" t="str">
        <f>IF('Atual-TXT'!A3982&lt;&gt;"",LEFT('Atual-TXT'!A3982,15),"")</f>
        <v/>
      </c>
      <c r="B3961" s="11" t="str">
        <f>IF('Atual-TXT'!A3982&lt;&gt;"",RIGHT(LEFT('Atual-TXT'!A3982,51),34),"")</f>
        <v/>
      </c>
      <c r="C3961" s="12" t="str">
        <f>IF('Atual-TXT'!A3982&lt;&gt;"",VALUE(RIGHT(LEFT('Atual-TXT'!A3982,75),23)),"")</f>
        <v/>
      </c>
      <c r="D3961" s="11" t="str">
        <f>IF('Atual-TXT'!A3982&lt;&gt;"",RIGHT(LEFT('Atual-TXT'!A3982,77),1),"")</f>
        <v/>
      </c>
      <c r="E3961" s="12" t="str">
        <f>IF('Atual-TXT'!A3982&lt;&gt;"",IF(MOD(VALUE(LEFT(A3961,1)),2)=1,IF(D3961="D",C3961,-C3961),IF(D3961="C",C3961,-C3961)),"")</f>
        <v/>
      </c>
    </row>
    <row r="3962" spans="1:5" x14ac:dyDescent="0.2">
      <c r="A3962" s="11" t="str">
        <f>IF('Atual-TXT'!A3983&lt;&gt;"",LEFT('Atual-TXT'!A3983,15),"")</f>
        <v/>
      </c>
      <c r="B3962" s="11" t="str">
        <f>IF('Atual-TXT'!A3983&lt;&gt;"",RIGHT(LEFT('Atual-TXT'!A3983,51),34),"")</f>
        <v/>
      </c>
      <c r="C3962" s="12" t="str">
        <f>IF('Atual-TXT'!A3983&lt;&gt;"",VALUE(RIGHT(LEFT('Atual-TXT'!A3983,75),23)),"")</f>
        <v/>
      </c>
      <c r="D3962" s="11" t="str">
        <f>IF('Atual-TXT'!A3983&lt;&gt;"",RIGHT(LEFT('Atual-TXT'!A3983,77),1),"")</f>
        <v/>
      </c>
      <c r="E3962" s="12" t="str">
        <f>IF('Atual-TXT'!A3983&lt;&gt;"",IF(MOD(VALUE(LEFT(A3962,1)),2)=1,IF(D3962="D",C3962,-C3962),IF(D3962="C",C3962,-C3962)),"")</f>
        <v/>
      </c>
    </row>
    <row r="3963" spans="1:5" x14ac:dyDescent="0.2">
      <c r="A3963" s="11" t="str">
        <f>IF('Atual-TXT'!A3984&lt;&gt;"",LEFT('Atual-TXT'!A3984,15),"")</f>
        <v/>
      </c>
      <c r="B3963" s="11" t="str">
        <f>IF('Atual-TXT'!A3984&lt;&gt;"",RIGHT(LEFT('Atual-TXT'!A3984,51),34),"")</f>
        <v/>
      </c>
      <c r="C3963" s="12" t="str">
        <f>IF('Atual-TXT'!A3984&lt;&gt;"",VALUE(RIGHT(LEFT('Atual-TXT'!A3984,75),23)),"")</f>
        <v/>
      </c>
      <c r="D3963" s="11" t="str">
        <f>IF('Atual-TXT'!A3984&lt;&gt;"",RIGHT(LEFT('Atual-TXT'!A3984,77),1),"")</f>
        <v/>
      </c>
      <c r="E3963" s="12" t="str">
        <f>IF('Atual-TXT'!A3984&lt;&gt;"",IF(MOD(VALUE(LEFT(A3963,1)),2)=1,IF(D3963="D",C3963,-C3963),IF(D3963="C",C3963,-C3963)),"")</f>
        <v/>
      </c>
    </row>
    <row r="3964" spans="1:5" x14ac:dyDescent="0.2">
      <c r="A3964" s="11" t="str">
        <f>IF('Atual-TXT'!A3985&lt;&gt;"",LEFT('Atual-TXT'!A3985,15),"")</f>
        <v/>
      </c>
      <c r="B3964" s="11" t="str">
        <f>IF('Atual-TXT'!A3985&lt;&gt;"",RIGHT(LEFT('Atual-TXT'!A3985,51),34),"")</f>
        <v/>
      </c>
      <c r="C3964" s="12" t="str">
        <f>IF('Atual-TXT'!A3985&lt;&gt;"",VALUE(RIGHT(LEFT('Atual-TXT'!A3985,75),23)),"")</f>
        <v/>
      </c>
      <c r="D3964" s="11" t="str">
        <f>IF('Atual-TXT'!A3985&lt;&gt;"",RIGHT(LEFT('Atual-TXT'!A3985,77),1),"")</f>
        <v/>
      </c>
      <c r="E3964" s="12" t="str">
        <f>IF('Atual-TXT'!A3985&lt;&gt;"",IF(MOD(VALUE(LEFT(A3964,1)),2)=1,IF(D3964="D",C3964,-C3964),IF(D3964="C",C3964,-C3964)),"")</f>
        <v/>
      </c>
    </row>
    <row r="3965" spans="1:5" x14ac:dyDescent="0.2">
      <c r="A3965" s="11" t="str">
        <f>IF('Atual-TXT'!A3986&lt;&gt;"",LEFT('Atual-TXT'!A3986,15),"")</f>
        <v/>
      </c>
      <c r="B3965" s="11" t="str">
        <f>IF('Atual-TXT'!A3986&lt;&gt;"",RIGHT(LEFT('Atual-TXT'!A3986,51),34),"")</f>
        <v/>
      </c>
      <c r="C3965" s="12" t="str">
        <f>IF('Atual-TXT'!A3986&lt;&gt;"",VALUE(RIGHT(LEFT('Atual-TXT'!A3986,75),23)),"")</f>
        <v/>
      </c>
      <c r="D3965" s="11" t="str">
        <f>IF('Atual-TXT'!A3986&lt;&gt;"",RIGHT(LEFT('Atual-TXT'!A3986,77),1),"")</f>
        <v/>
      </c>
      <c r="E3965" s="12" t="str">
        <f>IF('Atual-TXT'!A3986&lt;&gt;"",IF(MOD(VALUE(LEFT(A3965,1)),2)=1,IF(D3965="D",C3965,-C3965),IF(D3965="C",C3965,-C3965)),"")</f>
        <v/>
      </c>
    </row>
    <row r="3966" spans="1:5" x14ac:dyDescent="0.2">
      <c r="A3966" s="11" t="str">
        <f>IF('Atual-TXT'!A3987&lt;&gt;"",LEFT('Atual-TXT'!A3987,15),"")</f>
        <v/>
      </c>
      <c r="B3966" s="11" t="str">
        <f>IF('Atual-TXT'!A3987&lt;&gt;"",RIGHT(LEFT('Atual-TXT'!A3987,51),34),"")</f>
        <v/>
      </c>
      <c r="C3966" s="12" t="str">
        <f>IF('Atual-TXT'!A3987&lt;&gt;"",VALUE(RIGHT(LEFT('Atual-TXT'!A3987,75),23)),"")</f>
        <v/>
      </c>
      <c r="D3966" s="11" t="str">
        <f>IF('Atual-TXT'!A3987&lt;&gt;"",RIGHT(LEFT('Atual-TXT'!A3987,77),1),"")</f>
        <v/>
      </c>
      <c r="E3966" s="12" t="str">
        <f>IF('Atual-TXT'!A3987&lt;&gt;"",IF(MOD(VALUE(LEFT(A3966,1)),2)=1,IF(D3966="D",C3966,-C3966),IF(D3966="C",C3966,-C3966)),"")</f>
        <v/>
      </c>
    </row>
    <row r="3967" spans="1:5" x14ac:dyDescent="0.2">
      <c r="A3967" s="11" t="str">
        <f>IF('Atual-TXT'!A3988&lt;&gt;"",LEFT('Atual-TXT'!A3988,15),"")</f>
        <v/>
      </c>
      <c r="B3967" s="11" t="str">
        <f>IF('Atual-TXT'!A3988&lt;&gt;"",RIGHT(LEFT('Atual-TXT'!A3988,51),34),"")</f>
        <v/>
      </c>
      <c r="C3967" s="12" t="str">
        <f>IF('Atual-TXT'!A3988&lt;&gt;"",VALUE(RIGHT(LEFT('Atual-TXT'!A3988,75),23)),"")</f>
        <v/>
      </c>
      <c r="D3967" s="11" t="str">
        <f>IF('Atual-TXT'!A3988&lt;&gt;"",RIGHT(LEFT('Atual-TXT'!A3988,77),1),"")</f>
        <v/>
      </c>
      <c r="E3967" s="12" t="str">
        <f>IF('Atual-TXT'!A3988&lt;&gt;"",IF(MOD(VALUE(LEFT(A3967,1)),2)=1,IF(D3967="D",C3967,-C3967),IF(D3967="C",C3967,-C3967)),"")</f>
        <v/>
      </c>
    </row>
    <row r="3968" spans="1:5" x14ac:dyDescent="0.2">
      <c r="A3968" s="11" t="str">
        <f>IF('Atual-TXT'!A3989&lt;&gt;"",LEFT('Atual-TXT'!A3989,15),"")</f>
        <v/>
      </c>
      <c r="B3968" s="11" t="str">
        <f>IF('Atual-TXT'!A3989&lt;&gt;"",RIGHT(LEFT('Atual-TXT'!A3989,51),34),"")</f>
        <v/>
      </c>
      <c r="C3968" s="12" t="str">
        <f>IF('Atual-TXT'!A3989&lt;&gt;"",VALUE(RIGHT(LEFT('Atual-TXT'!A3989,75),23)),"")</f>
        <v/>
      </c>
      <c r="D3968" s="11" t="str">
        <f>IF('Atual-TXT'!A3989&lt;&gt;"",RIGHT(LEFT('Atual-TXT'!A3989,77),1),"")</f>
        <v/>
      </c>
      <c r="E3968" s="12" t="str">
        <f>IF('Atual-TXT'!A3989&lt;&gt;"",IF(MOD(VALUE(LEFT(A3968,1)),2)=1,IF(D3968="D",C3968,-C3968),IF(D3968="C",C3968,-C3968)),"")</f>
        <v/>
      </c>
    </row>
    <row r="3969" spans="1:5" x14ac:dyDescent="0.2">
      <c r="A3969" s="11" t="str">
        <f>IF('Atual-TXT'!A3990&lt;&gt;"",LEFT('Atual-TXT'!A3990,15),"")</f>
        <v/>
      </c>
      <c r="B3969" s="11" t="str">
        <f>IF('Atual-TXT'!A3990&lt;&gt;"",RIGHT(LEFT('Atual-TXT'!A3990,51),34),"")</f>
        <v/>
      </c>
      <c r="C3969" s="12" t="str">
        <f>IF('Atual-TXT'!A3990&lt;&gt;"",VALUE(RIGHT(LEFT('Atual-TXT'!A3990,75),23)),"")</f>
        <v/>
      </c>
      <c r="D3969" s="11" t="str">
        <f>IF('Atual-TXT'!A3990&lt;&gt;"",RIGHT(LEFT('Atual-TXT'!A3990,77),1),"")</f>
        <v/>
      </c>
      <c r="E3969" s="12" t="str">
        <f>IF('Atual-TXT'!A3990&lt;&gt;"",IF(MOD(VALUE(LEFT(A3969,1)),2)=1,IF(D3969="D",C3969,-C3969),IF(D3969="C",C3969,-C3969)),"")</f>
        <v/>
      </c>
    </row>
    <row r="3970" spans="1:5" x14ac:dyDescent="0.2">
      <c r="A3970" s="11" t="str">
        <f>IF('Atual-TXT'!A3991&lt;&gt;"",LEFT('Atual-TXT'!A3991,15),"")</f>
        <v/>
      </c>
      <c r="B3970" s="11" t="str">
        <f>IF('Atual-TXT'!A3991&lt;&gt;"",RIGHT(LEFT('Atual-TXT'!A3991,51),34),"")</f>
        <v/>
      </c>
      <c r="C3970" s="12" t="str">
        <f>IF('Atual-TXT'!A3991&lt;&gt;"",VALUE(RIGHT(LEFT('Atual-TXT'!A3991,75),23)),"")</f>
        <v/>
      </c>
      <c r="D3970" s="11" t="str">
        <f>IF('Atual-TXT'!A3991&lt;&gt;"",RIGHT(LEFT('Atual-TXT'!A3991,77),1),"")</f>
        <v/>
      </c>
      <c r="E3970" s="12" t="str">
        <f>IF('Atual-TXT'!A3991&lt;&gt;"",IF(MOD(VALUE(LEFT(A3970,1)),2)=1,IF(D3970="D",C3970,-C3970),IF(D3970="C",C3970,-C3970)),"")</f>
        <v/>
      </c>
    </row>
    <row r="3971" spans="1:5" x14ac:dyDescent="0.2">
      <c r="A3971" s="11" t="str">
        <f>IF('Atual-TXT'!A3992&lt;&gt;"",LEFT('Atual-TXT'!A3992,15),"")</f>
        <v/>
      </c>
      <c r="B3971" s="11" t="str">
        <f>IF('Atual-TXT'!A3992&lt;&gt;"",RIGHT(LEFT('Atual-TXT'!A3992,51),34),"")</f>
        <v/>
      </c>
      <c r="C3971" s="12" t="str">
        <f>IF('Atual-TXT'!A3992&lt;&gt;"",VALUE(RIGHT(LEFT('Atual-TXT'!A3992,75),23)),"")</f>
        <v/>
      </c>
      <c r="D3971" s="11" t="str">
        <f>IF('Atual-TXT'!A3992&lt;&gt;"",RIGHT(LEFT('Atual-TXT'!A3992,77),1),"")</f>
        <v/>
      </c>
      <c r="E3971" s="12" t="str">
        <f>IF('Atual-TXT'!A3992&lt;&gt;"",IF(MOD(VALUE(LEFT(A3971,1)),2)=1,IF(D3971="D",C3971,-C3971),IF(D3971="C",C3971,-C3971)),"")</f>
        <v/>
      </c>
    </row>
    <row r="3972" spans="1:5" x14ac:dyDescent="0.2">
      <c r="A3972" s="11" t="str">
        <f>IF('Atual-TXT'!A3993&lt;&gt;"",LEFT('Atual-TXT'!A3993,15),"")</f>
        <v/>
      </c>
      <c r="B3972" s="11" t="str">
        <f>IF('Atual-TXT'!A3993&lt;&gt;"",RIGHT(LEFT('Atual-TXT'!A3993,51),34),"")</f>
        <v/>
      </c>
      <c r="C3972" s="12" t="str">
        <f>IF('Atual-TXT'!A3993&lt;&gt;"",VALUE(RIGHT(LEFT('Atual-TXT'!A3993,75),23)),"")</f>
        <v/>
      </c>
      <c r="D3972" s="11" t="str">
        <f>IF('Atual-TXT'!A3993&lt;&gt;"",RIGHT(LEFT('Atual-TXT'!A3993,77),1),"")</f>
        <v/>
      </c>
      <c r="E3972" s="12" t="str">
        <f>IF('Atual-TXT'!A3993&lt;&gt;"",IF(MOD(VALUE(LEFT(A3972,1)),2)=1,IF(D3972="D",C3972,-C3972),IF(D3972="C",C3972,-C3972)),"")</f>
        <v/>
      </c>
    </row>
    <row r="3973" spans="1:5" x14ac:dyDescent="0.2">
      <c r="A3973" s="11" t="str">
        <f>IF('Atual-TXT'!A3994&lt;&gt;"",LEFT('Atual-TXT'!A3994,15),"")</f>
        <v/>
      </c>
      <c r="B3973" s="11" t="str">
        <f>IF('Atual-TXT'!A3994&lt;&gt;"",RIGHT(LEFT('Atual-TXT'!A3994,51),34),"")</f>
        <v/>
      </c>
      <c r="C3973" s="12" t="str">
        <f>IF('Atual-TXT'!A3994&lt;&gt;"",VALUE(RIGHT(LEFT('Atual-TXT'!A3994,75),23)),"")</f>
        <v/>
      </c>
      <c r="D3973" s="11" t="str">
        <f>IF('Atual-TXT'!A3994&lt;&gt;"",RIGHT(LEFT('Atual-TXT'!A3994,77),1),"")</f>
        <v/>
      </c>
      <c r="E3973" s="12" t="str">
        <f>IF('Atual-TXT'!A3994&lt;&gt;"",IF(MOD(VALUE(LEFT(A3973,1)),2)=1,IF(D3973="D",C3973,-C3973),IF(D3973="C",C3973,-C3973)),"")</f>
        <v/>
      </c>
    </row>
    <row r="3974" spans="1:5" x14ac:dyDescent="0.2">
      <c r="A3974" s="11" t="str">
        <f>IF('Atual-TXT'!A3995&lt;&gt;"",LEFT('Atual-TXT'!A3995,15),"")</f>
        <v/>
      </c>
      <c r="B3974" s="11" t="str">
        <f>IF('Atual-TXT'!A3995&lt;&gt;"",RIGHT(LEFT('Atual-TXT'!A3995,51),34),"")</f>
        <v/>
      </c>
      <c r="C3974" s="12" t="str">
        <f>IF('Atual-TXT'!A3995&lt;&gt;"",VALUE(RIGHT(LEFT('Atual-TXT'!A3995,75),23)),"")</f>
        <v/>
      </c>
      <c r="D3974" s="11" t="str">
        <f>IF('Atual-TXT'!A3995&lt;&gt;"",RIGHT(LEFT('Atual-TXT'!A3995,77),1),"")</f>
        <v/>
      </c>
      <c r="E3974" s="12" t="str">
        <f>IF('Atual-TXT'!A3995&lt;&gt;"",IF(MOD(VALUE(LEFT(A3974,1)),2)=1,IF(D3974="D",C3974,-C3974),IF(D3974="C",C3974,-C3974)),"")</f>
        <v/>
      </c>
    </row>
    <row r="3975" spans="1:5" x14ac:dyDescent="0.2">
      <c r="A3975" s="11" t="str">
        <f>IF('Atual-TXT'!A3996&lt;&gt;"",LEFT('Atual-TXT'!A3996,15),"")</f>
        <v/>
      </c>
      <c r="B3975" s="11" t="str">
        <f>IF('Atual-TXT'!A3996&lt;&gt;"",RIGHT(LEFT('Atual-TXT'!A3996,51),34),"")</f>
        <v/>
      </c>
      <c r="C3975" s="12" t="str">
        <f>IF('Atual-TXT'!A3996&lt;&gt;"",VALUE(RIGHT(LEFT('Atual-TXT'!A3996,75),23)),"")</f>
        <v/>
      </c>
      <c r="D3975" s="11" t="str">
        <f>IF('Atual-TXT'!A3996&lt;&gt;"",RIGHT(LEFT('Atual-TXT'!A3996,77),1),"")</f>
        <v/>
      </c>
      <c r="E3975" s="12" t="str">
        <f>IF('Atual-TXT'!A3996&lt;&gt;"",IF(MOD(VALUE(LEFT(A3975,1)),2)=1,IF(D3975="D",C3975,-C3975),IF(D3975="C",C3975,-C3975)),"")</f>
        <v/>
      </c>
    </row>
    <row r="3976" spans="1:5" x14ac:dyDescent="0.2">
      <c r="A3976" s="11" t="str">
        <f>IF('Atual-TXT'!A3997&lt;&gt;"",LEFT('Atual-TXT'!A3997,15),"")</f>
        <v/>
      </c>
      <c r="B3976" s="11" t="str">
        <f>IF('Atual-TXT'!A3997&lt;&gt;"",RIGHT(LEFT('Atual-TXT'!A3997,51),34),"")</f>
        <v/>
      </c>
      <c r="C3976" s="12" t="str">
        <f>IF('Atual-TXT'!A3997&lt;&gt;"",VALUE(RIGHT(LEFT('Atual-TXT'!A3997,75),23)),"")</f>
        <v/>
      </c>
      <c r="D3976" s="11" t="str">
        <f>IF('Atual-TXT'!A3997&lt;&gt;"",RIGHT(LEFT('Atual-TXT'!A3997,77),1),"")</f>
        <v/>
      </c>
      <c r="E3976" s="12" t="str">
        <f>IF('Atual-TXT'!A3997&lt;&gt;"",IF(MOD(VALUE(LEFT(A3976,1)),2)=1,IF(D3976="D",C3976,-C3976),IF(D3976="C",C3976,-C3976)),"")</f>
        <v/>
      </c>
    </row>
    <row r="3977" spans="1:5" x14ac:dyDescent="0.2">
      <c r="A3977" s="11" t="str">
        <f>IF('Atual-TXT'!A3998&lt;&gt;"",LEFT('Atual-TXT'!A3998,15),"")</f>
        <v/>
      </c>
      <c r="B3977" s="11" t="str">
        <f>IF('Atual-TXT'!A3998&lt;&gt;"",RIGHT(LEFT('Atual-TXT'!A3998,51),34),"")</f>
        <v/>
      </c>
      <c r="C3977" s="12" t="str">
        <f>IF('Atual-TXT'!A3998&lt;&gt;"",VALUE(RIGHT(LEFT('Atual-TXT'!A3998,75),23)),"")</f>
        <v/>
      </c>
      <c r="D3977" s="11" t="str">
        <f>IF('Atual-TXT'!A3998&lt;&gt;"",RIGHT(LEFT('Atual-TXT'!A3998,77),1),"")</f>
        <v/>
      </c>
      <c r="E3977" s="12" t="str">
        <f>IF('Atual-TXT'!A3998&lt;&gt;"",IF(MOD(VALUE(LEFT(A3977,1)),2)=1,IF(D3977="D",C3977,-C3977),IF(D3977="C",C3977,-C3977)),"")</f>
        <v/>
      </c>
    </row>
    <row r="3978" spans="1:5" x14ac:dyDescent="0.2">
      <c r="A3978" s="11" t="str">
        <f>IF('Atual-TXT'!A3999&lt;&gt;"",LEFT('Atual-TXT'!A3999,15),"")</f>
        <v/>
      </c>
      <c r="B3978" s="11" t="str">
        <f>IF('Atual-TXT'!A3999&lt;&gt;"",RIGHT(LEFT('Atual-TXT'!A3999,51),34),"")</f>
        <v/>
      </c>
      <c r="C3978" s="12" t="str">
        <f>IF('Atual-TXT'!A3999&lt;&gt;"",VALUE(RIGHT(LEFT('Atual-TXT'!A3999,75),23)),"")</f>
        <v/>
      </c>
      <c r="D3978" s="11" t="str">
        <f>IF('Atual-TXT'!A3999&lt;&gt;"",RIGHT(LEFT('Atual-TXT'!A3999,77),1),"")</f>
        <v/>
      </c>
      <c r="E3978" s="12" t="str">
        <f>IF('Atual-TXT'!A3999&lt;&gt;"",IF(MOD(VALUE(LEFT(A3978,1)),2)=1,IF(D3978="D",C3978,-C3978),IF(D3978="C",C3978,-C3978)),"")</f>
        <v/>
      </c>
    </row>
    <row r="3979" spans="1:5" x14ac:dyDescent="0.2">
      <c r="A3979" s="11" t="str">
        <f>IF('Atual-TXT'!A4000&lt;&gt;"",LEFT('Atual-TXT'!A4000,15),"")</f>
        <v/>
      </c>
      <c r="B3979" s="11" t="str">
        <f>IF('Atual-TXT'!A4000&lt;&gt;"",RIGHT(LEFT('Atual-TXT'!A4000,51),34),"")</f>
        <v/>
      </c>
      <c r="C3979" s="12" t="str">
        <f>IF('Atual-TXT'!A4000&lt;&gt;"",VALUE(RIGHT(LEFT('Atual-TXT'!A4000,75),23)),"")</f>
        <v/>
      </c>
      <c r="D3979" s="11" t="str">
        <f>IF('Atual-TXT'!A4000&lt;&gt;"",RIGHT(LEFT('Atual-TXT'!A4000,77),1),"")</f>
        <v/>
      </c>
      <c r="E3979" s="12" t="str">
        <f>IF('Atual-TXT'!A4000&lt;&gt;"",IF(MOD(VALUE(LEFT(A3979,1)),2)=1,IF(D3979="D",C3979,-C3979),IF(D3979="C",C3979,-C3979)),"")</f>
        <v/>
      </c>
    </row>
    <row r="3980" spans="1:5" x14ac:dyDescent="0.2">
      <c r="A3980" s="11" t="str">
        <f>IF('Atual-TXT'!A4001&lt;&gt;"",LEFT('Atual-TXT'!A4001,15),"")</f>
        <v/>
      </c>
      <c r="B3980" s="11" t="str">
        <f>IF('Atual-TXT'!A4001&lt;&gt;"",RIGHT(LEFT('Atual-TXT'!A4001,51),34),"")</f>
        <v/>
      </c>
      <c r="C3980" s="12" t="str">
        <f>IF('Atual-TXT'!A4001&lt;&gt;"",VALUE(RIGHT(LEFT('Atual-TXT'!A4001,75),23)),"")</f>
        <v/>
      </c>
      <c r="D3980" s="11" t="str">
        <f>IF('Atual-TXT'!A4001&lt;&gt;"",RIGHT(LEFT('Atual-TXT'!A4001,77),1),"")</f>
        <v/>
      </c>
      <c r="E3980" s="12" t="str">
        <f>IF('Atual-TXT'!A4001&lt;&gt;"",IF(MOD(VALUE(LEFT(A3980,1)),2)=1,IF(D3980="D",C3980,-C3980),IF(D3980="C",C3980,-C3980)),"")</f>
        <v/>
      </c>
    </row>
    <row r="3981" spans="1:5" x14ac:dyDescent="0.2">
      <c r="A3981" s="11" t="str">
        <f>IF('Atual-TXT'!A4002&lt;&gt;"",LEFT('Atual-TXT'!A4002,15),"")</f>
        <v/>
      </c>
      <c r="B3981" s="11" t="str">
        <f>IF('Atual-TXT'!A4002&lt;&gt;"",RIGHT(LEFT('Atual-TXT'!A4002,51),34),"")</f>
        <v/>
      </c>
      <c r="C3981" s="12" t="str">
        <f>IF('Atual-TXT'!A4002&lt;&gt;"",VALUE(RIGHT(LEFT('Atual-TXT'!A4002,75),23)),"")</f>
        <v/>
      </c>
      <c r="D3981" s="11" t="str">
        <f>IF('Atual-TXT'!A4002&lt;&gt;"",RIGHT(LEFT('Atual-TXT'!A4002,77),1),"")</f>
        <v/>
      </c>
      <c r="E3981" s="12" t="str">
        <f>IF('Atual-TXT'!A4002&lt;&gt;"",IF(MOD(VALUE(LEFT(A3981,1)),2)=1,IF(D3981="D",C3981,-C3981),IF(D3981="C",C3981,-C3981)),"")</f>
        <v/>
      </c>
    </row>
    <row r="3982" spans="1:5" x14ac:dyDescent="0.2">
      <c r="A3982" s="11" t="str">
        <f>IF('Atual-TXT'!A4003&lt;&gt;"",LEFT('Atual-TXT'!A4003,15),"")</f>
        <v/>
      </c>
      <c r="B3982" s="11" t="str">
        <f>IF('Atual-TXT'!A4003&lt;&gt;"",RIGHT(LEFT('Atual-TXT'!A4003,51),34),"")</f>
        <v/>
      </c>
      <c r="C3982" s="12" t="str">
        <f>IF('Atual-TXT'!A4003&lt;&gt;"",VALUE(RIGHT(LEFT('Atual-TXT'!A4003,75),23)),"")</f>
        <v/>
      </c>
      <c r="D3982" s="11" t="str">
        <f>IF('Atual-TXT'!A4003&lt;&gt;"",RIGHT(LEFT('Atual-TXT'!A4003,77),1),"")</f>
        <v/>
      </c>
      <c r="E3982" s="12" t="str">
        <f>IF('Atual-TXT'!A4003&lt;&gt;"",IF(MOD(VALUE(LEFT(A3982,1)),2)=1,IF(D3982="D",C3982,-C3982),IF(D3982="C",C3982,-C3982)),"")</f>
        <v/>
      </c>
    </row>
    <row r="3983" spans="1:5" x14ac:dyDescent="0.2">
      <c r="A3983" s="11" t="str">
        <f>IF('Atual-TXT'!A4004&lt;&gt;"",LEFT('Atual-TXT'!A4004,15),"")</f>
        <v/>
      </c>
      <c r="B3983" s="11" t="str">
        <f>IF('Atual-TXT'!A4004&lt;&gt;"",RIGHT(LEFT('Atual-TXT'!A4004,51),34),"")</f>
        <v/>
      </c>
      <c r="C3983" s="12" t="str">
        <f>IF('Atual-TXT'!A4004&lt;&gt;"",VALUE(RIGHT(LEFT('Atual-TXT'!A4004,75),23)),"")</f>
        <v/>
      </c>
      <c r="D3983" s="11" t="str">
        <f>IF('Atual-TXT'!A4004&lt;&gt;"",RIGHT(LEFT('Atual-TXT'!A4004,77),1),"")</f>
        <v/>
      </c>
      <c r="E3983" s="12" t="str">
        <f>IF('Atual-TXT'!A4004&lt;&gt;"",IF(MOD(VALUE(LEFT(A3983,1)),2)=1,IF(D3983="D",C3983,-C3983),IF(D3983="C",C3983,-C3983)),"")</f>
        <v/>
      </c>
    </row>
    <row r="3984" spans="1:5" x14ac:dyDescent="0.2">
      <c r="A3984" s="11" t="str">
        <f>IF('Atual-TXT'!A4005&lt;&gt;"",LEFT('Atual-TXT'!A4005,15),"")</f>
        <v/>
      </c>
      <c r="B3984" s="11" t="str">
        <f>IF('Atual-TXT'!A4005&lt;&gt;"",RIGHT(LEFT('Atual-TXT'!A4005,51),34),"")</f>
        <v/>
      </c>
      <c r="C3984" s="12" t="str">
        <f>IF('Atual-TXT'!A4005&lt;&gt;"",VALUE(RIGHT(LEFT('Atual-TXT'!A4005,75),23)),"")</f>
        <v/>
      </c>
      <c r="D3984" s="11" t="str">
        <f>IF('Atual-TXT'!A4005&lt;&gt;"",RIGHT(LEFT('Atual-TXT'!A4005,77),1),"")</f>
        <v/>
      </c>
      <c r="E3984" s="12" t="str">
        <f>IF('Atual-TXT'!A4005&lt;&gt;"",IF(MOD(VALUE(LEFT(A3984,1)),2)=1,IF(D3984="D",C3984,-C3984),IF(D3984="C",C3984,-C3984)),"")</f>
        <v/>
      </c>
    </row>
    <row r="3985" spans="1:5" x14ac:dyDescent="0.2">
      <c r="A3985" s="11" t="str">
        <f>IF('Atual-TXT'!A4006&lt;&gt;"",LEFT('Atual-TXT'!A4006,15),"")</f>
        <v/>
      </c>
      <c r="B3985" s="11" t="str">
        <f>IF('Atual-TXT'!A4006&lt;&gt;"",RIGHT(LEFT('Atual-TXT'!A4006,51),34),"")</f>
        <v/>
      </c>
      <c r="C3985" s="12" t="str">
        <f>IF('Atual-TXT'!A4006&lt;&gt;"",VALUE(RIGHT(LEFT('Atual-TXT'!A4006,75),23)),"")</f>
        <v/>
      </c>
      <c r="D3985" s="11" t="str">
        <f>IF('Atual-TXT'!A4006&lt;&gt;"",RIGHT(LEFT('Atual-TXT'!A4006,77),1),"")</f>
        <v/>
      </c>
      <c r="E3985" s="12" t="str">
        <f>IF('Atual-TXT'!A4006&lt;&gt;"",IF(MOD(VALUE(LEFT(A3985,1)),2)=1,IF(D3985="D",C3985,-C3985),IF(D3985="C",C3985,-C3985)),"")</f>
        <v/>
      </c>
    </row>
    <row r="3986" spans="1:5" x14ac:dyDescent="0.2">
      <c r="A3986" s="11" t="str">
        <f>IF('Atual-TXT'!A4007&lt;&gt;"",LEFT('Atual-TXT'!A4007,15),"")</f>
        <v/>
      </c>
      <c r="B3986" s="11" t="str">
        <f>IF('Atual-TXT'!A4007&lt;&gt;"",RIGHT(LEFT('Atual-TXT'!A4007,51),34),"")</f>
        <v/>
      </c>
      <c r="C3986" s="12" t="str">
        <f>IF('Atual-TXT'!A4007&lt;&gt;"",VALUE(RIGHT(LEFT('Atual-TXT'!A4007,75),23)),"")</f>
        <v/>
      </c>
      <c r="D3986" s="11" t="str">
        <f>IF('Atual-TXT'!A4007&lt;&gt;"",RIGHT(LEFT('Atual-TXT'!A4007,77),1),"")</f>
        <v/>
      </c>
      <c r="E3986" s="12" t="str">
        <f>IF('Atual-TXT'!A4007&lt;&gt;"",IF(MOD(VALUE(LEFT(A3986,1)),2)=1,IF(D3986="D",C3986,-C3986),IF(D3986="C",C3986,-C3986)),"")</f>
        <v/>
      </c>
    </row>
    <row r="3987" spans="1:5" x14ac:dyDescent="0.2">
      <c r="A3987" s="11" t="str">
        <f>IF('Atual-TXT'!A4008&lt;&gt;"",LEFT('Atual-TXT'!A4008,15),"")</f>
        <v/>
      </c>
      <c r="B3987" s="11" t="str">
        <f>IF('Atual-TXT'!A4008&lt;&gt;"",RIGHT(LEFT('Atual-TXT'!A4008,51),34),"")</f>
        <v/>
      </c>
      <c r="C3987" s="12" t="str">
        <f>IF('Atual-TXT'!A4008&lt;&gt;"",VALUE(RIGHT(LEFT('Atual-TXT'!A4008,75),23)),"")</f>
        <v/>
      </c>
      <c r="D3987" s="11" t="str">
        <f>IF('Atual-TXT'!A4008&lt;&gt;"",RIGHT(LEFT('Atual-TXT'!A4008,77),1),"")</f>
        <v/>
      </c>
      <c r="E3987" s="12" t="str">
        <f>IF('Atual-TXT'!A4008&lt;&gt;"",IF(MOD(VALUE(LEFT(A3987,1)),2)=1,IF(D3987="D",C3987,-C3987),IF(D3987="C",C3987,-C3987)),"")</f>
        <v/>
      </c>
    </row>
    <row r="3988" spans="1:5" x14ac:dyDescent="0.2">
      <c r="A3988" s="11" t="str">
        <f>IF('Atual-TXT'!A4009&lt;&gt;"",LEFT('Atual-TXT'!A4009,15),"")</f>
        <v/>
      </c>
      <c r="B3988" s="11" t="str">
        <f>IF('Atual-TXT'!A4009&lt;&gt;"",RIGHT(LEFT('Atual-TXT'!A4009,51),34),"")</f>
        <v/>
      </c>
      <c r="C3988" s="12" t="str">
        <f>IF('Atual-TXT'!A4009&lt;&gt;"",VALUE(RIGHT(LEFT('Atual-TXT'!A4009,75),23)),"")</f>
        <v/>
      </c>
      <c r="D3988" s="11" t="str">
        <f>IF('Atual-TXT'!A4009&lt;&gt;"",RIGHT(LEFT('Atual-TXT'!A4009,77),1),"")</f>
        <v/>
      </c>
      <c r="E3988" s="12" t="str">
        <f>IF('Atual-TXT'!A4009&lt;&gt;"",IF(MOD(VALUE(LEFT(A3988,1)),2)=1,IF(D3988="D",C3988,-C3988),IF(D3988="C",C3988,-C3988)),"")</f>
        <v/>
      </c>
    </row>
    <row r="3989" spans="1:5" x14ac:dyDescent="0.2">
      <c r="A3989" s="11" t="str">
        <f>IF('Atual-TXT'!A4010&lt;&gt;"",LEFT('Atual-TXT'!A4010,15),"")</f>
        <v/>
      </c>
      <c r="B3989" s="11" t="str">
        <f>IF('Atual-TXT'!A4010&lt;&gt;"",RIGHT(LEFT('Atual-TXT'!A4010,51),34),"")</f>
        <v/>
      </c>
      <c r="C3989" s="12" t="str">
        <f>IF('Atual-TXT'!A4010&lt;&gt;"",VALUE(RIGHT(LEFT('Atual-TXT'!A4010,75),23)),"")</f>
        <v/>
      </c>
      <c r="D3989" s="11" t="str">
        <f>IF('Atual-TXT'!A4010&lt;&gt;"",RIGHT(LEFT('Atual-TXT'!A4010,77),1),"")</f>
        <v/>
      </c>
      <c r="E3989" s="12" t="str">
        <f>IF('Atual-TXT'!A4010&lt;&gt;"",IF(MOD(VALUE(LEFT(A3989,1)),2)=1,IF(D3989="D",C3989,-C3989),IF(D3989="C",C3989,-C3989)),"")</f>
        <v/>
      </c>
    </row>
    <row r="3990" spans="1:5" x14ac:dyDescent="0.2">
      <c r="A3990" s="11" t="str">
        <f>IF('Atual-TXT'!A4011&lt;&gt;"",LEFT('Atual-TXT'!A4011,15),"")</f>
        <v/>
      </c>
      <c r="B3990" s="11" t="str">
        <f>IF('Atual-TXT'!A4011&lt;&gt;"",RIGHT(LEFT('Atual-TXT'!A4011,51),34),"")</f>
        <v/>
      </c>
      <c r="C3990" s="12" t="str">
        <f>IF('Atual-TXT'!A4011&lt;&gt;"",VALUE(RIGHT(LEFT('Atual-TXT'!A4011,75),23)),"")</f>
        <v/>
      </c>
      <c r="D3990" s="11" t="str">
        <f>IF('Atual-TXT'!A4011&lt;&gt;"",RIGHT(LEFT('Atual-TXT'!A4011,77),1),"")</f>
        <v/>
      </c>
      <c r="E3990" s="12" t="str">
        <f>IF('Atual-TXT'!A4011&lt;&gt;"",IF(MOD(VALUE(LEFT(A3990,1)),2)=1,IF(D3990="D",C3990,-C3990),IF(D3990="C",C3990,-C3990)),"")</f>
        <v/>
      </c>
    </row>
    <row r="3991" spans="1:5" x14ac:dyDescent="0.2">
      <c r="A3991" s="11" t="str">
        <f>IF('Atual-TXT'!A4012&lt;&gt;"",LEFT('Atual-TXT'!A4012,15),"")</f>
        <v/>
      </c>
      <c r="B3991" s="11" t="str">
        <f>IF('Atual-TXT'!A4012&lt;&gt;"",RIGHT(LEFT('Atual-TXT'!A4012,51),34),"")</f>
        <v/>
      </c>
      <c r="C3991" s="12" t="str">
        <f>IF('Atual-TXT'!A4012&lt;&gt;"",VALUE(RIGHT(LEFT('Atual-TXT'!A4012,75),23)),"")</f>
        <v/>
      </c>
      <c r="D3991" s="11" t="str">
        <f>IF('Atual-TXT'!A4012&lt;&gt;"",RIGHT(LEFT('Atual-TXT'!A4012,77),1),"")</f>
        <v/>
      </c>
      <c r="E3991" s="12" t="str">
        <f>IF('Atual-TXT'!A4012&lt;&gt;"",IF(MOD(VALUE(LEFT(A3991,1)),2)=1,IF(D3991="D",C3991,-C3991),IF(D3991="C",C3991,-C3991)),"")</f>
        <v/>
      </c>
    </row>
    <row r="3992" spans="1:5" x14ac:dyDescent="0.2">
      <c r="A3992" s="11" t="str">
        <f>IF('Atual-TXT'!A4013&lt;&gt;"",LEFT('Atual-TXT'!A4013,15),"")</f>
        <v/>
      </c>
      <c r="B3992" s="11" t="str">
        <f>IF('Atual-TXT'!A4013&lt;&gt;"",RIGHT(LEFT('Atual-TXT'!A4013,51),34),"")</f>
        <v/>
      </c>
      <c r="C3992" s="12" t="str">
        <f>IF('Atual-TXT'!A4013&lt;&gt;"",VALUE(RIGHT(LEFT('Atual-TXT'!A4013,75),23)),"")</f>
        <v/>
      </c>
      <c r="D3992" s="11" t="str">
        <f>IF('Atual-TXT'!A4013&lt;&gt;"",RIGHT(LEFT('Atual-TXT'!A4013,77),1),"")</f>
        <v/>
      </c>
      <c r="E3992" s="12" t="str">
        <f>IF('Atual-TXT'!A4013&lt;&gt;"",IF(MOD(VALUE(LEFT(A3992,1)),2)=1,IF(D3992="D",C3992,-C3992),IF(D3992="C",C3992,-C3992)),"")</f>
        <v/>
      </c>
    </row>
    <row r="3993" spans="1:5" x14ac:dyDescent="0.2">
      <c r="A3993" s="11" t="str">
        <f>IF('Atual-TXT'!A4014&lt;&gt;"",LEFT('Atual-TXT'!A4014,15),"")</f>
        <v/>
      </c>
      <c r="B3993" s="11" t="str">
        <f>IF('Atual-TXT'!A4014&lt;&gt;"",RIGHT(LEFT('Atual-TXT'!A4014,51),34),"")</f>
        <v/>
      </c>
      <c r="C3993" s="12" t="str">
        <f>IF('Atual-TXT'!A4014&lt;&gt;"",VALUE(RIGHT(LEFT('Atual-TXT'!A4014,75),23)),"")</f>
        <v/>
      </c>
      <c r="D3993" s="11" t="str">
        <f>IF('Atual-TXT'!A4014&lt;&gt;"",RIGHT(LEFT('Atual-TXT'!A4014,77),1),"")</f>
        <v/>
      </c>
      <c r="E3993" s="12" t="str">
        <f>IF('Atual-TXT'!A4014&lt;&gt;"",IF(MOD(VALUE(LEFT(A3993,1)),2)=1,IF(D3993="D",C3993,-C3993),IF(D3993="C",C3993,-C3993)),"")</f>
        <v/>
      </c>
    </row>
    <row r="3994" spans="1:5" x14ac:dyDescent="0.2">
      <c r="A3994" s="11" t="str">
        <f>IF('Atual-TXT'!A4015&lt;&gt;"",LEFT('Atual-TXT'!A4015,15),"")</f>
        <v/>
      </c>
      <c r="B3994" s="11" t="str">
        <f>IF('Atual-TXT'!A4015&lt;&gt;"",RIGHT(LEFT('Atual-TXT'!A4015,51),34),"")</f>
        <v/>
      </c>
      <c r="C3994" s="12" t="str">
        <f>IF('Atual-TXT'!A4015&lt;&gt;"",VALUE(RIGHT(LEFT('Atual-TXT'!A4015,75),23)),"")</f>
        <v/>
      </c>
      <c r="D3994" s="11" t="str">
        <f>IF('Atual-TXT'!A4015&lt;&gt;"",RIGHT(LEFT('Atual-TXT'!A4015,77),1),"")</f>
        <v/>
      </c>
      <c r="E3994" s="12" t="str">
        <f>IF('Atual-TXT'!A4015&lt;&gt;"",IF(MOD(VALUE(LEFT(A3994,1)),2)=1,IF(D3994="D",C3994,-C3994),IF(D3994="C",C3994,-C3994)),"")</f>
        <v/>
      </c>
    </row>
    <row r="3995" spans="1:5" x14ac:dyDescent="0.2">
      <c r="A3995" s="11" t="str">
        <f>IF('Atual-TXT'!A4016&lt;&gt;"",LEFT('Atual-TXT'!A4016,15),"")</f>
        <v/>
      </c>
      <c r="B3995" s="11" t="str">
        <f>IF('Atual-TXT'!A4016&lt;&gt;"",RIGHT(LEFT('Atual-TXT'!A4016,51),34),"")</f>
        <v/>
      </c>
      <c r="C3995" s="12" t="str">
        <f>IF('Atual-TXT'!A4016&lt;&gt;"",VALUE(RIGHT(LEFT('Atual-TXT'!A4016,75),23)),"")</f>
        <v/>
      </c>
      <c r="D3995" s="11" t="str">
        <f>IF('Atual-TXT'!A4016&lt;&gt;"",RIGHT(LEFT('Atual-TXT'!A4016,77),1),"")</f>
        <v/>
      </c>
      <c r="E3995" s="12" t="str">
        <f>IF('Atual-TXT'!A4016&lt;&gt;"",IF(MOD(VALUE(LEFT(A3995,1)),2)=1,IF(D3995="D",C3995,-C3995),IF(D3995="C",C3995,-C3995)),"")</f>
        <v/>
      </c>
    </row>
    <row r="3996" spans="1:5" x14ac:dyDescent="0.2">
      <c r="A3996" s="11" t="str">
        <f>IF('Atual-TXT'!A4017&lt;&gt;"",LEFT('Atual-TXT'!A4017,15),"")</f>
        <v/>
      </c>
      <c r="B3996" s="11" t="str">
        <f>IF('Atual-TXT'!A4017&lt;&gt;"",RIGHT(LEFT('Atual-TXT'!A4017,51),34),"")</f>
        <v/>
      </c>
      <c r="C3996" s="12" t="str">
        <f>IF('Atual-TXT'!A4017&lt;&gt;"",VALUE(RIGHT(LEFT('Atual-TXT'!A4017,75),23)),"")</f>
        <v/>
      </c>
      <c r="D3996" s="11" t="str">
        <f>IF('Atual-TXT'!A4017&lt;&gt;"",RIGHT(LEFT('Atual-TXT'!A4017,77),1),"")</f>
        <v/>
      </c>
      <c r="E3996" s="12" t="str">
        <f>IF('Atual-TXT'!A4017&lt;&gt;"",IF(MOD(VALUE(LEFT(A3996,1)),2)=1,IF(D3996="D",C3996,-C3996),IF(D3996="C",C3996,-C3996)),"")</f>
        <v/>
      </c>
    </row>
    <row r="3997" spans="1:5" x14ac:dyDescent="0.2">
      <c r="A3997" s="11" t="str">
        <f>IF('Atual-TXT'!A4018&lt;&gt;"",LEFT('Atual-TXT'!A4018,15),"")</f>
        <v/>
      </c>
      <c r="B3997" s="11" t="str">
        <f>IF('Atual-TXT'!A4018&lt;&gt;"",RIGHT(LEFT('Atual-TXT'!A4018,51),34),"")</f>
        <v/>
      </c>
      <c r="C3997" s="12" t="str">
        <f>IF('Atual-TXT'!A4018&lt;&gt;"",VALUE(RIGHT(LEFT('Atual-TXT'!A4018,75),23)),"")</f>
        <v/>
      </c>
      <c r="D3997" s="11" t="str">
        <f>IF('Atual-TXT'!A4018&lt;&gt;"",RIGHT(LEFT('Atual-TXT'!A4018,77),1),"")</f>
        <v/>
      </c>
      <c r="E3997" s="12" t="str">
        <f>IF('Atual-TXT'!A4018&lt;&gt;"",IF(MOD(VALUE(LEFT(A3997,1)),2)=1,IF(D3997="D",C3997,-C3997),IF(D3997="C",C3997,-C3997)),"")</f>
        <v/>
      </c>
    </row>
    <row r="3998" spans="1:5" x14ac:dyDescent="0.2">
      <c r="A3998" s="11" t="str">
        <f>IF('Atual-TXT'!A4019&lt;&gt;"",LEFT('Atual-TXT'!A4019,15),"")</f>
        <v/>
      </c>
      <c r="B3998" s="11" t="str">
        <f>IF('Atual-TXT'!A4019&lt;&gt;"",RIGHT(LEFT('Atual-TXT'!A4019,51),34),"")</f>
        <v/>
      </c>
      <c r="C3998" s="12" t="str">
        <f>IF('Atual-TXT'!A4019&lt;&gt;"",VALUE(RIGHT(LEFT('Atual-TXT'!A4019,75),23)),"")</f>
        <v/>
      </c>
      <c r="D3998" s="11" t="str">
        <f>IF('Atual-TXT'!A4019&lt;&gt;"",RIGHT(LEFT('Atual-TXT'!A4019,77),1),"")</f>
        <v/>
      </c>
      <c r="E3998" s="12" t="str">
        <f>IF('Atual-TXT'!A4019&lt;&gt;"",IF(MOD(VALUE(LEFT(A3998,1)),2)=1,IF(D3998="D",C3998,-C3998),IF(D3998="C",C3998,-C3998)),"")</f>
        <v/>
      </c>
    </row>
    <row r="3999" spans="1:5" x14ac:dyDescent="0.2">
      <c r="A3999" s="11" t="str">
        <f>IF('Atual-TXT'!A4020&lt;&gt;"",LEFT('Atual-TXT'!A4020,15),"")</f>
        <v/>
      </c>
      <c r="B3999" s="11" t="str">
        <f>IF('Atual-TXT'!A4020&lt;&gt;"",RIGHT(LEFT('Atual-TXT'!A4020,51),34),"")</f>
        <v/>
      </c>
      <c r="C3999" s="12" t="str">
        <f>IF('Atual-TXT'!A4020&lt;&gt;"",VALUE(RIGHT(LEFT('Atual-TXT'!A4020,75),23)),"")</f>
        <v/>
      </c>
      <c r="D3999" s="11" t="str">
        <f>IF('Atual-TXT'!A4020&lt;&gt;"",RIGHT(LEFT('Atual-TXT'!A4020,77),1),"")</f>
        <v/>
      </c>
      <c r="E3999" s="12" t="str">
        <f>IF('Atual-TXT'!A4020&lt;&gt;"",IF(MOD(VALUE(LEFT(A3999,1)),2)=1,IF(D3999="D",C3999,-C3999),IF(D3999="C",C3999,-C3999)),"")</f>
        <v/>
      </c>
    </row>
    <row r="4000" spans="1:5" x14ac:dyDescent="0.2">
      <c r="A4000" s="11" t="str">
        <f>IF('Atual-TXT'!A4021&lt;&gt;"",LEFT('Atual-TXT'!A4021,15),"")</f>
        <v/>
      </c>
      <c r="B4000" s="11" t="str">
        <f>IF('Atual-TXT'!A4021&lt;&gt;"",RIGHT(LEFT('Atual-TXT'!A4021,51),34),"")</f>
        <v/>
      </c>
      <c r="C4000" s="12" t="str">
        <f>IF('Atual-TXT'!A4021&lt;&gt;"",VALUE(RIGHT(LEFT('Atual-TXT'!A4021,75),23)),"")</f>
        <v/>
      </c>
      <c r="D4000" s="11" t="str">
        <f>IF('Atual-TXT'!A4021&lt;&gt;"",RIGHT(LEFT('Atual-TXT'!A4021,77),1),"")</f>
        <v/>
      </c>
      <c r="E4000" s="12" t="str">
        <f>IF('Atual-TXT'!A4021&lt;&gt;"",IF(MOD(VALUE(LEFT(A4000,1)),2)=1,IF(D4000="D",C4000,-C4000),IF(D4000="C",C4000,-C4000)),"")</f>
        <v/>
      </c>
    </row>
    <row r="4001" spans="1:5" x14ac:dyDescent="0.2">
      <c r="A4001" s="11" t="str">
        <f>IF('Atual-TXT'!A4022&lt;&gt;"",LEFT('Atual-TXT'!A4022,15),"")</f>
        <v/>
      </c>
      <c r="B4001" s="11" t="str">
        <f>IF('Atual-TXT'!A4022&lt;&gt;"",RIGHT(LEFT('Atual-TXT'!A4022,51),34),"")</f>
        <v/>
      </c>
      <c r="C4001" s="12" t="str">
        <f>IF('Atual-TXT'!A4022&lt;&gt;"",VALUE(RIGHT(LEFT('Atual-TXT'!A4022,75),23)),"")</f>
        <v/>
      </c>
      <c r="D4001" s="11" t="str">
        <f>IF('Atual-TXT'!A4022&lt;&gt;"",RIGHT(LEFT('Atual-TXT'!A4022,77),1),"")</f>
        <v/>
      </c>
      <c r="E4001" s="12" t="str">
        <f>IF('Atual-TXT'!A4022&lt;&gt;"",IF(MOD(VALUE(LEFT(A4001,1)),2)=1,IF(D4001="D",C4001,-C4001),IF(D4001="C",C4001,-C4001)),"")</f>
        <v/>
      </c>
    </row>
    <row r="4002" spans="1:5" x14ac:dyDescent="0.2">
      <c r="A4002" s="11" t="str">
        <f>IF('Atual-TXT'!A4023&lt;&gt;"",LEFT('Atual-TXT'!A4023,15),"")</f>
        <v/>
      </c>
      <c r="B4002" s="11" t="str">
        <f>IF('Atual-TXT'!A4023&lt;&gt;"",RIGHT(LEFT('Atual-TXT'!A4023,51),34),"")</f>
        <v/>
      </c>
      <c r="C4002" s="12" t="str">
        <f>IF('Atual-TXT'!A4023&lt;&gt;"",VALUE(RIGHT(LEFT('Atual-TXT'!A4023,75),23)),"")</f>
        <v/>
      </c>
      <c r="D4002" s="11" t="str">
        <f>IF('Atual-TXT'!A4023&lt;&gt;"",RIGHT(LEFT('Atual-TXT'!A4023,77),1),"")</f>
        <v/>
      </c>
      <c r="E4002" s="12" t="str">
        <f>IF('Atual-TXT'!A4023&lt;&gt;"",IF(MOD(VALUE(LEFT(A4002,1)),2)=1,IF(D4002="D",C4002,-C4002),IF(D4002="C",C4002,-C4002)),"")</f>
        <v/>
      </c>
    </row>
    <row r="4003" spans="1:5" x14ac:dyDescent="0.2">
      <c r="A4003" s="11" t="str">
        <f>IF('Atual-TXT'!A4024&lt;&gt;"",LEFT('Atual-TXT'!A4024,15),"")</f>
        <v/>
      </c>
      <c r="B4003" s="11" t="str">
        <f>IF('Atual-TXT'!A4024&lt;&gt;"",RIGHT(LEFT('Atual-TXT'!A4024,51),34),"")</f>
        <v/>
      </c>
      <c r="C4003" s="12" t="str">
        <f>IF('Atual-TXT'!A4024&lt;&gt;"",VALUE(RIGHT(LEFT('Atual-TXT'!A4024,75),23)),"")</f>
        <v/>
      </c>
      <c r="D4003" s="11" t="str">
        <f>IF('Atual-TXT'!A4024&lt;&gt;"",RIGHT(LEFT('Atual-TXT'!A4024,77),1),"")</f>
        <v/>
      </c>
      <c r="E4003" s="12" t="str">
        <f>IF('Atual-TXT'!A4024&lt;&gt;"",IF(MOD(VALUE(LEFT(A4003,1)),2)=1,IF(D4003="D",C4003,-C4003),IF(D4003="C",C4003,-C4003)),"")</f>
        <v/>
      </c>
    </row>
    <row r="4004" spans="1:5" x14ac:dyDescent="0.2">
      <c r="A4004" s="11" t="str">
        <f>IF('Atual-TXT'!A4025&lt;&gt;"",LEFT('Atual-TXT'!A4025,15),"")</f>
        <v/>
      </c>
      <c r="B4004" s="11" t="str">
        <f>IF('Atual-TXT'!A4025&lt;&gt;"",RIGHT(LEFT('Atual-TXT'!A4025,51),34),"")</f>
        <v/>
      </c>
      <c r="C4004" s="12" t="str">
        <f>IF('Atual-TXT'!A4025&lt;&gt;"",VALUE(RIGHT(LEFT('Atual-TXT'!A4025,75),23)),"")</f>
        <v/>
      </c>
      <c r="D4004" s="11" t="str">
        <f>IF('Atual-TXT'!A4025&lt;&gt;"",RIGHT(LEFT('Atual-TXT'!A4025,77),1),"")</f>
        <v/>
      </c>
      <c r="E4004" s="12" t="str">
        <f>IF('Atual-TXT'!A4025&lt;&gt;"",IF(MOD(VALUE(LEFT(A4004,1)),2)=1,IF(D4004="D",C4004,-C4004),IF(D4004="C",C4004,-C4004)),"")</f>
        <v/>
      </c>
    </row>
    <row r="4005" spans="1:5" x14ac:dyDescent="0.2">
      <c r="A4005" s="11" t="str">
        <f>IF('Atual-TXT'!A4026&lt;&gt;"",LEFT('Atual-TXT'!A4026,15),"")</f>
        <v/>
      </c>
      <c r="B4005" s="11" t="str">
        <f>IF('Atual-TXT'!A4026&lt;&gt;"",RIGHT(LEFT('Atual-TXT'!A4026,51),34),"")</f>
        <v/>
      </c>
      <c r="C4005" s="12" t="str">
        <f>IF('Atual-TXT'!A4026&lt;&gt;"",VALUE(RIGHT(LEFT('Atual-TXT'!A4026,75),23)),"")</f>
        <v/>
      </c>
      <c r="D4005" s="11" t="str">
        <f>IF('Atual-TXT'!A4026&lt;&gt;"",RIGHT(LEFT('Atual-TXT'!A4026,77),1),"")</f>
        <v/>
      </c>
      <c r="E4005" s="12" t="str">
        <f>IF('Atual-TXT'!A4026&lt;&gt;"",IF(MOD(VALUE(LEFT(A4005,1)),2)=1,IF(D4005="D",C4005,-C4005),IF(D4005="C",C4005,-C4005)),"")</f>
        <v/>
      </c>
    </row>
    <row r="4006" spans="1:5" x14ac:dyDescent="0.2">
      <c r="A4006" s="11" t="str">
        <f>IF('Atual-TXT'!A4027&lt;&gt;"",LEFT('Atual-TXT'!A4027,15),"")</f>
        <v/>
      </c>
      <c r="B4006" s="11" t="str">
        <f>IF('Atual-TXT'!A4027&lt;&gt;"",RIGHT(LEFT('Atual-TXT'!A4027,51),34),"")</f>
        <v/>
      </c>
      <c r="C4006" s="12" t="str">
        <f>IF('Atual-TXT'!A4027&lt;&gt;"",VALUE(RIGHT(LEFT('Atual-TXT'!A4027,75),23)),"")</f>
        <v/>
      </c>
      <c r="D4006" s="11" t="str">
        <f>IF('Atual-TXT'!A4027&lt;&gt;"",RIGHT(LEFT('Atual-TXT'!A4027,77),1),"")</f>
        <v/>
      </c>
      <c r="E4006" s="12" t="str">
        <f>IF('Atual-TXT'!A4027&lt;&gt;"",IF(MOD(VALUE(LEFT(A4006,1)),2)=1,IF(D4006="D",C4006,-C4006),IF(D4006="C",C4006,-C4006)),"")</f>
        <v/>
      </c>
    </row>
    <row r="4007" spans="1:5" x14ac:dyDescent="0.2">
      <c r="A4007" s="11" t="str">
        <f>IF('Atual-TXT'!A4028&lt;&gt;"",LEFT('Atual-TXT'!A4028,15),"")</f>
        <v/>
      </c>
      <c r="B4007" s="11" t="str">
        <f>IF('Atual-TXT'!A4028&lt;&gt;"",RIGHT(LEFT('Atual-TXT'!A4028,51),34),"")</f>
        <v/>
      </c>
      <c r="C4007" s="12" t="str">
        <f>IF('Atual-TXT'!A4028&lt;&gt;"",VALUE(RIGHT(LEFT('Atual-TXT'!A4028,75),23)),"")</f>
        <v/>
      </c>
      <c r="D4007" s="11" t="str">
        <f>IF('Atual-TXT'!A4028&lt;&gt;"",RIGHT(LEFT('Atual-TXT'!A4028,77),1),"")</f>
        <v/>
      </c>
      <c r="E4007" s="12" t="str">
        <f>IF('Atual-TXT'!A4028&lt;&gt;"",IF(MOD(VALUE(LEFT(A4007,1)),2)=1,IF(D4007="D",C4007,-C4007),IF(D4007="C",C4007,-C4007)),"")</f>
        <v/>
      </c>
    </row>
    <row r="4008" spans="1:5" x14ac:dyDescent="0.2">
      <c r="A4008" s="11" t="str">
        <f>IF('Atual-TXT'!A4029&lt;&gt;"",LEFT('Atual-TXT'!A4029,15),"")</f>
        <v/>
      </c>
      <c r="B4008" s="11" t="str">
        <f>IF('Atual-TXT'!A4029&lt;&gt;"",RIGHT(LEFT('Atual-TXT'!A4029,51),34),"")</f>
        <v/>
      </c>
      <c r="C4008" s="12" t="str">
        <f>IF('Atual-TXT'!A4029&lt;&gt;"",VALUE(RIGHT(LEFT('Atual-TXT'!A4029,75),23)),"")</f>
        <v/>
      </c>
      <c r="D4008" s="11" t="str">
        <f>IF('Atual-TXT'!A4029&lt;&gt;"",RIGHT(LEFT('Atual-TXT'!A4029,77),1),"")</f>
        <v/>
      </c>
      <c r="E4008" s="12" t="str">
        <f>IF('Atual-TXT'!A4029&lt;&gt;"",IF(MOD(VALUE(LEFT(A4008,1)),2)=1,IF(D4008="D",C4008,-C4008),IF(D4008="C",C4008,-C4008)),"")</f>
        <v/>
      </c>
    </row>
    <row r="4009" spans="1:5" x14ac:dyDescent="0.2">
      <c r="A4009" s="11" t="str">
        <f>IF('Atual-TXT'!A4030&lt;&gt;"",LEFT('Atual-TXT'!A4030,15),"")</f>
        <v/>
      </c>
      <c r="B4009" s="11" t="str">
        <f>IF('Atual-TXT'!A4030&lt;&gt;"",RIGHT(LEFT('Atual-TXT'!A4030,51),34),"")</f>
        <v/>
      </c>
      <c r="C4009" s="12" t="str">
        <f>IF('Atual-TXT'!A4030&lt;&gt;"",VALUE(RIGHT(LEFT('Atual-TXT'!A4030,75),23)),"")</f>
        <v/>
      </c>
      <c r="D4009" s="11" t="str">
        <f>IF('Atual-TXT'!A4030&lt;&gt;"",RIGHT(LEFT('Atual-TXT'!A4030,77),1),"")</f>
        <v/>
      </c>
      <c r="E4009" s="12" t="str">
        <f>IF('Atual-TXT'!A4030&lt;&gt;"",IF(MOD(VALUE(LEFT(A4009,1)),2)=1,IF(D4009="D",C4009,-C4009),IF(D4009="C",C4009,-C4009)),"")</f>
        <v/>
      </c>
    </row>
    <row r="4010" spans="1:5" x14ac:dyDescent="0.2">
      <c r="A4010" s="11" t="str">
        <f>IF('Atual-TXT'!A4031&lt;&gt;"",LEFT('Atual-TXT'!A4031,15),"")</f>
        <v/>
      </c>
      <c r="B4010" s="11" t="str">
        <f>IF('Atual-TXT'!A4031&lt;&gt;"",RIGHT(LEFT('Atual-TXT'!A4031,51),34),"")</f>
        <v/>
      </c>
      <c r="C4010" s="12" t="str">
        <f>IF('Atual-TXT'!A4031&lt;&gt;"",VALUE(RIGHT(LEFT('Atual-TXT'!A4031,75),23)),"")</f>
        <v/>
      </c>
      <c r="D4010" s="11" t="str">
        <f>IF('Atual-TXT'!A4031&lt;&gt;"",RIGHT(LEFT('Atual-TXT'!A4031,77),1),"")</f>
        <v/>
      </c>
      <c r="E4010" s="12" t="str">
        <f>IF('Atual-TXT'!A4031&lt;&gt;"",IF(MOD(VALUE(LEFT(A4010,1)),2)=1,IF(D4010="D",C4010,-C4010),IF(D4010="C",C4010,-C4010)),"")</f>
        <v/>
      </c>
    </row>
    <row r="4011" spans="1:5" x14ac:dyDescent="0.2">
      <c r="A4011" s="11" t="str">
        <f>IF('Atual-TXT'!A4032&lt;&gt;"",LEFT('Atual-TXT'!A4032,15),"")</f>
        <v/>
      </c>
      <c r="B4011" s="11" t="str">
        <f>IF('Atual-TXT'!A4032&lt;&gt;"",RIGHT(LEFT('Atual-TXT'!A4032,51),34),"")</f>
        <v/>
      </c>
      <c r="C4011" s="12" t="str">
        <f>IF('Atual-TXT'!A4032&lt;&gt;"",VALUE(RIGHT(LEFT('Atual-TXT'!A4032,75),23)),"")</f>
        <v/>
      </c>
      <c r="D4011" s="11" t="str">
        <f>IF('Atual-TXT'!A4032&lt;&gt;"",RIGHT(LEFT('Atual-TXT'!A4032,77),1),"")</f>
        <v/>
      </c>
      <c r="E4011" s="12" t="str">
        <f>IF('Atual-TXT'!A4032&lt;&gt;"",IF(MOD(VALUE(LEFT(A4011,1)),2)=1,IF(D4011="D",C4011,-C4011),IF(D4011="C",C4011,-C4011)),"")</f>
        <v/>
      </c>
    </row>
    <row r="4012" spans="1:5" x14ac:dyDescent="0.2">
      <c r="A4012" s="11" t="str">
        <f>IF('Atual-TXT'!A4033&lt;&gt;"",LEFT('Atual-TXT'!A4033,15),"")</f>
        <v/>
      </c>
      <c r="B4012" s="11" t="str">
        <f>IF('Atual-TXT'!A4033&lt;&gt;"",RIGHT(LEFT('Atual-TXT'!A4033,51),34),"")</f>
        <v/>
      </c>
      <c r="C4012" s="12" t="str">
        <f>IF('Atual-TXT'!A4033&lt;&gt;"",VALUE(RIGHT(LEFT('Atual-TXT'!A4033,75),23)),"")</f>
        <v/>
      </c>
      <c r="D4012" s="11" t="str">
        <f>IF('Atual-TXT'!A4033&lt;&gt;"",RIGHT(LEFT('Atual-TXT'!A4033,77),1),"")</f>
        <v/>
      </c>
      <c r="E4012" s="12" t="str">
        <f>IF('Atual-TXT'!A4033&lt;&gt;"",IF(MOD(VALUE(LEFT(A4012,1)),2)=1,IF(D4012="D",C4012,-C4012),IF(D4012="C",C4012,-C4012)),"")</f>
        <v/>
      </c>
    </row>
    <row r="4013" spans="1:5" x14ac:dyDescent="0.2">
      <c r="A4013" s="11" t="str">
        <f>IF('Atual-TXT'!A4034&lt;&gt;"",LEFT('Atual-TXT'!A4034,15),"")</f>
        <v/>
      </c>
      <c r="B4013" s="11" t="str">
        <f>IF('Atual-TXT'!A4034&lt;&gt;"",RIGHT(LEFT('Atual-TXT'!A4034,51),34),"")</f>
        <v/>
      </c>
      <c r="C4013" s="12" t="str">
        <f>IF('Atual-TXT'!A4034&lt;&gt;"",VALUE(RIGHT(LEFT('Atual-TXT'!A4034,75),23)),"")</f>
        <v/>
      </c>
      <c r="D4013" s="11" t="str">
        <f>IF('Atual-TXT'!A4034&lt;&gt;"",RIGHT(LEFT('Atual-TXT'!A4034,77),1),"")</f>
        <v/>
      </c>
      <c r="E4013" s="12" t="str">
        <f>IF('Atual-TXT'!A4034&lt;&gt;"",IF(MOD(VALUE(LEFT(A4013,1)),2)=1,IF(D4013="D",C4013,-C4013),IF(D4013="C",C4013,-C4013)),"")</f>
        <v/>
      </c>
    </row>
    <row r="4014" spans="1:5" x14ac:dyDescent="0.2">
      <c r="A4014" s="11" t="str">
        <f>IF('Atual-TXT'!A4035&lt;&gt;"",LEFT('Atual-TXT'!A4035,15),"")</f>
        <v/>
      </c>
      <c r="B4014" s="11" t="str">
        <f>IF('Atual-TXT'!A4035&lt;&gt;"",RIGHT(LEFT('Atual-TXT'!A4035,51),34),"")</f>
        <v/>
      </c>
      <c r="C4014" s="12" t="str">
        <f>IF('Atual-TXT'!A4035&lt;&gt;"",VALUE(RIGHT(LEFT('Atual-TXT'!A4035,75),23)),"")</f>
        <v/>
      </c>
      <c r="D4014" s="11" t="str">
        <f>IF('Atual-TXT'!A4035&lt;&gt;"",RIGHT(LEFT('Atual-TXT'!A4035,77),1),"")</f>
        <v/>
      </c>
      <c r="E4014" s="12" t="str">
        <f>IF('Atual-TXT'!A4035&lt;&gt;"",IF(MOD(VALUE(LEFT(A4014,1)),2)=1,IF(D4014="D",C4014,-C4014),IF(D4014="C",C4014,-C4014)),"")</f>
        <v/>
      </c>
    </row>
    <row r="4015" spans="1:5" x14ac:dyDescent="0.2">
      <c r="A4015" s="11" t="str">
        <f>IF('Atual-TXT'!A4036&lt;&gt;"",LEFT('Atual-TXT'!A4036,15),"")</f>
        <v/>
      </c>
      <c r="B4015" s="11" t="str">
        <f>IF('Atual-TXT'!A4036&lt;&gt;"",RIGHT(LEFT('Atual-TXT'!A4036,51),34),"")</f>
        <v/>
      </c>
      <c r="C4015" s="12" t="str">
        <f>IF('Atual-TXT'!A4036&lt;&gt;"",VALUE(RIGHT(LEFT('Atual-TXT'!A4036,75),23)),"")</f>
        <v/>
      </c>
      <c r="D4015" s="11" t="str">
        <f>IF('Atual-TXT'!A4036&lt;&gt;"",RIGHT(LEFT('Atual-TXT'!A4036,77),1),"")</f>
        <v/>
      </c>
      <c r="E4015" s="12" t="str">
        <f>IF('Atual-TXT'!A4036&lt;&gt;"",IF(MOD(VALUE(LEFT(A4015,1)),2)=1,IF(D4015="D",C4015,-C4015),IF(D4015="C",C4015,-C4015)),"")</f>
        <v/>
      </c>
    </row>
    <row r="4016" spans="1:5" x14ac:dyDescent="0.2">
      <c r="A4016" s="11" t="str">
        <f>IF('Atual-TXT'!A4037&lt;&gt;"",LEFT('Atual-TXT'!A4037,15),"")</f>
        <v/>
      </c>
      <c r="B4016" s="11" t="str">
        <f>IF('Atual-TXT'!A4037&lt;&gt;"",RIGHT(LEFT('Atual-TXT'!A4037,51),34),"")</f>
        <v/>
      </c>
      <c r="C4016" s="12" t="str">
        <f>IF('Atual-TXT'!A4037&lt;&gt;"",VALUE(RIGHT(LEFT('Atual-TXT'!A4037,75),23)),"")</f>
        <v/>
      </c>
      <c r="D4016" s="11" t="str">
        <f>IF('Atual-TXT'!A4037&lt;&gt;"",RIGHT(LEFT('Atual-TXT'!A4037,77),1),"")</f>
        <v/>
      </c>
      <c r="E4016" s="12" t="str">
        <f>IF('Atual-TXT'!A4037&lt;&gt;"",IF(MOD(VALUE(LEFT(A4016,1)),2)=1,IF(D4016="D",C4016,-C4016),IF(D4016="C",C4016,-C4016)),"")</f>
        <v/>
      </c>
    </row>
    <row r="4017" spans="1:5" x14ac:dyDescent="0.2">
      <c r="A4017" s="11" t="str">
        <f>IF('Atual-TXT'!A4038&lt;&gt;"",LEFT('Atual-TXT'!A4038,15),"")</f>
        <v/>
      </c>
      <c r="B4017" s="11" t="str">
        <f>IF('Atual-TXT'!A4038&lt;&gt;"",RIGHT(LEFT('Atual-TXT'!A4038,51),34),"")</f>
        <v/>
      </c>
      <c r="C4017" s="12" t="str">
        <f>IF('Atual-TXT'!A4038&lt;&gt;"",VALUE(RIGHT(LEFT('Atual-TXT'!A4038,75),23)),"")</f>
        <v/>
      </c>
      <c r="D4017" s="11" t="str">
        <f>IF('Atual-TXT'!A4038&lt;&gt;"",RIGHT(LEFT('Atual-TXT'!A4038,77),1),"")</f>
        <v/>
      </c>
      <c r="E4017" s="12" t="str">
        <f>IF('Atual-TXT'!A4038&lt;&gt;"",IF(MOD(VALUE(LEFT(A4017,1)),2)=1,IF(D4017="D",C4017,-C4017),IF(D4017="C",C4017,-C4017)),"")</f>
        <v/>
      </c>
    </row>
    <row r="4018" spans="1:5" x14ac:dyDescent="0.2">
      <c r="A4018" s="11" t="str">
        <f>IF('Atual-TXT'!A4039&lt;&gt;"",LEFT('Atual-TXT'!A4039,15),"")</f>
        <v/>
      </c>
      <c r="B4018" s="11" t="str">
        <f>IF('Atual-TXT'!A4039&lt;&gt;"",RIGHT(LEFT('Atual-TXT'!A4039,51),34),"")</f>
        <v/>
      </c>
      <c r="C4018" s="12" t="str">
        <f>IF('Atual-TXT'!A4039&lt;&gt;"",VALUE(RIGHT(LEFT('Atual-TXT'!A4039,75),23)),"")</f>
        <v/>
      </c>
      <c r="D4018" s="11" t="str">
        <f>IF('Atual-TXT'!A4039&lt;&gt;"",RIGHT(LEFT('Atual-TXT'!A4039,77),1),"")</f>
        <v/>
      </c>
      <c r="E4018" s="12" t="str">
        <f>IF('Atual-TXT'!A4039&lt;&gt;"",IF(MOD(VALUE(LEFT(A4018,1)),2)=1,IF(D4018="D",C4018,-C4018),IF(D4018="C",C4018,-C4018)),"")</f>
        <v/>
      </c>
    </row>
    <row r="4019" spans="1:5" x14ac:dyDescent="0.2">
      <c r="A4019" s="11" t="str">
        <f>IF('Atual-TXT'!A4040&lt;&gt;"",LEFT('Atual-TXT'!A4040,15),"")</f>
        <v/>
      </c>
      <c r="B4019" s="11" t="str">
        <f>IF('Atual-TXT'!A4040&lt;&gt;"",RIGHT(LEFT('Atual-TXT'!A4040,51),34),"")</f>
        <v/>
      </c>
      <c r="C4019" s="12" t="str">
        <f>IF('Atual-TXT'!A4040&lt;&gt;"",VALUE(RIGHT(LEFT('Atual-TXT'!A4040,75),23)),"")</f>
        <v/>
      </c>
      <c r="D4019" s="11" t="str">
        <f>IF('Atual-TXT'!A4040&lt;&gt;"",RIGHT(LEFT('Atual-TXT'!A4040,77),1),"")</f>
        <v/>
      </c>
      <c r="E4019" s="12" t="str">
        <f>IF('Atual-TXT'!A4040&lt;&gt;"",IF(MOD(VALUE(LEFT(A4019,1)),2)=1,IF(D4019="D",C4019,-C4019),IF(D4019="C",C4019,-C4019)),"")</f>
        <v/>
      </c>
    </row>
    <row r="4020" spans="1:5" x14ac:dyDescent="0.2">
      <c r="A4020" s="11" t="str">
        <f>IF('Atual-TXT'!A4041&lt;&gt;"",LEFT('Atual-TXT'!A4041,15),"")</f>
        <v/>
      </c>
      <c r="B4020" s="11" t="str">
        <f>IF('Atual-TXT'!A4041&lt;&gt;"",RIGHT(LEFT('Atual-TXT'!A4041,51),34),"")</f>
        <v/>
      </c>
      <c r="C4020" s="12" t="str">
        <f>IF('Atual-TXT'!A4041&lt;&gt;"",VALUE(RIGHT(LEFT('Atual-TXT'!A4041,75),23)),"")</f>
        <v/>
      </c>
      <c r="D4020" s="11" t="str">
        <f>IF('Atual-TXT'!A4041&lt;&gt;"",RIGHT(LEFT('Atual-TXT'!A4041,77),1),"")</f>
        <v/>
      </c>
      <c r="E4020" s="12" t="str">
        <f>IF('Atual-TXT'!A4041&lt;&gt;"",IF(MOD(VALUE(LEFT(A4020,1)),2)=1,IF(D4020="D",C4020,-C4020),IF(D4020="C",C4020,-C4020)),"")</f>
        <v/>
      </c>
    </row>
    <row r="4021" spans="1:5" x14ac:dyDescent="0.2">
      <c r="A4021" s="11" t="str">
        <f>IF('Atual-TXT'!A4042&lt;&gt;"",LEFT('Atual-TXT'!A4042,15),"")</f>
        <v/>
      </c>
      <c r="B4021" s="11" t="str">
        <f>IF('Atual-TXT'!A4042&lt;&gt;"",RIGHT(LEFT('Atual-TXT'!A4042,51),34),"")</f>
        <v/>
      </c>
      <c r="C4021" s="12" t="str">
        <f>IF('Atual-TXT'!A4042&lt;&gt;"",VALUE(RIGHT(LEFT('Atual-TXT'!A4042,75),23)),"")</f>
        <v/>
      </c>
      <c r="D4021" s="11" t="str">
        <f>IF('Atual-TXT'!A4042&lt;&gt;"",RIGHT(LEFT('Atual-TXT'!A4042,77),1),"")</f>
        <v/>
      </c>
      <c r="E4021" s="12" t="str">
        <f>IF('Atual-TXT'!A4042&lt;&gt;"",IF(MOD(VALUE(LEFT(A4021,1)),2)=1,IF(D4021="D",C4021,-C4021),IF(D4021="C",C4021,-C4021)),"")</f>
        <v/>
      </c>
    </row>
    <row r="4022" spans="1:5" x14ac:dyDescent="0.2">
      <c r="A4022" s="11" t="str">
        <f>IF('Atual-TXT'!A4043&lt;&gt;"",LEFT('Atual-TXT'!A4043,15),"")</f>
        <v/>
      </c>
      <c r="B4022" s="11" t="str">
        <f>IF('Atual-TXT'!A4043&lt;&gt;"",RIGHT(LEFT('Atual-TXT'!A4043,51),34),"")</f>
        <v/>
      </c>
      <c r="C4022" s="12" t="str">
        <f>IF('Atual-TXT'!A4043&lt;&gt;"",VALUE(RIGHT(LEFT('Atual-TXT'!A4043,75),23)),"")</f>
        <v/>
      </c>
      <c r="D4022" s="11" t="str">
        <f>IF('Atual-TXT'!A4043&lt;&gt;"",RIGHT(LEFT('Atual-TXT'!A4043,77),1),"")</f>
        <v/>
      </c>
      <c r="E4022" s="12" t="str">
        <f>IF('Atual-TXT'!A4043&lt;&gt;"",IF(MOD(VALUE(LEFT(A4022,1)),2)=1,IF(D4022="D",C4022,-C4022),IF(D4022="C",C4022,-C4022)),"")</f>
        <v/>
      </c>
    </row>
    <row r="4023" spans="1:5" x14ac:dyDescent="0.2">
      <c r="A4023" s="11" t="str">
        <f>IF('Atual-TXT'!A4044&lt;&gt;"",LEFT('Atual-TXT'!A4044,15),"")</f>
        <v/>
      </c>
      <c r="B4023" s="11" t="str">
        <f>IF('Atual-TXT'!A4044&lt;&gt;"",RIGHT(LEFT('Atual-TXT'!A4044,51),34),"")</f>
        <v/>
      </c>
      <c r="C4023" s="12" t="str">
        <f>IF('Atual-TXT'!A4044&lt;&gt;"",VALUE(RIGHT(LEFT('Atual-TXT'!A4044,75),23)),"")</f>
        <v/>
      </c>
      <c r="D4023" s="11" t="str">
        <f>IF('Atual-TXT'!A4044&lt;&gt;"",RIGHT(LEFT('Atual-TXT'!A4044,77),1),"")</f>
        <v/>
      </c>
      <c r="E4023" s="12" t="str">
        <f>IF('Atual-TXT'!A4044&lt;&gt;"",IF(MOD(VALUE(LEFT(A4023,1)),2)=1,IF(D4023="D",C4023,-C4023),IF(D4023="C",C4023,-C4023)),"")</f>
        <v/>
      </c>
    </row>
    <row r="4024" spans="1:5" x14ac:dyDescent="0.2">
      <c r="A4024" s="11" t="str">
        <f>IF('Atual-TXT'!A4045&lt;&gt;"",LEFT('Atual-TXT'!A4045,15),"")</f>
        <v/>
      </c>
      <c r="B4024" s="11" t="str">
        <f>IF('Atual-TXT'!A4045&lt;&gt;"",RIGHT(LEFT('Atual-TXT'!A4045,51),34),"")</f>
        <v/>
      </c>
      <c r="C4024" s="12" t="str">
        <f>IF('Atual-TXT'!A4045&lt;&gt;"",VALUE(RIGHT(LEFT('Atual-TXT'!A4045,75),23)),"")</f>
        <v/>
      </c>
      <c r="D4024" s="11" t="str">
        <f>IF('Atual-TXT'!A4045&lt;&gt;"",RIGHT(LEFT('Atual-TXT'!A4045,77),1),"")</f>
        <v/>
      </c>
      <c r="E4024" s="12" t="str">
        <f>IF('Atual-TXT'!A4045&lt;&gt;"",IF(MOD(VALUE(LEFT(A4024,1)),2)=1,IF(D4024="D",C4024,-C4024),IF(D4024="C",C4024,-C4024)),"")</f>
        <v/>
      </c>
    </row>
    <row r="4025" spans="1:5" x14ac:dyDescent="0.2">
      <c r="A4025" s="11" t="str">
        <f>IF('Atual-TXT'!A4046&lt;&gt;"",LEFT('Atual-TXT'!A4046,15),"")</f>
        <v/>
      </c>
      <c r="B4025" s="11" t="str">
        <f>IF('Atual-TXT'!A4046&lt;&gt;"",RIGHT(LEFT('Atual-TXT'!A4046,51),34),"")</f>
        <v/>
      </c>
      <c r="C4025" s="12" t="str">
        <f>IF('Atual-TXT'!A4046&lt;&gt;"",VALUE(RIGHT(LEFT('Atual-TXT'!A4046,75),23)),"")</f>
        <v/>
      </c>
      <c r="D4025" s="11" t="str">
        <f>IF('Atual-TXT'!A4046&lt;&gt;"",RIGHT(LEFT('Atual-TXT'!A4046,77),1),"")</f>
        <v/>
      </c>
      <c r="E4025" s="12" t="str">
        <f>IF('Atual-TXT'!A4046&lt;&gt;"",IF(MOD(VALUE(LEFT(A4025,1)),2)=1,IF(D4025="D",C4025,-C4025),IF(D4025="C",C4025,-C4025)),"")</f>
        <v/>
      </c>
    </row>
    <row r="4026" spans="1:5" x14ac:dyDescent="0.2">
      <c r="A4026" s="11" t="str">
        <f>IF('Atual-TXT'!A4047&lt;&gt;"",LEFT('Atual-TXT'!A4047,15),"")</f>
        <v/>
      </c>
      <c r="B4026" s="11" t="str">
        <f>IF('Atual-TXT'!A4047&lt;&gt;"",RIGHT(LEFT('Atual-TXT'!A4047,51),34),"")</f>
        <v/>
      </c>
      <c r="C4026" s="12" t="str">
        <f>IF('Atual-TXT'!A4047&lt;&gt;"",VALUE(RIGHT(LEFT('Atual-TXT'!A4047,75),23)),"")</f>
        <v/>
      </c>
      <c r="D4026" s="11" t="str">
        <f>IF('Atual-TXT'!A4047&lt;&gt;"",RIGHT(LEFT('Atual-TXT'!A4047,77),1),"")</f>
        <v/>
      </c>
      <c r="E4026" s="12" t="str">
        <f>IF('Atual-TXT'!A4047&lt;&gt;"",IF(MOD(VALUE(LEFT(A4026,1)),2)=1,IF(D4026="D",C4026,-C4026),IF(D4026="C",C4026,-C4026)),"")</f>
        <v/>
      </c>
    </row>
    <row r="4027" spans="1:5" x14ac:dyDescent="0.2">
      <c r="A4027" s="11" t="str">
        <f>IF('Atual-TXT'!A4048&lt;&gt;"",LEFT('Atual-TXT'!A4048,15),"")</f>
        <v/>
      </c>
      <c r="B4027" s="11" t="str">
        <f>IF('Atual-TXT'!A4048&lt;&gt;"",RIGHT(LEFT('Atual-TXT'!A4048,51),34),"")</f>
        <v/>
      </c>
      <c r="C4027" s="12" t="str">
        <f>IF('Atual-TXT'!A4048&lt;&gt;"",VALUE(RIGHT(LEFT('Atual-TXT'!A4048,75),23)),"")</f>
        <v/>
      </c>
      <c r="D4027" s="11" t="str">
        <f>IF('Atual-TXT'!A4048&lt;&gt;"",RIGHT(LEFT('Atual-TXT'!A4048,77),1),"")</f>
        <v/>
      </c>
      <c r="E4027" s="12" t="str">
        <f>IF('Atual-TXT'!A4048&lt;&gt;"",IF(MOD(VALUE(LEFT(A4027,1)),2)=1,IF(D4027="D",C4027,-C4027),IF(D4027="C",C4027,-C4027)),"")</f>
        <v/>
      </c>
    </row>
    <row r="4028" spans="1:5" x14ac:dyDescent="0.2">
      <c r="A4028" s="11" t="str">
        <f>IF('Atual-TXT'!A4049&lt;&gt;"",LEFT('Atual-TXT'!A4049,15),"")</f>
        <v/>
      </c>
      <c r="B4028" s="11" t="str">
        <f>IF('Atual-TXT'!A4049&lt;&gt;"",RIGHT(LEFT('Atual-TXT'!A4049,51),34),"")</f>
        <v/>
      </c>
      <c r="C4028" s="12" t="str">
        <f>IF('Atual-TXT'!A4049&lt;&gt;"",VALUE(RIGHT(LEFT('Atual-TXT'!A4049,75),23)),"")</f>
        <v/>
      </c>
      <c r="D4028" s="11" t="str">
        <f>IF('Atual-TXT'!A4049&lt;&gt;"",RIGHT(LEFT('Atual-TXT'!A4049,77),1),"")</f>
        <v/>
      </c>
      <c r="E4028" s="12" t="str">
        <f>IF('Atual-TXT'!A4049&lt;&gt;"",IF(MOD(VALUE(LEFT(A4028,1)),2)=1,IF(D4028="D",C4028,-C4028),IF(D4028="C",C4028,-C4028)),"")</f>
        <v/>
      </c>
    </row>
    <row r="4029" spans="1:5" x14ac:dyDescent="0.2">
      <c r="A4029" s="11" t="str">
        <f>IF('Atual-TXT'!A4050&lt;&gt;"",LEFT('Atual-TXT'!A4050,15),"")</f>
        <v/>
      </c>
      <c r="B4029" s="11" t="str">
        <f>IF('Atual-TXT'!A4050&lt;&gt;"",RIGHT(LEFT('Atual-TXT'!A4050,51),34),"")</f>
        <v/>
      </c>
      <c r="C4029" s="12" t="str">
        <f>IF('Atual-TXT'!A4050&lt;&gt;"",VALUE(RIGHT(LEFT('Atual-TXT'!A4050,75),23)),"")</f>
        <v/>
      </c>
      <c r="D4029" s="11" t="str">
        <f>IF('Atual-TXT'!A4050&lt;&gt;"",RIGHT(LEFT('Atual-TXT'!A4050,77),1),"")</f>
        <v/>
      </c>
      <c r="E4029" s="12" t="str">
        <f>IF('Atual-TXT'!A4050&lt;&gt;"",IF(MOD(VALUE(LEFT(A4029,1)),2)=1,IF(D4029="D",C4029,-C4029),IF(D4029="C",C4029,-C4029)),"")</f>
        <v/>
      </c>
    </row>
    <row r="4030" spans="1:5" x14ac:dyDescent="0.2">
      <c r="A4030" s="11" t="str">
        <f>IF('Atual-TXT'!A4051&lt;&gt;"",LEFT('Atual-TXT'!A4051,15),"")</f>
        <v/>
      </c>
      <c r="B4030" s="11" t="str">
        <f>IF('Atual-TXT'!A4051&lt;&gt;"",RIGHT(LEFT('Atual-TXT'!A4051,51),34),"")</f>
        <v/>
      </c>
      <c r="C4030" s="12" t="str">
        <f>IF('Atual-TXT'!A4051&lt;&gt;"",VALUE(RIGHT(LEFT('Atual-TXT'!A4051,75),23)),"")</f>
        <v/>
      </c>
      <c r="D4030" s="11" t="str">
        <f>IF('Atual-TXT'!A4051&lt;&gt;"",RIGHT(LEFT('Atual-TXT'!A4051,77),1),"")</f>
        <v/>
      </c>
      <c r="E4030" s="12" t="str">
        <f>IF('Atual-TXT'!A4051&lt;&gt;"",IF(MOD(VALUE(LEFT(A4030,1)),2)=1,IF(D4030="D",C4030,-C4030),IF(D4030="C",C4030,-C4030)),"")</f>
        <v/>
      </c>
    </row>
    <row r="4031" spans="1:5" x14ac:dyDescent="0.2">
      <c r="A4031" s="11" t="str">
        <f>IF('Atual-TXT'!A4052&lt;&gt;"",LEFT('Atual-TXT'!A4052,15),"")</f>
        <v/>
      </c>
      <c r="B4031" s="11" t="str">
        <f>IF('Atual-TXT'!A4052&lt;&gt;"",RIGHT(LEFT('Atual-TXT'!A4052,51),34),"")</f>
        <v/>
      </c>
      <c r="C4031" s="12" t="str">
        <f>IF('Atual-TXT'!A4052&lt;&gt;"",VALUE(RIGHT(LEFT('Atual-TXT'!A4052,75),23)),"")</f>
        <v/>
      </c>
      <c r="D4031" s="11" t="str">
        <f>IF('Atual-TXT'!A4052&lt;&gt;"",RIGHT(LEFT('Atual-TXT'!A4052,77),1),"")</f>
        <v/>
      </c>
      <c r="E4031" s="12" t="str">
        <f>IF('Atual-TXT'!A4052&lt;&gt;"",IF(MOD(VALUE(LEFT(A4031,1)),2)=1,IF(D4031="D",C4031,-C4031),IF(D4031="C",C4031,-C4031)),"")</f>
        <v/>
      </c>
    </row>
    <row r="4032" spans="1:5" x14ac:dyDescent="0.2">
      <c r="A4032" s="11" t="str">
        <f>IF('Atual-TXT'!A4053&lt;&gt;"",LEFT('Atual-TXT'!A4053,15),"")</f>
        <v/>
      </c>
      <c r="B4032" s="11" t="str">
        <f>IF('Atual-TXT'!A4053&lt;&gt;"",RIGHT(LEFT('Atual-TXT'!A4053,51),34),"")</f>
        <v/>
      </c>
      <c r="C4032" s="12" t="str">
        <f>IF('Atual-TXT'!A4053&lt;&gt;"",VALUE(RIGHT(LEFT('Atual-TXT'!A4053,75),23)),"")</f>
        <v/>
      </c>
      <c r="D4032" s="11" t="str">
        <f>IF('Atual-TXT'!A4053&lt;&gt;"",RIGHT(LEFT('Atual-TXT'!A4053,77),1),"")</f>
        <v/>
      </c>
      <c r="E4032" s="12" t="str">
        <f>IF('Atual-TXT'!A4053&lt;&gt;"",IF(MOD(VALUE(LEFT(A4032,1)),2)=1,IF(D4032="D",C4032,-C4032),IF(D4032="C",C4032,-C4032)),"")</f>
        <v/>
      </c>
    </row>
    <row r="4033" spans="1:5" x14ac:dyDescent="0.2">
      <c r="A4033" s="11" t="str">
        <f>IF('Atual-TXT'!A4054&lt;&gt;"",LEFT('Atual-TXT'!A4054,15),"")</f>
        <v/>
      </c>
      <c r="B4033" s="11" t="str">
        <f>IF('Atual-TXT'!A4054&lt;&gt;"",RIGHT(LEFT('Atual-TXT'!A4054,51),34),"")</f>
        <v/>
      </c>
      <c r="C4033" s="12" t="str">
        <f>IF('Atual-TXT'!A4054&lt;&gt;"",VALUE(RIGHT(LEFT('Atual-TXT'!A4054,75),23)),"")</f>
        <v/>
      </c>
      <c r="D4033" s="11" t="str">
        <f>IF('Atual-TXT'!A4054&lt;&gt;"",RIGHT(LEFT('Atual-TXT'!A4054,77),1),"")</f>
        <v/>
      </c>
      <c r="E4033" s="12" t="str">
        <f>IF('Atual-TXT'!A4054&lt;&gt;"",IF(MOD(VALUE(LEFT(A4033,1)),2)=1,IF(D4033="D",C4033,-C4033),IF(D4033="C",C4033,-C4033)),"")</f>
        <v/>
      </c>
    </row>
    <row r="4034" spans="1:5" x14ac:dyDescent="0.2">
      <c r="A4034" s="11" t="str">
        <f>IF('Atual-TXT'!A4055&lt;&gt;"",LEFT('Atual-TXT'!A4055,15),"")</f>
        <v/>
      </c>
      <c r="B4034" s="11" t="str">
        <f>IF('Atual-TXT'!A4055&lt;&gt;"",RIGHT(LEFT('Atual-TXT'!A4055,51),34),"")</f>
        <v/>
      </c>
      <c r="C4034" s="12" t="str">
        <f>IF('Atual-TXT'!A4055&lt;&gt;"",VALUE(RIGHT(LEFT('Atual-TXT'!A4055,75),23)),"")</f>
        <v/>
      </c>
      <c r="D4034" s="11" t="str">
        <f>IF('Atual-TXT'!A4055&lt;&gt;"",RIGHT(LEFT('Atual-TXT'!A4055,77),1),"")</f>
        <v/>
      </c>
      <c r="E4034" s="12" t="str">
        <f>IF('Atual-TXT'!A4055&lt;&gt;"",IF(MOD(VALUE(LEFT(A4034,1)),2)=1,IF(D4034="D",C4034,-C4034),IF(D4034="C",C4034,-C4034)),"")</f>
        <v/>
      </c>
    </row>
    <row r="4035" spans="1:5" x14ac:dyDescent="0.2">
      <c r="A4035" s="11" t="str">
        <f>IF('Atual-TXT'!A4056&lt;&gt;"",LEFT('Atual-TXT'!A4056,15),"")</f>
        <v/>
      </c>
      <c r="B4035" s="11" t="str">
        <f>IF('Atual-TXT'!A4056&lt;&gt;"",RIGHT(LEFT('Atual-TXT'!A4056,51),34),"")</f>
        <v/>
      </c>
      <c r="C4035" s="12" t="str">
        <f>IF('Atual-TXT'!A4056&lt;&gt;"",VALUE(RIGHT(LEFT('Atual-TXT'!A4056,75),23)),"")</f>
        <v/>
      </c>
      <c r="D4035" s="11" t="str">
        <f>IF('Atual-TXT'!A4056&lt;&gt;"",RIGHT(LEFT('Atual-TXT'!A4056,77),1),"")</f>
        <v/>
      </c>
      <c r="E4035" s="12" t="str">
        <f>IF('Atual-TXT'!A4056&lt;&gt;"",IF(MOD(VALUE(LEFT(A4035,1)),2)=1,IF(D4035="D",C4035,-C4035),IF(D4035="C",C4035,-C4035)),"")</f>
        <v/>
      </c>
    </row>
    <row r="4036" spans="1:5" x14ac:dyDescent="0.2">
      <c r="A4036" s="11" t="str">
        <f>IF('Atual-TXT'!A4057&lt;&gt;"",LEFT('Atual-TXT'!A4057,15),"")</f>
        <v/>
      </c>
      <c r="B4036" s="11" t="str">
        <f>IF('Atual-TXT'!A4057&lt;&gt;"",RIGHT(LEFT('Atual-TXT'!A4057,51),34),"")</f>
        <v/>
      </c>
      <c r="C4036" s="12" t="str">
        <f>IF('Atual-TXT'!A4057&lt;&gt;"",VALUE(RIGHT(LEFT('Atual-TXT'!A4057,75),23)),"")</f>
        <v/>
      </c>
      <c r="D4036" s="11" t="str">
        <f>IF('Atual-TXT'!A4057&lt;&gt;"",RIGHT(LEFT('Atual-TXT'!A4057,77),1),"")</f>
        <v/>
      </c>
      <c r="E4036" s="12" t="str">
        <f>IF('Atual-TXT'!A4057&lt;&gt;"",IF(MOD(VALUE(LEFT(A4036,1)),2)=1,IF(D4036="D",C4036,-C4036),IF(D4036="C",C4036,-C4036)),"")</f>
        <v/>
      </c>
    </row>
    <row r="4037" spans="1:5" x14ac:dyDescent="0.2">
      <c r="A4037" s="11" t="str">
        <f>IF('Atual-TXT'!A4058&lt;&gt;"",LEFT('Atual-TXT'!A4058,15),"")</f>
        <v/>
      </c>
      <c r="B4037" s="11" t="str">
        <f>IF('Atual-TXT'!A4058&lt;&gt;"",RIGHT(LEFT('Atual-TXT'!A4058,51),34),"")</f>
        <v/>
      </c>
      <c r="C4037" s="12" t="str">
        <f>IF('Atual-TXT'!A4058&lt;&gt;"",VALUE(RIGHT(LEFT('Atual-TXT'!A4058,75),23)),"")</f>
        <v/>
      </c>
      <c r="D4037" s="11" t="str">
        <f>IF('Atual-TXT'!A4058&lt;&gt;"",RIGHT(LEFT('Atual-TXT'!A4058,77),1),"")</f>
        <v/>
      </c>
      <c r="E4037" s="12" t="str">
        <f>IF('Atual-TXT'!A4058&lt;&gt;"",IF(MOD(VALUE(LEFT(A4037,1)),2)=1,IF(D4037="D",C4037,-C4037),IF(D4037="C",C4037,-C4037)),"")</f>
        <v/>
      </c>
    </row>
    <row r="4038" spans="1:5" x14ac:dyDescent="0.2">
      <c r="A4038" s="11" t="str">
        <f>IF('Atual-TXT'!A4059&lt;&gt;"",LEFT('Atual-TXT'!A4059,15),"")</f>
        <v/>
      </c>
      <c r="B4038" s="11" t="str">
        <f>IF('Atual-TXT'!A4059&lt;&gt;"",RIGHT(LEFT('Atual-TXT'!A4059,51),34),"")</f>
        <v/>
      </c>
      <c r="C4038" s="12" t="str">
        <f>IF('Atual-TXT'!A4059&lt;&gt;"",VALUE(RIGHT(LEFT('Atual-TXT'!A4059,75),23)),"")</f>
        <v/>
      </c>
      <c r="D4038" s="11" t="str">
        <f>IF('Atual-TXT'!A4059&lt;&gt;"",RIGHT(LEFT('Atual-TXT'!A4059,77),1),"")</f>
        <v/>
      </c>
      <c r="E4038" s="12" t="str">
        <f>IF('Atual-TXT'!A4059&lt;&gt;"",IF(MOD(VALUE(LEFT(A4038,1)),2)=1,IF(D4038="D",C4038,-C4038),IF(D4038="C",C4038,-C4038)),"")</f>
        <v/>
      </c>
    </row>
    <row r="4039" spans="1:5" x14ac:dyDescent="0.2">
      <c r="A4039" s="11" t="str">
        <f>IF('Atual-TXT'!A4060&lt;&gt;"",LEFT('Atual-TXT'!A4060,15),"")</f>
        <v/>
      </c>
      <c r="B4039" s="11" t="str">
        <f>IF('Atual-TXT'!A4060&lt;&gt;"",RIGHT(LEFT('Atual-TXT'!A4060,51),34),"")</f>
        <v/>
      </c>
      <c r="C4039" s="12" t="str">
        <f>IF('Atual-TXT'!A4060&lt;&gt;"",VALUE(RIGHT(LEFT('Atual-TXT'!A4060,75),23)),"")</f>
        <v/>
      </c>
      <c r="D4039" s="11" t="str">
        <f>IF('Atual-TXT'!A4060&lt;&gt;"",RIGHT(LEFT('Atual-TXT'!A4060,77),1),"")</f>
        <v/>
      </c>
      <c r="E4039" s="12" t="str">
        <f>IF('Atual-TXT'!A4060&lt;&gt;"",IF(MOD(VALUE(LEFT(A4039,1)),2)=1,IF(D4039="D",C4039,-C4039),IF(D4039="C",C4039,-C4039)),"")</f>
        <v/>
      </c>
    </row>
    <row r="4040" spans="1:5" x14ac:dyDescent="0.2">
      <c r="A4040" s="11" t="str">
        <f>IF('Atual-TXT'!A4061&lt;&gt;"",LEFT('Atual-TXT'!A4061,15),"")</f>
        <v/>
      </c>
      <c r="B4040" s="11" t="str">
        <f>IF('Atual-TXT'!A4061&lt;&gt;"",RIGHT(LEFT('Atual-TXT'!A4061,51),34),"")</f>
        <v/>
      </c>
      <c r="C4040" s="12" t="str">
        <f>IF('Atual-TXT'!A4061&lt;&gt;"",VALUE(RIGHT(LEFT('Atual-TXT'!A4061,75),23)),"")</f>
        <v/>
      </c>
      <c r="D4040" s="11" t="str">
        <f>IF('Atual-TXT'!A4061&lt;&gt;"",RIGHT(LEFT('Atual-TXT'!A4061,77),1),"")</f>
        <v/>
      </c>
      <c r="E4040" s="12" t="str">
        <f>IF('Atual-TXT'!A4061&lt;&gt;"",IF(MOD(VALUE(LEFT(A4040,1)),2)=1,IF(D4040="D",C4040,-C4040),IF(D4040="C",C4040,-C4040)),"")</f>
        <v/>
      </c>
    </row>
    <row r="4041" spans="1:5" x14ac:dyDescent="0.2">
      <c r="A4041" s="11" t="str">
        <f>IF('Atual-TXT'!A4062&lt;&gt;"",LEFT('Atual-TXT'!A4062,15),"")</f>
        <v/>
      </c>
      <c r="B4041" s="11" t="str">
        <f>IF('Atual-TXT'!A4062&lt;&gt;"",RIGHT(LEFT('Atual-TXT'!A4062,51),34),"")</f>
        <v/>
      </c>
      <c r="C4041" s="12" t="str">
        <f>IF('Atual-TXT'!A4062&lt;&gt;"",VALUE(RIGHT(LEFT('Atual-TXT'!A4062,75),23)),"")</f>
        <v/>
      </c>
      <c r="D4041" s="11" t="str">
        <f>IF('Atual-TXT'!A4062&lt;&gt;"",RIGHT(LEFT('Atual-TXT'!A4062,77),1),"")</f>
        <v/>
      </c>
      <c r="E4041" s="12" t="str">
        <f>IF('Atual-TXT'!A4062&lt;&gt;"",IF(MOD(VALUE(LEFT(A4041,1)),2)=1,IF(D4041="D",C4041,-C4041),IF(D4041="C",C4041,-C4041)),"")</f>
        <v/>
      </c>
    </row>
    <row r="4042" spans="1:5" x14ac:dyDescent="0.2">
      <c r="A4042" s="11" t="str">
        <f>IF('Atual-TXT'!A4063&lt;&gt;"",LEFT('Atual-TXT'!A4063,15),"")</f>
        <v/>
      </c>
      <c r="B4042" s="11" t="str">
        <f>IF('Atual-TXT'!A4063&lt;&gt;"",RIGHT(LEFT('Atual-TXT'!A4063,51),34),"")</f>
        <v/>
      </c>
      <c r="C4042" s="12" t="str">
        <f>IF('Atual-TXT'!A4063&lt;&gt;"",VALUE(RIGHT(LEFT('Atual-TXT'!A4063,75),23)),"")</f>
        <v/>
      </c>
      <c r="D4042" s="11" t="str">
        <f>IF('Atual-TXT'!A4063&lt;&gt;"",RIGHT(LEFT('Atual-TXT'!A4063,77),1),"")</f>
        <v/>
      </c>
      <c r="E4042" s="12" t="str">
        <f>IF('Atual-TXT'!A4063&lt;&gt;"",IF(MOD(VALUE(LEFT(A4042,1)),2)=1,IF(D4042="D",C4042,-C4042),IF(D4042="C",C4042,-C4042)),"")</f>
        <v/>
      </c>
    </row>
    <row r="4043" spans="1:5" x14ac:dyDescent="0.2">
      <c r="A4043" s="11" t="str">
        <f>IF('Atual-TXT'!A4064&lt;&gt;"",LEFT('Atual-TXT'!A4064,15),"")</f>
        <v/>
      </c>
      <c r="B4043" s="11" t="str">
        <f>IF('Atual-TXT'!A4064&lt;&gt;"",RIGHT(LEFT('Atual-TXT'!A4064,51),34),"")</f>
        <v/>
      </c>
      <c r="C4043" s="12" t="str">
        <f>IF('Atual-TXT'!A4064&lt;&gt;"",VALUE(RIGHT(LEFT('Atual-TXT'!A4064,75),23)),"")</f>
        <v/>
      </c>
      <c r="D4043" s="11" t="str">
        <f>IF('Atual-TXT'!A4064&lt;&gt;"",RIGHT(LEFT('Atual-TXT'!A4064,77),1),"")</f>
        <v/>
      </c>
      <c r="E4043" s="12" t="str">
        <f>IF('Atual-TXT'!A4064&lt;&gt;"",IF(MOD(VALUE(LEFT(A4043,1)),2)=1,IF(D4043="D",C4043,-C4043),IF(D4043="C",C4043,-C4043)),"")</f>
        <v/>
      </c>
    </row>
    <row r="4044" spans="1:5" x14ac:dyDescent="0.2">
      <c r="A4044" s="11" t="str">
        <f>IF('Atual-TXT'!A4065&lt;&gt;"",LEFT('Atual-TXT'!A4065,15),"")</f>
        <v/>
      </c>
      <c r="B4044" s="11" t="str">
        <f>IF('Atual-TXT'!A4065&lt;&gt;"",RIGHT(LEFT('Atual-TXT'!A4065,51),34),"")</f>
        <v/>
      </c>
      <c r="C4044" s="12" t="str">
        <f>IF('Atual-TXT'!A4065&lt;&gt;"",VALUE(RIGHT(LEFT('Atual-TXT'!A4065,75),23)),"")</f>
        <v/>
      </c>
      <c r="D4044" s="11" t="str">
        <f>IF('Atual-TXT'!A4065&lt;&gt;"",RIGHT(LEFT('Atual-TXT'!A4065,77),1),"")</f>
        <v/>
      </c>
      <c r="E4044" s="12" t="str">
        <f>IF('Atual-TXT'!A4065&lt;&gt;"",IF(MOD(VALUE(LEFT(A4044,1)),2)=1,IF(D4044="D",C4044,-C4044),IF(D4044="C",C4044,-C4044)),"")</f>
        <v/>
      </c>
    </row>
    <row r="4045" spans="1:5" x14ac:dyDescent="0.2">
      <c r="A4045" s="11" t="str">
        <f>IF('Atual-TXT'!A4066&lt;&gt;"",LEFT('Atual-TXT'!A4066,15),"")</f>
        <v/>
      </c>
      <c r="B4045" s="11" t="str">
        <f>IF('Atual-TXT'!A4066&lt;&gt;"",RIGHT(LEFT('Atual-TXT'!A4066,51),34),"")</f>
        <v/>
      </c>
      <c r="C4045" s="12" t="str">
        <f>IF('Atual-TXT'!A4066&lt;&gt;"",VALUE(RIGHT(LEFT('Atual-TXT'!A4066,75),23)),"")</f>
        <v/>
      </c>
      <c r="D4045" s="11" t="str">
        <f>IF('Atual-TXT'!A4066&lt;&gt;"",RIGHT(LEFT('Atual-TXT'!A4066,77),1),"")</f>
        <v/>
      </c>
      <c r="E4045" s="12" t="str">
        <f>IF('Atual-TXT'!A4066&lt;&gt;"",IF(MOD(VALUE(LEFT(A4045,1)),2)=1,IF(D4045="D",C4045,-C4045),IF(D4045="C",C4045,-C4045)),"")</f>
        <v/>
      </c>
    </row>
    <row r="4046" spans="1:5" x14ac:dyDescent="0.2">
      <c r="A4046" s="11" t="str">
        <f>IF('Atual-TXT'!A4067&lt;&gt;"",LEFT('Atual-TXT'!A4067,15),"")</f>
        <v/>
      </c>
      <c r="B4046" s="11" t="str">
        <f>IF('Atual-TXT'!A4067&lt;&gt;"",RIGHT(LEFT('Atual-TXT'!A4067,51),34),"")</f>
        <v/>
      </c>
      <c r="C4046" s="12" t="str">
        <f>IF('Atual-TXT'!A4067&lt;&gt;"",VALUE(RIGHT(LEFT('Atual-TXT'!A4067,75),23)),"")</f>
        <v/>
      </c>
      <c r="D4046" s="11" t="str">
        <f>IF('Atual-TXT'!A4067&lt;&gt;"",RIGHT(LEFT('Atual-TXT'!A4067,77),1),"")</f>
        <v/>
      </c>
      <c r="E4046" s="12" t="str">
        <f>IF('Atual-TXT'!A4067&lt;&gt;"",IF(MOD(VALUE(LEFT(A4046,1)),2)=1,IF(D4046="D",C4046,-C4046),IF(D4046="C",C4046,-C4046)),"")</f>
        <v/>
      </c>
    </row>
    <row r="4047" spans="1:5" x14ac:dyDescent="0.2">
      <c r="A4047" s="11" t="str">
        <f>IF('Atual-TXT'!A4068&lt;&gt;"",LEFT('Atual-TXT'!A4068,15),"")</f>
        <v/>
      </c>
      <c r="B4047" s="11" t="str">
        <f>IF('Atual-TXT'!A4068&lt;&gt;"",RIGHT(LEFT('Atual-TXT'!A4068,51),34),"")</f>
        <v/>
      </c>
      <c r="C4047" s="12" t="str">
        <f>IF('Atual-TXT'!A4068&lt;&gt;"",VALUE(RIGHT(LEFT('Atual-TXT'!A4068,75),23)),"")</f>
        <v/>
      </c>
      <c r="D4047" s="11" t="str">
        <f>IF('Atual-TXT'!A4068&lt;&gt;"",RIGHT(LEFT('Atual-TXT'!A4068,77),1),"")</f>
        <v/>
      </c>
      <c r="E4047" s="12" t="str">
        <f>IF('Atual-TXT'!A4068&lt;&gt;"",IF(MOD(VALUE(LEFT(A4047,1)),2)=1,IF(D4047="D",C4047,-C4047),IF(D4047="C",C4047,-C4047)),"")</f>
        <v/>
      </c>
    </row>
    <row r="4048" spans="1:5" x14ac:dyDescent="0.2">
      <c r="A4048" s="11" t="str">
        <f>IF('Atual-TXT'!A4069&lt;&gt;"",LEFT('Atual-TXT'!A4069,15),"")</f>
        <v/>
      </c>
      <c r="B4048" s="11" t="str">
        <f>IF('Atual-TXT'!A4069&lt;&gt;"",RIGHT(LEFT('Atual-TXT'!A4069,51),34),"")</f>
        <v/>
      </c>
      <c r="C4048" s="12" t="str">
        <f>IF('Atual-TXT'!A4069&lt;&gt;"",VALUE(RIGHT(LEFT('Atual-TXT'!A4069,75),23)),"")</f>
        <v/>
      </c>
      <c r="D4048" s="11" t="str">
        <f>IF('Atual-TXT'!A4069&lt;&gt;"",RIGHT(LEFT('Atual-TXT'!A4069,77),1),"")</f>
        <v/>
      </c>
      <c r="E4048" s="12" t="str">
        <f>IF('Atual-TXT'!A4069&lt;&gt;"",IF(MOD(VALUE(LEFT(A4048,1)),2)=1,IF(D4048="D",C4048,-C4048),IF(D4048="C",C4048,-C4048)),"")</f>
        <v/>
      </c>
    </row>
    <row r="4049" spans="1:5" x14ac:dyDescent="0.2">
      <c r="A4049" s="11" t="str">
        <f>IF('Atual-TXT'!A4070&lt;&gt;"",LEFT('Atual-TXT'!A4070,15),"")</f>
        <v/>
      </c>
      <c r="B4049" s="11" t="str">
        <f>IF('Atual-TXT'!A4070&lt;&gt;"",RIGHT(LEFT('Atual-TXT'!A4070,51),34),"")</f>
        <v/>
      </c>
      <c r="C4049" s="12" t="str">
        <f>IF('Atual-TXT'!A4070&lt;&gt;"",VALUE(RIGHT(LEFT('Atual-TXT'!A4070,75),23)),"")</f>
        <v/>
      </c>
      <c r="D4049" s="11" t="str">
        <f>IF('Atual-TXT'!A4070&lt;&gt;"",RIGHT(LEFT('Atual-TXT'!A4070,77),1),"")</f>
        <v/>
      </c>
      <c r="E4049" s="12" t="str">
        <f>IF('Atual-TXT'!A4070&lt;&gt;"",IF(MOD(VALUE(LEFT(A4049,1)),2)=1,IF(D4049="D",C4049,-C4049),IF(D4049="C",C4049,-C4049)),"")</f>
        <v/>
      </c>
    </row>
    <row r="4050" spans="1:5" x14ac:dyDescent="0.2">
      <c r="A4050" s="11" t="str">
        <f>IF('Atual-TXT'!A4071&lt;&gt;"",LEFT('Atual-TXT'!A4071,15),"")</f>
        <v/>
      </c>
      <c r="B4050" s="11" t="str">
        <f>IF('Atual-TXT'!A4071&lt;&gt;"",RIGHT(LEFT('Atual-TXT'!A4071,51),34),"")</f>
        <v/>
      </c>
      <c r="C4050" s="12" t="str">
        <f>IF('Atual-TXT'!A4071&lt;&gt;"",VALUE(RIGHT(LEFT('Atual-TXT'!A4071,75),23)),"")</f>
        <v/>
      </c>
      <c r="D4050" s="11" t="str">
        <f>IF('Atual-TXT'!A4071&lt;&gt;"",RIGHT(LEFT('Atual-TXT'!A4071,77),1),"")</f>
        <v/>
      </c>
      <c r="E4050" s="12" t="str">
        <f>IF('Atual-TXT'!A4071&lt;&gt;"",IF(MOD(VALUE(LEFT(A4050,1)),2)=1,IF(D4050="D",C4050,-C4050),IF(D4050="C",C4050,-C4050)),"")</f>
        <v/>
      </c>
    </row>
    <row r="4051" spans="1:5" x14ac:dyDescent="0.2">
      <c r="A4051" s="11" t="str">
        <f>IF('Atual-TXT'!A4072&lt;&gt;"",LEFT('Atual-TXT'!A4072,15),"")</f>
        <v/>
      </c>
      <c r="B4051" s="11" t="str">
        <f>IF('Atual-TXT'!A4072&lt;&gt;"",RIGHT(LEFT('Atual-TXT'!A4072,51),34),"")</f>
        <v/>
      </c>
      <c r="C4051" s="12" t="str">
        <f>IF('Atual-TXT'!A4072&lt;&gt;"",VALUE(RIGHT(LEFT('Atual-TXT'!A4072,75),23)),"")</f>
        <v/>
      </c>
      <c r="D4051" s="11" t="str">
        <f>IF('Atual-TXT'!A4072&lt;&gt;"",RIGHT(LEFT('Atual-TXT'!A4072,77),1),"")</f>
        <v/>
      </c>
      <c r="E4051" s="12" t="str">
        <f>IF('Atual-TXT'!A4072&lt;&gt;"",IF(MOD(VALUE(LEFT(A4051,1)),2)=1,IF(D4051="D",C4051,-C4051),IF(D4051="C",C4051,-C4051)),"")</f>
        <v/>
      </c>
    </row>
    <row r="4052" spans="1:5" x14ac:dyDescent="0.2">
      <c r="A4052" s="11" t="str">
        <f>IF('Atual-TXT'!A4073&lt;&gt;"",LEFT('Atual-TXT'!A4073,15),"")</f>
        <v/>
      </c>
      <c r="B4052" s="11" t="str">
        <f>IF('Atual-TXT'!A4073&lt;&gt;"",RIGHT(LEFT('Atual-TXT'!A4073,51),34),"")</f>
        <v/>
      </c>
      <c r="C4052" s="12" t="str">
        <f>IF('Atual-TXT'!A4073&lt;&gt;"",VALUE(RIGHT(LEFT('Atual-TXT'!A4073,75),23)),"")</f>
        <v/>
      </c>
      <c r="D4052" s="11" t="str">
        <f>IF('Atual-TXT'!A4073&lt;&gt;"",RIGHT(LEFT('Atual-TXT'!A4073,77),1),"")</f>
        <v/>
      </c>
      <c r="E4052" s="12" t="str">
        <f>IF('Atual-TXT'!A4073&lt;&gt;"",IF(MOD(VALUE(LEFT(A4052,1)),2)=1,IF(D4052="D",C4052,-C4052),IF(D4052="C",C4052,-C4052)),"")</f>
        <v/>
      </c>
    </row>
    <row r="4053" spans="1:5" x14ac:dyDescent="0.2">
      <c r="A4053" s="11" t="str">
        <f>IF('Atual-TXT'!A4074&lt;&gt;"",LEFT('Atual-TXT'!A4074,15),"")</f>
        <v/>
      </c>
      <c r="B4053" s="11" t="str">
        <f>IF('Atual-TXT'!A4074&lt;&gt;"",RIGHT(LEFT('Atual-TXT'!A4074,51),34),"")</f>
        <v/>
      </c>
      <c r="C4053" s="12" t="str">
        <f>IF('Atual-TXT'!A4074&lt;&gt;"",VALUE(RIGHT(LEFT('Atual-TXT'!A4074,75),23)),"")</f>
        <v/>
      </c>
      <c r="D4053" s="11" t="str">
        <f>IF('Atual-TXT'!A4074&lt;&gt;"",RIGHT(LEFT('Atual-TXT'!A4074,77),1),"")</f>
        <v/>
      </c>
      <c r="E4053" s="12" t="str">
        <f>IF('Atual-TXT'!A4074&lt;&gt;"",IF(MOD(VALUE(LEFT(A4053,1)),2)=1,IF(D4053="D",C4053,-C4053),IF(D4053="C",C4053,-C4053)),"")</f>
        <v/>
      </c>
    </row>
    <row r="4054" spans="1:5" x14ac:dyDescent="0.2">
      <c r="A4054" s="11" t="str">
        <f>IF('Atual-TXT'!A4075&lt;&gt;"",LEFT('Atual-TXT'!A4075,15),"")</f>
        <v/>
      </c>
      <c r="B4054" s="11" t="str">
        <f>IF('Atual-TXT'!A4075&lt;&gt;"",RIGHT(LEFT('Atual-TXT'!A4075,51),34),"")</f>
        <v/>
      </c>
      <c r="C4054" s="12" t="str">
        <f>IF('Atual-TXT'!A4075&lt;&gt;"",VALUE(RIGHT(LEFT('Atual-TXT'!A4075,75),23)),"")</f>
        <v/>
      </c>
      <c r="D4054" s="11" t="str">
        <f>IF('Atual-TXT'!A4075&lt;&gt;"",RIGHT(LEFT('Atual-TXT'!A4075,77),1),"")</f>
        <v/>
      </c>
      <c r="E4054" s="12" t="str">
        <f>IF('Atual-TXT'!A4075&lt;&gt;"",IF(MOD(VALUE(LEFT(A4054,1)),2)=1,IF(D4054="D",C4054,-C4054),IF(D4054="C",C4054,-C4054)),"")</f>
        <v/>
      </c>
    </row>
    <row r="4055" spans="1:5" x14ac:dyDescent="0.2">
      <c r="A4055" s="11" t="str">
        <f>IF('Atual-TXT'!A4076&lt;&gt;"",LEFT('Atual-TXT'!A4076,15),"")</f>
        <v/>
      </c>
      <c r="B4055" s="11" t="str">
        <f>IF('Atual-TXT'!A4076&lt;&gt;"",RIGHT(LEFT('Atual-TXT'!A4076,51),34),"")</f>
        <v/>
      </c>
      <c r="C4055" s="12" t="str">
        <f>IF('Atual-TXT'!A4076&lt;&gt;"",VALUE(RIGHT(LEFT('Atual-TXT'!A4076,75),23)),"")</f>
        <v/>
      </c>
      <c r="D4055" s="11" t="str">
        <f>IF('Atual-TXT'!A4076&lt;&gt;"",RIGHT(LEFT('Atual-TXT'!A4076,77),1),"")</f>
        <v/>
      </c>
      <c r="E4055" s="12" t="str">
        <f>IF('Atual-TXT'!A4076&lt;&gt;"",IF(MOD(VALUE(LEFT(A4055,1)),2)=1,IF(D4055="D",C4055,-C4055),IF(D4055="C",C4055,-C4055)),"")</f>
        <v/>
      </c>
    </row>
    <row r="4056" spans="1:5" x14ac:dyDescent="0.2">
      <c r="A4056" s="11" t="str">
        <f>IF('Atual-TXT'!A4077&lt;&gt;"",LEFT('Atual-TXT'!A4077,15),"")</f>
        <v/>
      </c>
      <c r="B4056" s="11" t="str">
        <f>IF('Atual-TXT'!A4077&lt;&gt;"",RIGHT(LEFT('Atual-TXT'!A4077,51),34),"")</f>
        <v/>
      </c>
      <c r="C4056" s="12" t="str">
        <f>IF('Atual-TXT'!A4077&lt;&gt;"",VALUE(RIGHT(LEFT('Atual-TXT'!A4077,75),23)),"")</f>
        <v/>
      </c>
      <c r="D4056" s="11" t="str">
        <f>IF('Atual-TXT'!A4077&lt;&gt;"",RIGHT(LEFT('Atual-TXT'!A4077,77),1),"")</f>
        <v/>
      </c>
      <c r="E4056" s="12" t="str">
        <f>IF('Atual-TXT'!A4077&lt;&gt;"",IF(MOD(VALUE(LEFT(A4056,1)),2)=1,IF(D4056="D",C4056,-C4056),IF(D4056="C",C4056,-C4056)),"")</f>
        <v/>
      </c>
    </row>
    <row r="4057" spans="1:5" x14ac:dyDescent="0.2">
      <c r="A4057" s="11" t="str">
        <f>IF('Atual-TXT'!A4078&lt;&gt;"",LEFT('Atual-TXT'!A4078,15),"")</f>
        <v/>
      </c>
      <c r="B4057" s="11" t="str">
        <f>IF('Atual-TXT'!A4078&lt;&gt;"",RIGHT(LEFT('Atual-TXT'!A4078,51),34),"")</f>
        <v/>
      </c>
      <c r="C4057" s="12" t="str">
        <f>IF('Atual-TXT'!A4078&lt;&gt;"",VALUE(RIGHT(LEFT('Atual-TXT'!A4078,75),23)),"")</f>
        <v/>
      </c>
      <c r="D4057" s="11" t="str">
        <f>IF('Atual-TXT'!A4078&lt;&gt;"",RIGHT(LEFT('Atual-TXT'!A4078,77),1),"")</f>
        <v/>
      </c>
      <c r="E4057" s="12" t="str">
        <f>IF('Atual-TXT'!A4078&lt;&gt;"",IF(MOD(VALUE(LEFT(A4057,1)),2)=1,IF(D4057="D",C4057,-C4057),IF(D4057="C",C4057,-C4057)),"")</f>
        <v/>
      </c>
    </row>
    <row r="4058" spans="1:5" x14ac:dyDescent="0.2">
      <c r="A4058" s="11" t="str">
        <f>IF('Atual-TXT'!A4079&lt;&gt;"",LEFT('Atual-TXT'!A4079,15),"")</f>
        <v/>
      </c>
      <c r="B4058" s="11" t="str">
        <f>IF('Atual-TXT'!A4079&lt;&gt;"",RIGHT(LEFT('Atual-TXT'!A4079,51),34),"")</f>
        <v/>
      </c>
      <c r="C4058" s="12" t="str">
        <f>IF('Atual-TXT'!A4079&lt;&gt;"",VALUE(RIGHT(LEFT('Atual-TXT'!A4079,75),23)),"")</f>
        <v/>
      </c>
      <c r="D4058" s="11" t="str">
        <f>IF('Atual-TXT'!A4079&lt;&gt;"",RIGHT(LEFT('Atual-TXT'!A4079,77),1),"")</f>
        <v/>
      </c>
      <c r="E4058" s="12" t="str">
        <f>IF('Atual-TXT'!A4079&lt;&gt;"",IF(MOD(VALUE(LEFT(A4058,1)),2)=1,IF(D4058="D",C4058,-C4058),IF(D4058="C",C4058,-C4058)),"")</f>
        <v/>
      </c>
    </row>
    <row r="4059" spans="1:5" x14ac:dyDescent="0.2">
      <c r="A4059" s="11" t="str">
        <f>IF('Atual-TXT'!A4080&lt;&gt;"",LEFT('Atual-TXT'!A4080,15),"")</f>
        <v/>
      </c>
      <c r="B4059" s="11" t="str">
        <f>IF('Atual-TXT'!A4080&lt;&gt;"",RIGHT(LEFT('Atual-TXT'!A4080,51),34),"")</f>
        <v/>
      </c>
      <c r="C4059" s="12" t="str">
        <f>IF('Atual-TXT'!A4080&lt;&gt;"",VALUE(RIGHT(LEFT('Atual-TXT'!A4080,75),23)),"")</f>
        <v/>
      </c>
      <c r="D4059" s="11" t="str">
        <f>IF('Atual-TXT'!A4080&lt;&gt;"",RIGHT(LEFT('Atual-TXT'!A4080,77),1),"")</f>
        <v/>
      </c>
      <c r="E4059" s="12" t="str">
        <f>IF('Atual-TXT'!A4080&lt;&gt;"",IF(MOD(VALUE(LEFT(A4059,1)),2)=1,IF(D4059="D",C4059,-C4059),IF(D4059="C",C4059,-C4059)),"")</f>
        <v/>
      </c>
    </row>
    <row r="4060" spans="1:5" x14ac:dyDescent="0.2">
      <c r="A4060" s="11" t="str">
        <f>IF('Atual-TXT'!A4081&lt;&gt;"",LEFT('Atual-TXT'!A4081,15),"")</f>
        <v/>
      </c>
      <c r="B4060" s="11" t="str">
        <f>IF('Atual-TXT'!A4081&lt;&gt;"",RIGHT(LEFT('Atual-TXT'!A4081,51),34),"")</f>
        <v/>
      </c>
      <c r="C4060" s="12" t="str">
        <f>IF('Atual-TXT'!A4081&lt;&gt;"",VALUE(RIGHT(LEFT('Atual-TXT'!A4081,75),23)),"")</f>
        <v/>
      </c>
      <c r="D4060" s="11" t="str">
        <f>IF('Atual-TXT'!A4081&lt;&gt;"",RIGHT(LEFT('Atual-TXT'!A4081,77),1),"")</f>
        <v/>
      </c>
      <c r="E4060" s="12" t="str">
        <f>IF('Atual-TXT'!A4081&lt;&gt;"",IF(MOD(VALUE(LEFT(A4060,1)),2)=1,IF(D4060="D",C4060,-C4060),IF(D4060="C",C4060,-C4060)),"")</f>
        <v/>
      </c>
    </row>
    <row r="4061" spans="1:5" x14ac:dyDescent="0.2">
      <c r="A4061" s="11" t="str">
        <f>IF('Atual-TXT'!A4082&lt;&gt;"",LEFT('Atual-TXT'!A4082,15),"")</f>
        <v/>
      </c>
      <c r="B4061" s="11" t="str">
        <f>IF('Atual-TXT'!A4082&lt;&gt;"",RIGHT(LEFT('Atual-TXT'!A4082,51),34),"")</f>
        <v/>
      </c>
      <c r="C4061" s="12" t="str">
        <f>IF('Atual-TXT'!A4082&lt;&gt;"",VALUE(RIGHT(LEFT('Atual-TXT'!A4082,75),23)),"")</f>
        <v/>
      </c>
      <c r="D4061" s="11" t="str">
        <f>IF('Atual-TXT'!A4082&lt;&gt;"",RIGHT(LEFT('Atual-TXT'!A4082,77),1),"")</f>
        <v/>
      </c>
      <c r="E4061" s="12" t="str">
        <f>IF('Atual-TXT'!A4082&lt;&gt;"",IF(MOD(VALUE(LEFT(A4061,1)),2)=1,IF(D4061="D",C4061,-C4061),IF(D4061="C",C4061,-C4061)),"")</f>
        <v/>
      </c>
    </row>
    <row r="4062" spans="1:5" x14ac:dyDescent="0.2">
      <c r="A4062" s="11" t="str">
        <f>IF('Atual-TXT'!A4083&lt;&gt;"",LEFT('Atual-TXT'!A4083,15),"")</f>
        <v/>
      </c>
      <c r="B4062" s="11" t="str">
        <f>IF('Atual-TXT'!A4083&lt;&gt;"",RIGHT(LEFT('Atual-TXT'!A4083,51),34),"")</f>
        <v/>
      </c>
      <c r="C4062" s="12" t="str">
        <f>IF('Atual-TXT'!A4083&lt;&gt;"",VALUE(RIGHT(LEFT('Atual-TXT'!A4083,75),23)),"")</f>
        <v/>
      </c>
      <c r="D4062" s="11" t="str">
        <f>IF('Atual-TXT'!A4083&lt;&gt;"",RIGHT(LEFT('Atual-TXT'!A4083,77),1),"")</f>
        <v/>
      </c>
      <c r="E4062" s="12" t="str">
        <f>IF('Atual-TXT'!A4083&lt;&gt;"",IF(MOD(VALUE(LEFT(A4062,1)),2)=1,IF(D4062="D",C4062,-C4062),IF(D4062="C",C4062,-C4062)),"")</f>
        <v/>
      </c>
    </row>
    <row r="4063" spans="1:5" x14ac:dyDescent="0.2">
      <c r="A4063" s="11" t="str">
        <f>IF('Atual-TXT'!A4084&lt;&gt;"",LEFT('Atual-TXT'!A4084,15),"")</f>
        <v/>
      </c>
      <c r="B4063" s="11" t="str">
        <f>IF('Atual-TXT'!A4084&lt;&gt;"",RIGHT(LEFT('Atual-TXT'!A4084,51),34),"")</f>
        <v/>
      </c>
      <c r="C4063" s="12" t="str">
        <f>IF('Atual-TXT'!A4084&lt;&gt;"",VALUE(RIGHT(LEFT('Atual-TXT'!A4084,75),23)),"")</f>
        <v/>
      </c>
      <c r="D4063" s="11" t="str">
        <f>IF('Atual-TXT'!A4084&lt;&gt;"",RIGHT(LEFT('Atual-TXT'!A4084,77),1),"")</f>
        <v/>
      </c>
      <c r="E4063" s="12" t="str">
        <f>IF('Atual-TXT'!A4084&lt;&gt;"",IF(MOD(VALUE(LEFT(A4063,1)),2)=1,IF(D4063="D",C4063,-C4063),IF(D4063="C",C4063,-C4063)),"")</f>
        <v/>
      </c>
    </row>
    <row r="4064" spans="1:5" x14ac:dyDescent="0.2">
      <c r="A4064" s="11" t="str">
        <f>IF('Atual-TXT'!A4085&lt;&gt;"",LEFT('Atual-TXT'!A4085,15),"")</f>
        <v/>
      </c>
      <c r="B4064" s="11" t="str">
        <f>IF('Atual-TXT'!A4085&lt;&gt;"",RIGHT(LEFT('Atual-TXT'!A4085,51),34),"")</f>
        <v/>
      </c>
      <c r="C4064" s="12" t="str">
        <f>IF('Atual-TXT'!A4085&lt;&gt;"",VALUE(RIGHT(LEFT('Atual-TXT'!A4085,75),23)),"")</f>
        <v/>
      </c>
      <c r="D4064" s="11" t="str">
        <f>IF('Atual-TXT'!A4085&lt;&gt;"",RIGHT(LEFT('Atual-TXT'!A4085,77),1),"")</f>
        <v/>
      </c>
      <c r="E4064" s="12" t="str">
        <f>IF('Atual-TXT'!A4085&lt;&gt;"",IF(MOD(VALUE(LEFT(A4064,1)),2)=1,IF(D4064="D",C4064,-C4064),IF(D4064="C",C4064,-C4064)),"")</f>
        <v/>
      </c>
    </row>
    <row r="4065" spans="1:5" x14ac:dyDescent="0.2">
      <c r="A4065" s="11" t="str">
        <f>IF('Atual-TXT'!A4086&lt;&gt;"",LEFT('Atual-TXT'!A4086,15),"")</f>
        <v/>
      </c>
      <c r="B4065" s="11" t="str">
        <f>IF('Atual-TXT'!A4086&lt;&gt;"",RIGHT(LEFT('Atual-TXT'!A4086,51),34),"")</f>
        <v/>
      </c>
      <c r="C4065" s="12" t="str">
        <f>IF('Atual-TXT'!A4086&lt;&gt;"",VALUE(RIGHT(LEFT('Atual-TXT'!A4086,75),23)),"")</f>
        <v/>
      </c>
      <c r="D4065" s="11" t="str">
        <f>IF('Atual-TXT'!A4086&lt;&gt;"",RIGHT(LEFT('Atual-TXT'!A4086,77),1),"")</f>
        <v/>
      </c>
      <c r="E4065" s="12" t="str">
        <f>IF('Atual-TXT'!A4086&lt;&gt;"",IF(MOD(VALUE(LEFT(A4065,1)),2)=1,IF(D4065="D",C4065,-C4065),IF(D4065="C",C4065,-C4065)),"")</f>
        <v/>
      </c>
    </row>
    <row r="4066" spans="1:5" x14ac:dyDescent="0.2">
      <c r="A4066" s="11" t="str">
        <f>IF('Atual-TXT'!A4087&lt;&gt;"",LEFT('Atual-TXT'!A4087,15),"")</f>
        <v/>
      </c>
      <c r="B4066" s="11" t="str">
        <f>IF('Atual-TXT'!A4087&lt;&gt;"",RIGHT(LEFT('Atual-TXT'!A4087,51),34),"")</f>
        <v/>
      </c>
      <c r="C4066" s="12" t="str">
        <f>IF('Atual-TXT'!A4087&lt;&gt;"",VALUE(RIGHT(LEFT('Atual-TXT'!A4087,75),23)),"")</f>
        <v/>
      </c>
      <c r="D4066" s="11" t="str">
        <f>IF('Atual-TXT'!A4087&lt;&gt;"",RIGHT(LEFT('Atual-TXT'!A4087,77),1),"")</f>
        <v/>
      </c>
      <c r="E4066" s="12" t="str">
        <f>IF('Atual-TXT'!A4087&lt;&gt;"",IF(MOD(VALUE(LEFT(A4066,1)),2)=1,IF(D4066="D",C4066,-C4066),IF(D4066="C",C4066,-C4066)),"")</f>
        <v/>
      </c>
    </row>
    <row r="4067" spans="1:5" x14ac:dyDescent="0.2">
      <c r="A4067" s="11" t="str">
        <f>IF('Atual-TXT'!A4088&lt;&gt;"",LEFT('Atual-TXT'!A4088,15),"")</f>
        <v/>
      </c>
      <c r="B4067" s="11" t="str">
        <f>IF('Atual-TXT'!A4088&lt;&gt;"",RIGHT(LEFT('Atual-TXT'!A4088,51),34),"")</f>
        <v/>
      </c>
      <c r="C4067" s="12" t="str">
        <f>IF('Atual-TXT'!A4088&lt;&gt;"",VALUE(RIGHT(LEFT('Atual-TXT'!A4088,75),23)),"")</f>
        <v/>
      </c>
      <c r="D4067" s="11" t="str">
        <f>IF('Atual-TXT'!A4088&lt;&gt;"",RIGHT(LEFT('Atual-TXT'!A4088,77),1),"")</f>
        <v/>
      </c>
      <c r="E4067" s="12" t="str">
        <f>IF('Atual-TXT'!A4088&lt;&gt;"",IF(MOD(VALUE(LEFT(A4067,1)),2)=1,IF(D4067="D",C4067,-C4067),IF(D4067="C",C4067,-C4067)),"")</f>
        <v/>
      </c>
    </row>
    <row r="4068" spans="1:5" x14ac:dyDescent="0.2">
      <c r="A4068" s="11" t="str">
        <f>IF('Atual-TXT'!A4089&lt;&gt;"",LEFT('Atual-TXT'!A4089,15),"")</f>
        <v/>
      </c>
      <c r="B4068" s="11" t="str">
        <f>IF('Atual-TXT'!A4089&lt;&gt;"",RIGHT(LEFT('Atual-TXT'!A4089,51),34),"")</f>
        <v/>
      </c>
      <c r="C4068" s="12" t="str">
        <f>IF('Atual-TXT'!A4089&lt;&gt;"",VALUE(RIGHT(LEFT('Atual-TXT'!A4089,75),23)),"")</f>
        <v/>
      </c>
      <c r="D4068" s="11" t="str">
        <f>IF('Atual-TXT'!A4089&lt;&gt;"",RIGHT(LEFT('Atual-TXT'!A4089,77),1),"")</f>
        <v/>
      </c>
      <c r="E4068" s="12" t="str">
        <f>IF('Atual-TXT'!A4089&lt;&gt;"",IF(MOD(VALUE(LEFT(A4068,1)),2)=1,IF(D4068="D",C4068,-C4068),IF(D4068="C",C4068,-C4068)),"")</f>
        <v/>
      </c>
    </row>
    <row r="4069" spans="1:5" x14ac:dyDescent="0.2">
      <c r="A4069" s="11" t="str">
        <f>IF('Atual-TXT'!A4090&lt;&gt;"",LEFT('Atual-TXT'!A4090,15),"")</f>
        <v/>
      </c>
      <c r="B4069" s="11" t="str">
        <f>IF('Atual-TXT'!A4090&lt;&gt;"",RIGHT(LEFT('Atual-TXT'!A4090,51),34),"")</f>
        <v/>
      </c>
      <c r="C4069" s="12" t="str">
        <f>IF('Atual-TXT'!A4090&lt;&gt;"",VALUE(RIGHT(LEFT('Atual-TXT'!A4090,75),23)),"")</f>
        <v/>
      </c>
      <c r="D4069" s="11" t="str">
        <f>IF('Atual-TXT'!A4090&lt;&gt;"",RIGHT(LEFT('Atual-TXT'!A4090,77),1),"")</f>
        <v/>
      </c>
      <c r="E4069" s="12" t="str">
        <f>IF('Atual-TXT'!A4090&lt;&gt;"",IF(MOD(VALUE(LEFT(A4069,1)),2)=1,IF(D4069="D",C4069,-C4069),IF(D4069="C",C4069,-C4069)),"")</f>
        <v/>
      </c>
    </row>
    <row r="4070" spans="1:5" x14ac:dyDescent="0.2">
      <c r="A4070" s="11" t="str">
        <f>IF('Atual-TXT'!A4091&lt;&gt;"",LEFT('Atual-TXT'!A4091,15),"")</f>
        <v/>
      </c>
      <c r="B4070" s="11" t="str">
        <f>IF('Atual-TXT'!A4091&lt;&gt;"",RIGHT(LEFT('Atual-TXT'!A4091,51),34),"")</f>
        <v/>
      </c>
      <c r="C4070" s="12" t="str">
        <f>IF('Atual-TXT'!A4091&lt;&gt;"",VALUE(RIGHT(LEFT('Atual-TXT'!A4091,75),23)),"")</f>
        <v/>
      </c>
      <c r="D4070" s="11" t="str">
        <f>IF('Atual-TXT'!A4091&lt;&gt;"",RIGHT(LEFT('Atual-TXT'!A4091,77),1),"")</f>
        <v/>
      </c>
      <c r="E4070" s="12" t="str">
        <f>IF('Atual-TXT'!A4091&lt;&gt;"",IF(MOD(VALUE(LEFT(A4070,1)),2)=1,IF(D4070="D",C4070,-C4070),IF(D4070="C",C4070,-C4070)),"")</f>
        <v/>
      </c>
    </row>
    <row r="4071" spans="1:5" x14ac:dyDescent="0.2">
      <c r="A4071" s="11" t="str">
        <f>IF('Atual-TXT'!A4092&lt;&gt;"",LEFT('Atual-TXT'!A4092,15),"")</f>
        <v/>
      </c>
      <c r="B4071" s="11" t="str">
        <f>IF('Atual-TXT'!A4092&lt;&gt;"",RIGHT(LEFT('Atual-TXT'!A4092,51),34),"")</f>
        <v/>
      </c>
      <c r="C4071" s="12" t="str">
        <f>IF('Atual-TXT'!A4092&lt;&gt;"",VALUE(RIGHT(LEFT('Atual-TXT'!A4092,75),23)),"")</f>
        <v/>
      </c>
      <c r="D4071" s="11" t="str">
        <f>IF('Atual-TXT'!A4092&lt;&gt;"",RIGHT(LEFT('Atual-TXT'!A4092,77),1),"")</f>
        <v/>
      </c>
      <c r="E4071" s="12" t="str">
        <f>IF('Atual-TXT'!A4092&lt;&gt;"",IF(MOD(VALUE(LEFT(A4071,1)),2)=1,IF(D4071="D",C4071,-C4071),IF(D4071="C",C4071,-C4071)),"")</f>
        <v/>
      </c>
    </row>
    <row r="4072" spans="1:5" x14ac:dyDescent="0.2">
      <c r="A4072" s="11" t="str">
        <f>IF('Atual-TXT'!A4093&lt;&gt;"",LEFT('Atual-TXT'!A4093,15),"")</f>
        <v/>
      </c>
      <c r="B4072" s="11" t="str">
        <f>IF('Atual-TXT'!A4093&lt;&gt;"",RIGHT(LEFT('Atual-TXT'!A4093,51),34),"")</f>
        <v/>
      </c>
      <c r="C4072" s="12" t="str">
        <f>IF('Atual-TXT'!A4093&lt;&gt;"",VALUE(RIGHT(LEFT('Atual-TXT'!A4093,75),23)),"")</f>
        <v/>
      </c>
      <c r="D4072" s="11" t="str">
        <f>IF('Atual-TXT'!A4093&lt;&gt;"",RIGHT(LEFT('Atual-TXT'!A4093,77),1),"")</f>
        <v/>
      </c>
      <c r="E4072" s="12" t="str">
        <f>IF('Atual-TXT'!A4093&lt;&gt;"",IF(MOD(VALUE(LEFT(A4072,1)),2)=1,IF(D4072="D",C4072,-C4072),IF(D4072="C",C4072,-C4072)),"")</f>
        <v/>
      </c>
    </row>
    <row r="4073" spans="1:5" x14ac:dyDescent="0.2">
      <c r="A4073" s="11" t="str">
        <f>IF('Atual-TXT'!A4094&lt;&gt;"",LEFT('Atual-TXT'!A4094,15),"")</f>
        <v/>
      </c>
      <c r="B4073" s="11" t="str">
        <f>IF('Atual-TXT'!A4094&lt;&gt;"",RIGHT(LEFT('Atual-TXT'!A4094,51),34),"")</f>
        <v/>
      </c>
      <c r="C4073" s="12" t="str">
        <f>IF('Atual-TXT'!A4094&lt;&gt;"",VALUE(RIGHT(LEFT('Atual-TXT'!A4094,75),23)),"")</f>
        <v/>
      </c>
      <c r="D4073" s="11" t="str">
        <f>IF('Atual-TXT'!A4094&lt;&gt;"",RIGHT(LEFT('Atual-TXT'!A4094,77),1),"")</f>
        <v/>
      </c>
      <c r="E4073" s="12" t="str">
        <f>IF('Atual-TXT'!A4094&lt;&gt;"",IF(MOD(VALUE(LEFT(A4073,1)),2)=1,IF(D4073="D",C4073,-C4073),IF(D4073="C",C4073,-C4073)),"")</f>
        <v/>
      </c>
    </row>
    <row r="4074" spans="1:5" x14ac:dyDescent="0.2">
      <c r="A4074" s="11" t="str">
        <f>IF('Atual-TXT'!A4095&lt;&gt;"",LEFT('Atual-TXT'!A4095,15),"")</f>
        <v/>
      </c>
      <c r="B4074" s="11" t="str">
        <f>IF('Atual-TXT'!A4095&lt;&gt;"",RIGHT(LEFT('Atual-TXT'!A4095,51),34),"")</f>
        <v/>
      </c>
      <c r="C4074" s="12" t="str">
        <f>IF('Atual-TXT'!A4095&lt;&gt;"",VALUE(RIGHT(LEFT('Atual-TXT'!A4095,75),23)),"")</f>
        <v/>
      </c>
      <c r="D4074" s="11" t="str">
        <f>IF('Atual-TXT'!A4095&lt;&gt;"",RIGHT(LEFT('Atual-TXT'!A4095,77),1),"")</f>
        <v/>
      </c>
      <c r="E4074" s="12" t="str">
        <f>IF('Atual-TXT'!A4095&lt;&gt;"",IF(MOD(VALUE(LEFT(A4074,1)),2)=1,IF(D4074="D",C4074,-C4074),IF(D4074="C",C4074,-C4074)),"")</f>
        <v/>
      </c>
    </row>
    <row r="4075" spans="1:5" x14ac:dyDescent="0.2">
      <c r="A4075" s="11" t="str">
        <f>IF('Atual-TXT'!A4096&lt;&gt;"",LEFT('Atual-TXT'!A4096,15),"")</f>
        <v/>
      </c>
      <c r="B4075" s="11" t="str">
        <f>IF('Atual-TXT'!A4096&lt;&gt;"",RIGHT(LEFT('Atual-TXT'!A4096,51),34),"")</f>
        <v/>
      </c>
      <c r="C4075" s="12" t="str">
        <f>IF('Atual-TXT'!A4096&lt;&gt;"",VALUE(RIGHT(LEFT('Atual-TXT'!A4096,75),23)),"")</f>
        <v/>
      </c>
      <c r="D4075" s="11" t="str">
        <f>IF('Atual-TXT'!A4096&lt;&gt;"",RIGHT(LEFT('Atual-TXT'!A4096,77),1),"")</f>
        <v/>
      </c>
      <c r="E4075" s="12" t="str">
        <f>IF('Atual-TXT'!A4096&lt;&gt;"",IF(MOD(VALUE(LEFT(A4075,1)),2)=1,IF(D4075="D",C4075,-C4075),IF(D4075="C",C4075,-C4075)),"")</f>
        <v/>
      </c>
    </row>
    <row r="4076" spans="1:5" x14ac:dyDescent="0.2">
      <c r="A4076" s="11" t="str">
        <f>IF('Atual-TXT'!A4097&lt;&gt;"",LEFT('Atual-TXT'!A4097,15),"")</f>
        <v/>
      </c>
      <c r="B4076" s="11" t="str">
        <f>IF('Atual-TXT'!A4097&lt;&gt;"",RIGHT(LEFT('Atual-TXT'!A4097,51),34),"")</f>
        <v/>
      </c>
      <c r="C4076" s="12" t="str">
        <f>IF('Atual-TXT'!A4097&lt;&gt;"",VALUE(RIGHT(LEFT('Atual-TXT'!A4097,75),23)),"")</f>
        <v/>
      </c>
      <c r="D4076" s="11" t="str">
        <f>IF('Atual-TXT'!A4097&lt;&gt;"",RIGHT(LEFT('Atual-TXT'!A4097,77),1),"")</f>
        <v/>
      </c>
      <c r="E4076" s="12" t="str">
        <f>IF('Atual-TXT'!A4097&lt;&gt;"",IF(MOD(VALUE(LEFT(A4076,1)),2)=1,IF(D4076="D",C4076,-C4076),IF(D4076="C",C4076,-C4076)),"")</f>
        <v/>
      </c>
    </row>
    <row r="4077" spans="1:5" x14ac:dyDescent="0.2">
      <c r="A4077" s="11" t="str">
        <f>IF('Atual-TXT'!A4098&lt;&gt;"",LEFT('Atual-TXT'!A4098,15),"")</f>
        <v/>
      </c>
      <c r="B4077" s="11" t="str">
        <f>IF('Atual-TXT'!A4098&lt;&gt;"",RIGHT(LEFT('Atual-TXT'!A4098,51),34),"")</f>
        <v/>
      </c>
      <c r="C4077" s="12" t="str">
        <f>IF('Atual-TXT'!A4098&lt;&gt;"",VALUE(RIGHT(LEFT('Atual-TXT'!A4098,75),23)),"")</f>
        <v/>
      </c>
      <c r="D4077" s="11" t="str">
        <f>IF('Atual-TXT'!A4098&lt;&gt;"",RIGHT(LEFT('Atual-TXT'!A4098,77),1),"")</f>
        <v/>
      </c>
      <c r="E4077" s="12" t="str">
        <f>IF('Atual-TXT'!A4098&lt;&gt;"",IF(MOD(VALUE(LEFT(A4077,1)),2)=1,IF(D4077="D",C4077,-C4077),IF(D4077="C",C4077,-C4077)),"")</f>
        <v/>
      </c>
    </row>
    <row r="4078" spans="1:5" x14ac:dyDescent="0.2">
      <c r="A4078" s="11" t="str">
        <f>IF('Atual-TXT'!A4099&lt;&gt;"",LEFT('Atual-TXT'!A4099,15),"")</f>
        <v/>
      </c>
      <c r="B4078" s="11" t="str">
        <f>IF('Atual-TXT'!A4099&lt;&gt;"",RIGHT(LEFT('Atual-TXT'!A4099,51),34),"")</f>
        <v/>
      </c>
      <c r="C4078" s="12" t="str">
        <f>IF('Atual-TXT'!A4099&lt;&gt;"",VALUE(RIGHT(LEFT('Atual-TXT'!A4099,75),23)),"")</f>
        <v/>
      </c>
      <c r="D4078" s="11" t="str">
        <f>IF('Atual-TXT'!A4099&lt;&gt;"",RIGHT(LEFT('Atual-TXT'!A4099,77),1),"")</f>
        <v/>
      </c>
      <c r="E4078" s="12" t="str">
        <f>IF('Atual-TXT'!A4099&lt;&gt;"",IF(MOD(VALUE(LEFT(A4078,1)),2)=1,IF(D4078="D",C4078,-C4078),IF(D4078="C",C4078,-C4078)),"")</f>
        <v/>
      </c>
    </row>
    <row r="4079" spans="1:5" x14ac:dyDescent="0.2">
      <c r="A4079" s="11" t="str">
        <f>IF('Atual-TXT'!A4100&lt;&gt;"",LEFT('Atual-TXT'!A4100,15),"")</f>
        <v/>
      </c>
      <c r="B4079" s="11" t="str">
        <f>IF('Atual-TXT'!A4100&lt;&gt;"",RIGHT(LEFT('Atual-TXT'!A4100,51),34),"")</f>
        <v/>
      </c>
      <c r="C4079" s="12" t="str">
        <f>IF('Atual-TXT'!A4100&lt;&gt;"",VALUE(RIGHT(LEFT('Atual-TXT'!A4100,75),23)),"")</f>
        <v/>
      </c>
      <c r="D4079" s="11" t="str">
        <f>IF('Atual-TXT'!A4100&lt;&gt;"",RIGHT(LEFT('Atual-TXT'!A4100,77),1),"")</f>
        <v/>
      </c>
      <c r="E4079" s="12" t="str">
        <f>IF('Atual-TXT'!A4100&lt;&gt;"",IF(MOD(VALUE(LEFT(A4079,1)),2)=1,IF(D4079="D",C4079,-C4079),IF(D4079="C",C4079,-C4079)),"")</f>
        <v/>
      </c>
    </row>
    <row r="4080" spans="1:5" x14ac:dyDescent="0.2">
      <c r="A4080" s="11" t="str">
        <f>IF('Atual-TXT'!A4101&lt;&gt;"",LEFT('Atual-TXT'!A4101,15),"")</f>
        <v/>
      </c>
      <c r="B4080" s="11" t="str">
        <f>IF('Atual-TXT'!A4101&lt;&gt;"",RIGHT(LEFT('Atual-TXT'!A4101,51),34),"")</f>
        <v/>
      </c>
      <c r="C4080" s="12" t="str">
        <f>IF('Atual-TXT'!A4101&lt;&gt;"",VALUE(RIGHT(LEFT('Atual-TXT'!A4101,75),23)),"")</f>
        <v/>
      </c>
      <c r="D4080" s="11" t="str">
        <f>IF('Atual-TXT'!A4101&lt;&gt;"",RIGHT(LEFT('Atual-TXT'!A4101,77),1),"")</f>
        <v/>
      </c>
      <c r="E4080" s="12" t="str">
        <f>IF('Atual-TXT'!A4101&lt;&gt;"",IF(MOD(VALUE(LEFT(A4080,1)),2)=1,IF(D4080="D",C4080,-C4080),IF(D4080="C",C4080,-C4080)),"")</f>
        <v/>
      </c>
    </row>
    <row r="4081" spans="1:5" x14ac:dyDescent="0.2">
      <c r="A4081" s="11" t="str">
        <f>IF('Atual-TXT'!A4102&lt;&gt;"",LEFT('Atual-TXT'!A4102,15),"")</f>
        <v/>
      </c>
      <c r="B4081" s="11" t="str">
        <f>IF('Atual-TXT'!A4102&lt;&gt;"",RIGHT(LEFT('Atual-TXT'!A4102,51),34),"")</f>
        <v/>
      </c>
      <c r="C4081" s="12" t="str">
        <f>IF('Atual-TXT'!A4102&lt;&gt;"",VALUE(RIGHT(LEFT('Atual-TXT'!A4102,75),23)),"")</f>
        <v/>
      </c>
      <c r="D4081" s="11" t="str">
        <f>IF('Atual-TXT'!A4102&lt;&gt;"",RIGHT(LEFT('Atual-TXT'!A4102,77),1),"")</f>
        <v/>
      </c>
      <c r="E4081" s="12" t="str">
        <f>IF('Atual-TXT'!A4102&lt;&gt;"",IF(MOD(VALUE(LEFT(A4081,1)),2)=1,IF(D4081="D",C4081,-C4081),IF(D4081="C",C4081,-C4081)),"")</f>
        <v/>
      </c>
    </row>
    <row r="4082" spans="1:5" x14ac:dyDescent="0.2">
      <c r="A4082" s="11" t="str">
        <f>IF('Atual-TXT'!A4103&lt;&gt;"",LEFT('Atual-TXT'!A4103,15),"")</f>
        <v/>
      </c>
      <c r="B4082" s="11" t="str">
        <f>IF('Atual-TXT'!A4103&lt;&gt;"",RIGHT(LEFT('Atual-TXT'!A4103,51),34),"")</f>
        <v/>
      </c>
      <c r="C4082" s="12" t="str">
        <f>IF('Atual-TXT'!A4103&lt;&gt;"",VALUE(RIGHT(LEFT('Atual-TXT'!A4103,75),23)),"")</f>
        <v/>
      </c>
      <c r="D4082" s="11" t="str">
        <f>IF('Atual-TXT'!A4103&lt;&gt;"",RIGHT(LEFT('Atual-TXT'!A4103,77),1),"")</f>
        <v/>
      </c>
      <c r="E4082" s="12" t="str">
        <f>IF('Atual-TXT'!A4103&lt;&gt;"",IF(MOD(VALUE(LEFT(A4082,1)),2)=1,IF(D4082="D",C4082,-C4082),IF(D4082="C",C4082,-C4082)),"")</f>
        <v/>
      </c>
    </row>
    <row r="4083" spans="1:5" x14ac:dyDescent="0.2">
      <c r="A4083" s="11" t="str">
        <f>IF('Atual-TXT'!A4104&lt;&gt;"",LEFT('Atual-TXT'!A4104,15),"")</f>
        <v/>
      </c>
      <c r="B4083" s="11" t="str">
        <f>IF('Atual-TXT'!A4104&lt;&gt;"",RIGHT(LEFT('Atual-TXT'!A4104,51),34),"")</f>
        <v/>
      </c>
      <c r="C4083" s="12" t="str">
        <f>IF('Atual-TXT'!A4104&lt;&gt;"",VALUE(RIGHT(LEFT('Atual-TXT'!A4104,75),23)),"")</f>
        <v/>
      </c>
      <c r="D4083" s="11" t="str">
        <f>IF('Atual-TXT'!A4104&lt;&gt;"",RIGHT(LEFT('Atual-TXT'!A4104,77),1),"")</f>
        <v/>
      </c>
      <c r="E4083" s="12" t="str">
        <f>IF('Atual-TXT'!A4104&lt;&gt;"",IF(MOD(VALUE(LEFT(A4083,1)),2)=1,IF(D4083="D",C4083,-C4083),IF(D4083="C",C4083,-C4083)),"")</f>
        <v/>
      </c>
    </row>
    <row r="4084" spans="1:5" x14ac:dyDescent="0.2">
      <c r="A4084" s="11" t="str">
        <f>IF('Atual-TXT'!A4105&lt;&gt;"",LEFT('Atual-TXT'!A4105,15),"")</f>
        <v/>
      </c>
      <c r="B4084" s="11" t="str">
        <f>IF('Atual-TXT'!A4105&lt;&gt;"",RIGHT(LEFT('Atual-TXT'!A4105,51),34),"")</f>
        <v/>
      </c>
      <c r="C4084" s="12" t="str">
        <f>IF('Atual-TXT'!A4105&lt;&gt;"",VALUE(RIGHT(LEFT('Atual-TXT'!A4105,75),23)),"")</f>
        <v/>
      </c>
      <c r="D4084" s="11" t="str">
        <f>IF('Atual-TXT'!A4105&lt;&gt;"",RIGHT(LEFT('Atual-TXT'!A4105,77),1),"")</f>
        <v/>
      </c>
      <c r="E4084" s="12" t="str">
        <f>IF('Atual-TXT'!A4105&lt;&gt;"",IF(MOD(VALUE(LEFT(A4084,1)),2)=1,IF(D4084="D",C4084,-C4084),IF(D4084="C",C4084,-C4084)),"")</f>
        <v/>
      </c>
    </row>
    <row r="4085" spans="1:5" x14ac:dyDescent="0.2">
      <c r="A4085" s="11" t="str">
        <f>IF('Atual-TXT'!A4106&lt;&gt;"",LEFT('Atual-TXT'!A4106,15),"")</f>
        <v/>
      </c>
      <c r="B4085" s="11" t="str">
        <f>IF('Atual-TXT'!A4106&lt;&gt;"",RIGHT(LEFT('Atual-TXT'!A4106,51),34),"")</f>
        <v/>
      </c>
      <c r="C4085" s="12" t="str">
        <f>IF('Atual-TXT'!A4106&lt;&gt;"",VALUE(RIGHT(LEFT('Atual-TXT'!A4106,75),23)),"")</f>
        <v/>
      </c>
      <c r="D4085" s="11" t="str">
        <f>IF('Atual-TXT'!A4106&lt;&gt;"",RIGHT(LEFT('Atual-TXT'!A4106,77),1),"")</f>
        <v/>
      </c>
      <c r="E4085" s="12" t="str">
        <f>IF('Atual-TXT'!A4106&lt;&gt;"",IF(MOD(VALUE(LEFT(A4085,1)),2)=1,IF(D4085="D",C4085,-C4085),IF(D4085="C",C4085,-C4085)),"")</f>
        <v/>
      </c>
    </row>
    <row r="4086" spans="1:5" x14ac:dyDescent="0.2">
      <c r="A4086" s="11" t="str">
        <f>IF('Atual-TXT'!A4107&lt;&gt;"",LEFT('Atual-TXT'!A4107,15),"")</f>
        <v/>
      </c>
      <c r="B4086" s="11" t="str">
        <f>IF('Atual-TXT'!A4107&lt;&gt;"",RIGHT(LEFT('Atual-TXT'!A4107,51),34),"")</f>
        <v/>
      </c>
      <c r="C4086" s="12" t="str">
        <f>IF('Atual-TXT'!A4107&lt;&gt;"",VALUE(RIGHT(LEFT('Atual-TXT'!A4107,75),23)),"")</f>
        <v/>
      </c>
      <c r="D4086" s="11" t="str">
        <f>IF('Atual-TXT'!A4107&lt;&gt;"",RIGHT(LEFT('Atual-TXT'!A4107,77),1),"")</f>
        <v/>
      </c>
      <c r="E4086" s="12" t="str">
        <f>IF('Atual-TXT'!A4107&lt;&gt;"",IF(MOD(VALUE(LEFT(A4086,1)),2)=1,IF(D4086="D",C4086,-C4086),IF(D4086="C",C4086,-C4086)),"")</f>
        <v/>
      </c>
    </row>
    <row r="4087" spans="1:5" x14ac:dyDescent="0.2">
      <c r="A4087" s="11" t="str">
        <f>IF('Atual-TXT'!A4108&lt;&gt;"",LEFT('Atual-TXT'!A4108,15),"")</f>
        <v/>
      </c>
      <c r="B4087" s="11" t="str">
        <f>IF('Atual-TXT'!A4108&lt;&gt;"",RIGHT(LEFT('Atual-TXT'!A4108,51),34),"")</f>
        <v/>
      </c>
      <c r="C4087" s="12" t="str">
        <f>IF('Atual-TXT'!A4108&lt;&gt;"",VALUE(RIGHT(LEFT('Atual-TXT'!A4108,75),23)),"")</f>
        <v/>
      </c>
      <c r="D4087" s="11" t="str">
        <f>IF('Atual-TXT'!A4108&lt;&gt;"",RIGHT(LEFT('Atual-TXT'!A4108,77),1),"")</f>
        <v/>
      </c>
      <c r="E4087" s="12" t="str">
        <f>IF('Atual-TXT'!A4108&lt;&gt;"",IF(MOD(VALUE(LEFT(A4087,1)),2)=1,IF(D4087="D",C4087,-C4087),IF(D4087="C",C4087,-C4087)),"")</f>
        <v/>
      </c>
    </row>
    <row r="4088" spans="1:5" x14ac:dyDescent="0.2">
      <c r="A4088" s="11" t="str">
        <f>IF('Atual-TXT'!A4109&lt;&gt;"",LEFT('Atual-TXT'!A4109,15),"")</f>
        <v/>
      </c>
      <c r="B4088" s="11" t="str">
        <f>IF('Atual-TXT'!A4109&lt;&gt;"",RIGHT(LEFT('Atual-TXT'!A4109,51),34),"")</f>
        <v/>
      </c>
      <c r="C4088" s="12" t="str">
        <f>IF('Atual-TXT'!A4109&lt;&gt;"",VALUE(RIGHT(LEFT('Atual-TXT'!A4109,75),23)),"")</f>
        <v/>
      </c>
      <c r="D4088" s="11" t="str">
        <f>IF('Atual-TXT'!A4109&lt;&gt;"",RIGHT(LEFT('Atual-TXT'!A4109,77),1),"")</f>
        <v/>
      </c>
      <c r="E4088" s="12" t="str">
        <f>IF('Atual-TXT'!A4109&lt;&gt;"",IF(MOD(VALUE(LEFT(A4088,1)),2)=1,IF(D4088="D",C4088,-C4088),IF(D4088="C",C4088,-C4088)),"")</f>
        <v/>
      </c>
    </row>
    <row r="4089" spans="1:5" x14ac:dyDescent="0.2">
      <c r="A4089" s="11" t="str">
        <f>IF('Atual-TXT'!A4110&lt;&gt;"",LEFT('Atual-TXT'!A4110,15),"")</f>
        <v/>
      </c>
      <c r="B4089" s="11" t="str">
        <f>IF('Atual-TXT'!A4110&lt;&gt;"",RIGHT(LEFT('Atual-TXT'!A4110,51),34),"")</f>
        <v/>
      </c>
      <c r="C4089" s="12" t="str">
        <f>IF('Atual-TXT'!A4110&lt;&gt;"",VALUE(RIGHT(LEFT('Atual-TXT'!A4110,75),23)),"")</f>
        <v/>
      </c>
      <c r="D4089" s="11" t="str">
        <f>IF('Atual-TXT'!A4110&lt;&gt;"",RIGHT(LEFT('Atual-TXT'!A4110,77),1),"")</f>
        <v/>
      </c>
      <c r="E4089" s="12" t="str">
        <f>IF('Atual-TXT'!A4110&lt;&gt;"",IF(MOD(VALUE(LEFT(A4089,1)),2)=1,IF(D4089="D",C4089,-C4089),IF(D4089="C",C4089,-C4089)),"")</f>
        <v/>
      </c>
    </row>
    <row r="4090" spans="1:5" x14ac:dyDescent="0.2">
      <c r="A4090" s="11" t="str">
        <f>IF('Atual-TXT'!A4111&lt;&gt;"",LEFT('Atual-TXT'!A4111,15),"")</f>
        <v/>
      </c>
      <c r="B4090" s="11" t="str">
        <f>IF('Atual-TXT'!A4111&lt;&gt;"",RIGHT(LEFT('Atual-TXT'!A4111,51),34),"")</f>
        <v/>
      </c>
      <c r="C4090" s="12" t="str">
        <f>IF('Atual-TXT'!A4111&lt;&gt;"",VALUE(RIGHT(LEFT('Atual-TXT'!A4111,75),23)),"")</f>
        <v/>
      </c>
      <c r="D4090" s="11" t="str">
        <f>IF('Atual-TXT'!A4111&lt;&gt;"",RIGHT(LEFT('Atual-TXT'!A4111,77),1),"")</f>
        <v/>
      </c>
      <c r="E4090" s="12" t="str">
        <f>IF('Atual-TXT'!A4111&lt;&gt;"",IF(MOD(VALUE(LEFT(A4090,1)),2)=1,IF(D4090="D",C4090,-C4090),IF(D4090="C",C4090,-C4090)),"")</f>
        <v/>
      </c>
    </row>
    <row r="4091" spans="1:5" x14ac:dyDescent="0.2">
      <c r="A4091" s="11" t="str">
        <f>IF('Atual-TXT'!A4112&lt;&gt;"",LEFT('Atual-TXT'!A4112,15),"")</f>
        <v/>
      </c>
      <c r="B4091" s="11" t="str">
        <f>IF('Atual-TXT'!A4112&lt;&gt;"",RIGHT(LEFT('Atual-TXT'!A4112,51),34),"")</f>
        <v/>
      </c>
      <c r="C4091" s="12" t="str">
        <f>IF('Atual-TXT'!A4112&lt;&gt;"",VALUE(RIGHT(LEFT('Atual-TXT'!A4112,75),23)),"")</f>
        <v/>
      </c>
      <c r="D4091" s="11" t="str">
        <f>IF('Atual-TXT'!A4112&lt;&gt;"",RIGHT(LEFT('Atual-TXT'!A4112,77),1),"")</f>
        <v/>
      </c>
      <c r="E4091" s="12" t="str">
        <f>IF('Atual-TXT'!A4112&lt;&gt;"",IF(MOD(VALUE(LEFT(A4091,1)),2)=1,IF(D4091="D",C4091,-C4091),IF(D4091="C",C4091,-C4091)),"")</f>
        <v/>
      </c>
    </row>
    <row r="4092" spans="1:5" x14ac:dyDescent="0.2">
      <c r="A4092" s="11" t="str">
        <f>IF('Atual-TXT'!A4113&lt;&gt;"",LEFT('Atual-TXT'!A4113,15),"")</f>
        <v/>
      </c>
      <c r="B4092" s="11" t="str">
        <f>IF('Atual-TXT'!A4113&lt;&gt;"",RIGHT(LEFT('Atual-TXT'!A4113,51),34),"")</f>
        <v/>
      </c>
      <c r="C4092" s="12" t="str">
        <f>IF('Atual-TXT'!A4113&lt;&gt;"",VALUE(RIGHT(LEFT('Atual-TXT'!A4113,75),23)),"")</f>
        <v/>
      </c>
      <c r="D4092" s="11" t="str">
        <f>IF('Atual-TXT'!A4113&lt;&gt;"",RIGHT(LEFT('Atual-TXT'!A4113,77),1),"")</f>
        <v/>
      </c>
      <c r="E4092" s="12" t="str">
        <f>IF('Atual-TXT'!A4113&lt;&gt;"",IF(MOD(VALUE(LEFT(A4092,1)),2)=1,IF(D4092="D",C4092,-C4092),IF(D4092="C",C4092,-C4092)),"")</f>
        <v/>
      </c>
    </row>
    <row r="4093" spans="1:5" x14ac:dyDescent="0.2">
      <c r="A4093" s="11" t="str">
        <f>IF('Atual-TXT'!A4114&lt;&gt;"",LEFT('Atual-TXT'!A4114,15),"")</f>
        <v/>
      </c>
      <c r="B4093" s="11" t="str">
        <f>IF('Atual-TXT'!A4114&lt;&gt;"",RIGHT(LEFT('Atual-TXT'!A4114,51),34),"")</f>
        <v/>
      </c>
      <c r="C4093" s="12" t="str">
        <f>IF('Atual-TXT'!A4114&lt;&gt;"",VALUE(RIGHT(LEFT('Atual-TXT'!A4114,75),23)),"")</f>
        <v/>
      </c>
      <c r="D4093" s="11" t="str">
        <f>IF('Atual-TXT'!A4114&lt;&gt;"",RIGHT(LEFT('Atual-TXT'!A4114,77),1),"")</f>
        <v/>
      </c>
      <c r="E4093" s="12" t="str">
        <f>IF('Atual-TXT'!A4114&lt;&gt;"",IF(MOD(VALUE(LEFT(A4093,1)),2)=1,IF(D4093="D",C4093,-C4093),IF(D4093="C",C4093,-C4093)),"")</f>
        <v/>
      </c>
    </row>
    <row r="4094" spans="1:5" x14ac:dyDescent="0.2">
      <c r="A4094" s="11" t="str">
        <f>IF('Atual-TXT'!A4115&lt;&gt;"",LEFT('Atual-TXT'!A4115,15),"")</f>
        <v/>
      </c>
      <c r="B4094" s="11" t="str">
        <f>IF('Atual-TXT'!A4115&lt;&gt;"",RIGHT(LEFT('Atual-TXT'!A4115,51),34),"")</f>
        <v/>
      </c>
      <c r="C4094" s="12" t="str">
        <f>IF('Atual-TXT'!A4115&lt;&gt;"",VALUE(RIGHT(LEFT('Atual-TXT'!A4115,75),23)),"")</f>
        <v/>
      </c>
      <c r="D4094" s="11" t="str">
        <f>IF('Atual-TXT'!A4115&lt;&gt;"",RIGHT(LEFT('Atual-TXT'!A4115,77),1),"")</f>
        <v/>
      </c>
      <c r="E4094" s="12" t="str">
        <f>IF('Atual-TXT'!A4115&lt;&gt;"",IF(MOD(VALUE(LEFT(A4094,1)),2)=1,IF(D4094="D",C4094,-C4094),IF(D4094="C",C4094,-C4094)),"")</f>
        <v/>
      </c>
    </row>
    <row r="4095" spans="1:5" x14ac:dyDescent="0.2">
      <c r="A4095" s="11" t="str">
        <f>IF('Atual-TXT'!A4116&lt;&gt;"",LEFT('Atual-TXT'!A4116,15),"")</f>
        <v/>
      </c>
      <c r="B4095" s="11" t="str">
        <f>IF('Atual-TXT'!A4116&lt;&gt;"",RIGHT(LEFT('Atual-TXT'!A4116,51),34),"")</f>
        <v/>
      </c>
      <c r="C4095" s="12" t="str">
        <f>IF('Atual-TXT'!A4116&lt;&gt;"",VALUE(RIGHT(LEFT('Atual-TXT'!A4116,75),23)),"")</f>
        <v/>
      </c>
      <c r="D4095" s="11" t="str">
        <f>IF('Atual-TXT'!A4116&lt;&gt;"",RIGHT(LEFT('Atual-TXT'!A4116,77),1),"")</f>
        <v/>
      </c>
      <c r="E4095" s="12" t="str">
        <f>IF('Atual-TXT'!A4116&lt;&gt;"",IF(MOD(VALUE(LEFT(A4095,1)),2)=1,IF(D4095="D",C4095,-C4095),IF(D4095="C",C4095,-C4095)),"")</f>
        <v/>
      </c>
    </row>
    <row r="4096" spans="1:5" x14ac:dyDescent="0.2">
      <c r="A4096" s="11" t="str">
        <f>IF('Atual-TXT'!A4117&lt;&gt;"",LEFT('Atual-TXT'!A4117,15),"")</f>
        <v/>
      </c>
      <c r="B4096" s="11" t="str">
        <f>IF('Atual-TXT'!A4117&lt;&gt;"",RIGHT(LEFT('Atual-TXT'!A4117,51),34),"")</f>
        <v/>
      </c>
      <c r="C4096" s="12" t="str">
        <f>IF('Atual-TXT'!A4117&lt;&gt;"",VALUE(RIGHT(LEFT('Atual-TXT'!A4117,75),23)),"")</f>
        <v/>
      </c>
      <c r="D4096" s="11" t="str">
        <f>IF('Atual-TXT'!A4117&lt;&gt;"",RIGHT(LEFT('Atual-TXT'!A4117,77),1),"")</f>
        <v/>
      </c>
      <c r="E4096" s="12" t="str">
        <f>IF('Atual-TXT'!A4117&lt;&gt;"",IF(MOD(VALUE(LEFT(A4096,1)),2)=1,IF(D4096="D",C4096,-C4096),IF(D4096="C",C4096,-C4096)),"")</f>
        <v/>
      </c>
    </row>
    <row r="4097" spans="1:5" x14ac:dyDescent="0.2">
      <c r="A4097" s="11" t="str">
        <f>IF('Atual-TXT'!A4118&lt;&gt;"",LEFT('Atual-TXT'!A4118,15),"")</f>
        <v/>
      </c>
      <c r="B4097" s="11" t="str">
        <f>IF('Atual-TXT'!A4118&lt;&gt;"",RIGHT(LEFT('Atual-TXT'!A4118,51),34),"")</f>
        <v/>
      </c>
      <c r="C4097" s="12" t="str">
        <f>IF('Atual-TXT'!A4118&lt;&gt;"",VALUE(RIGHT(LEFT('Atual-TXT'!A4118,75),23)),"")</f>
        <v/>
      </c>
      <c r="D4097" s="11" t="str">
        <f>IF('Atual-TXT'!A4118&lt;&gt;"",RIGHT(LEFT('Atual-TXT'!A4118,77),1),"")</f>
        <v/>
      </c>
      <c r="E4097" s="12" t="str">
        <f>IF('Atual-TXT'!A4118&lt;&gt;"",IF(MOD(VALUE(LEFT(A4097,1)),2)=1,IF(D4097="D",C4097,-C4097),IF(D4097="C",C4097,-C4097)),"")</f>
        <v/>
      </c>
    </row>
    <row r="4098" spans="1:5" x14ac:dyDescent="0.2">
      <c r="A4098" s="11" t="str">
        <f>IF('Atual-TXT'!A4119&lt;&gt;"",LEFT('Atual-TXT'!A4119,15),"")</f>
        <v/>
      </c>
      <c r="B4098" s="11" t="str">
        <f>IF('Atual-TXT'!A4119&lt;&gt;"",RIGHT(LEFT('Atual-TXT'!A4119,51),34),"")</f>
        <v/>
      </c>
      <c r="C4098" s="12" t="str">
        <f>IF('Atual-TXT'!A4119&lt;&gt;"",VALUE(RIGHT(LEFT('Atual-TXT'!A4119,75),23)),"")</f>
        <v/>
      </c>
      <c r="D4098" s="11" t="str">
        <f>IF('Atual-TXT'!A4119&lt;&gt;"",RIGHT(LEFT('Atual-TXT'!A4119,77),1),"")</f>
        <v/>
      </c>
      <c r="E4098" s="12" t="str">
        <f>IF('Atual-TXT'!A4119&lt;&gt;"",IF(MOD(VALUE(LEFT(A4098,1)),2)=1,IF(D4098="D",C4098,-C4098),IF(D4098="C",C4098,-C4098)),"")</f>
        <v/>
      </c>
    </row>
    <row r="4099" spans="1:5" x14ac:dyDescent="0.2">
      <c r="A4099" s="11" t="str">
        <f>IF('Atual-TXT'!A4120&lt;&gt;"",LEFT('Atual-TXT'!A4120,15),"")</f>
        <v/>
      </c>
      <c r="B4099" s="11" t="str">
        <f>IF('Atual-TXT'!A4120&lt;&gt;"",RIGHT(LEFT('Atual-TXT'!A4120,51),34),"")</f>
        <v/>
      </c>
      <c r="C4099" s="12" t="str">
        <f>IF('Atual-TXT'!A4120&lt;&gt;"",VALUE(RIGHT(LEFT('Atual-TXT'!A4120,75),23)),"")</f>
        <v/>
      </c>
      <c r="D4099" s="11" t="str">
        <f>IF('Atual-TXT'!A4120&lt;&gt;"",RIGHT(LEFT('Atual-TXT'!A4120,77),1),"")</f>
        <v/>
      </c>
      <c r="E4099" s="12" t="str">
        <f>IF('Atual-TXT'!A4120&lt;&gt;"",IF(MOD(VALUE(LEFT(A4099,1)),2)=1,IF(D4099="D",C4099,-C4099),IF(D4099="C",C4099,-C4099)),"")</f>
        <v/>
      </c>
    </row>
    <row r="4100" spans="1:5" x14ac:dyDescent="0.2">
      <c r="A4100" s="11" t="str">
        <f>IF('Atual-TXT'!A4121&lt;&gt;"",LEFT('Atual-TXT'!A4121,15),"")</f>
        <v/>
      </c>
      <c r="B4100" s="11" t="str">
        <f>IF('Atual-TXT'!A4121&lt;&gt;"",RIGHT(LEFT('Atual-TXT'!A4121,51),34),"")</f>
        <v/>
      </c>
      <c r="C4100" s="12" t="str">
        <f>IF('Atual-TXT'!A4121&lt;&gt;"",VALUE(RIGHT(LEFT('Atual-TXT'!A4121,75),23)),"")</f>
        <v/>
      </c>
      <c r="D4100" s="11" t="str">
        <f>IF('Atual-TXT'!A4121&lt;&gt;"",RIGHT(LEFT('Atual-TXT'!A4121,77),1),"")</f>
        <v/>
      </c>
      <c r="E4100" s="12" t="str">
        <f>IF('Atual-TXT'!A4121&lt;&gt;"",IF(MOD(VALUE(LEFT(A4100,1)),2)=1,IF(D4100="D",C4100,-C4100),IF(D4100="C",C4100,-C4100)),"")</f>
        <v/>
      </c>
    </row>
    <row r="4101" spans="1:5" x14ac:dyDescent="0.2">
      <c r="A4101" s="11" t="str">
        <f>IF('Atual-TXT'!A4122&lt;&gt;"",LEFT('Atual-TXT'!A4122,15),"")</f>
        <v/>
      </c>
      <c r="B4101" s="11" t="str">
        <f>IF('Atual-TXT'!A4122&lt;&gt;"",RIGHT(LEFT('Atual-TXT'!A4122,51),34),"")</f>
        <v/>
      </c>
      <c r="C4101" s="12" t="str">
        <f>IF('Atual-TXT'!A4122&lt;&gt;"",VALUE(RIGHT(LEFT('Atual-TXT'!A4122,75),23)),"")</f>
        <v/>
      </c>
      <c r="D4101" s="11" t="str">
        <f>IF('Atual-TXT'!A4122&lt;&gt;"",RIGHT(LEFT('Atual-TXT'!A4122,77),1),"")</f>
        <v/>
      </c>
      <c r="E4101" s="12" t="str">
        <f>IF('Atual-TXT'!A4122&lt;&gt;"",IF(MOD(VALUE(LEFT(A4101,1)),2)=1,IF(D4101="D",C4101,-C4101),IF(D4101="C",C4101,-C4101)),"")</f>
        <v/>
      </c>
    </row>
    <row r="4102" spans="1:5" x14ac:dyDescent="0.2">
      <c r="A4102" s="11" t="str">
        <f>IF('Atual-TXT'!A4123&lt;&gt;"",LEFT('Atual-TXT'!A4123,15),"")</f>
        <v/>
      </c>
      <c r="B4102" s="11" t="str">
        <f>IF('Atual-TXT'!A4123&lt;&gt;"",RIGHT(LEFT('Atual-TXT'!A4123,51),34),"")</f>
        <v/>
      </c>
      <c r="C4102" s="12" t="str">
        <f>IF('Atual-TXT'!A4123&lt;&gt;"",VALUE(RIGHT(LEFT('Atual-TXT'!A4123,75),23)),"")</f>
        <v/>
      </c>
      <c r="D4102" s="11" t="str">
        <f>IF('Atual-TXT'!A4123&lt;&gt;"",RIGHT(LEFT('Atual-TXT'!A4123,77),1),"")</f>
        <v/>
      </c>
      <c r="E4102" s="12" t="str">
        <f>IF('Atual-TXT'!A4123&lt;&gt;"",IF(MOD(VALUE(LEFT(A4102,1)),2)=1,IF(D4102="D",C4102,-C4102),IF(D4102="C",C4102,-C4102)),"")</f>
        <v/>
      </c>
    </row>
    <row r="4103" spans="1:5" x14ac:dyDescent="0.2">
      <c r="A4103" s="11" t="str">
        <f>IF('Atual-TXT'!A4124&lt;&gt;"",LEFT('Atual-TXT'!A4124,15),"")</f>
        <v/>
      </c>
      <c r="B4103" s="11" t="str">
        <f>IF('Atual-TXT'!A4124&lt;&gt;"",RIGHT(LEFT('Atual-TXT'!A4124,51),34),"")</f>
        <v/>
      </c>
      <c r="C4103" s="12" t="str">
        <f>IF('Atual-TXT'!A4124&lt;&gt;"",VALUE(RIGHT(LEFT('Atual-TXT'!A4124,75),23)),"")</f>
        <v/>
      </c>
      <c r="D4103" s="11" t="str">
        <f>IF('Atual-TXT'!A4124&lt;&gt;"",RIGHT(LEFT('Atual-TXT'!A4124,77),1),"")</f>
        <v/>
      </c>
      <c r="E4103" s="12" t="str">
        <f>IF('Atual-TXT'!A4124&lt;&gt;"",IF(MOD(VALUE(LEFT(A4103,1)),2)=1,IF(D4103="D",C4103,-C4103),IF(D4103="C",C4103,-C4103)),"")</f>
        <v/>
      </c>
    </row>
    <row r="4104" spans="1:5" x14ac:dyDescent="0.2">
      <c r="A4104" s="11" t="str">
        <f>IF('Atual-TXT'!A4125&lt;&gt;"",LEFT('Atual-TXT'!A4125,15),"")</f>
        <v/>
      </c>
      <c r="B4104" s="11" t="str">
        <f>IF('Atual-TXT'!A4125&lt;&gt;"",RIGHT(LEFT('Atual-TXT'!A4125,51),34),"")</f>
        <v/>
      </c>
      <c r="C4104" s="12" t="str">
        <f>IF('Atual-TXT'!A4125&lt;&gt;"",VALUE(RIGHT(LEFT('Atual-TXT'!A4125,75),23)),"")</f>
        <v/>
      </c>
      <c r="D4104" s="11" t="str">
        <f>IF('Atual-TXT'!A4125&lt;&gt;"",RIGHT(LEFT('Atual-TXT'!A4125,77),1),"")</f>
        <v/>
      </c>
      <c r="E4104" s="12" t="str">
        <f>IF('Atual-TXT'!A4125&lt;&gt;"",IF(MOD(VALUE(LEFT(A4104,1)),2)=1,IF(D4104="D",C4104,-C4104),IF(D4104="C",C4104,-C4104)),"")</f>
        <v/>
      </c>
    </row>
    <row r="4105" spans="1:5" x14ac:dyDescent="0.2">
      <c r="A4105" s="11" t="str">
        <f>IF('Atual-TXT'!A4126&lt;&gt;"",LEFT('Atual-TXT'!A4126,15),"")</f>
        <v/>
      </c>
      <c r="B4105" s="11" t="str">
        <f>IF('Atual-TXT'!A4126&lt;&gt;"",RIGHT(LEFT('Atual-TXT'!A4126,51),34),"")</f>
        <v/>
      </c>
      <c r="C4105" s="12" t="str">
        <f>IF('Atual-TXT'!A4126&lt;&gt;"",VALUE(RIGHT(LEFT('Atual-TXT'!A4126,75),23)),"")</f>
        <v/>
      </c>
      <c r="D4105" s="11" t="str">
        <f>IF('Atual-TXT'!A4126&lt;&gt;"",RIGHT(LEFT('Atual-TXT'!A4126,77),1),"")</f>
        <v/>
      </c>
      <c r="E4105" s="12" t="str">
        <f>IF('Atual-TXT'!A4126&lt;&gt;"",IF(MOD(VALUE(LEFT(A4105,1)),2)=1,IF(D4105="D",C4105,-C4105),IF(D4105="C",C4105,-C4105)),"")</f>
        <v/>
      </c>
    </row>
    <row r="4106" spans="1:5" x14ac:dyDescent="0.2">
      <c r="A4106" s="11" t="str">
        <f>IF('Atual-TXT'!A4127&lt;&gt;"",LEFT('Atual-TXT'!A4127,15),"")</f>
        <v/>
      </c>
      <c r="B4106" s="11" t="str">
        <f>IF('Atual-TXT'!A4127&lt;&gt;"",RIGHT(LEFT('Atual-TXT'!A4127,51),34),"")</f>
        <v/>
      </c>
      <c r="C4106" s="12" t="str">
        <f>IF('Atual-TXT'!A4127&lt;&gt;"",VALUE(RIGHT(LEFT('Atual-TXT'!A4127,75),23)),"")</f>
        <v/>
      </c>
      <c r="D4106" s="11" t="str">
        <f>IF('Atual-TXT'!A4127&lt;&gt;"",RIGHT(LEFT('Atual-TXT'!A4127,77),1),"")</f>
        <v/>
      </c>
      <c r="E4106" s="12" t="str">
        <f>IF('Atual-TXT'!A4127&lt;&gt;"",IF(MOD(VALUE(LEFT(A4106,1)),2)=1,IF(D4106="D",C4106,-C4106),IF(D4106="C",C4106,-C4106)),"")</f>
        <v/>
      </c>
    </row>
    <row r="4107" spans="1:5" x14ac:dyDescent="0.2">
      <c r="A4107" s="11" t="str">
        <f>IF('Atual-TXT'!A4128&lt;&gt;"",LEFT('Atual-TXT'!A4128,15),"")</f>
        <v/>
      </c>
      <c r="B4107" s="11" t="str">
        <f>IF('Atual-TXT'!A4128&lt;&gt;"",RIGHT(LEFT('Atual-TXT'!A4128,51),34),"")</f>
        <v/>
      </c>
      <c r="C4107" s="12" t="str">
        <f>IF('Atual-TXT'!A4128&lt;&gt;"",VALUE(RIGHT(LEFT('Atual-TXT'!A4128,75),23)),"")</f>
        <v/>
      </c>
      <c r="D4107" s="11" t="str">
        <f>IF('Atual-TXT'!A4128&lt;&gt;"",RIGHT(LEFT('Atual-TXT'!A4128,77),1),"")</f>
        <v/>
      </c>
      <c r="E4107" s="12" t="str">
        <f>IF('Atual-TXT'!A4128&lt;&gt;"",IF(MOD(VALUE(LEFT(A4107,1)),2)=1,IF(D4107="D",C4107,-C4107),IF(D4107="C",C4107,-C4107)),"")</f>
        <v/>
      </c>
    </row>
    <row r="4108" spans="1:5" x14ac:dyDescent="0.2">
      <c r="A4108" s="11" t="str">
        <f>IF('Atual-TXT'!A4129&lt;&gt;"",LEFT('Atual-TXT'!A4129,15),"")</f>
        <v/>
      </c>
      <c r="B4108" s="11" t="str">
        <f>IF('Atual-TXT'!A4129&lt;&gt;"",RIGHT(LEFT('Atual-TXT'!A4129,51),34),"")</f>
        <v/>
      </c>
      <c r="C4108" s="12" t="str">
        <f>IF('Atual-TXT'!A4129&lt;&gt;"",VALUE(RIGHT(LEFT('Atual-TXT'!A4129,75),23)),"")</f>
        <v/>
      </c>
      <c r="D4108" s="11" t="str">
        <f>IF('Atual-TXT'!A4129&lt;&gt;"",RIGHT(LEFT('Atual-TXT'!A4129,77),1),"")</f>
        <v/>
      </c>
      <c r="E4108" s="12" t="str">
        <f>IF('Atual-TXT'!A4129&lt;&gt;"",IF(MOD(VALUE(LEFT(A4108,1)),2)=1,IF(D4108="D",C4108,-C4108),IF(D4108="C",C4108,-C4108)),"")</f>
        <v/>
      </c>
    </row>
    <row r="4109" spans="1:5" x14ac:dyDescent="0.2">
      <c r="A4109" s="11" t="str">
        <f>IF('Atual-TXT'!A4130&lt;&gt;"",LEFT('Atual-TXT'!A4130,15),"")</f>
        <v/>
      </c>
      <c r="B4109" s="11" t="str">
        <f>IF('Atual-TXT'!A4130&lt;&gt;"",RIGHT(LEFT('Atual-TXT'!A4130,51),34),"")</f>
        <v/>
      </c>
      <c r="C4109" s="12" t="str">
        <f>IF('Atual-TXT'!A4130&lt;&gt;"",VALUE(RIGHT(LEFT('Atual-TXT'!A4130,75),23)),"")</f>
        <v/>
      </c>
      <c r="D4109" s="11" t="str">
        <f>IF('Atual-TXT'!A4130&lt;&gt;"",RIGHT(LEFT('Atual-TXT'!A4130,77),1),"")</f>
        <v/>
      </c>
      <c r="E4109" s="12" t="str">
        <f>IF('Atual-TXT'!A4130&lt;&gt;"",IF(MOD(VALUE(LEFT(A4109,1)),2)=1,IF(D4109="D",C4109,-C4109),IF(D4109="C",C4109,-C4109)),"")</f>
        <v/>
      </c>
    </row>
    <row r="4110" spans="1:5" x14ac:dyDescent="0.2">
      <c r="A4110" s="11" t="str">
        <f>IF('Atual-TXT'!A4131&lt;&gt;"",LEFT('Atual-TXT'!A4131,15),"")</f>
        <v/>
      </c>
      <c r="B4110" s="11" t="str">
        <f>IF('Atual-TXT'!A4131&lt;&gt;"",RIGHT(LEFT('Atual-TXT'!A4131,51),34),"")</f>
        <v/>
      </c>
      <c r="C4110" s="12" t="str">
        <f>IF('Atual-TXT'!A4131&lt;&gt;"",VALUE(RIGHT(LEFT('Atual-TXT'!A4131,75),23)),"")</f>
        <v/>
      </c>
      <c r="D4110" s="11" t="str">
        <f>IF('Atual-TXT'!A4131&lt;&gt;"",RIGHT(LEFT('Atual-TXT'!A4131,77),1),"")</f>
        <v/>
      </c>
      <c r="E4110" s="12" t="str">
        <f>IF('Atual-TXT'!A4131&lt;&gt;"",IF(MOD(VALUE(LEFT(A4110,1)),2)=1,IF(D4110="D",C4110,-C4110),IF(D4110="C",C4110,-C4110)),"")</f>
        <v/>
      </c>
    </row>
    <row r="4111" spans="1:5" x14ac:dyDescent="0.2">
      <c r="A4111" s="11" t="str">
        <f>IF('Atual-TXT'!A4132&lt;&gt;"",LEFT('Atual-TXT'!A4132,15),"")</f>
        <v/>
      </c>
      <c r="B4111" s="11" t="str">
        <f>IF('Atual-TXT'!A4132&lt;&gt;"",RIGHT(LEFT('Atual-TXT'!A4132,51),34),"")</f>
        <v/>
      </c>
      <c r="C4111" s="12" t="str">
        <f>IF('Atual-TXT'!A4132&lt;&gt;"",VALUE(RIGHT(LEFT('Atual-TXT'!A4132,75),23)),"")</f>
        <v/>
      </c>
      <c r="D4111" s="11" t="str">
        <f>IF('Atual-TXT'!A4132&lt;&gt;"",RIGHT(LEFT('Atual-TXT'!A4132,77),1),"")</f>
        <v/>
      </c>
      <c r="E4111" s="12" t="str">
        <f>IF('Atual-TXT'!A4132&lt;&gt;"",IF(MOD(VALUE(LEFT(A4111,1)),2)=1,IF(D4111="D",C4111,-C4111),IF(D4111="C",C4111,-C4111)),"")</f>
        <v/>
      </c>
    </row>
    <row r="4112" spans="1:5" x14ac:dyDescent="0.2">
      <c r="A4112" s="11" t="str">
        <f>IF('Atual-TXT'!A4133&lt;&gt;"",LEFT('Atual-TXT'!A4133,15),"")</f>
        <v/>
      </c>
      <c r="B4112" s="11" t="str">
        <f>IF('Atual-TXT'!A4133&lt;&gt;"",RIGHT(LEFT('Atual-TXT'!A4133,51),34),"")</f>
        <v/>
      </c>
      <c r="C4112" s="12" t="str">
        <f>IF('Atual-TXT'!A4133&lt;&gt;"",VALUE(RIGHT(LEFT('Atual-TXT'!A4133,75),23)),"")</f>
        <v/>
      </c>
      <c r="D4112" s="11" t="str">
        <f>IF('Atual-TXT'!A4133&lt;&gt;"",RIGHT(LEFT('Atual-TXT'!A4133,77),1),"")</f>
        <v/>
      </c>
      <c r="E4112" s="12" t="str">
        <f>IF('Atual-TXT'!A4133&lt;&gt;"",IF(MOD(VALUE(LEFT(A4112,1)),2)=1,IF(D4112="D",C4112,-C4112),IF(D4112="C",C4112,-C4112)),"")</f>
        <v/>
      </c>
    </row>
    <row r="4113" spans="1:5" x14ac:dyDescent="0.2">
      <c r="A4113" s="11" t="str">
        <f>IF('Atual-TXT'!A4134&lt;&gt;"",LEFT('Atual-TXT'!A4134,15),"")</f>
        <v/>
      </c>
      <c r="B4113" s="11" t="str">
        <f>IF('Atual-TXT'!A4134&lt;&gt;"",RIGHT(LEFT('Atual-TXT'!A4134,51),34),"")</f>
        <v/>
      </c>
      <c r="C4113" s="12" t="str">
        <f>IF('Atual-TXT'!A4134&lt;&gt;"",VALUE(RIGHT(LEFT('Atual-TXT'!A4134,75),23)),"")</f>
        <v/>
      </c>
      <c r="D4113" s="11" t="str">
        <f>IF('Atual-TXT'!A4134&lt;&gt;"",RIGHT(LEFT('Atual-TXT'!A4134,77),1),"")</f>
        <v/>
      </c>
      <c r="E4113" s="12" t="str">
        <f>IF('Atual-TXT'!A4134&lt;&gt;"",IF(MOD(VALUE(LEFT(A4113,1)),2)=1,IF(D4113="D",C4113,-C4113),IF(D4113="C",C4113,-C4113)),"")</f>
        <v/>
      </c>
    </row>
    <row r="4114" spans="1:5" x14ac:dyDescent="0.2">
      <c r="A4114" s="11" t="str">
        <f>IF('Atual-TXT'!A4135&lt;&gt;"",LEFT('Atual-TXT'!A4135,15),"")</f>
        <v/>
      </c>
      <c r="B4114" s="11" t="str">
        <f>IF('Atual-TXT'!A4135&lt;&gt;"",RIGHT(LEFT('Atual-TXT'!A4135,51),34),"")</f>
        <v/>
      </c>
      <c r="C4114" s="12" t="str">
        <f>IF('Atual-TXT'!A4135&lt;&gt;"",VALUE(RIGHT(LEFT('Atual-TXT'!A4135,75),23)),"")</f>
        <v/>
      </c>
      <c r="D4114" s="11" t="str">
        <f>IF('Atual-TXT'!A4135&lt;&gt;"",RIGHT(LEFT('Atual-TXT'!A4135,77),1),"")</f>
        <v/>
      </c>
      <c r="E4114" s="12" t="str">
        <f>IF('Atual-TXT'!A4135&lt;&gt;"",IF(MOD(VALUE(LEFT(A4114,1)),2)=1,IF(D4114="D",C4114,-C4114),IF(D4114="C",C4114,-C4114)),"")</f>
        <v/>
      </c>
    </row>
    <row r="4115" spans="1:5" x14ac:dyDescent="0.2">
      <c r="A4115" s="11" t="str">
        <f>IF('Atual-TXT'!A4136&lt;&gt;"",LEFT('Atual-TXT'!A4136,15),"")</f>
        <v/>
      </c>
      <c r="B4115" s="11" t="str">
        <f>IF('Atual-TXT'!A4136&lt;&gt;"",RIGHT(LEFT('Atual-TXT'!A4136,51),34),"")</f>
        <v/>
      </c>
      <c r="C4115" s="12" t="str">
        <f>IF('Atual-TXT'!A4136&lt;&gt;"",VALUE(RIGHT(LEFT('Atual-TXT'!A4136,75),23)),"")</f>
        <v/>
      </c>
      <c r="D4115" s="11" t="str">
        <f>IF('Atual-TXT'!A4136&lt;&gt;"",RIGHT(LEFT('Atual-TXT'!A4136,77),1),"")</f>
        <v/>
      </c>
      <c r="E4115" s="12" t="str">
        <f>IF('Atual-TXT'!A4136&lt;&gt;"",IF(MOD(VALUE(LEFT(A4115,1)),2)=1,IF(D4115="D",C4115,-C4115),IF(D4115="C",C4115,-C4115)),"")</f>
        <v/>
      </c>
    </row>
    <row r="4116" spans="1:5" x14ac:dyDescent="0.2">
      <c r="A4116" s="11" t="str">
        <f>IF('Atual-TXT'!A4137&lt;&gt;"",LEFT('Atual-TXT'!A4137,15),"")</f>
        <v/>
      </c>
      <c r="B4116" s="11" t="str">
        <f>IF('Atual-TXT'!A4137&lt;&gt;"",RIGHT(LEFT('Atual-TXT'!A4137,51),34),"")</f>
        <v/>
      </c>
      <c r="C4116" s="12" t="str">
        <f>IF('Atual-TXT'!A4137&lt;&gt;"",VALUE(RIGHT(LEFT('Atual-TXT'!A4137,75),23)),"")</f>
        <v/>
      </c>
      <c r="D4116" s="11" t="str">
        <f>IF('Atual-TXT'!A4137&lt;&gt;"",RIGHT(LEFT('Atual-TXT'!A4137,77),1),"")</f>
        <v/>
      </c>
      <c r="E4116" s="12" t="str">
        <f>IF('Atual-TXT'!A4137&lt;&gt;"",IF(MOD(VALUE(LEFT(A4116,1)),2)=1,IF(D4116="D",C4116,-C4116),IF(D4116="C",C4116,-C4116)),"")</f>
        <v/>
      </c>
    </row>
    <row r="4117" spans="1:5" x14ac:dyDescent="0.2">
      <c r="A4117" s="11" t="str">
        <f>IF('Atual-TXT'!A4138&lt;&gt;"",LEFT('Atual-TXT'!A4138,15),"")</f>
        <v/>
      </c>
      <c r="B4117" s="11" t="str">
        <f>IF('Atual-TXT'!A4138&lt;&gt;"",RIGHT(LEFT('Atual-TXT'!A4138,51),34),"")</f>
        <v/>
      </c>
      <c r="C4117" s="12" t="str">
        <f>IF('Atual-TXT'!A4138&lt;&gt;"",VALUE(RIGHT(LEFT('Atual-TXT'!A4138,75),23)),"")</f>
        <v/>
      </c>
      <c r="D4117" s="11" t="str">
        <f>IF('Atual-TXT'!A4138&lt;&gt;"",RIGHT(LEFT('Atual-TXT'!A4138,77),1),"")</f>
        <v/>
      </c>
      <c r="E4117" s="12" t="str">
        <f>IF('Atual-TXT'!A4138&lt;&gt;"",IF(MOD(VALUE(LEFT(A4117,1)),2)=1,IF(D4117="D",C4117,-C4117),IF(D4117="C",C4117,-C4117)),"")</f>
        <v/>
      </c>
    </row>
    <row r="4118" spans="1:5" x14ac:dyDescent="0.2">
      <c r="A4118" s="11" t="str">
        <f>IF('Atual-TXT'!A4139&lt;&gt;"",LEFT('Atual-TXT'!A4139,15),"")</f>
        <v/>
      </c>
      <c r="B4118" s="11" t="str">
        <f>IF('Atual-TXT'!A4139&lt;&gt;"",RIGHT(LEFT('Atual-TXT'!A4139,51),34),"")</f>
        <v/>
      </c>
      <c r="C4118" s="12" t="str">
        <f>IF('Atual-TXT'!A4139&lt;&gt;"",VALUE(RIGHT(LEFT('Atual-TXT'!A4139,75),23)),"")</f>
        <v/>
      </c>
      <c r="D4118" s="11" t="str">
        <f>IF('Atual-TXT'!A4139&lt;&gt;"",RIGHT(LEFT('Atual-TXT'!A4139,77),1),"")</f>
        <v/>
      </c>
      <c r="E4118" s="12" t="str">
        <f>IF('Atual-TXT'!A4139&lt;&gt;"",IF(MOD(VALUE(LEFT(A4118,1)),2)=1,IF(D4118="D",C4118,-C4118),IF(D4118="C",C4118,-C4118)),"")</f>
        <v/>
      </c>
    </row>
    <row r="4119" spans="1:5" x14ac:dyDescent="0.2">
      <c r="A4119" s="11" t="str">
        <f>IF('Atual-TXT'!A4140&lt;&gt;"",LEFT('Atual-TXT'!A4140,15),"")</f>
        <v/>
      </c>
      <c r="B4119" s="11" t="str">
        <f>IF('Atual-TXT'!A4140&lt;&gt;"",RIGHT(LEFT('Atual-TXT'!A4140,51),34),"")</f>
        <v/>
      </c>
      <c r="C4119" s="12" t="str">
        <f>IF('Atual-TXT'!A4140&lt;&gt;"",VALUE(RIGHT(LEFT('Atual-TXT'!A4140,75),23)),"")</f>
        <v/>
      </c>
      <c r="D4119" s="11" t="str">
        <f>IF('Atual-TXT'!A4140&lt;&gt;"",RIGHT(LEFT('Atual-TXT'!A4140,77),1),"")</f>
        <v/>
      </c>
      <c r="E4119" s="12" t="str">
        <f>IF('Atual-TXT'!A4140&lt;&gt;"",IF(MOD(VALUE(LEFT(A4119,1)),2)=1,IF(D4119="D",C4119,-C4119),IF(D4119="C",C4119,-C4119)),"")</f>
        <v/>
      </c>
    </row>
    <row r="4120" spans="1:5" x14ac:dyDescent="0.2">
      <c r="A4120" s="11" t="str">
        <f>IF('Atual-TXT'!A4141&lt;&gt;"",LEFT('Atual-TXT'!A4141,15),"")</f>
        <v/>
      </c>
      <c r="B4120" s="11" t="str">
        <f>IF('Atual-TXT'!A4141&lt;&gt;"",RIGHT(LEFT('Atual-TXT'!A4141,51),34),"")</f>
        <v/>
      </c>
      <c r="C4120" s="12" t="str">
        <f>IF('Atual-TXT'!A4141&lt;&gt;"",VALUE(RIGHT(LEFT('Atual-TXT'!A4141,75),23)),"")</f>
        <v/>
      </c>
      <c r="D4120" s="11" t="str">
        <f>IF('Atual-TXT'!A4141&lt;&gt;"",RIGHT(LEFT('Atual-TXT'!A4141,77),1),"")</f>
        <v/>
      </c>
      <c r="E4120" s="12" t="str">
        <f>IF('Atual-TXT'!A4141&lt;&gt;"",IF(MOD(VALUE(LEFT(A4120,1)),2)=1,IF(D4120="D",C4120,-C4120),IF(D4120="C",C4120,-C4120)),"")</f>
        <v/>
      </c>
    </row>
    <row r="4121" spans="1:5" x14ac:dyDescent="0.2">
      <c r="A4121" s="11" t="str">
        <f>IF('Atual-TXT'!A4142&lt;&gt;"",LEFT('Atual-TXT'!A4142,15),"")</f>
        <v/>
      </c>
      <c r="B4121" s="11" t="str">
        <f>IF('Atual-TXT'!A4142&lt;&gt;"",RIGHT(LEFT('Atual-TXT'!A4142,51),34),"")</f>
        <v/>
      </c>
      <c r="C4121" s="12" t="str">
        <f>IF('Atual-TXT'!A4142&lt;&gt;"",VALUE(RIGHT(LEFT('Atual-TXT'!A4142,75),23)),"")</f>
        <v/>
      </c>
      <c r="D4121" s="11" t="str">
        <f>IF('Atual-TXT'!A4142&lt;&gt;"",RIGHT(LEFT('Atual-TXT'!A4142,77),1),"")</f>
        <v/>
      </c>
      <c r="E4121" s="12" t="str">
        <f>IF('Atual-TXT'!A4142&lt;&gt;"",IF(MOD(VALUE(LEFT(A4121,1)),2)=1,IF(D4121="D",C4121,-C4121),IF(D4121="C",C4121,-C4121)),"")</f>
        <v/>
      </c>
    </row>
    <row r="4122" spans="1:5" x14ac:dyDescent="0.2">
      <c r="A4122" s="11" t="str">
        <f>IF('Atual-TXT'!A4143&lt;&gt;"",LEFT('Atual-TXT'!A4143,15),"")</f>
        <v/>
      </c>
      <c r="B4122" s="11" t="str">
        <f>IF('Atual-TXT'!A4143&lt;&gt;"",RIGHT(LEFT('Atual-TXT'!A4143,51),34),"")</f>
        <v/>
      </c>
      <c r="C4122" s="12" t="str">
        <f>IF('Atual-TXT'!A4143&lt;&gt;"",VALUE(RIGHT(LEFT('Atual-TXT'!A4143,75),23)),"")</f>
        <v/>
      </c>
      <c r="D4122" s="11" t="str">
        <f>IF('Atual-TXT'!A4143&lt;&gt;"",RIGHT(LEFT('Atual-TXT'!A4143,77),1),"")</f>
        <v/>
      </c>
      <c r="E4122" s="12" t="str">
        <f>IF('Atual-TXT'!A4143&lt;&gt;"",IF(MOD(VALUE(LEFT(A4122,1)),2)=1,IF(D4122="D",C4122,-C4122),IF(D4122="C",C4122,-C4122)),"")</f>
        <v/>
      </c>
    </row>
    <row r="4123" spans="1:5" x14ac:dyDescent="0.2">
      <c r="A4123" s="11" t="str">
        <f>IF('Atual-TXT'!A4144&lt;&gt;"",LEFT('Atual-TXT'!A4144,15),"")</f>
        <v/>
      </c>
      <c r="B4123" s="11" t="str">
        <f>IF('Atual-TXT'!A4144&lt;&gt;"",RIGHT(LEFT('Atual-TXT'!A4144,51),34),"")</f>
        <v/>
      </c>
      <c r="C4123" s="12" t="str">
        <f>IF('Atual-TXT'!A4144&lt;&gt;"",VALUE(RIGHT(LEFT('Atual-TXT'!A4144,75),23)),"")</f>
        <v/>
      </c>
      <c r="D4123" s="11" t="str">
        <f>IF('Atual-TXT'!A4144&lt;&gt;"",RIGHT(LEFT('Atual-TXT'!A4144,77),1),"")</f>
        <v/>
      </c>
      <c r="E4123" s="12" t="str">
        <f>IF('Atual-TXT'!A4144&lt;&gt;"",IF(MOD(VALUE(LEFT(A4123,1)),2)=1,IF(D4123="D",C4123,-C4123),IF(D4123="C",C4123,-C4123)),"")</f>
        <v/>
      </c>
    </row>
    <row r="4124" spans="1:5" x14ac:dyDescent="0.2">
      <c r="A4124" s="11" t="str">
        <f>IF('Atual-TXT'!A4145&lt;&gt;"",LEFT('Atual-TXT'!A4145,15),"")</f>
        <v/>
      </c>
      <c r="B4124" s="11" t="str">
        <f>IF('Atual-TXT'!A4145&lt;&gt;"",RIGHT(LEFT('Atual-TXT'!A4145,51),34),"")</f>
        <v/>
      </c>
      <c r="C4124" s="12" t="str">
        <f>IF('Atual-TXT'!A4145&lt;&gt;"",VALUE(RIGHT(LEFT('Atual-TXT'!A4145,75),23)),"")</f>
        <v/>
      </c>
      <c r="D4124" s="11" t="str">
        <f>IF('Atual-TXT'!A4145&lt;&gt;"",RIGHT(LEFT('Atual-TXT'!A4145,77),1),"")</f>
        <v/>
      </c>
      <c r="E4124" s="12" t="str">
        <f>IF('Atual-TXT'!A4145&lt;&gt;"",IF(MOD(VALUE(LEFT(A4124,1)),2)=1,IF(D4124="D",C4124,-C4124),IF(D4124="C",C4124,-C4124)),"")</f>
        <v/>
      </c>
    </row>
    <row r="4125" spans="1:5" x14ac:dyDescent="0.2">
      <c r="A4125" s="11" t="str">
        <f>IF('Atual-TXT'!A4146&lt;&gt;"",LEFT('Atual-TXT'!A4146,15),"")</f>
        <v/>
      </c>
      <c r="B4125" s="11" t="str">
        <f>IF('Atual-TXT'!A4146&lt;&gt;"",RIGHT(LEFT('Atual-TXT'!A4146,51),34),"")</f>
        <v/>
      </c>
      <c r="C4125" s="12" t="str">
        <f>IF('Atual-TXT'!A4146&lt;&gt;"",VALUE(RIGHT(LEFT('Atual-TXT'!A4146,75),23)),"")</f>
        <v/>
      </c>
      <c r="D4125" s="11" t="str">
        <f>IF('Atual-TXT'!A4146&lt;&gt;"",RIGHT(LEFT('Atual-TXT'!A4146,77),1),"")</f>
        <v/>
      </c>
      <c r="E4125" s="12" t="str">
        <f>IF('Atual-TXT'!A4146&lt;&gt;"",IF(MOD(VALUE(LEFT(A4125,1)),2)=1,IF(D4125="D",C4125,-C4125),IF(D4125="C",C4125,-C4125)),"")</f>
        <v/>
      </c>
    </row>
    <row r="4126" spans="1:5" x14ac:dyDescent="0.2">
      <c r="A4126" s="11" t="str">
        <f>IF('Atual-TXT'!A4147&lt;&gt;"",LEFT('Atual-TXT'!A4147,15),"")</f>
        <v/>
      </c>
      <c r="B4126" s="11" t="str">
        <f>IF('Atual-TXT'!A4147&lt;&gt;"",RIGHT(LEFT('Atual-TXT'!A4147,51),34),"")</f>
        <v/>
      </c>
      <c r="C4126" s="12" t="str">
        <f>IF('Atual-TXT'!A4147&lt;&gt;"",VALUE(RIGHT(LEFT('Atual-TXT'!A4147,75),23)),"")</f>
        <v/>
      </c>
      <c r="D4126" s="11" t="str">
        <f>IF('Atual-TXT'!A4147&lt;&gt;"",RIGHT(LEFT('Atual-TXT'!A4147,77),1),"")</f>
        <v/>
      </c>
      <c r="E4126" s="12" t="str">
        <f>IF('Atual-TXT'!A4147&lt;&gt;"",IF(MOD(VALUE(LEFT(A4126,1)),2)=1,IF(D4126="D",C4126,-C4126),IF(D4126="C",C4126,-C4126)),"")</f>
        <v/>
      </c>
    </row>
    <row r="4127" spans="1:5" x14ac:dyDescent="0.2">
      <c r="A4127" s="11" t="str">
        <f>IF('Atual-TXT'!A4148&lt;&gt;"",LEFT('Atual-TXT'!A4148,15),"")</f>
        <v/>
      </c>
      <c r="B4127" s="11" t="str">
        <f>IF('Atual-TXT'!A4148&lt;&gt;"",RIGHT(LEFT('Atual-TXT'!A4148,51),34),"")</f>
        <v/>
      </c>
      <c r="C4127" s="12" t="str">
        <f>IF('Atual-TXT'!A4148&lt;&gt;"",VALUE(RIGHT(LEFT('Atual-TXT'!A4148,75),23)),"")</f>
        <v/>
      </c>
      <c r="D4127" s="11" t="str">
        <f>IF('Atual-TXT'!A4148&lt;&gt;"",RIGHT(LEFT('Atual-TXT'!A4148,77),1),"")</f>
        <v/>
      </c>
      <c r="E4127" s="12" t="str">
        <f>IF('Atual-TXT'!A4148&lt;&gt;"",IF(MOD(VALUE(LEFT(A4127,1)),2)=1,IF(D4127="D",C4127,-C4127),IF(D4127="C",C4127,-C4127)),"")</f>
        <v/>
      </c>
    </row>
    <row r="4128" spans="1:5" x14ac:dyDescent="0.2">
      <c r="A4128" s="11" t="str">
        <f>IF('Atual-TXT'!A4149&lt;&gt;"",LEFT('Atual-TXT'!A4149,15),"")</f>
        <v/>
      </c>
      <c r="B4128" s="11" t="str">
        <f>IF('Atual-TXT'!A4149&lt;&gt;"",RIGHT(LEFT('Atual-TXT'!A4149,51),34),"")</f>
        <v/>
      </c>
      <c r="C4128" s="12" t="str">
        <f>IF('Atual-TXT'!A4149&lt;&gt;"",VALUE(RIGHT(LEFT('Atual-TXT'!A4149,75),23)),"")</f>
        <v/>
      </c>
      <c r="D4128" s="11" t="str">
        <f>IF('Atual-TXT'!A4149&lt;&gt;"",RIGHT(LEFT('Atual-TXT'!A4149,77),1),"")</f>
        <v/>
      </c>
      <c r="E4128" s="12" t="str">
        <f>IF('Atual-TXT'!A4149&lt;&gt;"",IF(MOD(VALUE(LEFT(A4128,1)),2)=1,IF(D4128="D",C4128,-C4128),IF(D4128="C",C4128,-C4128)),"")</f>
        <v/>
      </c>
    </row>
    <row r="4129" spans="1:5" x14ac:dyDescent="0.2">
      <c r="A4129" s="11" t="str">
        <f>IF('Atual-TXT'!A4150&lt;&gt;"",LEFT('Atual-TXT'!A4150,15),"")</f>
        <v/>
      </c>
      <c r="B4129" s="11" t="str">
        <f>IF('Atual-TXT'!A4150&lt;&gt;"",RIGHT(LEFT('Atual-TXT'!A4150,51),34),"")</f>
        <v/>
      </c>
      <c r="C4129" s="12" t="str">
        <f>IF('Atual-TXT'!A4150&lt;&gt;"",VALUE(RIGHT(LEFT('Atual-TXT'!A4150,75),23)),"")</f>
        <v/>
      </c>
      <c r="D4129" s="11" t="str">
        <f>IF('Atual-TXT'!A4150&lt;&gt;"",RIGHT(LEFT('Atual-TXT'!A4150,77),1),"")</f>
        <v/>
      </c>
      <c r="E4129" s="12" t="str">
        <f>IF('Atual-TXT'!A4150&lt;&gt;"",IF(MOD(VALUE(LEFT(A4129,1)),2)=1,IF(D4129="D",C4129,-C4129),IF(D4129="C",C4129,-C4129)),"")</f>
        <v/>
      </c>
    </row>
    <row r="4130" spans="1:5" x14ac:dyDescent="0.2">
      <c r="A4130" s="11" t="str">
        <f>IF('Atual-TXT'!A4151&lt;&gt;"",LEFT('Atual-TXT'!A4151,15),"")</f>
        <v/>
      </c>
      <c r="B4130" s="11" t="str">
        <f>IF('Atual-TXT'!A4151&lt;&gt;"",RIGHT(LEFT('Atual-TXT'!A4151,51),34),"")</f>
        <v/>
      </c>
      <c r="C4130" s="12" t="str">
        <f>IF('Atual-TXT'!A4151&lt;&gt;"",VALUE(RIGHT(LEFT('Atual-TXT'!A4151,75),23)),"")</f>
        <v/>
      </c>
      <c r="D4130" s="11" t="str">
        <f>IF('Atual-TXT'!A4151&lt;&gt;"",RIGHT(LEFT('Atual-TXT'!A4151,77),1),"")</f>
        <v/>
      </c>
      <c r="E4130" s="12" t="str">
        <f>IF('Atual-TXT'!A4151&lt;&gt;"",IF(MOD(VALUE(LEFT(A4130,1)),2)=1,IF(D4130="D",C4130,-C4130),IF(D4130="C",C4130,-C4130)),"")</f>
        <v/>
      </c>
    </row>
    <row r="4131" spans="1:5" x14ac:dyDescent="0.2">
      <c r="A4131" s="11" t="str">
        <f>IF('Atual-TXT'!A4152&lt;&gt;"",LEFT('Atual-TXT'!A4152,15),"")</f>
        <v/>
      </c>
      <c r="B4131" s="11" t="str">
        <f>IF('Atual-TXT'!A4152&lt;&gt;"",RIGHT(LEFT('Atual-TXT'!A4152,51),34),"")</f>
        <v/>
      </c>
      <c r="C4131" s="12" t="str">
        <f>IF('Atual-TXT'!A4152&lt;&gt;"",VALUE(RIGHT(LEFT('Atual-TXT'!A4152,75),23)),"")</f>
        <v/>
      </c>
      <c r="D4131" s="11" t="str">
        <f>IF('Atual-TXT'!A4152&lt;&gt;"",RIGHT(LEFT('Atual-TXT'!A4152,77),1),"")</f>
        <v/>
      </c>
      <c r="E4131" s="12" t="str">
        <f>IF('Atual-TXT'!A4152&lt;&gt;"",IF(MOD(VALUE(LEFT(A4131,1)),2)=1,IF(D4131="D",C4131,-C4131),IF(D4131="C",C4131,-C4131)),"")</f>
        <v/>
      </c>
    </row>
    <row r="4132" spans="1:5" x14ac:dyDescent="0.2">
      <c r="A4132" s="11" t="str">
        <f>IF('Atual-TXT'!A4153&lt;&gt;"",LEFT('Atual-TXT'!A4153,15),"")</f>
        <v/>
      </c>
      <c r="B4132" s="11" t="str">
        <f>IF('Atual-TXT'!A4153&lt;&gt;"",RIGHT(LEFT('Atual-TXT'!A4153,51),34),"")</f>
        <v/>
      </c>
      <c r="C4132" s="12" t="str">
        <f>IF('Atual-TXT'!A4153&lt;&gt;"",VALUE(RIGHT(LEFT('Atual-TXT'!A4153,75),23)),"")</f>
        <v/>
      </c>
      <c r="D4132" s="11" t="str">
        <f>IF('Atual-TXT'!A4153&lt;&gt;"",RIGHT(LEFT('Atual-TXT'!A4153,77),1),"")</f>
        <v/>
      </c>
      <c r="E4132" s="12" t="str">
        <f>IF('Atual-TXT'!A4153&lt;&gt;"",IF(MOD(VALUE(LEFT(A4132,1)),2)=1,IF(D4132="D",C4132,-C4132),IF(D4132="C",C4132,-C4132)),"")</f>
        <v/>
      </c>
    </row>
    <row r="4133" spans="1:5" x14ac:dyDescent="0.2">
      <c r="A4133" s="11" t="str">
        <f>IF('Atual-TXT'!A4154&lt;&gt;"",LEFT('Atual-TXT'!A4154,15),"")</f>
        <v/>
      </c>
      <c r="B4133" s="11" t="str">
        <f>IF('Atual-TXT'!A4154&lt;&gt;"",RIGHT(LEFT('Atual-TXT'!A4154,51),34),"")</f>
        <v/>
      </c>
      <c r="C4133" s="12" t="str">
        <f>IF('Atual-TXT'!A4154&lt;&gt;"",VALUE(RIGHT(LEFT('Atual-TXT'!A4154,75),23)),"")</f>
        <v/>
      </c>
      <c r="D4133" s="11" t="str">
        <f>IF('Atual-TXT'!A4154&lt;&gt;"",RIGHT(LEFT('Atual-TXT'!A4154,77),1),"")</f>
        <v/>
      </c>
      <c r="E4133" s="12" t="str">
        <f>IF('Atual-TXT'!A4154&lt;&gt;"",IF(MOD(VALUE(LEFT(A4133,1)),2)=1,IF(D4133="D",C4133,-C4133),IF(D4133="C",C4133,-C4133)),"")</f>
        <v/>
      </c>
    </row>
    <row r="4134" spans="1:5" x14ac:dyDescent="0.2">
      <c r="A4134" s="11" t="str">
        <f>IF('Atual-TXT'!A4155&lt;&gt;"",LEFT('Atual-TXT'!A4155,15),"")</f>
        <v/>
      </c>
      <c r="B4134" s="11" t="str">
        <f>IF('Atual-TXT'!A4155&lt;&gt;"",RIGHT(LEFT('Atual-TXT'!A4155,51),34),"")</f>
        <v/>
      </c>
      <c r="C4134" s="12" t="str">
        <f>IF('Atual-TXT'!A4155&lt;&gt;"",VALUE(RIGHT(LEFT('Atual-TXT'!A4155,75),23)),"")</f>
        <v/>
      </c>
      <c r="D4134" s="11" t="str">
        <f>IF('Atual-TXT'!A4155&lt;&gt;"",RIGHT(LEFT('Atual-TXT'!A4155,77),1),"")</f>
        <v/>
      </c>
      <c r="E4134" s="12" t="str">
        <f>IF('Atual-TXT'!A4155&lt;&gt;"",IF(MOD(VALUE(LEFT(A4134,1)),2)=1,IF(D4134="D",C4134,-C4134),IF(D4134="C",C4134,-C4134)),"")</f>
        <v/>
      </c>
    </row>
    <row r="4135" spans="1:5" x14ac:dyDescent="0.2">
      <c r="A4135" s="11" t="str">
        <f>IF('Atual-TXT'!A4156&lt;&gt;"",LEFT('Atual-TXT'!A4156,15),"")</f>
        <v/>
      </c>
      <c r="B4135" s="11" t="str">
        <f>IF('Atual-TXT'!A4156&lt;&gt;"",RIGHT(LEFT('Atual-TXT'!A4156,51),34),"")</f>
        <v/>
      </c>
      <c r="C4135" s="12" t="str">
        <f>IF('Atual-TXT'!A4156&lt;&gt;"",VALUE(RIGHT(LEFT('Atual-TXT'!A4156,75),23)),"")</f>
        <v/>
      </c>
      <c r="D4135" s="11" t="str">
        <f>IF('Atual-TXT'!A4156&lt;&gt;"",RIGHT(LEFT('Atual-TXT'!A4156,77),1),"")</f>
        <v/>
      </c>
      <c r="E4135" s="12" t="str">
        <f>IF('Atual-TXT'!A4156&lt;&gt;"",IF(MOD(VALUE(LEFT(A4135,1)),2)=1,IF(D4135="D",C4135,-C4135),IF(D4135="C",C4135,-C4135)),"")</f>
        <v/>
      </c>
    </row>
    <row r="4136" spans="1:5" x14ac:dyDescent="0.2">
      <c r="A4136" s="11" t="str">
        <f>IF('Atual-TXT'!A4157&lt;&gt;"",LEFT('Atual-TXT'!A4157,15),"")</f>
        <v/>
      </c>
      <c r="B4136" s="11" t="str">
        <f>IF('Atual-TXT'!A4157&lt;&gt;"",RIGHT(LEFT('Atual-TXT'!A4157,51),34),"")</f>
        <v/>
      </c>
      <c r="C4136" s="12" t="str">
        <f>IF('Atual-TXT'!A4157&lt;&gt;"",VALUE(RIGHT(LEFT('Atual-TXT'!A4157,75),23)),"")</f>
        <v/>
      </c>
      <c r="D4136" s="11" t="str">
        <f>IF('Atual-TXT'!A4157&lt;&gt;"",RIGHT(LEFT('Atual-TXT'!A4157,77),1),"")</f>
        <v/>
      </c>
      <c r="E4136" s="12" t="str">
        <f>IF('Atual-TXT'!A4157&lt;&gt;"",IF(MOD(VALUE(LEFT(A4136,1)),2)=1,IF(D4136="D",C4136,-C4136),IF(D4136="C",C4136,-C4136)),"")</f>
        <v/>
      </c>
    </row>
    <row r="4137" spans="1:5" x14ac:dyDescent="0.2">
      <c r="A4137" s="11" t="str">
        <f>IF('Atual-TXT'!A4158&lt;&gt;"",LEFT('Atual-TXT'!A4158,15),"")</f>
        <v/>
      </c>
      <c r="B4137" s="11" t="str">
        <f>IF('Atual-TXT'!A4158&lt;&gt;"",RIGHT(LEFT('Atual-TXT'!A4158,51),34),"")</f>
        <v/>
      </c>
      <c r="C4137" s="12" t="str">
        <f>IF('Atual-TXT'!A4158&lt;&gt;"",VALUE(RIGHT(LEFT('Atual-TXT'!A4158,75),23)),"")</f>
        <v/>
      </c>
      <c r="D4137" s="11" t="str">
        <f>IF('Atual-TXT'!A4158&lt;&gt;"",RIGHT(LEFT('Atual-TXT'!A4158,77),1),"")</f>
        <v/>
      </c>
      <c r="E4137" s="12" t="str">
        <f>IF('Atual-TXT'!A4158&lt;&gt;"",IF(MOD(VALUE(LEFT(A4137,1)),2)=1,IF(D4137="D",C4137,-C4137),IF(D4137="C",C4137,-C4137)),"")</f>
        <v/>
      </c>
    </row>
    <row r="4138" spans="1:5" x14ac:dyDescent="0.2">
      <c r="A4138" s="11" t="str">
        <f>IF('Atual-TXT'!A4159&lt;&gt;"",LEFT('Atual-TXT'!A4159,15),"")</f>
        <v/>
      </c>
      <c r="B4138" s="11" t="str">
        <f>IF('Atual-TXT'!A4159&lt;&gt;"",RIGHT(LEFT('Atual-TXT'!A4159,51),34),"")</f>
        <v/>
      </c>
      <c r="C4138" s="12" t="str">
        <f>IF('Atual-TXT'!A4159&lt;&gt;"",VALUE(RIGHT(LEFT('Atual-TXT'!A4159,75),23)),"")</f>
        <v/>
      </c>
      <c r="D4138" s="11" t="str">
        <f>IF('Atual-TXT'!A4159&lt;&gt;"",RIGHT(LEFT('Atual-TXT'!A4159,77),1),"")</f>
        <v/>
      </c>
      <c r="E4138" s="12" t="str">
        <f>IF('Atual-TXT'!A4159&lt;&gt;"",IF(MOD(VALUE(LEFT(A4138,1)),2)=1,IF(D4138="D",C4138,-C4138),IF(D4138="C",C4138,-C4138)),"")</f>
        <v/>
      </c>
    </row>
    <row r="4139" spans="1:5" x14ac:dyDescent="0.2">
      <c r="A4139" s="11" t="str">
        <f>IF('Atual-TXT'!A4160&lt;&gt;"",LEFT('Atual-TXT'!A4160,15),"")</f>
        <v/>
      </c>
      <c r="B4139" s="11" t="str">
        <f>IF('Atual-TXT'!A4160&lt;&gt;"",RIGHT(LEFT('Atual-TXT'!A4160,51),34),"")</f>
        <v/>
      </c>
      <c r="C4139" s="12" t="str">
        <f>IF('Atual-TXT'!A4160&lt;&gt;"",VALUE(RIGHT(LEFT('Atual-TXT'!A4160,75),23)),"")</f>
        <v/>
      </c>
      <c r="D4139" s="11" t="str">
        <f>IF('Atual-TXT'!A4160&lt;&gt;"",RIGHT(LEFT('Atual-TXT'!A4160,77),1),"")</f>
        <v/>
      </c>
      <c r="E4139" s="12" t="str">
        <f>IF('Atual-TXT'!A4160&lt;&gt;"",IF(MOD(VALUE(LEFT(A4139,1)),2)=1,IF(D4139="D",C4139,-C4139),IF(D4139="C",C4139,-C4139)),"")</f>
        <v/>
      </c>
    </row>
    <row r="4140" spans="1:5" x14ac:dyDescent="0.2">
      <c r="A4140" s="11" t="str">
        <f>IF('Atual-TXT'!A4161&lt;&gt;"",LEFT('Atual-TXT'!A4161,15),"")</f>
        <v/>
      </c>
      <c r="B4140" s="11" t="str">
        <f>IF('Atual-TXT'!A4161&lt;&gt;"",RIGHT(LEFT('Atual-TXT'!A4161,51),34),"")</f>
        <v/>
      </c>
      <c r="C4140" s="12" t="str">
        <f>IF('Atual-TXT'!A4161&lt;&gt;"",VALUE(RIGHT(LEFT('Atual-TXT'!A4161,75),23)),"")</f>
        <v/>
      </c>
      <c r="D4140" s="11" t="str">
        <f>IF('Atual-TXT'!A4161&lt;&gt;"",RIGHT(LEFT('Atual-TXT'!A4161,77),1),"")</f>
        <v/>
      </c>
      <c r="E4140" s="12" t="str">
        <f>IF('Atual-TXT'!A4161&lt;&gt;"",IF(MOD(VALUE(LEFT(A4140,1)),2)=1,IF(D4140="D",C4140,-C4140),IF(D4140="C",C4140,-C4140)),"")</f>
        <v/>
      </c>
    </row>
    <row r="4141" spans="1:5" x14ac:dyDescent="0.2">
      <c r="A4141" s="11" t="str">
        <f>IF('Atual-TXT'!A4162&lt;&gt;"",LEFT('Atual-TXT'!A4162,15),"")</f>
        <v/>
      </c>
      <c r="B4141" s="11" t="str">
        <f>IF('Atual-TXT'!A4162&lt;&gt;"",RIGHT(LEFT('Atual-TXT'!A4162,51),34),"")</f>
        <v/>
      </c>
      <c r="C4141" s="12" t="str">
        <f>IF('Atual-TXT'!A4162&lt;&gt;"",VALUE(RIGHT(LEFT('Atual-TXT'!A4162,75),23)),"")</f>
        <v/>
      </c>
      <c r="D4141" s="11" t="str">
        <f>IF('Atual-TXT'!A4162&lt;&gt;"",RIGHT(LEFT('Atual-TXT'!A4162,77),1),"")</f>
        <v/>
      </c>
      <c r="E4141" s="12" t="str">
        <f>IF('Atual-TXT'!A4162&lt;&gt;"",IF(MOD(VALUE(LEFT(A4141,1)),2)=1,IF(D4141="D",C4141,-C4141),IF(D4141="C",C4141,-C4141)),"")</f>
        <v/>
      </c>
    </row>
    <row r="4142" spans="1:5" x14ac:dyDescent="0.2">
      <c r="A4142" s="11" t="str">
        <f>IF('Atual-TXT'!A4163&lt;&gt;"",LEFT('Atual-TXT'!A4163,15),"")</f>
        <v/>
      </c>
      <c r="B4142" s="11" t="str">
        <f>IF('Atual-TXT'!A4163&lt;&gt;"",RIGHT(LEFT('Atual-TXT'!A4163,51),34),"")</f>
        <v/>
      </c>
      <c r="C4142" s="12" t="str">
        <f>IF('Atual-TXT'!A4163&lt;&gt;"",VALUE(RIGHT(LEFT('Atual-TXT'!A4163,75),23)),"")</f>
        <v/>
      </c>
      <c r="D4142" s="11" t="str">
        <f>IF('Atual-TXT'!A4163&lt;&gt;"",RIGHT(LEFT('Atual-TXT'!A4163,77),1),"")</f>
        <v/>
      </c>
      <c r="E4142" s="12" t="str">
        <f>IF('Atual-TXT'!A4163&lt;&gt;"",IF(MOD(VALUE(LEFT(A4142,1)),2)=1,IF(D4142="D",C4142,-C4142),IF(D4142="C",C4142,-C4142)),"")</f>
        <v/>
      </c>
    </row>
    <row r="4143" spans="1:5" x14ac:dyDescent="0.2">
      <c r="A4143" s="11" t="str">
        <f>IF('Atual-TXT'!A4164&lt;&gt;"",LEFT('Atual-TXT'!A4164,15),"")</f>
        <v/>
      </c>
      <c r="B4143" s="11" t="str">
        <f>IF('Atual-TXT'!A4164&lt;&gt;"",RIGHT(LEFT('Atual-TXT'!A4164,51),34),"")</f>
        <v/>
      </c>
      <c r="C4143" s="12" t="str">
        <f>IF('Atual-TXT'!A4164&lt;&gt;"",VALUE(RIGHT(LEFT('Atual-TXT'!A4164,75),23)),"")</f>
        <v/>
      </c>
      <c r="D4143" s="11" t="str">
        <f>IF('Atual-TXT'!A4164&lt;&gt;"",RIGHT(LEFT('Atual-TXT'!A4164,77),1),"")</f>
        <v/>
      </c>
      <c r="E4143" s="12" t="str">
        <f>IF('Atual-TXT'!A4164&lt;&gt;"",IF(MOD(VALUE(LEFT(A4143,1)),2)=1,IF(D4143="D",C4143,-C4143),IF(D4143="C",C4143,-C4143)),"")</f>
        <v/>
      </c>
    </row>
    <row r="4144" spans="1:5" x14ac:dyDescent="0.2">
      <c r="A4144" s="11" t="str">
        <f>IF('Atual-TXT'!A4165&lt;&gt;"",LEFT('Atual-TXT'!A4165,15),"")</f>
        <v/>
      </c>
      <c r="B4144" s="11" t="str">
        <f>IF('Atual-TXT'!A4165&lt;&gt;"",RIGHT(LEFT('Atual-TXT'!A4165,51),34),"")</f>
        <v/>
      </c>
      <c r="C4144" s="12" t="str">
        <f>IF('Atual-TXT'!A4165&lt;&gt;"",VALUE(RIGHT(LEFT('Atual-TXT'!A4165,75),23)),"")</f>
        <v/>
      </c>
      <c r="D4144" s="11" t="str">
        <f>IF('Atual-TXT'!A4165&lt;&gt;"",RIGHT(LEFT('Atual-TXT'!A4165,77),1),"")</f>
        <v/>
      </c>
      <c r="E4144" s="12" t="str">
        <f>IF('Atual-TXT'!A4165&lt;&gt;"",IF(MOD(VALUE(LEFT(A4144,1)),2)=1,IF(D4144="D",C4144,-C4144),IF(D4144="C",C4144,-C4144)),"")</f>
        <v/>
      </c>
    </row>
    <row r="4145" spans="1:5" x14ac:dyDescent="0.2">
      <c r="A4145" s="11" t="str">
        <f>IF('Atual-TXT'!A4166&lt;&gt;"",LEFT('Atual-TXT'!A4166,15),"")</f>
        <v/>
      </c>
      <c r="B4145" s="11" t="str">
        <f>IF('Atual-TXT'!A4166&lt;&gt;"",RIGHT(LEFT('Atual-TXT'!A4166,51),34),"")</f>
        <v/>
      </c>
      <c r="C4145" s="12" t="str">
        <f>IF('Atual-TXT'!A4166&lt;&gt;"",VALUE(RIGHT(LEFT('Atual-TXT'!A4166,75),23)),"")</f>
        <v/>
      </c>
      <c r="D4145" s="11" t="str">
        <f>IF('Atual-TXT'!A4166&lt;&gt;"",RIGHT(LEFT('Atual-TXT'!A4166,77),1),"")</f>
        <v/>
      </c>
      <c r="E4145" s="12" t="str">
        <f>IF('Atual-TXT'!A4166&lt;&gt;"",IF(MOD(VALUE(LEFT(A4145,1)),2)=1,IF(D4145="D",C4145,-C4145),IF(D4145="C",C4145,-C4145)),"")</f>
        <v/>
      </c>
    </row>
    <row r="4146" spans="1:5" x14ac:dyDescent="0.2">
      <c r="A4146" s="11" t="str">
        <f>IF('Atual-TXT'!A4167&lt;&gt;"",LEFT('Atual-TXT'!A4167,15),"")</f>
        <v/>
      </c>
      <c r="B4146" s="11" t="str">
        <f>IF('Atual-TXT'!A4167&lt;&gt;"",RIGHT(LEFT('Atual-TXT'!A4167,51),34),"")</f>
        <v/>
      </c>
      <c r="C4146" s="12" t="str">
        <f>IF('Atual-TXT'!A4167&lt;&gt;"",VALUE(RIGHT(LEFT('Atual-TXT'!A4167,75),23)),"")</f>
        <v/>
      </c>
      <c r="D4146" s="11" t="str">
        <f>IF('Atual-TXT'!A4167&lt;&gt;"",RIGHT(LEFT('Atual-TXT'!A4167,77),1),"")</f>
        <v/>
      </c>
      <c r="E4146" s="12" t="str">
        <f>IF('Atual-TXT'!A4167&lt;&gt;"",IF(MOD(VALUE(LEFT(A4146,1)),2)=1,IF(D4146="D",C4146,-C4146),IF(D4146="C",C4146,-C4146)),"")</f>
        <v/>
      </c>
    </row>
    <row r="4147" spans="1:5" x14ac:dyDescent="0.2">
      <c r="A4147" s="11" t="str">
        <f>IF('Atual-TXT'!A4168&lt;&gt;"",LEFT('Atual-TXT'!A4168,15),"")</f>
        <v/>
      </c>
      <c r="B4147" s="11" t="str">
        <f>IF('Atual-TXT'!A4168&lt;&gt;"",RIGHT(LEFT('Atual-TXT'!A4168,51),34),"")</f>
        <v/>
      </c>
      <c r="C4147" s="12" t="str">
        <f>IF('Atual-TXT'!A4168&lt;&gt;"",VALUE(RIGHT(LEFT('Atual-TXT'!A4168,75),23)),"")</f>
        <v/>
      </c>
      <c r="D4147" s="11" t="str">
        <f>IF('Atual-TXT'!A4168&lt;&gt;"",RIGHT(LEFT('Atual-TXT'!A4168,77),1),"")</f>
        <v/>
      </c>
      <c r="E4147" s="12" t="str">
        <f>IF('Atual-TXT'!A4168&lt;&gt;"",IF(MOD(VALUE(LEFT(A4147,1)),2)=1,IF(D4147="D",C4147,-C4147),IF(D4147="C",C4147,-C4147)),"")</f>
        <v/>
      </c>
    </row>
    <row r="4148" spans="1:5" x14ac:dyDescent="0.2">
      <c r="A4148" s="11" t="str">
        <f>IF('Atual-TXT'!A4169&lt;&gt;"",LEFT('Atual-TXT'!A4169,15),"")</f>
        <v/>
      </c>
      <c r="B4148" s="11" t="str">
        <f>IF('Atual-TXT'!A4169&lt;&gt;"",RIGHT(LEFT('Atual-TXT'!A4169,51),34),"")</f>
        <v/>
      </c>
      <c r="C4148" s="12" t="str">
        <f>IF('Atual-TXT'!A4169&lt;&gt;"",VALUE(RIGHT(LEFT('Atual-TXT'!A4169,75),23)),"")</f>
        <v/>
      </c>
      <c r="D4148" s="11" t="str">
        <f>IF('Atual-TXT'!A4169&lt;&gt;"",RIGHT(LEFT('Atual-TXT'!A4169,77),1),"")</f>
        <v/>
      </c>
      <c r="E4148" s="12" t="str">
        <f>IF('Atual-TXT'!A4169&lt;&gt;"",IF(MOD(VALUE(LEFT(A4148,1)),2)=1,IF(D4148="D",C4148,-C4148),IF(D4148="C",C4148,-C4148)),"")</f>
        <v/>
      </c>
    </row>
    <row r="4149" spans="1:5" x14ac:dyDescent="0.2">
      <c r="A4149" s="11" t="str">
        <f>IF('Atual-TXT'!A4170&lt;&gt;"",LEFT('Atual-TXT'!A4170,15),"")</f>
        <v/>
      </c>
      <c r="B4149" s="11" t="str">
        <f>IF('Atual-TXT'!A4170&lt;&gt;"",RIGHT(LEFT('Atual-TXT'!A4170,51),34),"")</f>
        <v/>
      </c>
      <c r="C4149" s="12" t="str">
        <f>IF('Atual-TXT'!A4170&lt;&gt;"",VALUE(RIGHT(LEFT('Atual-TXT'!A4170,75),23)),"")</f>
        <v/>
      </c>
      <c r="D4149" s="11" t="str">
        <f>IF('Atual-TXT'!A4170&lt;&gt;"",RIGHT(LEFT('Atual-TXT'!A4170,77),1),"")</f>
        <v/>
      </c>
      <c r="E4149" s="12" t="str">
        <f>IF('Atual-TXT'!A4170&lt;&gt;"",IF(MOD(VALUE(LEFT(A4149,1)),2)=1,IF(D4149="D",C4149,-C4149),IF(D4149="C",C4149,-C4149)),"")</f>
        <v/>
      </c>
    </row>
    <row r="4150" spans="1:5" x14ac:dyDescent="0.2">
      <c r="A4150" s="11" t="str">
        <f>IF('Atual-TXT'!A4171&lt;&gt;"",LEFT('Atual-TXT'!A4171,15),"")</f>
        <v/>
      </c>
      <c r="B4150" s="11" t="str">
        <f>IF('Atual-TXT'!A4171&lt;&gt;"",RIGHT(LEFT('Atual-TXT'!A4171,51),34),"")</f>
        <v/>
      </c>
      <c r="C4150" s="12" t="str">
        <f>IF('Atual-TXT'!A4171&lt;&gt;"",VALUE(RIGHT(LEFT('Atual-TXT'!A4171,75),23)),"")</f>
        <v/>
      </c>
      <c r="D4150" s="11" t="str">
        <f>IF('Atual-TXT'!A4171&lt;&gt;"",RIGHT(LEFT('Atual-TXT'!A4171,77),1),"")</f>
        <v/>
      </c>
      <c r="E4150" s="12" t="str">
        <f>IF('Atual-TXT'!A4171&lt;&gt;"",IF(MOD(VALUE(LEFT(A4150,1)),2)=1,IF(D4150="D",C4150,-C4150),IF(D4150="C",C4150,-C4150)),"")</f>
        <v/>
      </c>
    </row>
    <row r="4151" spans="1:5" x14ac:dyDescent="0.2">
      <c r="A4151" s="11" t="str">
        <f>IF('Atual-TXT'!A4172&lt;&gt;"",LEFT('Atual-TXT'!A4172,15),"")</f>
        <v/>
      </c>
      <c r="B4151" s="11" t="str">
        <f>IF('Atual-TXT'!A4172&lt;&gt;"",RIGHT(LEFT('Atual-TXT'!A4172,51),34),"")</f>
        <v/>
      </c>
      <c r="C4151" s="12" t="str">
        <f>IF('Atual-TXT'!A4172&lt;&gt;"",VALUE(RIGHT(LEFT('Atual-TXT'!A4172,75),23)),"")</f>
        <v/>
      </c>
      <c r="D4151" s="11" t="str">
        <f>IF('Atual-TXT'!A4172&lt;&gt;"",RIGHT(LEFT('Atual-TXT'!A4172,77),1),"")</f>
        <v/>
      </c>
      <c r="E4151" s="12" t="str">
        <f>IF('Atual-TXT'!A4172&lt;&gt;"",IF(MOD(VALUE(LEFT(A4151,1)),2)=1,IF(D4151="D",C4151,-C4151),IF(D4151="C",C4151,-C4151)),"")</f>
        <v/>
      </c>
    </row>
    <row r="4152" spans="1:5" x14ac:dyDescent="0.2">
      <c r="A4152" s="11" t="str">
        <f>IF('Atual-TXT'!A4173&lt;&gt;"",LEFT('Atual-TXT'!A4173,15),"")</f>
        <v/>
      </c>
      <c r="B4152" s="11" t="str">
        <f>IF('Atual-TXT'!A4173&lt;&gt;"",RIGHT(LEFT('Atual-TXT'!A4173,51),34),"")</f>
        <v/>
      </c>
      <c r="C4152" s="12" t="str">
        <f>IF('Atual-TXT'!A4173&lt;&gt;"",VALUE(RIGHT(LEFT('Atual-TXT'!A4173,75),23)),"")</f>
        <v/>
      </c>
      <c r="D4152" s="11" t="str">
        <f>IF('Atual-TXT'!A4173&lt;&gt;"",RIGHT(LEFT('Atual-TXT'!A4173,77),1),"")</f>
        <v/>
      </c>
      <c r="E4152" s="12" t="str">
        <f>IF('Atual-TXT'!A4173&lt;&gt;"",IF(MOD(VALUE(LEFT(A4152,1)),2)=1,IF(D4152="D",C4152,-C4152),IF(D4152="C",C4152,-C4152)),"")</f>
        <v/>
      </c>
    </row>
    <row r="4153" spans="1:5" x14ac:dyDescent="0.2">
      <c r="A4153" s="11" t="str">
        <f>IF('Atual-TXT'!A4174&lt;&gt;"",LEFT('Atual-TXT'!A4174,15),"")</f>
        <v/>
      </c>
      <c r="B4153" s="11" t="str">
        <f>IF('Atual-TXT'!A4174&lt;&gt;"",RIGHT(LEFT('Atual-TXT'!A4174,51),34),"")</f>
        <v/>
      </c>
      <c r="C4153" s="12" t="str">
        <f>IF('Atual-TXT'!A4174&lt;&gt;"",VALUE(RIGHT(LEFT('Atual-TXT'!A4174,75),23)),"")</f>
        <v/>
      </c>
      <c r="D4153" s="11" t="str">
        <f>IF('Atual-TXT'!A4174&lt;&gt;"",RIGHT(LEFT('Atual-TXT'!A4174,77),1),"")</f>
        <v/>
      </c>
      <c r="E4153" s="12" t="str">
        <f>IF('Atual-TXT'!A4174&lt;&gt;"",IF(MOD(VALUE(LEFT(A4153,1)),2)=1,IF(D4153="D",C4153,-C4153),IF(D4153="C",C4153,-C4153)),"")</f>
        <v/>
      </c>
    </row>
    <row r="4154" spans="1:5" x14ac:dyDescent="0.2">
      <c r="A4154" s="11" t="str">
        <f>IF('Atual-TXT'!A4175&lt;&gt;"",LEFT('Atual-TXT'!A4175,15),"")</f>
        <v/>
      </c>
      <c r="B4154" s="11" t="str">
        <f>IF('Atual-TXT'!A4175&lt;&gt;"",RIGHT(LEFT('Atual-TXT'!A4175,51),34),"")</f>
        <v/>
      </c>
      <c r="C4154" s="12" t="str">
        <f>IF('Atual-TXT'!A4175&lt;&gt;"",VALUE(RIGHT(LEFT('Atual-TXT'!A4175,75),23)),"")</f>
        <v/>
      </c>
      <c r="D4154" s="11" t="str">
        <f>IF('Atual-TXT'!A4175&lt;&gt;"",RIGHT(LEFT('Atual-TXT'!A4175,77),1),"")</f>
        <v/>
      </c>
      <c r="E4154" s="12" t="str">
        <f>IF('Atual-TXT'!A4175&lt;&gt;"",IF(MOD(VALUE(LEFT(A4154,1)),2)=1,IF(D4154="D",C4154,-C4154),IF(D4154="C",C4154,-C4154)),"")</f>
        <v/>
      </c>
    </row>
    <row r="4155" spans="1:5" x14ac:dyDescent="0.2">
      <c r="A4155" s="11" t="str">
        <f>IF('Atual-TXT'!A4176&lt;&gt;"",LEFT('Atual-TXT'!A4176,15),"")</f>
        <v/>
      </c>
      <c r="B4155" s="11" t="str">
        <f>IF('Atual-TXT'!A4176&lt;&gt;"",RIGHT(LEFT('Atual-TXT'!A4176,51),34),"")</f>
        <v/>
      </c>
      <c r="C4155" s="12" t="str">
        <f>IF('Atual-TXT'!A4176&lt;&gt;"",VALUE(RIGHT(LEFT('Atual-TXT'!A4176,75),23)),"")</f>
        <v/>
      </c>
      <c r="D4155" s="11" t="str">
        <f>IF('Atual-TXT'!A4176&lt;&gt;"",RIGHT(LEFT('Atual-TXT'!A4176,77),1),"")</f>
        <v/>
      </c>
      <c r="E4155" s="12" t="str">
        <f>IF('Atual-TXT'!A4176&lt;&gt;"",IF(MOD(VALUE(LEFT(A4155,1)),2)=1,IF(D4155="D",C4155,-C4155),IF(D4155="C",C4155,-C4155)),"")</f>
        <v/>
      </c>
    </row>
    <row r="4156" spans="1:5" x14ac:dyDescent="0.2">
      <c r="A4156" s="11" t="str">
        <f>IF('Atual-TXT'!A4177&lt;&gt;"",LEFT('Atual-TXT'!A4177,15),"")</f>
        <v/>
      </c>
      <c r="B4156" s="11" t="str">
        <f>IF('Atual-TXT'!A4177&lt;&gt;"",RIGHT(LEFT('Atual-TXT'!A4177,51),34),"")</f>
        <v/>
      </c>
      <c r="C4156" s="12" t="str">
        <f>IF('Atual-TXT'!A4177&lt;&gt;"",VALUE(RIGHT(LEFT('Atual-TXT'!A4177,75),23)),"")</f>
        <v/>
      </c>
      <c r="D4156" s="11" t="str">
        <f>IF('Atual-TXT'!A4177&lt;&gt;"",RIGHT(LEFT('Atual-TXT'!A4177,77),1),"")</f>
        <v/>
      </c>
      <c r="E4156" s="12" t="str">
        <f>IF('Atual-TXT'!A4177&lt;&gt;"",IF(MOD(VALUE(LEFT(A4156,1)),2)=1,IF(D4156="D",C4156,-C4156),IF(D4156="C",C4156,-C4156)),"")</f>
        <v/>
      </c>
    </row>
    <row r="4157" spans="1:5" x14ac:dyDescent="0.2">
      <c r="A4157" s="11" t="str">
        <f>IF('Atual-TXT'!A4178&lt;&gt;"",LEFT('Atual-TXT'!A4178,15),"")</f>
        <v/>
      </c>
      <c r="B4157" s="11" t="str">
        <f>IF('Atual-TXT'!A4178&lt;&gt;"",RIGHT(LEFT('Atual-TXT'!A4178,51),34),"")</f>
        <v/>
      </c>
      <c r="C4157" s="12" t="str">
        <f>IF('Atual-TXT'!A4178&lt;&gt;"",VALUE(RIGHT(LEFT('Atual-TXT'!A4178,75),23)),"")</f>
        <v/>
      </c>
      <c r="D4157" s="11" t="str">
        <f>IF('Atual-TXT'!A4178&lt;&gt;"",RIGHT(LEFT('Atual-TXT'!A4178,77),1),"")</f>
        <v/>
      </c>
      <c r="E4157" s="12" t="str">
        <f>IF('Atual-TXT'!A4178&lt;&gt;"",IF(MOD(VALUE(LEFT(A4157,1)),2)=1,IF(D4157="D",C4157,-C4157),IF(D4157="C",C4157,-C4157)),"")</f>
        <v/>
      </c>
    </row>
    <row r="4158" spans="1:5" x14ac:dyDescent="0.2">
      <c r="A4158" s="11" t="str">
        <f>IF('Atual-TXT'!A4179&lt;&gt;"",LEFT('Atual-TXT'!A4179,15),"")</f>
        <v/>
      </c>
      <c r="B4158" s="11" t="str">
        <f>IF('Atual-TXT'!A4179&lt;&gt;"",RIGHT(LEFT('Atual-TXT'!A4179,51),34),"")</f>
        <v/>
      </c>
      <c r="C4158" s="12" t="str">
        <f>IF('Atual-TXT'!A4179&lt;&gt;"",VALUE(RIGHT(LEFT('Atual-TXT'!A4179,75),23)),"")</f>
        <v/>
      </c>
      <c r="D4158" s="11" t="str">
        <f>IF('Atual-TXT'!A4179&lt;&gt;"",RIGHT(LEFT('Atual-TXT'!A4179,77),1),"")</f>
        <v/>
      </c>
      <c r="E4158" s="12" t="str">
        <f>IF('Atual-TXT'!A4179&lt;&gt;"",IF(MOD(VALUE(LEFT(A4158,1)),2)=1,IF(D4158="D",C4158,-C4158),IF(D4158="C",C4158,-C4158)),"")</f>
        <v/>
      </c>
    </row>
    <row r="4159" spans="1:5" x14ac:dyDescent="0.2">
      <c r="A4159" s="11" t="str">
        <f>IF('Atual-TXT'!A4180&lt;&gt;"",LEFT('Atual-TXT'!A4180,15),"")</f>
        <v/>
      </c>
      <c r="B4159" s="11" t="str">
        <f>IF('Atual-TXT'!A4180&lt;&gt;"",RIGHT(LEFT('Atual-TXT'!A4180,51),34),"")</f>
        <v/>
      </c>
      <c r="C4159" s="12" t="str">
        <f>IF('Atual-TXT'!A4180&lt;&gt;"",VALUE(RIGHT(LEFT('Atual-TXT'!A4180,75),23)),"")</f>
        <v/>
      </c>
      <c r="D4159" s="11" t="str">
        <f>IF('Atual-TXT'!A4180&lt;&gt;"",RIGHT(LEFT('Atual-TXT'!A4180,77),1),"")</f>
        <v/>
      </c>
      <c r="E4159" s="12" t="str">
        <f>IF('Atual-TXT'!A4180&lt;&gt;"",IF(MOD(VALUE(LEFT(A4159,1)),2)=1,IF(D4159="D",C4159,-C4159),IF(D4159="C",C4159,-C4159)),"")</f>
        <v/>
      </c>
    </row>
    <row r="4160" spans="1:5" x14ac:dyDescent="0.2">
      <c r="A4160" s="11" t="str">
        <f>IF('Atual-TXT'!A4181&lt;&gt;"",LEFT('Atual-TXT'!A4181,15),"")</f>
        <v/>
      </c>
      <c r="B4160" s="11" t="str">
        <f>IF('Atual-TXT'!A4181&lt;&gt;"",RIGHT(LEFT('Atual-TXT'!A4181,51),34),"")</f>
        <v/>
      </c>
      <c r="C4160" s="12" t="str">
        <f>IF('Atual-TXT'!A4181&lt;&gt;"",VALUE(RIGHT(LEFT('Atual-TXT'!A4181,75),23)),"")</f>
        <v/>
      </c>
      <c r="D4160" s="11" t="str">
        <f>IF('Atual-TXT'!A4181&lt;&gt;"",RIGHT(LEFT('Atual-TXT'!A4181,77),1),"")</f>
        <v/>
      </c>
      <c r="E4160" s="12" t="str">
        <f>IF('Atual-TXT'!A4181&lt;&gt;"",IF(MOD(VALUE(LEFT(A4160,1)),2)=1,IF(D4160="D",C4160,-C4160),IF(D4160="C",C4160,-C4160)),"")</f>
        <v/>
      </c>
    </row>
    <row r="4161" spans="1:5" x14ac:dyDescent="0.2">
      <c r="A4161" s="11" t="str">
        <f>IF('Atual-TXT'!A4182&lt;&gt;"",LEFT('Atual-TXT'!A4182,15),"")</f>
        <v/>
      </c>
      <c r="B4161" s="11" t="str">
        <f>IF('Atual-TXT'!A4182&lt;&gt;"",RIGHT(LEFT('Atual-TXT'!A4182,51),34),"")</f>
        <v/>
      </c>
      <c r="C4161" s="12" t="str">
        <f>IF('Atual-TXT'!A4182&lt;&gt;"",VALUE(RIGHT(LEFT('Atual-TXT'!A4182,75),23)),"")</f>
        <v/>
      </c>
      <c r="D4161" s="11" t="str">
        <f>IF('Atual-TXT'!A4182&lt;&gt;"",RIGHT(LEFT('Atual-TXT'!A4182,77),1),"")</f>
        <v/>
      </c>
      <c r="E4161" s="12" t="str">
        <f>IF('Atual-TXT'!A4182&lt;&gt;"",IF(MOD(VALUE(LEFT(A4161,1)),2)=1,IF(D4161="D",C4161,-C4161),IF(D4161="C",C4161,-C4161)),"")</f>
        <v/>
      </c>
    </row>
    <row r="4162" spans="1:5" x14ac:dyDescent="0.2">
      <c r="A4162" s="11" t="str">
        <f>IF('Atual-TXT'!A4183&lt;&gt;"",LEFT('Atual-TXT'!A4183,15),"")</f>
        <v/>
      </c>
      <c r="B4162" s="11" t="str">
        <f>IF('Atual-TXT'!A4183&lt;&gt;"",RIGHT(LEFT('Atual-TXT'!A4183,51),34),"")</f>
        <v/>
      </c>
      <c r="C4162" s="12" t="str">
        <f>IF('Atual-TXT'!A4183&lt;&gt;"",VALUE(RIGHT(LEFT('Atual-TXT'!A4183,75),23)),"")</f>
        <v/>
      </c>
      <c r="D4162" s="11" t="str">
        <f>IF('Atual-TXT'!A4183&lt;&gt;"",RIGHT(LEFT('Atual-TXT'!A4183,77),1),"")</f>
        <v/>
      </c>
      <c r="E4162" s="12" t="str">
        <f>IF('Atual-TXT'!A4183&lt;&gt;"",IF(MOD(VALUE(LEFT(A4162,1)),2)=1,IF(D4162="D",C4162,-C4162),IF(D4162="C",C4162,-C4162)),"")</f>
        <v/>
      </c>
    </row>
    <row r="4163" spans="1:5" x14ac:dyDescent="0.2">
      <c r="A4163" s="11" t="str">
        <f>IF('Atual-TXT'!A4184&lt;&gt;"",LEFT('Atual-TXT'!A4184,15),"")</f>
        <v/>
      </c>
      <c r="B4163" s="11" t="str">
        <f>IF('Atual-TXT'!A4184&lt;&gt;"",RIGHT(LEFT('Atual-TXT'!A4184,51),34),"")</f>
        <v/>
      </c>
      <c r="C4163" s="12" t="str">
        <f>IF('Atual-TXT'!A4184&lt;&gt;"",VALUE(RIGHT(LEFT('Atual-TXT'!A4184,75),23)),"")</f>
        <v/>
      </c>
      <c r="D4163" s="11" t="str">
        <f>IF('Atual-TXT'!A4184&lt;&gt;"",RIGHT(LEFT('Atual-TXT'!A4184,77),1),"")</f>
        <v/>
      </c>
      <c r="E4163" s="12" t="str">
        <f>IF('Atual-TXT'!A4184&lt;&gt;"",IF(MOD(VALUE(LEFT(A4163,1)),2)=1,IF(D4163="D",C4163,-C4163),IF(D4163="C",C4163,-C4163)),"")</f>
        <v/>
      </c>
    </row>
    <row r="4164" spans="1:5" x14ac:dyDescent="0.2">
      <c r="A4164" s="11" t="str">
        <f>IF('Atual-TXT'!A4185&lt;&gt;"",LEFT('Atual-TXT'!A4185,15),"")</f>
        <v/>
      </c>
      <c r="B4164" s="11" t="str">
        <f>IF('Atual-TXT'!A4185&lt;&gt;"",RIGHT(LEFT('Atual-TXT'!A4185,51),34),"")</f>
        <v/>
      </c>
      <c r="C4164" s="12" t="str">
        <f>IF('Atual-TXT'!A4185&lt;&gt;"",VALUE(RIGHT(LEFT('Atual-TXT'!A4185,75),23)),"")</f>
        <v/>
      </c>
      <c r="D4164" s="11" t="str">
        <f>IF('Atual-TXT'!A4185&lt;&gt;"",RIGHT(LEFT('Atual-TXT'!A4185,77),1),"")</f>
        <v/>
      </c>
      <c r="E4164" s="12" t="str">
        <f>IF('Atual-TXT'!A4185&lt;&gt;"",IF(MOD(VALUE(LEFT(A4164,1)),2)=1,IF(D4164="D",C4164,-C4164),IF(D4164="C",C4164,-C4164)),"")</f>
        <v/>
      </c>
    </row>
    <row r="4165" spans="1:5" x14ac:dyDescent="0.2">
      <c r="A4165" s="11" t="str">
        <f>IF('Atual-TXT'!A4186&lt;&gt;"",LEFT('Atual-TXT'!A4186,15),"")</f>
        <v/>
      </c>
      <c r="B4165" s="11" t="str">
        <f>IF('Atual-TXT'!A4186&lt;&gt;"",RIGHT(LEFT('Atual-TXT'!A4186,51),34),"")</f>
        <v/>
      </c>
      <c r="C4165" s="12" t="str">
        <f>IF('Atual-TXT'!A4186&lt;&gt;"",VALUE(RIGHT(LEFT('Atual-TXT'!A4186,75),23)),"")</f>
        <v/>
      </c>
      <c r="D4165" s="11" t="str">
        <f>IF('Atual-TXT'!A4186&lt;&gt;"",RIGHT(LEFT('Atual-TXT'!A4186,77),1),"")</f>
        <v/>
      </c>
      <c r="E4165" s="12" t="str">
        <f>IF('Atual-TXT'!A4186&lt;&gt;"",IF(MOD(VALUE(LEFT(A4165,1)),2)=1,IF(D4165="D",C4165,-C4165),IF(D4165="C",C4165,-C4165)),"")</f>
        <v/>
      </c>
    </row>
    <row r="4166" spans="1:5" x14ac:dyDescent="0.2">
      <c r="A4166" s="11" t="str">
        <f>IF('Atual-TXT'!A4187&lt;&gt;"",LEFT('Atual-TXT'!A4187,15),"")</f>
        <v/>
      </c>
      <c r="B4166" s="11" t="str">
        <f>IF('Atual-TXT'!A4187&lt;&gt;"",RIGHT(LEFT('Atual-TXT'!A4187,51),34),"")</f>
        <v/>
      </c>
      <c r="C4166" s="12" t="str">
        <f>IF('Atual-TXT'!A4187&lt;&gt;"",VALUE(RIGHT(LEFT('Atual-TXT'!A4187,75),23)),"")</f>
        <v/>
      </c>
      <c r="D4166" s="11" t="str">
        <f>IF('Atual-TXT'!A4187&lt;&gt;"",RIGHT(LEFT('Atual-TXT'!A4187,77),1),"")</f>
        <v/>
      </c>
      <c r="E4166" s="12" t="str">
        <f>IF('Atual-TXT'!A4187&lt;&gt;"",IF(MOD(VALUE(LEFT(A4166,1)),2)=1,IF(D4166="D",C4166,-C4166),IF(D4166="C",C4166,-C4166)),"")</f>
        <v/>
      </c>
    </row>
    <row r="4167" spans="1:5" x14ac:dyDescent="0.2">
      <c r="A4167" s="11" t="str">
        <f>IF('Atual-TXT'!A4188&lt;&gt;"",LEFT('Atual-TXT'!A4188,15),"")</f>
        <v/>
      </c>
      <c r="B4167" s="11" t="str">
        <f>IF('Atual-TXT'!A4188&lt;&gt;"",RIGHT(LEFT('Atual-TXT'!A4188,51),34),"")</f>
        <v/>
      </c>
      <c r="C4167" s="12" t="str">
        <f>IF('Atual-TXT'!A4188&lt;&gt;"",VALUE(RIGHT(LEFT('Atual-TXT'!A4188,75),23)),"")</f>
        <v/>
      </c>
      <c r="D4167" s="11" t="str">
        <f>IF('Atual-TXT'!A4188&lt;&gt;"",RIGHT(LEFT('Atual-TXT'!A4188,77),1),"")</f>
        <v/>
      </c>
      <c r="E4167" s="12" t="str">
        <f>IF('Atual-TXT'!A4188&lt;&gt;"",IF(MOD(VALUE(LEFT(A4167,1)),2)=1,IF(D4167="D",C4167,-C4167),IF(D4167="C",C4167,-C4167)),"")</f>
        <v/>
      </c>
    </row>
    <row r="4168" spans="1:5" x14ac:dyDescent="0.2">
      <c r="A4168" s="11" t="str">
        <f>IF('Atual-TXT'!A4189&lt;&gt;"",LEFT('Atual-TXT'!A4189,15),"")</f>
        <v/>
      </c>
      <c r="B4168" s="11" t="str">
        <f>IF('Atual-TXT'!A4189&lt;&gt;"",RIGHT(LEFT('Atual-TXT'!A4189,51),34),"")</f>
        <v/>
      </c>
      <c r="C4168" s="12" t="str">
        <f>IF('Atual-TXT'!A4189&lt;&gt;"",VALUE(RIGHT(LEFT('Atual-TXT'!A4189,75),23)),"")</f>
        <v/>
      </c>
      <c r="D4168" s="11" t="str">
        <f>IF('Atual-TXT'!A4189&lt;&gt;"",RIGHT(LEFT('Atual-TXT'!A4189,77),1),"")</f>
        <v/>
      </c>
      <c r="E4168" s="12" t="str">
        <f>IF('Atual-TXT'!A4189&lt;&gt;"",IF(MOD(VALUE(LEFT(A4168,1)),2)=1,IF(D4168="D",C4168,-C4168),IF(D4168="C",C4168,-C4168)),"")</f>
        <v/>
      </c>
    </row>
    <row r="4169" spans="1:5" x14ac:dyDescent="0.2">
      <c r="A4169" s="11" t="str">
        <f>IF('Atual-TXT'!A4190&lt;&gt;"",LEFT('Atual-TXT'!A4190,15),"")</f>
        <v/>
      </c>
      <c r="B4169" s="11" t="str">
        <f>IF('Atual-TXT'!A4190&lt;&gt;"",RIGHT(LEFT('Atual-TXT'!A4190,51),34),"")</f>
        <v/>
      </c>
      <c r="C4169" s="12" t="str">
        <f>IF('Atual-TXT'!A4190&lt;&gt;"",VALUE(RIGHT(LEFT('Atual-TXT'!A4190,75),23)),"")</f>
        <v/>
      </c>
      <c r="D4169" s="11" t="str">
        <f>IF('Atual-TXT'!A4190&lt;&gt;"",RIGHT(LEFT('Atual-TXT'!A4190,77),1),"")</f>
        <v/>
      </c>
      <c r="E4169" s="12" t="str">
        <f>IF('Atual-TXT'!A4190&lt;&gt;"",IF(MOD(VALUE(LEFT(A4169,1)),2)=1,IF(D4169="D",C4169,-C4169),IF(D4169="C",C4169,-C4169)),"")</f>
        <v/>
      </c>
    </row>
    <row r="4170" spans="1:5" x14ac:dyDescent="0.2">
      <c r="A4170" s="11" t="str">
        <f>IF('Atual-TXT'!A4191&lt;&gt;"",LEFT('Atual-TXT'!A4191,15),"")</f>
        <v/>
      </c>
      <c r="B4170" s="11" t="str">
        <f>IF('Atual-TXT'!A4191&lt;&gt;"",RIGHT(LEFT('Atual-TXT'!A4191,51),34),"")</f>
        <v/>
      </c>
      <c r="C4170" s="12" t="str">
        <f>IF('Atual-TXT'!A4191&lt;&gt;"",VALUE(RIGHT(LEFT('Atual-TXT'!A4191,75),23)),"")</f>
        <v/>
      </c>
      <c r="D4170" s="11" t="str">
        <f>IF('Atual-TXT'!A4191&lt;&gt;"",RIGHT(LEFT('Atual-TXT'!A4191,77),1),"")</f>
        <v/>
      </c>
      <c r="E4170" s="12" t="str">
        <f>IF('Atual-TXT'!A4191&lt;&gt;"",IF(MOD(VALUE(LEFT(A4170,1)),2)=1,IF(D4170="D",C4170,-C4170),IF(D4170="C",C4170,-C4170)),"")</f>
        <v/>
      </c>
    </row>
    <row r="4171" spans="1:5" x14ac:dyDescent="0.2">
      <c r="A4171" s="11" t="str">
        <f>IF('Atual-TXT'!A4192&lt;&gt;"",LEFT('Atual-TXT'!A4192,15),"")</f>
        <v/>
      </c>
      <c r="B4171" s="11" t="str">
        <f>IF('Atual-TXT'!A4192&lt;&gt;"",RIGHT(LEFT('Atual-TXT'!A4192,51),34),"")</f>
        <v/>
      </c>
      <c r="C4171" s="12" t="str">
        <f>IF('Atual-TXT'!A4192&lt;&gt;"",VALUE(RIGHT(LEFT('Atual-TXT'!A4192,75),23)),"")</f>
        <v/>
      </c>
      <c r="D4171" s="11" t="str">
        <f>IF('Atual-TXT'!A4192&lt;&gt;"",RIGHT(LEFT('Atual-TXT'!A4192,77),1),"")</f>
        <v/>
      </c>
      <c r="E4171" s="12" t="str">
        <f>IF('Atual-TXT'!A4192&lt;&gt;"",IF(MOD(VALUE(LEFT(A4171,1)),2)=1,IF(D4171="D",C4171,-C4171),IF(D4171="C",C4171,-C4171)),"")</f>
        <v/>
      </c>
    </row>
    <row r="4172" spans="1:5" x14ac:dyDescent="0.2">
      <c r="A4172" s="11" t="str">
        <f>IF('Atual-TXT'!A4193&lt;&gt;"",LEFT('Atual-TXT'!A4193,15),"")</f>
        <v/>
      </c>
      <c r="B4172" s="11" t="str">
        <f>IF('Atual-TXT'!A4193&lt;&gt;"",RIGHT(LEFT('Atual-TXT'!A4193,51),34),"")</f>
        <v/>
      </c>
      <c r="C4172" s="12" t="str">
        <f>IF('Atual-TXT'!A4193&lt;&gt;"",VALUE(RIGHT(LEFT('Atual-TXT'!A4193,75),23)),"")</f>
        <v/>
      </c>
      <c r="D4172" s="11" t="str">
        <f>IF('Atual-TXT'!A4193&lt;&gt;"",RIGHT(LEFT('Atual-TXT'!A4193,77),1),"")</f>
        <v/>
      </c>
      <c r="E4172" s="12" t="str">
        <f>IF('Atual-TXT'!A4193&lt;&gt;"",IF(MOD(VALUE(LEFT(A4172,1)),2)=1,IF(D4172="D",C4172,-C4172),IF(D4172="C",C4172,-C4172)),"")</f>
        <v/>
      </c>
    </row>
    <row r="4173" spans="1:5" x14ac:dyDescent="0.2">
      <c r="A4173" s="11" t="str">
        <f>IF('Atual-TXT'!A4194&lt;&gt;"",LEFT('Atual-TXT'!A4194,15),"")</f>
        <v/>
      </c>
      <c r="B4173" s="11" t="str">
        <f>IF('Atual-TXT'!A4194&lt;&gt;"",RIGHT(LEFT('Atual-TXT'!A4194,51),34),"")</f>
        <v/>
      </c>
      <c r="C4173" s="12" t="str">
        <f>IF('Atual-TXT'!A4194&lt;&gt;"",VALUE(RIGHT(LEFT('Atual-TXT'!A4194,75),23)),"")</f>
        <v/>
      </c>
      <c r="D4173" s="11" t="str">
        <f>IF('Atual-TXT'!A4194&lt;&gt;"",RIGHT(LEFT('Atual-TXT'!A4194,77),1),"")</f>
        <v/>
      </c>
      <c r="E4173" s="12" t="str">
        <f>IF('Atual-TXT'!A4194&lt;&gt;"",IF(MOD(VALUE(LEFT(A4173,1)),2)=1,IF(D4173="D",C4173,-C4173),IF(D4173="C",C4173,-C4173)),"")</f>
        <v/>
      </c>
    </row>
    <row r="4174" spans="1:5" x14ac:dyDescent="0.2">
      <c r="A4174" s="11" t="str">
        <f>IF('Atual-TXT'!A4195&lt;&gt;"",LEFT('Atual-TXT'!A4195,15),"")</f>
        <v/>
      </c>
      <c r="B4174" s="11" t="str">
        <f>IF('Atual-TXT'!A4195&lt;&gt;"",RIGHT(LEFT('Atual-TXT'!A4195,51),34),"")</f>
        <v/>
      </c>
      <c r="C4174" s="12" t="str">
        <f>IF('Atual-TXT'!A4195&lt;&gt;"",VALUE(RIGHT(LEFT('Atual-TXT'!A4195,75),23)),"")</f>
        <v/>
      </c>
      <c r="D4174" s="11" t="str">
        <f>IF('Atual-TXT'!A4195&lt;&gt;"",RIGHT(LEFT('Atual-TXT'!A4195,77),1),"")</f>
        <v/>
      </c>
      <c r="E4174" s="12" t="str">
        <f>IF('Atual-TXT'!A4195&lt;&gt;"",IF(MOD(VALUE(LEFT(A4174,1)),2)=1,IF(D4174="D",C4174,-C4174),IF(D4174="C",C4174,-C4174)),"")</f>
        <v/>
      </c>
    </row>
    <row r="4175" spans="1:5" x14ac:dyDescent="0.2">
      <c r="A4175" s="11" t="str">
        <f>IF('Atual-TXT'!A4196&lt;&gt;"",LEFT('Atual-TXT'!A4196,15),"")</f>
        <v/>
      </c>
      <c r="B4175" s="11" t="str">
        <f>IF('Atual-TXT'!A4196&lt;&gt;"",RIGHT(LEFT('Atual-TXT'!A4196,51),34),"")</f>
        <v/>
      </c>
      <c r="C4175" s="12" t="str">
        <f>IF('Atual-TXT'!A4196&lt;&gt;"",VALUE(RIGHT(LEFT('Atual-TXT'!A4196,75),23)),"")</f>
        <v/>
      </c>
      <c r="D4175" s="11" t="str">
        <f>IF('Atual-TXT'!A4196&lt;&gt;"",RIGHT(LEFT('Atual-TXT'!A4196,77),1),"")</f>
        <v/>
      </c>
      <c r="E4175" s="12" t="str">
        <f>IF('Atual-TXT'!A4196&lt;&gt;"",IF(MOD(VALUE(LEFT(A4175,1)),2)=1,IF(D4175="D",C4175,-C4175),IF(D4175="C",C4175,-C4175)),"")</f>
        <v/>
      </c>
    </row>
    <row r="4176" spans="1:5" x14ac:dyDescent="0.2">
      <c r="A4176" s="11" t="str">
        <f>IF('Atual-TXT'!A4197&lt;&gt;"",LEFT('Atual-TXT'!A4197,15),"")</f>
        <v/>
      </c>
      <c r="B4176" s="11" t="str">
        <f>IF('Atual-TXT'!A4197&lt;&gt;"",RIGHT(LEFT('Atual-TXT'!A4197,51),34),"")</f>
        <v/>
      </c>
      <c r="C4176" s="12" t="str">
        <f>IF('Atual-TXT'!A4197&lt;&gt;"",VALUE(RIGHT(LEFT('Atual-TXT'!A4197,75),23)),"")</f>
        <v/>
      </c>
      <c r="D4176" s="11" t="str">
        <f>IF('Atual-TXT'!A4197&lt;&gt;"",RIGHT(LEFT('Atual-TXT'!A4197,77),1),"")</f>
        <v/>
      </c>
      <c r="E4176" s="12" t="str">
        <f>IF('Atual-TXT'!A4197&lt;&gt;"",IF(MOD(VALUE(LEFT(A4176,1)),2)=1,IF(D4176="D",C4176,-C4176),IF(D4176="C",C4176,-C4176)),"")</f>
        <v/>
      </c>
    </row>
    <row r="4177" spans="1:5" x14ac:dyDescent="0.2">
      <c r="A4177" s="11" t="str">
        <f>IF('Atual-TXT'!A4198&lt;&gt;"",LEFT('Atual-TXT'!A4198,15),"")</f>
        <v/>
      </c>
      <c r="B4177" s="11" t="str">
        <f>IF('Atual-TXT'!A4198&lt;&gt;"",RIGHT(LEFT('Atual-TXT'!A4198,51),34),"")</f>
        <v/>
      </c>
      <c r="C4177" s="12" t="str">
        <f>IF('Atual-TXT'!A4198&lt;&gt;"",VALUE(RIGHT(LEFT('Atual-TXT'!A4198,75),23)),"")</f>
        <v/>
      </c>
      <c r="D4177" s="11" t="str">
        <f>IF('Atual-TXT'!A4198&lt;&gt;"",RIGHT(LEFT('Atual-TXT'!A4198,77),1),"")</f>
        <v/>
      </c>
      <c r="E4177" s="12" t="str">
        <f>IF('Atual-TXT'!A4198&lt;&gt;"",IF(MOD(VALUE(LEFT(A4177,1)),2)=1,IF(D4177="D",C4177,-C4177),IF(D4177="C",C4177,-C4177)),"")</f>
        <v/>
      </c>
    </row>
    <row r="4178" spans="1:5" x14ac:dyDescent="0.2">
      <c r="A4178" s="11" t="str">
        <f>IF('Atual-TXT'!A4199&lt;&gt;"",LEFT('Atual-TXT'!A4199,15),"")</f>
        <v/>
      </c>
      <c r="B4178" s="11" t="str">
        <f>IF('Atual-TXT'!A4199&lt;&gt;"",RIGHT(LEFT('Atual-TXT'!A4199,51),34),"")</f>
        <v/>
      </c>
      <c r="C4178" s="12" t="str">
        <f>IF('Atual-TXT'!A4199&lt;&gt;"",VALUE(RIGHT(LEFT('Atual-TXT'!A4199,75),23)),"")</f>
        <v/>
      </c>
      <c r="D4178" s="11" t="str">
        <f>IF('Atual-TXT'!A4199&lt;&gt;"",RIGHT(LEFT('Atual-TXT'!A4199,77),1),"")</f>
        <v/>
      </c>
      <c r="E4178" s="12" t="str">
        <f>IF('Atual-TXT'!A4199&lt;&gt;"",IF(MOD(VALUE(LEFT(A4178,1)),2)=1,IF(D4178="D",C4178,-C4178),IF(D4178="C",C4178,-C4178)),"")</f>
        <v/>
      </c>
    </row>
    <row r="4179" spans="1:5" x14ac:dyDescent="0.2">
      <c r="A4179" s="11" t="str">
        <f>IF('Atual-TXT'!A4200&lt;&gt;"",LEFT('Atual-TXT'!A4200,15),"")</f>
        <v/>
      </c>
      <c r="B4179" s="11" t="str">
        <f>IF('Atual-TXT'!A4200&lt;&gt;"",RIGHT(LEFT('Atual-TXT'!A4200,51),34),"")</f>
        <v/>
      </c>
      <c r="C4179" s="12" t="str">
        <f>IF('Atual-TXT'!A4200&lt;&gt;"",VALUE(RIGHT(LEFT('Atual-TXT'!A4200,75),23)),"")</f>
        <v/>
      </c>
      <c r="D4179" s="11" t="str">
        <f>IF('Atual-TXT'!A4200&lt;&gt;"",RIGHT(LEFT('Atual-TXT'!A4200,77),1),"")</f>
        <v/>
      </c>
      <c r="E4179" s="12" t="str">
        <f>IF('Atual-TXT'!A4200&lt;&gt;"",IF(MOD(VALUE(LEFT(A4179,1)),2)=1,IF(D4179="D",C4179,-C4179),IF(D4179="C",C4179,-C4179)),"")</f>
        <v/>
      </c>
    </row>
    <row r="4180" spans="1:5" x14ac:dyDescent="0.2">
      <c r="A4180" s="11" t="str">
        <f>IF('Atual-TXT'!A4201&lt;&gt;"",LEFT('Atual-TXT'!A4201,15),"")</f>
        <v/>
      </c>
      <c r="B4180" s="11" t="str">
        <f>IF('Atual-TXT'!A4201&lt;&gt;"",RIGHT(LEFT('Atual-TXT'!A4201,51),34),"")</f>
        <v/>
      </c>
      <c r="C4180" s="12" t="str">
        <f>IF('Atual-TXT'!A4201&lt;&gt;"",VALUE(RIGHT(LEFT('Atual-TXT'!A4201,75),23)),"")</f>
        <v/>
      </c>
      <c r="D4180" s="11" t="str">
        <f>IF('Atual-TXT'!A4201&lt;&gt;"",RIGHT(LEFT('Atual-TXT'!A4201,77),1),"")</f>
        <v/>
      </c>
      <c r="E4180" s="12" t="str">
        <f>IF('Atual-TXT'!A4201&lt;&gt;"",IF(MOD(VALUE(LEFT(A4180,1)),2)=1,IF(D4180="D",C4180,-C4180),IF(D4180="C",C4180,-C4180)),"")</f>
        <v/>
      </c>
    </row>
    <row r="4181" spans="1:5" x14ac:dyDescent="0.2">
      <c r="A4181" s="11" t="str">
        <f>IF('Atual-TXT'!A4202&lt;&gt;"",LEFT('Atual-TXT'!A4202,15),"")</f>
        <v/>
      </c>
      <c r="B4181" s="11" t="str">
        <f>IF('Atual-TXT'!A4202&lt;&gt;"",RIGHT(LEFT('Atual-TXT'!A4202,51),34),"")</f>
        <v/>
      </c>
      <c r="C4181" s="12" t="str">
        <f>IF('Atual-TXT'!A4202&lt;&gt;"",VALUE(RIGHT(LEFT('Atual-TXT'!A4202,75),23)),"")</f>
        <v/>
      </c>
      <c r="D4181" s="11" t="str">
        <f>IF('Atual-TXT'!A4202&lt;&gt;"",RIGHT(LEFT('Atual-TXT'!A4202,77),1),"")</f>
        <v/>
      </c>
      <c r="E4181" s="12" t="str">
        <f>IF('Atual-TXT'!A4202&lt;&gt;"",IF(MOD(VALUE(LEFT(A4181,1)),2)=1,IF(D4181="D",C4181,-C4181),IF(D4181="C",C4181,-C4181)),"")</f>
        <v/>
      </c>
    </row>
    <row r="4182" spans="1:5" x14ac:dyDescent="0.2">
      <c r="A4182" s="11" t="str">
        <f>IF('Atual-TXT'!A4203&lt;&gt;"",LEFT('Atual-TXT'!A4203,15),"")</f>
        <v/>
      </c>
      <c r="B4182" s="11" t="str">
        <f>IF('Atual-TXT'!A4203&lt;&gt;"",RIGHT(LEFT('Atual-TXT'!A4203,51),34),"")</f>
        <v/>
      </c>
      <c r="C4182" s="12" t="str">
        <f>IF('Atual-TXT'!A4203&lt;&gt;"",VALUE(RIGHT(LEFT('Atual-TXT'!A4203,75),23)),"")</f>
        <v/>
      </c>
      <c r="D4182" s="11" t="str">
        <f>IF('Atual-TXT'!A4203&lt;&gt;"",RIGHT(LEFT('Atual-TXT'!A4203,77),1),"")</f>
        <v/>
      </c>
      <c r="E4182" s="12" t="str">
        <f>IF('Atual-TXT'!A4203&lt;&gt;"",IF(MOD(VALUE(LEFT(A4182,1)),2)=1,IF(D4182="D",C4182,-C4182),IF(D4182="C",C4182,-C4182)),"")</f>
        <v/>
      </c>
    </row>
    <row r="4183" spans="1:5" x14ac:dyDescent="0.2">
      <c r="A4183" s="11" t="str">
        <f>IF('Atual-TXT'!A4204&lt;&gt;"",LEFT('Atual-TXT'!A4204,15),"")</f>
        <v/>
      </c>
      <c r="B4183" s="11" t="str">
        <f>IF('Atual-TXT'!A4204&lt;&gt;"",RIGHT(LEFT('Atual-TXT'!A4204,51),34),"")</f>
        <v/>
      </c>
      <c r="C4183" s="12" t="str">
        <f>IF('Atual-TXT'!A4204&lt;&gt;"",VALUE(RIGHT(LEFT('Atual-TXT'!A4204,75),23)),"")</f>
        <v/>
      </c>
      <c r="D4183" s="11" t="str">
        <f>IF('Atual-TXT'!A4204&lt;&gt;"",RIGHT(LEFT('Atual-TXT'!A4204,77),1),"")</f>
        <v/>
      </c>
      <c r="E4183" s="12" t="str">
        <f>IF('Atual-TXT'!A4204&lt;&gt;"",IF(MOD(VALUE(LEFT(A4183,1)),2)=1,IF(D4183="D",C4183,-C4183),IF(D4183="C",C4183,-C4183)),"")</f>
        <v/>
      </c>
    </row>
    <row r="4184" spans="1:5" x14ac:dyDescent="0.2">
      <c r="A4184" s="11" t="str">
        <f>IF('Atual-TXT'!A4205&lt;&gt;"",LEFT('Atual-TXT'!A4205,15),"")</f>
        <v/>
      </c>
      <c r="B4184" s="11" t="str">
        <f>IF('Atual-TXT'!A4205&lt;&gt;"",RIGHT(LEFT('Atual-TXT'!A4205,51),34),"")</f>
        <v/>
      </c>
      <c r="C4184" s="12" t="str">
        <f>IF('Atual-TXT'!A4205&lt;&gt;"",VALUE(RIGHT(LEFT('Atual-TXT'!A4205,75),23)),"")</f>
        <v/>
      </c>
      <c r="D4184" s="11" t="str">
        <f>IF('Atual-TXT'!A4205&lt;&gt;"",RIGHT(LEFT('Atual-TXT'!A4205,77),1),"")</f>
        <v/>
      </c>
      <c r="E4184" s="12" t="str">
        <f>IF('Atual-TXT'!A4205&lt;&gt;"",IF(MOD(VALUE(LEFT(A4184,1)),2)=1,IF(D4184="D",C4184,-C4184),IF(D4184="C",C4184,-C4184)),"")</f>
        <v/>
      </c>
    </row>
    <row r="4185" spans="1:5" x14ac:dyDescent="0.2">
      <c r="A4185" s="11" t="str">
        <f>IF('Atual-TXT'!A4206&lt;&gt;"",LEFT('Atual-TXT'!A4206,15),"")</f>
        <v/>
      </c>
      <c r="B4185" s="11" t="str">
        <f>IF('Atual-TXT'!A4206&lt;&gt;"",RIGHT(LEFT('Atual-TXT'!A4206,51),34),"")</f>
        <v/>
      </c>
      <c r="C4185" s="12" t="str">
        <f>IF('Atual-TXT'!A4206&lt;&gt;"",VALUE(RIGHT(LEFT('Atual-TXT'!A4206,75),23)),"")</f>
        <v/>
      </c>
      <c r="D4185" s="11" t="str">
        <f>IF('Atual-TXT'!A4206&lt;&gt;"",RIGHT(LEFT('Atual-TXT'!A4206,77),1),"")</f>
        <v/>
      </c>
      <c r="E4185" s="12" t="str">
        <f>IF('Atual-TXT'!A4206&lt;&gt;"",IF(MOD(VALUE(LEFT(A4185,1)),2)=1,IF(D4185="D",C4185,-C4185),IF(D4185="C",C4185,-C4185)),"")</f>
        <v/>
      </c>
    </row>
    <row r="4186" spans="1:5" x14ac:dyDescent="0.2">
      <c r="A4186" s="11" t="str">
        <f>IF('Atual-TXT'!A4207&lt;&gt;"",LEFT('Atual-TXT'!A4207,15),"")</f>
        <v/>
      </c>
      <c r="B4186" s="11" t="str">
        <f>IF('Atual-TXT'!A4207&lt;&gt;"",RIGHT(LEFT('Atual-TXT'!A4207,51),34),"")</f>
        <v/>
      </c>
      <c r="C4186" s="12" t="str">
        <f>IF('Atual-TXT'!A4207&lt;&gt;"",VALUE(RIGHT(LEFT('Atual-TXT'!A4207,75),23)),"")</f>
        <v/>
      </c>
      <c r="D4186" s="11" t="str">
        <f>IF('Atual-TXT'!A4207&lt;&gt;"",RIGHT(LEFT('Atual-TXT'!A4207,77),1),"")</f>
        <v/>
      </c>
      <c r="E4186" s="12" t="str">
        <f>IF('Atual-TXT'!A4207&lt;&gt;"",IF(MOD(VALUE(LEFT(A4186,1)),2)=1,IF(D4186="D",C4186,-C4186),IF(D4186="C",C4186,-C4186)),"")</f>
        <v/>
      </c>
    </row>
    <row r="4187" spans="1:5" x14ac:dyDescent="0.2">
      <c r="A4187" s="11" t="str">
        <f>IF('Atual-TXT'!A4208&lt;&gt;"",LEFT('Atual-TXT'!A4208,15),"")</f>
        <v/>
      </c>
      <c r="B4187" s="11" t="str">
        <f>IF('Atual-TXT'!A4208&lt;&gt;"",RIGHT(LEFT('Atual-TXT'!A4208,51),34),"")</f>
        <v/>
      </c>
      <c r="C4187" s="12" t="str">
        <f>IF('Atual-TXT'!A4208&lt;&gt;"",VALUE(RIGHT(LEFT('Atual-TXT'!A4208,75),23)),"")</f>
        <v/>
      </c>
      <c r="D4187" s="11" t="str">
        <f>IF('Atual-TXT'!A4208&lt;&gt;"",RIGHT(LEFT('Atual-TXT'!A4208,77),1),"")</f>
        <v/>
      </c>
      <c r="E4187" s="12" t="str">
        <f>IF('Atual-TXT'!A4208&lt;&gt;"",IF(MOD(VALUE(LEFT(A4187,1)),2)=1,IF(D4187="D",C4187,-C4187),IF(D4187="C",C4187,-C4187)),"")</f>
        <v/>
      </c>
    </row>
    <row r="4188" spans="1:5" x14ac:dyDescent="0.2">
      <c r="A4188" s="11" t="str">
        <f>IF('Atual-TXT'!A4209&lt;&gt;"",LEFT('Atual-TXT'!A4209,15),"")</f>
        <v/>
      </c>
      <c r="B4188" s="11" t="str">
        <f>IF('Atual-TXT'!A4209&lt;&gt;"",RIGHT(LEFT('Atual-TXT'!A4209,51),34),"")</f>
        <v/>
      </c>
      <c r="C4188" s="12" t="str">
        <f>IF('Atual-TXT'!A4209&lt;&gt;"",VALUE(RIGHT(LEFT('Atual-TXT'!A4209,75),23)),"")</f>
        <v/>
      </c>
      <c r="D4188" s="11" t="str">
        <f>IF('Atual-TXT'!A4209&lt;&gt;"",RIGHT(LEFT('Atual-TXT'!A4209,77),1),"")</f>
        <v/>
      </c>
      <c r="E4188" s="12" t="str">
        <f>IF('Atual-TXT'!A4209&lt;&gt;"",IF(MOD(VALUE(LEFT(A4188,1)),2)=1,IF(D4188="D",C4188,-C4188),IF(D4188="C",C4188,-C4188)),"")</f>
        <v/>
      </c>
    </row>
    <row r="4189" spans="1:5" x14ac:dyDescent="0.2">
      <c r="A4189" s="11" t="str">
        <f>IF('Atual-TXT'!A4210&lt;&gt;"",LEFT('Atual-TXT'!A4210,15),"")</f>
        <v/>
      </c>
      <c r="B4189" s="11" t="str">
        <f>IF('Atual-TXT'!A4210&lt;&gt;"",RIGHT(LEFT('Atual-TXT'!A4210,51),34),"")</f>
        <v/>
      </c>
      <c r="C4189" s="12" t="str">
        <f>IF('Atual-TXT'!A4210&lt;&gt;"",VALUE(RIGHT(LEFT('Atual-TXT'!A4210,75),23)),"")</f>
        <v/>
      </c>
      <c r="D4189" s="11" t="str">
        <f>IF('Atual-TXT'!A4210&lt;&gt;"",RIGHT(LEFT('Atual-TXT'!A4210,77),1),"")</f>
        <v/>
      </c>
      <c r="E4189" s="12" t="str">
        <f>IF('Atual-TXT'!A4210&lt;&gt;"",IF(MOD(VALUE(LEFT(A4189,1)),2)=1,IF(D4189="D",C4189,-C4189),IF(D4189="C",C4189,-C4189)),"")</f>
        <v/>
      </c>
    </row>
    <row r="4190" spans="1:5" x14ac:dyDescent="0.2">
      <c r="A4190" s="11" t="str">
        <f>IF('Atual-TXT'!A4211&lt;&gt;"",LEFT('Atual-TXT'!A4211,15),"")</f>
        <v/>
      </c>
      <c r="B4190" s="11" t="str">
        <f>IF('Atual-TXT'!A4211&lt;&gt;"",RIGHT(LEFT('Atual-TXT'!A4211,51),34),"")</f>
        <v/>
      </c>
      <c r="C4190" s="12" t="str">
        <f>IF('Atual-TXT'!A4211&lt;&gt;"",VALUE(RIGHT(LEFT('Atual-TXT'!A4211,75),23)),"")</f>
        <v/>
      </c>
      <c r="D4190" s="11" t="str">
        <f>IF('Atual-TXT'!A4211&lt;&gt;"",RIGHT(LEFT('Atual-TXT'!A4211,77),1),"")</f>
        <v/>
      </c>
      <c r="E4190" s="12" t="str">
        <f>IF('Atual-TXT'!A4211&lt;&gt;"",IF(MOD(VALUE(LEFT(A4190,1)),2)=1,IF(D4190="D",C4190,-C4190),IF(D4190="C",C4190,-C4190)),"")</f>
        <v/>
      </c>
    </row>
    <row r="4191" spans="1:5" x14ac:dyDescent="0.2">
      <c r="A4191" s="11" t="str">
        <f>IF('Atual-TXT'!A4212&lt;&gt;"",LEFT('Atual-TXT'!A4212,15),"")</f>
        <v/>
      </c>
      <c r="B4191" s="11" t="str">
        <f>IF('Atual-TXT'!A4212&lt;&gt;"",RIGHT(LEFT('Atual-TXT'!A4212,51),34),"")</f>
        <v/>
      </c>
      <c r="C4191" s="12" t="str">
        <f>IF('Atual-TXT'!A4212&lt;&gt;"",VALUE(RIGHT(LEFT('Atual-TXT'!A4212,75),23)),"")</f>
        <v/>
      </c>
      <c r="D4191" s="11" t="str">
        <f>IF('Atual-TXT'!A4212&lt;&gt;"",RIGHT(LEFT('Atual-TXT'!A4212,77),1),"")</f>
        <v/>
      </c>
      <c r="E4191" s="12" t="str">
        <f>IF('Atual-TXT'!A4212&lt;&gt;"",IF(MOD(VALUE(LEFT(A4191,1)),2)=1,IF(D4191="D",C4191,-C4191),IF(D4191="C",C4191,-C4191)),"")</f>
        <v/>
      </c>
    </row>
    <row r="4192" spans="1:5" x14ac:dyDescent="0.2">
      <c r="A4192" s="11" t="str">
        <f>IF('Atual-TXT'!A4213&lt;&gt;"",LEFT('Atual-TXT'!A4213,15),"")</f>
        <v/>
      </c>
      <c r="B4192" s="11" t="str">
        <f>IF('Atual-TXT'!A4213&lt;&gt;"",RIGHT(LEFT('Atual-TXT'!A4213,51),34),"")</f>
        <v/>
      </c>
      <c r="C4192" s="12" t="str">
        <f>IF('Atual-TXT'!A4213&lt;&gt;"",VALUE(RIGHT(LEFT('Atual-TXT'!A4213,75),23)),"")</f>
        <v/>
      </c>
      <c r="D4192" s="11" t="str">
        <f>IF('Atual-TXT'!A4213&lt;&gt;"",RIGHT(LEFT('Atual-TXT'!A4213,77),1),"")</f>
        <v/>
      </c>
      <c r="E4192" s="12" t="str">
        <f>IF('Atual-TXT'!A4213&lt;&gt;"",IF(MOD(VALUE(LEFT(A4192,1)),2)=1,IF(D4192="D",C4192,-C4192),IF(D4192="C",C4192,-C4192)),"")</f>
        <v/>
      </c>
    </row>
    <row r="4193" spans="1:5" x14ac:dyDescent="0.2">
      <c r="A4193" s="11" t="str">
        <f>IF('Atual-TXT'!A4214&lt;&gt;"",LEFT('Atual-TXT'!A4214,15),"")</f>
        <v/>
      </c>
      <c r="B4193" s="11" t="str">
        <f>IF('Atual-TXT'!A4214&lt;&gt;"",RIGHT(LEFT('Atual-TXT'!A4214,51),34),"")</f>
        <v/>
      </c>
      <c r="C4193" s="12" t="str">
        <f>IF('Atual-TXT'!A4214&lt;&gt;"",VALUE(RIGHT(LEFT('Atual-TXT'!A4214,75),23)),"")</f>
        <v/>
      </c>
      <c r="D4193" s="11" t="str">
        <f>IF('Atual-TXT'!A4214&lt;&gt;"",RIGHT(LEFT('Atual-TXT'!A4214,77),1),"")</f>
        <v/>
      </c>
      <c r="E4193" s="12" t="str">
        <f>IF('Atual-TXT'!A4214&lt;&gt;"",IF(MOD(VALUE(LEFT(A4193,1)),2)=1,IF(D4193="D",C4193,-C4193),IF(D4193="C",C4193,-C4193)),"")</f>
        <v/>
      </c>
    </row>
    <row r="4194" spans="1:5" x14ac:dyDescent="0.2">
      <c r="A4194" s="11" t="str">
        <f>IF('Atual-TXT'!A4215&lt;&gt;"",LEFT('Atual-TXT'!A4215,15),"")</f>
        <v/>
      </c>
      <c r="B4194" s="11" t="str">
        <f>IF('Atual-TXT'!A4215&lt;&gt;"",RIGHT(LEFT('Atual-TXT'!A4215,51),34),"")</f>
        <v/>
      </c>
      <c r="C4194" s="12" t="str">
        <f>IF('Atual-TXT'!A4215&lt;&gt;"",VALUE(RIGHT(LEFT('Atual-TXT'!A4215,75),23)),"")</f>
        <v/>
      </c>
      <c r="D4194" s="11" t="str">
        <f>IF('Atual-TXT'!A4215&lt;&gt;"",RIGHT(LEFT('Atual-TXT'!A4215,77),1),"")</f>
        <v/>
      </c>
      <c r="E4194" s="12" t="str">
        <f>IF('Atual-TXT'!A4215&lt;&gt;"",IF(MOD(VALUE(LEFT(A4194,1)),2)=1,IF(D4194="D",C4194,-C4194),IF(D4194="C",C4194,-C4194)),"")</f>
        <v/>
      </c>
    </row>
    <row r="4195" spans="1:5" x14ac:dyDescent="0.2">
      <c r="A4195" s="11" t="str">
        <f>IF('Atual-TXT'!A4216&lt;&gt;"",LEFT('Atual-TXT'!A4216,15),"")</f>
        <v/>
      </c>
      <c r="B4195" s="11" t="str">
        <f>IF('Atual-TXT'!A4216&lt;&gt;"",RIGHT(LEFT('Atual-TXT'!A4216,51),34),"")</f>
        <v/>
      </c>
      <c r="C4195" s="12" t="str">
        <f>IF('Atual-TXT'!A4216&lt;&gt;"",VALUE(RIGHT(LEFT('Atual-TXT'!A4216,75),23)),"")</f>
        <v/>
      </c>
      <c r="D4195" s="11" t="str">
        <f>IF('Atual-TXT'!A4216&lt;&gt;"",RIGHT(LEFT('Atual-TXT'!A4216,77),1),"")</f>
        <v/>
      </c>
      <c r="E4195" s="12" t="str">
        <f>IF('Atual-TXT'!A4216&lt;&gt;"",IF(MOD(VALUE(LEFT(A4195,1)),2)=1,IF(D4195="D",C4195,-C4195),IF(D4195="C",C4195,-C4195)),"")</f>
        <v/>
      </c>
    </row>
    <row r="4196" spans="1:5" x14ac:dyDescent="0.2">
      <c r="A4196" s="11" t="str">
        <f>IF('Atual-TXT'!A4217&lt;&gt;"",LEFT('Atual-TXT'!A4217,15),"")</f>
        <v/>
      </c>
      <c r="B4196" s="11" t="str">
        <f>IF('Atual-TXT'!A4217&lt;&gt;"",RIGHT(LEFT('Atual-TXT'!A4217,51),34),"")</f>
        <v/>
      </c>
      <c r="C4196" s="12" t="str">
        <f>IF('Atual-TXT'!A4217&lt;&gt;"",VALUE(RIGHT(LEFT('Atual-TXT'!A4217,75),23)),"")</f>
        <v/>
      </c>
      <c r="D4196" s="11" t="str">
        <f>IF('Atual-TXT'!A4217&lt;&gt;"",RIGHT(LEFT('Atual-TXT'!A4217,77),1),"")</f>
        <v/>
      </c>
      <c r="E4196" s="12" t="str">
        <f>IF('Atual-TXT'!A4217&lt;&gt;"",IF(MOD(VALUE(LEFT(A4196,1)),2)=1,IF(D4196="D",C4196,-C4196),IF(D4196="C",C4196,-C4196)),"")</f>
        <v/>
      </c>
    </row>
    <row r="4197" spans="1:5" x14ac:dyDescent="0.2">
      <c r="A4197" s="11" t="str">
        <f>IF('Atual-TXT'!A4218&lt;&gt;"",LEFT('Atual-TXT'!A4218,15),"")</f>
        <v/>
      </c>
      <c r="B4197" s="11" t="str">
        <f>IF('Atual-TXT'!A4218&lt;&gt;"",RIGHT(LEFT('Atual-TXT'!A4218,51),34),"")</f>
        <v/>
      </c>
      <c r="C4197" s="12" t="str">
        <f>IF('Atual-TXT'!A4218&lt;&gt;"",VALUE(RIGHT(LEFT('Atual-TXT'!A4218,75),23)),"")</f>
        <v/>
      </c>
      <c r="D4197" s="11" t="str">
        <f>IF('Atual-TXT'!A4218&lt;&gt;"",RIGHT(LEFT('Atual-TXT'!A4218,77),1),"")</f>
        <v/>
      </c>
      <c r="E4197" s="12" t="str">
        <f>IF('Atual-TXT'!A4218&lt;&gt;"",IF(MOD(VALUE(LEFT(A4197,1)),2)=1,IF(D4197="D",C4197,-C4197),IF(D4197="C",C4197,-C4197)),"")</f>
        <v/>
      </c>
    </row>
    <row r="4198" spans="1:5" x14ac:dyDescent="0.2">
      <c r="A4198" s="11" t="str">
        <f>IF('Atual-TXT'!A4219&lt;&gt;"",LEFT('Atual-TXT'!A4219,15),"")</f>
        <v/>
      </c>
      <c r="B4198" s="11" t="str">
        <f>IF('Atual-TXT'!A4219&lt;&gt;"",RIGHT(LEFT('Atual-TXT'!A4219,51),34),"")</f>
        <v/>
      </c>
      <c r="C4198" s="12" t="str">
        <f>IF('Atual-TXT'!A4219&lt;&gt;"",VALUE(RIGHT(LEFT('Atual-TXT'!A4219,75),23)),"")</f>
        <v/>
      </c>
      <c r="D4198" s="11" t="str">
        <f>IF('Atual-TXT'!A4219&lt;&gt;"",RIGHT(LEFT('Atual-TXT'!A4219,77),1),"")</f>
        <v/>
      </c>
      <c r="E4198" s="12" t="str">
        <f>IF('Atual-TXT'!A4219&lt;&gt;"",IF(MOD(VALUE(LEFT(A4198,1)),2)=1,IF(D4198="D",C4198,-C4198),IF(D4198="C",C4198,-C4198)),"")</f>
        <v/>
      </c>
    </row>
    <row r="4199" spans="1:5" x14ac:dyDescent="0.2">
      <c r="A4199" s="11" t="str">
        <f>IF('Atual-TXT'!A4220&lt;&gt;"",LEFT('Atual-TXT'!A4220,15),"")</f>
        <v/>
      </c>
      <c r="B4199" s="11" t="str">
        <f>IF('Atual-TXT'!A4220&lt;&gt;"",RIGHT(LEFT('Atual-TXT'!A4220,51),34),"")</f>
        <v/>
      </c>
      <c r="C4199" s="12" t="str">
        <f>IF('Atual-TXT'!A4220&lt;&gt;"",VALUE(RIGHT(LEFT('Atual-TXT'!A4220,75),23)),"")</f>
        <v/>
      </c>
      <c r="D4199" s="11" t="str">
        <f>IF('Atual-TXT'!A4220&lt;&gt;"",RIGHT(LEFT('Atual-TXT'!A4220,77),1),"")</f>
        <v/>
      </c>
      <c r="E4199" s="12" t="str">
        <f>IF('Atual-TXT'!A4220&lt;&gt;"",IF(MOD(VALUE(LEFT(A4199,1)),2)=1,IF(D4199="D",C4199,-C4199),IF(D4199="C",C4199,-C4199)),"")</f>
        <v/>
      </c>
    </row>
    <row r="4200" spans="1:5" x14ac:dyDescent="0.2">
      <c r="A4200" s="11" t="str">
        <f>IF('Atual-TXT'!A4221&lt;&gt;"",LEFT('Atual-TXT'!A4221,15),"")</f>
        <v/>
      </c>
      <c r="B4200" s="11" t="str">
        <f>IF('Atual-TXT'!A4221&lt;&gt;"",RIGHT(LEFT('Atual-TXT'!A4221,51),34),"")</f>
        <v/>
      </c>
      <c r="C4200" s="12" t="str">
        <f>IF('Atual-TXT'!A4221&lt;&gt;"",VALUE(RIGHT(LEFT('Atual-TXT'!A4221,75),23)),"")</f>
        <v/>
      </c>
      <c r="D4200" s="11" t="str">
        <f>IF('Atual-TXT'!A4221&lt;&gt;"",RIGHT(LEFT('Atual-TXT'!A4221,77),1),"")</f>
        <v/>
      </c>
      <c r="E4200" s="12" t="str">
        <f>IF('Atual-TXT'!A4221&lt;&gt;"",IF(MOD(VALUE(LEFT(A4200,1)),2)=1,IF(D4200="D",C4200,-C4200),IF(D4200="C",C4200,-C4200)),"")</f>
        <v/>
      </c>
    </row>
    <row r="4201" spans="1:5" x14ac:dyDescent="0.2">
      <c r="A4201" s="11" t="str">
        <f>IF('Atual-TXT'!A4222&lt;&gt;"",LEFT('Atual-TXT'!A4222,15),"")</f>
        <v/>
      </c>
      <c r="B4201" s="11" t="str">
        <f>IF('Atual-TXT'!A4222&lt;&gt;"",RIGHT(LEFT('Atual-TXT'!A4222,51),34),"")</f>
        <v/>
      </c>
      <c r="C4201" s="12" t="str">
        <f>IF('Atual-TXT'!A4222&lt;&gt;"",VALUE(RIGHT(LEFT('Atual-TXT'!A4222,75),23)),"")</f>
        <v/>
      </c>
      <c r="D4201" s="11" t="str">
        <f>IF('Atual-TXT'!A4222&lt;&gt;"",RIGHT(LEFT('Atual-TXT'!A4222,77),1),"")</f>
        <v/>
      </c>
      <c r="E4201" s="12" t="str">
        <f>IF('Atual-TXT'!A4222&lt;&gt;"",IF(MOD(VALUE(LEFT(A4201,1)),2)=1,IF(D4201="D",C4201,-C4201),IF(D4201="C",C4201,-C4201)),"")</f>
        <v/>
      </c>
    </row>
    <row r="4202" spans="1:5" x14ac:dyDescent="0.2">
      <c r="A4202" s="11" t="str">
        <f>IF('Atual-TXT'!A4223&lt;&gt;"",LEFT('Atual-TXT'!A4223,15),"")</f>
        <v/>
      </c>
      <c r="B4202" s="11" t="str">
        <f>IF('Atual-TXT'!A4223&lt;&gt;"",RIGHT(LEFT('Atual-TXT'!A4223,51),34),"")</f>
        <v/>
      </c>
      <c r="C4202" s="12" t="str">
        <f>IF('Atual-TXT'!A4223&lt;&gt;"",VALUE(RIGHT(LEFT('Atual-TXT'!A4223,75),23)),"")</f>
        <v/>
      </c>
      <c r="D4202" s="11" t="str">
        <f>IF('Atual-TXT'!A4223&lt;&gt;"",RIGHT(LEFT('Atual-TXT'!A4223,77),1),"")</f>
        <v/>
      </c>
      <c r="E4202" s="12" t="str">
        <f>IF('Atual-TXT'!A4223&lt;&gt;"",IF(MOD(VALUE(LEFT(A4202,1)),2)=1,IF(D4202="D",C4202,-C4202),IF(D4202="C",C4202,-C4202)),"")</f>
        <v/>
      </c>
    </row>
    <row r="4203" spans="1:5" x14ac:dyDescent="0.2">
      <c r="A4203" s="11" t="str">
        <f>IF('Atual-TXT'!A4224&lt;&gt;"",LEFT('Atual-TXT'!A4224,15),"")</f>
        <v/>
      </c>
      <c r="B4203" s="11" t="str">
        <f>IF('Atual-TXT'!A4224&lt;&gt;"",RIGHT(LEFT('Atual-TXT'!A4224,51),34),"")</f>
        <v/>
      </c>
      <c r="C4203" s="12" t="str">
        <f>IF('Atual-TXT'!A4224&lt;&gt;"",VALUE(RIGHT(LEFT('Atual-TXT'!A4224,75),23)),"")</f>
        <v/>
      </c>
      <c r="D4203" s="11" t="str">
        <f>IF('Atual-TXT'!A4224&lt;&gt;"",RIGHT(LEFT('Atual-TXT'!A4224,77),1),"")</f>
        <v/>
      </c>
      <c r="E4203" s="12" t="str">
        <f>IF('Atual-TXT'!A4224&lt;&gt;"",IF(MOD(VALUE(LEFT(A4203,1)),2)=1,IF(D4203="D",C4203,-C4203),IF(D4203="C",C4203,-C4203)),"")</f>
        <v/>
      </c>
    </row>
    <row r="4204" spans="1:5" x14ac:dyDescent="0.2">
      <c r="A4204" s="11" t="str">
        <f>IF('Atual-TXT'!A4225&lt;&gt;"",LEFT('Atual-TXT'!A4225,15),"")</f>
        <v/>
      </c>
      <c r="B4204" s="11" t="str">
        <f>IF('Atual-TXT'!A4225&lt;&gt;"",RIGHT(LEFT('Atual-TXT'!A4225,51),34),"")</f>
        <v/>
      </c>
      <c r="C4204" s="12" t="str">
        <f>IF('Atual-TXT'!A4225&lt;&gt;"",VALUE(RIGHT(LEFT('Atual-TXT'!A4225,75),23)),"")</f>
        <v/>
      </c>
      <c r="D4204" s="11" t="str">
        <f>IF('Atual-TXT'!A4225&lt;&gt;"",RIGHT(LEFT('Atual-TXT'!A4225,77),1),"")</f>
        <v/>
      </c>
      <c r="E4204" s="12" t="str">
        <f>IF('Atual-TXT'!A4225&lt;&gt;"",IF(MOD(VALUE(LEFT(A4204,1)),2)=1,IF(D4204="D",C4204,-C4204),IF(D4204="C",C4204,-C4204)),"")</f>
        <v/>
      </c>
    </row>
    <row r="4205" spans="1:5" x14ac:dyDescent="0.2">
      <c r="A4205" s="11" t="str">
        <f>IF('Atual-TXT'!A4226&lt;&gt;"",LEFT('Atual-TXT'!A4226,15),"")</f>
        <v/>
      </c>
      <c r="B4205" s="11" t="str">
        <f>IF('Atual-TXT'!A4226&lt;&gt;"",RIGHT(LEFT('Atual-TXT'!A4226,51),34),"")</f>
        <v/>
      </c>
      <c r="C4205" s="12" t="str">
        <f>IF('Atual-TXT'!A4226&lt;&gt;"",VALUE(RIGHT(LEFT('Atual-TXT'!A4226,75),23)),"")</f>
        <v/>
      </c>
      <c r="D4205" s="11" t="str">
        <f>IF('Atual-TXT'!A4226&lt;&gt;"",RIGHT(LEFT('Atual-TXT'!A4226,77),1),"")</f>
        <v/>
      </c>
      <c r="E4205" s="12" t="str">
        <f>IF('Atual-TXT'!A4226&lt;&gt;"",IF(MOD(VALUE(LEFT(A4205,1)),2)=1,IF(D4205="D",C4205,-C4205),IF(D4205="C",C4205,-C4205)),"")</f>
        <v/>
      </c>
    </row>
    <row r="4206" spans="1:5" x14ac:dyDescent="0.2">
      <c r="A4206" s="11" t="str">
        <f>IF('Atual-TXT'!A4227&lt;&gt;"",LEFT('Atual-TXT'!A4227,15),"")</f>
        <v/>
      </c>
      <c r="B4206" s="11" t="str">
        <f>IF('Atual-TXT'!A4227&lt;&gt;"",RIGHT(LEFT('Atual-TXT'!A4227,51),34),"")</f>
        <v/>
      </c>
      <c r="C4206" s="12" t="str">
        <f>IF('Atual-TXT'!A4227&lt;&gt;"",VALUE(RIGHT(LEFT('Atual-TXT'!A4227,75),23)),"")</f>
        <v/>
      </c>
      <c r="D4206" s="11" t="str">
        <f>IF('Atual-TXT'!A4227&lt;&gt;"",RIGHT(LEFT('Atual-TXT'!A4227,77),1),"")</f>
        <v/>
      </c>
      <c r="E4206" s="12" t="str">
        <f>IF('Atual-TXT'!A4227&lt;&gt;"",IF(MOD(VALUE(LEFT(A4206,1)),2)=1,IF(D4206="D",C4206,-C4206),IF(D4206="C",C4206,-C4206)),"")</f>
        <v/>
      </c>
    </row>
    <row r="4207" spans="1:5" x14ac:dyDescent="0.2">
      <c r="A4207" s="11" t="str">
        <f>IF('Atual-TXT'!A4228&lt;&gt;"",LEFT('Atual-TXT'!A4228,15),"")</f>
        <v/>
      </c>
      <c r="B4207" s="11" t="str">
        <f>IF('Atual-TXT'!A4228&lt;&gt;"",RIGHT(LEFT('Atual-TXT'!A4228,51),34),"")</f>
        <v/>
      </c>
      <c r="C4207" s="12" t="str">
        <f>IF('Atual-TXT'!A4228&lt;&gt;"",VALUE(RIGHT(LEFT('Atual-TXT'!A4228,75),23)),"")</f>
        <v/>
      </c>
      <c r="D4207" s="11" t="str">
        <f>IF('Atual-TXT'!A4228&lt;&gt;"",RIGHT(LEFT('Atual-TXT'!A4228,77),1),"")</f>
        <v/>
      </c>
      <c r="E4207" s="12" t="str">
        <f>IF('Atual-TXT'!A4228&lt;&gt;"",IF(MOD(VALUE(LEFT(A4207,1)),2)=1,IF(D4207="D",C4207,-C4207),IF(D4207="C",C4207,-C4207)),"")</f>
        <v/>
      </c>
    </row>
    <row r="4208" spans="1:5" x14ac:dyDescent="0.2">
      <c r="A4208" s="11" t="str">
        <f>IF('Atual-TXT'!A4229&lt;&gt;"",LEFT('Atual-TXT'!A4229,15),"")</f>
        <v/>
      </c>
      <c r="B4208" s="11" t="str">
        <f>IF('Atual-TXT'!A4229&lt;&gt;"",RIGHT(LEFT('Atual-TXT'!A4229,51),34),"")</f>
        <v/>
      </c>
      <c r="C4208" s="12" t="str">
        <f>IF('Atual-TXT'!A4229&lt;&gt;"",VALUE(RIGHT(LEFT('Atual-TXT'!A4229,75),23)),"")</f>
        <v/>
      </c>
      <c r="D4208" s="11" t="str">
        <f>IF('Atual-TXT'!A4229&lt;&gt;"",RIGHT(LEFT('Atual-TXT'!A4229,77),1),"")</f>
        <v/>
      </c>
      <c r="E4208" s="12" t="str">
        <f>IF('Atual-TXT'!A4229&lt;&gt;"",IF(MOD(VALUE(LEFT(A4208,1)),2)=1,IF(D4208="D",C4208,-C4208),IF(D4208="C",C4208,-C4208)),"")</f>
        <v/>
      </c>
    </row>
    <row r="4209" spans="1:5" x14ac:dyDescent="0.2">
      <c r="A4209" s="11" t="str">
        <f>IF('Atual-TXT'!A4230&lt;&gt;"",LEFT('Atual-TXT'!A4230,15),"")</f>
        <v/>
      </c>
      <c r="B4209" s="11" t="str">
        <f>IF('Atual-TXT'!A4230&lt;&gt;"",RIGHT(LEFT('Atual-TXT'!A4230,51),34),"")</f>
        <v/>
      </c>
      <c r="C4209" s="12" t="str">
        <f>IF('Atual-TXT'!A4230&lt;&gt;"",VALUE(RIGHT(LEFT('Atual-TXT'!A4230,75),23)),"")</f>
        <v/>
      </c>
      <c r="D4209" s="11" t="str">
        <f>IF('Atual-TXT'!A4230&lt;&gt;"",RIGHT(LEFT('Atual-TXT'!A4230,77),1),"")</f>
        <v/>
      </c>
      <c r="E4209" s="12" t="str">
        <f>IF('Atual-TXT'!A4230&lt;&gt;"",IF(MOD(VALUE(LEFT(A4209,1)),2)=1,IF(D4209="D",C4209,-C4209),IF(D4209="C",C4209,-C4209)),"")</f>
        <v/>
      </c>
    </row>
    <row r="4210" spans="1:5" x14ac:dyDescent="0.2">
      <c r="A4210" s="11" t="str">
        <f>IF('Atual-TXT'!A4231&lt;&gt;"",LEFT('Atual-TXT'!A4231,15),"")</f>
        <v/>
      </c>
      <c r="B4210" s="11" t="str">
        <f>IF('Atual-TXT'!A4231&lt;&gt;"",RIGHT(LEFT('Atual-TXT'!A4231,51),34),"")</f>
        <v/>
      </c>
      <c r="C4210" s="12" t="str">
        <f>IF('Atual-TXT'!A4231&lt;&gt;"",VALUE(RIGHT(LEFT('Atual-TXT'!A4231,75),23)),"")</f>
        <v/>
      </c>
      <c r="D4210" s="11" t="str">
        <f>IF('Atual-TXT'!A4231&lt;&gt;"",RIGHT(LEFT('Atual-TXT'!A4231,77),1),"")</f>
        <v/>
      </c>
      <c r="E4210" s="12" t="str">
        <f>IF('Atual-TXT'!A4231&lt;&gt;"",IF(MOD(VALUE(LEFT(A4210,1)),2)=1,IF(D4210="D",C4210,-C4210),IF(D4210="C",C4210,-C4210)),"")</f>
        <v/>
      </c>
    </row>
    <row r="4211" spans="1:5" x14ac:dyDescent="0.2">
      <c r="A4211" s="11" t="str">
        <f>IF('Atual-TXT'!A4232&lt;&gt;"",LEFT('Atual-TXT'!A4232,15),"")</f>
        <v/>
      </c>
      <c r="B4211" s="11" t="str">
        <f>IF('Atual-TXT'!A4232&lt;&gt;"",RIGHT(LEFT('Atual-TXT'!A4232,51),34),"")</f>
        <v/>
      </c>
      <c r="C4211" s="12" t="str">
        <f>IF('Atual-TXT'!A4232&lt;&gt;"",VALUE(RIGHT(LEFT('Atual-TXT'!A4232,75),23)),"")</f>
        <v/>
      </c>
      <c r="D4211" s="11" t="str">
        <f>IF('Atual-TXT'!A4232&lt;&gt;"",RIGHT(LEFT('Atual-TXT'!A4232,77),1),"")</f>
        <v/>
      </c>
      <c r="E4211" s="12" t="str">
        <f>IF('Atual-TXT'!A4232&lt;&gt;"",IF(MOD(VALUE(LEFT(A4211,1)),2)=1,IF(D4211="D",C4211,-C4211),IF(D4211="C",C4211,-C4211)),"")</f>
        <v/>
      </c>
    </row>
    <row r="4212" spans="1:5" x14ac:dyDescent="0.2">
      <c r="A4212" s="11" t="str">
        <f>IF('Atual-TXT'!A4233&lt;&gt;"",LEFT('Atual-TXT'!A4233,15),"")</f>
        <v/>
      </c>
      <c r="B4212" s="11" t="str">
        <f>IF('Atual-TXT'!A4233&lt;&gt;"",RIGHT(LEFT('Atual-TXT'!A4233,51),34),"")</f>
        <v/>
      </c>
      <c r="C4212" s="12" t="str">
        <f>IF('Atual-TXT'!A4233&lt;&gt;"",VALUE(RIGHT(LEFT('Atual-TXT'!A4233,75),23)),"")</f>
        <v/>
      </c>
      <c r="D4212" s="11" t="str">
        <f>IF('Atual-TXT'!A4233&lt;&gt;"",RIGHT(LEFT('Atual-TXT'!A4233,77),1),"")</f>
        <v/>
      </c>
      <c r="E4212" s="12" t="str">
        <f>IF('Atual-TXT'!A4233&lt;&gt;"",IF(MOD(VALUE(LEFT(A4212,1)),2)=1,IF(D4212="D",C4212,-C4212),IF(D4212="C",C4212,-C4212)),"")</f>
        <v/>
      </c>
    </row>
    <row r="4213" spans="1:5" x14ac:dyDescent="0.2">
      <c r="A4213" s="11" t="str">
        <f>IF('Atual-TXT'!A4234&lt;&gt;"",LEFT('Atual-TXT'!A4234,15),"")</f>
        <v/>
      </c>
      <c r="B4213" s="11" t="str">
        <f>IF('Atual-TXT'!A4234&lt;&gt;"",RIGHT(LEFT('Atual-TXT'!A4234,51),34),"")</f>
        <v/>
      </c>
      <c r="C4213" s="12" t="str">
        <f>IF('Atual-TXT'!A4234&lt;&gt;"",VALUE(RIGHT(LEFT('Atual-TXT'!A4234,75),23)),"")</f>
        <v/>
      </c>
      <c r="D4213" s="11" t="str">
        <f>IF('Atual-TXT'!A4234&lt;&gt;"",RIGHT(LEFT('Atual-TXT'!A4234,77),1),"")</f>
        <v/>
      </c>
      <c r="E4213" s="12" t="str">
        <f>IF('Atual-TXT'!A4234&lt;&gt;"",IF(MOD(VALUE(LEFT(A4213,1)),2)=1,IF(D4213="D",C4213,-C4213),IF(D4213="C",C4213,-C4213)),"")</f>
        <v/>
      </c>
    </row>
    <row r="4214" spans="1:5" x14ac:dyDescent="0.2">
      <c r="A4214" s="11" t="str">
        <f>IF('Atual-TXT'!A4235&lt;&gt;"",LEFT('Atual-TXT'!A4235,15),"")</f>
        <v/>
      </c>
      <c r="B4214" s="11" t="str">
        <f>IF('Atual-TXT'!A4235&lt;&gt;"",RIGHT(LEFT('Atual-TXT'!A4235,51),34),"")</f>
        <v/>
      </c>
      <c r="C4214" s="12" t="str">
        <f>IF('Atual-TXT'!A4235&lt;&gt;"",VALUE(RIGHT(LEFT('Atual-TXT'!A4235,75),23)),"")</f>
        <v/>
      </c>
      <c r="D4214" s="11" t="str">
        <f>IF('Atual-TXT'!A4235&lt;&gt;"",RIGHT(LEFT('Atual-TXT'!A4235,77),1),"")</f>
        <v/>
      </c>
      <c r="E4214" s="12" t="str">
        <f>IF('Atual-TXT'!A4235&lt;&gt;"",IF(MOD(VALUE(LEFT(A4214,1)),2)=1,IF(D4214="D",C4214,-C4214),IF(D4214="C",C4214,-C4214)),"")</f>
        <v/>
      </c>
    </row>
    <row r="4215" spans="1:5" x14ac:dyDescent="0.2">
      <c r="A4215" s="11" t="str">
        <f>IF('Atual-TXT'!A4236&lt;&gt;"",LEFT('Atual-TXT'!A4236,15),"")</f>
        <v/>
      </c>
      <c r="B4215" s="11" t="str">
        <f>IF('Atual-TXT'!A4236&lt;&gt;"",RIGHT(LEFT('Atual-TXT'!A4236,51),34),"")</f>
        <v/>
      </c>
      <c r="C4215" s="12" t="str">
        <f>IF('Atual-TXT'!A4236&lt;&gt;"",VALUE(RIGHT(LEFT('Atual-TXT'!A4236,75),23)),"")</f>
        <v/>
      </c>
      <c r="D4215" s="11" t="str">
        <f>IF('Atual-TXT'!A4236&lt;&gt;"",RIGHT(LEFT('Atual-TXT'!A4236,77),1),"")</f>
        <v/>
      </c>
      <c r="E4215" s="12" t="str">
        <f>IF('Atual-TXT'!A4236&lt;&gt;"",IF(MOD(VALUE(LEFT(A4215,1)),2)=1,IF(D4215="D",C4215,-C4215),IF(D4215="C",C4215,-C4215)),"")</f>
        <v/>
      </c>
    </row>
    <row r="4216" spans="1:5" x14ac:dyDescent="0.2">
      <c r="A4216" s="11" t="str">
        <f>IF('Atual-TXT'!A4237&lt;&gt;"",LEFT('Atual-TXT'!A4237,15),"")</f>
        <v/>
      </c>
      <c r="B4216" s="11" t="str">
        <f>IF('Atual-TXT'!A4237&lt;&gt;"",RIGHT(LEFT('Atual-TXT'!A4237,51),34),"")</f>
        <v/>
      </c>
      <c r="C4216" s="12" t="str">
        <f>IF('Atual-TXT'!A4237&lt;&gt;"",VALUE(RIGHT(LEFT('Atual-TXT'!A4237,75),23)),"")</f>
        <v/>
      </c>
      <c r="D4216" s="11" t="str">
        <f>IF('Atual-TXT'!A4237&lt;&gt;"",RIGHT(LEFT('Atual-TXT'!A4237,77),1),"")</f>
        <v/>
      </c>
      <c r="E4216" s="12" t="str">
        <f>IF('Atual-TXT'!A4237&lt;&gt;"",IF(MOD(VALUE(LEFT(A4216,1)),2)=1,IF(D4216="D",C4216,-C4216),IF(D4216="C",C4216,-C4216)),"")</f>
        <v/>
      </c>
    </row>
    <row r="4217" spans="1:5" x14ac:dyDescent="0.2">
      <c r="A4217" s="11" t="str">
        <f>IF('Atual-TXT'!A4238&lt;&gt;"",LEFT('Atual-TXT'!A4238,15),"")</f>
        <v/>
      </c>
      <c r="B4217" s="11" t="str">
        <f>IF('Atual-TXT'!A4238&lt;&gt;"",RIGHT(LEFT('Atual-TXT'!A4238,51),34),"")</f>
        <v/>
      </c>
      <c r="C4217" s="12" t="str">
        <f>IF('Atual-TXT'!A4238&lt;&gt;"",VALUE(RIGHT(LEFT('Atual-TXT'!A4238,75),23)),"")</f>
        <v/>
      </c>
      <c r="D4217" s="11" t="str">
        <f>IF('Atual-TXT'!A4238&lt;&gt;"",RIGHT(LEFT('Atual-TXT'!A4238,77),1),"")</f>
        <v/>
      </c>
      <c r="E4217" s="12" t="str">
        <f>IF('Atual-TXT'!A4238&lt;&gt;"",IF(MOD(VALUE(LEFT(A4217,1)),2)=1,IF(D4217="D",C4217,-C4217),IF(D4217="C",C4217,-C4217)),"")</f>
        <v/>
      </c>
    </row>
    <row r="4218" spans="1:5" x14ac:dyDescent="0.2">
      <c r="A4218" s="11" t="str">
        <f>IF('Atual-TXT'!A4239&lt;&gt;"",LEFT('Atual-TXT'!A4239,15),"")</f>
        <v/>
      </c>
      <c r="B4218" s="11" t="str">
        <f>IF('Atual-TXT'!A4239&lt;&gt;"",RIGHT(LEFT('Atual-TXT'!A4239,51),34),"")</f>
        <v/>
      </c>
      <c r="C4218" s="12" t="str">
        <f>IF('Atual-TXT'!A4239&lt;&gt;"",VALUE(RIGHT(LEFT('Atual-TXT'!A4239,75),23)),"")</f>
        <v/>
      </c>
      <c r="D4218" s="11" t="str">
        <f>IF('Atual-TXT'!A4239&lt;&gt;"",RIGHT(LEFT('Atual-TXT'!A4239,77),1),"")</f>
        <v/>
      </c>
      <c r="E4218" s="12" t="str">
        <f>IF('Atual-TXT'!A4239&lt;&gt;"",IF(MOD(VALUE(LEFT(A4218,1)),2)=1,IF(D4218="D",C4218,-C4218),IF(D4218="C",C4218,-C4218)),"")</f>
        <v/>
      </c>
    </row>
    <row r="4219" spans="1:5" x14ac:dyDescent="0.2">
      <c r="A4219" s="11" t="str">
        <f>IF('Atual-TXT'!A4240&lt;&gt;"",LEFT('Atual-TXT'!A4240,15),"")</f>
        <v/>
      </c>
      <c r="B4219" s="11" t="str">
        <f>IF('Atual-TXT'!A4240&lt;&gt;"",RIGHT(LEFT('Atual-TXT'!A4240,51),34),"")</f>
        <v/>
      </c>
      <c r="C4219" s="12" t="str">
        <f>IF('Atual-TXT'!A4240&lt;&gt;"",VALUE(RIGHT(LEFT('Atual-TXT'!A4240,75),23)),"")</f>
        <v/>
      </c>
      <c r="D4219" s="11" t="str">
        <f>IF('Atual-TXT'!A4240&lt;&gt;"",RIGHT(LEFT('Atual-TXT'!A4240,77),1),"")</f>
        <v/>
      </c>
      <c r="E4219" s="12" t="str">
        <f>IF('Atual-TXT'!A4240&lt;&gt;"",IF(MOD(VALUE(LEFT(A4219,1)),2)=1,IF(D4219="D",C4219,-C4219),IF(D4219="C",C4219,-C4219)),"")</f>
        <v/>
      </c>
    </row>
    <row r="4220" spans="1:5" x14ac:dyDescent="0.2">
      <c r="A4220" s="11" t="str">
        <f>IF('Atual-TXT'!A4241&lt;&gt;"",LEFT('Atual-TXT'!A4241,15),"")</f>
        <v/>
      </c>
      <c r="B4220" s="11" t="str">
        <f>IF('Atual-TXT'!A4241&lt;&gt;"",RIGHT(LEFT('Atual-TXT'!A4241,51),34),"")</f>
        <v/>
      </c>
      <c r="C4220" s="12" t="str">
        <f>IF('Atual-TXT'!A4241&lt;&gt;"",VALUE(RIGHT(LEFT('Atual-TXT'!A4241,75),23)),"")</f>
        <v/>
      </c>
      <c r="D4220" s="11" t="str">
        <f>IF('Atual-TXT'!A4241&lt;&gt;"",RIGHT(LEFT('Atual-TXT'!A4241,77),1),"")</f>
        <v/>
      </c>
      <c r="E4220" s="12" t="str">
        <f>IF('Atual-TXT'!A4241&lt;&gt;"",IF(MOD(VALUE(LEFT(A4220,1)),2)=1,IF(D4220="D",C4220,-C4220),IF(D4220="C",C4220,-C4220)),"")</f>
        <v/>
      </c>
    </row>
    <row r="4221" spans="1:5" x14ac:dyDescent="0.2">
      <c r="A4221" s="11" t="str">
        <f>IF('Atual-TXT'!A4242&lt;&gt;"",LEFT('Atual-TXT'!A4242,15),"")</f>
        <v/>
      </c>
      <c r="B4221" s="11" t="str">
        <f>IF('Atual-TXT'!A4242&lt;&gt;"",RIGHT(LEFT('Atual-TXT'!A4242,51),34),"")</f>
        <v/>
      </c>
      <c r="C4221" s="12" t="str">
        <f>IF('Atual-TXT'!A4242&lt;&gt;"",VALUE(RIGHT(LEFT('Atual-TXT'!A4242,75),23)),"")</f>
        <v/>
      </c>
      <c r="D4221" s="11" t="str">
        <f>IF('Atual-TXT'!A4242&lt;&gt;"",RIGHT(LEFT('Atual-TXT'!A4242,77),1),"")</f>
        <v/>
      </c>
      <c r="E4221" s="12" t="str">
        <f>IF('Atual-TXT'!A4242&lt;&gt;"",IF(MOD(VALUE(LEFT(A4221,1)),2)=1,IF(D4221="D",C4221,-C4221),IF(D4221="C",C4221,-C4221)),"")</f>
        <v/>
      </c>
    </row>
    <row r="4222" spans="1:5" x14ac:dyDescent="0.2">
      <c r="A4222" s="11" t="str">
        <f>IF('Atual-TXT'!A4243&lt;&gt;"",LEFT('Atual-TXT'!A4243,15),"")</f>
        <v/>
      </c>
      <c r="B4222" s="11" t="str">
        <f>IF('Atual-TXT'!A4243&lt;&gt;"",RIGHT(LEFT('Atual-TXT'!A4243,51),34),"")</f>
        <v/>
      </c>
      <c r="C4222" s="12" t="str">
        <f>IF('Atual-TXT'!A4243&lt;&gt;"",VALUE(RIGHT(LEFT('Atual-TXT'!A4243,75),23)),"")</f>
        <v/>
      </c>
      <c r="D4222" s="11" t="str">
        <f>IF('Atual-TXT'!A4243&lt;&gt;"",RIGHT(LEFT('Atual-TXT'!A4243,77),1),"")</f>
        <v/>
      </c>
      <c r="E4222" s="12" t="str">
        <f>IF('Atual-TXT'!A4243&lt;&gt;"",IF(MOD(VALUE(LEFT(A4222,1)),2)=1,IF(D4222="D",C4222,-C4222),IF(D4222="C",C4222,-C4222)),"")</f>
        <v/>
      </c>
    </row>
    <row r="4223" spans="1:5" x14ac:dyDescent="0.2">
      <c r="A4223" s="11" t="str">
        <f>IF('Atual-TXT'!A4244&lt;&gt;"",LEFT('Atual-TXT'!A4244,15),"")</f>
        <v/>
      </c>
      <c r="B4223" s="11" t="str">
        <f>IF('Atual-TXT'!A4244&lt;&gt;"",RIGHT(LEFT('Atual-TXT'!A4244,51),34),"")</f>
        <v/>
      </c>
      <c r="C4223" s="12" t="str">
        <f>IF('Atual-TXT'!A4244&lt;&gt;"",VALUE(RIGHT(LEFT('Atual-TXT'!A4244,75),23)),"")</f>
        <v/>
      </c>
      <c r="D4223" s="11" t="str">
        <f>IF('Atual-TXT'!A4244&lt;&gt;"",RIGHT(LEFT('Atual-TXT'!A4244,77),1),"")</f>
        <v/>
      </c>
      <c r="E4223" s="12" t="str">
        <f>IF('Atual-TXT'!A4244&lt;&gt;"",IF(MOD(VALUE(LEFT(A4223,1)),2)=1,IF(D4223="D",C4223,-C4223),IF(D4223="C",C4223,-C4223)),"")</f>
        <v/>
      </c>
    </row>
    <row r="4224" spans="1:5" x14ac:dyDescent="0.2">
      <c r="A4224" s="11" t="str">
        <f>IF('Atual-TXT'!A4245&lt;&gt;"",LEFT('Atual-TXT'!A4245,15),"")</f>
        <v/>
      </c>
      <c r="B4224" s="11" t="str">
        <f>IF('Atual-TXT'!A4245&lt;&gt;"",RIGHT(LEFT('Atual-TXT'!A4245,51),34),"")</f>
        <v/>
      </c>
      <c r="C4224" s="12" t="str">
        <f>IF('Atual-TXT'!A4245&lt;&gt;"",VALUE(RIGHT(LEFT('Atual-TXT'!A4245,75),23)),"")</f>
        <v/>
      </c>
      <c r="D4224" s="11" t="str">
        <f>IF('Atual-TXT'!A4245&lt;&gt;"",RIGHT(LEFT('Atual-TXT'!A4245,77),1),"")</f>
        <v/>
      </c>
      <c r="E4224" s="12" t="str">
        <f>IF('Atual-TXT'!A4245&lt;&gt;"",IF(MOD(VALUE(LEFT(A4224,1)),2)=1,IF(D4224="D",C4224,-C4224),IF(D4224="C",C4224,-C4224)),"")</f>
        <v/>
      </c>
    </row>
    <row r="4225" spans="1:5" x14ac:dyDescent="0.2">
      <c r="A4225" s="11" t="str">
        <f>IF('Atual-TXT'!A4246&lt;&gt;"",LEFT('Atual-TXT'!A4246,15),"")</f>
        <v/>
      </c>
      <c r="B4225" s="11" t="str">
        <f>IF('Atual-TXT'!A4246&lt;&gt;"",RIGHT(LEFT('Atual-TXT'!A4246,51),34),"")</f>
        <v/>
      </c>
      <c r="C4225" s="12" t="str">
        <f>IF('Atual-TXT'!A4246&lt;&gt;"",VALUE(RIGHT(LEFT('Atual-TXT'!A4246,75),23)),"")</f>
        <v/>
      </c>
      <c r="D4225" s="11" t="str">
        <f>IF('Atual-TXT'!A4246&lt;&gt;"",RIGHT(LEFT('Atual-TXT'!A4246,77),1),"")</f>
        <v/>
      </c>
      <c r="E4225" s="12" t="str">
        <f>IF('Atual-TXT'!A4246&lt;&gt;"",IF(MOD(VALUE(LEFT(A4225,1)),2)=1,IF(D4225="D",C4225,-C4225),IF(D4225="C",C4225,-C4225)),"")</f>
        <v/>
      </c>
    </row>
    <row r="4226" spans="1:5" x14ac:dyDescent="0.2">
      <c r="A4226" s="11" t="str">
        <f>IF('Atual-TXT'!A4247&lt;&gt;"",LEFT('Atual-TXT'!A4247,15),"")</f>
        <v/>
      </c>
      <c r="B4226" s="11" t="str">
        <f>IF('Atual-TXT'!A4247&lt;&gt;"",RIGHT(LEFT('Atual-TXT'!A4247,51),34),"")</f>
        <v/>
      </c>
      <c r="C4226" s="12" t="str">
        <f>IF('Atual-TXT'!A4247&lt;&gt;"",VALUE(RIGHT(LEFT('Atual-TXT'!A4247,75),23)),"")</f>
        <v/>
      </c>
      <c r="D4226" s="11" t="str">
        <f>IF('Atual-TXT'!A4247&lt;&gt;"",RIGHT(LEFT('Atual-TXT'!A4247,77),1),"")</f>
        <v/>
      </c>
      <c r="E4226" s="12" t="str">
        <f>IF('Atual-TXT'!A4247&lt;&gt;"",IF(MOD(VALUE(LEFT(A4226,1)),2)=1,IF(D4226="D",C4226,-C4226),IF(D4226="C",C4226,-C4226)),"")</f>
        <v/>
      </c>
    </row>
    <row r="4227" spans="1:5" x14ac:dyDescent="0.2">
      <c r="A4227" s="11" t="str">
        <f>IF('Atual-TXT'!A4248&lt;&gt;"",LEFT('Atual-TXT'!A4248,15),"")</f>
        <v/>
      </c>
      <c r="B4227" s="11" t="str">
        <f>IF('Atual-TXT'!A4248&lt;&gt;"",RIGHT(LEFT('Atual-TXT'!A4248,51),34),"")</f>
        <v/>
      </c>
      <c r="C4227" s="12" t="str">
        <f>IF('Atual-TXT'!A4248&lt;&gt;"",VALUE(RIGHT(LEFT('Atual-TXT'!A4248,75),23)),"")</f>
        <v/>
      </c>
      <c r="D4227" s="11" t="str">
        <f>IF('Atual-TXT'!A4248&lt;&gt;"",RIGHT(LEFT('Atual-TXT'!A4248,77),1),"")</f>
        <v/>
      </c>
      <c r="E4227" s="12" t="str">
        <f>IF('Atual-TXT'!A4248&lt;&gt;"",IF(MOD(VALUE(LEFT(A4227,1)),2)=1,IF(D4227="D",C4227,-C4227),IF(D4227="C",C4227,-C4227)),"")</f>
        <v/>
      </c>
    </row>
    <row r="4228" spans="1:5" x14ac:dyDescent="0.2">
      <c r="A4228" s="11" t="str">
        <f>IF('Atual-TXT'!A4249&lt;&gt;"",LEFT('Atual-TXT'!A4249,15),"")</f>
        <v/>
      </c>
      <c r="B4228" s="11" t="str">
        <f>IF('Atual-TXT'!A4249&lt;&gt;"",RIGHT(LEFT('Atual-TXT'!A4249,51),34),"")</f>
        <v/>
      </c>
      <c r="C4228" s="12" t="str">
        <f>IF('Atual-TXT'!A4249&lt;&gt;"",VALUE(RIGHT(LEFT('Atual-TXT'!A4249,75),23)),"")</f>
        <v/>
      </c>
      <c r="D4228" s="11" t="str">
        <f>IF('Atual-TXT'!A4249&lt;&gt;"",RIGHT(LEFT('Atual-TXT'!A4249,77),1),"")</f>
        <v/>
      </c>
      <c r="E4228" s="12" t="str">
        <f>IF('Atual-TXT'!A4249&lt;&gt;"",IF(MOD(VALUE(LEFT(A4228,1)),2)=1,IF(D4228="D",C4228,-C4228),IF(D4228="C",C4228,-C4228)),"")</f>
        <v/>
      </c>
    </row>
    <row r="4229" spans="1:5" x14ac:dyDescent="0.2">
      <c r="A4229" s="11" t="str">
        <f>IF('Atual-TXT'!A4250&lt;&gt;"",LEFT('Atual-TXT'!A4250,15),"")</f>
        <v/>
      </c>
      <c r="B4229" s="11" t="str">
        <f>IF('Atual-TXT'!A4250&lt;&gt;"",RIGHT(LEFT('Atual-TXT'!A4250,51),34),"")</f>
        <v/>
      </c>
      <c r="C4229" s="12" t="str">
        <f>IF('Atual-TXT'!A4250&lt;&gt;"",VALUE(RIGHT(LEFT('Atual-TXT'!A4250,75),23)),"")</f>
        <v/>
      </c>
      <c r="D4229" s="11" t="str">
        <f>IF('Atual-TXT'!A4250&lt;&gt;"",RIGHT(LEFT('Atual-TXT'!A4250,77),1),"")</f>
        <v/>
      </c>
      <c r="E4229" s="12" t="str">
        <f>IF('Atual-TXT'!A4250&lt;&gt;"",IF(MOD(VALUE(LEFT(A4229,1)),2)=1,IF(D4229="D",C4229,-C4229),IF(D4229="C",C4229,-C4229)),"")</f>
        <v/>
      </c>
    </row>
    <row r="4230" spans="1:5" x14ac:dyDescent="0.2">
      <c r="A4230" s="11" t="str">
        <f>IF('Atual-TXT'!A4251&lt;&gt;"",LEFT('Atual-TXT'!A4251,15),"")</f>
        <v/>
      </c>
      <c r="B4230" s="11" t="str">
        <f>IF('Atual-TXT'!A4251&lt;&gt;"",RIGHT(LEFT('Atual-TXT'!A4251,51),34),"")</f>
        <v/>
      </c>
      <c r="C4230" s="12" t="str">
        <f>IF('Atual-TXT'!A4251&lt;&gt;"",VALUE(RIGHT(LEFT('Atual-TXT'!A4251,75),23)),"")</f>
        <v/>
      </c>
      <c r="D4230" s="11" t="str">
        <f>IF('Atual-TXT'!A4251&lt;&gt;"",RIGHT(LEFT('Atual-TXT'!A4251,77),1),"")</f>
        <v/>
      </c>
      <c r="E4230" s="12" t="str">
        <f>IF('Atual-TXT'!A4251&lt;&gt;"",IF(MOD(VALUE(LEFT(A4230,1)),2)=1,IF(D4230="D",C4230,-C4230),IF(D4230="C",C4230,-C4230)),"")</f>
        <v/>
      </c>
    </row>
    <row r="4231" spans="1:5" x14ac:dyDescent="0.2">
      <c r="A4231" s="11" t="str">
        <f>IF('Atual-TXT'!A4252&lt;&gt;"",LEFT('Atual-TXT'!A4252,15),"")</f>
        <v/>
      </c>
      <c r="B4231" s="11" t="str">
        <f>IF('Atual-TXT'!A4252&lt;&gt;"",RIGHT(LEFT('Atual-TXT'!A4252,51),34),"")</f>
        <v/>
      </c>
      <c r="C4231" s="12" t="str">
        <f>IF('Atual-TXT'!A4252&lt;&gt;"",VALUE(RIGHT(LEFT('Atual-TXT'!A4252,75),23)),"")</f>
        <v/>
      </c>
      <c r="D4231" s="11" t="str">
        <f>IF('Atual-TXT'!A4252&lt;&gt;"",RIGHT(LEFT('Atual-TXT'!A4252,77),1),"")</f>
        <v/>
      </c>
      <c r="E4231" s="12" t="str">
        <f>IF('Atual-TXT'!A4252&lt;&gt;"",IF(MOD(VALUE(LEFT(A4231,1)),2)=1,IF(D4231="D",C4231,-C4231),IF(D4231="C",C4231,-C4231)),"")</f>
        <v/>
      </c>
    </row>
    <row r="4232" spans="1:5" x14ac:dyDescent="0.2">
      <c r="A4232" s="11" t="str">
        <f>IF('Atual-TXT'!A4253&lt;&gt;"",LEFT('Atual-TXT'!A4253,15),"")</f>
        <v/>
      </c>
      <c r="B4232" s="11" t="str">
        <f>IF('Atual-TXT'!A4253&lt;&gt;"",RIGHT(LEFT('Atual-TXT'!A4253,51),34),"")</f>
        <v/>
      </c>
      <c r="C4232" s="12" t="str">
        <f>IF('Atual-TXT'!A4253&lt;&gt;"",VALUE(RIGHT(LEFT('Atual-TXT'!A4253,75),23)),"")</f>
        <v/>
      </c>
      <c r="D4232" s="11" t="str">
        <f>IF('Atual-TXT'!A4253&lt;&gt;"",RIGHT(LEFT('Atual-TXT'!A4253,77),1),"")</f>
        <v/>
      </c>
      <c r="E4232" s="12" t="str">
        <f>IF('Atual-TXT'!A4253&lt;&gt;"",IF(MOD(VALUE(LEFT(A4232,1)),2)=1,IF(D4232="D",C4232,-C4232),IF(D4232="C",C4232,-C4232)),"")</f>
        <v/>
      </c>
    </row>
    <row r="4233" spans="1:5" x14ac:dyDescent="0.2">
      <c r="A4233" s="11" t="str">
        <f>IF('Atual-TXT'!A4254&lt;&gt;"",LEFT('Atual-TXT'!A4254,15),"")</f>
        <v/>
      </c>
      <c r="B4233" s="11" t="str">
        <f>IF('Atual-TXT'!A4254&lt;&gt;"",RIGHT(LEFT('Atual-TXT'!A4254,51),34),"")</f>
        <v/>
      </c>
      <c r="C4233" s="12" t="str">
        <f>IF('Atual-TXT'!A4254&lt;&gt;"",VALUE(RIGHT(LEFT('Atual-TXT'!A4254,75),23)),"")</f>
        <v/>
      </c>
      <c r="D4233" s="11" t="str">
        <f>IF('Atual-TXT'!A4254&lt;&gt;"",RIGHT(LEFT('Atual-TXT'!A4254,77),1),"")</f>
        <v/>
      </c>
      <c r="E4233" s="12" t="str">
        <f>IF('Atual-TXT'!A4254&lt;&gt;"",IF(MOD(VALUE(LEFT(A4233,1)),2)=1,IF(D4233="D",C4233,-C4233),IF(D4233="C",C4233,-C4233)),"")</f>
        <v/>
      </c>
    </row>
    <row r="4234" spans="1:5" x14ac:dyDescent="0.2">
      <c r="A4234" s="11" t="str">
        <f>IF('Atual-TXT'!A4255&lt;&gt;"",LEFT('Atual-TXT'!A4255,15),"")</f>
        <v/>
      </c>
      <c r="B4234" s="11" t="str">
        <f>IF('Atual-TXT'!A4255&lt;&gt;"",RIGHT(LEFT('Atual-TXT'!A4255,51),34),"")</f>
        <v/>
      </c>
      <c r="C4234" s="12" t="str">
        <f>IF('Atual-TXT'!A4255&lt;&gt;"",VALUE(RIGHT(LEFT('Atual-TXT'!A4255,75),23)),"")</f>
        <v/>
      </c>
      <c r="D4234" s="11" t="str">
        <f>IF('Atual-TXT'!A4255&lt;&gt;"",RIGHT(LEFT('Atual-TXT'!A4255,77),1),"")</f>
        <v/>
      </c>
      <c r="E4234" s="12" t="str">
        <f>IF('Atual-TXT'!A4255&lt;&gt;"",IF(MOD(VALUE(LEFT(A4234,1)),2)=1,IF(D4234="D",C4234,-C4234),IF(D4234="C",C4234,-C4234)),"")</f>
        <v/>
      </c>
    </row>
    <row r="4235" spans="1:5" x14ac:dyDescent="0.2">
      <c r="A4235" s="11" t="str">
        <f>IF('Atual-TXT'!A4256&lt;&gt;"",LEFT('Atual-TXT'!A4256,15),"")</f>
        <v/>
      </c>
      <c r="B4235" s="11" t="str">
        <f>IF('Atual-TXT'!A4256&lt;&gt;"",RIGHT(LEFT('Atual-TXT'!A4256,51),34),"")</f>
        <v/>
      </c>
      <c r="C4235" s="12" t="str">
        <f>IF('Atual-TXT'!A4256&lt;&gt;"",VALUE(RIGHT(LEFT('Atual-TXT'!A4256,75),23)),"")</f>
        <v/>
      </c>
      <c r="D4235" s="11" t="str">
        <f>IF('Atual-TXT'!A4256&lt;&gt;"",RIGHT(LEFT('Atual-TXT'!A4256,77),1),"")</f>
        <v/>
      </c>
      <c r="E4235" s="12" t="str">
        <f>IF('Atual-TXT'!A4256&lt;&gt;"",IF(MOD(VALUE(LEFT(A4235,1)),2)=1,IF(D4235="D",C4235,-C4235),IF(D4235="C",C4235,-C4235)),"")</f>
        <v/>
      </c>
    </row>
    <row r="4236" spans="1:5" x14ac:dyDescent="0.2">
      <c r="A4236" s="11" t="str">
        <f>IF('Atual-TXT'!A4257&lt;&gt;"",LEFT('Atual-TXT'!A4257,15),"")</f>
        <v/>
      </c>
      <c r="B4236" s="11" t="str">
        <f>IF('Atual-TXT'!A4257&lt;&gt;"",RIGHT(LEFT('Atual-TXT'!A4257,51),34),"")</f>
        <v/>
      </c>
      <c r="C4236" s="12" t="str">
        <f>IF('Atual-TXT'!A4257&lt;&gt;"",VALUE(RIGHT(LEFT('Atual-TXT'!A4257,75),23)),"")</f>
        <v/>
      </c>
      <c r="D4236" s="11" t="str">
        <f>IF('Atual-TXT'!A4257&lt;&gt;"",RIGHT(LEFT('Atual-TXT'!A4257,77),1),"")</f>
        <v/>
      </c>
      <c r="E4236" s="12" t="str">
        <f>IF('Atual-TXT'!A4257&lt;&gt;"",IF(MOD(VALUE(LEFT(A4236,1)),2)=1,IF(D4236="D",C4236,-C4236),IF(D4236="C",C4236,-C4236)),"")</f>
        <v/>
      </c>
    </row>
    <row r="4237" spans="1:5" x14ac:dyDescent="0.2">
      <c r="A4237" s="11" t="str">
        <f>IF('Atual-TXT'!A4258&lt;&gt;"",LEFT('Atual-TXT'!A4258,15),"")</f>
        <v/>
      </c>
      <c r="B4237" s="11" t="str">
        <f>IF('Atual-TXT'!A4258&lt;&gt;"",RIGHT(LEFT('Atual-TXT'!A4258,51),34),"")</f>
        <v/>
      </c>
      <c r="C4237" s="12" t="str">
        <f>IF('Atual-TXT'!A4258&lt;&gt;"",VALUE(RIGHT(LEFT('Atual-TXT'!A4258,75),23)),"")</f>
        <v/>
      </c>
      <c r="D4237" s="11" t="str">
        <f>IF('Atual-TXT'!A4258&lt;&gt;"",RIGHT(LEFT('Atual-TXT'!A4258,77),1),"")</f>
        <v/>
      </c>
      <c r="E4237" s="12" t="str">
        <f>IF('Atual-TXT'!A4258&lt;&gt;"",IF(MOD(VALUE(LEFT(A4237,1)),2)=1,IF(D4237="D",C4237,-C4237),IF(D4237="C",C4237,-C4237)),"")</f>
        <v/>
      </c>
    </row>
    <row r="4238" spans="1:5" x14ac:dyDescent="0.2">
      <c r="A4238" s="11" t="str">
        <f>IF('Atual-TXT'!A4259&lt;&gt;"",LEFT('Atual-TXT'!A4259,15),"")</f>
        <v/>
      </c>
      <c r="B4238" s="11" t="str">
        <f>IF('Atual-TXT'!A4259&lt;&gt;"",RIGHT(LEFT('Atual-TXT'!A4259,51),34),"")</f>
        <v/>
      </c>
      <c r="C4238" s="12" t="str">
        <f>IF('Atual-TXT'!A4259&lt;&gt;"",VALUE(RIGHT(LEFT('Atual-TXT'!A4259,75),23)),"")</f>
        <v/>
      </c>
      <c r="D4238" s="11" t="str">
        <f>IF('Atual-TXT'!A4259&lt;&gt;"",RIGHT(LEFT('Atual-TXT'!A4259,77),1),"")</f>
        <v/>
      </c>
      <c r="E4238" s="12" t="str">
        <f>IF('Atual-TXT'!A4259&lt;&gt;"",IF(MOD(VALUE(LEFT(A4238,1)),2)=1,IF(D4238="D",C4238,-C4238),IF(D4238="C",C4238,-C4238)),"")</f>
        <v/>
      </c>
    </row>
    <row r="4239" spans="1:5" x14ac:dyDescent="0.2">
      <c r="A4239" s="11" t="str">
        <f>IF('Atual-TXT'!A4260&lt;&gt;"",LEFT('Atual-TXT'!A4260,15),"")</f>
        <v/>
      </c>
      <c r="B4239" s="11" t="str">
        <f>IF('Atual-TXT'!A4260&lt;&gt;"",RIGHT(LEFT('Atual-TXT'!A4260,51),34),"")</f>
        <v/>
      </c>
      <c r="C4239" s="12" t="str">
        <f>IF('Atual-TXT'!A4260&lt;&gt;"",VALUE(RIGHT(LEFT('Atual-TXT'!A4260,75),23)),"")</f>
        <v/>
      </c>
      <c r="D4239" s="11" t="str">
        <f>IF('Atual-TXT'!A4260&lt;&gt;"",RIGHT(LEFT('Atual-TXT'!A4260,77),1),"")</f>
        <v/>
      </c>
      <c r="E4239" s="12" t="str">
        <f>IF('Atual-TXT'!A4260&lt;&gt;"",IF(MOD(VALUE(LEFT(A4239,1)),2)=1,IF(D4239="D",C4239,-C4239),IF(D4239="C",C4239,-C4239)),"")</f>
        <v/>
      </c>
    </row>
    <row r="4240" spans="1:5" x14ac:dyDescent="0.2">
      <c r="A4240" s="11" t="str">
        <f>IF('Atual-TXT'!A4261&lt;&gt;"",LEFT('Atual-TXT'!A4261,15),"")</f>
        <v/>
      </c>
      <c r="B4240" s="11" t="str">
        <f>IF('Atual-TXT'!A4261&lt;&gt;"",RIGHT(LEFT('Atual-TXT'!A4261,51),34),"")</f>
        <v/>
      </c>
      <c r="C4240" s="12" t="str">
        <f>IF('Atual-TXT'!A4261&lt;&gt;"",VALUE(RIGHT(LEFT('Atual-TXT'!A4261,75),23)),"")</f>
        <v/>
      </c>
      <c r="D4240" s="11" t="str">
        <f>IF('Atual-TXT'!A4261&lt;&gt;"",RIGHT(LEFT('Atual-TXT'!A4261,77),1),"")</f>
        <v/>
      </c>
      <c r="E4240" s="12" t="str">
        <f>IF('Atual-TXT'!A4261&lt;&gt;"",IF(MOD(VALUE(LEFT(A4240,1)),2)=1,IF(D4240="D",C4240,-C4240),IF(D4240="C",C4240,-C4240)),"")</f>
        <v/>
      </c>
    </row>
    <row r="4241" spans="1:5" x14ac:dyDescent="0.2">
      <c r="A4241" s="11" t="str">
        <f>IF('Atual-TXT'!A4262&lt;&gt;"",LEFT('Atual-TXT'!A4262,15),"")</f>
        <v/>
      </c>
      <c r="B4241" s="11" t="str">
        <f>IF('Atual-TXT'!A4262&lt;&gt;"",RIGHT(LEFT('Atual-TXT'!A4262,51),34),"")</f>
        <v/>
      </c>
      <c r="C4241" s="12" t="str">
        <f>IF('Atual-TXT'!A4262&lt;&gt;"",VALUE(RIGHT(LEFT('Atual-TXT'!A4262,75),23)),"")</f>
        <v/>
      </c>
      <c r="D4241" s="11" t="str">
        <f>IF('Atual-TXT'!A4262&lt;&gt;"",RIGHT(LEFT('Atual-TXT'!A4262,77),1),"")</f>
        <v/>
      </c>
      <c r="E4241" s="12" t="str">
        <f>IF('Atual-TXT'!A4262&lt;&gt;"",IF(MOD(VALUE(LEFT(A4241,1)),2)=1,IF(D4241="D",C4241,-C4241),IF(D4241="C",C4241,-C4241)),"")</f>
        <v/>
      </c>
    </row>
    <row r="4242" spans="1:5" x14ac:dyDescent="0.2">
      <c r="A4242" s="11" t="str">
        <f>IF('Atual-TXT'!A4263&lt;&gt;"",LEFT('Atual-TXT'!A4263,15),"")</f>
        <v/>
      </c>
      <c r="B4242" s="11" t="str">
        <f>IF('Atual-TXT'!A4263&lt;&gt;"",RIGHT(LEFT('Atual-TXT'!A4263,51),34),"")</f>
        <v/>
      </c>
      <c r="C4242" s="12" t="str">
        <f>IF('Atual-TXT'!A4263&lt;&gt;"",VALUE(RIGHT(LEFT('Atual-TXT'!A4263,75),23)),"")</f>
        <v/>
      </c>
      <c r="D4242" s="11" t="str">
        <f>IF('Atual-TXT'!A4263&lt;&gt;"",RIGHT(LEFT('Atual-TXT'!A4263,77),1),"")</f>
        <v/>
      </c>
      <c r="E4242" s="12" t="str">
        <f>IF('Atual-TXT'!A4263&lt;&gt;"",IF(MOD(VALUE(LEFT(A4242,1)),2)=1,IF(D4242="D",C4242,-C4242),IF(D4242="C",C4242,-C4242)),"")</f>
        <v/>
      </c>
    </row>
    <row r="4243" spans="1:5" x14ac:dyDescent="0.2">
      <c r="A4243" s="11" t="str">
        <f>IF('Atual-TXT'!A4264&lt;&gt;"",LEFT('Atual-TXT'!A4264,15),"")</f>
        <v/>
      </c>
      <c r="B4243" s="11" t="str">
        <f>IF('Atual-TXT'!A4264&lt;&gt;"",RIGHT(LEFT('Atual-TXT'!A4264,51),34),"")</f>
        <v/>
      </c>
      <c r="C4243" s="12" t="str">
        <f>IF('Atual-TXT'!A4264&lt;&gt;"",VALUE(RIGHT(LEFT('Atual-TXT'!A4264,75),23)),"")</f>
        <v/>
      </c>
      <c r="D4243" s="11" t="str">
        <f>IF('Atual-TXT'!A4264&lt;&gt;"",RIGHT(LEFT('Atual-TXT'!A4264,77),1),"")</f>
        <v/>
      </c>
      <c r="E4243" s="12" t="str">
        <f>IF('Atual-TXT'!A4264&lt;&gt;"",IF(MOD(VALUE(LEFT(A4243,1)),2)=1,IF(D4243="D",C4243,-C4243),IF(D4243="C",C4243,-C4243)),"")</f>
        <v/>
      </c>
    </row>
    <row r="4244" spans="1:5" x14ac:dyDescent="0.2">
      <c r="A4244" s="11" t="str">
        <f>IF('Atual-TXT'!A4265&lt;&gt;"",LEFT('Atual-TXT'!A4265,15),"")</f>
        <v/>
      </c>
      <c r="B4244" s="11" t="str">
        <f>IF('Atual-TXT'!A4265&lt;&gt;"",RIGHT(LEFT('Atual-TXT'!A4265,51),34),"")</f>
        <v/>
      </c>
      <c r="C4244" s="12" t="str">
        <f>IF('Atual-TXT'!A4265&lt;&gt;"",VALUE(RIGHT(LEFT('Atual-TXT'!A4265,75),23)),"")</f>
        <v/>
      </c>
      <c r="D4244" s="11" t="str">
        <f>IF('Atual-TXT'!A4265&lt;&gt;"",RIGHT(LEFT('Atual-TXT'!A4265,77),1),"")</f>
        <v/>
      </c>
      <c r="E4244" s="12" t="str">
        <f>IF('Atual-TXT'!A4265&lt;&gt;"",IF(MOD(VALUE(LEFT(A4244,1)),2)=1,IF(D4244="D",C4244,-C4244),IF(D4244="C",C4244,-C4244)),"")</f>
        <v/>
      </c>
    </row>
    <row r="4245" spans="1:5" x14ac:dyDescent="0.2">
      <c r="A4245" s="11" t="str">
        <f>IF('Atual-TXT'!A4266&lt;&gt;"",LEFT('Atual-TXT'!A4266,15),"")</f>
        <v/>
      </c>
      <c r="B4245" s="11" t="str">
        <f>IF('Atual-TXT'!A4266&lt;&gt;"",RIGHT(LEFT('Atual-TXT'!A4266,51),34),"")</f>
        <v/>
      </c>
      <c r="C4245" s="12" t="str">
        <f>IF('Atual-TXT'!A4266&lt;&gt;"",VALUE(RIGHT(LEFT('Atual-TXT'!A4266,75),23)),"")</f>
        <v/>
      </c>
      <c r="D4245" s="11" t="str">
        <f>IF('Atual-TXT'!A4266&lt;&gt;"",RIGHT(LEFT('Atual-TXT'!A4266,77),1),"")</f>
        <v/>
      </c>
      <c r="E4245" s="12" t="str">
        <f>IF('Atual-TXT'!A4266&lt;&gt;"",IF(MOD(VALUE(LEFT(A4245,1)),2)=1,IF(D4245="D",C4245,-C4245),IF(D4245="C",C4245,-C4245)),"")</f>
        <v/>
      </c>
    </row>
    <row r="4246" spans="1:5" x14ac:dyDescent="0.2">
      <c r="A4246" s="11" t="str">
        <f>IF('Atual-TXT'!A4267&lt;&gt;"",LEFT('Atual-TXT'!A4267,15),"")</f>
        <v/>
      </c>
      <c r="B4246" s="11" t="str">
        <f>IF('Atual-TXT'!A4267&lt;&gt;"",RIGHT(LEFT('Atual-TXT'!A4267,51),34),"")</f>
        <v/>
      </c>
      <c r="C4246" s="12" t="str">
        <f>IF('Atual-TXT'!A4267&lt;&gt;"",VALUE(RIGHT(LEFT('Atual-TXT'!A4267,75),23)),"")</f>
        <v/>
      </c>
      <c r="D4246" s="11" t="str">
        <f>IF('Atual-TXT'!A4267&lt;&gt;"",RIGHT(LEFT('Atual-TXT'!A4267,77),1),"")</f>
        <v/>
      </c>
      <c r="E4246" s="12" t="str">
        <f>IF('Atual-TXT'!A4267&lt;&gt;"",IF(MOD(VALUE(LEFT(A4246,1)),2)=1,IF(D4246="D",C4246,-C4246),IF(D4246="C",C4246,-C4246)),"")</f>
        <v/>
      </c>
    </row>
    <row r="4247" spans="1:5" x14ac:dyDescent="0.2">
      <c r="A4247" s="11" t="str">
        <f>IF('Atual-TXT'!A4268&lt;&gt;"",LEFT('Atual-TXT'!A4268,15),"")</f>
        <v/>
      </c>
      <c r="B4247" s="11" t="str">
        <f>IF('Atual-TXT'!A4268&lt;&gt;"",RIGHT(LEFT('Atual-TXT'!A4268,51),34),"")</f>
        <v/>
      </c>
      <c r="C4247" s="12" t="str">
        <f>IF('Atual-TXT'!A4268&lt;&gt;"",VALUE(RIGHT(LEFT('Atual-TXT'!A4268,75),23)),"")</f>
        <v/>
      </c>
      <c r="D4247" s="11" t="str">
        <f>IF('Atual-TXT'!A4268&lt;&gt;"",RIGHT(LEFT('Atual-TXT'!A4268,77),1),"")</f>
        <v/>
      </c>
      <c r="E4247" s="12" t="str">
        <f>IF('Atual-TXT'!A4268&lt;&gt;"",IF(MOD(VALUE(LEFT(A4247,1)),2)=1,IF(D4247="D",C4247,-C4247),IF(D4247="C",C4247,-C4247)),"")</f>
        <v/>
      </c>
    </row>
    <row r="4248" spans="1:5" x14ac:dyDescent="0.2">
      <c r="A4248" s="11" t="str">
        <f>IF('Atual-TXT'!A4269&lt;&gt;"",LEFT('Atual-TXT'!A4269,15),"")</f>
        <v/>
      </c>
      <c r="B4248" s="11" t="str">
        <f>IF('Atual-TXT'!A4269&lt;&gt;"",RIGHT(LEFT('Atual-TXT'!A4269,51),34),"")</f>
        <v/>
      </c>
      <c r="C4248" s="12" t="str">
        <f>IF('Atual-TXT'!A4269&lt;&gt;"",VALUE(RIGHT(LEFT('Atual-TXT'!A4269,75),23)),"")</f>
        <v/>
      </c>
      <c r="D4248" s="11" t="str">
        <f>IF('Atual-TXT'!A4269&lt;&gt;"",RIGHT(LEFT('Atual-TXT'!A4269,77),1),"")</f>
        <v/>
      </c>
      <c r="E4248" s="12" t="str">
        <f>IF('Atual-TXT'!A4269&lt;&gt;"",IF(MOD(VALUE(LEFT(A4248,1)),2)=1,IF(D4248="D",C4248,-C4248),IF(D4248="C",C4248,-C4248)),"")</f>
        <v/>
      </c>
    </row>
    <row r="4249" spans="1:5" x14ac:dyDescent="0.2">
      <c r="A4249" s="11" t="str">
        <f>IF('Atual-TXT'!A4270&lt;&gt;"",LEFT('Atual-TXT'!A4270,15),"")</f>
        <v/>
      </c>
      <c r="B4249" s="11" t="str">
        <f>IF('Atual-TXT'!A4270&lt;&gt;"",RIGHT(LEFT('Atual-TXT'!A4270,51),34),"")</f>
        <v/>
      </c>
      <c r="C4249" s="12" t="str">
        <f>IF('Atual-TXT'!A4270&lt;&gt;"",VALUE(RIGHT(LEFT('Atual-TXT'!A4270,75),23)),"")</f>
        <v/>
      </c>
      <c r="D4249" s="11" t="str">
        <f>IF('Atual-TXT'!A4270&lt;&gt;"",RIGHT(LEFT('Atual-TXT'!A4270,77),1),"")</f>
        <v/>
      </c>
      <c r="E4249" s="12" t="str">
        <f>IF('Atual-TXT'!A4270&lt;&gt;"",IF(MOD(VALUE(LEFT(A4249,1)),2)=1,IF(D4249="D",C4249,-C4249),IF(D4249="C",C4249,-C4249)),"")</f>
        <v/>
      </c>
    </row>
    <row r="4250" spans="1:5" x14ac:dyDescent="0.2">
      <c r="A4250" s="11" t="str">
        <f>IF('Atual-TXT'!A4271&lt;&gt;"",LEFT('Atual-TXT'!A4271,15),"")</f>
        <v/>
      </c>
      <c r="B4250" s="11" t="str">
        <f>IF('Atual-TXT'!A4271&lt;&gt;"",RIGHT(LEFT('Atual-TXT'!A4271,51),34),"")</f>
        <v/>
      </c>
      <c r="C4250" s="12" t="str">
        <f>IF('Atual-TXT'!A4271&lt;&gt;"",VALUE(RIGHT(LEFT('Atual-TXT'!A4271,75),23)),"")</f>
        <v/>
      </c>
      <c r="D4250" s="11" t="str">
        <f>IF('Atual-TXT'!A4271&lt;&gt;"",RIGHT(LEFT('Atual-TXT'!A4271,77),1),"")</f>
        <v/>
      </c>
      <c r="E4250" s="12" t="str">
        <f>IF('Atual-TXT'!A4271&lt;&gt;"",IF(MOD(VALUE(LEFT(A4250,1)),2)=1,IF(D4250="D",C4250,-C4250),IF(D4250="C",C4250,-C4250)),"")</f>
        <v/>
      </c>
    </row>
    <row r="4251" spans="1:5" x14ac:dyDescent="0.2">
      <c r="A4251" s="11" t="str">
        <f>IF('Atual-TXT'!A4272&lt;&gt;"",LEFT('Atual-TXT'!A4272,15),"")</f>
        <v/>
      </c>
      <c r="B4251" s="11" t="str">
        <f>IF('Atual-TXT'!A4272&lt;&gt;"",RIGHT(LEFT('Atual-TXT'!A4272,51),34),"")</f>
        <v/>
      </c>
      <c r="C4251" s="12" t="str">
        <f>IF('Atual-TXT'!A4272&lt;&gt;"",VALUE(RIGHT(LEFT('Atual-TXT'!A4272,75),23)),"")</f>
        <v/>
      </c>
      <c r="D4251" s="11" t="str">
        <f>IF('Atual-TXT'!A4272&lt;&gt;"",RIGHT(LEFT('Atual-TXT'!A4272,77),1),"")</f>
        <v/>
      </c>
      <c r="E4251" s="12" t="str">
        <f>IF('Atual-TXT'!A4272&lt;&gt;"",IF(MOD(VALUE(LEFT(A4251,1)),2)=1,IF(D4251="D",C4251,-C4251),IF(D4251="C",C4251,-C4251)),"")</f>
        <v/>
      </c>
    </row>
    <row r="4252" spans="1:5" x14ac:dyDescent="0.2">
      <c r="A4252" s="11" t="str">
        <f>IF('Atual-TXT'!A4273&lt;&gt;"",LEFT('Atual-TXT'!A4273,15),"")</f>
        <v/>
      </c>
      <c r="B4252" s="11" t="str">
        <f>IF('Atual-TXT'!A4273&lt;&gt;"",RIGHT(LEFT('Atual-TXT'!A4273,51),34),"")</f>
        <v/>
      </c>
      <c r="C4252" s="12" t="str">
        <f>IF('Atual-TXT'!A4273&lt;&gt;"",VALUE(RIGHT(LEFT('Atual-TXT'!A4273,75),23)),"")</f>
        <v/>
      </c>
      <c r="D4252" s="11" t="str">
        <f>IF('Atual-TXT'!A4273&lt;&gt;"",RIGHT(LEFT('Atual-TXT'!A4273,77),1),"")</f>
        <v/>
      </c>
      <c r="E4252" s="12" t="str">
        <f>IF('Atual-TXT'!A4273&lt;&gt;"",IF(MOD(VALUE(LEFT(A4252,1)),2)=1,IF(D4252="D",C4252,-C4252),IF(D4252="C",C4252,-C4252)),"")</f>
        <v/>
      </c>
    </row>
    <row r="4253" spans="1:5" x14ac:dyDescent="0.2">
      <c r="A4253" s="11" t="str">
        <f>IF('Atual-TXT'!A4274&lt;&gt;"",LEFT('Atual-TXT'!A4274,15),"")</f>
        <v/>
      </c>
      <c r="B4253" s="11" t="str">
        <f>IF('Atual-TXT'!A4274&lt;&gt;"",RIGHT(LEFT('Atual-TXT'!A4274,51),34),"")</f>
        <v/>
      </c>
      <c r="C4253" s="12" t="str">
        <f>IF('Atual-TXT'!A4274&lt;&gt;"",VALUE(RIGHT(LEFT('Atual-TXT'!A4274,75),23)),"")</f>
        <v/>
      </c>
      <c r="D4253" s="11" t="str">
        <f>IF('Atual-TXT'!A4274&lt;&gt;"",RIGHT(LEFT('Atual-TXT'!A4274,77),1),"")</f>
        <v/>
      </c>
      <c r="E4253" s="12" t="str">
        <f>IF('Atual-TXT'!A4274&lt;&gt;"",IF(MOD(VALUE(LEFT(A4253,1)),2)=1,IF(D4253="D",C4253,-C4253),IF(D4253="C",C4253,-C4253)),"")</f>
        <v/>
      </c>
    </row>
    <row r="4254" spans="1:5" x14ac:dyDescent="0.2">
      <c r="A4254" s="11" t="str">
        <f>IF('Atual-TXT'!A4275&lt;&gt;"",LEFT('Atual-TXT'!A4275,15),"")</f>
        <v/>
      </c>
      <c r="B4254" s="11" t="str">
        <f>IF('Atual-TXT'!A4275&lt;&gt;"",RIGHT(LEFT('Atual-TXT'!A4275,51),34),"")</f>
        <v/>
      </c>
      <c r="C4254" s="12" t="str">
        <f>IF('Atual-TXT'!A4275&lt;&gt;"",VALUE(RIGHT(LEFT('Atual-TXT'!A4275,75),23)),"")</f>
        <v/>
      </c>
      <c r="D4254" s="11" t="str">
        <f>IF('Atual-TXT'!A4275&lt;&gt;"",RIGHT(LEFT('Atual-TXT'!A4275,77),1),"")</f>
        <v/>
      </c>
      <c r="E4254" s="12" t="str">
        <f>IF('Atual-TXT'!A4275&lt;&gt;"",IF(MOD(VALUE(LEFT(A4254,1)),2)=1,IF(D4254="D",C4254,-C4254),IF(D4254="C",C4254,-C4254)),"")</f>
        <v/>
      </c>
    </row>
    <row r="4255" spans="1:5" x14ac:dyDescent="0.2">
      <c r="A4255" s="11" t="str">
        <f>IF('Atual-TXT'!A4276&lt;&gt;"",LEFT('Atual-TXT'!A4276,15),"")</f>
        <v/>
      </c>
      <c r="B4255" s="11" t="str">
        <f>IF('Atual-TXT'!A4276&lt;&gt;"",RIGHT(LEFT('Atual-TXT'!A4276,51),34),"")</f>
        <v/>
      </c>
      <c r="C4255" s="12" t="str">
        <f>IF('Atual-TXT'!A4276&lt;&gt;"",VALUE(RIGHT(LEFT('Atual-TXT'!A4276,75),23)),"")</f>
        <v/>
      </c>
      <c r="D4255" s="11" t="str">
        <f>IF('Atual-TXT'!A4276&lt;&gt;"",RIGHT(LEFT('Atual-TXT'!A4276,77),1),"")</f>
        <v/>
      </c>
      <c r="E4255" s="12" t="str">
        <f>IF('Atual-TXT'!A4276&lt;&gt;"",IF(MOD(VALUE(LEFT(A4255,1)),2)=1,IF(D4255="D",C4255,-C4255),IF(D4255="C",C4255,-C4255)),"")</f>
        <v/>
      </c>
    </row>
    <row r="4256" spans="1:5" x14ac:dyDescent="0.2">
      <c r="A4256" s="11" t="str">
        <f>IF('Atual-TXT'!A4277&lt;&gt;"",LEFT('Atual-TXT'!A4277,15),"")</f>
        <v/>
      </c>
      <c r="B4256" s="11" t="str">
        <f>IF('Atual-TXT'!A4277&lt;&gt;"",RIGHT(LEFT('Atual-TXT'!A4277,51),34),"")</f>
        <v/>
      </c>
      <c r="C4256" s="12" t="str">
        <f>IF('Atual-TXT'!A4277&lt;&gt;"",VALUE(RIGHT(LEFT('Atual-TXT'!A4277,75),23)),"")</f>
        <v/>
      </c>
      <c r="D4256" s="11" t="str">
        <f>IF('Atual-TXT'!A4277&lt;&gt;"",RIGHT(LEFT('Atual-TXT'!A4277,77),1),"")</f>
        <v/>
      </c>
      <c r="E4256" s="12" t="str">
        <f>IF('Atual-TXT'!A4277&lt;&gt;"",IF(MOD(VALUE(LEFT(A4256,1)),2)=1,IF(D4256="D",C4256,-C4256),IF(D4256="C",C4256,-C4256)),"")</f>
        <v/>
      </c>
    </row>
    <row r="4257" spans="1:5" x14ac:dyDescent="0.2">
      <c r="A4257" s="11" t="str">
        <f>IF('Atual-TXT'!A4278&lt;&gt;"",LEFT('Atual-TXT'!A4278,15),"")</f>
        <v/>
      </c>
      <c r="B4257" s="11" t="str">
        <f>IF('Atual-TXT'!A4278&lt;&gt;"",RIGHT(LEFT('Atual-TXT'!A4278,51),34),"")</f>
        <v/>
      </c>
      <c r="C4257" s="12" t="str">
        <f>IF('Atual-TXT'!A4278&lt;&gt;"",VALUE(RIGHT(LEFT('Atual-TXT'!A4278,75),23)),"")</f>
        <v/>
      </c>
      <c r="D4257" s="11" t="str">
        <f>IF('Atual-TXT'!A4278&lt;&gt;"",RIGHT(LEFT('Atual-TXT'!A4278,77),1),"")</f>
        <v/>
      </c>
      <c r="E4257" s="12" t="str">
        <f>IF('Atual-TXT'!A4278&lt;&gt;"",IF(MOD(VALUE(LEFT(A4257,1)),2)=1,IF(D4257="D",C4257,-C4257),IF(D4257="C",C4257,-C4257)),"")</f>
        <v/>
      </c>
    </row>
    <row r="4258" spans="1:5" x14ac:dyDescent="0.2">
      <c r="A4258" s="11" t="str">
        <f>IF('Atual-TXT'!A4279&lt;&gt;"",LEFT('Atual-TXT'!A4279,15),"")</f>
        <v/>
      </c>
      <c r="B4258" s="11" t="str">
        <f>IF('Atual-TXT'!A4279&lt;&gt;"",RIGHT(LEFT('Atual-TXT'!A4279,51),34),"")</f>
        <v/>
      </c>
      <c r="C4258" s="12" t="str">
        <f>IF('Atual-TXT'!A4279&lt;&gt;"",VALUE(RIGHT(LEFT('Atual-TXT'!A4279,75),23)),"")</f>
        <v/>
      </c>
      <c r="D4258" s="11" t="str">
        <f>IF('Atual-TXT'!A4279&lt;&gt;"",RIGHT(LEFT('Atual-TXT'!A4279,77),1),"")</f>
        <v/>
      </c>
      <c r="E4258" s="12" t="str">
        <f>IF('Atual-TXT'!A4279&lt;&gt;"",IF(MOD(VALUE(LEFT(A4258,1)),2)=1,IF(D4258="D",C4258,-C4258),IF(D4258="C",C4258,-C4258)),"")</f>
        <v/>
      </c>
    </row>
    <row r="4259" spans="1:5" x14ac:dyDescent="0.2">
      <c r="A4259" s="11" t="str">
        <f>IF('Atual-TXT'!A4280&lt;&gt;"",LEFT('Atual-TXT'!A4280,15),"")</f>
        <v/>
      </c>
      <c r="B4259" s="11" t="str">
        <f>IF('Atual-TXT'!A4280&lt;&gt;"",RIGHT(LEFT('Atual-TXT'!A4280,51),34),"")</f>
        <v/>
      </c>
      <c r="C4259" s="12" t="str">
        <f>IF('Atual-TXT'!A4280&lt;&gt;"",VALUE(RIGHT(LEFT('Atual-TXT'!A4280,75),23)),"")</f>
        <v/>
      </c>
      <c r="D4259" s="11" t="str">
        <f>IF('Atual-TXT'!A4280&lt;&gt;"",RIGHT(LEFT('Atual-TXT'!A4280,77),1),"")</f>
        <v/>
      </c>
      <c r="E4259" s="12" t="str">
        <f>IF('Atual-TXT'!A4280&lt;&gt;"",IF(MOD(VALUE(LEFT(A4259,1)),2)=1,IF(D4259="D",C4259,-C4259),IF(D4259="C",C4259,-C4259)),"")</f>
        <v/>
      </c>
    </row>
    <row r="4260" spans="1:5" x14ac:dyDescent="0.2">
      <c r="A4260" s="11" t="str">
        <f>IF('Atual-TXT'!A4281&lt;&gt;"",LEFT('Atual-TXT'!A4281,15),"")</f>
        <v/>
      </c>
      <c r="B4260" s="11" t="str">
        <f>IF('Atual-TXT'!A4281&lt;&gt;"",RIGHT(LEFT('Atual-TXT'!A4281,51),34),"")</f>
        <v/>
      </c>
      <c r="C4260" s="12" t="str">
        <f>IF('Atual-TXT'!A4281&lt;&gt;"",VALUE(RIGHT(LEFT('Atual-TXT'!A4281,75),23)),"")</f>
        <v/>
      </c>
      <c r="D4260" s="11" t="str">
        <f>IF('Atual-TXT'!A4281&lt;&gt;"",RIGHT(LEFT('Atual-TXT'!A4281,77),1),"")</f>
        <v/>
      </c>
      <c r="E4260" s="12" t="str">
        <f>IF('Atual-TXT'!A4281&lt;&gt;"",IF(MOD(VALUE(LEFT(A4260,1)),2)=1,IF(D4260="D",C4260,-C4260),IF(D4260="C",C4260,-C4260)),"")</f>
        <v/>
      </c>
    </row>
    <row r="4261" spans="1:5" x14ac:dyDescent="0.2">
      <c r="A4261" s="11" t="str">
        <f>IF('Atual-TXT'!A4282&lt;&gt;"",LEFT('Atual-TXT'!A4282,15),"")</f>
        <v/>
      </c>
      <c r="B4261" s="11" t="str">
        <f>IF('Atual-TXT'!A4282&lt;&gt;"",RIGHT(LEFT('Atual-TXT'!A4282,51),34),"")</f>
        <v/>
      </c>
      <c r="C4261" s="12" t="str">
        <f>IF('Atual-TXT'!A4282&lt;&gt;"",VALUE(RIGHT(LEFT('Atual-TXT'!A4282,75),23)),"")</f>
        <v/>
      </c>
      <c r="D4261" s="11" t="str">
        <f>IF('Atual-TXT'!A4282&lt;&gt;"",RIGHT(LEFT('Atual-TXT'!A4282,77),1),"")</f>
        <v/>
      </c>
      <c r="E4261" s="12" t="str">
        <f>IF('Atual-TXT'!A4282&lt;&gt;"",IF(MOD(VALUE(LEFT(A4261,1)),2)=1,IF(D4261="D",C4261,-C4261),IF(D4261="C",C4261,-C4261)),"")</f>
        <v/>
      </c>
    </row>
    <row r="4262" spans="1:5" x14ac:dyDescent="0.2">
      <c r="A4262" s="11" t="str">
        <f>IF('Atual-TXT'!A4283&lt;&gt;"",LEFT('Atual-TXT'!A4283,15),"")</f>
        <v/>
      </c>
      <c r="B4262" s="11" t="str">
        <f>IF('Atual-TXT'!A4283&lt;&gt;"",RIGHT(LEFT('Atual-TXT'!A4283,51),34),"")</f>
        <v/>
      </c>
      <c r="C4262" s="12" t="str">
        <f>IF('Atual-TXT'!A4283&lt;&gt;"",VALUE(RIGHT(LEFT('Atual-TXT'!A4283,75),23)),"")</f>
        <v/>
      </c>
      <c r="D4262" s="11" t="str">
        <f>IF('Atual-TXT'!A4283&lt;&gt;"",RIGHT(LEFT('Atual-TXT'!A4283,77),1),"")</f>
        <v/>
      </c>
      <c r="E4262" s="12" t="str">
        <f>IF('Atual-TXT'!A4283&lt;&gt;"",IF(MOD(VALUE(LEFT(A4262,1)),2)=1,IF(D4262="D",C4262,-C4262),IF(D4262="C",C4262,-C4262)),"")</f>
        <v/>
      </c>
    </row>
    <row r="4263" spans="1:5" x14ac:dyDescent="0.2">
      <c r="A4263" s="11" t="str">
        <f>IF('Atual-TXT'!A4284&lt;&gt;"",LEFT('Atual-TXT'!A4284,15),"")</f>
        <v/>
      </c>
      <c r="B4263" s="11" t="str">
        <f>IF('Atual-TXT'!A4284&lt;&gt;"",RIGHT(LEFT('Atual-TXT'!A4284,51),34),"")</f>
        <v/>
      </c>
      <c r="C4263" s="12" t="str">
        <f>IF('Atual-TXT'!A4284&lt;&gt;"",VALUE(RIGHT(LEFT('Atual-TXT'!A4284,75),23)),"")</f>
        <v/>
      </c>
      <c r="D4263" s="11" t="str">
        <f>IF('Atual-TXT'!A4284&lt;&gt;"",RIGHT(LEFT('Atual-TXT'!A4284,77),1),"")</f>
        <v/>
      </c>
      <c r="E4263" s="12" t="str">
        <f>IF('Atual-TXT'!A4284&lt;&gt;"",IF(MOD(VALUE(LEFT(A4263,1)),2)=1,IF(D4263="D",C4263,-C4263),IF(D4263="C",C4263,-C4263)),"")</f>
        <v/>
      </c>
    </row>
    <row r="4264" spans="1:5" x14ac:dyDescent="0.2">
      <c r="A4264" s="11" t="str">
        <f>IF('Atual-TXT'!A4285&lt;&gt;"",LEFT('Atual-TXT'!A4285,15),"")</f>
        <v/>
      </c>
      <c r="B4264" s="11" t="str">
        <f>IF('Atual-TXT'!A4285&lt;&gt;"",RIGHT(LEFT('Atual-TXT'!A4285,51),34),"")</f>
        <v/>
      </c>
      <c r="C4264" s="12" t="str">
        <f>IF('Atual-TXT'!A4285&lt;&gt;"",VALUE(RIGHT(LEFT('Atual-TXT'!A4285,75),23)),"")</f>
        <v/>
      </c>
      <c r="D4264" s="11" t="str">
        <f>IF('Atual-TXT'!A4285&lt;&gt;"",RIGHT(LEFT('Atual-TXT'!A4285,77),1),"")</f>
        <v/>
      </c>
      <c r="E4264" s="12" t="str">
        <f>IF('Atual-TXT'!A4285&lt;&gt;"",IF(MOD(VALUE(LEFT(A4264,1)),2)=1,IF(D4264="D",C4264,-C4264),IF(D4264="C",C4264,-C4264)),"")</f>
        <v/>
      </c>
    </row>
    <row r="4265" spans="1:5" x14ac:dyDescent="0.2">
      <c r="A4265" s="11" t="str">
        <f>IF('Atual-TXT'!A4286&lt;&gt;"",LEFT('Atual-TXT'!A4286,15),"")</f>
        <v/>
      </c>
      <c r="B4265" s="11" t="str">
        <f>IF('Atual-TXT'!A4286&lt;&gt;"",RIGHT(LEFT('Atual-TXT'!A4286,51),34),"")</f>
        <v/>
      </c>
      <c r="C4265" s="12" t="str">
        <f>IF('Atual-TXT'!A4286&lt;&gt;"",VALUE(RIGHT(LEFT('Atual-TXT'!A4286,75),23)),"")</f>
        <v/>
      </c>
      <c r="D4265" s="11" t="str">
        <f>IF('Atual-TXT'!A4286&lt;&gt;"",RIGHT(LEFT('Atual-TXT'!A4286,77),1),"")</f>
        <v/>
      </c>
      <c r="E4265" s="12" t="str">
        <f>IF('Atual-TXT'!A4286&lt;&gt;"",IF(MOD(VALUE(LEFT(A4265,1)),2)=1,IF(D4265="D",C4265,-C4265),IF(D4265="C",C4265,-C4265)),"")</f>
        <v/>
      </c>
    </row>
    <row r="4266" spans="1:5" x14ac:dyDescent="0.2">
      <c r="A4266" s="11" t="str">
        <f>IF('Atual-TXT'!A4287&lt;&gt;"",LEFT('Atual-TXT'!A4287,15),"")</f>
        <v/>
      </c>
      <c r="B4266" s="11" t="str">
        <f>IF('Atual-TXT'!A4287&lt;&gt;"",RIGHT(LEFT('Atual-TXT'!A4287,51),34),"")</f>
        <v/>
      </c>
      <c r="C4266" s="12" t="str">
        <f>IF('Atual-TXT'!A4287&lt;&gt;"",VALUE(RIGHT(LEFT('Atual-TXT'!A4287,75),23)),"")</f>
        <v/>
      </c>
      <c r="D4266" s="11" t="str">
        <f>IF('Atual-TXT'!A4287&lt;&gt;"",RIGHT(LEFT('Atual-TXT'!A4287,77),1),"")</f>
        <v/>
      </c>
      <c r="E4266" s="12" t="str">
        <f>IF('Atual-TXT'!A4287&lt;&gt;"",IF(MOD(VALUE(LEFT(A4266,1)),2)=1,IF(D4266="D",C4266,-C4266),IF(D4266="C",C4266,-C4266)),"")</f>
        <v/>
      </c>
    </row>
    <row r="4267" spans="1:5" x14ac:dyDescent="0.2">
      <c r="A4267" s="11" t="str">
        <f>IF('Atual-TXT'!A4288&lt;&gt;"",LEFT('Atual-TXT'!A4288,15),"")</f>
        <v/>
      </c>
      <c r="B4267" s="11" t="str">
        <f>IF('Atual-TXT'!A4288&lt;&gt;"",RIGHT(LEFT('Atual-TXT'!A4288,51),34),"")</f>
        <v/>
      </c>
      <c r="C4267" s="12" t="str">
        <f>IF('Atual-TXT'!A4288&lt;&gt;"",VALUE(RIGHT(LEFT('Atual-TXT'!A4288,75),23)),"")</f>
        <v/>
      </c>
      <c r="D4267" s="11" t="str">
        <f>IF('Atual-TXT'!A4288&lt;&gt;"",RIGHT(LEFT('Atual-TXT'!A4288,77),1),"")</f>
        <v/>
      </c>
      <c r="E4267" s="12" t="str">
        <f>IF('Atual-TXT'!A4288&lt;&gt;"",IF(MOD(VALUE(LEFT(A4267,1)),2)=1,IF(D4267="D",C4267,-C4267),IF(D4267="C",C4267,-C4267)),"")</f>
        <v/>
      </c>
    </row>
    <row r="4268" spans="1:5" x14ac:dyDescent="0.2">
      <c r="A4268" s="11" t="str">
        <f>IF('Atual-TXT'!A4289&lt;&gt;"",LEFT('Atual-TXT'!A4289,15),"")</f>
        <v/>
      </c>
      <c r="B4268" s="11" t="str">
        <f>IF('Atual-TXT'!A4289&lt;&gt;"",RIGHT(LEFT('Atual-TXT'!A4289,51),34),"")</f>
        <v/>
      </c>
      <c r="C4268" s="12" t="str">
        <f>IF('Atual-TXT'!A4289&lt;&gt;"",VALUE(RIGHT(LEFT('Atual-TXT'!A4289,75),23)),"")</f>
        <v/>
      </c>
      <c r="D4268" s="11" t="str">
        <f>IF('Atual-TXT'!A4289&lt;&gt;"",RIGHT(LEFT('Atual-TXT'!A4289,77),1),"")</f>
        <v/>
      </c>
      <c r="E4268" s="12" t="str">
        <f>IF('Atual-TXT'!A4289&lt;&gt;"",IF(MOD(VALUE(LEFT(A4268,1)),2)=1,IF(D4268="D",C4268,-C4268),IF(D4268="C",C4268,-C4268)),"")</f>
        <v/>
      </c>
    </row>
    <row r="4269" spans="1:5" x14ac:dyDescent="0.2">
      <c r="A4269" s="11" t="str">
        <f>IF('Atual-TXT'!A4290&lt;&gt;"",LEFT('Atual-TXT'!A4290,15),"")</f>
        <v/>
      </c>
      <c r="B4269" s="11" t="str">
        <f>IF('Atual-TXT'!A4290&lt;&gt;"",RIGHT(LEFT('Atual-TXT'!A4290,51),34),"")</f>
        <v/>
      </c>
      <c r="C4269" s="12" t="str">
        <f>IF('Atual-TXT'!A4290&lt;&gt;"",VALUE(RIGHT(LEFT('Atual-TXT'!A4290,75),23)),"")</f>
        <v/>
      </c>
      <c r="D4269" s="11" t="str">
        <f>IF('Atual-TXT'!A4290&lt;&gt;"",RIGHT(LEFT('Atual-TXT'!A4290,77),1),"")</f>
        <v/>
      </c>
      <c r="E4269" s="12" t="str">
        <f>IF('Atual-TXT'!A4290&lt;&gt;"",IF(MOD(VALUE(LEFT(A4269,1)),2)=1,IF(D4269="D",C4269,-C4269),IF(D4269="C",C4269,-C4269)),"")</f>
        <v/>
      </c>
    </row>
    <row r="4270" spans="1:5" x14ac:dyDescent="0.2">
      <c r="A4270" s="11" t="str">
        <f>IF('Atual-TXT'!A4291&lt;&gt;"",LEFT('Atual-TXT'!A4291,15),"")</f>
        <v/>
      </c>
      <c r="B4270" s="11" t="str">
        <f>IF('Atual-TXT'!A4291&lt;&gt;"",RIGHT(LEFT('Atual-TXT'!A4291,51),34),"")</f>
        <v/>
      </c>
      <c r="C4270" s="12" t="str">
        <f>IF('Atual-TXT'!A4291&lt;&gt;"",VALUE(RIGHT(LEFT('Atual-TXT'!A4291,75),23)),"")</f>
        <v/>
      </c>
      <c r="D4270" s="11" t="str">
        <f>IF('Atual-TXT'!A4291&lt;&gt;"",RIGHT(LEFT('Atual-TXT'!A4291,77),1),"")</f>
        <v/>
      </c>
      <c r="E4270" s="12" t="str">
        <f>IF('Atual-TXT'!A4291&lt;&gt;"",IF(MOD(VALUE(LEFT(A4270,1)),2)=1,IF(D4270="D",C4270,-C4270),IF(D4270="C",C4270,-C4270)),"")</f>
        <v/>
      </c>
    </row>
    <row r="4271" spans="1:5" x14ac:dyDescent="0.2">
      <c r="A4271" s="11" t="str">
        <f>IF('Atual-TXT'!A4292&lt;&gt;"",LEFT('Atual-TXT'!A4292,15),"")</f>
        <v/>
      </c>
      <c r="B4271" s="11" t="str">
        <f>IF('Atual-TXT'!A4292&lt;&gt;"",RIGHT(LEFT('Atual-TXT'!A4292,51),34),"")</f>
        <v/>
      </c>
      <c r="C4271" s="12" t="str">
        <f>IF('Atual-TXT'!A4292&lt;&gt;"",VALUE(RIGHT(LEFT('Atual-TXT'!A4292,75),23)),"")</f>
        <v/>
      </c>
      <c r="D4271" s="11" t="str">
        <f>IF('Atual-TXT'!A4292&lt;&gt;"",RIGHT(LEFT('Atual-TXT'!A4292,77),1),"")</f>
        <v/>
      </c>
      <c r="E4271" s="12" t="str">
        <f>IF('Atual-TXT'!A4292&lt;&gt;"",IF(MOD(VALUE(LEFT(A4271,1)),2)=1,IF(D4271="D",C4271,-C4271),IF(D4271="C",C4271,-C4271)),"")</f>
        <v/>
      </c>
    </row>
    <row r="4272" spans="1:5" x14ac:dyDescent="0.2">
      <c r="A4272" s="11" t="str">
        <f>IF('Atual-TXT'!A4293&lt;&gt;"",LEFT('Atual-TXT'!A4293,15),"")</f>
        <v/>
      </c>
      <c r="B4272" s="11" t="str">
        <f>IF('Atual-TXT'!A4293&lt;&gt;"",RIGHT(LEFT('Atual-TXT'!A4293,51),34),"")</f>
        <v/>
      </c>
      <c r="C4272" s="12" t="str">
        <f>IF('Atual-TXT'!A4293&lt;&gt;"",VALUE(RIGHT(LEFT('Atual-TXT'!A4293,75),23)),"")</f>
        <v/>
      </c>
      <c r="D4272" s="11" t="str">
        <f>IF('Atual-TXT'!A4293&lt;&gt;"",RIGHT(LEFT('Atual-TXT'!A4293,77),1),"")</f>
        <v/>
      </c>
      <c r="E4272" s="12" t="str">
        <f>IF('Atual-TXT'!A4293&lt;&gt;"",IF(MOD(VALUE(LEFT(A4272,1)),2)=1,IF(D4272="D",C4272,-C4272),IF(D4272="C",C4272,-C4272)),"")</f>
        <v/>
      </c>
    </row>
    <row r="4273" spans="1:5" x14ac:dyDescent="0.2">
      <c r="A4273" s="11" t="str">
        <f>IF('Atual-TXT'!A4294&lt;&gt;"",LEFT('Atual-TXT'!A4294,15),"")</f>
        <v/>
      </c>
      <c r="B4273" s="11" t="str">
        <f>IF('Atual-TXT'!A4294&lt;&gt;"",RIGHT(LEFT('Atual-TXT'!A4294,51),34),"")</f>
        <v/>
      </c>
      <c r="C4273" s="12" t="str">
        <f>IF('Atual-TXT'!A4294&lt;&gt;"",VALUE(RIGHT(LEFT('Atual-TXT'!A4294,75),23)),"")</f>
        <v/>
      </c>
      <c r="D4273" s="11" t="str">
        <f>IF('Atual-TXT'!A4294&lt;&gt;"",RIGHT(LEFT('Atual-TXT'!A4294,77),1),"")</f>
        <v/>
      </c>
      <c r="E4273" s="12" t="str">
        <f>IF('Atual-TXT'!A4294&lt;&gt;"",IF(MOD(VALUE(LEFT(A4273,1)),2)=1,IF(D4273="D",C4273,-C4273),IF(D4273="C",C4273,-C4273)),"")</f>
        <v/>
      </c>
    </row>
    <row r="4274" spans="1:5" x14ac:dyDescent="0.2">
      <c r="A4274" s="11" t="str">
        <f>IF('Atual-TXT'!A4295&lt;&gt;"",LEFT('Atual-TXT'!A4295,15),"")</f>
        <v/>
      </c>
      <c r="B4274" s="11" t="str">
        <f>IF('Atual-TXT'!A4295&lt;&gt;"",RIGHT(LEFT('Atual-TXT'!A4295,51),34),"")</f>
        <v/>
      </c>
      <c r="C4274" s="12" t="str">
        <f>IF('Atual-TXT'!A4295&lt;&gt;"",VALUE(RIGHT(LEFT('Atual-TXT'!A4295,75),23)),"")</f>
        <v/>
      </c>
      <c r="D4274" s="11" t="str">
        <f>IF('Atual-TXT'!A4295&lt;&gt;"",RIGHT(LEFT('Atual-TXT'!A4295,77),1),"")</f>
        <v/>
      </c>
      <c r="E4274" s="12" t="str">
        <f>IF('Atual-TXT'!A4295&lt;&gt;"",IF(MOD(VALUE(LEFT(A4274,1)),2)=1,IF(D4274="D",C4274,-C4274),IF(D4274="C",C4274,-C4274)),"")</f>
        <v/>
      </c>
    </row>
    <row r="4275" spans="1:5" x14ac:dyDescent="0.2">
      <c r="A4275" s="11" t="str">
        <f>IF('Atual-TXT'!A4296&lt;&gt;"",LEFT('Atual-TXT'!A4296,15),"")</f>
        <v/>
      </c>
      <c r="B4275" s="11" t="str">
        <f>IF('Atual-TXT'!A4296&lt;&gt;"",RIGHT(LEFT('Atual-TXT'!A4296,51),34),"")</f>
        <v/>
      </c>
      <c r="C4275" s="12" t="str">
        <f>IF('Atual-TXT'!A4296&lt;&gt;"",VALUE(RIGHT(LEFT('Atual-TXT'!A4296,75),23)),"")</f>
        <v/>
      </c>
      <c r="D4275" s="11" t="str">
        <f>IF('Atual-TXT'!A4296&lt;&gt;"",RIGHT(LEFT('Atual-TXT'!A4296,77),1),"")</f>
        <v/>
      </c>
      <c r="E4275" s="12" t="str">
        <f>IF('Atual-TXT'!A4296&lt;&gt;"",IF(MOD(VALUE(LEFT(A4275,1)),2)=1,IF(D4275="D",C4275,-C4275),IF(D4275="C",C4275,-C4275)),"")</f>
        <v/>
      </c>
    </row>
    <row r="4276" spans="1:5" x14ac:dyDescent="0.2">
      <c r="A4276" s="11" t="str">
        <f>IF('Atual-TXT'!A4297&lt;&gt;"",LEFT('Atual-TXT'!A4297,15),"")</f>
        <v/>
      </c>
      <c r="B4276" s="11" t="str">
        <f>IF('Atual-TXT'!A4297&lt;&gt;"",RIGHT(LEFT('Atual-TXT'!A4297,51),34),"")</f>
        <v/>
      </c>
      <c r="C4276" s="12" t="str">
        <f>IF('Atual-TXT'!A4297&lt;&gt;"",VALUE(RIGHT(LEFT('Atual-TXT'!A4297,75),23)),"")</f>
        <v/>
      </c>
      <c r="D4276" s="11" t="str">
        <f>IF('Atual-TXT'!A4297&lt;&gt;"",RIGHT(LEFT('Atual-TXT'!A4297,77),1),"")</f>
        <v/>
      </c>
      <c r="E4276" s="12" t="str">
        <f>IF('Atual-TXT'!A4297&lt;&gt;"",IF(MOD(VALUE(LEFT(A4276,1)),2)=1,IF(D4276="D",C4276,-C4276),IF(D4276="C",C4276,-C4276)),"")</f>
        <v/>
      </c>
    </row>
    <row r="4277" spans="1:5" x14ac:dyDescent="0.2">
      <c r="A4277" s="11" t="str">
        <f>IF('Atual-TXT'!A4298&lt;&gt;"",LEFT('Atual-TXT'!A4298,15),"")</f>
        <v/>
      </c>
      <c r="B4277" s="11" t="str">
        <f>IF('Atual-TXT'!A4298&lt;&gt;"",RIGHT(LEFT('Atual-TXT'!A4298,51),34),"")</f>
        <v/>
      </c>
      <c r="C4277" s="12" t="str">
        <f>IF('Atual-TXT'!A4298&lt;&gt;"",VALUE(RIGHT(LEFT('Atual-TXT'!A4298,75),23)),"")</f>
        <v/>
      </c>
      <c r="D4277" s="11" t="str">
        <f>IF('Atual-TXT'!A4298&lt;&gt;"",RIGHT(LEFT('Atual-TXT'!A4298,77),1),"")</f>
        <v/>
      </c>
      <c r="E4277" s="12" t="str">
        <f>IF('Atual-TXT'!A4298&lt;&gt;"",IF(MOD(VALUE(LEFT(A4277,1)),2)=1,IF(D4277="D",C4277,-C4277),IF(D4277="C",C4277,-C4277)),"")</f>
        <v/>
      </c>
    </row>
    <row r="4278" spans="1:5" x14ac:dyDescent="0.2">
      <c r="A4278" s="11" t="str">
        <f>IF('Atual-TXT'!A4299&lt;&gt;"",LEFT('Atual-TXT'!A4299,15),"")</f>
        <v/>
      </c>
      <c r="B4278" s="11" t="str">
        <f>IF('Atual-TXT'!A4299&lt;&gt;"",RIGHT(LEFT('Atual-TXT'!A4299,51),34),"")</f>
        <v/>
      </c>
      <c r="C4278" s="12" t="str">
        <f>IF('Atual-TXT'!A4299&lt;&gt;"",VALUE(RIGHT(LEFT('Atual-TXT'!A4299,75),23)),"")</f>
        <v/>
      </c>
      <c r="D4278" s="11" t="str">
        <f>IF('Atual-TXT'!A4299&lt;&gt;"",RIGHT(LEFT('Atual-TXT'!A4299,77),1),"")</f>
        <v/>
      </c>
      <c r="E4278" s="12" t="str">
        <f>IF('Atual-TXT'!A4299&lt;&gt;"",IF(MOD(VALUE(LEFT(A4278,1)),2)=1,IF(D4278="D",C4278,-C4278),IF(D4278="C",C4278,-C4278)),"")</f>
        <v/>
      </c>
    </row>
    <row r="4279" spans="1:5" x14ac:dyDescent="0.2">
      <c r="A4279" s="11" t="str">
        <f>IF('Atual-TXT'!A4300&lt;&gt;"",LEFT('Atual-TXT'!A4300,15),"")</f>
        <v/>
      </c>
      <c r="B4279" s="11" t="str">
        <f>IF('Atual-TXT'!A4300&lt;&gt;"",RIGHT(LEFT('Atual-TXT'!A4300,51),34),"")</f>
        <v/>
      </c>
      <c r="C4279" s="12" t="str">
        <f>IF('Atual-TXT'!A4300&lt;&gt;"",VALUE(RIGHT(LEFT('Atual-TXT'!A4300,75),23)),"")</f>
        <v/>
      </c>
      <c r="D4279" s="11" t="str">
        <f>IF('Atual-TXT'!A4300&lt;&gt;"",RIGHT(LEFT('Atual-TXT'!A4300,77),1),"")</f>
        <v/>
      </c>
      <c r="E4279" s="12" t="str">
        <f>IF('Atual-TXT'!A4300&lt;&gt;"",IF(MOD(VALUE(LEFT(A4279,1)),2)=1,IF(D4279="D",C4279,-C4279),IF(D4279="C",C4279,-C4279)),"")</f>
        <v/>
      </c>
    </row>
    <row r="4280" spans="1:5" x14ac:dyDescent="0.2">
      <c r="A4280" s="11" t="str">
        <f>IF('Atual-TXT'!A4301&lt;&gt;"",LEFT('Atual-TXT'!A4301,15),"")</f>
        <v/>
      </c>
      <c r="B4280" s="11" t="str">
        <f>IF('Atual-TXT'!A4301&lt;&gt;"",RIGHT(LEFT('Atual-TXT'!A4301,51),34),"")</f>
        <v/>
      </c>
      <c r="C4280" s="12" t="str">
        <f>IF('Atual-TXT'!A4301&lt;&gt;"",VALUE(RIGHT(LEFT('Atual-TXT'!A4301,75),23)),"")</f>
        <v/>
      </c>
      <c r="D4280" s="11" t="str">
        <f>IF('Atual-TXT'!A4301&lt;&gt;"",RIGHT(LEFT('Atual-TXT'!A4301,77),1),"")</f>
        <v/>
      </c>
      <c r="E4280" s="12" t="str">
        <f>IF('Atual-TXT'!A4301&lt;&gt;"",IF(MOD(VALUE(LEFT(A4280,1)),2)=1,IF(D4280="D",C4280,-C4280),IF(D4280="C",C4280,-C4280)),"")</f>
        <v/>
      </c>
    </row>
    <row r="4281" spans="1:5" x14ac:dyDescent="0.2">
      <c r="A4281" s="11" t="str">
        <f>IF('Atual-TXT'!A4302&lt;&gt;"",LEFT('Atual-TXT'!A4302,15),"")</f>
        <v/>
      </c>
      <c r="B4281" s="11" t="str">
        <f>IF('Atual-TXT'!A4302&lt;&gt;"",RIGHT(LEFT('Atual-TXT'!A4302,51),34),"")</f>
        <v/>
      </c>
      <c r="C4281" s="12" t="str">
        <f>IF('Atual-TXT'!A4302&lt;&gt;"",VALUE(RIGHT(LEFT('Atual-TXT'!A4302,75),23)),"")</f>
        <v/>
      </c>
      <c r="D4281" s="11" t="str">
        <f>IF('Atual-TXT'!A4302&lt;&gt;"",RIGHT(LEFT('Atual-TXT'!A4302,77),1),"")</f>
        <v/>
      </c>
      <c r="E4281" s="12" t="str">
        <f>IF('Atual-TXT'!A4302&lt;&gt;"",IF(MOD(VALUE(LEFT(A4281,1)),2)=1,IF(D4281="D",C4281,-C4281),IF(D4281="C",C4281,-C4281)),"")</f>
        <v/>
      </c>
    </row>
    <row r="4282" spans="1:5" x14ac:dyDescent="0.2">
      <c r="A4282" s="11" t="str">
        <f>IF('Atual-TXT'!A4303&lt;&gt;"",LEFT('Atual-TXT'!A4303,15),"")</f>
        <v/>
      </c>
      <c r="B4282" s="11" t="str">
        <f>IF('Atual-TXT'!A4303&lt;&gt;"",RIGHT(LEFT('Atual-TXT'!A4303,51),34),"")</f>
        <v/>
      </c>
      <c r="C4282" s="12" t="str">
        <f>IF('Atual-TXT'!A4303&lt;&gt;"",VALUE(RIGHT(LEFT('Atual-TXT'!A4303,75),23)),"")</f>
        <v/>
      </c>
      <c r="D4282" s="11" t="str">
        <f>IF('Atual-TXT'!A4303&lt;&gt;"",RIGHT(LEFT('Atual-TXT'!A4303,77),1),"")</f>
        <v/>
      </c>
      <c r="E4282" s="12" t="str">
        <f>IF('Atual-TXT'!A4303&lt;&gt;"",IF(MOD(VALUE(LEFT(A4282,1)),2)=1,IF(D4282="D",C4282,-C4282),IF(D4282="C",C4282,-C4282)),"")</f>
        <v/>
      </c>
    </row>
    <row r="4283" spans="1:5" x14ac:dyDescent="0.2">
      <c r="A4283" s="11" t="str">
        <f>IF('Atual-TXT'!A4304&lt;&gt;"",LEFT('Atual-TXT'!A4304,15),"")</f>
        <v/>
      </c>
      <c r="B4283" s="11" t="str">
        <f>IF('Atual-TXT'!A4304&lt;&gt;"",RIGHT(LEFT('Atual-TXT'!A4304,51),34),"")</f>
        <v/>
      </c>
      <c r="C4283" s="12" t="str">
        <f>IF('Atual-TXT'!A4304&lt;&gt;"",VALUE(RIGHT(LEFT('Atual-TXT'!A4304,75),23)),"")</f>
        <v/>
      </c>
      <c r="D4283" s="11" t="str">
        <f>IF('Atual-TXT'!A4304&lt;&gt;"",RIGHT(LEFT('Atual-TXT'!A4304,77),1),"")</f>
        <v/>
      </c>
      <c r="E4283" s="12" t="str">
        <f>IF('Atual-TXT'!A4304&lt;&gt;"",IF(MOD(VALUE(LEFT(A4283,1)),2)=1,IF(D4283="D",C4283,-C4283),IF(D4283="C",C4283,-C4283)),"")</f>
        <v/>
      </c>
    </row>
    <row r="4284" spans="1:5" x14ac:dyDescent="0.2">
      <c r="A4284" s="11" t="str">
        <f>IF('Atual-TXT'!A4305&lt;&gt;"",LEFT('Atual-TXT'!A4305,15),"")</f>
        <v/>
      </c>
      <c r="B4284" s="11" t="str">
        <f>IF('Atual-TXT'!A4305&lt;&gt;"",RIGHT(LEFT('Atual-TXT'!A4305,51),34),"")</f>
        <v/>
      </c>
      <c r="C4284" s="12" t="str">
        <f>IF('Atual-TXT'!A4305&lt;&gt;"",VALUE(RIGHT(LEFT('Atual-TXT'!A4305,75),23)),"")</f>
        <v/>
      </c>
      <c r="D4284" s="11" t="str">
        <f>IF('Atual-TXT'!A4305&lt;&gt;"",RIGHT(LEFT('Atual-TXT'!A4305,77),1),"")</f>
        <v/>
      </c>
      <c r="E4284" s="12" t="str">
        <f>IF('Atual-TXT'!A4305&lt;&gt;"",IF(MOD(VALUE(LEFT(A4284,1)),2)=1,IF(D4284="D",C4284,-C4284),IF(D4284="C",C4284,-C4284)),"")</f>
        <v/>
      </c>
    </row>
    <row r="4285" spans="1:5" x14ac:dyDescent="0.2">
      <c r="A4285" s="11" t="str">
        <f>IF('Atual-TXT'!A4306&lt;&gt;"",LEFT('Atual-TXT'!A4306,15),"")</f>
        <v/>
      </c>
      <c r="B4285" s="11" t="str">
        <f>IF('Atual-TXT'!A4306&lt;&gt;"",RIGHT(LEFT('Atual-TXT'!A4306,51),34),"")</f>
        <v/>
      </c>
      <c r="C4285" s="12" t="str">
        <f>IF('Atual-TXT'!A4306&lt;&gt;"",VALUE(RIGHT(LEFT('Atual-TXT'!A4306,75),23)),"")</f>
        <v/>
      </c>
      <c r="D4285" s="11" t="str">
        <f>IF('Atual-TXT'!A4306&lt;&gt;"",RIGHT(LEFT('Atual-TXT'!A4306,77),1),"")</f>
        <v/>
      </c>
      <c r="E4285" s="12" t="str">
        <f>IF('Atual-TXT'!A4306&lt;&gt;"",IF(MOD(VALUE(LEFT(A4285,1)),2)=1,IF(D4285="D",C4285,-C4285),IF(D4285="C",C4285,-C4285)),"")</f>
        <v/>
      </c>
    </row>
    <row r="4286" spans="1:5" x14ac:dyDescent="0.2">
      <c r="A4286" s="11" t="str">
        <f>IF('Atual-TXT'!A4307&lt;&gt;"",LEFT('Atual-TXT'!A4307,15),"")</f>
        <v/>
      </c>
      <c r="B4286" s="11" t="str">
        <f>IF('Atual-TXT'!A4307&lt;&gt;"",RIGHT(LEFT('Atual-TXT'!A4307,51),34),"")</f>
        <v/>
      </c>
      <c r="C4286" s="12" t="str">
        <f>IF('Atual-TXT'!A4307&lt;&gt;"",VALUE(RIGHT(LEFT('Atual-TXT'!A4307,75),23)),"")</f>
        <v/>
      </c>
      <c r="D4286" s="11" t="str">
        <f>IF('Atual-TXT'!A4307&lt;&gt;"",RIGHT(LEFT('Atual-TXT'!A4307,77),1),"")</f>
        <v/>
      </c>
      <c r="E4286" s="12" t="str">
        <f>IF('Atual-TXT'!A4307&lt;&gt;"",IF(MOD(VALUE(LEFT(A4286,1)),2)=1,IF(D4286="D",C4286,-C4286),IF(D4286="C",C4286,-C4286)),"")</f>
        <v/>
      </c>
    </row>
    <row r="4287" spans="1:5" x14ac:dyDescent="0.2">
      <c r="A4287" s="11" t="str">
        <f>IF('Atual-TXT'!A4308&lt;&gt;"",LEFT('Atual-TXT'!A4308,15),"")</f>
        <v/>
      </c>
      <c r="B4287" s="11" t="str">
        <f>IF('Atual-TXT'!A4308&lt;&gt;"",RIGHT(LEFT('Atual-TXT'!A4308,51),34),"")</f>
        <v/>
      </c>
      <c r="C4287" s="12" t="str">
        <f>IF('Atual-TXT'!A4308&lt;&gt;"",VALUE(RIGHT(LEFT('Atual-TXT'!A4308,75),23)),"")</f>
        <v/>
      </c>
      <c r="D4287" s="11" t="str">
        <f>IF('Atual-TXT'!A4308&lt;&gt;"",RIGHT(LEFT('Atual-TXT'!A4308,77),1),"")</f>
        <v/>
      </c>
      <c r="E4287" s="12" t="str">
        <f>IF('Atual-TXT'!A4308&lt;&gt;"",IF(MOD(VALUE(LEFT(A4287,1)),2)=1,IF(D4287="D",C4287,-C4287),IF(D4287="C",C4287,-C4287)),"")</f>
        <v/>
      </c>
    </row>
    <row r="4288" spans="1:5" x14ac:dyDescent="0.2">
      <c r="A4288" s="11" t="str">
        <f>IF('Atual-TXT'!A4309&lt;&gt;"",LEFT('Atual-TXT'!A4309,15),"")</f>
        <v/>
      </c>
      <c r="B4288" s="11" t="str">
        <f>IF('Atual-TXT'!A4309&lt;&gt;"",RIGHT(LEFT('Atual-TXT'!A4309,51),34),"")</f>
        <v/>
      </c>
      <c r="C4288" s="12" t="str">
        <f>IF('Atual-TXT'!A4309&lt;&gt;"",VALUE(RIGHT(LEFT('Atual-TXT'!A4309,75),23)),"")</f>
        <v/>
      </c>
      <c r="D4288" s="11" t="str">
        <f>IF('Atual-TXT'!A4309&lt;&gt;"",RIGHT(LEFT('Atual-TXT'!A4309,77),1),"")</f>
        <v/>
      </c>
      <c r="E4288" s="12" t="str">
        <f>IF('Atual-TXT'!A4309&lt;&gt;"",IF(MOD(VALUE(LEFT(A4288,1)),2)=1,IF(D4288="D",C4288,-C4288),IF(D4288="C",C4288,-C4288)),"")</f>
        <v/>
      </c>
    </row>
    <row r="4289" spans="1:5" x14ac:dyDescent="0.2">
      <c r="A4289" s="11" t="str">
        <f>IF('Atual-TXT'!A4310&lt;&gt;"",LEFT('Atual-TXT'!A4310,15),"")</f>
        <v/>
      </c>
      <c r="B4289" s="11" t="str">
        <f>IF('Atual-TXT'!A4310&lt;&gt;"",RIGHT(LEFT('Atual-TXT'!A4310,51),34),"")</f>
        <v/>
      </c>
      <c r="C4289" s="12" t="str">
        <f>IF('Atual-TXT'!A4310&lt;&gt;"",VALUE(RIGHT(LEFT('Atual-TXT'!A4310,75),23)),"")</f>
        <v/>
      </c>
      <c r="D4289" s="11" t="str">
        <f>IF('Atual-TXT'!A4310&lt;&gt;"",RIGHT(LEFT('Atual-TXT'!A4310,77),1),"")</f>
        <v/>
      </c>
      <c r="E4289" s="12" t="str">
        <f>IF('Atual-TXT'!A4310&lt;&gt;"",IF(MOD(VALUE(LEFT(A4289,1)),2)=1,IF(D4289="D",C4289,-C4289),IF(D4289="C",C4289,-C4289)),"")</f>
        <v/>
      </c>
    </row>
    <row r="4290" spans="1:5" x14ac:dyDescent="0.2">
      <c r="A4290" s="11" t="str">
        <f>IF('Atual-TXT'!A4311&lt;&gt;"",LEFT('Atual-TXT'!A4311,15),"")</f>
        <v/>
      </c>
      <c r="B4290" s="11" t="str">
        <f>IF('Atual-TXT'!A4311&lt;&gt;"",RIGHT(LEFT('Atual-TXT'!A4311,51),34),"")</f>
        <v/>
      </c>
      <c r="C4290" s="12" t="str">
        <f>IF('Atual-TXT'!A4311&lt;&gt;"",VALUE(RIGHT(LEFT('Atual-TXT'!A4311,75),23)),"")</f>
        <v/>
      </c>
      <c r="D4290" s="11" t="str">
        <f>IF('Atual-TXT'!A4311&lt;&gt;"",RIGHT(LEFT('Atual-TXT'!A4311,77),1),"")</f>
        <v/>
      </c>
      <c r="E4290" s="12" t="str">
        <f>IF('Atual-TXT'!A4311&lt;&gt;"",IF(MOD(VALUE(LEFT(A4290,1)),2)=1,IF(D4290="D",C4290,-C4290),IF(D4290="C",C4290,-C4290)),"")</f>
        <v/>
      </c>
    </row>
    <row r="4291" spans="1:5" x14ac:dyDescent="0.2">
      <c r="A4291" s="11" t="str">
        <f>IF('Atual-TXT'!A4312&lt;&gt;"",LEFT('Atual-TXT'!A4312,15),"")</f>
        <v/>
      </c>
      <c r="B4291" s="11" t="str">
        <f>IF('Atual-TXT'!A4312&lt;&gt;"",RIGHT(LEFT('Atual-TXT'!A4312,51),34),"")</f>
        <v/>
      </c>
      <c r="C4291" s="12" t="str">
        <f>IF('Atual-TXT'!A4312&lt;&gt;"",VALUE(RIGHT(LEFT('Atual-TXT'!A4312,75),23)),"")</f>
        <v/>
      </c>
      <c r="D4291" s="11" t="str">
        <f>IF('Atual-TXT'!A4312&lt;&gt;"",RIGHT(LEFT('Atual-TXT'!A4312,77),1),"")</f>
        <v/>
      </c>
      <c r="E4291" s="12" t="str">
        <f>IF('Atual-TXT'!A4312&lt;&gt;"",IF(MOD(VALUE(LEFT(A4291,1)),2)=1,IF(D4291="D",C4291,-C4291),IF(D4291="C",C4291,-C4291)),"")</f>
        <v/>
      </c>
    </row>
    <row r="4292" spans="1:5" x14ac:dyDescent="0.2">
      <c r="A4292" s="11" t="str">
        <f>IF('Atual-TXT'!A4313&lt;&gt;"",LEFT('Atual-TXT'!A4313,15),"")</f>
        <v/>
      </c>
      <c r="B4292" s="11" t="str">
        <f>IF('Atual-TXT'!A4313&lt;&gt;"",RIGHT(LEFT('Atual-TXT'!A4313,51),34),"")</f>
        <v/>
      </c>
      <c r="C4292" s="12" t="str">
        <f>IF('Atual-TXT'!A4313&lt;&gt;"",VALUE(RIGHT(LEFT('Atual-TXT'!A4313,75),23)),"")</f>
        <v/>
      </c>
      <c r="D4292" s="11" t="str">
        <f>IF('Atual-TXT'!A4313&lt;&gt;"",RIGHT(LEFT('Atual-TXT'!A4313,77),1),"")</f>
        <v/>
      </c>
      <c r="E4292" s="12" t="str">
        <f>IF('Atual-TXT'!A4313&lt;&gt;"",IF(MOD(VALUE(LEFT(A4292,1)),2)=1,IF(D4292="D",C4292,-C4292),IF(D4292="C",C4292,-C4292)),"")</f>
        <v/>
      </c>
    </row>
    <row r="4293" spans="1:5" x14ac:dyDescent="0.2">
      <c r="A4293" s="11" t="str">
        <f>IF('Atual-TXT'!A4314&lt;&gt;"",LEFT('Atual-TXT'!A4314,15),"")</f>
        <v/>
      </c>
      <c r="B4293" s="11" t="str">
        <f>IF('Atual-TXT'!A4314&lt;&gt;"",RIGHT(LEFT('Atual-TXT'!A4314,51),34),"")</f>
        <v/>
      </c>
      <c r="C4293" s="12" t="str">
        <f>IF('Atual-TXT'!A4314&lt;&gt;"",VALUE(RIGHT(LEFT('Atual-TXT'!A4314,75),23)),"")</f>
        <v/>
      </c>
      <c r="D4293" s="11" t="str">
        <f>IF('Atual-TXT'!A4314&lt;&gt;"",RIGHT(LEFT('Atual-TXT'!A4314,77),1),"")</f>
        <v/>
      </c>
      <c r="E4293" s="12" t="str">
        <f>IF('Atual-TXT'!A4314&lt;&gt;"",IF(MOD(VALUE(LEFT(A4293,1)),2)=1,IF(D4293="D",C4293,-C4293),IF(D4293="C",C4293,-C4293)),"")</f>
        <v/>
      </c>
    </row>
    <row r="4294" spans="1:5" x14ac:dyDescent="0.2">
      <c r="A4294" s="11" t="str">
        <f>IF('Atual-TXT'!A4315&lt;&gt;"",LEFT('Atual-TXT'!A4315,15),"")</f>
        <v/>
      </c>
      <c r="B4294" s="11" t="str">
        <f>IF('Atual-TXT'!A4315&lt;&gt;"",RIGHT(LEFT('Atual-TXT'!A4315,51),34),"")</f>
        <v/>
      </c>
      <c r="C4294" s="12" t="str">
        <f>IF('Atual-TXT'!A4315&lt;&gt;"",VALUE(RIGHT(LEFT('Atual-TXT'!A4315,75),23)),"")</f>
        <v/>
      </c>
      <c r="D4294" s="11" t="str">
        <f>IF('Atual-TXT'!A4315&lt;&gt;"",RIGHT(LEFT('Atual-TXT'!A4315,77),1),"")</f>
        <v/>
      </c>
      <c r="E4294" s="12" t="str">
        <f>IF('Atual-TXT'!A4315&lt;&gt;"",IF(MOD(VALUE(LEFT(A4294,1)),2)=1,IF(D4294="D",C4294,-C4294),IF(D4294="C",C4294,-C4294)),"")</f>
        <v/>
      </c>
    </row>
    <row r="4295" spans="1:5" x14ac:dyDescent="0.2">
      <c r="A4295" s="11" t="str">
        <f>IF('Atual-TXT'!A4316&lt;&gt;"",LEFT('Atual-TXT'!A4316,15),"")</f>
        <v/>
      </c>
      <c r="B4295" s="11" t="str">
        <f>IF('Atual-TXT'!A4316&lt;&gt;"",RIGHT(LEFT('Atual-TXT'!A4316,51),34),"")</f>
        <v/>
      </c>
      <c r="C4295" s="12" t="str">
        <f>IF('Atual-TXT'!A4316&lt;&gt;"",VALUE(RIGHT(LEFT('Atual-TXT'!A4316,75),23)),"")</f>
        <v/>
      </c>
      <c r="D4295" s="11" t="str">
        <f>IF('Atual-TXT'!A4316&lt;&gt;"",RIGHT(LEFT('Atual-TXT'!A4316,77),1),"")</f>
        <v/>
      </c>
      <c r="E4295" s="12" t="str">
        <f>IF('Atual-TXT'!A4316&lt;&gt;"",IF(MOD(VALUE(LEFT(A4295,1)),2)=1,IF(D4295="D",C4295,-C4295),IF(D4295="C",C4295,-C4295)),"")</f>
        <v/>
      </c>
    </row>
    <row r="4296" spans="1:5" x14ac:dyDescent="0.2">
      <c r="A4296" s="11" t="str">
        <f>IF('Atual-TXT'!A4317&lt;&gt;"",LEFT('Atual-TXT'!A4317,15),"")</f>
        <v/>
      </c>
      <c r="B4296" s="11" t="str">
        <f>IF('Atual-TXT'!A4317&lt;&gt;"",RIGHT(LEFT('Atual-TXT'!A4317,51),34),"")</f>
        <v/>
      </c>
      <c r="C4296" s="12" t="str">
        <f>IF('Atual-TXT'!A4317&lt;&gt;"",VALUE(RIGHT(LEFT('Atual-TXT'!A4317,75),23)),"")</f>
        <v/>
      </c>
      <c r="D4296" s="11" t="str">
        <f>IF('Atual-TXT'!A4317&lt;&gt;"",RIGHT(LEFT('Atual-TXT'!A4317,77),1),"")</f>
        <v/>
      </c>
      <c r="E4296" s="12" t="str">
        <f>IF('Atual-TXT'!A4317&lt;&gt;"",IF(MOD(VALUE(LEFT(A4296,1)),2)=1,IF(D4296="D",C4296,-C4296),IF(D4296="C",C4296,-C4296)),"")</f>
        <v/>
      </c>
    </row>
    <row r="4297" spans="1:5" x14ac:dyDescent="0.2">
      <c r="A4297" s="11" t="str">
        <f>IF('Atual-TXT'!A4318&lt;&gt;"",LEFT('Atual-TXT'!A4318,15),"")</f>
        <v/>
      </c>
      <c r="B4297" s="11" t="str">
        <f>IF('Atual-TXT'!A4318&lt;&gt;"",RIGHT(LEFT('Atual-TXT'!A4318,51),34),"")</f>
        <v/>
      </c>
      <c r="C4297" s="12" t="str">
        <f>IF('Atual-TXT'!A4318&lt;&gt;"",VALUE(RIGHT(LEFT('Atual-TXT'!A4318,75),23)),"")</f>
        <v/>
      </c>
      <c r="D4297" s="11" t="str">
        <f>IF('Atual-TXT'!A4318&lt;&gt;"",RIGHT(LEFT('Atual-TXT'!A4318,77),1),"")</f>
        <v/>
      </c>
      <c r="E4297" s="12" t="str">
        <f>IF('Atual-TXT'!A4318&lt;&gt;"",IF(MOD(VALUE(LEFT(A4297,1)),2)=1,IF(D4297="D",C4297,-C4297),IF(D4297="C",C4297,-C4297)),"")</f>
        <v/>
      </c>
    </row>
    <row r="4298" spans="1:5" x14ac:dyDescent="0.2">
      <c r="A4298" s="11" t="str">
        <f>IF('Atual-TXT'!A4319&lt;&gt;"",LEFT('Atual-TXT'!A4319,15),"")</f>
        <v/>
      </c>
      <c r="B4298" s="11" t="str">
        <f>IF('Atual-TXT'!A4319&lt;&gt;"",RIGHT(LEFT('Atual-TXT'!A4319,51),34),"")</f>
        <v/>
      </c>
      <c r="C4298" s="12" t="str">
        <f>IF('Atual-TXT'!A4319&lt;&gt;"",VALUE(RIGHT(LEFT('Atual-TXT'!A4319,75),23)),"")</f>
        <v/>
      </c>
      <c r="D4298" s="11" t="str">
        <f>IF('Atual-TXT'!A4319&lt;&gt;"",RIGHT(LEFT('Atual-TXT'!A4319,77),1),"")</f>
        <v/>
      </c>
      <c r="E4298" s="12" t="str">
        <f>IF('Atual-TXT'!A4319&lt;&gt;"",IF(MOD(VALUE(LEFT(A4298,1)),2)=1,IF(D4298="D",C4298,-C4298),IF(D4298="C",C4298,-C4298)),"")</f>
        <v/>
      </c>
    </row>
    <row r="4299" spans="1:5" x14ac:dyDescent="0.2">
      <c r="A4299" s="11" t="str">
        <f>IF('Atual-TXT'!A4320&lt;&gt;"",LEFT('Atual-TXT'!A4320,15),"")</f>
        <v/>
      </c>
      <c r="B4299" s="11" t="str">
        <f>IF('Atual-TXT'!A4320&lt;&gt;"",RIGHT(LEFT('Atual-TXT'!A4320,51),34),"")</f>
        <v/>
      </c>
      <c r="C4299" s="12" t="str">
        <f>IF('Atual-TXT'!A4320&lt;&gt;"",VALUE(RIGHT(LEFT('Atual-TXT'!A4320,75),23)),"")</f>
        <v/>
      </c>
      <c r="D4299" s="11" t="str">
        <f>IF('Atual-TXT'!A4320&lt;&gt;"",RIGHT(LEFT('Atual-TXT'!A4320,77),1),"")</f>
        <v/>
      </c>
      <c r="E4299" s="12" t="str">
        <f>IF('Atual-TXT'!A4320&lt;&gt;"",IF(MOD(VALUE(LEFT(A4299,1)),2)=1,IF(D4299="D",C4299,-C4299),IF(D4299="C",C4299,-C4299)),"")</f>
        <v/>
      </c>
    </row>
    <row r="4300" spans="1:5" x14ac:dyDescent="0.2">
      <c r="A4300" s="11" t="str">
        <f>IF('Atual-TXT'!A4321&lt;&gt;"",LEFT('Atual-TXT'!A4321,15),"")</f>
        <v/>
      </c>
      <c r="B4300" s="11" t="str">
        <f>IF('Atual-TXT'!A4321&lt;&gt;"",RIGHT(LEFT('Atual-TXT'!A4321,51),34),"")</f>
        <v/>
      </c>
      <c r="C4300" s="12" t="str">
        <f>IF('Atual-TXT'!A4321&lt;&gt;"",VALUE(RIGHT(LEFT('Atual-TXT'!A4321,75),23)),"")</f>
        <v/>
      </c>
      <c r="D4300" s="11" t="str">
        <f>IF('Atual-TXT'!A4321&lt;&gt;"",RIGHT(LEFT('Atual-TXT'!A4321,77),1),"")</f>
        <v/>
      </c>
      <c r="E4300" s="12" t="str">
        <f>IF('Atual-TXT'!A4321&lt;&gt;"",IF(MOD(VALUE(LEFT(A4300,1)),2)=1,IF(D4300="D",C4300,-C4300),IF(D4300="C",C4300,-C4300)),"")</f>
        <v/>
      </c>
    </row>
    <row r="4301" spans="1:5" x14ac:dyDescent="0.2">
      <c r="A4301" s="11" t="str">
        <f>IF('Atual-TXT'!A4322&lt;&gt;"",LEFT('Atual-TXT'!A4322,15),"")</f>
        <v/>
      </c>
      <c r="B4301" s="11" t="str">
        <f>IF('Atual-TXT'!A4322&lt;&gt;"",RIGHT(LEFT('Atual-TXT'!A4322,51),34),"")</f>
        <v/>
      </c>
      <c r="C4301" s="12" t="str">
        <f>IF('Atual-TXT'!A4322&lt;&gt;"",VALUE(RIGHT(LEFT('Atual-TXT'!A4322,75),23)),"")</f>
        <v/>
      </c>
      <c r="D4301" s="11" t="str">
        <f>IF('Atual-TXT'!A4322&lt;&gt;"",RIGHT(LEFT('Atual-TXT'!A4322,77),1),"")</f>
        <v/>
      </c>
      <c r="E4301" s="12" t="str">
        <f>IF('Atual-TXT'!A4322&lt;&gt;"",IF(MOD(VALUE(LEFT(A4301,1)),2)=1,IF(D4301="D",C4301,-C4301),IF(D4301="C",C4301,-C4301)),"")</f>
        <v/>
      </c>
    </row>
    <row r="4302" spans="1:5" x14ac:dyDescent="0.2">
      <c r="A4302" s="11" t="str">
        <f>IF('Atual-TXT'!A4323&lt;&gt;"",LEFT('Atual-TXT'!A4323,15),"")</f>
        <v/>
      </c>
      <c r="B4302" s="11" t="str">
        <f>IF('Atual-TXT'!A4323&lt;&gt;"",RIGHT(LEFT('Atual-TXT'!A4323,51),34),"")</f>
        <v/>
      </c>
      <c r="C4302" s="12" t="str">
        <f>IF('Atual-TXT'!A4323&lt;&gt;"",VALUE(RIGHT(LEFT('Atual-TXT'!A4323,75),23)),"")</f>
        <v/>
      </c>
      <c r="D4302" s="11" t="str">
        <f>IF('Atual-TXT'!A4323&lt;&gt;"",RIGHT(LEFT('Atual-TXT'!A4323,77),1),"")</f>
        <v/>
      </c>
      <c r="E4302" s="12" t="str">
        <f>IF('Atual-TXT'!A4323&lt;&gt;"",IF(MOD(VALUE(LEFT(A4302,1)),2)=1,IF(D4302="D",C4302,-C4302),IF(D4302="C",C4302,-C4302)),"")</f>
        <v/>
      </c>
    </row>
    <row r="4303" spans="1:5" x14ac:dyDescent="0.2">
      <c r="A4303" s="11" t="str">
        <f>IF('Atual-TXT'!A4324&lt;&gt;"",LEFT('Atual-TXT'!A4324,15),"")</f>
        <v/>
      </c>
      <c r="B4303" s="11" t="str">
        <f>IF('Atual-TXT'!A4324&lt;&gt;"",RIGHT(LEFT('Atual-TXT'!A4324,51),34),"")</f>
        <v/>
      </c>
      <c r="C4303" s="12" t="str">
        <f>IF('Atual-TXT'!A4324&lt;&gt;"",VALUE(RIGHT(LEFT('Atual-TXT'!A4324,75),23)),"")</f>
        <v/>
      </c>
      <c r="D4303" s="11" t="str">
        <f>IF('Atual-TXT'!A4324&lt;&gt;"",RIGHT(LEFT('Atual-TXT'!A4324,77),1),"")</f>
        <v/>
      </c>
      <c r="E4303" s="12" t="str">
        <f>IF('Atual-TXT'!A4324&lt;&gt;"",IF(MOD(VALUE(LEFT(A4303,1)),2)=1,IF(D4303="D",C4303,-C4303),IF(D4303="C",C4303,-C4303)),"")</f>
        <v/>
      </c>
    </row>
    <row r="4304" spans="1:5" x14ac:dyDescent="0.2">
      <c r="A4304" s="11" t="str">
        <f>IF('Atual-TXT'!A4325&lt;&gt;"",LEFT('Atual-TXT'!A4325,15),"")</f>
        <v/>
      </c>
      <c r="B4304" s="11" t="str">
        <f>IF('Atual-TXT'!A4325&lt;&gt;"",RIGHT(LEFT('Atual-TXT'!A4325,51),34),"")</f>
        <v/>
      </c>
      <c r="C4304" s="12" t="str">
        <f>IF('Atual-TXT'!A4325&lt;&gt;"",VALUE(RIGHT(LEFT('Atual-TXT'!A4325,75),23)),"")</f>
        <v/>
      </c>
      <c r="D4304" s="11" t="str">
        <f>IF('Atual-TXT'!A4325&lt;&gt;"",RIGHT(LEFT('Atual-TXT'!A4325,77),1),"")</f>
        <v/>
      </c>
      <c r="E4304" s="12" t="str">
        <f>IF('Atual-TXT'!A4325&lt;&gt;"",IF(MOD(VALUE(LEFT(A4304,1)),2)=1,IF(D4304="D",C4304,-C4304),IF(D4304="C",C4304,-C4304)),"")</f>
        <v/>
      </c>
    </row>
    <row r="4305" spans="1:5" x14ac:dyDescent="0.2">
      <c r="A4305" s="11" t="str">
        <f>IF('Atual-TXT'!A4326&lt;&gt;"",LEFT('Atual-TXT'!A4326,15),"")</f>
        <v/>
      </c>
      <c r="B4305" s="11" t="str">
        <f>IF('Atual-TXT'!A4326&lt;&gt;"",RIGHT(LEFT('Atual-TXT'!A4326,51),34),"")</f>
        <v/>
      </c>
      <c r="C4305" s="12" t="str">
        <f>IF('Atual-TXT'!A4326&lt;&gt;"",VALUE(RIGHT(LEFT('Atual-TXT'!A4326,75),23)),"")</f>
        <v/>
      </c>
      <c r="D4305" s="11" t="str">
        <f>IF('Atual-TXT'!A4326&lt;&gt;"",RIGHT(LEFT('Atual-TXT'!A4326,77),1),"")</f>
        <v/>
      </c>
      <c r="E4305" s="12" t="str">
        <f>IF('Atual-TXT'!A4326&lt;&gt;"",IF(MOD(VALUE(LEFT(A4305,1)),2)=1,IF(D4305="D",C4305,-C4305),IF(D4305="C",C4305,-C4305)),"")</f>
        <v/>
      </c>
    </row>
    <row r="4306" spans="1:5" x14ac:dyDescent="0.2">
      <c r="A4306" s="11" t="str">
        <f>IF('Atual-TXT'!A4327&lt;&gt;"",LEFT('Atual-TXT'!A4327,15),"")</f>
        <v/>
      </c>
      <c r="B4306" s="11" t="str">
        <f>IF('Atual-TXT'!A4327&lt;&gt;"",RIGHT(LEFT('Atual-TXT'!A4327,51),34),"")</f>
        <v/>
      </c>
      <c r="C4306" s="12" t="str">
        <f>IF('Atual-TXT'!A4327&lt;&gt;"",VALUE(RIGHT(LEFT('Atual-TXT'!A4327,75),23)),"")</f>
        <v/>
      </c>
      <c r="D4306" s="11" t="str">
        <f>IF('Atual-TXT'!A4327&lt;&gt;"",RIGHT(LEFT('Atual-TXT'!A4327,77),1),"")</f>
        <v/>
      </c>
      <c r="E4306" s="12" t="str">
        <f>IF('Atual-TXT'!A4327&lt;&gt;"",IF(MOD(VALUE(LEFT(A4306,1)),2)=1,IF(D4306="D",C4306,-C4306),IF(D4306="C",C4306,-C4306)),"")</f>
        <v/>
      </c>
    </row>
    <row r="4307" spans="1:5" x14ac:dyDescent="0.2">
      <c r="A4307" s="11" t="str">
        <f>IF('Atual-TXT'!A4328&lt;&gt;"",LEFT('Atual-TXT'!A4328,15),"")</f>
        <v/>
      </c>
      <c r="B4307" s="11" t="str">
        <f>IF('Atual-TXT'!A4328&lt;&gt;"",RIGHT(LEFT('Atual-TXT'!A4328,51),34),"")</f>
        <v/>
      </c>
      <c r="C4307" s="12" t="str">
        <f>IF('Atual-TXT'!A4328&lt;&gt;"",VALUE(RIGHT(LEFT('Atual-TXT'!A4328,75),23)),"")</f>
        <v/>
      </c>
      <c r="D4307" s="11" t="str">
        <f>IF('Atual-TXT'!A4328&lt;&gt;"",RIGHT(LEFT('Atual-TXT'!A4328,77),1),"")</f>
        <v/>
      </c>
      <c r="E4307" s="12" t="str">
        <f>IF('Atual-TXT'!A4328&lt;&gt;"",IF(MOD(VALUE(LEFT(A4307,1)),2)=1,IF(D4307="D",C4307,-C4307),IF(D4307="C",C4307,-C4307)),"")</f>
        <v/>
      </c>
    </row>
    <row r="4308" spans="1:5" x14ac:dyDescent="0.2">
      <c r="A4308" s="11" t="str">
        <f>IF('Atual-TXT'!A4329&lt;&gt;"",LEFT('Atual-TXT'!A4329,15),"")</f>
        <v/>
      </c>
      <c r="B4308" s="11" t="str">
        <f>IF('Atual-TXT'!A4329&lt;&gt;"",RIGHT(LEFT('Atual-TXT'!A4329,51),34),"")</f>
        <v/>
      </c>
      <c r="C4308" s="12" t="str">
        <f>IF('Atual-TXT'!A4329&lt;&gt;"",VALUE(RIGHT(LEFT('Atual-TXT'!A4329,75),23)),"")</f>
        <v/>
      </c>
      <c r="D4308" s="11" t="str">
        <f>IF('Atual-TXT'!A4329&lt;&gt;"",RIGHT(LEFT('Atual-TXT'!A4329,77),1),"")</f>
        <v/>
      </c>
      <c r="E4308" s="12" t="str">
        <f>IF('Atual-TXT'!A4329&lt;&gt;"",IF(MOD(VALUE(LEFT(A4308,1)),2)=1,IF(D4308="D",C4308,-C4308),IF(D4308="C",C4308,-C4308)),"")</f>
        <v/>
      </c>
    </row>
    <row r="4309" spans="1:5" x14ac:dyDescent="0.2">
      <c r="A4309" s="11" t="str">
        <f>IF('Atual-TXT'!A4330&lt;&gt;"",LEFT('Atual-TXT'!A4330,15),"")</f>
        <v/>
      </c>
      <c r="B4309" s="11" t="str">
        <f>IF('Atual-TXT'!A4330&lt;&gt;"",RIGHT(LEFT('Atual-TXT'!A4330,51),34),"")</f>
        <v/>
      </c>
      <c r="C4309" s="12" t="str">
        <f>IF('Atual-TXT'!A4330&lt;&gt;"",VALUE(RIGHT(LEFT('Atual-TXT'!A4330,75),23)),"")</f>
        <v/>
      </c>
      <c r="D4309" s="11" t="str">
        <f>IF('Atual-TXT'!A4330&lt;&gt;"",RIGHT(LEFT('Atual-TXT'!A4330,77),1),"")</f>
        <v/>
      </c>
      <c r="E4309" s="12" t="str">
        <f>IF('Atual-TXT'!A4330&lt;&gt;"",IF(MOD(VALUE(LEFT(A4309,1)),2)=1,IF(D4309="D",C4309,-C4309),IF(D4309="C",C4309,-C4309)),"")</f>
        <v/>
      </c>
    </row>
    <row r="4310" spans="1:5" x14ac:dyDescent="0.2">
      <c r="A4310" s="11" t="str">
        <f>IF('Atual-TXT'!A4331&lt;&gt;"",LEFT('Atual-TXT'!A4331,15),"")</f>
        <v/>
      </c>
      <c r="B4310" s="11" t="str">
        <f>IF('Atual-TXT'!A4331&lt;&gt;"",RIGHT(LEFT('Atual-TXT'!A4331,51),34),"")</f>
        <v/>
      </c>
      <c r="C4310" s="12" t="str">
        <f>IF('Atual-TXT'!A4331&lt;&gt;"",VALUE(RIGHT(LEFT('Atual-TXT'!A4331,75),23)),"")</f>
        <v/>
      </c>
      <c r="D4310" s="11" t="str">
        <f>IF('Atual-TXT'!A4331&lt;&gt;"",RIGHT(LEFT('Atual-TXT'!A4331,77),1),"")</f>
        <v/>
      </c>
      <c r="E4310" s="12" t="str">
        <f>IF('Atual-TXT'!A4331&lt;&gt;"",IF(MOD(VALUE(LEFT(A4310,1)),2)=1,IF(D4310="D",C4310,-C4310),IF(D4310="C",C4310,-C4310)),"")</f>
        <v/>
      </c>
    </row>
    <row r="4311" spans="1:5" x14ac:dyDescent="0.2">
      <c r="A4311" s="11" t="str">
        <f>IF('Atual-TXT'!A4332&lt;&gt;"",LEFT('Atual-TXT'!A4332,15),"")</f>
        <v/>
      </c>
      <c r="B4311" s="11" t="str">
        <f>IF('Atual-TXT'!A4332&lt;&gt;"",RIGHT(LEFT('Atual-TXT'!A4332,51),34),"")</f>
        <v/>
      </c>
      <c r="C4311" s="12" t="str">
        <f>IF('Atual-TXT'!A4332&lt;&gt;"",VALUE(RIGHT(LEFT('Atual-TXT'!A4332,75),23)),"")</f>
        <v/>
      </c>
      <c r="D4311" s="11" t="str">
        <f>IF('Atual-TXT'!A4332&lt;&gt;"",RIGHT(LEFT('Atual-TXT'!A4332,77),1),"")</f>
        <v/>
      </c>
      <c r="E4311" s="12" t="str">
        <f>IF('Atual-TXT'!A4332&lt;&gt;"",IF(MOD(VALUE(LEFT(A4311,1)),2)=1,IF(D4311="D",C4311,-C4311),IF(D4311="C",C4311,-C4311)),"")</f>
        <v/>
      </c>
    </row>
    <row r="4312" spans="1:5" x14ac:dyDescent="0.2">
      <c r="A4312" s="11" t="str">
        <f>IF('Atual-TXT'!A4333&lt;&gt;"",LEFT('Atual-TXT'!A4333,15),"")</f>
        <v/>
      </c>
      <c r="B4312" s="11" t="str">
        <f>IF('Atual-TXT'!A4333&lt;&gt;"",RIGHT(LEFT('Atual-TXT'!A4333,51),34),"")</f>
        <v/>
      </c>
      <c r="C4312" s="12" t="str">
        <f>IF('Atual-TXT'!A4333&lt;&gt;"",VALUE(RIGHT(LEFT('Atual-TXT'!A4333,75),23)),"")</f>
        <v/>
      </c>
      <c r="D4312" s="11" t="str">
        <f>IF('Atual-TXT'!A4333&lt;&gt;"",RIGHT(LEFT('Atual-TXT'!A4333,77),1),"")</f>
        <v/>
      </c>
      <c r="E4312" s="12" t="str">
        <f>IF('Atual-TXT'!A4333&lt;&gt;"",IF(MOD(VALUE(LEFT(A4312,1)),2)=1,IF(D4312="D",C4312,-C4312),IF(D4312="C",C4312,-C4312)),"")</f>
        <v/>
      </c>
    </row>
    <row r="4313" spans="1:5" x14ac:dyDescent="0.2">
      <c r="A4313" s="11" t="str">
        <f>IF('Atual-TXT'!A4334&lt;&gt;"",LEFT('Atual-TXT'!A4334,15),"")</f>
        <v/>
      </c>
      <c r="B4313" s="11" t="str">
        <f>IF('Atual-TXT'!A4334&lt;&gt;"",RIGHT(LEFT('Atual-TXT'!A4334,51),34),"")</f>
        <v/>
      </c>
      <c r="C4313" s="12" t="str">
        <f>IF('Atual-TXT'!A4334&lt;&gt;"",VALUE(RIGHT(LEFT('Atual-TXT'!A4334,75),23)),"")</f>
        <v/>
      </c>
      <c r="D4313" s="11" t="str">
        <f>IF('Atual-TXT'!A4334&lt;&gt;"",RIGHT(LEFT('Atual-TXT'!A4334,77),1),"")</f>
        <v/>
      </c>
      <c r="E4313" s="12" t="str">
        <f>IF('Atual-TXT'!A4334&lt;&gt;"",IF(MOD(VALUE(LEFT(A4313,1)),2)=1,IF(D4313="D",C4313,-C4313),IF(D4313="C",C4313,-C4313)),"")</f>
        <v/>
      </c>
    </row>
    <row r="4314" spans="1:5" x14ac:dyDescent="0.2">
      <c r="A4314" s="11" t="str">
        <f>IF('Atual-TXT'!A4335&lt;&gt;"",LEFT('Atual-TXT'!A4335,15),"")</f>
        <v/>
      </c>
      <c r="B4314" s="11" t="str">
        <f>IF('Atual-TXT'!A4335&lt;&gt;"",RIGHT(LEFT('Atual-TXT'!A4335,51),34),"")</f>
        <v/>
      </c>
      <c r="C4314" s="12" t="str">
        <f>IF('Atual-TXT'!A4335&lt;&gt;"",VALUE(RIGHT(LEFT('Atual-TXT'!A4335,75),23)),"")</f>
        <v/>
      </c>
      <c r="D4314" s="11" t="str">
        <f>IF('Atual-TXT'!A4335&lt;&gt;"",RIGHT(LEFT('Atual-TXT'!A4335,77),1),"")</f>
        <v/>
      </c>
      <c r="E4314" s="12" t="str">
        <f>IF('Atual-TXT'!A4335&lt;&gt;"",IF(MOD(VALUE(LEFT(A4314,1)),2)=1,IF(D4314="D",C4314,-C4314),IF(D4314="C",C4314,-C4314)),"")</f>
        <v/>
      </c>
    </row>
    <row r="4315" spans="1:5" x14ac:dyDescent="0.2">
      <c r="A4315" s="11" t="str">
        <f>IF('Atual-TXT'!A4336&lt;&gt;"",LEFT('Atual-TXT'!A4336,15),"")</f>
        <v/>
      </c>
      <c r="B4315" s="11" t="str">
        <f>IF('Atual-TXT'!A4336&lt;&gt;"",RIGHT(LEFT('Atual-TXT'!A4336,51),34),"")</f>
        <v/>
      </c>
      <c r="C4315" s="12" t="str">
        <f>IF('Atual-TXT'!A4336&lt;&gt;"",VALUE(RIGHT(LEFT('Atual-TXT'!A4336,75),23)),"")</f>
        <v/>
      </c>
      <c r="D4315" s="11" t="str">
        <f>IF('Atual-TXT'!A4336&lt;&gt;"",RIGHT(LEFT('Atual-TXT'!A4336,77),1),"")</f>
        <v/>
      </c>
      <c r="E4315" s="12" t="str">
        <f>IF('Atual-TXT'!A4336&lt;&gt;"",IF(MOD(VALUE(LEFT(A4315,1)),2)=1,IF(D4315="D",C4315,-C4315),IF(D4315="C",C4315,-C4315)),"")</f>
        <v/>
      </c>
    </row>
    <row r="4316" spans="1:5" x14ac:dyDescent="0.2">
      <c r="A4316" s="11" t="str">
        <f>IF('Atual-TXT'!A4337&lt;&gt;"",LEFT('Atual-TXT'!A4337,15),"")</f>
        <v/>
      </c>
      <c r="B4316" s="11" t="str">
        <f>IF('Atual-TXT'!A4337&lt;&gt;"",RIGHT(LEFT('Atual-TXT'!A4337,51),34),"")</f>
        <v/>
      </c>
      <c r="C4316" s="12" t="str">
        <f>IF('Atual-TXT'!A4337&lt;&gt;"",VALUE(RIGHT(LEFT('Atual-TXT'!A4337,75),23)),"")</f>
        <v/>
      </c>
      <c r="D4316" s="11" t="str">
        <f>IF('Atual-TXT'!A4337&lt;&gt;"",RIGHT(LEFT('Atual-TXT'!A4337,77),1),"")</f>
        <v/>
      </c>
      <c r="E4316" s="12" t="str">
        <f>IF('Atual-TXT'!A4337&lt;&gt;"",IF(MOD(VALUE(LEFT(A4316,1)),2)=1,IF(D4316="D",C4316,-C4316),IF(D4316="C",C4316,-C4316)),"")</f>
        <v/>
      </c>
    </row>
    <row r="4317" spans="1:5" x14ac:dyDescent="0.2">
      <c r="A4317" s="11" t="str">
        <f>IF('Atual-TXT'!A4338&lt;&gt;"",LEFT('Atual-TXT'!A4338,15),"")</f>
        <v/>
      </c>
      <c r="B4317" s="11" t="str">
        <f>IF('Atual-TXT'!A4338&lt;&gt;"",RIGHT(LEFT('Atual-TXT'!A4338,51),34),"")</f>
        <v/>
      </c>
      <c r="C4317" s="12" t="str">
        <f>IF('Atual-TXT'!A4338&lt;&gt;"",VALUE(RIGHT(LEFT('Atual-TXT'!A4338,75),23)),"")</f>
        <v/>
      </c>
      <c r="D4317" s="11" t="str">
        <f>IF('Atual-TXT'!A4338&lt;&gt;"",RIGHT(LEFT('Atual-TXT'!A4338,77),1),"")</f>
        <v/>
      </c>
      <c r="E4317" s="12" t="str">
        <f>IF('Atual-TXT'!A4338&lt;&gt;"",IF(MOD(VALUE(LEFT(A4317,1)),2)=1,IF(D4317="D",C4317,-C4317),IF(D4317="C",C4317,-C4317)),"")</f>
        <v/>
      </c>
    </row>
    <row r="4318" spans="1:5" x14ac:dyDescent="0.2">
      <c r="A4318" s="11" t="str">
        <f>IF('Atual-TXT'!A4339&lt;&gt;"",LEFT('Atual-TXT'!A4339,15),"")</f>
        <v/>
      </c>
      <c r="B4318" s="11" t="str">
        <f>IF('Atual-TXT'!A4339&lt;&gt;"",RIGHT(LEFT('Atual-TXT'!A4339,51),34),"")</f>
        <v/>
      </c>
      <c r="C4318" s="12" t="str">
        <f>IF('Atual-TXT'!A4339&lt;&gt;"",VALUE(RIGHT(LEFT('Atual-TXT'!A4339,75),23)),"")</f>
        <v/>
      </c>
      <c r="D4318" s="11" t="str">
        <f>IF('Atual-TXT'!A4339&lt;&gt;"",RIGHT(LEFT('Atual-TXT'!A4339,77),1),"")</f>
        <v/>
      </c>
      <c r="E4318" s="12" t="str">
        <f>IF('Atual-TXT'!A4339&lt;&gt;"",IF(MOD(VALUE(LEFT(A4318,1)),2)=1,IF(D4318="D",C4318,-C4318),IF(D4318="C",C4318,-C4318)),"")</f>
        <v/>
      </c>
    </row>
    <row r="4319" spans="1:5" x14ac:dyDescent="0.2">
      <c r="A4319" s="11" t="str">
        <f>IF('Atual-TXT'!A4340&lt;&gt;"",LEFT('Atual-TXT'!A4340,15),"")</f>
        <v/>
      </c>
      <c r="B4319" s="11" t="str">
        <f>IF('Atual-TXT'!A4340&lt;&gt;"",RIGHT(LEFT('Atual-TXT'!A4340,51),34),"")</f>
        <v/>
      </c>
      <c r="C4319" s="12" t="str">
        <f>IF('Atual-TXT'!A4340&lt;&gt;"",VALUE(RIGHT(LEFT('Atual-TXT'!A4340,75),23)),"")</f>
        <v/>
      </c>
      <c r="D4319" s="11" t="str">
        <f>IF('Atual-TXT'!A4340&lt;&gt;"",RIGHT(LEFT('Atual-TXT'!A4340,77),1),"")</f>
        <v/>
      </c>
      <c r="E4319" s="12" t="str">
        <f>IF('Atual-TXT'!A4340&lt;&gt;"",IF(MOD(VALUE(LEFT(A4319,1)),2)=1,IF(D4319="D",C4319,-C4319),IF(D4319="C",C4319,-C4319)),"")</f>
        <v/>
      </c>
    </row>
    <row r="4320" spans="1:5" x14ac:dyDescent="0.2">
      <c r="A4320" s="11" t="str">
        <f>IF('Atual-TXT'!A4341&lt;&gt;"",LEFT('Atual-TXT'!A4341,15),"")</f>
        <v/>
      </c>
      <c r="B4320" s="11" t="str">
        <f>IF('Atual-TXT'!A4341&lt;&gt;"",RIGHT(LEFT('Atual-TXT'!A4341,51),34),"")</f>
        <v/>
      </c>
      <c r="C4320" s="12" t="str">
        <f>IF('Atual-TXT'!A4341&lt;&gt;"",VALUE(RIGHT(LEFT('Atual-TXT'!A4341,75),23)),"")</f>
        <v/>
      </c>
      <c r="D4320" s="11" t="str">
        <f>IF('Atual-TXT'!A4341&lt;&gt;"",RIGHT(LEFT('Atual-TXT'!A4341,77),1),"")</f>
        <v/>
      </c>
      <c r="E4320" s="12" t="str">
        <f>IF('Atual-TXT'!A4341&lt;&gt;"",IF(MOD(VALUE(LEFT(A4320,1)),2)=1,IF(D4320="D",C4320,-C4320),IF(D4320="C",C4320,-C4320)),"")</f>
        <v/>
      </c>
    </row>
    <row r="4321" spans="1:5" x14ac:dyDescent="0.2">
      <c r="A4321" s="11" t="str">
        <f>IF('Atual-TXT'!A4342&lt;&gt;"",LEFT('Atual-TXT'!A4342,15),"")</f>
        <v/>
      </c>
      <c r="B4321" s="11" t="str">
        <f>IF('Atual-TXT'!A4342&lt;&gt;"",RIGHT(LEFT('Atual-TXT'!A4342,51),34),"")</f>
        <v/>
      </c>
      <c r="C4321" s="12" t="str">
        <f>IF('Atual-TXT'!A4342&lt;&gt;"",VALUE(RIGHT(LEFT('Atual-TXT'!A4342,75),23)),"")</f>
        <v/>
      </c>
      <c r="D4321" s="11" t="str">
        <f>IF('Atual-TXT'!A4342&lt;&gt;"",RIGHT(LEFT('Atual-TXT'!A4342,77),1),"")</f>
        <v/>
      </c>
      <c r="E4321" s="12" t="str">
        <f>IF('Atual-TXT'!A4342&lt;&gt;"",IF(MOD(VALUE(LEFT(A4321,1)),2)=1,IF(D4321="D",C4321,-C4321),IF(D4321="C",C4321,-C4321)),"")</f>
        <v/>
      </c>
    </row>
    <row r="4322" spans="1:5" x14ac:dyDescent="0.2">
      <c r="A4322" s="11" t="str">
        <f>IF('Atual-TXT'!A4343&lt;&gt;"",LEFT('Atual-TXT'!A4343,15),"")</f>
        <v/>
      </c>
      <c r="B4322" s="11" t="str">
        <f>IF('Atual-TXT'!A4343&lt;&gt;"",RIGHT(LEFT('Atual-TXT'!A4343,51),34),"")</f>
        <v/>
      </c>
      <c r="C4322" s="12" t="str">
        <f>IF('Atual-TXT'!A4343&lt;&gt;"",VALUE(RIGHT(LEFT('Atual-TXT'!A4343,75),23)),"")</f>
        <v/>
      </c>
      <c r="D4322" s="11" t="str">
        <f>IF('Atual-TXT'!A4343&lt;&gt;"",RIGHT(LEFT('Atual-TXT'!A4343,77),1),"")</f>
        <v/>
      </c>
      <c r="E4322" s="12" t="str">
        <f>IF('Atual-TXT'!A4343&lt;&gt;"",IF(MOD(VALUE(LEFT(A4322,1)),2)=1,IF(D4322="D",C4322,-C4322),IF(D4322="C",C4322,-C4322)),"")</f>
        <v/>
      </c>
    </row>
    <row r="4323" spans="1:5" x14ac:dyDescent="0.2">
      <c r="A4323" s="11" t="str">
        <f>IF('Atual-TXT'!A4344&lt;&gt;"",LEFT('Atual-TXT'!A4344,15),"")</f>
        <v/>
      </c>
      <c r="B4323" s="11" t="str">
        <f>IF('Atual-TXT'!A4344&lt;&gt;"",RIGHT(LEFT('Atual-TXT'!A4344,51),34),"")</f>
        <v/>
      </c>
      <c r="C4323" s="12" t="str">
        <f>IF('Atual-TXT'!A4344&lt;&gt;"",VALUE(RIGHT(LEFT('Atual-TXT'!A4344,75),23)),"")</f>
        <v/>
      </c>
      <c r="D4323" s="11" t="str">
        <f>IF('Atual-TXT'!A4344&lt;&gt;"",RIGHT(LEFT('Atual-TXT'!A4344,77),1),"")</f>
        <v/>
      </c>
      <c r="E4323" s="12" t="str">
        <f>IF('Atual-TXT'!A4344&lt;&gt;"",IF(MOD(VALUE(LEFT(A4323,1)),2)=1,IF(D4323="D",C4323,-C4323),IF(D4323="C",C4323,-C4323)),"")</f>
        <v/>
      </c>
    </row>
    <row r="4324" spans="1:5" x14ac:dyDescent="0.2">
      <c r="A4324" s="11" t="str">
        <f>IF('Atual-TXT'!A4345&lt;&gt;"",LEFT('Atual-TXT'!A4345,15),"")</f>
        <v/>
      </c>
      <c r="B4324" s="11" t="str">
        <f>IF('Atual-TXT'!A4345&lt;&gt;"",RIGHT(LEFT('Atual-TXT'!A4345,51),34),"")</f>
        <v/>
      </c>
      <c r="C4324" s="12" t="str">
        <f>IF('Atual-TXT'!A4345&lt;&gt;"",VALUE(RIGHT(LEFT('Atual-TXT'!A4345,75),23)),"")</f>
        <v/>
      </c>
      <c r="D4324" s="11" t="str">
        <f>IF('Atual-TXT'!A4345&lt;&gt;"",RIGHT(LEFT('Atual-TXT'!A4345,77),1),"")</f>
        <v/>
      </c>
      <c r="E4324" s="12" t="str">
        <f>IF('Atual-TXT'!A4345&lt;&gt;"",IF(MOD(VALUE(LEFT(A4324,1)),2)=1,IF(D4324="D",C4324,-C4324),IF(D4324="C",C4324,-C4324)),"")</f>
        <v/>
      </c>
    </row>
    <row r="4325" spans="1:5" x14ac:dyDescent="0.2">
      <c r="A4325" s="11" t="str">
        <f>IF('Atual-TXT'!A4346&lt;&gt;"",LEFT('Atual-TXT'!A4346,15),"")</f>
        <v/>
      </c>
      <c r="B4325" s="11" t="str">
        <f>IF('Atual-TXT'!A4346&lt;&gt;"",RIGHT(LEFT('Atual-TXT'!A4346,51),34),"")</f>
        <v/>
      </c>
      <c r="C4325" s="12" t="str">
        <f>IF('Atual-TXT'!A4346&lt;&gt;"",VALUE(RIGHT(LEFT('Atual-TXT'!A4346,75),23)),"")</f>
        <v/>
      </c>
      <c r="D4325" s="11" t="str">
        <f>IF('Atual-TXT'!A4346&lt;&gt;"",RIGHT(LEFT('Atual-TXT'!A4346,77),1),"")</f>
        <v/>
      </c>
      <c r="E4325" s="12" t="str">
        <f>IF('Atual-TXT'!A4346&lt;&gt;"",IF(MOD(VALUE(LEFT(A4325,1)),2)=1,IF(D4325="D",C4325,-C4325),IF(D4325="C",C4325,-C4325)),"")</f>
        <v/>
      </c>
    </row>
    <row r="4326" spans="1:5" x14ac:dyDescent="0.2">
      <c r="A4326" s="11" t="str">
        <f>IF('Atual-TXT'!A4347&lt;&gt;"",LEFT('Atual-TXT'!A4347,15),"")</f>
        <v/>
      </c>
      <c r="B4326" s="11" t="str">
        <f>IF('Atual-TXT'!A4347&lt;&gt;"",RIGHT(LEFT('Atual-TXT'!A4347,51),34),"")</f>
        <v/>
      </c>
      <c r="C4326" s="12" t="str">
        <f>IF('Atual-TXT'!A4347&lt;&gt;"",VALUE(RIGHT(LEFT('Atual-TXT'!A4347,75),23)),"")</f>
        <v/>
      </c>
      <c r="D4326" s="11" t="str">
        <f>IF('Atual-TXT'!A4347&lt;&gt;"",RIGHT(LEFT('Atual-TXT'!A4347,77),1),"")</f>
        <v/>
      </c>
      <c r="E4326" s="12" t="str">
        <f>IF('Atual-TXT'!A4347&lt;&gt;"",IF(MOD(VALUE(LEFT(A4326,1)),2)=1,IF(D4326="D",C4326,-C4326),IF(D4326="C",C4326,-C4326)),"")</f>
        <v/>
      </c>
    </row>
    <row r="4327" spans="1:5" x14ac:dyDescent="0.2">
      <c r="A4327" s="11" t="str">
        <f>IF('Atual-TXT'!A4348&lt;&gt;"",LEFT('Atual-TXT'!A4348,15),"")</f>
        <v/>
      </c>
      <c r="B4327" s="11" t="str">
        <f>IF('Atual-TXT'!A4348&lt;&gt;"",RIGHT(LEFT('Atual-TXT'!A4348,51),34),"")</f>
        <v/>
      </c>
      <c r="C4327" s="12" t="str">
        <f>IF('Atual-TXT'!A4348&lt;&gt;"",VALUE(RIGHT(LEFT('Atual-TXT'!A4348,75),23)),"")</f>
        <v/>
      </c>
      <c r="D4327" s="11" t="str">
        <f>IF('Atual-TXT'!A4348&lt;&gt;"",RIGHT(LEFT('Atual-TXT'!A4348,77),1),"")</f>
        <v/>
      </c>
      <c r="E4327" s="12" t="str">
        <f>IF('Atual-TXT'!A4348&lt;&gt;"",IF(MOD(VALUE(LEFT(A4327,1)),2)=1,IF(D4327="D",C4327,-C4327),IF(D4327="C",C4327,-C4327)),"")</f>
        <v/>
      </c>
    </row>
    <row r="4328" spans="1:5" x14ac:dyDescent="0.2">
      <c r="A4328" s="11" t="str">
        <f>IF('Atual-TXT'!A4349&lt;&gt;"",LEFT('Atual-TXT'!A4349,15),"")</f>
        <v/>
      </c>
      <c r="B4328" s="11" t="str">
        <f>IF('Atual-TXT'!A4349&lt;&gt;"",RIGHT(LEFT('Atual-TXT'!A4349,51),34),"")</f>
        <v/>
      </c>
      <c r="C4328" s="12" t="str">
        <f>IF('Atual-TXT'!A4349&lt;&gt;"",VALUE(RIGHT(LEFT('Atual-TXT'!A4349,75),23)),"")</f>
        <v/>
      </c>
      <c r="D4328" s="11" t="str">
        <f>IF('Atual-TXT'!A4349&lt;&gt;"",RIGHT(LEFT('Atual-TXT'!A4349,77),1),"")</f>
        <v/>
      </c>
      <c r="E4328" s="12" t="str">
        <f>IF('Atual-TXT'!A4349&lt;&gt;"",IF(MOD(VALUE(LEFT(A4328,1)),2)=1,IF(D4328="D",C4328,-C4328),IF(D4328="C",C4328,-C4328)),"")</f>
        <v/>
      </c>
    </row>
    <row r="4329" spans="1:5" x14ac:dyDescent="0.2">
      <c r="A4329" s="11" t="str">
        <f>IF('Atual-TXT'!A4350&lt;&gt;"",LEFT('Atual-TXT'!A4350,15),"")</f>
        <v/>
      </c>
      <c r="B4329" s="11" t="str">
        <f>IF('Atual-TXT'!A4350&lt;&gt;"",RIGHT(LEFT('Atual-TXT'!A4350,51),34),"")</f>
        <v/>
      </c>
      <c r="C4329" s="12" t="str">
        <f>IF('Atual-TXT'!A4350&lt;&gt;"",VALUE(RIGHT(LEFT('Atual-TXT'!A4350,75),23)),"")</f>
        <v/>
      </c>
      <c r="D4329" s="11" t="str">
        <f>IF('Atual-TXT'!A4350&lt;&gt;"",RIGHT(LEFT('Atual-TXT'!A4350,77),1),"")</f>
        <v/>
      </c>
      <c r="E4329" s="12" t="str">
        <f>IF('Atual-TXT'!A4350&lt;&gt;"",IF(MOD(VALUE(LEFT(A4329,1)),2)=1,IF(D4329="D",C4329,-C4329),IF(D4329="C",C4329,-C4329)),"")</f>
        <v/>
      </c>
    </row>
    <row r="4330" spans="1:5" x14ac:dyDescent="0.2">
      <c r="A4330" s="11" t="str">
        <f>IF('Atual-TXT'!A4351&lt;&gt;"",LEFT('Atual-TXT'!A4351,15),"")</f>
        <v/>
      </c>
      <c r="B4330" s="11" t="str">
        <f>IF('Atual-TXT'!A4351&lt;&gt;"",RIGHT(LEFT('Atual-TXT'!A4351,51),34),"")</f>
        <v/>
      </c>
      <c r="C4330" s="12" t="str">
        <f>IF('Atual-TXT'!A4351&lt;&gt;"",VALUE(RIGHT(LEFT('Atual-TXT'!A4351,75),23)),"")</f>
        <v/>
      </c>
      <c r="D4330" s="11" t="str">
        <f>IF('Atual-TXT'!A4351&lt;&gt;"",RIGHT(LEFT('Atual-TXT'!A4351,77),1),"")</f>
        <v/>
      </c>
      <c r="E4330" s="12" t="str">
        <f>IF('Atual-TXT'!A4351&lt;&gt;"",IF(MOD(VALUE(LEFT(A4330,1)),2)=1,IF(D4330="D",C4330,-C4330),IF(D4330="C",C4330,-C4330)),"")</f>
        <v/>
      </c>
    </row>
    <row r="4331" spans="1:5" x14ac:dyDescent="0.2">
      <c r="A4331" s="11" t="str">
        <f>IF('Atual-TXT'!A4352&lt;&gt;"",LEFT('Atual-TXT'!A4352,15),"")</f>
        <v/>
      </c>
      <c r="B4331" s="11" t="str">
        <f>IF('Atual-TXT'!A4352&lt;&gt;"",RIGHT(LEFT('Atual-TXT'!A4352,51),34),"")</f>
        <v/>
      </c>
      <c r="C4331" s="12" t="str">
        <f>IF('Atual-TXT'!A4352&lt;&gt;"",VALUE(RIGHT(LEFT('Atual-TXT'!A4352,75),23)),"")</f>
        <v/>
      </c>
      <c r="D4331" s="11" t="str">
        <f>IF('Atual-TXT'!A4352&lt;&gt;"",RIGHT(LEFT('Atual-TXT'!A4352,77),1),"")</f>
        <v/>
      </c>
      <c r="E4331" s="12" t="str">
        <f>IF('Atual-TXT'!A4352&lt;&gt;"",IF(MOD(VALUE(LEFT(A4331,1)),2)=1,IF(D4331="D",C4331,-C4331),IF(D4331="C",C4331,-C4331)),"")</f>
        <v/>
      </c>
    </row>
    <row r="4332" spans="1:5" x14ac:dyDescent="0.2">
      <c r="A4332" s="11" t="str">
        <f>IF('Atual-TXT'!A4353&lt;&gt;"",LEFT('Atual-TXT'!A4353,15),"")</f>
        <v/>
      </c>
      <c r="B4332" s="11" t="str">
        <f>IF('Atual-TXT'!A4353&lt;&gt;"",RIGHT(LEFT('Atual-TXT'!A4353,51),34),"")</f>
        <v/>
      </c>
      <c r="C4332" s="12" t="str">
        <f>IF('Atual-TXT'!A4353&lt;&gt;"",VALUE(RIGHT(LEFT('Atual-TXT'!A4353,75),23)),"")</f>
        <v/>
      </c>
      <c r="D4332" s="11" t="str">
        <f>IF('Atual-TXT'!A4353&lt;&gt;"",RIGHT(LEFT('Atual-TXT'!A4353,77),1),"")</f>
        <v/>
      </c>
      <c r="E4332" s="12" t="str">
        <f>IF('Atual-TXT'!A4353&lt;&gt;"",IF(MOD(VALUE(LEFT(A4332,1)),2)=1,IF(D4332="D",C4332,-C4332),IF(D4332="C",C4332,-C4332)),"")</f>
        <v/>
      </c>
    </row>
    <row r="4333" spans="1:5" x14ac:dyDescent="0.2">
      <c r="A4333" s="11" t="str">
        <f>IF('Atual-TXT'!A4354&lt;&gt;"",LEFT('Atual-TXT'!A4354,15),"")</f>
        <v/>
      </c>
      <c r="B4333" s="11" t="str">
        <f>IF('Atual-TXT'!A4354&lt;&gt;"",RIGHT(LEFT('Atual-TXT'!A4354,51),34),"")</f>
        <v/>
      </c>
      <c r="C4333" s="12" t="str">
        <f>IF('Atual-TXT'!A4354&lt;&gt;"",VALUE(RIGHT(LEFT('Atual-TXT'!A4354,75),23)),"")</f>
        <v/>
      </c>
      <c r="D4333" s="11" t="str">
        <f>IF('Atual-TXT'!A4354&lt;&gt;"",RIGHT(LEFT('Atual-TXT'!A4354,77),1),"")</f>
        <v/>
      </c>
      <c r="E4333" s="12" t="str">
        <f>IF('Atual-TXT'!A4354&lt;&gt;"",IF(MOD(VALUE(LEFT(A4333,1)),2)=1,IF(D4333="D",C4333,-C4333),IF(D4333="C",C4333,-C4333)),"")</f>
        <v/>
      </c>
    </row>
    <row r="4334" spans="1:5" x14ac:dyDescent="0.2">
      <c r="A4334" s="11" t="str">
        <f>IF('Atual-TXT'!A4355&lt;&gt;"",LEFT('Atual-TXT'!A4355,15),"")</f>
        <v/>
      </c>
      <c r="B4334" s="11" t="str">
        <f>IF('Atual-TXT'!A4355&lt;&gt;"",RIGHT(LEFT('Atual-TXT'!A4355,51),34),"")</f>
        <v/>
      </c>
      <c r="C4334" s="12" t="str">
        <f>IF('Atual-TXT'!A4355&lt;&gt;"",VALUE(RIGHT(LEFT('Atual-TXT'!A4355,75),23)),"")</f>
        <v/>
      </c>
      <c r="D4334" s="11" t="str">
        <f>IF('Atual-TXT'!A4355&lt;&gt;"",RIGHT(LEFT('Atual-TXT'!A4355,77),1),"")</f>
        <v/>
      </c>
      <c r="E4334" s="12" t="str">
        <f>IF('Atual-TXT'!A4355&lt;&gt;"",IF(MOD(VALUE(LEFT(A4334,1)),2)=1,IF(D4334="D",C4334,-C4334),IF(D4334="C",C4334,-C4334)),"")</f>
        <v/>
      </c>
    </row>
    <row r="4335" spans="1:5" x14ac:dyDescent="0.2">
      <c r="A4335" s="11" t="str">
        <f>IF('Atual-TXT'!A4356&lt;&gt;"",LEFT('Atual-TXT'!A4356,15),"")</f>
        <v/>
      </c>
      <c r="B4335" s="11" t="str">
        <f>IF('Atual-TXT'!A4356&lt;&gt;"",RIGHT(LEFT('Atual-TXT'!A4356,51),34),"")</f>
        <v/>
      </c>
      <c r="C4335" s="12" t="str">
        <f>IF('Atual-TXT'!A4356&lt;&gt;"",VALUE(RIGHT(LEFT('Atual-TXT'!A4356,75),23)),"")</f>
        <v/>
      </c>
      <c r="D4335" s="11" t="str">
        <f>IF('Atual-TXT'!A4356&lt;&gt;"",RIGHT(LEFT('Atual-TXT'!A4356,77),1),"")</f>
        <v/>
      </c>
      <c r="E4335" s="12" t="str">
        <f>IF('Atual-TXT'!A4356&lt;&gt;"",IF(MOD(VALUE(LEFT(A4335,1)),2)=1,IF(D4335="D",C4335,-C4335),IF(D4335="C",C4335,-C4335)),"")</f>
        <v/>
      </c>
    </row>
    <row r="4336" spans="1:5" x14ac:dyDescent="0.2">
      <c r="A4336" s="11" t="str">
        <f>IF('Atual-TXT'!A4357&lt;&gt;"",LEFT('Atual-TXT'!A4357,15),"")</f>
        <v/>
      </c>
      <c r="B4336" s="11" t="str">
        <f>IF('Atual-TXT'!A4357&lt;&gt;"",RIGHT(LEFT('Atual-TXT'!A4357,51),34),"")</f>
        <v/>
      </c>
      <c r="C4336" s="12" t="str">
        <f>IF('Atual-TXT'!A4357&lt;&gt;"",VALUE(RIGHT(LEFT('Atual-TXT'!A4357,75),23)),"")</f>
        <v/>
      </c>
      <c r="D4336" s="11" t="str">
        <f>IF('Atual-TXT'!A4357&lt;&gt;"",RIGHT(LEFT('Atual-TXT'!A4357,77),1),"")</f>
        <v/>
      </c>
      <c r="E4336" s="12" t="str">
        <f>IF('Atual-TXT'!A4357&lt;&gt;"",IF(MOD(VALUE(LEFT(A4336,1)),2)=1,IF(D4336="D",C4336,-C4336),IF(D4336="C",C4336,-C4336)),"")</f>
        <v/>
      </c>
    </row>
    <row r="4337" spans="1:5" x14ac:dyDescent="0.2">
      <c r="A4337" s="11" t="str">
        <f>IF('Atual-TXT'!A4358&lt;&gt;"",LEFT('Atual-TXT'!A4358,15),"")</f>
        <v/>
      </c>
      <c r="B4337" s="11" t="str">
        <f>IF('Atual-TXT'!A4358&lt;&gt;"",RIGHT(LEFT('Atual-TXT'!A4358,51),34),"")</f>
        <v/>
      </c>
      <c r="C4337" s="12" t="str">
        <f>IF('Atual-TXT'!A4358&lt;&gt;"",VALUE(RIGHT(LEFT('Atual-TXT'!A4358,75),23)),"")</f>
        <v/>
      </c>
      <c r="D4337" s="11" t="str">
        <f>IF('Atual-TXT'!A4358&lt;&gt;"",RIGHT(LEFT('Atual-TXT'!A4358,77),1),"")</f>
        <v/>
      </c>
      <c r="E4337" s="12" t="str">
        <f>IF('Atual-TXT'!A4358&lt;&gt;"",IF(MOD(VALUE(LEFT(A4337,1)),2)=1,IF(D4337="D",C4337,-C4337),IF(D4337="C",C4337,-C4337)),"")</f>
        <v/>
      </c>
    </row>
    <row r="4338" spans="1:5" x14ac:dyDescent="0.2">
      <c r="A4338" s="11" t="str">
        <f>IF('Atual-TXT'!A4359&lt;&gt;"",LEFT('Atual-TXT'!A4359,15),"")</f>
        <v/>
      </c>
      <c r="B4338" s="11" t="str">
        <f>IF('Atual-TXT'!A4359&lt;&gt;"",RIGHT(LEFT('Atual-TXT'!A4359,51),34),"")</f>
        <v/>
      </c>
      <c r="C4338" s="12" t="str">
        <f>IF('Atual-TXT'!A4359&lt;&gt;"",VALUE(RIGHT(LEFT('Atual-TXT'!A4359,75),23)),"")</f>
        <v/>
      </c>
      <c r="D4338" s="11" t="str">
        <f>IF('Atual-TXT'!A4359&lt;&gt;"",RIGHT(LEFT('Atual-TXT'!A4359,77),1),"")</f>
        <v/>
      </c>
      <c r="E4338" s="12" t="str">
        <f>IF('Atual-TXT'!A4359&lt;&gt;"",IF(MOD(VALUE(LEFT(A4338,1)),2)=1,IF(D4338="D",C4338,-C4338),IF(D4338="C",C4338,-C4338)),"")</f>
        <v/>
      </c>
    </row>
    <row r="4339" spans="1:5" x14ac:dyDescent="0.2">
      <c r="A4339" s="11" t="str">
        <f>IF('Atual-TXT'!A4360&lt;&gt;"",LEFT('Atual-TXT'!A4360,15),"")</f>
        <v/>
      </c>
      <c r="B4339" s="11" t="str">
        <f>IF('Atual-TXT'!A4360&lt;&gt;"",RIGHT(LEFT('Atual-TXT'!A4360,51),34),"")</f>
        <v/>
      </c>
      <c r="C4339" s="12" t="str">
        <f>IF('Atual-TXT'!A4360&lt;&gt;"",VALUE(RIGHT(LEFT('Atual-TXT'!A4360,75),23)),"")</f>
        <v/>
      </c>
      <c r="D4339" s="11" t="str">
        <f>IF('Atual-TXT'!A4360&lt;&gt;"",RIGHT(LEFT('Atual-TXT'!A4360,77),1),"")</f>
        <v/>
      </c>
      <c r="E4339" s="12" t="str">
        <f>IF('Atual-TXT'!A4360&lt;&gt;"",IF(MOD(VALUE(LEFT(A4339,1)),2)=1,IF(D4339="D",C4339,-C4339),IF(D4339="C",C4339,-C4339)),"")</f>
        <v/>
      </c>
    </row>
    <row r="4340" spans="1:5" x14ac:dyDescent="0.2">
      <c r="A4340" s="11" t="str">
        <f>IF('Atual-TXT'!A4361&lt;&gt;"",LEFT('Atual-TXT'!A4361,15),"")</f>
        <v/>
      </c>
      <c r="B4340" s="11" t="str">
        <f>IF('Atual-TXT'!A4361&lt;&gt;"",RIGHT(LEFT('Atual-TXT'!A4361,51),34),"")</f>
        <v/>
      </c>
      <c r="C4340" s="12" t="str">
        <f>IF('Atual-TXT'!A4361&lt;&gt;"",VALUE(RIGHT(LEFT('Atual-TXT'!A4361,75),23)),"")</f>
        <v/>
      </c>
      <c r="D4340" s="11" t="str">
        <f>IF('Atual-TXT'!A4361&lt;&gt;"",RIGHT(LEFT('Atual-TXT'!A4361,77),1),"")</f>
        <v/>
      </c>
      <c r="E4340" s="12" t="str">
        <f>IF('Atual-TXT'!A4361&lt;&gt;"",IF(MOD(VALUE(LEFT(A4340,1)),2)=1,IF(D4340="D",C4340,-C4340),IF(D4340="C",C4340,-C4340)),"")</f>
        <v/>
      </c>
    </row>
    <row r="4341" spans="1:5" x14ac:dyDescent="0.2">
      <c r="A4341" s="11" t="str">
        <f>IF('Atual-TXT'!A4362&lt;&gt;"",LEFT('Atual-TXT'!A4362,15),"")</f>
        <v/>
      </c>
      <c r="B4341" s="11" t="str">
        <f>IF('Atual-TXT'!A4362&lt;&gt;"",RIGHT(LEFT('Atual-TXT'!A4362,51),34),"")</f>
        <v/>
      </c>
      <c r="C4341" s="12" t="str">
        <f>IF('Atual-TXT'!A4362&lt;&gt;"",VALUE(RIGHT(LEFT('Atual-TXT'!A4362,75),23)),"")</f>
        <v/>
      </c>
      <c r="D4341" s="11" t="str">
        <f>IF('Atual-TXT'!A4362&lt;&gt;"",RIGHT(LEFT('Atual-TXT'!A4362,77),1),"")</f>
        <v/>
      </c>
      <c r="E4341" s="12" t="str">
        <f>IF('Atual-TXT'!A4362&lt;&gt;"",IF(MOD(VALUE(LEFT(A4341,1)),2)=1,IF(D4341="D",C4341,-C4341),IF(D4341="C",C4341,-C4341)),"")</f>
        <v/>
      </c>
    </row>
    <row r="4342" spans="1:5" x14ac:dyDescent="0.2">
      <c r="A4342" s="11" t="str">
        <f>IF('Atual-TXT'!A4363&lt;&gt;"",LEFT('Atual-TXT'!A4363,15),"")</f>
        <v/>
      </c>
      <c r="B4342" s="11" t="str">
        <f>IF('Atual-TXT'!A4363&lt;&gt;"",RIGHT(LEFT('Atual-TXT'!A4363,51),34),"")</f>
        <v/>
      </c>
      <c r="C4342" s="12" t="str">
        <f>IF('Atual-TXT'!A4363&lt;&gt;"",VALUE(RIGHT(LEFT('Atual-TXT'!A4363,75),23)),"")</f>
        <v/>
      </c>
      <c r="D4342" s="11" t="str">
        <f>IF('Atual-TXT'!A4363&lt;&gt;"",RIGHT(LEFT('Atual-TXT'!A4363,77),1),"")</f>
        <v/>
      </c>
      <c r="E4342" s="12" t="str">
        <f>IF('Atual-TXT'!A4363&lt;&gt;"",IF(MOD(VALUE(LEFT(A4342,1)),2)=1,IF(D4342="D",C4342,-C4342),IF(D4342="C",C4342,-C4342)),"")</f>
        <v/>
      </c>
    </row>
    <row r="4343" spans="1:5" x14ac:dyDescent="0.2">
      <c r="A4343" s="11" t="str">
        <f>IF('Atual-TXT'!A4364&lt;&gt;"",LEFT('Atual-TXT'!A4364,15),"")</f>
        <v/>
      </c>
      <c r="B4343" s="11" t="str">
        <f>IF('Atual-TXT'!A4364&lt;&gt;"",RIGHT(LEFT('Atual-TXT'!A4364,51),34),"")</f>
        <v/>
      </c>
      <c r="C4343" s="12" t="str">
        <f>IF('Atual-TXT'!A4364&lt;&gt;"",VALUE(RIGHT(LEFT('Atual-TXT'!A4364,75),23)),"")</f>
        <v/>
      </c>
      <c r="D4343" s="11" t="str">
        <f>IF('Atual-TXT'!A4364&lt;&gt;"",RIGHT(LEFT('Atual-TXT'!A4364,77),1),"")</f>
        <v/>
      </c>
      <c r="E4343" s="12" t="str">
        <f>IF('Atual-TXT'!A4364&lt;&gt;"",IF(MOD(VALUE(LEFT(A4343,1)),2)=1,IF(D4343="D",C4343,-C4343),IF(D4343="C",C4343,-C4343)),"")</f>
        <v/>
      </c>
    </row>
    <row r="4344" spans="1:5" x14ac:dyDescent="0.2">
      <c r="A4344" s="11" t="str">
        <f>IF('Atual-TXT'!A4365&lt;&gt;"",LEFT('Atual-TXT'!A4365,15),"")</f>
        <v/>
      </c>
      <c r="B4344" s="11" t="str">
        <f>IF('Atual-TXT'!A4365&lt;&gt;"",RIGHT(LEFT('Atual-TXT'!A4365,51),34),"")</f>
        <v/>
      </c>
      <c r="C4344" s="12" t="str">
        <f>IF('Atual-TXT'!A4365&lt;&gt;"",VALUE(RIGHT(LEFT('Atual-TXT'!A4365,75),23)),"")</f>
        <v/>
      </c>
      <c r="D4344" s="11" t="str">
        <f>IF('Atual-TXT'!A4365&lt;&gt;"",RIGHT(LEFT('Atual-TXT'!A4365,77),1),"")</f>
        <v/>
      </c>
      <c r="E4344" s="12" t="str">
        <f>IF('Atual-TXT'!A4365&lt;&gt;"",IF(MOD(VALUE(LEFT(A4344,1)),2)=1,IF(D4344="D",C4344,-C4344),IF(D4344="C",C4344,-C4344)),"")</f>
        <v/>
      </c>
    </row>
    <row r="4345" spans="1:5" x14ac:dyDescent="0.2">
      <c r="A4345" s="11" t="str">
        <f>IF('Atual-TXT'!A4366&lt;&gt;"",LEFT('Atual-TXT'!A4366,15),"")</f>
        <v/>
      </c>
      <c r="B4345" s="11" t="str">
        <f>IF('Atual-TXT'!A4366&lt;&gt;"",RIGHT(LEFT('Atual-TXT'!A4366,51),34),"")</f>
        <v/>
      </c>
      <c r="C4345" s="12" t="str">
        <f>IF('Atual-TXT'!A4366&lt;&gt;"",VALUE(RIGHT(LEFT('Atual-TXT'!A4366,75),23)),"")</f>
        <v/>
      </c>
      <c r="D4345" s="11" t="str">
        <f>IF('Atual-TXT'!A4366&lt;&gt;"",RIGHT(LEFT('Atual-TXT'!A4366,77),1),"")</f>
        <v/>
      </c>
      <c r="E4345" s="12" t="str">
        <f>IF('Atual-TXT'!A4366&lt;&gt;"",IF(MOD(VALUE(LEFT(A4345,1)),2)=1,IF(D4345="D",C4345,-C4345),IF(D4345="C",C4345,-C4345)),"")</f>
        <v/>
      </c>
    </row>
    <row r="4346" spans="1:5" x14ac:dyDescent="0.2">
      <c r="A4346" s="11" t="str">
        <f>IF('Atual-TXT'!A4367&lt;&gt;"",LEFT('Atual-TXT'!A4367,15),"")</f>
        <v/>
      </c>
      <c r="B4346" s="11" t="str">
        <f>IF('Atual-TXT'!A4367&lt;&gt;"",RIGHT(LEFT('Atual-TXT'!A4367,51),34),"")</f>
        <v/>
      </c>
      <c r="C4346" s="12" t="str">
        <f>IF('Atual-TXT'!A4367&lt;&gt;"",VALUE(RIGHT(LEFT('Atual-TXT'!A4367,75),23)),"")</f>
        <v/>
      </c>
      <c r="D4346" s="11" t="str">
        <f>IF('Atual-TXT'!A4367&lt;&gt;"",RIGHT(LEFT('Atual-TXT'!A4367,77),1),"")</f>
        <v/>
      </c>
      <c r="E4346" s="12" t="str">
        <f>IF('Atual-TXT'!A4367&lt;&gt;"",IF(MOD(VALUE(LEFT(A4346,1)),2)=1,IF(D4346="D",C4346,-C4346),IF(D4346="C",C4346,-C4346)),"")</f>
        <v/>
      </c>
    </row>
    <row r="4347" spans="1:5" x14ac:dyDescent="0.2">
      <c r="A4347" s="11" t="str">
        <f>IF('Atual-TXT'!A4368&lt;&gt;"",LEFT('Atual-TXT'!A4368,15),"")</f>
        <v/>
      </c>
      <c r="B4347" s="11" t="str">
        <f>IF('Atual-TXT'!A4368&lt;&gt;"",RIGHT(LEFT('Atual-TXT'!A4368,51),34),"")</f>
        <v/>
      </c>
      <c r="C4347" s="12" t="str">
        <f>IF('Atual-TXT'!A4368&lt;&gt;"",VALUE(RIGHT(LEFT('Atual-TXT'!A4368,75),23)),"")</f>
        <v/>
      </c>
      <c r="D4347" s="11" t="str">
        <f>IF('Atual-TXT'!A4368&lt;&gt;"",RIGHT(LEFT('Atual-TXT'!A4368,77),1),"")</f>
        <v/>
      </c>
      <c r="E4347" s="12" t="str">
        <f>IF('Atual-TXT'!A4368&lt;&gt;"",IF(MOD(VALUE(LEFT(A4347,1)),2)=1,IF(D4347="D",C4347,-C4347),IF(D4347="C",C4347,-C4347)),"")</f>
        <v/>
      </c>
    </row>
    <row r="4348" spans="1:5" x14ac:dyDescent="0.2">
      <c r="A4348" s="11" t="str">
        <f>IF('Atual-TXT'!A4369&lt;&gt;"",LEFT('Atual-TXT'!A4369,15),"")</f>
        <v/>
      </c>
      <c r="B4348" s="11" t="str">
        <f>IF('Atual-TXT'!A4369&lt;&gt;"",RIGHT(LEFT('Atual-TXT'!A4369,51),34),"")</f>
        <v/>
      </c>
      <c r="C4348" s="12" t="str">
        <f>IF('Atual-TXT'!A4369&lt;&gt;"",VALUE(RIGHT(LEFT('Atual-TXT'!A4369,75),23)),"")</f>
        <v/>
      </c>
      <c r="D4348" s="11" t="str">
        <f>IF('Atual-TXT'!A4369&lt;&gt;"",RIGHT(LEFT('Atual-TXT'!A4369,77),1),"")</f>
        <v/>
      </c>
      <c r="E4348" s="12" t="str">
        <f>IF('Atual-TXT'!A4369&lt;&gt;"",IF(MOD(VALUE(LEFT(A4348,1)),2)=1,IF(D4348="D",C4348,-C4348),IF(D4348="C",C4348,-C4348)),"")</f>
        <v/>
      </c>
    </row>
    <row r="4349" spans="1:5" x14ac:dyDescent="0.2">
      <c r="A4349" s="11" t="str">
        <f>IF('Atual-TXT'!A4370&lt;&gt;"",LEFT('Atual-TXT'!A4370,15),"")</f>
        <v/>
      </c>
      <c r="B4349" s="11" t="str">
        <f>IF('Atual-TXT'!A4370&lt;&gt;"",RIGHT(LEFT('Atual-TXT'!A4370,51),34),"")</f>
        <v/>
      </c>
      <c r="C4349" s="12" t="str">
        <f>IF('Atual-TXT'!A4370&lt;&gt;"",VALUE(RIGHT(LEFT('Atual-TXT'!A4370,75),23)),"")</f>
        <v/>
      </c>
      <c r="D4349" s="11" t="str">
        <f>IF('Atual-TXT'!A4370&lt;&gt;"",RIGHT(LEFT('Atual-TXT'!A4370,77),1),"")</f>
        <v/>
      </c>
      <c r="E4349" s="12" t="str">
        <f>IF('Atual-TXT'!A4370&lt;&gt;"",IF(MOD(VALUE(LEFT(A4349,1)),2)=1,IF(D4349="D",C4349,-C4349),IF(D4349="C",C4349,-C4349)),"")</f>
        <v/>
      </c>
    </row>
    <row r="4350" spans="1:5" x14ac:dyDescent="0.2">
      <c r="A4350" s="11" t="str">
        <f>IF('Atual-TXT'!A4371&lt;&gt;"",LEFT('Atual-TXT'!A4371,15),"")</f>
        <v/>
      </c>
      <c r="B4350" s="11" t="str">
        <f>IF('Atual-TXT'!A4371&lt;&gt;"",RIGHT(LEFT('Atual-TXT'!A4371,51),34),"")</f>
        <v/>
      </c>
      <c r="C4350" s="12" t="str">
        <f>IF('Atual-TXT'!A4371&lt;&gt;"",VALUE(RIGHT(LEFT('Atual-TXT'!A4371,75),23)),"")</f>
        <v/>
      </c>
      <c r="D4350" s="11" t="str">
        <f>IF('Atual-TXT'!A4371&lt;&gt;"",RIGHT(LEFT('Atual-TXT'!A4371,77),1),"")</f>
        <v/>
      </c>
      <c r="E4350" s="12" t="str">
        <f>IF('Atual-TXT'!A4371&lt;&gt;"",IF(MOD(VALUE(LEFT(A4350,1)),2)=1,IF(D4350="D",C4350,-C4350),IF(D4350="C",C4350,-C4350)),"")</f>
        <v/>
      </c>
    </row>
    <row r="4351" spans="1:5" x14ac:dyDescent="0.2">
      <c r="A4351" s="11" t="str">
        <f>IF('Atual-TXT'!A4372&lt;&gt;"",LEFT('Atual-TXT'!A4372,15),"")</f>
        <v/>
      </c>
      <c r="B4351" s="11" t="str">
        <f>IF('Atual-TXT'!A4372&lt;&gt;"",RIGHT(LEFT('Atual-TXT'!A4372,51),34),"")</f>
        <v/>
      </c>
      <c r="C4351" s="12" t="str">
        <f>IF('Atual-TXT'!A4372&lt;&gt;"",VALUE(RIGHT(LEFT('Atual-TXT'!A4372,75),23)),"")</f>
        <v/>
      </c>
      <c r="D4351" s="11" t="str">
        <f>IF('Atual-TXT'!A4372&lt;&gt;"",RIGHT(LEFT('Atual-TXT'!A4372,77),1),"")</f>
        <v/>
      </c>
      <c r="E4351" s="12" t="str">
        <f>IF('Atual-TXT'!A4372&lt;&gt;"",IF(MOD(VALUE(LEFT(A4351,1)),2)=1,IF(D4351="D",C4351,-C4351),IF(D4351="C",C4351,-C4351)),"")</f>
        <v/>
      </c>
    </row>
    <row r="4352" spans="1:5" x14ac:dyDescent="0.2">
      <c r="A4352" s="11" t="str">
        <f>IF('Atual-TXT'!A4373&lt;&gt;"",LEFT('Atual-TXT'!A4373,15),"")</f>
        <v/>
      </c>
      <c r="B4352" s="11" t="str">
        <f>IF('Atual-TXT'!A4373&lt;&gt;"",RIGHT(LEFT('Atual-TXT'!A4373,51),34),"")</f>
        <v/>
      </c>
      <c r="C4352" s="12" t="str">
        <f>IF('Atual-TXT'!A4373&lt;&gt;"",VALUE(RIGHT(LEFT('Atual-TXT'!A4373,75),23)),"")</f>
        <v/>
      </c>
      <c r="D4352" s="11" t="str">
        <f>IF('Atual-TXT'!A4373&lt;&gt;"",RIGHT(LEFT('Atual-TXT'!A4373,77),1),"")</f>
        <v/>
      </c>
      <c r="E4352" s="12" t="str">
        <f>IF('Atual-TXT'!A4373&lt;&gt;"",IF(MOD(VALUE(LEFT(A4352,1)),2)=1,IF(D4352="D",C4352,-C4352),IF(D4352="C",C4352,-C4352)),"")</f>
        <v/>
      </c>
    </row>
    <row r="4353" spans="1:5" x14ac:dyDescent="0.2">
      <c r="A4353" s="11" t="str">
        <f>IF('Atual-TXT'!A4374&lt;&gt;"",LEFT('Atual-TXT'!A4374,15),"")</f>
        <v/>
      </c>
      <c r="B4353" s="11" t="str">
        <f>IF('Atual-TXT'!A4374&lt;&gt;"",RIGHT(LEFT('Atual-TXT'!A4374,51),34),"")</f>
        <v/>
      </c>
      <c r="C4353" s="12" t="str">
        <f>IF('Atual-TXT'!A4374&lt;&gt;"",VALUE(RIGHT(LEFT('Atual-TXT'!A4374,75),23)),"")</f>
        <v/>
      </c>
      <c r="D4353" s="11" t="str">
        <f>IF('Atual-TXT'!A4374&lt;&gt;"",RIGHT(LEFT('Atual-TXT'!A4374,77),1),"")</f>
        <v/>
      </c>
      <c r="E4353" s="12" t="str">
        <f>IF('Atual-TXT'!A4374&lt;&gt;"",IF(MOD(VALUE(LEFT(A4353,1)),2)=1,IF(D4353="D",C4353,-C4353),IF(D4353="C",C4353,-C4353)),"")</f>
        <v/>
      </c>
    </row>
    <row r="4354" spans="1:5" x14ac:dyDescent="0.2">
      <c r="A4354" s="11" t="str">
        <f>IF('Atual-TXT'!A4375&lt;&gt;"",LEFT('Atual-TXT'!A4375,15),"")</f>
        <v/>
      </c>
      <c r="B4354" s="11" t="str">
        <f>IF('Atual-TXT'!A4375&lt;&gt;"",RIGHT(LEFT('Atual-TXT'!A4375,51),34),"")</f>
        <v/>
      </c>
      <c r="C4354" s="12" t="str">
        <f>IF('Atual-TXT'!A4375&lt;&gt;"",VALUE(RIGHT(LEFT('Atual-TXT'!A4375,75),23)),"")</f>
        <v/>
      </c>
      <c r="D4354" s="11" t="str">
        <f>IF('Atual-TXT'!A4375&lt;&gt;"",RIGHT(LEFT('Atual-TXT'!A4375,77),1),"")</f>
        <v/>
      </c>
      <c r="E4354" s="12" t="str">
        <f>IF('Atual-TXT'!A4375&lt;&gt;"",IF(MOD(VALUE(LEFT(A4354,1)),2)=1,IF(D4354="D",C4354,-C4354),IF(D4354="C",C4354,-C4354)),"")</f>
        <v/>
      </c>
    </row>
    <row r="4355" spans="1:5" x14ac:dyDescent="0.2">
      <c r="A4355" s="11" t="str">
        <f>IF('Atual-TXT'!A4376&lt;&gt;"",LEFT('Atual-TXT'!A4376,15),"")</f>
        <v/>
      </c>
      <c r="B4355" s="11" t="str">
        <f>IF('Atual-TXT'!A4376&lt;&gt;"",RIGHT(LEFT('Atual-TXT'!A4376,51),34),"")</f>
        <v/>
      </c>
      <c r="C4355" s="12" t="str">
        <f>IF('Atual-TXT'!A4376&lt;&gt;"",VALUE(RIGHT(LEFT('Atual-TXT'!A4376,75),23)),"")</f>
        <v/>
      </c>
      <c r="D4355" s="11" t="str">
        <f>IF('Atual-TXT'!A4376&lt;&gt;"",RIGHT(LEFT('Atual-TXT'!A4376,77),1),"")</f>
        <v/>
      </c>
      <c r="E4355" s="12" t="str">
        <f>IF('Atual-TXT'!A4376&lt;&gt;"",IF(MOD(VALUE(LEFT(A4355,1)),2)=1,IF(D4355="D",C4355,-C4355),IF(D4355="C",C4355,-C4355)),"")</f>
        <v/>
      </c>
    </row>
    <row r="4356" spans="1:5" x14ac:dyDescent="0.2">
      <c r="A4356" s="11" t="str">
        <f>IF('Atual-TXT'!A4377&lt;&gt;"",LEFT('Atual-TXT'!A4377,15),"")</f>
        <v/>
      </c>
      <c r="B4356" s="11" t="str">
        <f>IF('Atual-TXT'!A4377&lt;&gt;"",RIGHT(LEFT('Atual-TXT'!A4377,51),34),"")</f>
        <v/>
      </c>
      <c r="C4356" s="12" t="str">
        <f>IF('Atual-TXT'!A4377&lt;&gt;"",VALUE(RIGHT(LEFT('Atual-TXT'!A4377,75),23)),"")</f>
        <v/>
      </c>
      <c r="D4356" s="11" t="str">
        <f>IF('Atual-TXT'!A4377&lt;&gt;"",RIGHT(LEFT('Atual-TXT'!A4377,77),1),"")</f>
        <v/>
      </c>
      <c r="E4356" s="12" t="str">
        <f>IF('Atual-TXT'!A4377&lt;&gt;"",IF(MOD(VALUE(LEFT(A4356,1)),2)=1,IF(D4356="D",C4356,-C4356),IF(D4356="C",C4356,-C4356)),"")</f>
        <v/>
      </c>
    </row>
    <row r="4357" spans="1:5" x14ac:dyDescent="0.2">
      <c r="A4357" s="11" t="str">
        <f>IF('Atual-TXT'!A4378&lt;&gt;"",LEFT('Atual-TXT'!A4378,15),"")</f>
        <v/>
      </c>
      <c r="B4357" s="11" t="str">
        <f>IF('Atual-TXT'!A4378&lt;&gt;"",RIGHT(LEFT('Atual-TXT'!A4378,51),34),"")</f>
        <v/>
      </c>
      <c r="C4357" s="12" t="str">
        <f>IF('Atual-TXT'!A4378&lt;&gt;"",VALUE(RIGHT(LEFT('Atual-TXT'!A4378,75),23)),"")</f>
        <v/>
      </c>
      <c r="D4357" s="11" t="str">
        <f>IF('Atual-TXT'!A4378&lt;&gt;"",RIGHT(LEFT('Atual-TXT'!A4378,77),1),"")</f>
        <v/>
      </c>
      <c r="E4357" s="12" t="str">
        <f>IF('Atual-TXT'!A4378&lt;&gt;"",IF(MOD(VALUE(LEFT(A4357,1)),2)=1,IF(D4357="D",C4357,-C4357),IF(D4357="C",C4357,-C4357)),"")</f>
        <v/>
      </c>
    </row>
    <row r="4358" spans="1:5" x14ac:dyDescent="0.2">
      <c r="A4358" s="11" t="str">
        <f>IF('Atual-TXT'!A4379&lt;&gt;"",LEFT('Atual-TXT'!A4379,15),"")</f>
        <v/>
      </c>
      <c r="B4358" s="11" t="str">
        <f>IF('Atual-TXT'!A4379&lt;&gt;"",RIGHT(LEFT('Atual-TXT'!A4379,51),34),"")</f>
        <v/>
      </c>
      <c r="C4358" s="12" t="str">
        <f>IF('Atual-TXT'!A4379&lt;&gt;"",VALUE(RIGHT(LEFT('Atual-TXT'!A4379,75),23)),"")</f>
        <v/>
      </c>
      <c r="D4358" s="11" t="str">
        <f>IF('Atual-TXT'!A4379&lt;&gt;"",RIGHT(LEFT('Atual-TXT'!A4379,77),1),"")</f>
        <v/>
      </c>
      <c r="E4358" s="12" t="str">
        <f>IF('Atual-TXT'!A4379&lt;&gt;"",IF(MOD(VALUE(LEFT(A4358,1)),2)=1,IF(D4358="D",C4358,-C4358),IF(D4358="C",C4358,-C4358)),"")</f>
        <v/>
      </c>
    </row>
    <row r="4359" spans="1:5" x14ac:dyDescent="0.2">
      <c r="A4359" s="11" t="str">
        <f>IF('Atual-TXT'!A4380&lt;&gt;"",LEFT('Atual-TXT'!A4380,15),"")</f>
        <v/>
      </c>
      <c r="B4359" s="11" t="str">
        <f>IF('Atual-TXT'!A4380&lt;&gt;"",RIGHT(LEFT('Atual-TXT'!A4380,51),34),"")</f>
        <v/>
      </c>
      <c r="C4359" s="12" t="str">
        <f>IF('Atual-TXT'!A4380&lt;&gt;"",VALUE(RIGHT(LEFT('Atual-TXT'!A4380,75),23)),"")</f>
        <v/>
      </c>
      <c r="D4359" s="11" t="str">
        <f>IF('Atual-TXT'!A4380&lt;&gt;"",RIGHT(LEFT('Atual-TXT'!A4380,77),1),"")</f>
        <v/>
      </c>
      <c r="E4359" s="12" t="str">
        <f>IF('Atual-TXT'!A4380&lt;&gt;"",IF(MOD(VALUE(LEFT(A4359,1)),2)=1,IF(D4359="D",C4359,-C4359),IF(D4359="C",C4359,-C4359)),"")</f>
        <v/>
      </c>
    </row>
    <row r="4360" spans="1:5" x14ac:dyDescent="0.2">
      <c r="A4360" s="11" t="str">
        <f>IF('Atual-TXT'!A4381&lt;&gt;"",LEFT('Atual-TXT'!A4381,15),"")</f>
        <v/>
      </c>
      <c r="B4360" s="11" t="str">
        <f>IF('Atual-TXT'!A4381&lt;&gt;"",RIGHT(LEFT('Atual-TXT'!A4381,51),34),"")</f>
        <v/>
      </c>
      <c r="C4360" s="12" t="str">
        <f>IF('Atual-TXT'!A4381&lt;&gt;"",VALUE(RIGHT(LEFT('Atual-TXT'!A4381,75),23)),"")</f>
        <v/>
      </c>
      <c r="D4360" s="11" t="str">
        <f>IF('Atual-TXT'!A4381&lt;&gt;"",RIGHT(LEFT('Atual-TXT'!A4381,77),1),"")</f>
        <v/>
      </c>
      <c r="E4360" s="12" t="str">
        <f>IF('Atual-TXT'!A4381&lt;&gt;"",IF(MOD(VALUE(LEFT(A4360,1)),2)=1,IF(D4360="D",C4360,-C4360),IF(D4360="C",C4360,-C4360)),"")</f>
        <v/>
      </c>
    </row>
    <row r="4361" spans="1:5" x14ac:dyDescent="0.2">
      <c r="A4361" s="11" t="str">
        <f>IF('Atual-TXT'!A4382&lt;&gt;"",LEFT('Atual-TXT'!A4382,15),"")</f>
        <v/>
      </c>
      <c r="B4361" s="11" t="str">
        <f>IF('Atual-TXT'!A4382&lt;&gt;"",RIGHT(LEFT('Atual-TXT'!A4382,51),34),"")</f>
        <v/>
      </c>
      <c r="C4361" s="12" t="str">
        <f>IF('Atual-TXT'!A4382&lt;&gt;"",VALUE(RIGHT(LEFT('Atual-TXT'!A4382,75),23)),"")</f>
        <v/>
      </c>
      <c r="D4361" s="11" t="str">
        <f>IF('Atual-TXT'!A4382&lt;&gt;"",RIGHT(LEFT('Atual-TXT'!A4382,77),1),"")</f>
        <v/>
      </c>
      <c r="E4361" s="12" t="str">
        <f>IF('Atual-TXT'!A4382&lt;&gt;"",IF(MOD(VALUE(LEFT(A4361,1)),2)=1,IF(D4361="D",C4361,-C4361),IF(D4361="C",C4361,-C4361)),"")</f>
        <v/>
      </c>
    </row>
    <row r="4362" spans="1:5" x14ac:dyDescent="0.2">
      <c r="A4362" s="11" t="str">
        <f>IF('Atual-TXT'!A4383&lt;&gt;"",LEFT('Atual-TXT'!A4383,15),"")</f>
        <v/>
      </c>
      <c r="B4362" s="11" t="str">
        <f>IF('Atual-TXT'!A4383&lt;&gt;"",RIGHT(LEFT('Atual-TXT'!A4383,51),34),"")</f>
        <v/>
      </c>
      <c r="C4362" s="12" t="str">
        <f>IF('Atual-TXT'!A4383&lt;&gt;"",VALUE(RIGHT(LEFT('Atual-TXT'!A4383,75),23)),"")</f>
        <v/>
      </c>
      <c r="D4362" s="11" t="str">
        <f>IF('Atual-TXT'!A4383&lt;&gt;"",RIGHT(LEFT('Atual-TXT'!A4383,77),1),"")</f>
        <v/>
      </c>
      <c r="E4362" s="12" t="str">
        <f>IF('Atual-TXT'!A4383&lt;&gt;"",IF(MOD(VALUE(LEFT(A4362,1)),2)=1,IF(D4362="D",C4362,-C4362),IF(D4362="C",C4362,-C4362)),"")</f>
        <v/>
      </c>
    </row>
    <row r="4363" spans="1:5" x14ac:dyDescent="0.2">
      <c r="A4363" s="11" t="str">
        <f>IF('Atual-TXT'!A4384&lt;&gt;"",LEFT('Atual-TXT'!A4384,15),"")</f>
        <v/>
      </c>
      <c r="B4363" s="11" t="str">
        <f>IF('Atual-TXT'!A4384&lt;&gt;"",RIGHT(LEFT('Atual-TXT'!A4384,51),34),"")</f>
        <v/>
      </c>
      <c r="C4363" s="12" t="str">
        <f>IF('Atual-TXT'!A4384&lt;&gt;"",VALUE(RIGHT(LEFT('Atual-TXT'!A4384,75),23)),"")</f>
        <v/>
      </c>
      <c r="D4363" s="11" t="str">
        <f>IF('Atual-TXT'!A4384&lt;&gt;"",RIGHT(LEFT('Atual-TXT'!A4384,77),1),"")</f>
        <v/>
      </c>
      <c r="E4363" s="12" t="str">
        <f>IF('Atual-TXT'!A4384&lt;&gt;"",IF(MOD(VALUE(LEFT(A4363,1)),2)=1,IF(D4363="D",C4363,-C4363),IF(D4363="C",C4363,-C4363)),"")</f>
        <v/>
      </c>
    </row>
    <row r="4364" spans="1:5" x14ac:dyDescent="0.2">
      <c r="A4364" s="11" t="str">
        <f>IF('Atual-TXT'!A4385&lt;&gt;"",LEFT('Atual-TXT'!A4385,15),"")</f>
        <v/>
      </c>
      <c r="B4364" s="11" t="str">
        <f>IF('Atual-TXT'!A4385&lt;&gt;"",RIGHT(LEFT('Atual-TXT'!A4385,51),34),"")</f>
        <v/>
      </c>
      <c r="C4364" s="12" t="str">
        <f>IF('Atual-TXT'!A4385&lt;&gt;"",VALUE(RIGHT(LEFT('Atual-TXT'!A4385,75),23)),"")</f>
        <v/>
      </c>
      <c r="D4364" s="11" t="str">
        <f>IF('Atual-TXT'!A4385&lt;&gt;"",RIGHT(LEFT('Atual-TXT'!A4385,77),1),"")</f>
        <v/>
      </c>
      <c r="E4364" s="12" t="str">
        <f>IF('Atual-TXT'!A4385&lt;&gt;"",IF(MOD(VALUE(LEFT(A4364,1)),2)=1,IF(D4364="D",C4364,-C4364),IF(D4364="C",C4364,-C4364)),"")</f>
        <v/>
      </c>
    </row>
    <row r="4365" spans="1:5" x14ac:dyDescent="0.2">
      <c r="A4365" s="11" t="str">
        <f>IF('Atual-TXT'!A4386&lt;&gt;"",LEFT('Atual-TXT'!A4386,15),"")</f>
        <v/>
      </c>
      <c r="B4365" s="11" t="str">
        <f>IF('Atual-TXT'!A4386&lt;&gt;"",RIGHT(LEFT('Atual-TXT'!A4386,51),34),"")</f>
        <v/>
      </c>
      <c r="C4365" s="12" t="str">
        <f>IF('Atual-TXT'!A4386&lt;&gt;"",VALUE(RIGHT(LEFT('Atual-TXT'!A4386,75),23)),"")</f>
        <v/>
      </c>
      <c r="D4365" s="11" t="str">
        <f>IF('Atual-TXT'!A4386&lt;&gt;"",RIGHT(LEFT('Atual-TXT'!A4386,77),1),"")</f>
        <v/>
      </c>
      <c r="E4365" s="12" t="str">
        <f>IF('Atual-TXT'!A4386&lt;&gt;"",IF(MOD(VALUE(LEFT(A4365,1)),2)=1,IF(D4365="D",C4365,-C4365),IF(D4365="C",C4365,-C4365)),"")</f>
        <v/>
      </c>
    </row>
    <row r="4366" spans="1:5" x14ac:dyDescent="0.2">
      <c r="A4366" s="11" t="str">
        <f>IF('Atual-TXT'!A4387&lt;&gt;"",LEFT('Atual-TXT'!A4387,15),"")</f>
        <v/>
      </c>
      <c r="B4366" s="11" t="str">
        <f>IF('Atual-TXT'!A4387&lt;&gt;"",RIGHT(LEFT('Atual-TXT'!A4387,51),34),"")</f>
        <v/>
      </c>
      <c r="C4366" s="12" t="str">
        <f>IF('Atual-TXT'!A4387&lt;&gt;"",VALUE(RIGHT(LEFT('Atual-TXT'!A4387,75),23)),"")</f>
        <v/>
      </c>
      <c r="D4366" s="11" t="str">
        <f>IF('Atual-TXT'!A4387&lt;&gt;"",RIGHT(LEFT('Atual-TXT'!A4387,77),1),"")</f>
        <v/>
      </c>
      <c r="E4366" s="12" t="str">
        <f>IF('Atual-TXT'!A4387&lt;&gt;"",IF(MOD(VALUE(LEFT(A4366,1)),2)=1,IF(D4366="D",C4366,-C4366),IF(D4366="C",C4366,-C4366)),"")</f>
        <v/>
      </c>
    </row>
    <row r="4367" spans="1:5" x14ac:dyDescent="0.2">
      <c r="A4367" s="11" t="str">
        <f>IF('Atual-TXT'!A4388&lt;&gt;"",LEFT('Atual-TXT'!A4388,15),"")</f>
        <v/>
      </c>
      <c r="B4367" s="11" t="str">
        <f>IF('Atual-TXT'!A4388&lt;&gt;"",RIGHT(LEFT('Atual-TXT'!A4388,51),34),"")</f>
        <v/>
      </c>
      <c r="C4367" s="12" t="str">
        <f>IF('Atual-TXT'!A4388&lt;&gt;"",VALUE(RIGHT(LEFT('Atual-TXT'!A4388,75),23)),"")</f>
        <v/>
      </c>
      <c r="D4367" s="11" t="str">
        <f>IF('Atual-TXT'!A4388&lt;&gt;"",RIGHT(LEFT('Atual-TXT'!A4388,77),1),"")</f>
        <v/>
      </c>
      <c r="E4367" s="12" t="str">
        <f>IF('Atual-TXT'!A4388&lt;&gt;"",IF(MOD(VALUE(LEFT(A4367,1)),2)=1,IF(D4367="D",C4367,-C4367),IF(D4367="C",C4367,-C4367)),"")</f>
        <v/>
      </c>
    </row>
    <row r="4368" spans="1:5" x14ac:dyDescent="0.2">
      <c r="A4368" s="11" t="str">
        <f>IF('Atual-TXT'!A4389&lt;&gt;"",LEFT('Atual-TXT'!A4389,15),"")</f>
        <v/>
      </c>
      <c r="B4368" s="11" t="str">
        <f>IF('Atual-TXT'!A4389&lt;&gt;"",RIGHT(LEFT('Atual-TXT'!A4389,51),34),"")</f>
        <v/>
      </c>
      <c r="C4368" s="12" t="str">
        <f>IF('Atual-TXT'!A4389&lt;&gt;"",VALUE(RIGHT(LEFT('Atual-TXT'!A4389,75),23)),"")</f>
        <v/>
      </c>
      <c r="D4368" s="11" t="str">
        <f>IF('Atual-TXT'!A4389&lt;&gt;"",RIGHT(LEFT('Atual-TXT'!A4389,77),1),"")</f>
        <v/>
      </c>
      <c r="E4368" s="12" t="str">
        <f>IF('Atual-TXT'!A4389&lt;&gt;"",IF(MOD(VALUE(LEFT(A4368,1)),2)=1,IF(D4368="D",C4368,-C4368),IF(D4368="C",C4368,-C4368)),"")</f>
        <v/>
      </c>
    </row>
    <row r="4369" spans="1:5" x14ac:dyDescent="0.2">
      <c r="A4369" s="11" t="str">
        <f>IF('Atual-TXT'!A4390&lt;&gt;"",LEFT('Atual-TXT'!A4390,15),"")</f>
        <v/>
      </c>
      <c r="B4369" s="11" t="str">
        <f>IF('Atual-TXT'!A4390&lt;&gt;"",RIGHT(LEFT('Atual-TXT'!A4390,51),34),"")</f>
        <v/>
      </c>
      <c r="C4369" s="12" t="str">
        <f>IF('Atual-TXT'!A4390&lt;&gt;"",VALUE(RIGHT(LEFT('Atual-TXT'!A4390,75),23)),"")</f>
        <v/>
      </c>
      <c r="D4369" s="11" t="str">
        <f>IF('Atual-TXT'!A4390&lt;&gt;"",RIGHT(LEFT('Atual-TXT'!A4390,77),1),"")</f>
        <v/>
      </c>
      <c r="E4369" s="12" t="str">
        <f>IF('Atual-TXT'!A4390&lt;&gt;"",IF(MOD(VALUE(LEFT(A4369,1)),2)=1,IF(D4369="D",C4369,-C4369),IF(D4369="C",C4369,-C4369)),"")</f>
        <v/>
      </c>
    </row>
    <row r="4370" spans="1:5" x14ac:dyDescent="0.2">
      <c r="A4370" s="11" t="str">
        <f>IF('Atual-TXT'!A4391&lt;&gt;"",LEFT('Atual-TXT'!A4391,15),"")</f>
        <v/>
      </c>
      <c r="B4370" s="11" t="str">
        <f>IF('Atual-TXT'!A4391&lt;&gt;"",RIGHT(LEFT('Atual-TXT'!A4391,51),34),"")</f>
        <v/>
      </c>
      <c r="C4370" s="12" t="str">
        <f>IF('Atual-TXT'!A4391&lt;&gt;"",VALUE(RIGHT(LEFT('Atual-TXT'!A4391,75),23)),"")</f>
        <v/>
      </c>
      <c r="D4370" s="11" t="str">
        <f>IF('Atual-TXT'!A4391&lt;&gt;"",RIGHT(LEFT('Atual-TXT'!A4391,77),1),"")</f>
        <v/>
      </c>
      <c r="E4370" s="12" t="str">
        <f>IF('Atual-TXT'!A4391&lt;&gt;"",IF(MOD(VALUE(LEFT(A4370,1)),2)=1,IF(D4370="D",C4370,-C4370),IF(D4370="C",C4370,-C4370)),"")</f>
        <v/>
      </c>
    </row>
    <row r="4371" spans="1:5" x14ac:dyDescent="0.2">
      <c r="A4371" s="11" t="str">
        <f>IF('Atual-TXT'!A4392&lt;&gt;"",LEFT('Atual-TXT'!A4392,15),"")</f>
        <v/>
      </c>
      <c r="B4371" s="11" t="str">
        <f>IF('Atual-TXT'!A4392&lt;&gt;"",RIGHT(LEFT('Atual-TXT'!A4392,51),34),"")</f>
        <v/>
      </c>
      <c r="C4371" s="12" t="str">
        <f>IF('Atual-TXT'!A4392&lt;&gt;"",VALUE(RIGHT(LEFT('Atual-TXT'!A4392,75),23)),"")</f>
        <v/>
      </c>
      <c r="D4371" s="11" t="str">
        <f>IF('Atual-TXT'!A4392&lt;&gt;"",RIGHT(LEFT('Atual-TXT'!A4392,77),1),"")</f>
        <v/>
      </c>
      <c r="E4371" s="12" t="str">
        <f>IF('Atual-TXT'!A4392&lt;&gt;"",IF(MOD(VALUE(LEFT(A4371,1)),2)=1,IF(D4371="D",C4371,-C4371),IF(D4371="C",C4371,-C4371)),"")</f>
        <v/>
      </c>
    </row>
    <row r="4372" spans="1:5" x14ac:dyDescent="0.2">
      <c r="A4372" s="11" t="str">
        <f>IF('Atual-TXT'!A4393&lt;&gt;"",LEFT('Atual-TXT'!A4393,15),"")</f>
        <v/>
      </c>
      <c r="B4372" s="11" t="str">
        <f>IF('Atual-TXT'!A4393&lt;&gt;"",RIGHT(LEFT('Atual-TXT'!A4393,51),34),"")</f>
        <v/>
      </c>
      <c r="C4372" s="12" t="str">
        <f>IF('Atual-TXT'!A4393&lt;&gt;"",VALUE(RIGHT(LEFT('Atual-TXT'!A4393,75),23)),"")</f>
        <v/>
      </c>
      <c r="D4372" s="11" t="str">
        <f>IF('Atual-TXT'!A4393&lt;&gt;"",RIGHT(LEFT('Atual-TXT'!A4393,77),1),"")</f>
        <v/>
      </c>
      <c r="E4372" s="12" t="str">
        <f>IF('Atual-TXT'!A4393&lt;&gt;"",IF(MOD(VALUE(LEFT(A4372,1)),2)=1,IF(D4372="D",C4372,-C4372),IF(D4372="C",C4372,-C4372)),"")</f>
        <v/>
      </c>
    </row>
    <row r="4373" spans="1:5" x14ac:dyDescent="0.2">
      <c r="A4373" s="11" t="str">
        <f>IF('Atual-TXT'!A4394&lt;&gt;"",LEFT('Atual-TXT'!A4394,15),"")</f>
        <v/>
      </c>
      <c r="B4373" s="11" t="str">
        <f>IF('Atual-TXT'!A4394&lt;&gt;"",RIGHT(LEFT('Atual-TXT'!A4394,51),34),"")</f>
        <v/>
      </c>
      <c r="C4373" s="12" t="str">
        <f>IF('Atual-TXT'!A4394&lt;&gt;"",VALUE(RIGHT(LEFT('Atual-TXT'!A4394,75),23)),"")</f>
        <v/>
      </c>
      <c r="D4373" s="11" t="str">
        <f>IF('Atual-TXT'!A4394&lt;&gt;"",RIGHT(LEFT('Atual-TXT'!A4394,77),1),"")</f>
        <v/>
      </c>
      <c r="E4373" s="12" t="str">
        <f>IF('Atual-TXT'!A4394&lt;&gt;"",IF(MOD(VALUE(LEFT(A4373,1)),2)=1,IF(D4373="D",C4373,-C4373),IF(D4373="C",C4373,-C4373)),"")</f>
        <v/>
      </c>
    </row>
    <row r="4374" spans="1:5" x14ac:dyDescent="0.2">
      <c r="A4374" s="11" t="str">
        <f>IF('Atual-TXT'!A4395&lt;&gt;"",LEFT('Atual-TXT'!A4395,15),"")</f>
        <v/>
      </c>
      <c r="B4374" s="11" t="str">
        <f>IF('Atual-TXT'!A4395&lt;&gt;"",RIGHT(LEFT('Atual-TXT'!A4395,51),34),"")</f>
        <v/>
      </c>
      <c r="C4374" s="12" t="str">
        <f>IF('Atual-TXT'!A4395&lt;&gt;"",VALUE(RIGHT(LEFT('Atual-TXT'!A4395,75),23)),"")</f>
        <v/>
      </c>
      <c r="D4374" s="11" t="str">
        <f>IF('Atual-TXT'!A4395&lt;&gt;"",RIGHT(LEFT('Atual-TXT'!A4395,77),1),"")</f>
        <v/>
      </c>
      <c r="E4374" s="12" t="str">
        <f>IF('Atual-TXT'!A4395&lt;&gt;"",IF(MOD(VALUE(LEFT(A4374,1)),2)=1,IF(D4374="D",C4374,-C4374),IF(D4374="C",C4374,-C4374)),"")</f>
        <v/>
      </c>
    </row>
    <row r="4375" spans="1:5" x14ac:dyDescent="0.2">
      <c r="A4375" s="11" t="str">
        <f>IF('Atual-TXT'!A4396&lt;&gt;"",LEFT('Atual-TXT'!A4396,15),"")</f>
        <v/>
      </c>
      <c r="B4375" s="11" t="str">
        <f>IF('Atual-TXT'!A4396&lt;&gt;"",RIGHT(LEFT('Atual-TXT'!A4396,51),34),"")</f>
        <v/>
      </c>
      <c r="C4375" s="12" t="str">
        <f>IF('Atual-TXT'!A4396&lt;&gt;"",VALUE(RIGHT(LEFT('Atual-TXT'!A4396,75),23)),"")</f>
        <v/>
      </c>
      <c r="D4375" s="11" t="str">
        <f>IF('Atual-TXT'!A4396&lt;&gt;"",RIGHT(LEFT('Atual-TXT'!A4396,77),1),"")</f>
        <v/>
      </c>
      <c r="E4375" s="12" t="str">
        <f>IF('Atual-TXT'!A4396&lt;&gt;"",IF(MOD(VALUE(LEFT(A4375,1)),2)=1,IF(D4375="D",C4375,-C4375),IF(D4375="C",C4375,-C4375)),"")</f>
        <v/>
      </c>
    </row>
    <row r="4376" spans="1:5" x14ac:dyDescent="0.2">
      <c r="A4376" s="11" t="str">
        <f>IF('Atual-TXT'!A4397&lt;&gt;"",LEFT('Atual-TXT'!A4397,15),"")</f>
        <v/>
      </c>
      <c r="B4376" s="11" t="str">
        <f>IF('Atual-TXT'!A4397&lt;&gt;"",RIGHT(LEFT('Atual-TXT'!A4397,51),34),"")</f>
        <v/>
      </c>
      <c r="C4376" s="12" t="str">
        <f>IF('Atual-TXT'!A4397&lt;&gt;"",VALUE(RIGHT(LEFT('Atual-TXT'!A4397,75),23)),"")</f>
        <v/>
      </c>
      <c r="D4376" s="11" t="str">
        <f>IF('Atual-TXT'!A4397&lt;&gt;"",RIGHT(LEFT('Atual-TXT'!A4397,77),1),"")</f>
        <v/>
      </c>
      <c r="E4376" s="12" t="str">
        <f>IF('Atual-TXT'!A4397&lt;&gt;"",IF(MOD(VALUE(LEFT(A4376,1)),2)=1,IF(D4376="D",C4376,-C4376),IF(D4376="C",C4376,-C4376)),"")</f>
        <v/>
      </c>
    </row>
    <row r="4377" spans="1:5" x14ac:dyDescent="0.2">
      <c r="A4377" s="11" t="str">
        <f>IF('Atual-TXT'!A4398&lt;&gt;"",LEFT('Atual-TXT'!A4398,15),"")</f>
        <v/>
      </c>
      <c r="B4377" s="11" t="str">
        <f>IF('Atual-TXT'!A4398&lt;&gt;"",RIGHT(LEFT('Atual-TXT'!A4398,51),34),"")</f>
        <v/>
      </c>
      <c r="C4377" s="12" t="str">
        <f>IF('Atual-TXT'!A4398&lt;&gt;"",VALUE(RIGHT(LEFT('Atual-TXT'!A4398,75),23)),"")</f>
        <v/>
      </c>
      <c r="D4377" s="11" t="str">
        <f>IF('Atual-TXT'!A4398&lt;&gt;"",RIGHT(LEFT('Atual-TXT'!A4398,77),1),"")</f>
        <v/>
      </c>
      <c r="E4377" s="12" t="str">
        <f>IF('Atual-TXT'!A4398&lt;&gt;"",IF(MOD(VALUE(LEFT(A4377,1)),2)=1,IF(D4377="D",C4377,-C4377),IF(D4377="C",C4377,-C4377)),"")</f>
        <v/>
      </c>
    </row>
    <row r="4378" spans="1:5" x14ac:dyDescent="0.2">
      <c r="A4378" s="11" t="str">
        <f>IF('Atual-TXT'!A4399&lt;&gt;"",LEFT('Atual-TXT'!A4399,15),"")</f>
        <v/>
      </c>
      <c r="B4378" s="11" t="str">
        <f>IF('Atual-TXT'!A4399&lt;&gt;"",RIGHT(LEFT('Atual-TXT'!A4399,51),34),"")</f>
        <v/>
      </c>
      <c r="C4378" s="12" t="str">
        <f>IF('Atual-TXT'!A4399&lt;&gt;"",VALUE(RIGHT(LEFT('Atual-TXT'!A4399,75),23)),"")</f>
        <v/>
      </c>
      <c r="D4378" s="11" t="str">
        <f>IF('Atual-TXT'!A4399&lt;&gt;"",RIGHT(LEFT('Atual-TXT'!A4399,77),1),"")</f>
        <v/>
      </c>
      <c r="E4378" s="12" t="str">
        <f>IF('Atual-TXT'!A4399&lt;&gt;"",IF(MOD(VALUE(LEFT(A4378,1)),2)=1,IF(D4378="D",C4378,-C4378),IF(D4378="C",C4378,-C4378)),"")</f>
        <v/>
      </c>
    </row>
    <row r="4379" spans="1:5" x14ac:dyDescent="0.2">
      <c r="A4379" s="11" t="str">
        <f>IF('Atual-TXT'!A4400&lt;&gt;"",LEFT('Atual-TXT'!A4400,15),"")</f>
        <v/>
      </c>
      <c r="B4379" s="11" t="str">
        <f>IF('Atual-TXT'!A4400&lt;&gt;"",RIGHT(LEFT('Atual-TXT'!A4400,51),34),"")</f>
        <v/>
      </c>
      <c r="C4379" s="12" t="str">
        <f>IF('Atual-TXT'!A4400&lt;&gt;"",VALUE(RIGHT(LEFT('Atual-TXT'!A4400,75),23)),"")</f>
        <v/>
      </c>
      <c r="D4379" s="11" t="str">
        <f>IF('Atual-TXT'!A4400&lt;&gt;"",RIGHT(LEFT('Atual-TXT'!A4400,77),1),"")</f>
        <v/>
      </c>
      <c r="E4379" s="12" t="str">
        <f>IF('Atual-TXT'!A4400&lt;&gt;"",IF(MOD(VALUE(LEFT(A4379,1)),2)=1,IF(D4379="D",C4379,-C4379),IF(D4379="C",C4379,-C4379)),"")</f>
        <v/>
      </c>
    </row>
    <row r="4380" spans="1:5" x14ac:dyDescent="0.2">
      <c r="A4380" s="11" t="str">
        <f>IF('Atual-TXT'!A4401&lt;&gt;"",LEFT('Atual-TXT'!A4401,15),"")</f>
        <v/>
      </c>
      <c r="B4380" s="11" t="str">
        <f>IF('Atual-TXT'!A4401&lt;&gt;"",RIGHT(LEFT('Atual-TXT'!A4401,51),34),"")</f>
        <v/>
      </c>
      <c r="C4380" s="12" t="str">
        <f>IF('Atual-TXT'!A4401&lt;&gt;"",VALUE(RIGHT(LEFT('Atual-TXT'!A4401,75),23)),"")</f>
        <v/>
      </c>
      <c r="D4380" s="11" t="str">
        <f>IF('Atual-TXT'!A4401&lt;&gt;"",RIGHT(LEFT('Atual-TXT'!A4401,77),1),"")</f>
        <v/>
      </c>
      <c r="E4380" s="12" t="str">
        <f>IF('Atual-TXT'!A4401&lt;&gt;"",IF(MOD(VALUE(LEFT(A4380,1)),2)=1,IF(D4380="D",C4380,-C4380),IF(D4380="C",C4380,-C4380)),"")</f>
        <v/>
      </c>
    </row>
    <row r="4381" spans="1:5" x14ac:dyDescent="0.2">
      <c r="A4381" s="11" t="str">
        <f>IF('Atual-TXT'!A4402&lt;&gt;"",LEFT('Atual-TXT'!A4402,15),"")</f>
        <v/>
      </c>
      <c r="B4381" s="11" t="str">
        <f>IF('Atual-TXT'!A4402&lt;&gt;"",RIGHT(LEFT('Atual-TXT'!A4402,51),34),"")</f>
        <v/>
      </c>
      <c r="C4381" s="12" t="str">
        <f>IF('Atual-TXT'!A4402&lt;&gt;"",VALUE(RIGHT(LEFT('Atual-TXT'!A4402,75),23)),"")</f>
        <v/>
      </c>
      <c r="D4381" s="11" t="str">
        <f>IF('Atual-TXT'!A4402&lt;&gt;"",RIGHT(LEFT('Atual-TXT'!A4402,77),1),"")</f>
        <v/>
      </c>
      <c r="E4381" s="12" t="str">
        <f>IF('Atual-TXT'!A4402&lt;&gt;"",IF(MOD(VALUE(LEFT(A4381,1)),2)=1,IF(D4381="D",C4381,-C4381),IF(D4381="C",C4381,-C4381)),"")</f>
        <v/>
      </c>
    </row>
    <row r="4382" spans="1:5" x14ac:dyDescent="0.2">
      <c r="A4382" s="11" t="str">
        <f>IF('Atual-TXT'!A4403&lt;&gt;"",LEFT('Atual-TXT'!A4403,15),"")</f>
        <v/>
      </c>
      <c r="B4382" s="11" t="str">
        <f>IF('Atual-TXT'!A4403&lt;&gt;"",RIGHT(LEFT('Atual-TXT'!A4403,51),34),"")</f>
        <v/>
      </c>
      <c r="C4382" s="12" t="str">
        <f>IF('Atual-TXT'!A4403&lt;&gt;"",VALUE(RIGHT(LEFT('Atual-TXT'!A4403,75),23)),"")</f>
        <v/>
      </c>
      <c r="D4382" s="11" t="str">
        <f>IF('Atual-TXT'!A4403&lt;&gt;"",RIGHT(LEFT('Atual-TXT'!A4403,77),1),"")</f>
        <v/>
      </c>
      <c r="E4382" s="12" t="str">
        <f>IF('Atual-TXT'!A4403&lt;&gt;"",IF(MOD(VALUE(LEFT(A4382,1)),2)=1,IF(D4382="D",C4382,-C4382),IF(D4382="C",C4382,-C4382)),"")</f>
        <v/>
      </c>
    </row>
    <row r="4383" spans="1:5" x14ac:dyDescent="0.2">
      <c r="A4383" s="11" t="str">
        <f>IF('Atual-TXT'!A4404&lt;&gt;"",LEFT('Atual-TXT'!A4404,15),"")</f>
        <v/>
      </c>
      <c r="B4383" s="11" t="str">
        <f>IF('Atual-TXT'!A4404&lt;&gt;"",RIGHT(LEFT('Atual-TXT'!A4404,51),34),"")</f>
        <v/>
      </c>
      <c r="C4383" s="12" t="str">
        <f>IF('Atual-TXT'!A4404&lt;&gt;"",VALUE(RIGHT(LEFT('Atual-TXT'!A4404,75),23)),"")</f>
        <v/>
      </c>
      <c r="D4383" s="11" t="str">
        <f>IF('Atual-TXT'!A4404&lt;&gt;"",RIGHT(LEFT('Atual-TXT'!A4404,77),1),"")</f>
        <v/>
      </c>
      <c r="E4383" s="12" t="str">
        <f>IF('Atual-TXT'!A4404&lt;&gt;"",IF(MOD(VALUE(LEFT(A4383,1)),2)=1,IF(D4383="D",C4383,-C4383),IF(D4383="C",C4383,-C4383)),"")</f>
        <v/>
      </c>
    </row>
    <row r="4384" spans="1:5" x14ac:dyDescent="0.2">
      <c r="A4384" s="11" t="str">
        <f>IF('Atual-TXT'!A4405&lt;&gt;"",LEFT('Atual-TXT'!A4405,15),"")</f>
        <v/>
      </c>
      <c r="B4384" s="11" t="str">
        <f>IF('Atual-TXT'!A4405&lt;&gt;"",RIGHT(LEFT('Atual-TXT'!A4405,51),34),"")</f>
        <v/>
      </c>
      <c r="C4384" s="12" t="str">
        <f>IF('Atual-TXT'!A4405&lt;&gt;"",VALUE(RIGHT(LEFT('Atual-TXT'!A4405,75),23)),"")</f>
        <v/>
      </c>
      <c r="D4384" s="11" t="str">
        <f>IF('Atual-TXT'!A4405&lt;&gt;"",RIGHT(LEFT('Atual-TXT'!A4405,77),1),"")</f>
        <v/>
      </c>
      <c r="E4384" s="12" t="str">
        <f>IF('Atual-TXT'!A4405&lt;&gt;"",IF(MOD(VALUE(LEFT(A4384,1)),2)=1,IF(D4384="D",C4384,-C4384),IF(D4384="C",C4384,-C4384)),"")</f>
        <v/>
      </c>
    </row>
    <row r="4385" spans="1:5" x14ac:dyDescent="0.2">
      <c r="A4385" s="11" t="str">
        <f>IF('Atual-TXT'!A4406&lt;&gt;"",LEFT('Atual-TXT'!A4406,15),"")</f>
        <v/>
      </c>
      <c r="B4385" s="11" t="str">
        <f>IF('Atual-TXT'!A4406&lt;&gt;"",RIGHT(LEFT('Atual-TXT'!A4406,51),34),"")</f>
        <v/>
      </c>
      <c r="C4385" s="12" t="str">
        <f>IF('Atual-TXT'!A4406&lt;&gt;"",VALUE(RIGHT(LEFT('Atual-TXT'!A4406,75),23)),"")</f>
        <v/>
      </c>
      <c r="D4385" s="11" t="str">
        <f>IF('Atual-TXT'!A4406&lt;&gt;"",RIGHT(LEFT('Atual-TXT'!A4406,77),1),"")</f>
        <v/>
      </c>
      <c r="E4385" s="12" t="str">
        <f>IF('Atual-TXT'!A4406&lt;&gt;"",IF(MOD(VALUE(LEFT(A4385,1)),2)=1,IF(D4385="D",C4385,-C4385),IF(D4385="C",C4385,-C4385)),"")</f>
        <v/>
      </c>
    </row>
    <row r="4386" spans="1:5" x14ac:dyDescent="0.2">
      <c r="A4386" s="11" t="str">
        <f>IF('Atual-TXT'!A4407&lt;&gt;"",LEFT('Atual-TXT'!A4407,15),"")</f>
        <v/>
      </c>
      <c r="B4386" s="11" t="str">
        <f>IF('Atual-TXT'!A4407&lt;&gt;"",RIGHT(LEFT('Atual-TXT'!A4407,51),34),"")</f>
        <v/>
      </c>
      <c r="C4386" s="12" t="str">
        <f>IF('Atual-TXT'!A4407&lt;&gt;"",VALUE(RIGHT(LEFT('Atual-TXT'!A4407,75),23)),"")</f>
        <v/>
      </c>
      <c r="D4386" s="11" t="str">
        <f>IF('Atual-TXT'!A4407&lt;&gt;"",RIGHT(LEFT('Atual-TXT'!A4407,77),1),"")</f>
        <v/>
      </c>
      <c r="E4386" s="12" t="str">
        <f>IF('Atual-TXT'!A4407&lt;&gt;"",IF(MOD(VALUE(LEFT(A4386,1)),2)=1,IF(D4386="D",C4386,-C4386),IF(D4386="C",C4386,-C4386)),"")</f>
        <v/>
      </c>
    </row>
    <row r="4387" spans="1:5" x14ac:dyDescent="0.2">
      <c r="A4387" s="11" t="str">
        <f>IF('Atual-TXT'!A4408&lt;&gt;"",LEFT('Atual-TXT'!A4408,15),"")</f>
        <v/>
      </c>
      <c r="B4387" s="11" t="str">
        <f>IF('Atual-TXT'!A4408&lt;&gt;"",RIGHT(LEFT('Atual-TXT'!A4408,51),34),"")</f>
        <v/>
      </c>
      <c r="C4387" s="12" t="str">
        <f>IF('Atual-TXT'!A4408&lt;&gt;"",VALUE(RIGHT(LEFT('Atual-TXT'!A4408,75),23)),"")</f>
        <v/>
      </c>
      <c r="D4387" s="11" t="str">
        <f>IF('Atual-TXT'!A4408&lt;&gt;"",RIGHT(LEFT('Atual-TXT'!A4408,77),1),"")</f>
        <v/>
      </c>
      <c r="E4387" s="12" t="str">
        <f>IF('Atual-TXT'!A4408&lt;&gt;"",IF(MOD(VALUE(LEFT(A4387,1)),2)=1,IF(D4387="D",C4387,-C4387),IF(D4387="C",C4387,-C4387)),"")</f>
        <v/>
      </c>
    </row>
    <row r="4388" spans="1:5" x14ac:dyDescent="0.2">
      <c r="A4388" s="11" t="str">
        <f>IF('Atual-TXT'!A4409&lt;&gt;"",LEFT('Atual-TXT'!A4409,15),"")</f>
        <v/>
      </c>
      <c r="B4388" s="11" t="str">
        <f>IF('Atual-TXT'!A4409&lt;&gt;"",RIGHT(LEFT('Atual-TXT'!A4409,51),34),"")</f>
        <v/>
      </c>
      <c r="C4388" s="12" t="str">
        <f>IF('Atual-TXT'!A4409&lt;&gt;"",VALUE(RIGHT(LEFT('Atual-TXT'!A4409,75),23)),"")</f>
        <v/>
      </c>
      <c r="D4388" s="11" t="str">
        <f>IF('Atual-TXT'!A4409&lt;&gt;"",RIGHT(LEFT('Atual-TXT'!A4409,77),1),"")</f>
        <v/>
      </c>
      <c r="E4388" s="12" t="str">
        <f>IF('Atual-TXT'!A4409&lt;&gt;"",IF(MOD(VALUE(LEFT(A4388,1)),2)=1,IF(D4388="D",C4388,-C4388),IF(D4388="C",C4388,-C4388)),"")</f>
        <v/>
      </c>
    </row>
    <row r="4389" spans="1:5" x14ac:dyDescent="0.2">
      <c r="A4389" s="11" t="str">
        <f>IF('Atual-TXT'!A4410&lt;&gt;"",LEFT('Atual-TXT'!A4410,15),"")</f>
        <v/>
      </c>
      <c r="B4389" s="11" t="str">
        <f>IF('Atual-TXT'!A4410&lt;&gt;"",RIGHT(LEFT('Atual-TXT'!A4410,51),34),"")</f>
        <v/>
      </c>
      <c r="C4389" s="12" t="str">
        <f>IF('Atual-TXT'!A4410&lt;&gt;"",VALUE(RIGHT(LEFT('Atual-TXT'!A4410,75),23)),"")</f>
        <v/>
      </c>
      <c r="D4389" s="11" t="str">
        <f>IF('Atual-TXT'!A4410&lt;&gt;"",RIGHT(LEFT('Atual-TXT'!A4410,77),1),"")</f>
        <v/>
      </c>
      <c r="E4389" s="12" t="str">
        <f>IF('Atual-TXT'!A4410&lt;&gt;"",IF(MOD(VALUE(LEFT(A4389,1)),2)=1,IF(D4389="D",C4389,-C4389),IF(D4389="C",C4389,-C4389)),"")</f>
        <v/>
      </c>
    </row>
    <row r="4390" spans="1:5" x14ac:dyDescent="0.2">
      <c r="A4390" s="11" t="str">
        <f>IF('Atual-TXT'!A4411&lt;&gt;"",LEFT('Atual-TXT'!A4411,15),"")</f>
        <v/>
      </c>
      <c r="B4390" s="11" t="str">
        <f>IF('Atual-TXT'!A4411&lt;&gt;"",RIGHT(LEFT('Atual-TXT'!A4411,51),34),"")</f>
        <v/>
      </c>
      <c r="C4390" s="12" t="str">
        <f>IF('Atual-TXT'!A4411&lt;&gt;"",VALUE(RIGHT(LEFT('Atual-TXT'!A4411,75),23)),"")</f>
        <v/>
      </c>
      <c r="D4390" s="11" t="str">
        <f>IF('Atual-TXT'!A4411&lt;&gt;"",RIGHT(LEFT('Atual-TXT'!A4411,77),1),"")</f>
        <v/>
      </c>
      <c r="E4390" s="12" t="str">
        <f>IF('Atual-TXT'!A4411&lt;&gt;"",IF(MOD(VALUE(LEFT(A4390,1)),2)=1,IF(D4390="D",C4390,-C4390),IF(D4390="C",C4390,-C4390)),"")</f>
        <v/>
      </c>
    </row>
    <row r="4391" spans="1:5" x14ac:dyDescent="0.2">
      <c r="A4391" s="11" t="str">
        <f>IF('Atual-TXT'!A4412&lt;&gt;"",LEFT('Atual-TXT'!A4412,15),"")</f>
        <v/>
      </c>
      <c r="B4391" s="11" t="str">
        <f>IF('Atual-TXT'!A4412&lt;&gt;"",RIGHT(LEFT('Atual-TXT'!A4412,51),34),"")</f>
        <v/>
      </c>
      <c r="C4391" s="12" t="str">
        <f>IF('Atual-TXT'!A4412&lt;&gt;"",VALUE(RIGHT(LEFT('Atual-TXT'!A4412,75),23)),"")</f>
        <v/>
      </c>
      <c r="D4391" s="11" t="str">
        <f>IF('Atual-TXT'!A4412&lt;&gt;"",RIGHT(LEFT('Atual-TXT'!A4412,77),1),"")</f>
        <v/>
      </c>
      <c r="E4391" s="12" t="str">
        <f>IF('Atual-TXT'!A4412&lt;&gt;"",IF(MOD(VALUE(LEFT(A4391,1)),2)=1,IF(D4391="D",C4391,-C4391),IF(D4391="C",C4391,-C4391)),"")</f>
        <v/>
      </c>
    </row>
    <row r="4392" spans="1:5" x14ac:dyDescent="0.2">
      <c r="A4392" s="11" t="str">
        <f>IF('Atual-TXT'!A4413&lt;&gt;"",LEFT('Atual-TXT'!A4413,15),"")</f>
        <v/>
      </c>
      <c r="B4392" s="11" t="str">
        <f>IF('Atual-TXT'!A4413&lt;&gt;"",RIGHT(LEFT('Atual-TXT'!A4413,51),34),"")</f>
        <v/>
      </c>
      <c r="C4392" s="12" t="str">
        <f>IF('Atual-TXT'!A4413&lt;&gt;"",VALUE(RIGHT(LEFT('Atual-TXT'!A4413,75),23)),"")</f>
        <v/>
      </c>
      <c r="D4392" s="11" t="str">
        <f>IF('Atual-TXT'!A4413&lt;&gt;"",RIGHT(LEFT('Atual-TXT'!A4413,77),1),"")</f>
        <v/>
      </c>
      <c r="E4392" s="12" t="str">
        <f>IF('Atual-TXT'!A4413&lt;&gt;"",IF(MOD(VALUE(LEFT(A4392,1)),2)=1,IF(D4392="D",C4392,-C4392),IF(D4392="C",C4392,-C4392)),"")</f>
        <v/>
      </c>
    </row>
    <row r="4393" spans="1:5" x14ac:dyDescent="0.2">
      <c r="A4393" s="11" t="str">
        <f>IF('Atual-TXT'!A4414&lt;&gt;"",LEFT('Atual-TXT'!A4414,15),"")</f>
        <v/>
      </c>
      <c r="B4393" s="11" t="str">
        <f>IF('Atual-TXT'!A4414&lt;&gt;"",RIGHT(LEFT('Atual-TXT'!A4414,51),34),"")</f>
        <v/>
      </c>
      <c r="C4393" s="12" t="str">
        <f>IF('Atual-TXT'!A4414&lt;&gt;"",VALUE(RIGHT(LEFT('Atual-TXT'!A4414,75),23)),"")</f>
        <v/>
      </c>
      <c r="D4393" s="11" t="str">
        <f>IF('Atual-TXT'!A4414&lt;&gt;"",RIGHT(LEFT('Atual-TXT'!A4414,77),1),"")</f>
        <v/>
      </c>
      <c r="E4393" s="12" t="str">
        <f>IF('Atual-TXT'!A4414&lt;&gt;"",IF(MOD(VALUE(LEFT(A4393,1)),2)=1,IF(D4393="D",C4393,-C4393),IF(D4393="C",C4393,-C4393)),"")</f>
        <v/>
      </c>
    </row>
    <row r="4394" spans="1:5" x14ac:dyDescent="0.2">
      <c r="A4394" s="11" t="str">
        <f>IF('Atual-TXT'!A4415&lt;&gt;"",LEFT('Atual-TXT'!A4415,15),"")</f>
        <v/>
      </c>
      <c r="B4394" s="11" t="str">
        <f>IF('Atual-TXT'!A4415&lt;&gt;"",RIGHT(LEFT('Atual-TXT'!A4415,51),34),"")</f>
        <v/>
      </c>
      <c r="C4394" s="12" t="str">
        <f>IF('Atual-TXT'!A4415&lt;&gt;"",VALUE(RIGHT(LEFT('Atual-TXT'!A4415,75),23)),"")</f>
        <v/>
      </c>
      <c r="D4394" s="11" t="str">
        <f>IF('Atual-TXT'!A4415&lt;&gt;"",RIGHT(LEFT('Atual-TXT'!A4415,77),1),"")</f>
        <v/>
      </c>
      <c r="E4394" s="12" t="str">
        <f>IF('Atual-TXT'!A4415&lt;&gt;"",IF(MOD(VALUE(LEFT(A4394,1)),2)=1,IF(D4394="D",C4394,-C4394),IF(D4394="C",C4394,-C4394)),"")</f>
        <v/>
      </c>
    </row>
    <row r="4395" spans="1:5" x14ac:dyDescent="0.2">
      <c r="A4395" s="11" t="str">
        <f>IF('Atual-TXT'!A4416&lt;&gt;"",LEFT('Atual-TXT'!A4416,15),"")</f>
        <v/>
      </c>
      <c r="B4395" s="11" t="str">
        <f>IF('Atual-TXT'!A4416&lt;&gt;"",RIGHT(LEFT('Atual-TXT'!A4416,51),34),"")</f>
        <v/>
      </c>
      <c r="C4395" s="12" t="str">
        <f>IF('Atual-TXT'!A4416&lt;&gt;"",VALUE(RIGHT(LEFT('Atual-TXT'!A4416,75),23)),"")</f>
        <v/>
      </c>
      <c r="D4395" s="11" t="str">
        <f>IF('Atual-TXT'!A4416&lt;&gt;"",RIGHT(LEFT('Atual-TXT'!A4416,77),1),"")</f>
        <v/>
      </c>
      <c r="E4395" s="12" t="str">
        <f>IF('Atual-TXT'!A4416&lt;&gt;"",IF(MOD(VALUE(LEFT(A4395,1)),2)=1,IF(D4395="D",C4395,-C4395),IF(D4395="C",C4395,-C4395)),"")</f>
        <v/>
      </c>
    </row>
    <row r="4396" spans="1:5" x14ac:dyDescent="0.2">
      <c r="A4396" s="11" t="str">
        <f>IF('Atual-TXT'!A4417&lt;&gt;"",LEFT('Atual-TXT'!A4417,15),"")</f>
        <v/>
      </c>
      <c r="B4396" s="11" t="str">
        <f>IF('Atual-TXT'!A4417&lt;&gt;"",RIGHT(LEFT('Atual-TXT'!A4417,51),34),"")</f>
        <v/>
      </c>
      <c r="C4396" s="12" t="str">
        <f>IF('Atual-TXT'!A4417&lt;&gt;"",VALUE(RIGHT(LEFT('Atual-TXT'!A4417,75),23)),"")</f>
        <v/>
      </c>
      <c r="D4396" s="11" t="str">
        <f>IF('Atual-TXT'!A4417&lt;&gt;"",RIGHT(LEFT('Atual-TXT'!A4417,77),1),"")</f>
        <v/>
      </c>
      <c r="E4396" s="12" t="str">
        <f>IF('Atual-TXT'!A4417&lt;&gt;"",IF(MOD(VALUE(LEFT(A4396,1)),2)=1,IF(D4396="D",C4396,-C4396),IF(D4396="C",C4396,-C4396)),"")</f>
        <v/>
      </c>
    </row>
    <row r="4397" spans="1:5" x14ac:dyDescent="0.2">
      <c r="A4397" s="11" t="str">
        <f>IF('Atual-TXT'!A4418&lt;&gt;"",LEFT('Atual-TXT'!A4418,15),"")</f>
        <v/>
      </c>
      <c r="B4397" s="11" t="str">
        <f>IF('Atual-TXT'!A4418&lt;&gt;"",RIGHT(LEFT('Atual-TXT'!A4418,51),34),"")</f>
        <v/>
      </c>
      <c r="C4397" s="12" t="str">
        <f>IF('Atual-TXT'!A4418&lt;&gt;"",VALUE(RIGHT(LEFT('Atual-TXT'!A4418,75),23)),"")</f>
        <v/>
      </c>
      <c r="D4397" s="11" t="str">
        <f>IF('Atual-TXT'!A4418&lt;&gt;"",RIGHT(LEFT('Atual-TXT'!A4418,77),1),"")</f>
        <v/>
      </c>
      <c r="E4397" s="12" t="str">
        <f>IF('Atual-TXT'!A4418&lt;&gt;"",IF(MOD(VALUE(LEFT(A4397,1)),2)=1,IF(D4397="D",C4397,-C4397),IF(D4397="C",C4397,-C4397)),"")</f>
        <v/>
      </c>
    </row>
    <row r="4398" spans="1:5" x14ac:dyDescent="0.2">
      <c r="A4398" s="11" t="str">
        <f>IF('Atual-TXT'!A4419&lt;&gt;"",LEFT('Atual-TXT'!A4419,15),"")</f>
        <v/>
      </c>
      <c r="B4398" s="11" t="str">
        <f>IF('Atual-TXT'!A4419&lt;&gt;"",RIGHT(LEFT('Atual-TXT'!A4419,51),34),"")</f>
        <v/>
      </c>
      <c r="C4398" s="12" t="str">
        <f>IF('Atual-TXT'!A4419&lt;&gt;"",VALUE(RIGHT(LEFT('Atual-TXT'!A4419,75),23)),"")</f>
        <v/>
      </c>
      <c r="D4398" s="11" t="str">
        <f>IF('Atual-TXT'!A4419&lt;&gt;"",RIGHT(LEFT('Atual-TXT'!A4419,77),1),"")</f>
        <v/>
      </c>
      <c r="E4398" s="12" t="str">
        <f>IF('Atual-TXT'!A4419&lt;&gt;"",IF(MOD(VALUE(LEFT(A4398,1)),2)=1,IF(D4398="D",C4398,-C4398),IF(D4398="C",C4398,-C4398)),"")</f>
        <v/>
      </c>
    </row>
    <row r="4399" spans="1:5" x14ac:dyDescent="0.2">
      <c r="A4399" s="11" t="str">
        <f>IF('Atual-TXT'!A4420&lt;&gt;"",LEFT('Atual-TXT'!A4420,15),"")</f>
        <v/>
      </c>
      <c r="B4399" s="11" t="str">
        <f>IF('Atual-TXT'!A4420&lt;&gt;"",RIGHT(LEFT('Atual-TXT'!A4420,51),34),"")</f>
        <v/>
      </c>
      <c r="C4399" s="12" t="str">
        <f>IF('Atual-TXT'!A4420&lt;&gt;"",VALUE(RIGHT(LEFT('Atual-TXT'!A4420,75),23)),"")</f>
        <v/>
      </c>
      <c r="D4399" s="11" t="str">
        <f>IF('Atual-TXT'!A4420&lt;&gt;"",RIGHT(LEFT('Atual-TXT'!A4420,77),1),"")</f>
        <v/>
      </c>
      <c r="E4399" s="12" t="str">
        <f>IF('Atual-TXT'!A4420&lt;&gt;"",IF(MOD(VALUE(LEFT(A4399,1)),2)=1,IF(D4399="D",C4399,-C4399),IF(D4399="C",C4399,-C4399)),"")</f>
        <v/>
      </c>
    </row>
    <row r="4400" spans="1:5" x14ac:dyDescent="0.2">
      <c r="A4400" s="11" t="str">
        <f>IF('Atual-TXT'!A4421&lt;&gt;"",LEFT('Atual-TXT'!A4421,15),"")</f>
        <v/>
      </c>
      <c r="B4400" s="11" t="str">
        <f>IF('Atual-TXT'!A4421&lt;&gt;"",RIGHT(LEFT('Atual-TXT'!A4421,51),34),"")</f>
        <v/>
      </c>
      <c r="C4400" s="12" t="str">
        <f>IF('Atual-TXT'!A4421&lt;&gt;"",VALUE(RIGHT(LEFT('Atual-TXT'!A4421,75),23)),"")</f>
        <v/>
      </c>
      <c r="D4400" s="11" t="str">
        <f>IF('Atual-TXT'!A4421&lt;&gt;"",RIGHT(LEFT('Atual-TXT'!A4421,77),1),"")</f>
        <v/>
      </c>
      <c r="E4400" s="12" t="str">
        <f>IF('Atual-TXT'!A4421&lt;&gt;"",IF(MOD(VALUE(LEFT(A4400,1)),2)=1,IF(D4400="D",C4400,-C4400),IF(D4400="C",C4400,-C4400)),"")</f>
        <v/>
      </c>
    </row>
    <row r="4401" spans="1:5" x14ac:dyDescent="0.2">
      <c r="A4401" s="11" t="str">
        <f>IF('Atual-TXT'!A4422&lt;&gt;"",LEFT('Atual-TXT'!A4422,15),"")</f>
        <v/>
      </c>
      <c r="B4401" s="11" t="str">
        <f>IF('Atual-TXT'!A4422&lt;&gt;"",RIGHT(LEFT('Atual-TXT'!A4422,51),34),"")</f>
        <v/>
      </c>
      <c r="C4401" s="12" t="str">
        <f>IF('Atual-TXT'!A4422&lt;&gt;"",VALUE(RIGHT(LEFT('Atual-TXT'!A4422,75),23)),"")</f>
        <v/>
      </c>
      <c r="D4401" s="11" t="str">
        <f>IF('Atual-TXT'!A4422&lt;&gt;"",RIGHT(LEFT('Atual-TXT'!A4422,77),1),"")</f>
        <v/>
      </c>
      <c r="E4401" s="12" t="str">
        <f>IF('Atual-TXT'!A4422&lt;&gt;"",IF(MOD(VALUE(LEFT(A4401,1)),2)=1,IF(D4401="D",C4401,-C4401),IF(D4401="C",C4401,-C4401)),"")</f>
        <v/>
      </c>
    </row>
    <row r="4402" spans="1:5" x14ac:dyDescent="0.2">
      <c r="A4402" s="11" t="str">
        <f>IF('Atual-TXT'!A4423&lt;&gt;"",LEFT('Atual-TXT'!A4423,15),"")</f>
        <v/>
      </c>
      <c r="B4402" s="11" t="str">
        <f>IF('Atual-TXT'!A4423&lt;&gt;"",RIGHT(LEFT('Atual-TXT'!A4423,51),34),"")</f>
        <v/>
      </c>
      <c r="C4402" s="12" t="str">
        <f>IF('Atual-TXT'!A4423&lt;&gt;"",VALUE(RIGHT(LEFT('Atual-TXT'!A4423,75),23)),"")</f>
        <v/>
      </c>
      <c r="D4402" s="11" t="str">
        <f>IF('Atual-TXT'!A4423&lt;&gt;"",RIGHT(LEFT('Atual-TXT'!A4423,77),1),"")</f>
        <v/>
      </c>
      <c r="E4402" s="12" t="str">
        <f>IF('Atual-TXT'!A4423&lt;&gt;"",IF(MOD(VALUE(LEFT(A4402,1)),2)=1,IF(D4402="D",C4402,-C4402),IF(D4402="C",C4402,-C4402)),"")</f>
        <v/>
      </c>
    </row>
    <row r="4403" spans="1:5" x14ac:dyDescent="0.2">
      <c r="A4403" s="11" t="str">
        <f>IF('Atual-TXT'!A4424&lt;&gt;"",LEFT('Atual-TXT'!A4424,15),"")</f>
        <v/>
      </c>
      <c r="B4403" s="11" t="str">
        <f>IF('Atual-TXT'!A4424&lt;&gt;"",RIGHT(LEFT('Atual-TXT'!A4424,51),34),"")</f>
        <v/>
      </c>
      <c r="C4403" s="12" t="str">
        <f>IF('Atual-TXT'!A4424&lt;&gt;"",VALUE(RIGHT(LEFT('Atual-TXT'!A4424,75),23)),"")</f>
        <v/>
      </c>
      <c r="D4403" s="11" t="str">
        <f>IF('Atual-TXT'!A4424&lt;&gt;"",RIGHT(LEFT('Atual-TXT'!A4424,77),1),"")</f>
        <v/>
      </c>
      <c r="E4403" s="12" t="str">
        <f>IF('Atual-TXT'!A4424&lt;&gt;"",IF(MOD(VALUE(LEFT(A4403,1)),2)=1,IF(D4403="D",C4403,-C4403),IF(D4403="C",C4403,-C4403)),"")</f>
        <v/>
      </c>
    </row>
    <row r="4404" spans="1:5" x14ac:dyDescent="0.2">
      <c r="A4404" s="11" t="str">
        <f>IF('Atual-TXT'!A4425&lt;&gt;"",LEFT('Atual-TXT'!A4425,15),"")</f>
        <v/>
      </c>
      <c r="B4404" s="11" t="str">
        <f>IF('Atual-TXT'!A4425&lt;&gt;"",RIGHT(LEFT('Atual-TXT'!A4425,51),34),"")</f>
        <v/>
      </c>
      <c r="C4404" s="12" t="str">
        <f>IF('Atual-TXT'!A4425&lt;&gt;"",VALUE(RIGHT(LEFT('Atual-TXT'!A4425,75),23)),"")</f>
        <v/>
      </c>
      <c r="D4404" s="11" t="str">
        <f>IF('Atual-TXT'!A4425&lt;&gt;"",RIGHT(LEFT('Atual-TXT'!A4425,77),1),"")</f>
        <v/>
      </c>
      <c r="E4404" s="12" t="str">
        <f>IF('Atual-TXT'!A4425&lt;&gt;"",IF(MOD(VALUE(LEFT(A4404,1)),2)=1,IF(D4404="D",C4404,-C4404),IF(D4404="C",C4404,-C4404)),"")</f>
        <v/>
      </c>
    </row>
    <row r="4405" spans="1:5" x14ac:dyDescent="0.2">
      <c r="A4405" s="11" t="str">
        <f>IF('Atual-TXT'!A4426&lt;&gt;"",LEFT('Atual-TXT'!A4426,15),"")</f>
        <v/>
      </c>
      <c r="B4405" s="11" t="str">
        <f>IF('Atual-TXT'!A4426&lt;&gt;"",RIGHT(LEFT('Atual-TXT'!A4426,51),34),"")</f>
        <v/>
      </c>
      <c r="C4405" s="12" t="str">
        <f>IF('Atual-TXT'!A4426&lt;&gt;"",VALUE(RIGHT(LEFT('Atual-TXT'!A4426,75),23)),"")</f>
        <v/>
      </c>
      <c r="D4405" s="11" t="str">
        <f>IF('Atual-TXT'!A4426&lt;&gt;"",RIGHT(LEFT('Atual-TXT'!A4426,77),1),"")</f>
        <v/>
      </c>
      <c r="E4405" s="12" t="str">
        <f>IF('Atual-TXT'!A4426&lt;&gt;"",IF(MOD(VALUE(LEFT(A4405,1)),2)=1,IF(D4405="D",C4405,-C4405),IF(D4405="C",C4405,-C4405)),"")</f>
        <v/>
      </c>
    </row>
    <row r="4406" spans="1:5" x14ac:dyDescent="0.2">
      <c r="A4406" s="11" t="str">
        <f>IF('Atual-TXT'!A4427&lt;&gt;"",LEFT('Atual-TXT'!A4427,15),"")</f>
        <v/>
      </c>
      <c r="B4406" s="11" t="str">
        <f>IF('Atual-TXT'!A4427&lt;&gt;"",RIGHT(LEFT('Atual-TXT'!A4427,51),34),"")</f>
        <v/>
      </c>
      <c r="C4406" s="12" t="str">
        <f>IF('Atual-TXT'!A4427&lt;&gt;"",VALUE(RIGHT(LEFT('Atual-TXT'!A4427,75),23)),"")</f>
        <v/>
      </c>
      <c r="D4406" s="11" t="str">
        <f>IF('Atual-TXT'!A4427&lt;&gt;"",RIGHT(LEFT('Atual-TXT'!A4427,77),1),"")</f>
        <v/>
      </c>
      <c r="E4406" s="12" t="str">
        <f>IF('Atual-TXT'!A4427&lt;&gt;"",IF(MOD(VALUE(LEFT(A4406,1)),2)=1,IF(D4406="D",C4406,-C4406),IF(D4406="C",C4406,-C4406)),"")</f>
        <v/>
      </c>
    </row>
    <row r="4407" spans="1:5" x14ac:dyDescent="0.2">
      <c r="A4407" s="11" t="str">
        <f>IF('Atual-TXT'!A4428&lt;&gt;"",LEFT('Atual-TXT'!A4428,15),"")</f>
        <v/>
      </c>
      <c r="B4407" s="11" t="str">
        <f>IF('Atual-TXT'!A4428&lt;&gt;"",RIGHT(LEFT('Atual-TXT'!A4428,51),34),"")</f>
        <v/>
      </c>
      <c r="C4407" s="12" t="str">
        <f>IF('Atual-TXT'!A4428&lt;&gt;"",VALUE(RIGHT(LEFT('Atual-TXT'!A4428,75),23)),"")</f>
        <v/>
      </c>
      <c r="D4407" s="11" t="str">
        <f>IF('Atual-TXT'!A4428&lt;&gt;"",RIGHT(LEFT('Atual-TXT'!A4428,77),1),"")</f>
        <v/>
      </c>
      <c r="E4407" s="12" t="str">
        <f>IF('Atual-TXT'!A4428&lt;&gt;"",IF(MOD(VALUE(LEFT(A4407,1)),2)=1,IF(D4407="D",C4407,-C4407),IF(D4407="C",C4407,-C4407)),"")</f>
        <v/>
      </c>
    </row>
    <row r="4408" spans="1:5" x14ac:dyDescent="0.2">
      <c r="A4408" s="11" t="str">
        <f>IF('Atual-TXT'!A4429&lt;&gt;"",LEFT('Atual-TXT'!A4429,15),"")</f>
        <v/>
      </c>
      <c r="B4408" s="11" t="str">
        <f>IF('Atual-TXT'!A4429&lt;&gt;"",RIGHT(LEFT('Atual-TXT'!A4429,51),34),"")</f>
        <v/>
      </c>
      <c r="C4408" s="12" t="str">
        <f>IF('Atual-TXT'!A4429&lt;&gt;"",VALUE(RIGHT(LEFT('Atual-TXT'!A4429,75),23)),"")</f>
        <v/>
      </c>
      <c r="D4408" s="11" t="str">
        <f>IF('Atual-TXT'!A4429&lt;&gt;"",RIGHT(LEFT('Atual-TXT'!A4429,77),1),"")</f>
        <v/>
      </c>
      <c r="E4408" s="12" t="str">
        <f>IF('Atual-TXT'!A4429&lt;&gt;"",IF(MOD(VALUE(LEFT(A4408,1)),2)=1,IF(D4408="D",C4408,-C4408),IF(D4408="C",C4408,-C4408)),"")</f>
        <v/>
      </c>
    </row>
    <row r="4409" spans="1:5" x14ac:dyDescent="0.2">
      <c r="A4409" s="11" t="str">
        <f>IF('Atual-TXT'!A4430&lt;&gt;"",LEFT('Atual-TXT'!A4430,15),"")</f>
        <v/>
      </c>
      <c r="B4409" s="11" t="str">
        <f>IF('Atual-TXT'!A4430&lt;&gt;"",RIGHT(LEFT('Atual-TXT'!A4430,51),34),"")</f>
        <v/>
      </c>
      <c r="C4409" s="12" t="str">
        <f>IF('Atual-TXT'!A4430&lt;&gt;"",VALUE(RIGHT(LEFT('Atual-TXT'!A4430,75),23)),"")</f>
        <v/>
      </c>
      <c r="D4409" s="11" t="str">
        <f>IF('Atual-TXT'!A4430&lt;&gt;"",RIGHT(LEFT('Atual-TXT'!A4430,77),1),"")</f>
        <v/>
      </c>
      <c r="E4409" s="12" t="str">
        <f>IF('Atual-TXT'!A4430&lt;&gt;"",IF(MOD(VALUE(LEFT(A4409,1)),2)=1,IF(D4409="D",C4409,-C4409),IF(D4409="C",C4409,-C4409)),"")</f>
        <v/>
      </c>
    </row>
    <row r="4410" spans="1:5" x14ac:dyDescent="0.2">
      <c r="A4410" s="11" t="str">
        <f>IF('Atual-TXT'!A4431&lt;&gt;"",LEFT('Atual-TXT'!A4431,15),"")</f>
        <v/>
      </c>
      <c r="B4410" s="11" t="str">
        <f>IF('Atual-TXT'!A4431&lt;&gt;"",RIGHT(LEFT('Atual-TXT'!A4431,51),34),"")</f>
        <v/>
      </c>
      <c r="C4410" s="12" t="str">
        <f>IF('Atual-TXT'!A4431&lt;&gt;"",VALUE(RIGHT(LEFT('Atual-TXT'!A4431,75),23)),"")</f>
        <v/>
      </c>
      <c r="D4410" s="11" t="str">
        <f>IF('Atual-TXT'!A4431&lt;&gt;"",RIGHT(LEFT('Atual-TXT'!A4431,77),1),"")</f>
        <v/>
      </c>
      <c r="E4410" s="12" t="str">
        <f>IF('Atual-TXT'!A4431&lt;&gt;"",IF(MOD(VALUE(LEFT(A4410,1)),2)=1,IF(D4410="D",C4410,-C4410),IF(D4410="C",C4410,-C4410)),"")</f>
        <v/>
      </c>
    </row>
    <row r="4411" spans="1:5" x14ac:dyDescent="0.2">
      <c r="A4411" s="11" t="str">
        <f>IF('Atual-TXT'!A4432&lt;&gt;"",LEFT('Atual-TXT'!A4432,15),"")</f>
        <v/>
      </c>
      <c r="B4411" s="11" t="str">
        <f>IF('Atual-TXT'!A4432&lt;&gt;"",RIGHT(LEFT('Atual-TXT'!A4432,51),34),"")</f>
        <v/>
      </c>
      <c r="C4411" s="12" t="str">
        <f>IF('Atual-TXT'!A4432&lt;&gt;"",VALUE(RIGHT(LEFT('Atual-TXT'!A4432,75),23)),"")</f>
        <v/>
      </c>
      <c r="D4411" s="11" t="str">
        <f>IF('Atual-TXT'!A4432&lt;&gt;"",RIGHT(LEFT('Atual-TXT'!A4432,77),1),"")</f>
        <v/>
      </c>
      <c r="E4411" s="12" t="str">
        <f>IF('Atual-TXT'!A4432&lt;&gt;"",IF(MOD(VALUE(LEFT(A4411,1)),2)=1,IF(D4411="D",C4411,-C4411),IF(D4411="C",C4411,-C4411)),"")</f>
        <v/>
      </c>
    </row>
    <row r="4412" spans="1:5" x14ac:dyDescent="0.2">
      <c r="A4412" s="11" t="str">
        <f>IF('Atual-TXT'!A4433&lt;&gt;"",LEFT('Atual-TXT'!A4433,15),"")</f>
        <v/>
      </c>
      <c r="B4412" s="11" t="str">
        <f>IF('Atual-TXT'!A4433&lt;&gt;"",RIGHT(LEFT('Atual-TXT'!A4433,51),34),"")</f>
        <v/>
      </c>
      <c r="C4412" s="12" t="str">
        <f>IF('Atual-TXT'!A4433&lt;&gt;"",VALUE(RIGHT(LEFT('Atual-TXT'!A4433,75),23)),"")</f>
        <v/>
      </c>
      <c r="D4412" s="11" t="str">
        <f>IF('Atual-TXT'!A4433&lt;&gt;"",RIGHT(LEFT('Atual-TXT'!A4433,77),1),"")</f>
        <v/>
      </c>
      <c r="E4412" s="12" t="str">
        <f>IF('Atual-TXT'!A4433&lt;&gt;"",IF(MOD(VALUE(LEFT(A4412,1)),2)=1,IF(D4412="D",C4412,-C4412),IF(D4412="C",C4412,-C4412)),"")</f>
        <v/>
      </c>
    </row>
    <row r="4413" spans="1:5" x14ac:dyDescent="0.2">
      <c r="A4413" s="11" t="str">
        <f>IF('Atual-TXT'!A4434&lt;&gt;"",LEFT('Atual-TXT'!A4434,15),"")</f>
        <v/>
      </c>
      <c r="B4413" s="11" t="str">
        <f>IF('Atual-TXT'!A4434&lt;&gt;"",RIGHT(LEFT('Atual-TXT'!A4434,51),34),"")</f>
        <v/>
      </c>
      <c r="C4413" s="12" t="str">
        <f>IF('Atual-TXT'!A4434&lt;&gt;"",VALUE(RIGHT(LEFT('Atual-TXT'!A4434,75),23)),"")</f>
        <v/>
      </c>
      <c r="D4413" s="11" t="str">
        <f>IF('Atual-TXT'!A4434&lt;&gt;"",RIGHT(LEFT('Atual-TXT'!A4434,77),1),"")</f>
        <v/>
      </c>
      <c r="E4413" s="12" t="str">
        <f>IF('Atual-TXT'!A4434&lt;&gt;"",IF(MOD(VALUE(LEFT(A4413,1)),2)=1,IF(D4413="D",C4413,-C4413),IF(D4413="C",C4413,-C4413)),"")</f>
        <v/>
      </c>
    </row>
    <row r="4414" spans="1:5" x14ac:dyDescent="0.2">
      <c r="A4414" s="11" t="str">
        <f>IF('Atual-TXT'!A4435&lt;&gt;"",LEFT('Atual-TXT'!A4435,15),"")</f>
        <v/>
      </c>
      <c r="B4414" s="11" t="str">
        <f>IF('Atual-TXT'!A4435&lt;&gt;"",RIGHT(LEFT('Atual-TXT'!A4435,51),34),"")</f>
        <v/>
      </c>
      <c r="C4414" s="12" t="str">
        <f>IF('Atual-TXT'!A4435&lt;&gt;"",VALUE(RIGHT(LEFT('Atual-TXT'!A4435,75),23)),"")</f>
        <v/>
      </c>
      <c r="D4414" s="11" t="str">
        <f>IF('Atual-TXT'!A4435&lt;&gt;"",RIGHT(LEFT('Atual-TXT'!A4435,77),1),"")</f>
        <v/>
      </c>
      <c r="E4414" s="12" t="str">
        <f>IF('Atual-TXT'!A4435&lt;&gt;"",IF(MOD(VALUE(LEFT(A4414,1)),2)=1,IF(D4414="D",C4414,-C4414),IF(D4414="C",C4414,-C4414)),"")</f>
        <v/>
      </c>
    </row>
    <row r="4415" spans="1:5" x14ac:dyDescent="0.2">
      <c r="A4415" s="11" t="str">
        <f>IF('Atual-TXT'!A4436&lt;&gt;"",LEFT('Atual-TXT'!A4436,15),"")</f>
        <v/>
      </c>
      <c r="B4415" s="11" t="str">
        <f>IF('Atual-TXT'!A4436&lt;&gt;"",RIGHT(LEFT('Atual-TXT'!A4436,51),34),"")</f>
        <v/>
      </c>
      <c r="C4415" s="12" t="str">
        <f>IF('Atual-TXT'!A4436&lt;&gt;"",VALUE(RIGHT(LEFT('Atual-TXT'!A4436,75),23)),"")</f>
        <v/>
      </c>
      <c r="D4415" s="11" t="str">
        <f>IF('Atual-TXT'!A4436&lt;&gt;"",RIGHT(LEFT('Atual-TXT'!A4436,77),1),"")</f>
        <v/>
      </c>
      <c r="E4415" s="12" t="str">
        <f>IF('Atual-TXT'!A4436&lt;&gt;"",IF(MOD(VALUE(LEFT(A4415,1)),2)=1,IF(D4415="D",C4415,-C4415),IF(D4415="C",C4415,-C4415)),"")</f>
        <v/>
      </c>
    </row>
    <row r="4416" spans="1:5" x14ac:dyDescent="0.2">
      <c r="A4416" s="11" t="str">
        <f>IF('Atual-TXT'!A4437&lt;&gt;"",LEFT('Atual-TXT'!A4437,15),"")</f>
        <v/>
      </c>
      <c r="B4416" s="11" t="str">
        <f>IF('Atual-TXT'!A4437&lt;&gt;"",RIGHT(LEFT('Atual-TXT'!A4437,51),34),"")</f>
        <v/>
      </c>
      <c r="C4416" s="12" t="str">
        <f>IF('Atual-TXT'!A4437&lt;&gt;"",VALUE(RIGHT(LEFT('Atual-TXT'!A4437,75),23)),"")</f>
        <v/>
      </c>
      <c r="D4416" s="11" t="str">
        <f>IF('Atual-TXT'!A4437&lt;&gt;"",RIGHT(LEFT('Atual-TXT'!A4437,77),1),"")</f>
        <v/>
      </c>
      <c r="E4416" s="12" t="str">
        <f>IF('Atual-TXT'!A4437&lt;&gt;"",IF(MOD(VALUE(LEFT(A4416,1)),2)=1,IF(D4416="D",C4416,-C4416),IF(D4416="C",C4416,-C4416)),"")</f>
        <v/>
      </c>
    </row>
    <row r="4417" spans="1:5" x14ac:dyDescent="0.2">
      <c r="A4417" s="11" t="str">
        <f>IF('Atual-TXT'!A4438&lt;&gt;"",LEFT('Atual-TXT'!A4438,15),"")</f>
        <v/>
      </c>
      <c r="B4417" s="11" t="str">
        <f>IF('Atual-TXT'!A4438&lt;&gt;"",RIGHT(LEFT('Atual-TXT'!A4438,51),34),"")</f>
        <v/>
      </c>
      <c r="C4417" s="12" t="str">
        <f>IF('Atual-TXT'!A4438&lt;&gt;"",VALUE(RIGHT(LEFT('Atual-TXT'!A4438,75),23)),"")</f>
        <v/>
      </c>
      <c r="D4417" s="11" t="str">
        <f>IF('Atual-TXT'!A4438&lt;&gt;"",RIGHT(LEFT('Atual-TXT'!A4438,77),1),"")</f>
        <v/>
      </c>
      <c r="E4417" s="12" t="str">
        <f>IF('Atual-TXT'!A4438&lt;&gt;"",IF(MOD(VALUE(LEFT(A4417,1)),2)=1,IF(D4417="D",C4417,-C4417),IF(D4417="C",C4417,-C4417)),"")</f>
        <v/>
      </c>
    </row>
    <row r="4418" spans="1:5" x14ac:dyDescent="0.2">
      <c r="A4418" s="11" t="str">
        <f>IF('Atual-TXT'!A4439&lt;&gt;"",LEFT('Atual-TXT'!A4439,15),"")</f>
        <v/>
      </c>
      <c r="B4418" s="11" t="str">
        <f>IF('Atual-TXT'!A4439&lt;&gt;"",RIGHT(LEFT('Atual-TXT'!A4439,51),34),"")</f>
        <v/>
      </c>
      <c r="C4418" s="12" t="str">
        <f>IF('Atual-TXT'!A4439&lt;&gt;"",VALUE(RIGHT(LEFT('Atual-TXT'!A4439,75),23)),"")</f>
        <v/>
      </c>
      <c r="D4418" s="11" t="str">
        <f>IF('Atual-TXT'!A4439&lt;&gt;"",RIGHT(LEFT('Atual-TXT'!A4439,77),1),"")</f>
        <v/>
      </c>
      <c r="E4418" s="12" t="str">
        <f>IF('Atual-TXT'!A4439&lt;&gt;"",IF(MOD(VALUE(LEFT(A4418,1)),2)=1,IF(D4418="D",C4418,-C4418),IF(D4418="C",C4418,-C4418)),"")</f>
        <v/>
      </c>
    </row>
    <row r="4419" spans="1:5" x14ac:dyDescent="0.2">
      <c r="A4419" s="11" t="str">
        <f>IF('Atual-TXT'!A4440&lt;&gt;"",LEFT('Atual-TXT'!A4440,15),"")</f>
        <v/>
      </c>
      <c r="B4419" s="11" t="str">
        <f>IF('Atual-TXT'!A4440&lt;&gt;"",RIGHT(LEFT('Atual-TXT'!A4440,51),34),"")</f>
        <v/>
      </c>
      <c r="C4419" s="12" t="str">
        <f>IF('Atual-TXT'!A4440&lt;&gt;"",VALUE(RIGHT(LEFT('Atual-TXT'!A4440,75),23)),"")</f>
        <v/>
      </c>
      <c r="D4419" s="11" t="str">
        <f>IF('Atual-TXT'!A4440&lt;&gt;"",RIGHT(LEFT('Atual-TXT'!A4440,77),1),"")</f>
        <v/>
      </c>
      <c r="E4419" s="12" t="str">
        <f>IF('Atual-TXT'!A4440&lt;&gt;"",IF(MOD(VALUE(LEFT(A4419,1)),2)=1,IF(D4419="D",C4419,-C4419),IF(D4419="C",C4419,-C4419)),"")</f>
        <v/>
      </c>
    </row>
    <row r="4420" spans="1:5" x14ac:dyDescent="0.2">
      <c r="A4420" s="11" t="str">
        <f>IF('Atual-TXT'!A4441&lt;&gt;"",LEFT('Atual-TXT'!A4441,15),"")</f>
        <v/>
      </c>
      <c r="B4420" s="11" t="str">
        <f>IF('Atual-TXT'!A4441&lt;&gt;"",RIGHT(LEFT('Atual-TXT'!A4441,51),34),"")</f>
        <v/>
      </c>
      <c r="C4420" s="12" t="str">
        <f>IF('Atual-TXT'!A4441&lt;&gt;"",VALUE(RIGHT(LEFT('Atual-TXT'!A4441,75),23)),"")</f>
        <v/>
      </c>
      <c r="D4420" s="11" t="str">
        <f>IF('Atual-TXT'!A4441&lt;&gt;"",RIGHT(LEFT('Atual-TXT'!A4441,77),1),"")</f>
        <v/>
      </c>
      <c r="E4420" s="12" t="str">
        <f>IF('Atual-TXT'!A4441&lt;&gt;"",IF(MOD(VALUE(LEFT(A4420,1)),2)=1,IF(D4420="D",C4420,-C4420),IF(D4420="C",C4420,-C4420)),"")</f>
        <v/>
      </c>
    </row>
    <row r="4421" spans="1:5" x14ac:dyDescent="0.2">
      <c r="A4421" s="11" t="str">
        <f>IF('Atual-TXT'!A4442&lt;&gt;"",LEFT('Atual-TXT'!A4442,15),"")</f>
        <v/>
      </c>
      <c r="B4421" s="11" t="str">
        <f>IF('Atual-TXT'!A4442&lt;&gt;"",RIGHT(LEFT('Atual-TXT'!A4442,51),34),"")</f>
        <v/>
      </c>
      <c r="C4421" s="12" t="str">
        <f>IF('Atual-TXT'!A4442&lt;&gt;"",VALUE(RIGHT(LEFT('Atual-TXT'!A4442,75),23)),"")</f>
        <v/>
      </c>
      <c r="D4421" s="11" t="str">
        <f>IF('Atual-TXT'!A4442&lt;&gt;"",RIGHT(LEFT('Atual-TXT'!A4442,77),1),"")</f>
        <v/>
      </c>
      <c r="E4421" s="12" t="str">
        <f>IF('Atual-TXT'!A4442&lt;&gt;"",IF(MOD(VALUE(LEFT(A4421,1)),2)=1,IF(D4421="D",C4421,-C4421),IF(D4421="C",C4421,-C4421)),"")</f>
        <v/>
      </c>
    </row>
    <row r="4422" spans="1:5" x14ac:dyDescent="0.2">
      <c r="A4422" s="11" t="str">
        <f>IF('Atual-TXT'!A4443&lt;&gt;"",LEFT('Atual-TXT'!A4443,15),"")</f>
        <v/>
      </c>
      <c r="B4422" s="11" t="str">
        <f>IF('Atual-TXT'!A4443&lt;&gt;"",RIGHT(LEFT('Atual-TXT'!A4443,51),34),"")</f>
        <v/>
      </c>
      <c r="C4422" s="12" t="str">
        <f>IF('Atual-TXT'!A4443&lt;&gt;"",VALUE(RIGHT(LEFT('Atual-TXT'!A4443,75),23)),"")</f>
        <v/>
      </c>
      <c r="D4422" s="11" t="str">
        <f>IF('Atual-TXT'!A4443&lt;&gt;"",RIGHT(LEFT('Atual-TXT'!A4443,77),1),"")</f>
        <v/>
      </c>
      <c r="E4422" s="12" t="str">
        <f>IF('Atual-TXT'!A4443&lt;&gt;"",IF(MOD(VALUE(LEFT(A4422,1)),2)=1,IF(D4422="D",C4422,-C4422),IF(D4422="C",C4422,-C4422)),"")</f>
        <v/>
      </c>
    </row>
    <row r="4423" spans="1:5" x14ac:dyDescent="0.2">
      <c r="A4423" s="11" t="str">
        <f>IF('Atual-TXT'!A4444&lt;&gt;"",LEFT('Atual-TXT'!A4444,15),"")</f>
        <v/>
      </c>
      <c r="B4423" s="11" t="str">
        <f>IF('Atual-TXT'!A4444&lt;&gt;"",RIGHT(LEFT('Atual-TXT'!A4444,51),34),"")</f>
        <v/>
      </c>
      <c r="C4423" s="12" t="str">
        <f>IF('Atual-TXT'!A4444&lt;&gt;"",VALUE(RIGHT(LEFT('Atual-TXT'!A4444,75),23)),"")</f>
        <v/>
      </c>
      <c r="D4423" s="11" t="str">
        <f>IF('Atual-TXT'!A4444&lt;&gt;"",RIGHT(LEFT('Atual-TXT'!A4444,77),1),"")</f>
        <v/>
      </c>
      <c r="E4423" s="12" t="str">
        <f>IF('Atual-TXT'!A4444&lt;&gt;"",IF(MOD(VALUE(LEFT(A4423,1)),2)=1,IF(D4423="D",C4423,-C4423),IF(D4423="C",C4423,-C4423)),"")</f>
        <v/>
      </c>
    </row>
    <row r="4424" spans="1:5" x14ac:dyDescent="0.2">
      <c r="A4424" s="11" t="str">
        <f>IF('Atual-TXT'!A4445&lt;&gt;"",LEFT('Atual-TXT'!A4445,15),"")</f>
        <v/>
      </c>
      <c r="B4424" s="11" t="str">
        <f>IF('Atual-TXT'!A4445&lt;&gt;"",RIGHT(LEFT('Atual-TXT'!A4445,51),34),"")</f>
        <v/>
      </c>
      <c r="C4424" s="12" t="str">
        <f>IF('Atual-TXT'!A4445&lt;&gt;"",VALUE(RIGHT(LEFT('Atual-TXT'!A4445,75),23)),"")</f>
        <v/>
      </c>
      <c r="D4424" s="11" t="str">
        <f>IF('Atual-TXT'!A4445&lt;&gt;"",RIGHT(LEFT('Atual-TXT'!A4445,77),1),"")</f>
        <v/>
      </c>
      <c r="E4424" s="12" t="str">
        <f>IF('Atual-TXT'!A4445&lt;&gt;"",IF(MOD(VALUE(LEFT(A4424,1)),2)=1,IF(D4424="D",C4424,-C4424),IF(D4424="C",C4424,-C4424)),"")</f>
        <v/>
      </c>
    </row>
    <row r="4425" spans="1:5" x14ac:dyDescent="0.2">
      <c r="A4425" s="11" t="str">
        <f>IF('Atual-TXT'!A4446&lt;&gt;"",LEFT('Atual-TXT'!A4446,15),"")</f>
        <v/>
      </c>
      <c r="B4425" s="11" t="str">
        <f>IF('Atual-TXT'!A4446&lt;&gt;"",RIGHT(LEFT('Atual-TXT'!A4446,51),34),"")</f>
        <v/>
      </c>
      <c r="C4425" s="12" t="str">
        <f>IF('Atual-TXT'!A4446&lt;&gt;"",VALUE(RIGHT(LEFT('Atual-TXT'!A4446,75),23)),"")</f>
        <v/>
      </c>
      <c r="D4425" s="11" t="str">
        <f>IF('Atual-TXT'!A4446&lt;&gt;"",RIGHT(LEFT('Atual-TXT'!A4446,77),1),"")</f>
        <v/>
      </c>
      <c r="E4425" s="12" t="str">
        <f>IF('Atual-TXT'!A4446&lt;&gt;"",IF(MOD(VALUE(LEFT(A4425,1)),2)=1,IF(D4425="D",C4425,-C4425),IF(D4425="C",C4425,-C4425)),"")</f>
        <v/>
      </c>
    </row>
    <row r="4426" spans="1:5" x14ac:dyDescent="0.2">
      <c r="A4426" s="11" t="str">
        <f>IF('Atual-TXT'!A4447&lt;&gt;"",LEFT('Atual-TXT'!A4447,15),"")</f>
        <v/>
      </c>
      <c r="B4426" s="11" t="str">
        <f>IF('Atual-TXT'!A4447&lt;&gt;"",RIGHT(LEFT('Atual-TXT'!A4447,51),34),"")</f>
        <v/>
      </c>
      <c r="C4426" s="12" t="str">
        <f>IF('Atual-TXT'!A4447&lt;&gt;"",VALUE(RIGHT(LEFT('Atual-TXT'!A4447,75),23)),"")</f>
        <v/>
      </c>
      <c r="D4426" s="11" t="str">
        <f>IF('Atual-TXT'!A4447&lt;&gt;"",RIGHT(LEFT('Atual-TXT'!A4447,77),1),"")</f>
        <v/>
      </c>
      <c r="E4426" s="12" t="str">
        <f>IF('Atual-TXT'!A4447&lt;&gt;"",IF(MOD(VALUE(LEFT(A4426,1)),2)=1,IF(D4426="D",C4426,-C4426),IF(D4426="C",C4426,-C4426)),"")</f>
        <v/>
      </c>
    </row>
    <row r="4427" spans="1:5" x14ac:dyDescent="0.2">
      <c r="A4427" s="11" t="str">
        <f>IF('Atual-TXT'!A4448&lt;&gt;"",LEFT('Atual-TXT'!A4448,15),"")</f>
        <v/>
      </c>
      <c r="B4427" s="11" t="str">
        <f>IF('Atual-TXT'!A4448&lt;&gt;"",RIGHT(LEFT('Atual-TXT'!A4448,51),34),"")</f>
        <v/>
      </c>
      <c r="C4427" s="12" t="str">
        <f>IF('Atual-TXT'!A4448&lt;&gt;"",VALUE(RIGHT(LEFT('Atual-TXT'!A4448,75),23)),"")</f>
        <v/>
      </c>
      <c r="D4427" s="11" t="str">
        <f>IF('Atual-TXT'!A4448&lt;&gt;"",RIGHT(LEFT('Atual-TXT'!A4448,77),1),"")</f>
        <v/>
      </c>
      <c r="E4427" s="12" t="str">
        <f>IF('Atual-TXT'!A4448&lt;&gt;"",IF(MOD(VALUE(LEFT(A4427,1)),2)=1,IF(D4427="D",C4427,-C4427),IF(D4427="C",C4427,-C4427)),"")</f>
        <v/>
      </c>
    </row>
    <row r="4428" spans="1:5" x14ac:dyDescent="0.2">
      <c r="A4428" s="11" t="str">
        <f>IF('Atual-TXT'!A4449&lt;&gt;"",LEFT('Atual-TXT'!A4449,15),"")</f>
        <v/>
      </c>
      <c r="B4428" s="11" t="str">
        <f>IF('Atual-TXT'!A4449&lt;&gt;"",RIGHT(LEFT('Atual-TXT'!A4449,51),34),"")</f>
        <v/>
      </c>
      <c r="C4428" s="12" t="str">
        <f>IF('Atual-TXT'!A4449&lt;&gt;"",VALUE(RIGHT(LEFT('Atual-TXT'!A4449,75),23)),"")</f>
        <v/>
      </c>
      <c r="D4428" s="11" t="str">
        <f>IF('Atual-TXT'!A4449&lt;&gt;"",RIGHT(LEFT('Atual-TXT'!A4449,77),1),"")</f>
        <v/>
      </c>
      <c r="E4428" s="12" t="str">
        <f>IF('Atual-TXT'!A4449&lt;&gt;"",IF(MOD(VALUE(LEFT(A4428,1)),2)=1,IF(D4428="D",C4428,-C4428),IF(D4428="C",C4428,-C4428)),"")</f>
        <v/>
      </c>
    </row>
    <row r="4429" spans="1:5" x14ac:dyDescent="0.2">
      <c r="A4429" s="11" t="str">
        <f>IF('Atual-TXT'!A4450&lt;&gt;"",LEFT('Atual-TXT'!A4450,15),"")</f>
        <v/>
      </c>
      <c r="B4429" s="11" t="str">
        <f>IF('Atual-TXT'!A4450&lt;&gt;"",RIGHT(LEFT('Atual-TXT'!A4450,51),34),"")</f>
        <v/>
      </c>
      <c r="C4429" s="12" t="str">
        <f>IF('Atual-TXT'!A4450&lt;&gt;"",VALUE(RIGHT(LEFT('Atual-TXT'!A4450,75),23)),"")</f>
        <v/>
      </c>
      <c r="D4429" s="11" t="str">
        <f>IF('Atual-TXT'!A4450&lt;&gt;"",RIGHT(LEFT('Atual-TXT'!A4450,77),1),"")</f>
        <v/>
      </c>
      <c r="E4429" s="12" t="str">
        <f>IF('Atual-TXT'!A4450&lt;&gt;"",IF(MOD(VALUE(LEFT(A4429,1)),2)=1,IF(D4429="D",C4429,-C4429),IF(D4429="C",C4429,-C4429)),"")</f>
        <v/>
      </c>
    </row>
    <row r="4430" spans="1:5" x14ac:dyDescent="0.2">
      <c r="A4430" s="11" t="str">
        <f>IF('Atual-TXT'!A4451&lt;&gt;"",LEFT('Atual-TXT'!A4451,15),"")</f>
        <v/>
      </c>
      <c r="B4430" s="11" t="str">
        <f>IF('Atual-TXT'!A4451&lt;&gt;"",RIGHT(LEFT('Atual-TXT'!A4451,51),34),"")</f>
        <v/>
      </c>
      <c r="C4430" s="12" t="str">
        <f>IF('Atual-TXT'!A4451&lt;&gt;"",VALUE(RIGHT(LEFT('Atual-TXT'!A4451,75),23)),"")</f>
        <v/>
      </c>
      <c r="D4430" s="11" t="str">
        <f>IF('Atual-TXT'!A4451&lt;&gt;"",RIGHT(LEFT('Atual-TXT'!A4451,77),1),"")</f>
        <v/>
      </c>
      <c r="E4430" s="12" t="str">
        <f>IF('Atual-TXT'!A4451&lt;&gt;"",IF(MOD(VALUE(LEFT(A4430,1)),2)=1,IF(D4430="D",C4430,-C4430),IF(D4430="C",C4430,-C4430)),"")</f>
        <v/>
      </c>
    </row>
    <row r="4431" spans="1:5" x14ac:dyDescent="0.2">
      <c r="A4431" s="11" t="str">
        <f>IF('Atual-TXT'!A4452&lt;&gt;"",LEFT('Atual-TXT'!A4452,15),"")</f>
        <v/>
      </c>
      <c r="B4431" s="11" t="str">
        <f>IF('Atual-TXT'!A4452&lt;&gt;"",RIGHT(LEFT('Atual-TXT'!A4452,51),34),"")</f>
        <v/>
      </c>
      <c r="C4431" s="12" t="str">
        <f>IF('Atual-TXT'!A4452&lt;&gt;"",VALUE(RIGHT(LEFT('Atual-TXT'!A4452,75),23)),"")</f>
        <v/>
      </c>
      <c r="D4431" s="11" t="str">
        <f>IF('Atual-TXT'!A4452&lt;&gt;"",RIGHT(LEFT('Atual-TXT'!A4452,77),1),"")</f>
        <v/>
      </c>
      <c r="E4431" s="12" t="str">
        <f>IF('Atual-TXT'!A4452&lt;&gt;"",IF(MOD(VALUE(LEFT(A4431,1)),2)=1,IF(D4431="D",C4431,-C4431),IF(D4431="C",C4431,-C4431)),"")</f>
        <v/>
      </c>
    </row>
    <row r="4432" spans="1:5" x14ac:dyDescent="0.2">
      <c r="A4432" s="11" t="str">
        <f>IF('Atual-TXT'!A4453&lt;&gt;"",LEFT('Atual-TXT'!A4453,15),"")</f>
        <v/>
      </c>
      <c r="B4432" s="11" t="str">
        <f>IF('Atual-TXT'!A4453&lt;&gt;"",RIGHT(LEFT('Atual-TXT'!A4453,51),34),"")</f>
        <v/>
      </c>
      <c r="C4432" s="12" t="str">
        <f>IF('Atual-TXT'!A4453&lt;&gt;"",VALUE(RIGHT(LEFT('Atual-TXT'!A4453,75),23)),"")</f>
        <v/>
      </c>
      <c r="D4432" s="11" t="str">
        <f>IF('Atual-TXT'!A4453&lt;&gt;"",RIGHT(LEFT('Atual-TXT'!A4453,77),1),"")</f>
        <v/>
      </c>
      <c r="E4432" s="12" t="str">
        <f>IF('Atual-TXT'!A4453&lt;&gt;"",IF(MOD(VALUE(LEFT(A4432,1)),2)=1,IF(D4432="D",C4432,-C4432),IF(D4432="C",C4432,-C4432)),"")</f>
        <v/>
      </c>
    </row>
    <row r="4433" spans="1:5" x14ac:dyDescent="0.2">
      <c r="A4433" s="11" t="str">
        <f>IF('Atual-TXT'!A4454&lt;&gt;"",LEFT('Atual-TXT'!A4454,15),"")</f>
        <v/>
      </c>
      <c r="B4433" s="11" t="str">
        <f>IF('Atual-TXT'!A4454&lt;&gt;"",RIGHT(LEFT('Atual-TXT'!A4454,51),34),"")</f>
        <v/>
      </c>
      <c r="C4433" s="12" t="str">
        <f>IF('Atual-TXT'!A4454&lt;&gt;"",VALUE(RIGHT(LEFT('Atual-TXT'!A4454,75),23)),"")</f>
        <v/>
      </c>
      <c r="D4433" s="11" t="str">
        <f>IF('Atual-TXT'!A4454&lt;&gt;"",RIGHT(LEFT('Atual-TXT'!A4454,77),1),"")</f>
        <v/>
      </c>
      <c r="E4433" s="12" t="str">
        <f>IF('Atual-TXT'!A4454&lt;&gt;"",IF(MOD(VALUE(LEFT(A4433,1)),2)=1,IF(D4433="D",C4433,-C4433),IF(D4433="C",C4433,-C4433)),"")</f>
        <v/>
      </c>
    </row>
    <row r="4434" spans="1:5" x14ac:dyDescent="0.2">
      <c r="A4434" s="11" t="str">
        <f>IF('Atual-TXT'!A4455&lt;&gt;"",LEFT('Atual-TXT'!A4455,15),"")</f>
        <v/>
      </c>
      <c r="B4434" s="11" t="str">
        <f>IF('Atual-TXT'!A4455&lt;&gt;"",RIGHT(LEFT('Atual-TXT'!A4455,51),34),"")</f>
        <v/>
      </c>
      <c r="C4434" s="12" t="str">
        <f>IF('Atual-TXT'!A4455&lt;&gt;"",VALUE(RIGHT(LEFT('Atual-TXT'!A4455,75),23)),"")</f>
        <v/>
      </c>
      <c r="D4434" s="11" t="str">
        <f>IF('Atual-TXT'!A4455&lt;&gt;"",RIGHT(LEFT('Atual-TXT'!A4455,77),1),"")</f>
        <v/>
      </c>
      <c r="E4434" s="12" t="str">
        <f>IF('Atual-TXT'!A4455&lt;&gt;"",IF(MOD(VALUE(LEFT(A4434,1)),2)=1,IF(D4434="D",C4434,-C4434),IF(D4434="C",C4434,-C4434)),"")</f>
        <v/>
      </c>
    </row>
    <row r="4435" spans="1:5" x14ac:dyDescent="0.2">
      <c r="A4435" s="11" t="str">
        <f>IF('Atual-TXT'!A4456&lt;&gt;"",LEFT('Atual-TXT'!A4456,15),"")</f>
        <v/>
      </c>
      <c r="B4435" s="11" t="str">
        <f>IF('Atual-TXT'!A4456&lt;&gt;"",RIGHT(LEFT('Atual-TXT'!A4456,51),34),"")</f>
        <v/>
      </c>
      <c r="C4435" s="12" t="str">
        <f>IF('Atual-TXT'!A4456&lt;&gt;"",VALUE(RIGHT(LEFT('Atual-TXT'!A4456,75),23)),"")</f>
        <v/>
      </c>
      <c r="D4435" s="11" t="str">
        <f>IF('Atual-TXT'!A4456&lt;&gt;"",RIGHT(LEFT('Atual-TXT'!A4456,77),1),"")</f>
        <v/>
      </c>
      <c r="E4435" s="12" t="str">
        <f>IF('Atual-TXT'!A4456&lt;&gt;"",IF(MOD(VALUE(LEFT(A4435,1)),2)=1,IF(D4435="D",C4435,-C4435),IF(D4435="C",C4435,-C4435)),"")</f>
        <v/>
      </c>
    </row>
    <row r="4436" spans="1:5" x14ac:dyDescent="0.2">
      <c r="A4436" s="11" t="str">
        <f>IF('Atual-TXT'!A4457&lt;&gt;"",LEFT('Atual-TXT'!A4457,15),"")</f>
        <v/>
      </c>
      <c r="B4436" s="11" t="str">
        <f>IF('Atual-TXT'!A4457&lt;&gt;"",RIGHT(LEFT('Atual-TXT'!A4457,51),34),"")</f>
        <v/>
      </c>
      <c r="C4436" s="12" t="str">
        <f>IF('Atual-TXT'!A4457&lt;&gt;"",VALUE(RIGHT(LEFT('Atual-TXT'!A4457,75),23)),"")</f>
        <v/>
      </c>
      <c r="D4436" s="11" t="str">
        <f>IF('Atual-TXT'!A4457&lt;&gt;"",RIGHT(LEFT('Atual-TXT'!A4457,77),1),"")</f>
        <v/>
      </c>
      <c r="E4436" s="12" t="str">
        <f>IF('Atual-TXT'!A4457&lt;&gt;"",IF(MOD(VALUE(LEFT(A4436,1)),2)=1,IF(D4436="D",C4436,-C4436),IF(D4436="C",C4436,-C4436)),"")</f>
        <v/>
      </c>
    </row>
    <row r="4437" spans="1:5" x14ac:dyDescent="0.2">
      <c r="A4437" s="11" t="str">
        <f>IF('Atual-TXT'!A4458&lt;&gt;"",LEFT('Atual-TXT'!A4458,15),"")</f>
        <v/>
      </c>
      <c r="B4437" s="11" t="str">
        <f>IF('Atual-TXT'!A4458&lt;&gt;"",RIGHT(LEFT('Atual-TXT'!A4458,51),34),"")</f>
        <v/>
      </c>
      <c r="C4437" s="12" t="str">
        <f>IF('Atual-TXT'!A4458&lt;&gt;"",VALUE(RIGHT(LEFT('Atual-TXT'!A4458,75),23)),"")</f>
        <v/>
      </c>
      <c r="D4437" s="11" t="str">
        <f>IF('Atual-TXT'!A4458&lt;&gt;"",RIGHT(LEFT('Atual-TXT'!A4458,77),1),"")</f>
        <v/>
      </c>
      <c r="E4437" s="12" t="str">
        <f>IF('Atual-TXT'!A4458&lt;&gt;"",IF(MOD(VALUE(LEFT(A4437,1)),2)=1,IF(D4437="D",C4437,-C4437),IF(D4437="C",C4437,-C4437)),"")</f>
        <v/>
      </c>
    </row>
    <row r="4438" spans="1:5" x14ac:dyDescent="0.2">
      <c r="A4438" s="11" t="str">
        <f>IF('Atual-TXT'!A4459&lt;&gt;"",LEFT('Atual-TXT'!A4459,15),"")</f>
        <v/>
      </c>
      <c r="B4438" s="11" t="str">
        <f>IF('Atual-TXT'!A4459&lt;&gt;"",RIGHT(LEFT('Atual-TXT'!A4459,51),34),"")</f>
        <v/>
      </c>
      <c r="C4438" s="12" t="str">
        <f>IF('Atual-TXT'!A4459&lt;&gt;"",VALUE(RIGHT(LEFT('Atual-TXT'!A4459,75),23)),"")</f>
        <v/>
      </c>
      <c r="D4438" s="11" t="str">
        <f>IF('Atual-TXT'!A4459&lt;&gt;"",RIGHT(LEFT('Atual-TXT'!A4459,77),1),"")</f>
        <v/>
      </c>
      <c r="E4438" s="12" t="str">
        <f>IF('Atual-TXT'!A4459&lt;&gt;"",IF(MOD(VALUE(LEFT(A4438,1)),2)=1,IF(D4438="D",C4438,-C4438),IF(D4438="C",C4438,-C4438)),"")</f>
        <v/>
      </c>
    </row>
    <row r="4439" spans="1:5" x14ac:dyDescent="0.2">
      <c r="A4439" s="11" t="str">
        <f>IF('Atual-TXT'!A4460&lt;&gt;"",LEFT('Atual-TXT'!A4460,15),"")</f>
        <v/>
      </c>
      <c r="B4439" s="11" t="str">
        <f>IF('Atual-TXT'!A4460&lt;&gt;"",RIGHT(LEFT('Atual-TXT'!A4460,51),34),"")</f>
        <v/>
      </c>
      <c r="C4439" s="12" t="str">
        <f>IF('Atual-TXT'!A4460&lt;&gt;"",VALUE(RIGHT(LEFT('Atual-TXT'!A4460,75),23)),"")</f>
        <v/>
      </c>
      <c r="D4439" s="11" t="str">
        <f>IF('Atual-TXT'!A4460&lt;&gt;"",RIGHT(LEFT('Atual-TXT'!A4460,77),1),"")</f>
        <v/>
      </c>
      <c r="E4439" s="12" t="str">
        <f>IF('Atual-TXT'!A4460&lt;&gt;"",IF(MOD(VALUE(LEFT(A4439,1)),2)=1,IF(D4439="D",C4439,-C4439),IF(D4439="C",C4439,-C4439)),"")</f>
        <v/>
      </c>
    </row>
    <row r="4440" spans="1:5" x14ac:dyDescent="0.2">
      <c r="A4440" s="11" t="str">
        <f>IF('Atual-TXT'!A4461&lt;&gt;"",LEFT('Atual-TXT'!A4461,15),"")</f>
        <v/>
      </c>
      <c r="B4440" s="11" t="str">
        <f>IF('Atual-TXT'!A4461&lt;&gt;"",RIGHT(LEFT('Atual-TXT'!A4461,51),34),"")</f>
        <v/>
      </c>
      <c r="C4440" s="12" t="str">
        <f>IF('Atual-TXT'!A4461&lt;&gt;"",VALUE(RIGHT(LEFT('Atual-TXT'!A4461,75),23)),"")</f>
        <v/>
      </c>
      <c r="D4440" s="11" t="str">
        <f>IF('Atual-TXT'!A4461&lt;&gt;"",RIGHT(LEFT('Atual-TXT'!A4461,77),1),"")</f>
        <v/>
      </c>
      <c r="E4440" s="12" t="str">
        <f>IF('Atual-TXT'!A4461&lt;&gt;"",IF(MOD(VALUE(LEFT(A4440,1)),2)=1,IF(D4440="D",C4440,-C4440),IF(D4440="C",C4440,-C4440)),"")</f>
        <v/>
      </c>
    </row>
    <row r="4441" spans="1:5" x14ac:dyDescent="0.2">
      <c r="A4441" s="11" t="str">
        <f>IF('Atual-TXT'!A4462&lt;&gt;"",LEFT('Atual-TXT'!A4462,15),"")</f>
        <v/>
      </c>
      <c r="B4441" s="11" t="str">
        <f>IF('Atual-TXT'!A4462&lt;&gt;"",RIGHT(LEFT('Atual-TXT'!A4462,51),34),"")</f>
        <v/>
      </c>
      <c r="C4441" s="12" t="str">
        <f>IF('Atual-TXT'!A4462&lt;&gt;"",VALUE(RIGHT(LEFT('Atual-TXT'!A4462,75),23)),"")</f>
        <v/>
      </c>
      <c r="D4441" s="11" t="str">
        <f>IF('Atual-TXT'!A4462&lt;&gt;"",RIGHT(LEFT('Atual-TXT'!A4462,77),1),"")</f>
        <v/>
      </c>
      <c r="E4441" s="12" t="str">
        <f>IF('Atual-TXT'!A4462&lt;&gt;"",IF(MOD(VALUE(LEFT(A4441,1)),2)=1,IF(D4441="D",C4441,-C4441),IF(D4441="C",C4441,-C4441)),"")</f>
        <v/>
      </c>
    </row>
    <row r="4442" spans="1:5" x14ac:dyDescent="0.2">
      <c r="A4442" s="11" t="str">
        <f>IF('Atual-TXT'!A4463&lt;&gt;"",LEFT('Atual-TXT'!A4463,15),"")</f>
        <v/>
      </c>
      <c r="B4442" s="11" t="str">
        <f>IF('Atual-TXT'!A4463&lt;&gt;"",RIGHT(LEFT('Atual-TXT'!A4463,51),34),"")</f>
        <v/>
      </c>
      <c r="C4442" s="12" t="str">
        <f>IF('Atual-TXT'!A4463&lt;&gt;"",VALUE(RIGHT(LEFT('Atual-TXT'!A4463,75),23)),"")</f>
        <v/>
      </c>
      <c r="D4442" s="11" t="str">
        <f>IF('Atual-TXT'!A4463&lt;&gt;"",RIGHT(LEFT('Atual-TXT'!A4463,77),1),"")</f>
        <v/>
      </c>
      <c r="E4442" s="12" t="str">
        <f>IF('Atual-TXT'!A4463&lt;&gt;"",IF(MOD(VALUE(LEFT(A4442,1)),2)=1,IF(D4442="D",C4442,-C4442),IF(D4442="C",C4442,-C4442)),"")</f>
        <v/>
      </c>
    </row>
    <row r="4443" spans="1:5" x14ac:dyDescent="0.2">
      <c r="A4443" s="11" t="str">
        <f>IF('Atual-TXT'!A4464&lt;&gt;"",LEFT('Atual-TXT'!A4464,15),"")</f>
        <v/>
      </c>
      <c r="B4443" s="11" t="str">
        <f>IF('Atual-TXT'!A4464&lt;&gt;"",RIGHT(LEFT('Atual-TXT'!A4464,51),34),"")</f>
        <v/>
      </c>
      <c r="C4443" s="12" t="str">
        <f>IF('Atual-TXT'!A4464&lt;&gt;"",VALUE(RIGHT(LEFT('Atual-TXT'!A4464,75),23)),"")</f>
        <v/>
      </c>
      <c r="D4443" s="11" t="str">
        <f>IF('Atual-TXT'!A4464&lt;&gt;"",RIGHT(LEFT('Atual-TXT'!A4464,77),1),"")</f>
        <v/>
      </c>
      <c r="E4443" s="12" t="str">
        <f>IF('Atual-TXT'!A4464&lt;&gt;"",IF(MOD(VALUE(LEFT(A4443,1)),2)=1,IF(D4443="D",C4443,-C4443),IF(D4443="C",C4443,-C4443)),"")</f>
        <v/>
      </c>
    </row>
    <row r="4444" spans="1:5" x14ac:dyDescent="0.2">
      <c r="A4444" s="11" t="str">
        <f>IF('Atual-TXT'!A4465&lt;&gt;"",LEFT('Atual-TXT'!A4465,15),"")</f>
        <v/>
      </c>
      <c r="B4444" s="11" t="str">
        <f>IF('Atual-TXT'!A4465&lt;&gt;"",RIGHT(LEFT('Atual-TXT'!A4465,51),34),"")</f>
        <v/>
      </c>
      <c r="C4444" s="12" t="str">
        <f>IF('Atual-TXT'!A4465&lt;&gt;"",VALUE(RIGHT(LEFT('Atual-TXT'!A4465,75),23)),"")</f>
        <v/>
      </c>
      <c r="D4444" s="11" t="str">
        <f>IF('Atual-TXT'!A4465&lt;&gt;"",RIGHT(LEFT('Atual-TXT'!A4465,77),1),"")</f>
        <v/>
      </c>
      <c r="E4444" s="12" t="str">
        <f>IF('Atual-TXT'!A4465&lt;&gt;"",IF(MOD(VALUE(LEFT(A4444,1)),2)=1,IF(D4444="D",C4444,-C4444),IF(D4444="C",C4444,-C4444)),"")</f>
        <v/>
      </c>
    </row>
    <row r="4445" spans="1:5" x14ac:dyDescent="0.2">
      <c r="A4445" s="11" t="str">
        <f>IF('Atual-TXT'!A4466&lt;&gt;"",LEFT('Atual-TXT'!A4466,15),"")</f>
        <v/>
      </c>
      <c r="B4445" s="11" t="str">
        <f>IF('Atual-TXT'!A4466&lt;&gt;"",RIGHT(LEFT('Atual-TXT'!A4466,51),34),"")</f>
        <v/>
      </c>
      <c r="C4445" s="12" t="str">
        <f>IF('Atual-TXT'!A4466&lt;&gt;"",VALUE(RIGHT(LEFT('Atual-TXT'!A4466,75),23)),"")</f>
        <v/>
      </c>
      <c r="D4445" s="11" t="str">
        <f>IF('Atual-TXT'!A4466&lt;&gt;"",RIGHT(LEFT('Atual-TXT'!A4466,77),1),"")</f>
        <v/>
      </c>
      <c r="E4445" s="12" t="str">
        <f>IF('Atual-TXT'!A4466&lt;&gt;"",IF(MOD(VALUE(LEFT(A4445,1)),2)=1,IF(D4445="D",C4445,-C4445),IF(D4445="C",C4445,-C4445)),"")</f>
        <v/>
      </c>
    </row>
    <row r="4446" spans="1:5" x14ac:dyDescent="0.2">
      <c r="A4446" s="11" t="str">
        <f>IF('Atual-TXT'!A4467&lt;&gt;"",LEFT('Atual-TXT'!A4467,15),"")</f>
        <v/>
      </c>
      <c r="B4446" s="11" t="str">
        <f>IF('Atual-TXT'!A4467&lt;&gt;"",RIGHT(LEFT('Atual-TXT'!A4467,51),34),"")</f>
        <v/>
      </c>
      <c r="C4446" s="12" t="str">
        <f>IF('Atual-TXT'!A4467&lt;&gt;"",VALUE(RIGHT(LEFT('Atual-TXT'!A4467,75),23)),"")</f>
        <v/>
      </c>
      <c r="D4446" s="11" t="str">
        <f>IF('Atual-TXT'!A4467&lt;&gt;"",RIGHT(LEFT('Atual-TXT'!A4467,77),1),"")</f>
        <v/>
      </c>
      <c r="E4446" s="12" t="str">
        <f>IF('Atual-TXT'!A4467&lt;&gt;"",IF(MOD(VALUE(LEFT(A4446,1)),2)=1,IF(D4446="D",C4446,-C4446),IF(D4446="C",C4446,-C4446)),"")</f>
        <v/>
      </c>
    </row>
    <row r="4447" spans="1:5" x14ac:dyDescent="0.2">
      <c r="A4447" s="11" t="str">
        <f>IF('Atual-TXT'!A4468&lt;&gt;"",LEFT('Atual-TXT'!A4468,15),"")</f>
        <v/>
      </c>
      <c r="B4447" s="11" t="str">
        <f>IF('Atual-TXT'!A4468&lt;&gt;"",RIGHT(LEFT('Atual-TXT'!A4468,51),34),"")</f>
        <v/>
      </c>
      <c r="C4447" s="12" t="str">
        <f>IF('Atual-TXT'!A4468&lt;&gt;"",VALUE(RIGHT(LEFT('Atual-TXT'!A4468,75),23)),"")</f>
        <v/>
      </c>
      <c r="D4447" s="11" t="str">
        <f>IF('Atual-TXT'!A4468&lt;&gt;"",RIGHT(LEFT('Atual-TXT'!A4468,77),1),"")</f>
        <v/>
      </c>
      <c r="E4447" s="12" t="str">
        <f>IF('Atual-TXT'!A4468&lt;&gt;"",IF(MOD(VALUE(LEFT(A4447,1)),2)=1,IF(D4447="D",C4447,-C4447),IF(D4447="C",C4447,-C4447)),"")</f>
        <v/>
      </c>
    </row>
    <row r="4448" spans="1:5" x14ac:dyDescent="0.2">
      <c r="A4448" s="11" t="str">
        <f>IF('Atual-TXT'!A4469&lt;&gt;"",LEFT('Atual-TXT'!A4469,15),"")</f>
        <v/>
      </c>
      <c r="B4448" s="11" t="str">
        <f>IF('Atual-TXT'!A4469&lt;&gt;"",RIGHT(LEFT('Atual-TXT'!A4469,51),34),"")</f>
        <v/>
      </c>
      <c r="C4448" s="12" t="str">
        <f>IF('Atual-TXT'!A4469&lt;&gt;"",VALUE(RIGHT(LEFT('Atual-TXT'!A4469,75),23)),"")</f>
        <v/>
      </c>
      <c r="D4448" s="11" t="str">
        <f>IF('Atual-TXT'!A4469&lt;&gt;"",RIGHT(LEFT('Atual-TXT'!A4469,77),1),"")</f>
        <v/>
      </c>
      <c r="E4448" s="12" t="str">
        <f>IF('Atual-TXT'!A4469&lt;&gt;"",IF(MOD(VALUE(LEFT(A4448,1)),2)=1,IF(D4448="D",C4448,-C4448),IF(D4448="C",C4448,-C4448)),"")</f>
        <v/>
      </c>
    </row>
    <row r="4449" spans="1:5" x14ac:dyDescent="0.2">
      <c r="A4449" s="11" t="str">
        <f>IF('Atual-TXT'!A4470&lt;&gt;"",LEFT('Atual-TXT'!A4470,15),"")</f>
        <v/>
      </c>
      <c r="B4449" s="11" t="str">
        <f>IF('Atual-TXT'!A4470&lt;&gt;"",RIGHT(LEFT('Atual-TXT'!A4470,51),34),"")</f>
        <v/>
      </c>
      <c r="C4449" s="12" t="str">
        <f>IF('Atual-TXT'!A4470&lt;&gt;"",VALUE(RIGHT(LEFT('Atual-TXT'!A4470,75),23)),"")</f>
        <v/>
      </c>
      <c r="D4449" s="11" t="str">
        <f>IF('Atual-TXT'!A4470&lt;&gt;"",RIGHT(LEFT('Atual-TXT'!A4470,77),1),"")</f>
        <v/>
      </c>
      <c r="E4449" s="12" t="str">
        <f>IF('Atual-TXT'!A4470&lt;&gt;"",IF(MOD(VALUE(LEFT(A4449,1)),2)=1,IF(D4449="D",C4449,-C4449),IF(D4449="C",C4449,-C4449)),"")</f>
        <v/>
      </c>
    </row>
    <row r="4450" spans="1:5" x14ac:dyDescent="0.2">
      <c r="A4450" s="11" t="str">
        <f>IF('Atual-TXT'!A4471&lt;&gt;"",LEFT('Atual-TXT'!A4471,15),"")</f>
        <v/>
      </c>
      <c r="B4450" s="11" t="str">
        <f>IF('Atual-TXT'!A4471&lt;&gt;"",RIGHT(LEFT('Atual-TXT'!A4471,51),34),"")</f>
        <v/>
      </c>
      <c r="C4450" s="12" t="str">
        <f>IF('Atual-TXT'!A4471&lt;&gt;"",VALUE(RIGHT(LEFT('Atual-TXT'!A4471,75),23)),"")</f>
        <v/>
      </c>
      <c r="D4450" s="11" t="str">
        <f>IF('Atual-TXT'!A4471&lt;&gt;"",RIGHT(LEFT('Atual-TXT'!A4471,77),1),"")</f>
        <v/>
      </c>
      <c r="E4450" s="12" t="str">
        <f>IF('Atual-TXT'!A4471&lt;&gt;"",IF(MOD(VALUE(LEFT(A4450,1)),2)=1,IF(D4450="D",C4450,-C4450),IF(D4450="C",C4450,-C4450)),"")</f>
        <v/>
      </c>
    </row>
    <row r="4451" spans="1:5" x14ac:dyDescent="0.2">
      <c r="A4451" s="11" t="str">
        <f>IF('Atual-TXT'!A4472&lt;&gt;"",LEFT('Atual-TXT'!A4472,15),"")</f>
        <v/>
      </c>
      <c r="B4451" s="11" t="str">
        <f>IF('Atual-TXT'!A4472&lt;&gt;"",RIGHT(LEFT('Atual-TXT'!A4472,51),34),"")</f>
        <v/>
      </c>
      <c r="C4451" s="12" t="str">
        <f>IF('Atual-TXT'!A4472&lt;&gt;"",VALUE(RIGHT(LEFT('Atual-TXT'!A4472,75),23)),"")</f>
        <v/>
      </c>
      <c r="D4451" s="11" t="str">
        <f>IF('Atual-TXT'!A4472&lt;&gt;"",RIGHT(LEFT('Atual-TXT'!A4472,77),1),"")</f>
        <v/>
      </c>
      <c r="E4451" s="12" t="str">
        <f>IF('Atual-TXT'!A4472&lt;&gt;"",IF(MOD(VALUE(LEFT(A4451,1)),2)=1,IF(D4451="D",C4451,-C4451),IF(D4451="C",C4451,-C4451)),"")</f>
        <v/>
      </c>
    </row>
    <row r="4452" spans="1:5" x14ac:dyDescent="0.2">
      <c r="A4452" s="11" t="str">
        <f>IF('Atual-TXT'!A4473&lt;&gt;"",LEFT('Atual-TXT'!A4473,15),"")</f>
        <v/>
      </c>
      <c r="B4452" s="11" t="str">
        <f>IF('Atual-TXT'!A4473&lt;&gt;"",RIGHT(LEFT('Atual-TXT'!A4473,51),34),"")</f>
        <v/>
      </c>
      <c r="C4452" s="12" t="str">
        <f>IF('Atual-TXT'!A4473&lt;&gt;"",VALUE(RIGHT(LEFT('Atual-TXT'!A4473,75),23)),"")</f>
        <v/>
      </c>
      <c r="D4452" s="11" t="str">
        <f>IF('Atual-TXT'!A4473&lt;&gt;"",RIGHT(LEFT('Atual-TXT'!A4473,77),1),"")</f>
        <v/>
      </c>
      <c r="E4452" s="12" t="str">
        <f>IF('Atual-TXT'!A4473&lt;&gt;"",IF(MOD(VALUE(LEFT(A4452,1)),2)=1,IF(D4452="D",C4452,-C4452),IF(D4452="C",C4452,-C4452)),"")</f>
        <v/>
      </c>
    </row>
    <row r="4453" spans="1:5" x14ac:dyDescent="0.2">
      <c r="A4453" s="11" t="str">
        <f>IF('Atual-TXT'!A4474&lt;&gt;"",LEFT('Atual-TXT'!A4474,15),"")</f>
        <v/>
      </c>
      <c r="B4453" s="11" t="str">
        <f>IF('Atual-TXT'!A4474&lt;&gt;"",RIGHT(LEFT('Atual-TXT'!A4474,51),34),"")</f>
        <v/>
      </c>
      <c r="C4453" s="12" t="str">
        <f>IF('Atual-TXT'!A4474&lt;&gt;"",VALUE(RIGHT(LEFT('Atual-TXT'!A4474,75),23)),"")</f>
        <v/>
      </c>
      <c r="D4453" s="11" t="str">
        <f>IF('Atual-TXT'!A4474&lt;&gt;"",RIGHT(LEFT('Atual-TXT'!A4474,77),1),"")</f>
        <v/>
      </c>
      <c r="E4453" s="12" t="str">
        <f>IF('Atual-TXT'!A4474&lt;&gt;"",IF(MOD(VALUE(LEFT(A4453,1)),2)=1,IF(D4453="D",C4453,-C4453),IF(D4453="C",C4453,-C4453)),"")</f>
        <v/>
      </c>
    </row>
    <row r="4454" spans="1:5" x14ac:dyDescent="0.2">
      <c r="A4454" s="11" t="str">
        <f>IF('Atual-TXT'!A4475&lt;&gt;"",LEFT('Atual-TXT'!A4475,15),"")</f>
        <v/>
      </c>
      <c r="B4454" s="11" t="str">
        <f>IF('Atual-TXT'!A4475&lt;&gt;"",RIGHT(LEFT('Atual-TXT'!A4475,51),34),"")</f>
        <v/>
      </c>
      <c r="C4454" s="12" t="str">
        <f>IF('Atual-TXT'!A4475&lt;&gt;"",VALUE(RIGHT(LEFT('Atual-TXT'!A4475,75),23)),"")</f>
        <v/>
      </c>
      <c r="D4454" s="11" t="str">
        <f>IF('Atual-TXT'!A4475&lt;&gt;"",RIGHT(LEFT('Atual-TXT'!A4475,77),1),"")</f>
        <v/>
      </c>
      <c r="E4454" s="12" t="str">
        <f>IF('Atual-TXT'!A4475&lt;&gt;"",IF(MOD(VALUE(LEFT(A4454,1)),2)=1,IF(D4454="D",C4454,-C4454),IF(D4454="C",C4454,-C4454)),"")</f>
        <v/>
      </c>
    </row>
    <row r="4455" spans="1:5" x14ac:dyDescent="0.2">
      <c r="A4455" s="11" t="str">
        <f>IF('Atual-TXT'!A4476&lt;&gt;"",LEFT('Atual-TXT'!A4476,15),"")</f>
        <v/>
      </c>
      <c r="B4455" s="11" t="str">
        <f>IF('Atual-TXT'!A4476&lt;&gt;"",RIGHT(LEFT('Atual-TXT'!A4476,51),34),"")</f>
        <v/>
      </c>
      <c r="C4455" s="12" t="str">
        <f>IF('Atual-TXT'!A4476&lt;&gt;"",VALUE(RIGHT(LEFT('Atual-TXT'!A4476,75),23)),"")</f>
        <v/>
      </c>
      <c r="D4455" s="11" t="str">
        <f>IF('Atual-TXT'!A4476&lt;&gt;"",RIGHT(LEFT('Atual-TXT'!A4476,77),1),"")</f>
        <v/>
      </c>
      <c r="E4455" s="12" t="str">
        <f>IF('Atual-TXT'!A4476&lt;&gt;"",IF(MOD(VALUE(LEFT(A4455,1)),2)=1,IF(D4455="D",C4455,-C4455),IF(D4455="C",C4455,-C4455)),"")</f>
        <v/>
      </c>
    </row>
    <row r="4456" spans="1:5" x14ac:dyDescent="0.2">
      <c r="A4456" s="11" t="str">
        <f>IF('Atual-TXT'!A4477&lt;&gt;"",LEFT('Atual-TXT'!A4477,15),"")</f>
        <v/>
      </c>
      <c r="B4456" s="11" t="str">
        <f>IF('Atual-TXT'!A4477&lt;&gt;"",RIGHT(LEFT('Atual-TXT'!A4477,51),34),"")</f>
        <v/>
      </c>
      <c r="C4456" s="12" t="str">
        <f>IF('Atual-TXT'!A4477&lt;&gt;"",VALUE(RIGHT(LEFT('Atual-TXT'!A4477,75),23)),"")</f>
        <v/>
      </c>
      <c r="D4456" s="11" t="str">
        <f>IF('Atual-TXT'!A4477&lt;&gt;"",RIGHT(LEFT('Atual-TXT'!A4477,77),1),"")</f>
        <v/>
      </c>
      <c r="E4456" s="12" t="str">
        <f>IF('Atual-TXT'!A4477&lt;&gt;"",IF(MOD(VALUE(LEFT(A4456,1)),2)=1,IF(D4456="D",C4456,-C4456),IF(D4456="C",C4456,-C4456)),"")</f>
        <v/>
      </c>
    </row>
    <row r="4457" spans="1:5" x14ac:dyDescent="0.2">
      <c r="A4457" s="11" t="str">
        <f>IF('Atual-TXT'!A4478&lt;&gt;"",LEFT('Atual-TXT'!A4478,15),"")</f>
        <v/>
      </c>
      <c r="B4457" s="11" t="str">
        <f>IF('Atual-TXT'!A4478&lt;&gt;"",RIGHT(LEFT('Atual-TXT'!A4478,51),34),"")</f>
        <v/>
      </c>
      <c r="C4457" s="12" t="str">
        <f>IF('Atual-TXT'!A4478&lt;&gt;"",VALUE(RIGHT(LEFT('Atual-TXT'!A4478,75),23)),"")</f>
        <v/>
      </c>
      <c r="D4457" s="11" t="str">
        <f>IF('Atual-TXT'!A4478&lt;&gt;"",RIGHT(LEFT('Atual-TXT'!A4478,77),1),"")</f>
        <v/>
      </c>
      <c r="E4457" s="12" t="str">
        <f>IF('Atual-TXT'!A4478&lt;&gt;"",IF(MOD(VALUE(LEFT(A4457,1)),2)=1,IF(D4457="D",C4457,-C4457),IF(D4457="C",C4457,-C4457)),"")</f>
        <v/>
      </c>
    </row>
    <row r="4458" spans="1:5" x14ac:dyDescent="0.2">
      <c r="A4458" s="11" t="str">
        <f>IF('Atual-TXT'!A4479&lt;&gt;"",LEFT('Atual-TXT'!A4479,15),"")</f>
        <v/>
      </c>
      <c r="B4458" s="11" t="str">
        <f>IF('Atual-TXT'!A4479&lt;&gt;"",RIGHT(LEFT('Atual-TXT'!A4479,51),34),"")</f>
        <v/>
      </c>
      <c r="C4458" s="12" t="str">
        <f>IF('Atual-TXT'!A4479&lt;&gt;"",VALUE(RIGHT(LEFT('Atual-TXT'!A4479,75),23)),"")</f>
        <v/>
      </c>
      <c r="D4458" s="11" t="str">
        <f>IF('Atual-TXT'!A4479&lt;&gt;"",RIGHT(LEFT('Atual-TXT'!A4479,77),1),"")</f>
        <v/>
      </c>
      <c r="E4458" s="12" t="str">
        <f>IF('Atual-TXT'!A4479&lt;&gt;"",IF(MOD(VALUE(LEFT(A4458,1)),2)=1,IF(D4458="D",C4458,-C4458),IF(D4458="C",C4458,-C4458)),"")</f>
        <v/>
      </c>
    </row>
    <row r="4459" spans="1:5" x14ac:dyDescent="0.2">
      <c r="A4459" s="11" t="str">
        <f>IF('Atual-TXT'!A4480&lt;&gt;"",LEFT('Atual-TXT'!A4480,15),"")</f>
        <v/>
      </c>
      <c r="B4459" s="11" t="str">
        <f>IF('Atual-TXT'!A4480&lt;&gt;"",RIGHT(LEFT('Atual-TXT'!A4480,51),34),"")</f>
        <v/>
      </c>
      <c r="C4459" s="12" t="str">
        <f>IF('Atual-TXT'!A4480&lt;&gt;"",VALUE(RIGHT(LEFT('Atual-TXT'!A4480,75),23)),"")</f>
        <v/>
      </c>
      <c r="D4459" s="11" t="str">
        <f>IF('Atual-TXT'!A4480&lt;&gt;"",RIGHT(LEFT('Atual-TXT'!A4480,77),1),"")</f>
        <v/>
      </c>
      <c r="E4459" s="12" t="str">
        <f>IF('Atual-TXT'!A4480&lt;&gt;"",IF(MOD(VALUE(LEFT(A4459,1)),2)=1,IF(D4459="D",C4459,-C4459),IF(D4459="C",C4459,-C4459)),"")</f>
        <v/>
      </c>
    </row>
    <row r="4460" spans="1:5" x14ac:dyDescent="0.2">
      <c r="A4460" s="11" t="str">
        <f>IF('Atual-TXT'!A4481&lt;&gt;"",LEFT('Atual-TXT'!A4481,15),"")</f>
        <v/>
      </c>
      <c r="B4460" s="11" t="str">
        <f>IF('Atual-TXT'!A4481&lt;&gt;"",RIGHT(LEFT('Atual-TXT'!A4481,51),34),"")</f>
        <v/>
      </c>
      <c r="C4460" s="12" t="str">
        <f>IF('Atual-TXT'!A4481&lt;&gt;"",VALUE(RIGHT(LEFT('Atual-TXT'!A4481,75),23)),"")</f>
        <v/>
      </c>
      <c r="D4460" s="11" t="str">
        <f>IF('Atual-TXT'!A4481&lt;&gt;"",RIGHT(LEFT('Atual-TXT'!A4481,77),1),"")</f>
        <v/>
      </c>
      <c r="E4460" s="12" t="str">
        <f>IF('Atual-TXT'!A4481&lt;&gt;"",IF(MOD(VALUE(LEFT(A4460,1)),2)=1,IF(D4460="D",C4460,-C4460),IF(D4460="C",C4460,-C4460)),"")</f>
        <v/>
      </c>
    </row>
    <row r="4461" spans="1:5" x14ac:dyDescent="0.2">
      <c r="A4461" s="11" t="str">
        <f>IF('Atual-TXT'!A4482&lt;&gt;"",LEFT('Atual-TXT'!A4482,15),"")</f>
        <v/>
      </c>
      <c r="B4461" s="11" t="str">
        <f>IF('Atual-TXT'!A4482&lt;&gt;"",RIGHT(LEFT('Atual-TXT'!A4482,51),34),"")</f>
        <v/>
      </c>
      <c r="C4461" s="12" t="str">
        <f>IF('Atual-TXT'!A4482&lt;&gt;"",VALUE(RIGHT(LEFT('Atual-TXT'!A4482,75),23)),"")</f>
        <v/>
      </c>
      <c r="D4461" s="11" t="str">
        <f>IF('Atual-TXT'!A4482&lt;&gt;"",RIGHT(LEFT('Atual-TXT'!A4482,77),1),"")</f>
        <v/>
      </c>
      <c r="E4461" s="12" t="str">
        <f>IF('Atual-TXT'!A4482&lt;&gt;"",IF(MOD(VALUE(LEFT(A4461,1)),2)=1,IF(D4461="D",C4461,-C4461),IF(D4461="C",C4461,-C4461)),"")</f>
        <v/>
      </c>
    </row>
    <row r="4462" spans="1:5" x14ac:dyDescent="0.2">
      <c r="A4462" s="11" t="str">
        <f>IF('Atual-TXT'!A4483&lt;&gt;"",LEFT('Atual-TXT'!A4483,15),"")</f>
        <v/>
      </c>
      <c r="B4462" s="11" t="str">
        <f>IF('Atual-TXT'!A4483&lt;&gt;"",RIGHT(LEFT('Atual-TXT'!A4483,51),34),"")</f>
        <v/>
      </c>
      <c r="C4462" s="12" t="str">
        <f>IF('Atual-TXT'!A4483&lt;&gt;"",VALUE(RIGHT(LEFT('Atual-TXT'!A4483,75),23)),"")</f>
        <v/>
      </c>
      <c r="D4462" s="11" t="str">
        <f>IF('Atual-TXT'!A4483&lt;&gt;"",RIGHT(LEFT('Atual-TXT'!A4483,77),1),"")</f>
        <v/>
      </c>
      <c r="E4462" s="12" t="str">
        <f>IF('Atual-TXT'!A4483&lt;&gt;"",IF(MOD(VALUE(LEFT(A4462,1)),2)=1,IF(D4462="D",C4462,-C4462),IF(D4462="C",C4462,-C4462)),"")</f>
        <v/>
      </c>
    </row>
    <row r="4463" spans="1:5" x14ac:dyDescent="0.2">
      <c r="A4463" s="11" t="str">
        <f>IF('Atual-TXT'!A4484&lt;&gt;"",LEFT('Atual-TXT'!A4484,15),"")</f>
        <v/>
      </c>
      <c r="B4463" s="11" t="str">
        <f>IF('Atual-TXT'!A4484&lt;&gt;"",RIGHT(LEFT('Atual-TXT'!A4484,51),34),"")</f>
        <v/>
      </c>
      <c r="C4463" s="12" t="str">
        <f>IF('Atual-TXT'!A4484&lt;&gt;"",VALUE(RIGHT(LEFT('Atual-TXT'!A4484,75),23)),"")</f>
        <v/>
      </c>
      <c r="D4463" s="11" t="str">
        <f>IF('Atual-TXT'!A4484&lt;&gt;"",RIGHT(LEFT('Atual-TXT'!A4484,77),1),"")</f>
        <v/>
      </c>
      <c r="E4463" s="12" t="str">
        <f>IF('Atual-TXT'!A4484&lt;&gt;"",IF(MOD(VALUE(LEFT(A4463,1)),2)=1,IF(D4463="D",C4463,-C4463),IF(D4463="C",C4463,-C4463)),"")</f>
        <v/>
      </c>
    </row>
    <row r="4464" spans="1:5" x14ac:dyDescent="0.2">
      <c r="A4464" s="11" t="str">
        <f>IF('Atual-TXT'!A4485&lt;&gt;"",LEFT('Atual-TXT'!A4485,15),"")</f>
        <v/>
      </c>
      <c r="B4464" s="11" t="str">
        <f>IF('Atual-TXT'!A4485&lt;&gt;"",RIGHT(LEFT('Atual-TXT'!A4485,51),34),"")</f>
        <v/>
      </c>
      <c r="C4464" s="12" t="str">
        <f>IF('Atual-TXT'!A4485&lt;&gt;"",VALUE(RIGHT(LEFT('Atual-TXT'!A4485,75),23)),"")</f>
        <v/>
      </c>
      <c r="D4464" s="11" t="str">
        <f>IF('Atual-TXT'!A4485&lt;&gt;"",RIGHT(LEFT('Atual-TXT'!A4485,77),1),"")</f>
        <v/>
      </c>
      <c r="E4464" s="12" t="str">
        <f>IF('Atual-TXT'!A4485&lt;&gt;"",IF(MOD(VALUE(LEFT(A4464,1)),2)=1,IF(D4464="D",C4464,-C4464),IF(D4464="C",C4464,-C4464)),"")</f>
        <v/>
      </c>
    </row>
    <row r="4465" spans="1:5" x14ac:dyDescent="0.2">
      <c r="A4465" s="11" t="str">
        <f>IF('Atual-TXT'!A4486&lt;&gt;"",LEFT('Atual-TXT'!A4486,15),"")</f>
        <v/>
      </c>
      <c r="B4465" s="11" t="str">
        <f>IF('Atual-TXT'!A4486&lt;&gt;"",RIGHT(LEFT('Atual-TXT'!A4486,51),34),"")</f>
        <v/>
      </c>
      <c r="C4465" s="12" t="str">
        <f>IF('Atual-TXT'!A4486&lt;&gt;"",VALUE(RIGHT(LEFT('Atual-TXT'!A4486,75),23)),"")</f>
        <v/>
      </c>
      <c r="D4465" s="11" t="str">
        <f>IF('Atual-TXT'!A4486&lt;&gt;"",RIGHT(LEFT('Atual-TXT'!A4486,77),1),"")</f>
        <v/>
      </c>
      <c r="E4465" s="12" t="str">
        <f>IF('Atual-TXT'!A4486&lt;&gt;"",IF(MOD(VALUE(LEFT(A4465,1)),2)=1,IF(D4465="D",C4465,-C4465),IF(D4465="C",C4465,-C4465)),"")</f>
        <v/>
      </c>
    </row>
    <row r="4466" spans="1:5" x14ac:dyDescent="0.2">
      <c r="A4466" s="11" t="str">
        <f>IF('Atual-TXT'!A4487&lt;&gt;"",LEFT('Atual-TXT'!A4487,15),"")</f>
        <v/>
      </c>
      <c r="B4466" s="11" t="str">
        <f>IF('Atual-TXT'!A4487&lt;&gt;"",RIGHT(LEFT('Atual-TXT'!A4487,51),34),"")</f>
        <v/>
      </c>
      <c r="C4466" s="12" t="str">
        <f>IF('Atual-TXT'!A4487&lt;&gt;"",VALUE(RIGHT(LEFT('Atual-TXT'!A4487,75),23)),"")</f>
        <v/>
      </c>
      <c r="D4466" s="11" t="str">
        <f>IF('Atual-TXT'!A4487&lt;&gt;"",RIGHT(LEFT('Atual-TXT'!A4487,77),1),"")</f>
        <v/>
      </c>
      <c r="E4466" s="12" t="str">
        <f>IF('Atual-TXT'!A4487&lt;&gt;"",IF(MOD(VALUE(LEFT(A4466,1)),2)=1,IF(D4466="D",C4466,-C4466),IF(D4466="C",C4466,-C4466)),"")</f>
        <v/>
      </c>
    </row>
    <row r="4467" spans="1:5" x14ac:dyDescent="0.2">
      <c r="A4467" s="11" t="str">
        <f>IF('Atual-TXT'!A4488&lt;&gt;"",LEFT('Atual-TXT'!A4488,15),"")</f>
        <v/>
      </c>
      <c r="B4467" s="11" t="str">
        <f>IF('Atual-TXT'!A4488&lt;&gt;"",RIGHT(LEFT('Atual-TXT'!A4488,51),34),"")</f>
        <v/>
      </c>
      <c r="C4467" s="12" t="str">
        <f>IF('Atual-TXT'!A4488&lt;&gt;"",VALUE(RIGHT(LEFT('Atual-TXT'!A4488,75),23)),"")</f>
        <v/>
      </c>
      <c r="D4467" s="11" t="str">
        <f>IF('Atual-TXT'!A4488&lt;&gt;"",RIGHT(LEFT('Atual-TXT'!A4488,77),1),"")</f>
        <v/>
      </c>
      <c r="E4467" s="12" t="str">
        <f>IF('Atual-TXT'!A4488&lt;&gt;"",IF(MOD(VALUE(LEFT(A4467,1)),2)=1,IF(D4467="D",C4467,-C4467),IF(D4467="C",C4467,-C4467)),"")</f>
        <v/>
      </c>
    </row>
    <row r="4468" spans="1:5" x14ac:dyDescent="0.2">
      <c r="A4468" s="11" t="str">
        <f>IF('Atual-TXT'!A4489&lt;&gt;"",LEFT('Atual-TXT'!A4489,15),"")</f>
        <v/>
      </c>
      <c r="B4468" s="11" t="str">
        <f>IF('Atual-TXT'!A4489&lt;&gt;"",RIGHT(LEFT('Atual-TXT'!A4489,51),34),"")</f>
        <v/>
      </c>
      <c r="C4468" s="12" t="str">
        <f>IF('Atual-TXT'!A4489&lt;&gt;"",VALUE(RIGHT(LEFT('Atual-TXT'!A4489,75),23)),"")</f>
        <v/>
      </c>
      <c r="D4468" s="11" t="str">
        <f>IF('Atual-TXT'!A4489&lt;&gt;"",RIGHT(LEFT('Atual-TXT'!A4489,77),1),"")</f>
        <v/>
      </c>
      <c r="E4468" s="12" t="str">
        <f>IF('Atual-TXT'!A4489&lt;&gt;"",IF(MOD(VALUE(LEFT(A4468,1)),2)=1,IF(D4468="D",C4468,-C4468),IF(D4468="C",C4468,-C4468)),"")</f>
        <v/>
      </c>
    </row>
    <row r="4469" spans="1:5" x14ac:dyDescent="0.2">
      <c r="A4469" s="11" t="str">
        <f>IF('Atual-TXT'!A4490&lt;&gt;"",LEFT('Atual-TXT'!A4490,15),"")</f>
        <v/>
      </c>
      <c r="B4469" s="11" t="str">
        <f>IF('Atual-TXT'!A4490&lt;&gt;"",RIGHT(LEFT('Atual-TXT'!A4490,51),34),"")</f>
        <v/>
      </c>
      <c r="C4469" s="12" t="str">
        <f>IF('Atual-TXT'!A4490&lt;&gt;"",VALUE(RIGHT(LEFT('Atual-TXT'!A4490,75),23)),"")</f>
        <v/>
      </c>
      <c r="D4469" s="11" t="str">
        <f>IF('Atual-TXT'!A4490&lt;&gt;"",RIGHT(LEFT('Atual-TXT'!A4490,77),1),"")</f>
        <v/>
      </c>
      <c r="E4469" s="12" t="str">
        <f>IF('Atual-TXT'!A4490&lt;&gt;"",IF(MOD(VALUE(LEFT(A4469,1)),2)=1,IF(D4469="D",C4469,-C4469),IF(D4469="C",C4469,-C4469)),"")</f>
        <v/>
      </c>
    </row>
    <row r="4470" spans="1:5" x14ac:dyDescent="0.2">
      <c r="A4470" s="11" t="str">
        <f>IF('Atual-TXT'!A4491&lt;&gt;"",LEFT('Atual-TXT'!A4491,15),"")</f>
        <v/>
      </c>
      <c r="B4470" s="11" t="str">
        <f>IF('Atual-TXT'!A4491&lt;&gt;"",RIGHT(LEFT('Atual-TXT'!A4491,51),34),"")</f>
        <v/>
      </c>
      <c r="C4470" s="12" t="str">
        <f>IF('Atual-TXT'!A4491&lt;&gt;"",VALUE(RIGHT(LEFT('Atual-TXT'!A4491,75),23)),"")</f>
        <v/>
      </c>
      <c r="D4470" s="11" t="str">
        <f>IF('Atual-TXT'!A4491&lt;&gt;"",RIGHT(LEFT('Atual-TXT'!A4491,77),1),"")</f>
        <v/>
      </c>
      <c r="E4470" s="12" t="str">
        <f>IF('Atual-TXT'!A4491&lt;&gt;"",IF(MOD(VALUE(LEFT(A4470,1)),2)=1,IF(D4470="D",C4470,-C4470),IF(D4470="C",C4470,-C4470)),"")</f>
        <v/>
      </c>
    </row>
    <row r="4471" spans="1:5" x14ac:dyDescent="0.2">
      <c r="A4471" s="11" t="str">
        <f>IF('Atual-TXT'!A4492&lt;&gt;"",LEFT('Atual-TXT'!A4492,15),"")</f>
        <v/>
      </c>
      <c r="B4471" s="11" t="str">
        <f>IF('Atual-TXT'!A4492&lt;&gt;"",RIGHT(LEFT('Atual-TXT'!A4492,51),34),"")</f>
        <v/>
      </c>
      <c r="C4471" s="12" t="str">
        <f>IF('Atual-TXT'!A4492&lt;&gt;"",VALUE(RIGHT(LEFT('Atual-TXT'!A4492,75),23)),"")</f>
        <v/>
      </c>
      <c r="D4471" s="11" t="str">
        <f>IF('Atual-TXT'!A4492&lt;&gt;"",RIGHT(LEFT('Atual-TXT'!A4492,77),1),"")</f>
        <v/>
      </c>
      <c r="E4471" s="12" t="str">
        <f>IF('Atual-TXT'!A4492&lt;&gt;"",IF(MOD(VALUE(LEFT(A4471,1)),2)=1,IF(D4471="D",C4471,-C4471),IF(D4471="C",C4471,-C4471)),"")</f>
        <v/>
      </c>
    </row>
    <row r="4472" spans="1:5" x14ac:dyDescent="0.2">
      <c r="A4472" s="11" t="str">
        <f>IF('Atual-TXT'!A4493&lt;&gt;"",LEFT('Atual-TXT'!A4493,15),"")</f>
        <v/>
      </c>
      <c r="B4472" s="11" t="str">
        <f>IF('Atual-TXT'!A4493&lt;&gt;"",RIGHT(LEFT('Atual-TXT'!A4493,51),34),"")</f>
        <v/>
      </c>
      <c r="C4472" s="12" t="str">
        <f>IF('Atual-TXT'!A4493&lt;&gt;"",VALUE(RIGHT(LEFT('Atual-TXT'!A4493,75),23)),"")</f>
        <v/>
      </c>
      <c r="D4472" s="11" t="str">
        <f>IF('Atual-TXT'!A4493&lt;&gt;"",RIGHT(LEFT('Atual-TXT'!A4493,77),1),"")</f>
        <v/>
      </c>
      <c r="E4472" s="12" t="str">
        <f>IF('Atual-TXT'!A4493&lt;&gt;"",IF(MOD(VALUE(LEFT(A4472,1)),2)=1,IF(D4472="D",C4472,-C4472),IF(D4472="C",C4472,-C4472)),"")</f>
        <v/>
      </c>
    </row>
    <row r="4473" spans="1:5" x14ac:dyDescent="0.2">
      <c r="A4473" s="11" t="str">
        <f>IF('Atual-TXT'!A4494&lt;&gt;"",LEFT('Atual-TXT'!A4494,15),"")</f>
        <v/>
      </c>
      <c r="B4473" s="11" t="str">
        <f>IF('Atual-TXT'!A4494&lt;&gt;"",RIGHT(LEFT('Atual-TXT'!A4494,51),34),"")</f>
        <v/>
      </c>
      <c r="C4473" s="12" t="str">
        <f>IF('Atual-TXT'!A4494&lt;&gt;"",VALUE(RIGHT(LEFT('Atual-TXT'!A4494,75),23)),"")</f>
        <v/>
      </c>
      <c r="D4473" s="11" t="str">
        <f>IF('Atual-TXT'!A4494&lt;&gt;"",RIGHT(LEFT('Atual-TXT'!A4494,77),1),"")</f>
        <v/>
      </c>
      <c r="E4473" s="12" t="str">
        <f>IF('Atual-TXT'!A4494&lt;&gt;"",IF(MOD(VALUE(LEFT(A4473,1)),2)=1,IF(D4473="D",C4473,-C4473),IF(D4473="C",C4473,-C4473)),"")</f>
        <v/>
      </c>
    </row>
    <row r="4474" spans="1:5" x14ac:dyDescent="0.2">
      <c r="A4474" s="11" t="str">
        <f>IF('Atual-TXT'!A4495&lt;&gt;"",LEFT('Atual-TXT'!A4495,15),"")</f>
        <v/>
      </c>
      <c r="B4474" s="11" t="str">
        <f>IF('Atual-TXT'!A4495&lt;&gt;"",RIGHT(LEFT('Atual-TXT'!A4495,51),34),"")</f>
        <v/>
      </c>
      <c r="C4474" s="12" t="str">
        <f>IF('Atual-TXT'!A4495&lt;&gt;"",VALUE(RIGHT(LEFT('Atual-TXT'!A4495,75),23)),"")</f>
        <v/>
      </c>
      <c r="D4474" s="11" t="str">
        <f>IF('Atual-TXT'!A4495&lt;&gt;"",RIGHT(LEFT('Atual-TXT'!A4495,77),1),"")</f>
        <v/>
      </c>
      <c r="E4474" s="12" t="str">
        <f>IF('Atual-TXT'!A4495&lt;&gt;"",IF(MOD(VALUE(LEFT(A4474,1)),2)=1,IF(D4474="D",C4474,-C4474),IF(D4474="C",C4474,-C4474)),"")</f>
        <v/>
      </c>
    </row>
    <row r="4475" spans="1:5" x14ac:dyDescent="0.2">
      <c r="A4475" s="11" t="str">
        <f>IF('Atual-TXT'!A4496&lt;&gt;"",LEFT('Atual-TXT'!A4496,15),"")</f>
        <v/>
      </c>
      <c r="B4475" s="11" t="str">
        <f>IF('Atual-TXT'!A4496&lt;&gt;"",RIGHT(LEFT('Atual-TXT'!A4496,51),34),"")</f>
        <v/>
      </c>
      <c r="C4475" s="12" t="str">
        <f>IF('Atual-TXT'!A4496&lt;&gt;"",VALUE(RIGHT(LEFT('Atual-TXT'!A4496,75),23)),"")</f>
        <v/>
      </c>
      <c r="D4475" s="11" t="str">
        <f>IF('Atual-TXT'!A4496&lt;&gt;"",RIGHT(LEFT('Atual-TXT'!A4496,77),1),"")</f>
        <v/>
      </c>
      <c r="E4475" s="12" t="str">
        <f>IF('Atual-TXT'!A4496&lt;&gt;"",IF(MOD(VALUE(LEFT(A4475,1)),2)=1,IF(D4475="D",C4475,-C4475),IF(D4475="C",C4475,-C4475)),"")</f>
        <v/>
      </c>
    </row>
    <row r="4476" spans="1:5" x14ac:dyDescent="0.2">
      <c r="A4476" s="11" t="str">
        <f>IF('Atual-TXT'!A4497&lt;&gt;"",LEFT('Atual-TXT'!A4497,15),"")</f>
        <v/>
      </c>
      <c r="B4476" s="11" t="str">
        <f>IF('Atual-TXT'!A4497&lt;&gt;"",RIGHT(LEFT('Atual-TXT'!A4497,51),34),"")</f>
        <v/>
      </c>
      <c r="C4476" s="12" t="str">
        <f>IF('Atual-TXT'!A4497&lt;&gt;"",VALUE(RIGHT(LEFT('Atual-TXT'!A4497,75),23)),"")</f>
        <v/>
      </c>
      <c r="D4476" s="11" t="str">
        <f>IF('Atual-TXT'!A4497&lt;&gt;"",RIGHT(LEFT('Atual-TXT'!A4497,77),1),"")</f>
        <v/>
      </c>
      <c r="E4476" s="12" t="str">
        <f>IF('Atual-TXT'!A4497&lt;&gt;"",IF(MOD(VALUE(LEFT(A4476,1)),2)=1,IF(D4476="D",C4476,-C4476),IF(D4476="C",C4476,-C4476)),"")</f>
        <v/>
      </c>
    </row>
    <row r="4477" spans="1:5" x14ac:dyDescent="0.2">
      <c r="A4477" s="11" t="str">
        <f>IF('Atual-TXT'!A4498&lt;&gt;"",LEFT('Atual-TXT'!A4498,15),"")</f>
        <v/>
      </c>
      <c r="B4477" s="11" t="str">
        <f>IF('Atual-TXT'!A4498&lt;&gt;"",RIGHT(LEFT('Atual-TXT'!A4498,51),34),"")</f>
        <v/>
      </c>
      <c r="C4477" s="12" t="str">
        <f>IF('Atual-TXT'!A4498&lt;&gt;"",VALUE(RIGHT(LEFT('Atual-TXT'!A4498,75),23)),"")</f>
        <v/>
      </c>
      <c r="D4477" s="11" t="str">
        <f>IF('Atual-TXT'!A4498&lt;&gt;"",RIGHT(LEFT('Atual-TXT'!A4498,77),1),"")</f>
        <v/>
      </c>
      <c r="E4477" s="12" t="str">
        <f>IF('Atual-TXT'!A4498&lt;&gt;"",IF(MOD(VALUE(LEFT(A4477,1)),2)=1,IF(D4477="D",C4477,-C4477),IF(D4477="C",C4477,-C4477)),"")</f>
        <v/>
      </c>
    </row>
    <row r="4478" spans="1:5" x14ac:dyDescent="0.2">
      <c r="A4478" s="11" t="str">
        <f>IF('Atual-TXT'!A4499&lt;&gt;"",LEFT('Atual-TXT'!A4499,15),"")</f>
        <v/>
      </c>
      <c r="B4478" s="11" t="str">
        <f>IF('Atual-TXT'!A4499&lt;&gt;"",RIGHT(LEFT('Atual-TXT'!A4499,51),34),"")</f>
        <v/>
      </c>
      <c r="C4478" s="12" t="str">
        <f>IF('Atual-TXT'!A4499&lt;&gt;"",VALUE(RIGHT(LEFT('Atual-TXT'!A4499,75),23)),"")</f>
        <v/>
      </c>
      <c r="D4478" s="11" t="str">
        <f>IF('Atual-TXT'!A4499&lt;&gt;"",RIGHT(LEFT('Atual-TXT'!A4499,77),1),"")</f>
        <v/>
      </c>
      <c r="E4478" s="12" t="str">
        <f>IF('Atual-TXT'!A4499&lt;&gt;"",IF(MOD(VALUE(LEFT(A4478,1)),2)=1,IF(D4478="D",C4478,-C4478),IF(D4478="C",C4478,-C4478)),"")</f>
        <v/>
      </c>
    </row>
    <row r="4479" spans="1:5" x14ac:dyDescent="0.2">
      <c r="A4479" s="11" t="str">
        <f>IF('Atual-TXT'!A4500&lt;&gt;"",LEFT('Atual-TXT'!A4500,15),"")</f>
        <v/>
      </c>
      <c r="B4479" s="11" t="str">
        <f>IF('Atual-TXT'!A4500&lt;&gt;"",RIGHT(LEFT('Atual-TXT'!A4500,51),34),"")</f>
        <v/>
      </c>
      <c r="C4479" s="12" t="str">
        <f>IF('Atual-TXT'!A4500&lt;&gt;"",VALUE(RIGHT(LEFT('Atual-TXT'!A4500,75),23)),"")</f>
        <v/>
      </c>
      <c r="D4479" s="11" t="str">
        <f>IF('Atual-TXT'!A4500&lt;&gt;"",RIGHT(LEFT('Atual-TXT'!A4500,77),1),"")</f>
        <v/>
      </c>
      <c r="E4479" s="12" t="str">
        <f>IF('Atual-TXT'!A4500&lt;&gt;"",IF(MOD(VALUE(LEFT(A4479,1)),2)=1,IF(D4479="D",C4479,-C4479),IF(D4479="C",C4479,-C4479)),"")</f>
        <v/>
      </c>
    </row>
    <row r="4480" spans="1:5" x14ac:dyDescent="0.2">
      <c r="A4480" s="11" t="str">
        <f>IF('Atual-TXT'!A4501&lt;&gt;"",LEFT('Atual-TXT'!A4501,15),"")</f>
        <v/>
      </c>
      <c r="B4480" s="11" t="str">
        <f>IF('Atual-TXT'!A4501&lt;&gt;"",RIGHT(LEFT('Atual-TXT'!A4501,51),34),"")</f>
        <v/>
      </c>
      <c r="C4480" s="12" t="str">
        <f>IF('Atual-TXT'!A4501&lt;&gt;"",VALUE(RIGHT(LEFT('Atual-TXT'!A4501,75),23)),"")</f>
        <v/>
      </c>
      <c r="D4480" s="11" t="str">
        <f>IF('Atual-TXT'!A4501&lt;&gt;"",RIGHT(LEFT('Atual-TXT'!A4501,77),1),"")</f>
        <v/>
      </c>
      <c r="E4480" s="12" t="str">
        <f>IF('Atual-TXT'!A4501&lt;&gt;"",IF(MOD(VALUE(LEFT(A4480,1)),2)=1,IF(D4480="D",C4480,-C4480),IF(D4480="C",C4480,-C4480)),"")</f>
        <v/>
      </c>
    </row>
    <row r="4481" spans="1:5" x14ac:dyDescent="0.2">
      <c r="A4481" s="11" t="str">
        <f>IF('Atual-TXT'!A4502&lt;&gt;"",LEFT('Atual-TXT'!A4502,15),"")</f>
        <v/>
      </c>
      <c r="B4481" s="11" t="str">
        <f>IF('Atual-TXT'!A4502&lt;&gt;"",RIGHT(LEFT('Atual-TXT'!A4502,51),34),"")</f>
        <v/>
      </c>
      <c r="C4481" s="12" t="str">
        <f>IF('Atual-TXT'!A4502&lt;&gt;"",VALUE(RIGHT(LEFT('Atual-TXT'!A4502,75),23)),"")</f>
        <v/>
      </c>
      <c r="D4481" s="11" t="str">
        <f>IF('Atual-TXT'!A4502&lt;&gt;"",RIGHT(LEFT('Atual-TXT'!A4502,77),1),"")</f>
        <v/>
      </c>
      <c r="E4481" s="12" t="str">
        <f>IF('Atual-TXT'!A4502&lt;&gt;"",IF(MOD(VALUE(LEFT(A4481,1)),2)=1,IF(D4481="D",C4481,-C4481),IF(D4481="C",C4481,-C4481)),"")</f>
        <v/>
      </c>
    </row>
    <row r="4482" spans="1:5" x14ac:dyDescent="0.2">
      <c r="A4482" s="11" t="str">
        <f>IF('Atual-TXT'!A4503&lt;&gt;"",LEFT('Atual-TXT'!A4503,15),"")</f>
        <v/>
      </c>
      <c r="B4482" s="11" t="str">
        <f>IF('Atual-TXT'!A4503&lt;&gt;"",RIGHT(LEFT('Atual-TXT'!A4503,51),34),"")</f>
        <v/>
      </c>
      <c r="C4482" s="12" t="str">
        <f>IF('Atual-TXT'!A4503&lt;&gt;"",VALUE(RIGHT(LEFT('Atual-TXT'!A4503,75),23)),"")</f>
        <v/>
      </c>
      <c r="D4482" s="11" t="str">
        <f>IF('Atual-TXT'!A4503&lt;&gt;"",RIGHT(LEFT('Atual-TXT'!A4503,77),1),"")</f>
        <v/>
      </c>
      <c r="E4482" s="12" t="str">
        <f>IF('Atual-TXT'!A4503&lt;&gt;"",IF(MOD(VALUE(LEFT(A4482,1)),2)=1,IF(D4482="D",C4482,-C4482),IF(D4482="C",C4482,-C4482)),"")</f>
        <v/>
      </c>
    </row>
    <row r="4483" spans="1:5" x14ac:dyDescent="0.2">
      <c r="A4483" s="11" t="str">
        <f>IF('Atual-TXT'!A4504&lt;&gt;"",LEFT('Atual-TXT'!A4504,15),"")</f>
        <v/>
      </c>
      <c r="B4483" s="11" t="str">
        <f>IF('Atual-TXT'!A4504&lt;&gt;"",RIGHT(LEFT('Atual-TXT'!A4504,51),34),"")</f>
        <v/>
      </c>
      <c r="C4483" s="12" t="str">
        <f>IF('Atual-TXT'!A4504&lt;&gt;"",VALUE(RIGHT(LEFT('Atual-TXT'!A4504,75),23)),"")</f>
        <v/>
      </c>
      <c r="D4483" s="11" t="str">
        <f>IF('Atual-TXT'!A4504&lt;&gt;"",RIGHT(LEFT('Atual-TXT'!A4504,77),1),"")</f>
        <v/>
      </c>
      <c r="E4483" s="12" t="str">
        <f>IF('Atual-TXT'!A4504&lt;&gt;"",IF(MOD(VALUE(LEFT(A4483,1)),2)=1,IF(D4483="D",C4483,-C4483),IF(D4483="C",C4483,-C4483)),"")</f>
        <v/>
      </c>
    </row>
    <row r="4484" spans="1:5" x14ac:dyDescent="0.2">
      <c r="A4484" s="11" t="str">
        <f>IF('Atual-TXT'!A4505&lt;&gt;"",LEFT('Atual-TXT'!A4505,15),"")</f>
        <v/>
      </c>
      <c r="B4484" s="11" t="str">
        <f>IF('Atual-TXT'!A4505&lt;&gt;"",RIGHT(LEFT('Atual-TXT'!A4505,51),34),"")</f>
        <v/>
      </c>
      <c r="C4484" s="12" t="str">
        <f>IF('Atual-TXT'!A4505&lt;&gt;"",VALUE(RIGHT(LEFT('Atual-TXT'!A4505,75),23)),"")</f>
        <v/>
      </c>
      <c r="D4484" s="11" t="str">
        <f>IF('Atual-TXT'!A4505&lt;&gt;"",RIGHT(LEFT('Atual-TXT'!A4505,77),1),"")</f>
        <v/>
      </c>
      <c r="E4484" s="12" t="str">
        <f>IF('Atual-TXT'!A4505&lt;&gt;"",IF(MOD(VALUE(LEFT(A4484,1)),2)=1,IF(D4484="D",C4484,-C4484),IF(D4484="C",C4484,-C4484)),"")</f>
        <v/>
      </c>
    </row>
    <row r="4485" spans="1:5" x14ac:dyDescent="0.2">
      <c r="A4485" s="11" t="str">
        <f>IF('Atual-TXT'!A4506&lt;&gt;"",LEFT('Atual-TXT'!A4506,15),"")</f>
        <v/>
      </c>
      <c r="B4485" s="11" t="str">
        <f>IF('Atual-TXT'!A4506&lt;&gt;"",RIGHT(LEFT('Atual-TXT'!A4506,51),34),"")</f>
        <v/>
      </c>
      <c r="C4485" s="12" t="str">
        <f>IF('Atual-TXT'!A4506&lt;&gt;"",VALUE(RIGHT(LEFT('Atual-TXT'!A4506,75),23)),"")</f>
        <v/>
      </c>
      <c r="D4485" s="11" t="str">
        <f>IF('Atual-TXT'!A4506&lt;&gt;"",RIGHT(LEFT('Atual-TXT'!A4506,77),1),"")</f>
        <v/>
      </c>
      <c r="E4485" s="12" t="str">
        <f>IF('Atual-TXT'!A4506&lt;&gt;"",IF(MOD(VALUE(LEFT(A4485,1)),2)=1,IF(D4485="D",C4485,-C4485),IF(D4485="C",C4485,-C4485)),"")</f>
        <v/>
      </c>
    </row>
    <row r="4486" spans="1:5" x14ac:dyDescent="0.2">
      <c r="A4486" s="11" t="str">
        <f>IF('Atual-TXT'!A4507&lt;&gt;"",LEFT('Atual-TXT'!A4507,15),"")</f>
        <v/>
      </c>
      <c r="B4486" s="11" t="str">
        <f>IF('Atual-TXT'!A4507&lt;&gt;"",RIGHT(LEFT('Atual-TXT'!A4507,51),34),"")</f>
        <v/>
      </c>
      <c r="C4486" s="12" t="str">
        <f>IF('Atual-TXT'!A4507&lt;&gt;"",VALUE(RIGHT(LEFT('Atual-TXT'!A4507,75),23)),"")</f>
        <v/>
      </c>
      <c r="D4486" s="11" t="str">
        <f>IF('Atual-TXT'!A4507&lt;&gt;"",RIGHT(LEFT('Atual-TXT'!A4507,77),1),"")</f>
        <v/>
      </c>
      <c r="E4486" s="12" t="str">
        <f>IF('Atual-TXT'!A4507&lt;&gt;"",IF(MOD(VALUE(LEFT(A4486,1)),2)=1,IF(D4486="D",C4486,-C4486),IF(D4486="C",C4486,-C4486)),"")</f>
        <v/>
      </c>
    </row>
    <row r="4487" spans="1:5" x14ac:dyDescent="0.2">
      <c r="A4487" s="11" t="str">
        <f>IF('Atual-TXT'!A4508&lt;&gt;"",LEFT('Atual-TXT'!A4508,15),"")</f>
        <v/>
      </c>
      <c r="B4487" s="11" t="str">
        <f>IF('Atual-TXT'!A4508&lt;&gt;"",RIGHT(LEFT('Atual-TXT'!A4508,51),34),"")</f>
        <v/>
      </c>
      <c r="C4487" s="12" t="str">
        <f>IF('Atual-TXT'!A4508&lt;&gt;"",VALUE(RIGHT(LEFT('Atual-TXT'!A4508,75),23)),"")</f>
        <v/>
      </c>
      <c r="D4487" s="11" t="str">
        <f>IF('Atual-TXT'!A4508&lt;&gt;"",RIGHT(LEFT('Atual-TXT'!A4508,77),1),"")</f>
        <v/>
      </c>
      <c r="E4487" s="12" t="str">
        <f>IF('Atual-TXT'!A4508&lt;&gt;"",IF(MOD(VALUE(LEFT(A4487,1)),2)=1,IF(D4487="D",C4487,-C4487),IF(D4487="C",C4487,-C4487)),"")</f>
        <v/>
      </c>
    </row>
    <row r="4488" spans="1:5" x14ac:dyDescent="0.2">
      <c r="A4488" s="11" t="str">
        <f>IF('Atual-TXT'!A4509&lt;&gt;"",LEFT('Atual-TXT'!A4509,15),"")</f>
        <v/>
      </c>
      <c r="B4488" s="11" t="str">
        <f>IF('Atual-TXT'!A4509&lt;&gt;"",RIGHT(LEFT('Atual-TXT'!A4509,51),34),"")</f>
        <v/>
      </c>
      <c r="C4488" s="12" t="str">
        <f>IF('Atual-TXT'!A4509&lt;&gt;"",VALUE(RIGHT(LEFT('Atual-TXT'!A4509,75),23)),"")</f>
        <v/>
      </c>
      <c r="D4488" s="11" t="str">
        <f>IF('Atual-TXT'!A4509&lt;&gt;"",RIGHT(LEFT('Atual-TXT'!A4509,77),1),"")</f>
        <v/>
      </c>
      <c r="E4488" s="12" t="str">
        <f>IF('Atual-TXT'!A4509&lt;&gt;"",IF(MOD(VALUE(LEFT(A4488,1)),2)=1,IF(D4488="D",C4488,-C4488),IF(D4488="C",C4488,-C4488)),"")</f>
        <v/>
      </c>
    </row>
    <row r="4489" spans="1:5" x14ac:dyDescent="0.2">
      <c r="A4489" s="11" t="str">
        <f>IF('Atual-TXT'!A4510&lt;&gt;"",LEFT('Atual-TXT'!A4510,15),"")</f>
        <v/>
      </c>
      <c r="B4489" s="11" t="str">
        <f>IF('Atual-TXT'!A4510&lt;&gt;"",RIGHT(LEFT('Atual-TXT'!A4510,51),34),"")</f>
        <v/>
      </c>
      <c r="C4489" s="12" t="str">
        <f>IF('Atual-TXT'!A4510&lt;&gt;"",VALUE(RIGHT(LEFT('Atual-TXT'!A4510,75),23)),"")</f>
        <v/>
      </c>
      <c r="D4489" s="11" t="str">
        <f>IF('Atual-TXT'!A4510&lt;&gt;"",RIGHT(LEFT('Atual-TXT'!A4510,77),1),"")</f>
        <v/>
      </c>
      <c r="E4489" s="12" t="str">
        <f>IF('Atual-TXT'!A4510&lt;&gt;"",IF(MOD(VALUE(LEFT(A4489,1)),2)=1,IF(D4489="D",C4489,-C4489),IF(D4489="C",C4489,-C4489)),"")</f>
        <v/>
      </c>
    </row>
    <row r="4490" spans="1:5" x14ac:dyDescent="0.2">
      <c r="A4490" s="11" t="str">
        <f>IF('Atual-TXT'!A4511&lt;&gt;"",LEFT('Atual-TXT'!A4511,15),"")</f>
        <v/>
      </c>
      <c r="B4490" s="11" t="str">
        <f>IF('Atual-TXT'!A4511&lt;&gt;"",RIGHT(LEFT('Atual-TXT'!A4511,51),34),"")</f>
        <v/>
      </c>
      <c r="C4490" s="12" t="str">
        <f>IF('Atual-TXT'!A4511&lt;&gt;"",VALUE(RIGHT(LEFT('Atual-TXT'!A4511,75),23)),"")</f>
        <v/>
      </c>
      <c r="D4490" s="11" t="str">
        <f>IF('Atual-TXT'!A4511&lt;&gt;"",RIGHT(LEFT('Atual-TXT'!A4511,77),1),"")</f>
        <v/>
      </c>
      <c r="E4490" s="12" t="str">
        <f>IF('Atual-TXT'!A4511&lt;&gt;"",IF(MOD(VALUE(LEFT(A4490,1)),2)=1,IF(D4490="D",C4490,-C4490),IF(D4490="C",C4490,-C4490)),"")</f>
        <v/>
      </c>
    </row>
    <row r="4491" spans="1:5" x14ac:dyDescent="0.2">
      <c r="A4491" s="11" t="str">
        <f>IF('Atual-TXT'!A4512&lt;&gt;"",LEFT('Atual-TXT'!A4512,15),"")</f>
        <v/>
      </c>
      <c r="B4491" s="11" t="str">
        <f>IF('Atual-TXT'!A4512&lt;&gt;"",RIGHT(LEFT('Atual-TXT'!A4512,51),34),"")</f>
        <v/>
      </c>
      <c r="C4491" s="12" t="str">
        <f>IF('Atual-TXT'!A4512&lt;&gt;"",VALUE(RIGHT(LEFT('Atual-TXT'!A4512,75),23)),"")</f>
        <v/>
      </c>
      <c r="D4491" s="11" t="str">
        <f>IF('Atual-TXT'!A4512&lt;&gt;"",RIGHT(LEFT('Atual-TXT'!A4512,77),1),"")</f>
        <v/>
      </c>
      <c r="E4491" s="12" t="str">
        <f>IF('Atual-TXT'!A4512&lt;&gt;"",IF(MOD(VALUE(LEFT(A4491,1)),2)=1,IF(D4491="D",C4491,-C4491),IF(D4491="C",C4491,-C4491)),"")</f>
        <v/>
      </c>
    </row>
    <row r="4492" spans="1:5" x14ac:dyDescent="0.2">
      <c r="A4492" s="11" t="str">
        <f>IF('Atual-TXT'!A4513&lt;&gt;"",LEFT('Atual-TXT'!A4513,15),"")</f>
        <v/>
      </c>
      <c r="B4492" s="11" t="str">
        <f>IF('Atual-TXT'!A4513&lt;&gt;"",RIGHT(LEFT('Atual-TXT'!A4513,51),34),"")</f>
        <v/>
      </c>
      <c r="C4492" s="12" t="str">
        <f>IF('Atual-TXT'!A4513&lt;&gt;"",VALUE(RIGHT(LEFT('Atual-TXT'!A4513,75),23)),"")</f>
        <v/>
      </c>
      <c r="D4492" s="11" t="str">
        <f>IF('Atual-TXT'!A4513&lt;&gt;"",RIGHT(LEFT('Atual-TXT'!A4513,77),1),"")</f>
        <v/>
      </c>
      <c r="E4492" s="12" t="str">
        <f>IF('Atual-TXT'!A4513&lt;&gt;"",IF(MOD(VALUE(LEFT(A4492,1)),2)=1,IF(D4492="D",C4492,-C4492),IF(D4492="C",C4492,-C4492)),"")</f>
        <v/>
      </c>
    </row>
    <row r="4493" spans="1:5" x14ac:dyDescent="0.2">
      <c r="A4493" s="11" t="str">
        <f>IF('Atual-TXT'!A4514&lt;&gt;"",LEFT('Atual-TXT'!A4514,15),"")</f>
        <v/>
      </c>
      <c r="B4493" s="11" t="str">
        <f>IF('Atual-TXT'!A4514&lt;&gt;"",RIGHT(LEFT('Atual-TXT'!A4514,51),34),"")</f>
        <v/>
      </c>
      <c r="C4493" s="12" t="str">
        <f>IF('Atual-TXT'!A4514&lt;&gt;"",VALUE(RIGHT(LEFT('Atual-TXT'!A4514,75),23)),"")</f>
        <v/>
      </c>
      <c r="D4493" s="11" t="str">
        <f>IF('Atual-TXT'!A4514&lt;&gt;"",RIGHT(LEFT('Atual-TXT'!A4514,77),1),"")</f>
        <v/>
      </c>
      <c r="E4493" s="12" t="str">
        <f>IF('Atual-TXT'!A4514&lt;&gt;"",IF(MOD(VALUE(LEFT(A4493,1)),2)=1,IF(D4493="D",C4493,-C4493),IF(D4493="C",C4493,-C4493)),"")</f>
        <v/>
      </c>
    </row>
    <row r="4494" spans="1:5" x14ac:dyDescent="0.2">
      <c r="A4494" s="11" t="str">
        <f>IF('Atual-TXT'!A4515&lt;&gt;"",LEFT('Atual-TXT'!A4515,15),"")</f>
        <v/>
      </c>
      <c r="B4494" s="11" t="str">
        <f>IF('Atual-TXT'!A4515&lt;&gt;"",RIGHT(LEFT('Atual-TXT'!A4515,51),34),"")</f>
        <v/>
      </c>
      <c r="C4494" s="12" t="str">
        <f>IF('Atual-TXT'!A4515&lt;&gt;"",VALUE(RIGHT(LEFT('Atual-TXT'!A4515,75),23)),"")</f>
        <v/>
      </c>
      <c r="D4494" s="11" t="str">
        <f>IF('Atual-TXT'!A4515&lt;&gt;"",RIGHT(LEFT('Atual-TXT'!A4515,77),1),"")</f>
        <v/>
      </c>
      <c r="E4494" s="12" t="str">
        <f>IF('Atual-TXT'!A4515&lt;&gt;"",IF(MOD(VALUE(LEFT(A4494,1)),2)=1,IF(D4494="D",C4494,-C4494),IF(D4494="C",C4494,-C4494)),"")</f>
        <v/>
      </c>
    </row>
    <row r="4495" spans="1:5" x14ac:dyDescent="0.2">
      <c r="A4495" s="11" t="str">
        <f>IF('Atual-TXT'!A4516&lt;&gt;"",LEFT('Atual-TXT'!A4516,15),"")</f>
        <v/>
      </c>
      <c r="B4495" s="11" t="str">
        <f>IF('Atual-TXT'!A4516&lt;&gt;"",RIGHT(LEFT('Atual-TXT'!A4516,51),34),"")</f>
        <v/>
      </c>
      <c r="C4495" s="12" t="str">
        <f>IF('Atual-TXT'!A4516&lt;&gt;"",VALUE(RIGHT(LEFT('Atual-TXT'!A4516,75),23)),"")</f>
        <v/>
      </c>
      <c r="D4495" s="11" t="str">
        <f>IF('Atual-TXT'!A4516&lt;&gt;"",RIGHT(LEFT('Atual-TXT'!A4516,77),1),"")</f>
        <v/>
      </c>
      <c r="E4495" s="12" t="str">
        <f>IF('Atual-TXT'!A4516&lt;&gt;"",IF(MOD(VALUE(LEFT(A4495,1)),2)=1,IF(D4495="D",C4495,-C4495),IF(D4495="C",C4495,-C4495)),"")</f>
        <v/>
      </c>
    </row>
    <row r="4496" spans="1:5" x14ac:dyDescent="0.2">
      <c r="A4496" s="11" t="str">
        <f>IF('Atual-TXT'!A4517&lt;&gt;"",LEFT('Atual-TXT'!A4517,15),"")</f>
        <v/>
      </c>
      <c r="B4496" s="11" t="str">
        <f>IF('Atual-TXT'!A4517&lt;&gt;"",RIGHT(LEFT('Atual-TXT'!A4517,51),34),"")</f>
        <v/>
      </c>
      <c r="C4496" s="12" t="str">
        <f>IF('Atual-TXT'!A4517&lt;&gt;"",VALUE(RIGHT(LEFT('Atual-TXT'!A4517,75),23)),"")</f>
        <v/>
      </c>
      <c r="D4496" s="11" t="str">
        <f>IF('Atual-TXT'!A4517&lt;&gt;"",RIGHT(LEFT('Atual-TXT'!A4517,77),1),"")</f>
        <v/>
      </c>
      <c r="E4496" s="12" t="str">
        <f>IF('Atual-TXT'!A4517&lt;&gt;"",IF(MOD(VALUE(LEFT(A4496,1)),2)=1,IF(D4496="D",C4496,-C4496),IF(D4496="C",C4496,-C4496)),"")</f>
        <v/>
      </c>
    </row>
    <row r="4497" spans="1:5" x14ac:dyDescent="0.2">
      <c r="A4497" s="11" t="str">
        <f>IF('Atual-TXT'!A4518&lt;&gt;"",LEFT('Atual-TXT'!A4518,15),"")</f>
        <v/>
      </c>
      <c r="B4497" s="11" t="str">
        <f>IF('Atual-TXT'!A4518&lt;&gt;"",RIGHT(LEFT('Atual-TXT'!A4518,51),34),"")</f>
        <v/>
      </c>
      <c r="C4497" s="12" t="str">
        <f>IF('Atual-TXT'!A4518&lt;&gt;"",VALUE(RIGHT(LEFT('Atual-TXT'!A4518,75),23)),"")</f>
        <v/>
      </c>
      <c r="D4497" s="11" t="str">
        <f>IF('Atual-TXT'!A4518&lt;&gt;"",RIGHT(LEFT('Atual-TXT'!A4518,77),1),"")</f>
        <v/>
      </c>
      <c r="E4497" s="12" t="str">
        <f>IF('Atual-TXT'!A4518&lt;&gt;"",IF(MOD(VALUE(LEFT(A4497,1)),2)=1,IF(D4497="D",C4497,-C4497),IF(D4497="C",C4497,-C4497)),"")</f>
        <v/>
      </c>
    </row>
    <row r="4498" spans="1:5" x14ac:dyDescent="0.2">
      <c r="A4498" s="11" t="str">
        <f>IF('Atual-TXT'!A4519&lt;&gt;"",LEFT('Atual-TXT'!A4519,15),"")</f>
        <v/>
      </c>
      <c r="B4498" s="11" t="str">
        <f>IF('Atual-TXT'!A4519&lt;&gt;"",RIGHT(LEFT('Atual-TXT'!A4519,51),34),"")</f>
        <v/>
      </c>
      <c r="C4498" s="12" t="str">
        <f>IF('Atual-TXT'!A4519&lt;&gt;"",VALUE(RIGHT(LEFT('Atual-TXT'!A4519,75),23)),"")</f>
        <v/>
      </c>
      <c r="D4498" s="11" t="str">
        <f>IF('Atual-TXT'!A4519&lt;&gt;"",RIGHT(LEFT('Atual-TXT'!A4519,77),1),"")</f>
        <v/>
      </c>
      <c r="E4498" s="12" t="str">
        <f>IF('Atual-TXT'!A4519&lt;&gt;"",IF(MOD(VALUE(LEFT(A4498,1)),2)=1,IF(D4498="D",C4498,-C4498),IF(D4498="C",C4498,-C4498)),"")</f>
        <v/>
      </c>
    </row>
    <row r="4499" spans="1:5" x14ac:dyDescent="0.2">
      <c r="A4499" s="11" t="str">
        <f>IF('Atual-TXT'!A4520&lt;&gt;"",LEFT('Atual-TXT'!A4520,15),"")</f>
        <v/>
      </c>
      <c r="B4499" s="11" t="str">
        <f>IF('Atual-TXT'!A4520&lt;&gt;"",RIGHT(LEFT('Atual-TXT'!A4520,51),34),"")</f>
        <v/>
      </c>
      <c r="C4499" s="12" t="str">
        <f>IF('Atual-TXT'!A4520&lt;&gt;"",VALUE(RIGHT(LEFT('Atual-TXT'!A4520,75),23)),"")</f>
        <v/>
      </c>
      <c r="D4499" s="11" t="str">
        <f>IF('Atual-TXT'!A4520&lt;&gt;"",RIGHT(LEFT('Atual-TXT'!A4520,77),1),"")</f>
        <v/>
      </c>
      <c r="E4499" s="12" t="str">
        <f>IF('Atual-TXT'!A4520&lt;&gt;"",IF(MOD(VALUE(LEFT(A4499,1)),2)=1,IF(D4499="D",C4499,-C4499),IF(D4499="C",C4499,-C4499)),"")</f>
        <v/>
      </c>
    </row>
    <row r="4500" spans="1:5" x14ac:dyDescent="0.2">
      <c r="A4500" s="11" t="str">
        <f>IF('Atual-TXT'!A4521&lt;&gt;"",LEFT('Atual-TXT'!A4521,15),"")</f>
        <v/>
      </c>
      <c r="B4500" s="11" t="str">
        <f>IF('Atual-TXT'!A4521&lt;&gt;"",RIGHT(LEFT('Atual-TXT'!A4521,51),34),"")</f>
        <v/>
      </c>
      <c r="C4500" s="12" t="str">
        <f>IF('Atual-TXT'!A4521&lt;&gt;"",VALUE(RIGHT(LEFT('Atual-TXT'!A4521,75),23)),"")</f>
        <v/>
      </c>
      <c r="D4500" s="11" t="str">
        <f>IF('Atual-TXT'!A4521&lt;&gt;"",RIGHT(LEFT('Atual-TXT'!A4521,77),1),"")</f>
        <v/>
      </c>
      <c r="E4500" s="12" t="str">
        <f>IF('Atual-TXT'!A4521&lt;&gt;"",IF(MOD(VALUE(LEFT(A4500,1)),2)=1,IF(D4500="D",C4500,-C4500),IF(D4500="C",C4500,-C4500)),"")</f>
        <v/>
      </c>
    </row>
    <row r="4501" spans="1:5" x14ac:dyDescent="0.2">
      <c r="A4501" s="11" t="str">
        <f>IF('Atual-TXT'!A4522&lt;&gt;"",LEFT('Atual-TXT'!A4522,15),"")</f>
        <v/>
      </c>
      <c r="B4501" s="11" t="str">
        <f>IF('Atual-TXT'!A4522&lt;&gt;"",RIGHT(LEFT('Atual-TXT'!A4522,51),34),"")</f>
        <v/>
      </c>
      <c r="C4501" s="12" t="str">
        <f>IF('Atual-TXT'!A4522&lt;&gt;"",VALUE(RIGHT(LEFT('Atual-TXT'!A4522,75),23)),"")</f>
        <v/>
      </c>
      <c r="D4501" s="11" t="str">
        <f>IF('Atual-TXT'!A4522&lt;&gt;"",RIGHT(LEFT('Atual-TXT'!A4522,77),1),"")</f>
        <v/>
      </c>
      <c r="E4501" s="12" t="str">
        <f>IF('Atual-TXT'!A4522&lt;&gt;"",IF(MOD(VALUE(LEFT(A4501,1)),2)=1,IF(D4501="D",C4501,-C4501),IF(D4501="C",C4501,-C4501)),"")</f>
        <v/>
      </c>
    </row>
    <row r="4502" spans="1:5" x14ac:dyDescent="0.2">
      <c r="A4502" s="11" t="str">
        <f>IF('Atual-TXT'!A4523&lt;&gt;"",LEFT('Atual-TXT'!A4523,15),"")</f>
        <v/>
      </c>
      <c r="B4502" s="11" t="str">
        <f>IF('Atual-TXT'!A4523&lt;&gt;"",RIGHT(LEFT('Atual-TXT'!A4523,51),34),"")</f>
        <v/>
      </c>
      <c r="C4502" s="12" t="str">
        <f>IF('Atual-TXT'!A4523&lt;&gt;"",VALUE(RIGHT(LEFT('Atual-TXT'!A4523,75),23)),"")</f>
        <v/>
      </c>
      <c r="D4502" s="11" t="str">
        <f>IF('Atual-TXT'!A4523&lt;&gt;"",RIGHT(LEFT('Atual-TXT'!A4523,77),1),"")</f>
        <v/>
      </c>
      <c r="E4502" s="12" t="str">
        <f>IF('Atual-TXT'!A4523&lt;&gt;"",IF(MOD(VALUE(LEFT(A4502,1)),2)=1,IF(D4502="D",C4502,-C4502),IF(D4502="C",C4502,-C4502)),"")</f>
        <v/>
      </c>
    </row>
    <row r="4503" spans="1:5" x14ac:dyDescent="0.2">
      <c r="A4503" s="11" t="str">
        <f>IF('Atual-TXT'!A4524&lt;&gt;"",LEFT('Atual-TXT'!A4524,15),"")</f>
        <v/>
      </c>
      <c r="B4503" s="11" t="str">
        <f>IF('Atual-TXT'!A4524&lt;&gt;"",RIGHT(LEFT('Atual-TXT'!A4524,51),34),"")</f>
        <v/>
      </c>
      <c r="C4503" s="12" t="str">
        <f>IF('Atual-TXT'!A4524&lt;&gt;"",VALUE(RIGHT(LEFT('Atual-TXT'!A4524,75),23)),"")</f>
        <v/>
      </c>
      <c r="D4503" s="11" t="str">
        <f>IF('Atual-TXT'!A4524&lt;&gt;"",RIGHT(LEFT('Atual-TXT'!A4524,77),1),"")</f>
        <v/>
      </c>
      <c r="E4503" s="12" t="str">
        <f>IF('Atual-TXT'!A4524&lt;&gt;"",IF(MOD(VALUE(LEFT(A4503,1)),2)=1,IF(D4503="D",C4503,-C4503),IF(D4503="C",C4503,-C4503)),"")</f>
        <v/>
      </c>
    </row>
    <row r="4504" spans="1:5" x14ac:dyDescent="0.2">
      <c r="A4504" s="11" t="str">
        <f>IF('Atual-TXT'!A4525&lt;&gt;"",LEFT('Atual-TXT'!A4525,15),"")</f>
        <v/>
      </c>
      <c r="B4504" s="11" t="str">
        <f>IF('Atual-TXT'!A4525&lt;&gt;"",RIGHT(LEFT('Atual-TXT'!A4525,51),34),"")</f>
        <v/>
      </c>
      <c r="C4504" s="12" t="str">
        <f>IF('Atual-TXT'!A4525&lt;&gt;"",VALUE(RIGHT(LEFT('Atual-TXT'!A4525,75),23)),"")</f>
        <v/>
      </c>
      <c r="D4504" s="11" t="str">
        <f>IF('Atual-TXT'!A4525&lt;&gt;"",RIGHT(LEFT('Atual-TXT'!A4525,77),1),"")</f>
        <v/>
      </c>
      <c r="E4504" s="12" t="str">
        <f>IF('Atual-TXT'!A4525&lt;&gt;"",IF(MOD(VALUE(LEFT(A4504,1)),2)=1,IF(D4504="D",C4504,-C4504),IF(D4504="C",C4504,-C4504)),"")</f>
        <v/>
      </c>
    </row>
    <row r="4505" spans="1:5" x14ac:dyDescent="0.2">
      <c r="A4505" s="11" t="str">
        <f>IF('Atual-TXT'!A4526&lt;&gt;"",LEFT('Atual-TXT'!A4526,15),"")</f>
        <v/>
      </c>
      <c r="B4505" s="11" t="str">
        <f>IF('Atual-TXT'!A4526&lt;&gt;"",RIGHT(LEFT('Atual-TXT'!A4526,51),34),"")</f>
        <v/>
      </c>
      <c r="C4505" s="12" t="str">
        <f>IF('Atual-TXT'!A4526&lt;&gt;"",VALUE(RIGHT(LEFT('Atual-TXT'!A4526,75),23)),"")</f>
        <v/>
      </c>
      <c r="D4505" s="11" t="str">
        <f>IF('Atual-TXT'!A4526&lt;&gt;"",RIGHT(LEFT('Atual-TXT'!A4526,77),1),"")</f>
        <v/>
      </c>
      <c r="E4505" s="12" t="str">
        <f>IF('Atual-TXT'!A4526&lt;&gt;"",IF(MOD(VALUE(LEFT(A4505,1)),2)=1,IF(D4505="D",C4505,-C4505),IF(D4505="C",C4505,-C4505)),"")</f>
        <v/>
      </c>
    </row>
    <row r="4506" spans="1:5" x14ac:dyDescent="0.2">
      <c r="A4506" s="11" t="str">
        <f>IF('Atual-TXT'!A4527&lt;&gt;"",LEFT('Atual-TXT'!A4527,15),"")</f>
        <v/>
      </c>
      <c r="B4506" s="11" t="str">
        <f>IF('Atual-TXT'!A4527&lt;&gt;"",RIGHT(LEFT('Atual-TXT'!A4527,51),34),"")</f>
        <v/>
      </c>
      <c r="C4506" s="12" t="str">
        <f>IF('Atual-TXT'!A4527&lt;&gt;"",VALUE(RIGHT(LEFT('Atual-TXT'!A4527,75),23)),"")</f>
        <v/>
      </c>
      <c r="D4506" s="11" t="str">
        <f>IF('Atual-TXT'!A4527&lt;&gt;"",RIGHT(LEFT('Atual-TXT'!A4527,77),1),"")</f>
        <v/>
      </c>
      <c r="E4506" s="12" t="str">
        <f>IF('Atual-TXT'!A4527&lt;&gt;"",IF(MOD(VALUE(LEFT(A4506,1)),2)=1,IF(D4506="D",C4506,-C4506),IF(D4506="C",C4506,-C4506)),"")</f>
        <v/>
      </c>
    </row>
    <row r="4507" spans="1:5" x14ac:dyDescent="0.2">
      <c r="A4507" s="11" t="str">
        <f>IF('Atual-TXT'!A4528&lt;&gt;"",LEFT('Atual-TXT'!A4528,15),"")</f>
        <v/>
      </c>
      <c r="B4507" s="11" t="str">
        <f>IF('Atual-TXT'!A4528&lt;&gt;"",RIGHT(LEFT('Atual-TXT'!A4528,51),34),"")</f>
        <v/>
      </c>
      <c r="C4507" s="12" t="str">
        <f>IF('Atual-TXT'!A4528&lt;&gt;"",VALUE(RIGHT(LEFT('Atual-TXT'!A4528,75),23)),"")</f>
        <v/>
      </c>
      <c r="D4507" s="11" t="str">
        <f>IF('Atual-TXT'!A4528&lt;&gt;"",RIGHT(LEFT('Atual-TXT'!A4528,77),1),"")</f>
        <v/>
      </c>
      <c r="E4507" s="12" t="str">
        <f>IF('Atual-TXT'!A4528&lt;&gt;"",IF(MOD(VALUE(LEFT(A4507,1)),2)=1,IF(D4507="D",C4507,-C4507),IF(D4507="C",C4507,-C4507)),"")</f>
        <v/>
      </c>
    </row>
    <row r="4508" spans="1:5" x14ac:dyDescent="0.2">
      <c r="A4508" s="11" t="str">
        <f>IF('Atual-TXT'!A4529&lt;&gt;"",LEFT('Atual-TXT'!A4529,15),"")</f>
        <v/>
      </c>
      <c r="B4508" s="11" t="str">
        <f>IF('Atual-TXT'!A4529&lt;&gt;"",RIGHT(LEFT('Atual-TXT'!A4529,51),34),"")</f>
        <v/>
      </c>
      <c r="C4508" s="12" t="str">
        <f>IF('Atual-TXT'!A4529&lt;&gt;"",VALUE(RIGHT(LEFT('Atual-TXT'!A4529,75),23)),"")</f>
        <v/>
      </c>
      <c r="D4508" s="11" t="str">
        <f>IF('Atual-TXT'!A4529&lt;&gt;"",RIGHT(LEFT('Atual-TXT'!A4529,77),1),"")</f>
        <v/>
      </c>
      <c r="E4508" s="12" t="str">
        <f>IF('Atual-TXT'!A4529&lt;&gt;"",IF(MOD(VALUE(LEFT(A4508,1)),2)=1,IF(D4508="D",C4508,-C4508),IF(D4508="C",C4508,-C4508)),"")</f>
        <v/>
      </c>
    </row>
    <row r="4509" spans="1:5" x14ac:dyDescent="0.2">
      <c r="A4509" s="11" t="str">
        <f>IF('Atual-TXT'!A4530&lt;&gt;"",LEFT('Atual-TXT'!A4530,15),"")</f>
        <v/>
      </c>
      <c r="B4509" s="11" t="str">
        <f>IF('Atual-TXT'!A4530&lt;&gt;"",RIGHT(LEFT('Atual-TXT'!A4530,51),34),"")</f>
        <v/>
      </c>
      <c r="C4509" s="12" t="str">
        <f>IF('Atual-TXT'!A4530&lt;&gt;"",VALUE(RIGHT(LEFT('Atual-TXT'!A4530,75),23)),"")</f>
        <v/>
      </c>
      <c r="D4509" s="11" t="str">
        <f>IF('Atual-TXT'!A4530&lt;&gt;"",RIGHT(LEFT('Atual-TXT'!A4530,77),1),"")</f>
        <v/>
      </c>
      <c r="E4509" s="12" t="str">
        <f>IF('Atual-TXT'!A4530&lt;&gt;"",IF(MOD(VALUE(LEFT(A4509,1)),2)=1,IF(D4509="D",C4509,-C4509),IF(D4509="C",C4509,-C4509)),"")</f>
        <v/>
      </c>
    </row>
    <row r="4510" spans="1:5" x14ac:dyDescent="0.2">
      <c r="A4510" s="11" t="str">
        <f>IF('Atual-TXT'!A4531&lt;&gt;"",LEFT('Atual-TXT'!A4531,15),"")</f>
        <v/>
      </c>
      <c r="B4510" s="11" t="str">
        <f>IF('Atual-TXT'!A4531&lt;&gt;"",RIGHT(LEFT('Atual-TXT'!A4531,51),34),"")</f>
        <v/>
      </c>
      <c r="C4510" s="12" t="str">
        <f>IF('Atual-TXT'!A4531&lt;&gt;"",VALUE(RIGHT(LEFT('Atual-TXT'!A4531,75),23)),"")</f>
        <v/>
      </c>
      <c r="D4510" s="11" t="str">
        <f>IF('Atual-TXT'!A4531&lt;&gt;"",RIGHT(LEFT('Atual-TXT'!A4531,77),1),"")</f>
        <v/>
      </c>
      <c r="E4510" s="12" t="str">
        <f>IF('Atual-TXT'!A4531&lt;&gt;"",IF(MOD(VALUE(LEFT(A4510,1)),2)=1,IF(D4510="D",C4510,-C4510),IF(D4510="C",C4510,-C4510)),"")</f>
        <v/>
      </c>
    </row>
    <row r="4511" spans="1:5" x14ac:dyDescent="0.2">
      <c r="A4511" s="11" t="str">
        <f>IF('Atual-TXT'!A4532&lt;&gt;"",LEFT('Atual-TXT'!A4532,15),"")</f>
        <v/>
      </c>
      <c r="B4511" s="11" t="str">
        <f>IF('Atual-TXT'!A4532&lt;&gt;"",RIGHT(LEFT('Atual-TXT'!A4532,51),34),"")</f>
        <v/>
      </c>
      <c r="C4511" s="12" t="str">
        <f>IF('Atual-TXT'!A4532&lt;&gt;"",VALUE(RIGHT(LEFT('Atual-TXT'!A4532,75),23)),"")</f>
        <v/>
      </c>
      <c r="D4511" s="11" t="str">
        <f>IF('Atual-TXT'!A4532&lt;&gt;"",RIGHT(LEFT('Atual-TXT'!A4532,77),1),"")</f>
        <v/>
      </c>
      <c r="E4511" s="12" t="str">
        <f>IF('Atual-TXT'!A4532&lt;&gt;"",IF(MOD(VALUE(LEFT(A4511,1)),2)=1,IF(D4511="D",C4511,-C4511),IF(D4511="C",C4511,-C4511)),"")</f>
        <v/>
      </c>
    </row>
    <row r="4512" spans="1:5" x14ac:dyDescent="0.2">
      <c r="A4512" s="11" t="str">
        <f>IF('Atual-TXT'!A4533&lt;&gt;"",LEFT('Atual-TXT'!A4533,15),"")</f>
        <v/>
      </c>
      <c r="B4512" s="11" t="str">
        <f>IF('Atual-TXT'!A4533&lt;&gt;"",RIGHT(LEFT('Atual-TXT'!A4533,51),34),"")</f>
        <v/>
      </c>
      <c r="C4512" s="12" t="str">
        <f>IF('Atual-TXT'!A4533&lt;&gt;"",VALUE(RIGHT(LEFT('Atual-TXT'!A4533,75),23)),"")</f>
        <v/>
      </c>
      <c r="D4512" s="11" t="str">
        <f>IF('Atual-TXT'!A4533&lt;&gt;"",RIGHT(LEFT('Atual-TXT'!A4533,77),1),"")</f>
        <v/>
      </c>
      <c r="E4512" s="12" t="str">
        <f>IF('Atual-TXT'!A4533&lt;&gt;"",IF(MOD(VALUE(LEFT(A4512,1)),2)=1,IF(D4512="D",C4512,-C4512),IF(D4512="C",C4512,-C4512)),"")</f>
        <v/>
      </c>
    </row>
    <row r="4513" spans="1:5" x14ac:dyDescent="0.2">
      <c r="A4513" s="11" t="str">
        <f>IF('Atual-TXT'!A4534&lt;&gt;"",LEFT('Atual-TXT'!A4534,15),"")</f>
        <v/>
      </c>
      <c r="B4513" s="11" t="str">
        <f>IF('Atual-TXT'!A4534&lt;&gt;"",RIGHT(LEFT('Atual-TXT'!A4534,51),34),"")</f>
        <v/>
      </c>
      <c r="C4513" s="12" t="str">
        <f>IF('Atual-TXT'!A4534&lt;&gt;"",VALUE(RIGHT(LEFT('Atual-TXT'!A4534,75),23)),"")</f>
        <v/>
      </c>
      <c r="D4513" s="11" t="str">
        <f>IF('Atual-TXT'!A4534&lt;&gt;"",RIGHT(LEFT('Atual-TXT'!A4534,77),1),"")</f>
        <v/>
      </c>
      <c r="E4513" s="12" t="str">
        <f>IF('Atual-TXT'!A4534&lt;&gt;"",IF(MOD(VALUE(LEFT(A4513,1)),2)=1,IF(D4513="D",C4513,-C4513),IF(D4513="C",C4513,-C4513)),"")</f>
        <v/>
      </c>
    </row>
    <row r="4514" spans="1:5" x14ac:dyDescent="0.2">
      <c r="A4514" s="11" t="str">
        <f>IF('Atual-TXT'!A4535&lt;&gt;"",LEFT('Atual-TXT'!A4535,15),"")</f>
        <v/>
      </c>
      <c r="B4514" s="11" t="str">
        <f>IF('Atual-TXT'!A4535&lt;&gt;"",RIGHT(LEFT('Atual-TXT'!A4535,51),34),"")</f>
        <v/>
      </c>
      <c r="C4514" s="12" t="str">
        <f>IF('Atual-TXT'!A4535&lt;&gt;"",VALUE(RIGHT(LEFT('Atual-TXT'!A4535,75),23)),"")</f>
        <v/>
      </c>
      <c r="D4514" s="11" t="str">
        <f>IF('Atual-TXT'!A4535&lt;&gt;"",RIGHT(LEFT('Atual-TXT'!A4535,77),1),"")</f>
        <v/>
      </c>
      <c r="E4514" s="12" t="str">
        <f>IF('Atual-TXT'!A4535&lt;&gt;"",IF(MOD(VALUE(LEFT(A4514,1)),2)=1,IF(D4514="D",C4514,-C4514),IF(D4514="C",C4514,-C4514)),"")</f>
        <v/>
      </c>
    </row>
    <row r="4515" spans="1:5" x14ac:dyDescent="0.2">
      <c r="A4515" s="11" t="str">
        <f>IF('Atual-TXT'!A4536&lt;&gt;"",LEFT('Atual-TXT'!A4536,15),"")</f>
        <v/>
      </c>
      <c r="B4515" s="11" t="str">
        <f>IF('Atual-TXT'!A4536&lt;&gt;"",RIGHT(LEFT('Atual-TXT'!A4536,51),34),"")</f>
        <v/>
      </c>
      <c r="C4515" s="12" t="str">
        <f>IF('Atual-TXT'!A4536&lt;&gt;"",VALUE(RIGHT(LEFT('Atual-TXT'!A4536,75),23)),"")</f>
        <v/>
      </c>
      <c r="D4515" s="11" t="str">
        <f>IF('Atual-TXT'!A4536&lt;&gt;"",RIGHT(LEFT('Atual-TXT'!A4536,77),1),"")</f>
        <v/>
      </c>
      <c r="E4515" s="12" t="str">
        <f>IF('Atual-TXT'!A4536&lt;&gt;"",IF(MOD(VALUE(LEFT(A4515,1)),2)=1,IF(D4515="D",C4515,-C4515),IF(D4515="C",C4515,-C4515)),"")</f>
        <v/>
      </c>
    </row>
    <row r="4516" spans="1:5" x14ac:dyDescent="0.2">
      <c r="A4516" s="11" t="str">
        <f>IF('Atual-TXT'!A4537&lt;&gt;"",LEFT('Atual-TXT'!A4537,15),"")</f>
        <v/>
      </c>
      <c r="B4516" s="11" t="str">
        <f>IF('Atual-TXT'!A4537&lt;&gt;"",RIGHT(LEFT('Atual-TXT'!A4537,51),34),"")</f>
        <v/>
      </c>
      <c r="C4516" s="12" t="str">
        <f>IF('Atual-TXT'!A4537&lt;&gt;"",VALUE(RIGHT(LEFT('Atual-TXT'!A4537,75),23)),"")</f>
        <v/>
      </c>
      <c r="D4516" s="11" t="str">
        <f>IF('Atual-TXT'!A4537&lt;&gt;"",RIGHT(LEFT('Atual-TXT'!A4537,77),1),"")</f>
        <v/>
      </c>
      <c r="E4516" s="12" t="str">
        <f>IF('Atual-TXT'!A4537&lt;&gt;"",IF(MOD(VALUE(LEFT(A4516,1)),2)=1,IF(D4516="D",C4516,-C4516),IF(D4516="C",C4516,-C4516)),"")</f>
        <v/>
      </c>
    </row>
    <row r="4517" spans="1:5" x14ac:dyDescent="0.2">
      <c r="A4517" s="11" t="str">
        <f>IF('Atual-TXT'!A4538&lt;&gt;"",LEFT('Atual-TXT'!A4538,15),"")</f>
        <v/>
      </c>
      <c r="B4517" s="11" t="str">
        <f>IF('Atual-TXT'!A4538&lt;&gt;"",RIGHT(LEFT('Atual-TXT'!A4538,51),34),"")</f>
        <v/>
      </c>
      <c r="C4517" s="12" t="str">
        <f>IF('Atual-TXT'!A4538&lt;&gt;"",VALUE(RIGHT(LEFT('Atual-TXT'!A4538,75),23)),"")</f>
        <v/>
      </c>
      <c r="D4517" s="11" t="str">
        <f>IF('Atual-TXT'!A4538&lt;&gt;"",RIGHT(LEFT('Atual-TXT'!A4538,77),1),"")</f>
        <v/>
      </c>
      <c r="E4517" s="12" t="str">
        <f>IF('Atual-TXT'!A4538&lt;&gt;"",IF(MOD(VALUE(LEFT(A4517,1)),2)=1,IF(D4517="D",C4517,-C4517),IF(D4517="C",C4517,-C4517)),"")</f>
        <v/>
      </c>
    </row>
    <row r="4518" spans="1:5" x14ac:dyDescent="0.2">
      <c r="A4518" s="11" t="str">
        <f>IF('Atual-TXT'!A4539&lt;&gt;"",LEFT('Atual-TXT'!A4539,15),"")</f>
        <v/>
      </c>
      <c r="B4518" s="11" t="str">
        <f>IF('Atual-TXT'!A4539&lt;&gt;"",RIGHT(LEFT('Atual-TXT'!A4539,51),34),"")</f>
        <v/>
      </c>
      <c r="C4518" s="12" t="str">
        <f>IF('Atual-TXT'!A4539&lt;&gt;"",VALUE(RIGHT(LEFT('Atual-TXT'!A4539,75),23)),"")</f>
        <v/>
      </c>
      <c r="D4518" s="11" t="str">
        <f>IF('Atual-TXT'!A4539&lt;&gt;"",RIGHT(LEFT('Atual-TXT'!A4539,77),1),"")</f>
        <v/>
      </c>
      <c r="E4518" s="12" t="str">
        <f>IF('Atual-TXT'!A4539&lt;&gt;"",IF(MOD(VALUE(LEFT(A4518,1)),2)=1,IF(D4518="D",C4518,-C4518),IF(D4518="C",C4518,-C4518)),"")</f>
        <v/>
      </c>
    </row>
    <row r="4519" spans="1:5" x14ac:dyDescent="0.2">
      <c r="A4519" s="11" t="str">
        <f>IF('Atual-TXT'!A4540&lt;&gt;"",LEFT('Atual-TXT'!A4540,15),"")</f>
        <v/>
      </c>
      <c r="B4519" s="11" t="str">
        <f>IF('Atual-TXT'!A4540&lt;&gt;"",RIGHT(LEFT('Atual-TXT'!A4540,51),34),"")</f>
        <v/>
      </c>
      <c r="C4519" s="12" t="str">
        <f>IF('Atual-TXT'!A4540&lt;&gt;"",VALUE(RIGHT(LEFT('Atual-TXT'!A4540,75),23)),"")</f>
        <v/>
      </c>
      <c r="D4519" s="11" t="str">
        <f>IF('Atual-TXT'!A4540&lt;&gt;"",RIGHT(LEFT('Atual-TXT'!A4540,77),1),"")</f>
        <v/>
      </c>
      <c r="E4519" s="12" t="str">
        <f>IF('Atual-TXT'!A4540&lt;&gt;"",IF(MOD(VALUE(LEFT(A4519,1)),2)=1,IF(D4519="D",C4519,-C4519),IF(D4519="C",C4519,-C4519)),"")</f>
        <v/>
      </c>
    </row>
    <row r="4520" spans="1:5" x14ac:dyDescent="0.2">
      <c r="A4520" s="11" t="str">
        <f>IF('Atual-TXT'!A4541&lt;&gt;"",LEFT('Atual-TXT'!A4541,15),"")</f>
        <v/>
      </c>
      <c r="B4520" s="11" t="str">
        <f>IF('Atual-TXT'!A4541&lt;&gt;"",RIGHT(LEFT('Atual-TXT'!A4541,51),34),"")</f>
        <v/>
      </c>
      <c r="C4520" s="12" t="str">
        <f>IF('Atual-TXT'!A4541&lt;&gt;"",VALUE(RIGHT(LEFT('Atual-TXT'!A4541,75),23)),"")</f>
        <v/>
      </c>
      <c r="D4520" s="11" t="str">
        <f>IF('Atual-TXT'!A4541&lt;&gt;"",RIGHT(LEFT('Atual-TXT'!A4541,77),1),"")</f>
        <v/>
      </c>
      <c r="E4520" s="12" t="str">
        <f>IF('Atual-TXT'!A4541&lt;&gt;"",IF(MOD(VALUE(LEFT(A4520,1)),2)=1,IF(D4520="D",C4520,-C4520),IF(D4520="C",C4520,-C4520)),"")</f>
        <v/>
      </c>
    </row>
    <row r="4521" spans="1:5" x14ac:dyDescent="0.2">
      <c r="A4521" s="11" t="str">
        <f>IF('Atual-TXT'!A4542&lt;&gt;"",LEFT('Atual-TXT'!A4542,15),"")</f>
        <v/>
      </c>
      <c r="B4521" s="11" t="str">
        <f>IF('Atual-TXT'!A4542&lt;&gt;"",RIGHT(LEFT('Atual-TXT'!A4542,51),34),"")</f>
        <v/>
      </c>
      <c r="C4521" s="12" t="str">
        <f>IF('Atual-TXT'!A4542&lt;&gt;"",VALUE(RIGHT(LEFT('Atual-TXT'!A4542,75),23)),"")</f>
        <v/>
      </c>
      <c r="D4521" s="11" t="str">
        <f>IF('Atual-TXT'!A4542&lt;&gt;"",RIGHT(LEFT('Atual-TXT'!A4542,77),1),"")</f>
        <v/>
      </c>
      <c r="E4521" s="12" t="str">
        <f>IF('Atual-TXT'!A4542&lt;&gt;"",IF(MOD(VALUE(LEFT(A4521,1)),2)=1,IF(D4521="D",C4521,-C4521),IF(D4521="C",C4521,-C4521)),"")</f>
        <v/>
      </c>
    </row>
    <row r="4522" spans="1:5" x14ac:dyDescent="0.2">
      <c r="A4522" s="11" t="str">
        <f>IF('Atual-TXT'!A4543&lt;&gt;"",LEFT('Atual-TXT'!A4543,15),"")</f>
        <v/>
      </c>
      <c r="B4522" s="11" t="str">
        <f>IF('Atual-TXT'!A4543&lt;&gt;"",RIGHT(LEFT('Atual-TXT'!A4543,51),34),"")</f>
        <v/>
      </c>
      <c r="C4522" s="12" t="str">
        <f>IF('Atual-TXT'!A4543&lt;&gt;"",VALUE(RIGHT(LEFT('Atual-TXT'!A4543,75),23)),"")</f>
        <v/>
      </c>
      <c r="D4522" s="11" t="str">
        <f>IF('Atual-TXT'!A4543&lt;&gt;"",RIGHT(LEFT('Atual-TXT'!A4543,77),1),"")</f>
        <v/>
      </c>
      <c r="E4522" s="12" t="str">
        <f>IF('Atual-TXT'!A4543&lt;&gt;"",IF(MOD(VALUE(LEFT(A4522,1)),2)=1,IF(D4522="D",C4522,-C4522),IF(D4522="C",C4522,-C4522)),"")</f>
        <v/>
      </c>
    </row>
    <row r="4523" spans="1:5" x14ac:dyDescent="0.2">
      <c r="A4523" s="11" t="str">
        <f>IF('Atual-TXT'!A4544&lt;&gt;"",LEFT('Atual-TXT'!A4544,15),"")</f>
        <v/>
      </c>
      <c r="B4523" s="11" t="str">
        <f>IF('Atual-TXT'!A4544&lt;&gt;"",RIGHT(LEFT('Atual-TXT'!A4544,51),34),"")</f>
        <v/>
      </c>
      <c r="C4523" s="12" t="str">
        <f>IF('Atual-TXT'!A4544&lt;&gt;"",VALUE(RIGHT(LEFT('Atual-TXT'!A4544,75),23)),"")</f>
        <v/>
      </c>
      <c r="D4523" s="11" t="str">
        <f>IF('Atual-TXT'!A4544&lt;&gt;"",RIGHT(LEFT('Atual-TXT'!A4544,77),1),"")</f>
        <v/>
      </c>
      <c r="E4523" s="12" t="str">
        <f>IF('Atual-TXT'!A4544&lt;&gt;"",IF(MOD(VALUE(LEFT(A4523,1)),2)=1,IF(D4523="D",C4523,-C4523),IF(D4523="C",C4523,-C4523)),"")</f>
        <v/>
      </c>
    </row>
    <row r="4524" spans="1:5" x14ac:dyDescent="0.2">
      <c r="A4524" s="11" t="str">
        <f>IF('Atual-TXT'!A4545&lt;&gt;"",LEFT('Atual-TXT'!A4545,15),"")</f>
        <v/>
      </c>
      <c r="B4524" s="11" t="str">
        <f>IF('Atual-TXT'!A4545&lt;&gt;"",RIGHT(LEFT('Atual-TXT'!A4545,51),34),"")</f>
        <v/>
      </c>
      <c r="C4524" s="12" t="str">
        <f>IF('Atual-TXT'!A4545&lt;&gt;"",VALUE(RIGHT(LEFT('Atual-TXT'!A4545,75),23)),"")</f>
        <v/>
      </c>
      <c r="D4524" s="11" t="str">
        <f>IF('Atual-TXT'!A4545&lt;&gt;"",RIGHT(LEFT('Atual-TXT'!A4545,77),1),"")</f>
        <v/>
      </c>
      <c r="E4524" s="12" t="str">
        <f>IF('Atual-TXT'!A4545&lt;&gt;"",IF(MOD(VALUE(LEFT(A4524,1)),2)=1,IF(D4524="D",C4524,-C4524),IF(D4524="C",C4524,-C4524)),"")</f>
        <v/>
      </c>
    </row>
    <row r="4525" spans="1:5" x14ac:dyDescent="0.2">
      <c r="A4525" s="11" t="str">
        <f>IF('Atual-TXT'!A4546&lt;&gt;"",LEFT('Atual-TXT'!A4546,15),"")</f>
        <v/>
      </c>
      <c r="B4525" s="11" t="str">
        <f>IF('Atual-TXT'!A4546&lt;&gt;"",RIGHT(LEFT('Atual-TXT'!A4546,51),34),"")</f>
        <v/>
      </c>
      <c r="C4525" s="12" t="str">
        <f>IF('Atual-TXT'!A4546&lt;&gt;"",VALUE(RIGHT(LEFT('Atual-TXT'!A4546,75),23)),"")</f>
        <v/>
      </c>
      <c r="D4525" s="11" t="str">
        <f>IF('Atual-TXT'!A4546&lt;&gt;"",RIGHT(LEFT('Atual-TXT'!A4546,77),1),"")</f>
        <v/>
      </c>
      <c r="E4525" s="12" t="str">
        <f>IF('Atual-TXT'!A4546&lt;&gt;"",IF(MOD(VALUE(LEFT(A4525,1)),2)=1,IF(D4525="D",C4525,-C4525),IF(D4525="C",C4525,-C4525)),"")</f>
        <v/>
      </c>
    </row>
    <row r="4526" spans="1:5" x14ac:dyDescent="0.2">
      <c r="A4526" s="11" t="str">
        <f>IF('Atual-TXT'!A4547&lt;&gt;"",LEFT('Atual-TXT'!A4547,15),"")</f>
        <v/>
      </c>
      <c r="B4526" s="11" t="str">
        <f>IF('Atual-TXT'!A4547&lt;&gt;"",RIGHT(LEFT('Atual-TXT'!A4547,51),34),"")</f>
        <v/>
      </c>
      <c r="C4526" s="12" t="str">
        <f>IF('Atual-TXT'!A4547&lt;&gt;"",VALUE(RIGHT(LEFT('Atual-TXT'!A4547,75),23)),"")</f>
        <v/>
      </c>
      <c r="D4526" s="11" t="str">
        <f>IF('Atual-TXT'!A4547&lt;&gt;"",RIGHT(LEFT('Atual-TXT'!A4547,77),1),"")</f>
        <v/>
      </c>
      <c r="E4526" s="12" t="str">
        <f>IF('Atual-TXT'!A4547&lt;&gt;"",IF(MOD(VALUE(LEFT(A4526,1)),2)=1,IF(D4526="D",C4526,-C4526),IF(D4526="C",C4526,-C4526)),"")</f>
        <v/>
      </c>
    </row>
    <row r="4527" spans="1:5" x14ac:dyDescent="0.2">
      <c r="A4527" s="11" t="str">
        <f>IF('Atual-TXT'!A4548&lt;&gt;"",LEFT('Atual-TXT'!A4548,15),"")</f>
        <v/>
      </c>
      <c r="B4527" s="11" t="str">
        <f>IF('Atual-TXT'!A4548&lt;&gt;"",RIGHT(LEFT('Atual-TXT'!A4548,51),34),"")</f>
        <v/>
      </c>
      <c r="C4527" s="12" t="str">
        <f>IF('Atual-TXT'!A4548&lt;&gt;"",VALUE(RIGHT(LEFT('Atual-TXT'!A4548,75),23)),"")</f>
        <v/>
      </c>
      <c r="D4527" s="11" t="str">
        <f>IF('Atual-TXT'!A4548&lt;&gt;"",RIGHT(LEFT('Atual-TXT'!A4548,77),1),"")</f>
        <v/>
      </c>
      <c r="E4527" s="12" t="str">
        <f>IF('Atual-TXT'!A4548&lt;&gt;"",IF(MOD(VALUE(LEFT(A4527,1)),2)=1,IF(D4527="D",C4527,-C4527),IF(D4527="C",C4527,-C4527)),"")</f>
        <v/>
      </c>
    </row>
    <row r="4528" spans="1:5" x14ac:dyDescent="0.2">
      <c r="A4528" s="11" t="str">
        <f>IF('Atual-TXT'!A4549&lt;&gt;"",LEFT('Atual-TXT'!A4549,15),"")</f>
        <v/>
      </c>
      <c r="B4528" s="11" t="str">
        <f>IF('Atual-TXT'!A4549&lt;&gt;"",RIGHT(LEFT('Atual-TXT'!A4549,51),34),"")</f>
        <v/>
      </c>
      <c r="C4528" s="12" t="str">
        <f>IF('Atual-TXT'!A4549&lt;&gt;"",VALUE(RIGHT(LEFT('Atual-TXT'!A4549,75),23)),"")</f>
        <v/>
      </c>
      <c r="D4528" s="11" t="str">
        <f>IF('Atual-TXT'!A4549&lt;&gt;"",RIGHT(LEFT('Atual-TXT'!A4549,77),1),"")</f>
        <v/>
      </c>
      <c r="E4528" s="12" t="str">
        <f>IF('Atual-TXT'!A4549&lt;&gt;"",IF(MOD(VALUE(LEFT(A4528,1)),2)=1,IF(D4528="D",C4528,-C4528),IF(D4528="C",C4528,-C4528)),"")</f>
        <v/>
      </c>
    </row>
    <row r="4529" spans="1:5" x14ac:dyDescent="0.2">
      <c r="A4529" s="11" t="str">
        <f>IF('Atual-TXT'!A4550&lt;&gt;"",LEFT('Atual-TXT'!A4550,15),"")</f>
        <v/>
      </c>
      <c r="B4529" s="11" t="str">
        <f>IF('Atual-TXT'!A4550&lt;&gt;"",RIGHT(LEFT('Atual-TXT'!A4550,51),34),"")</f>
        <v/>
      </c>
      <c r="C4529" s="12" t="str">
        <f>IF('Atual-TXT'!A4550&lt;&gt;"",VALUE(RIGHT(LEFT('Atual-TXT'!A4550,75),23)),"")</f>
        <v/>
      </c>
      <c r="D4529" s="11" t="str">
        <f>IF('Atual-TXT'!A4550&lt;&gt;"",RIGHT(LEFT('Atual-TXT'!A4550,77),1),"")</f>
        <v/>
      </c>
      <c r="E4529" s="12" t="str">
        <f>IF('Atual-TXT'!A4550&lt;&gt;"",IF(MOD(VALUE(LEFT(A4529,1)),2)=1,IF(D4529="D",C4529,-C4529),IF(D4529="C",C4529,-C4529)),"")</f>
        <v/>
      </c>
    </row>
    <row r="4530" spans="1:5" x14ac:dyDescent="0.2">
      <c r="A4530" s="11" t="str">
        <f>IF('Atual-TXT'!A4551&lt;&gt;"",LEFT('Atual-TXT'!A4551,15),"")</f>
        <v/>
      </c>
      <c r="B4530" s="11" t="str">
        <f>IF('Atual-TXT'!A4551&lt;&gt;"",RIGHT(LEFT('Atual-TXT'!A4551,51),34),"")</f>
        <v/>
      </c>
      <c r="C4530" s="12" t="str">
        <f>IF('Atual-TXT'!A4551&lt;&gt;"",VALUE(RIGHT(LEFT('Atual-TXT'!A4551,75),23)),"")</f>
        <v/>
      </c>
      <c r="D4530" s="11" t="str">
        <f>IF('Atual-TXT'!A4551&lt;&gt;"",RIGHT(LEFT('Atual-TXT'!A4551,77),1),"")</f>
        <v/>
      </c>
      <c r="E4530" s="12" t="str">
        <f>IF('Atual-TXT'!A4551&lt;&gt;"",IF(MOD(VALUE(LEFT(A4530,1)),2)=1,IF(D4530="D",C4530,-C4530),IF(D4530="C",C4530,-C4530)),"")</f>
        <v/>
      </c>
    </row>
    <row r="4531" spans="1:5" x14ac:dyDescent="0.2">
      <c r="A4531" s="11" t="str">
        <f>IF('Atual-TXT'!A4552&lt;&gt;"",LEFT('Atual-TXT'!A4552,15),"")</f>
        <v/>
      </c>
      <c r="B4531" s="11" t="str">
        <f>IF('Atual-TXT'!A4552&lt;&gt;"",RIGHT(LEFT('Atual-TXT'!A4552,51),34),"")</f>
        <v/>
      </c>
      <c r="C4531" s="12" t="str">
        <f>IF('Atual-TXT'!A4552&lt;&gt;"",VALUE(RIGHT(LEFT('Atual-TXT'!A4552,75),23)),"")</f>
        <v/>
      </c>
      <c r="D4531" s="11" t="str">
        <f>IF('Atual-TXT'!A4552&lt;&gt;"",RIGHT(LEFT('Atual-TXT'!A4552,77),1),"")</f>
        <v/>
      </c>
      <c r="E4531" s="12" t="str">
        <f>IF('Atual-TXT'!A4552&lt;&gt;"",IF(MOD(VALUE(LEFT(A4531,1)),2)=1,IF(D4531="D",C4531,-C4531),IF(D4531="C",C4531,-C4531)),"")</f>
        <v/>
      </c>
    </row>
    <row r="4532" spans="1:5" x14ac:dyDescent="0.2">
      <c r="A4532" s="11" t="str">
        <f>IF('Atual-TXT'!A4553&lt;&gt;"",LEFT('Atual-TXT'!A4553,15),"")</f>
        <v/>
      </c>
      <c r="B4532" s="11" t="str">
        <f>IF('Atual-TXT'!A4553&lt;&gt;"",RIGHT(LEFT('Atual-TXT'!A4553,51),34),"")</f>
        <v/>
      </c>
      <c r="C4532" s="12" t="str">
        <f>IF('Atual-TXT'!A4553&lt;&gt;"",VALUE(RIGHT(LEFT('Atual-TXT'!A4553,75),23)),"")</f>
        <v/>
      </c>
      <c r="D4532" s="11" t="str">
        <f>IF('Atual-TXT'!A4553&lt;&gt;"",RIGHT(LEFT('Atual-TXT'!A4553,77),1),"")</f>
        <v/>
      </c>
      <c r="E4532" s="12" t="str">
        <f>IF('Atual-TXT'!A4553&lt;&gt;"",IF(MOD(VALUE(LEFT(A4532,1)),2)=1,IF(D4532="D",C4532,-C4532),IF(D4532="C",C4532,-C4532)),"")</f>
        <v/>
      </c>
    </row>
    <row r="4533" spans="1:5" x14ac:dyDescent="0.2">
      <c r="A4533" s="11" t="str">
        <f>IF('Atual-TXT'!A4554&lt;&gt;"",LEFT('Atual-TXT'!A4554,15),"")</f>
        <v/>
      </c>
      <c r="B4533" s="11" t="str">
        <f>IF('Atual-TXT'!A4554&lt;&gt;"",RIGHT(LEFT('Atual-TXT'!A4554,51),34),"")</f>
        <v/>
      </c>
      <c r="C4533" s="12" t="str">
        <f>IF('Atual-TXT'!A4554&lt;&gt;"",VALUE(RIGHT(LEFT('Atual-TXT'!A4554,75),23)),"")</f>
        <v/>
      </c>
      <c r="D4533" s="11" t="str">
        <f>IF('Atual-TXT'!A4554&lt;&gt;"",RIGHT(LEFT('Atual-TXT'!A4554,77),1),"")</f>
        <v/>
      </c>
      <c r="E4533" s="12" t="str">
        <f>IF('Atual-TXT'!A4554&lt;&gt;"",IF(MOD(VALUE(LEFT(A4533,1)),2)=1,IF(D4533="D",C4533,-C4533),IF(D4533="C",C4533,-C4533)),"")</f>
        <v/>
      </c>
    </row>
    <row r="4534" spans="1:5" x14ac:dyDescent="0.2">
      <c r="A4534" s="11" t="str">
        <f>IF('Atual-TXT'!A4555&lt;&gt;"",LEFT('Atual-TXT'!A4555,15),"")</f>
        <v/>
      </c>
      <c r="B4534" s="11" t="str">
        <f>IF('Atual-TXT'!A4555&lt;&gt;"",RIGHT(LEFT('Atual-TXT'!A4555,51),34),"")</f>
        <v/>
      </c>
      <c r="C4534" s="12" t="str">
        <f>IF('Atual-TXT'!A4555&lt;&gt;"",VALUE(RIGHT(LEFT('Atual-TXT'!A4555,75),23)),"")</f>
        <v/>
      </c>
      <c r="D4534" s="11" t="str">
        <f>IF('Atual-TXT'!A4555&lt;&gt;"",RIGHT(LEFT('Atual-TXT'!A4555,77),1),"")</f>
        <v/>
      </c>
      <c r="E4534" s="12" t="str">
        <f>IF('Atual-TXT'!A4555&lt;&gt;"",IF(MOD(VALUE(LEFT(A4534,1)),2)=1,IF(D4534="D",C4534,-C4534),IF(D4534="C",C4534,-C4534)),"")</f>
        <v/>
      </c>
    </row>
    <row r="4535" spans="1:5" x14ac:dyDescent="0.2">
      <c r="A4535" s="11" t="str">
        <f>IF('Atual-TXT'!A4556&lt;&gt;"",LEFT('Atual-TXT'!A4556,15),"")</f>
        <v/>
      </c>
      <c r="B4535" s="11" t="str">
        <f>IF('Atual-TXT'!A4556&lt;&gt;"",RIGHT(LEFT('Atual-TXT'!A4556,51),34),"")</f>
        <v/>
      </c>
      <c r="C4535" s="12" t="str">
        <f>IF('Atual-TXT'!A4556&lt;&gt;"",VALUE(RIGHT(LEFT('Atual-TXT'!A4556,75),23)),"")</f>
        <v/>
      </c>
      <c r="D4535" s="11" t="str">
        <f>IF('Atual-TXT'!A4556&lt;&gt;"",RIGHT(LEFT('Atual-TXT'!A4556,77),1),"")</f>
        <v/>
      </c>
      <c r="E4535" s="12" t="str">
        <f>IF('Atual-TXT'!A4556&lt;&gt;"",IF(MOD(VALUE(LEFT(A4535,1)),2)=1,IF(D4535="D",C4535,-C4535),IF(D4535="C",C4535,-C4535)),"")</f>
        <v/>
      </c>
    </row>
    <row r="4536" spans="1:5" x14ac:dyDescent="0.2">
      <c r="A4536" s="11" t="str">
        <f>IF('Atual-TXT'!A4557&lt;&gt;"",LEFT('Atual-TXT'!A4557,15),"")</f>
        <v/>
      </c>
      <c r="B4536" s="11" t="str">
        <f>IF('Atual-TXT'!A4557&lt;&gt;"",RIGHT(LEFT('Atual-TXT'!A4557,51),34),"")</f>
        <v/>
      </c>
      <c r="C4536" s="12" t="str">
        <f>IF('Atual-TXT'!A4557&lt;&gt;"",VALUE(RIGHT(LEFT('Atual-TXT'!A4557,75),23)),"")</f>
        <v/>
      </c>
      <c r="D4536" s="11" t="str">
        <f>IF('Atual-TXT'!A4557&lt;&gt;"",RIGHT(LEFT('Atual-TXT'!A4557,77),1),"")</f>
        <v/>
      </c>
      <c r="E4536" s="12" t="str">
        <f>IF('Atual-TXT'!A4557&lt;&gt;"",IF(MOD(VALUE(LEFT(A4536,1)),2)=1,IF(D4536="D",C4536,-C4536),IF(D4536="C",C4536,-C4536)),"")</f>
        <v/>
      </c>
    </row>
    <row r="4537" spans="1:5" x14ac:dyDescent="0.2">
      <c r="A4537" s="11" t="str">
        <f>IF('Atual-TXT'!A4558&lt;&gt;"",LEFT('Atual-TXT'!A4558,15),"")</f>
        <v/>
      </c>
      <c r="B4537" s="11" t="str">
        <f>IF('Atual-TXT'!A4558&lt;&gt;"",RIGHT(LEFT('Atual-TXT'!A4558,51),34),"")</f>
        <v/>
      </c>
      <c r="C4537" s="12" t="str">
        <f>IF('Atual-TXT'!A4558&lt;&gt;"",VALUE(RIGHT(LEFT('Atual-TXT'!A4558,75),23)),"")</f>
        <v/>
      </c>
      <c r="D4537" s="11" t="str">
        <f>IF('Atual-TXT'!A4558&lt;&gt;"",RIGHT(LEFT('Atual-TXT'!A4558,77),1),"")</f>
        <v/>
      </c>
      <c r="E4537" s="12" t="str">
        <f>IF('Atual-TXT'!A4558&lt;&gt;"",IF(MOD(VALUE(LEFT(A4537,1)),2)=1,IF(D4537="D",C4537,-C4537),IF(D4537="C",C4537,-C4537)),"")</f>
        <v/>
      </c>
    </row>
    <row r="4538" spans="1:5" x14ac:dyDescent="0.2">
      <c r="A4538" s="11" t="str">
        <f>IF('Atual-TXT'!A4559&lt;&gt;"",LEFT('Atual-TXT'!A4559,15),"")</f>
        <v/>
      </c>
      <c r="B4538" s="11" t="str">
        <f>IF('Atual-TXT'!A4559&lt;&gt;"",RIGHT(LEFT('Atual-TXT'!A4559,51),34),"")</f>
        <v/>
      </c>
      <c r="C4538" s="12" t="str">
        <f>IF('Atual-TXT'!A4559&lt;&gt;"",VALUE(RIGHT(LEFT('Atual-TXT'!A4559,75),23)),"")</f>
        <v/>
      </c>
      <c r="D4538" s="11" t="str">
        <f>IF('Atual-TXT'!A4559&lt;&gt;"",RIGHT(LEFT('Atual-TXT'!A4559,77),1),"")</f>
        <v/>
      </c>
      <c r="E4538" s="12" t="str">
        <f>IF('Atual-TXT'!A4559&lt;&gt;"",IF(MOD(VALUE(LEFT(A4538,1)),2)=1,IF(D4538="D",C4538,-C4538),IF(D4538="C",C4538,-C4538)),"")</f>
        <v/>
      </c>
    </row>
    <row r="4539" spans="1:5" x14ac:dyDescent="0.2">
      <c r="A4539" s="11" t="str">
        <f>IF('Atual-TXT'!A4560&lt;&gt;"",LEFT('Atual-TXT'!A4560,15),"")</f>
        <v/>
      </c>
      <c r="B4539" s="11" t="str">
        <f>IF('Atual-TXT'!A4560&lt;&gt;"",RIGHT(LEFT('Atual-TXT'!A4560,51),34),"")</f>
        <v/>
      </c>
      <c r="C4539" s="12" t="str">
        <f>IF('Atual-TXT'!A4560&lt;&gt;"",VALUE(RIGHT(LEFT('Atual-TXT'!A4560,75),23)),"")</f>
        <v/>
      </c>
      <c r="D4539" s="11" t="str">
        <f>IF('Atual-TXT'!A4560&lt;&gt;"",RIGHT(LEFT('Atual-TXT'!A4560,77),1),"")</f>
        <v/>
      </c>
      <c r="E4539" s="12" t="str">
        <f>IF('Atual-TXT'!A4560&lt;&gt;"",IF(MOD(VALUE(LEFT(A4539,1)),2)=1,IF(D4539="D",C4539,-C4539),IF(D4539="C",C4539,-C4539)),"")</f>
        <v/>
      </c>
    </row>
    <row r="4540" spans="1:5" x14ac:dyDescent="0.2">
      <c r="A4540" s="11" t="str">
        <f>IF('Atual-TXT'!A4561&lt;&gt;"",LEFT('Atual-TXT'!A4561,15),"")</f>
        <v/>
      </c>
      <c r="B4540" s="11" t="str">
        <f>IF('Atual-TXT'!A4561&lt;&gt;"",RIGHT(LEFT('Atual-TXT'!A4561,51),34),"")</f>
        <v/>
      </c>
      <c r="C4540" s="12" t="str">
        <f>IF('Atual-TXT'!A4561&lt;&gt;"",VALUE(RIGHT(LEFT('Atual-TXT'!A4561,75),23)),"")</f>
        <v/>
      </c>
      <c r="D4540" s="11" t="str">
        <f>IF('Atual-TXT'!A4561&lt;&gt;"",RIGHT(LEFT('Atual-TXT'!A4561,77),1),"")</f>
        <v/>
      </c>
      <c r="E4540" s="12" t="str">
        <f>IF('Atual-TXT'!A4561&lt;&gt;"",IF(MOD(VALUE(LEFT(A4540,1)),2)=1,IF(D4540="D",C4540,-C4540),IF(D4540="C",C4540,-C4540)),"")</f>
        <v/>
      </c>
    </row>
    <row r="4541" spans="1:5" x14ac:dyDescent="0.2">
      <c r="A4541" s="11" t="str">
        <f>IF('Atual-TXT'!A4562&lt;&gt;"",LEFT('Atual-TXT'!A4562,15),"")</f>
        <v/>
      </c>
      <c r="B4541" s="11" t="str">
        <f>IF('Atual-TXT'!A4562&lt;&gt;"",RIGHT(LEFT('Atual-TXT'!A4562,51),34),"")</f>
        <v/>
      </c>
      <c r="C4541" s="12" t="str">
        <f>IF('Atual-TXT'!A4562&lt;&gt;"",VALUE(RIGHT(LEFT('Atual-TXT'!A4562,75),23)),"")</f>
        <v/>
      </c>
      <c r="D4541" s="11" t="str">
        <f>IF('Atual-TXT'!A4562&lt;&gt;"",RIGHT(LEFT('Atual-TXT'!A4562,77),1),"")</f>
        <v/>
      </c>
      <c r="E4541" s="12" t="str">
        <f>IF('Atual-TXT'!A4562&lt;&gt;"",IF(MOD(VALUE(LEFT(A4541,1)),2)=1,IF(D4541="D",C4541,-C4541),IF(D4541="C",C4541,-C4541)),"")</f>
        <v/>
      </c>
    </row>
    <row r="4542" spans="1:5" x14ac:dyDescent="0.2">
      <c r="A4542" s="11" t="str">
        <f>IF('Atual-TXT'!A4563&lt;&gt;"",LEFT('Atual-TXT'!A4563,15),"")</f>
        <v/>
      </c>
      <c r="B4542" s="11" t="str">
        <f>IF('Atual-TXT'!A4563&lt;&gt;"",RIGHT(LEFT('Atual-TXT'!A4563,51),34),"")</f>
        <v/>
      </c>
      <c r="C4542" s="12" t="str">
        <f>IF('Atual-TXT'!A4563&lt;&gt;"",VALUE(RIGHT(LEFT('Atual-TXT'!A4563,75),23)),"")</f>
        <v/>
      </c>
      <c r="D4542" s="11" t="str">
        <f>IF('Atual-TXT'!A4563&lt;&gt;"",RIGHT(LEFT('Atual-TXT'!A4563,77),1),"")</f>
        <v/>
      </c>
      <c r="E4542" s="12" t="str">
        <f>IF('Atual-TXT'!A4563&lt;&gt;"",IF(MOD(VALUE(LEFT(A4542,1)),2)=1,IF(D4542="D",C4542,-C4542),IF(D4542="C",C4542,-C4542)),"")</f>
        <v/>
      </c>
    </row>
    <row r="4543" spans="1:5" x14ac:dyDescent="0.2">
      <c r="A4543" s="11" t="str">
        <f>IF('Atual-TXT'!A4564&lt;&gt;"",LEFT('Atual-TXT'!A4564,15),"")</f>
        <v/>
      </c>
      <c r="B4543" s="11" t="str">
        <f>IF('Atual-TXT'!A4564&lt;&gt;"",RIGHT(LEFT('Atual-TXT'!A4564,51),34),"")</f>
        <v/>
      </c>
      <c r="C4543" s="12" t="str">
        <f>IF('Atual-TXT'!A4564&lt;&gt;"",VALUE(RIGHT(LEFT('Atual-TXT'!A4564,75),23)),"")</f>
        <v/>
      </c>
      <c r="D4543" s="11" t="str">
        <f>IF('Atual-TXT'!A4564&lt;&gt;"",RIGHT(LEFT('Atual-TXT'!A4564,77),1),"")</f>
        <v/>
      </c>
      <c r="E4543" s="12" t="str">
        <f>IF('Atual-TXT'!A4564&lt;&gt;"",IF(MOD(VALUE(LEFT(A4543,1)),2)=1,IF(D4543="D",C4543,-C4543),IF(D4543="C",C4543,-C4543)),"")</f>
        <v/>
      </c>
    </row>
    <row r="4544" spans="1:5" x14ac:dyDescent="0.2">
      <c r="A4544" s="11" t="str">
        <f>IF('Atual-TXT'!A4565&lt;&gt;"",LEFT('Atual-TXT'!A4565,15),"")</f>
        <v/>
      </c>
      <c r="B4544" s="11" t="str">
        <f>IF('Atual-TXT'!A4565&lt;&gt;"",RIGHT(LEFT('Atual-TXT'!A4565,51),34),"")</f>
        <v/>
      </c>
      <c r="C4544" s="12" t="str">
        <f>IF('Atual-TXT'!A4565&lt;&gt;"",VALUE(RIGHT(LEFT('Atual-TXT'!A4565,75),23)),"")</f>
        <v/>
      </c>
      <c r="D4544" s="11" t="str">
        <f>IF('Atual-TXT'!A4565&lt;&gt;"",RIGHT(LEFT('Atual-TXT'!A4565,77),1),"")</f>
        <v/>
      </c>
      <c r="E4544" s="12" t="str">
        <f>IF('Atual-TXT'!A4565&lt;&gt;"",IF(MOD(VALUE(LEFT(A4544,1)),2)=1,IF(D4544="D",C4544,-C4544),IF(D4544="C",C4544,-C4544)),"")</f>
        <v/>
      </c>
    </row>
    <row r="4545" spans="1:5" x14ac:dyDescent="0.2">
      <c r="A4545" s="11" t="str">
        <f>IF('Atual-TXT'!A4566&lt;&gt;"",LEFT('Atual-TXT'!A4566,15),"")</f>
        <v/>
      </c>
      <c r="B4545" s="11" t="str">
        <f>IF('Atual-TXT'!A4566&lt;&gt;"",RIGHT(LEFT('Atual-TXT'!A4566,51),34),"")</f>
        <v/>
      </c>
      <c r="C4545" s="12" t="str">
        <f>IF('Atual-TXT'!A4566&lt;&gt;"",VALUE(RIGHT(LEFT('Atual-TXT'!A4566,75),23)),"")</f>
        <v/>
      </c>
      <c r="D4545" s="11" t="str">
        <f>IF('Atual-TXT'!A4566&lt;&gt;"",RIGHT(LEFT('Atual-TXT'!A4566,77),1),"")</f>
        <v/>
      </c>
      <c r="E4545" s="12" t="str">
        <f>IF('Atual-TXT'!A4566&lt;&gt;"",IF(MOD(VALUE(LEFT(A4545,1)),2)=1,IF(D4545="D",C4545,-C4545),IF(D4545="C",C4545,-C4545)),"")</f>
        <v/>
      </c>
    </row>
    <row r="4546" spans="1:5" x14ac:dyDescent="0.2">
      <c r="A4546" s="11" t="str">
        <f>IF('Atual-TXT'!A4567&lt;&gt;"",LEFT('Atual-TXT'!A4567,15),"")</f>
        <v/>
      </c>
      <c r="B4546" s="11" t="str">
        <f>IF('Atual-TXT'!A4567&lt;&gt;"",RIGHT(LEFT('Atual-TXT'!A4567,51),34),"")</f>
        <v/>
      </c>
      <c r="C4546" s="12" t="str">
        <f>IF('Atual-TXT'!A4567&lt;&gt;"",VALUE(RIGHT(LEFT('Atual-TXT'!A4567,75),23)),"")</f>
        <v/>
      </c>
      <c r="D4546" s="11" t="str">
        <f>IF('Atual-TXT'!A4567&lt;&gt;"",RIGHT(LEFT('Atual-TXT'!A4567,77),1),"")</f>
        <v/>
      </c>
      <c r="E4546" s="12" t="str">
        <f>IF('Atual-TXT'!A4567&lt;&gt;"",IF(MOD(VALUE(LEFT(A4546,1)),2)=1,IF(D4546="D",C4546,-C4546),IF(D4546="C",C4546,-C4546)),"")</f>
        <v/>
      </c>
    </row>
    <row r="4547" spans="1:5" x14ac:dyDescent="0.2">
      <c r="A4547" s="11" t="str">
        <f>IF('Atual-TXT'!A4568&lt;&gt;"",LEFT('Atual-TXT'!A4568,15),"")</f>
        <v/>
      </c>
      <c r="B4547" s="11" t="str">
        <f>IF('Atual-TXT'!A4568&lt;&gt;"",RIGHT(LEFT('Atual-TXT'!A4568,51),34),"")</f>
        <v/>
      </c>
      <c r="C4547" s="12" t="str">
        <f>IF('Atual-TXT'!A4568&lt;&gt;"",VALUE(RIGHT(LEFT('Atual-TXT'!A4568,75),23)),"")</f>
        <v/>
      </c>
      <c r="D4547" s="11" t="str">
        <f>IF('Atual-TXT'!A4568&lt;&gt;"",RIGHT(LEFT('Atual-TXT'!A4568,77),1),"")</f>
        <v/>
      </c>
      <c r="E4547" s="12" t="str">
        <f>IF('Atual-TXT'!A4568&lt;&gt;"",IF(MOD(VALUE(LEFT(A4547,1)),2)=1,IF(D4547="D",C4547,-C4547),IF(D4547="C",C4547,-C4547)),"")</f>
        <v/>
      </c>
    </row>
    <row r="4548" spans="1:5" x14ac:dyDescent="0.2">
      <c r="A4548" s="11" t="str">
        <f>IF('Atual-TXT'!A4569&lt;&gt;"",LEFT('Atual-TXT'!A4569,15),"")</f>
        <v/>
      </c>
      <c r="B4548" s="11" t="str">
        <f>IF('Atual-TXT'!A4569&lt;&gt;"",RIGHT(LEFT('Atual-TXT'!A4569,51),34),"")</f>
        <v/>
      </c>
      <c r="C4548" s="12" t="str">
        <f>IF('Atual-TXT'!A4569&lt;&gt;"",VALUE(RIGHT(LEFT('Atual-TXT'!A4569,75),23)),"")</f>
        <v/>
      </c>
      <c r="D4548" s="11" t="str">
        <f>IF('Atual-TXT'!A4569&lt;&gt;"",RIGHT(LEFT('Atual-TXT'!A4569,77),1),"")</f>
        <v/>
      </c>
      <c r="E4548" s="12" t="str">
        <f>IF('Atual-TXT'!A4569&lt;&gt;"",IF(MOD(VALUE(LEFT(A4548,1)),2)=1,IF(D4548="D",C4548,-C4548),IF(D4548="C",C4548,-C4548)),"")</f>
        <v/>
      </c>
    </row>
    <row r="4549" spans="1:5" x14ac:dyDescent="0.2">
      <c r="A4549" s="11" t="str">
        <f>IF('Atual-TXT'!A4570&lt;&gt;"",LEFT('Atual-TXT'!A4570,15),"")</f>
        <v/>
      </c>
      <c r="B4549" s="11" t="str">
        <f>IF('Atual-TXT'!A4570&lt;&gt;"",RIGHT(LEFT('Atual-TXT'!A4570,51),34),"")</f>
        <v/>
      </c>
      <c r="C4549" s="12" t="str">
        <f>IF('Atual-TXT'!A4570&lt;&gt;"",VALUE(RIGHT(LEFT('Atual-TXT'!A4570,75),23)),"")</f>
        <v/>
      </c>
      <c r="D4549" s="11" t="str">
        <f>IF('Atual-TXT'!A4570&lt;&gt;"",RIGHT(LEFT('Atual-TXT'!A4570,77),1),"")</f>
        <v/>
      </c>
      <c r="E4549" s="12" t="str">
        <f>IF('Atual-TXT'!A4570&lt;&gt;"",IF(MOD(VALUE(LEFT(A4549,1)),2)=1,IF(D4549="D",C4549,-C4549),IF(D4549="C",C4549,-C4549)),"")</f>
        <v/>
      </c>
    </row>
    <row r="4550" spans="1:5" x14ac:dyDescent="0.2">
      <c r="A4550" s="11" t="str">
        <f>IF('Atual-TXT'!A4571&lt;&gt;"",LEFT('Atual-TXT'!A4571,15),"")</f>
        <v/>
      </c>
      <c r="B4550" s="11" t="str">
        <f>IF('Atual-TXT'!A4571&lt;&gt;"",RIGHT(LEFT('Atual-TXT'!A4571,51),34),"")</f>
        <v/>
      </c>
      <c r="C4550" s="12" t="str">
        <f>IF('Atual-TXT'!A4571&lt;&gt;"",VALUE(RIGHT(LEFT('Atual-TXT'!A4571,75),23)),"")</f>
        <v/>
      </c>
      <c r="D4550" s="11" t="str">
        <f>IF('Atual-TXT'!A4571&lt;&gt;"",RIGHT(LEFT('Atual-TXT'!A4571,77),1),"")</f>
        <v/>
      </c>
      <c r="E4550" s="12" t="str">
        <f>IF('Atual-TXT'!A4571&lt;&gt;"",IF(MOD(VALUE(LEFT(A4550,1)),2)=1,IF(D4550="D",C4550,-C4550),IF(D4550="C",C4550,-C4550)),"")</f>
        <v/>
      </c>
    </row>
    <row r="4551" spans="1:5" x14ac:dyDescent="0.2">
      <c r="A4551" s="11" t="str">
        <f>IF('Atual-TXT'!A4572&lt;&gt;"",LEFT('Atual-TXT'!A4572,15),"")</f>
        <v/>
      </c>
      <c r="B4551" s="11" t="str">
        <f>IF('Atual-TXT'!A4572&lt;&gt;"",RIGHT(LEFT('Atual-TXT'!A4572,51),34),"")</f>
        <v/>
      </c>
      <c r="C4551" s="12" t="str">
        <f>IF('Atual-TXT'!A4572&lt;&gt;"",VALUE(RIGHT(LEFT('Atual-TXT'!A4572,75),23)),"")</f>
        <v/>
      </c>
      <c r="D4551" s="11" t="str">
        <f>IF('Atual-TXT'!A4572&lt;&gt;"",RIGHT(LEFT('Atual-TXT'!A4572,77),1),"")</f>
        <v/>
      </c>
      <c r="E4551" s="12" t="str">
        <f>IF('Atual-TXT'!A4572&lt;&gt;"",IF(MOD(VALUE(LEFT(A4551,1)),2)=1,IF(D4551="D",C4551,-C4551),IF(D4551="C",C4551,-C4551)),"")</f>
        <v/>
      </c>
    </row>
    <row r="4552" spans="1:5" x14ac:dyDescent="0.2">
      <c r="A4552" s="11" t="str">
        <f>IF('Atual-TXT'!A4573&lt;&gt;"",LEFT('Atual-TXT'!A4573,15),"")</f>
        <v/>
      </c>
      <c r="B4552" s="11" t="str">
        <f>IF('Atual-TXT'!A4573&lt;&gt;"",RIGHT(LEFT('Atual-TXT'!A4573,51),34),"")</f>
        <v/>
      </c>
      <c r="C4552" s="12" t="str">
        <f>IF('Atual-TXT'!A4573&lt;&gt;"",VALUE(RIGHT(LEFT('Atual-TXT'!A4573,75),23)),"")</f>
        <v/>
      </c>
      <c r="D4552" s="11" t="str">
        <f>IF('Atual-TXT'!A4573&lt;&gt;"",RIGHT(LEFT('Atual-TXT'!A4573,77),1),"")</f>
        <v/>
      </c>
      <c r="E4552" s="12" t="str">
        <f>IF('Atual-TXT'!A4573&lt;&gt;"",IF(MOD(VALUE(LEFT(A4552,1)),2)=1,IF(D4552="D",C4552,-C4552),IF(D4552="C",C4552,-C4552)),"")</f>
        <v/>
      </c>
    </row>
    <row r="4553" spans="1:5" x14ac:dyDescent="0.2">
      <c r="A4553" s="11" t="str">
        <f>IF('Atual-TXT'!A4574&lt;&gt;"",LEFT('Atual-TXT'!A4574,15),"")</f>
        <v/>
      </c>
      <c r="B4553" s="11" t="str">
        <f>IF('Atual-TXT'!A4574&lt;&gt;"",RIGHT(LEFT('Atual-TXT'!A4574,51),34),"")</f>
        <v/>
      </c>
      <c r="C4553" s="12" t="str">
        <f>IF('Atual-TXT'!A4574&lt;&gt;"",VALUE(RIGHT(LEFT('Atual-TXT'!A4574,75),23)),"")</f>
        <v/>
      </c>
      <c r="D4553" s="11" t="str">
        <f>IF('Atual-TXT'!A4574&lt;&gt;"",RIGHT(LEFT('Atual-TXT'!A4574,77),1),"")</f>
        <v/>
      </c>
      <c r="E4553" s="12" t="str">
        <f>IF('Atual-TXT'!A4574&lt;&gt;"",IF(MOD(VALUE(LEFT(A4553,1)),2)=1,IF(D4553="D",C4553,-C4553),IF(D4553="C",C4553,-C4553)),"")</f>
        <v/>
      </c>
    </row>
    <row r="4554" spans="1:5" x14ac:dyDescent="0.2">
      <c r="A4554" s="11" t="str">
        <f>IF('Atual-TXT'!A4575&lt;&gt;"",LEFT('Atual-TXT'!A4575,15),"")</f>
        <v/>
      </c>
      <c r="B4554" s="11" t="str">
        <f>IF('Atual-TXT'!A4575&lt;&gt;"",RIGHT(LEFT('Atual-TXT'!A4575,51),34),"")</f>
        <v/>
      </c>
      <c r="C4554" s="12" t="str">
        <f>IF('Atual-TXT'!A4575&lt;&gt;"",VALUE(RIGHT(LEFT('Atual-TXT'!A4575,75),23)),"")</f>
        <v/>
      </c>
      <c r="D4554" s="11" t="str">
        <f>IF('Atual-TXT'!A4575&lt;&gt;"",RIGHT(LEFT('Atual-TXT'!A4575,77),1),"")</f>
        <v/>
      </c>
      <c r="E4554" s="12" t="str">
        <f>IF('Atual-TXT'!A4575&lt;&gt;"",IF(MOD(VALUE(LEFT(A4554,1)),2)=1,IF(D4554="D",C4554,-C4554),IF(D4554="C",C4554,-C4554)),"")</f>
        <v/>
      </c>
    </row>
    <row r="4555" spans="1:5" x14ac:dyDescent="0.2">
      <c r="A4555" s="11" t="str">
        <f>IF('Atual-TXT'!A4576&lt;&gt;"",LEFT('Atual-TXT'!A4576,15),"")</f>
        <v/>
      </c>
      <c r="B4555" s="11" t="str">
        <f>IF('Atual-TXT'!A4576&lt;&gt;"",RIGHT(LEFT('Atual-TXT'!A4576,51),34),"")</f>
        <v/>
      </c>
      <c r="C4555" s="12" t="str">
        <f>IF('Atual-TXT'!A4576&lt;&gt;"",VALUE(RIGHT(LEFT('Atual-TXT'!A4576,75),23)),"")</f>
        <v/>
      </c>
      <c r="D4555" s="11" t="str">
        <f>IF('Atual-TXT'!A4576&lt;&gt;"",RIGHT(LEFT('Atual-TXT'!A4576,77),1),"")</f>
        <v/>
      </c>
      <c r="E4555" s="12" t="str">
        <f>IF('Atual-TXT'!A4576&lt;&gt;"",IF(MOD(VALUE(LEFT(A4555,1)),2)=1,IF(D4555="D",C4555,-C4555),IF(D4555="C",C4555,-C4555)),"")</f>
        <v/>
      </c>
    </row>
    <row r="4556" spans="1:5" x14ac:dyDescent="0.2">
      <c r="A4556" s="11" t="str">
        <f>IF('Atual-TXT'!A4577&lt;&gt;"",LEFT('Atual-TXT'!A4577,15),"")</f>
        <v/>
      </c>
      <c r="B4556" s="11" t="str">
        <f>IF('Atual-TXT'!A4577&lt;&gt;"",RIGHT(LEFT('Atual-TXT'!A4577,51),34),"")</f>
        <v/>
      </c>
      <c r="C4556" s="12" t="str">
        <f>IF('Atual-TXT'!A4577&lt;&gt;"",VALUE(RIGHT(LEFT('Atual-TXT'!A4577,75),23)),"")</f>
        <v/>
      </c>
      <c r="D4556" s="11" t="str">
        <f>IF('Atual-TXT'!A4577&lt;&gt;"",RIGHT(LEFT('Atual-TXT'!A4577,77),1),"")</f>
        <v/>
      </c>
      <c r="E4556" s="12" t="str">
        <f>IF('Atual-TXT'!A4577&lt;&gt;"",IF(MOD(VALUE(LEFT(A4556,1)),2)=1,IF(D4556="D",C4556,-C4556),IF(D4556="C",C4556,-C4556)),"")</f>
        <v/>
      </c>
    </row>
    <row r="4557" spans="1:5" x14ac:dyDescent="0.2">
      <c r="A4557" s="11" t="str">
        <f>IF('Atual-TXT'!A4578&lt;&gt;"",LEFT('Atual-TXT'!A4578,15),"")</f>
        <v/>
      </c>
      <c r="B4557" s="11" t="str">
        <f>IF('Atual-TXT'!A4578&lt;&gt;"",RIGHT(LEFT('Atual-TXT'!A4578,51),34),"")</f>
        <v/>
      </c>
      <c r="C4557" s="12" t="str">
        <f>IF('Atual-TXT'!A4578&lt;&gt;"",VALUE(RIGHT(LEFT('Atual-TXT'!A4578,75),23)),"")</f>
        <v/>
      </c>
      <c r="D4557" s="11" t="str">
        <f>IF('Atual-TXT'!A4578&lt;&gt;"",RIGHT(LEFT('Atual-TXT'!A4578,77),1),"")</f>
        <v/>
      </c>
      <c r="E4557" s="12" t="str">
        <f>IF('Atual-TXT'!A4578&lt;&gt;"",IF(MOD(VALUE(LEFT(A4557,1)),2)=1,IF(D4557="D",C4557,-C4557),IF(D4557="C",C4557,-C4557)),"")</f>
        <v/>
      </c>
    </row>
    <row r="4558" spans="1:5" x14ac:dyDescent="0.2">
      <c r="A4558" s="11" t="str">
        <f>IF('Atual-TXT'!A4579&lt;&gt;"",LEFT('Atual-TXT'!A4579,15),"")</f>
        <v/>
      </c>
      <c r="B4558" s="11" t="str">
        <f>IF('Atual-TXT'!A4579&lt;&gt;"",RIGHT(LEFT('Atual-TXT'!A4579,51),34),"")</f>
        <v/>
      </c>
      <c r="C4558" s="12" t="str">
        <f>IF('Atual-TXT'!A4579&lt;&gt;"",VALUE(RIGHT(LEFT('Atual-TXT'!A4579,75),23)),"")</f>
        <v/>
      </c>
      <c r="D4558" s="11" t="str">
        <f>IF('Atual-TXT'!A4579&lt;&gt;"",RIGHT(LEFT('Atual-TXT'!A4579,77),1),"")</f>
        <v/>
      </c>
      <c r="E4558" s="12" t="str">
        <f>IF('Atual-TXT'!A4579&lt;&gt;"",IF(MOD(VALUE(LEFT(A4558,1)),2)=1,IF(D4558="D",C4558,-C4558),IF(D4558="C",C4558,-C4558)),"")</f>
        <v/>
      </c>
    </row>
    <row r="4559" spans="1:5" x14ac:dyDescent="0.2">
      <c r="A4559" s="11" t="str">
        <f>IF('Atual-TXT'!A4580&lt;&gt;"",LEFT('Atual-TXT'!A4580,15),"")</f>
        <v/>
      </c>
      <c r="B4559" s="11" t="str">
        <f>IF('Atual-TXT'!A4580&lt;&gt;"",RIGHT(LEFT('Atual-TXT'!A4580,51),34),"")</f>
        <v/>
      </c>
      <c r="C4559" s="12" t="str">
        <f>IF('Atual-TXT'!A4580&lt;&gt;"",VALUE(RIGHT(LEFT('Atual-TXT'!A4580,75),23)),"")</f>
        <v/>
      </c>
      <c r="D4559" s="11" t="str">
        <f>IF('Atual-TXT'!A4580&lt;&gt;"",RIGHT(LEFT('Atual-TXT'!A4580,77),1),"")</f>
        <v/>
      </c>
      <c r="E4559" s="12" t="str">
        <f>IF('Atual-TXT'!A4580&lt;&gt;"",IF(MOD(VALUE(LEFT(A4559,1)),2)=1,IF(D4559="D",C4559,-C4559),IF(D4559="C",C4559,-C4559)),"")</f>
        <v/>
      </c>
    </row>
    <row r="4560" spans="1:5" x14ac:dyDescent="0.2">
      <c r="A4560" s="11" t="str">
        <f>IF('Atual-TXT'!A4581&lt;&gt;"",LEFT('Atual-TXT'!A4581,15),"")</f>
        <v/>
      </c>
      <c r="B4560" s="11" t="str">
        <f>IF('Atual-TXT'!A4581&lt;&gt;"",RIGHT(LEFT('Atual-TXT'!A4581,51),34),"")</f>
        <v/>
      </c>
      <c r="C4560" s="12" t="str">
        <f>IF('Atual-TXT'!A4581&lt;&gt;"",VALUE(RIGHT(LEFT('Atual-TXT'!A4581,75),23)),"")</f>
        <v/>
      </c>
      <c r="D4560" s="11" t="str">
        <f>IF('Atual-TXT'!A4581&lt;&gt;"",RIGHT(LEFT('Atual-TXT'!A4581,77),1),"")</f>
        <v/>
      </c>
      <c r="E4560" s="12" t="str">
        <f>IF('Atual-TXT'!A4581&lt;&gt;"",IF(MOD(VALUE(LEFT(A4560,1)),2)=1,IF(D4560="D",C4560,-C4560),IF(D4560="C",C4560,-C4560)),"")</f>
        <v/>
      </c>
    </row>
    <row r="4561" spans="1:5" x14ac:dyDescent="0.2">
      <c r="A4561" s="11" t="str">
        <f>IF('Atual-TXT'!A4582&lt;&gt;"",LEFT('Atual-TXT'!A4582,15),"")</f>
        <v/>
      </c>
      <c r="B4561" s="11" t="str">
        <f>IF('Atual-TXT'!A4582&lt;&gt;"",RIGHT(LEFT('Atual-TXT'!A4582,51),34),"")</f>
        <v/>
      </c>
      <c r="C4561" s="12" t="str">
        <f>IF('Atual-TXT'!A4582&lt;&gt;"",VALUE(RIGHT(LEFT('Atual-TXT'!A4582,75),23)),"")</f>
        <v/>
      </c>
      <c r="D4561" s="11" t="str">
        <f>IF('Atual-TXT'!A4582&lt;&gt;"",RIGHT(LEFT('Atual-TXT'!A4582,77),1),"")</f>
        <v/>
      </c>
      <c r="E4561" s="12" t="str">
        <f>IF('Atual-TXT'!A4582&lt;&gt;"",IF(MOD(VALUE(LEFT(A4561,1)),2)=1,IF(D4561="D",C4561,-C4561),IF(D4561="C",C4561,-C4561)),"")</f>
        <v/>
      </c>
    </row>
    <row r="4562" spans="1:5" x14ac:dyDescent="0.2">
      <c r="A4562" s="11" t="str">
        <f>IF('Atual-TXT'!A4583&lt;&gt;"",LEFT('Atual-TXT'!A4583,15),"")</f>
        <v/>
      </c>
      <c r="B4562" s="11" t="str">
        <f>IF('Atual-TXT'!A4583&lt;&gt;"",RIGHT(LEFT('Atual-TXT'!A4583,51),34),"")</f>
        <v/>
      </c>
      <c r="C4562" s="12" t="str">
        <f>IF('Atual-TXT'!A4583&lt;&gt;"",VALUE(RIGHT(LEFT('Atual-TXT'!A4583,75),23)),"")</f>
        <v/>
      </c>
      <c r="D4562" s="11" t="str">
        <f>IF('Atual-TXT'!A4583&lt;&gt;"",RIGHT(LEFT('Atual-TXT'!A4583,77),1),"")</f>
        <v/>
      </c>
      <c r="E4562" s="12" t="str">
        <f>IF('Atual-TXT'!A4583&lt;&gt;"",IF(MOD(VALUE(LEFT(A4562,1)),2)=1,IF(D4562="D",C4562,-C4562),IF(D4562="C",C4562,-C4562)),"")</f>
        <v/>
      </c>
    </row>
    <row r="4563" spans="1:5" x14ac:dyDescent="0.2">
      <c r="A4563" s="11" t="str">
        <f>IF('Atual-TXT'!A4584&lt;&gt;"",LEFT('Atual-TXT'!A4584,15),"")</f>
        <v/>
      </c>
      <c r="B4563" s="11" t="str">
        <f>IF('Atual-TXT'!A4584&lt;&gt;"",RIGHT(LEFT('Atual-TXT'!A4584,51),34),"")</f>
        <v/>
      </c>
      <c r="C4563" s="12" t="str">
        <f>IF('Atual-TXT'!A4584&lt;&gt;"",VALUE(RIGHT(LEFT('Atual-TXT'!A4584,75),23)),"")</f>
        <v/>
      </c>
      <c r="D4563" s="11" t="str">
        <f>IF('Atual-TXT'!A4584&lt;&gt;"",RIGHT(LEFT('Atual-TXT'!A4584,77),1),"")</f>
        <v/>
      </c>
      <c r="E4563" s="12" t="str">
        <f>IF('Atual-TXT'!A4584&lt;&gt;"",IF(MOD(VALUE(LEFT(A4563,1)),2)=1,IF(D4563="D",C4563,-C4563),IF(D4563="C",C4563,-C4563)),"")</f>
        <v/>
      </c>
    </row>
    <row r="4564" spans="1:5" x14ac:dyDescent="0.2">
      <c r="A4564" s="11" t="str">
        <f>IF('Atual-TXT'!A4585&lt;&gt;"",LEFT('Atual-TXT'!A4585,15),"")</f>
        <v/>
      </c>
      <c r="B4564" s="11" t="str">
        <f>IF('Atual-TXT'!A4585&lt;&gt;"",RIGHT(LEFT('Atual-TXT'!A4585,51),34),"")</f>
        <v/>
      </c>
      <c r="C4564" s="12" t="str">
        <f>IF('Atual-TXT'!A4585&lt;&gt;"",VALUE(RIGHT(LEFT('Atual-TXT'!A4585,75),23)),"")</f>
        <v/>
      </c>
      <c r="D4564" s="11" t="str">
        <f>IF('Atual-TXT'!A4585&lt;&gt;"",RIGHT(LEFT('Atual-TXT'!A4585,77),1),"")</f>
        <v/>
      </c>
      <c r="E4564" s="12" t="str">
        <f>IF('Atual-TXT'!A4585&lt;&gt;"",IF(MOD(VALUE(LEFT(A4564,1)),2)=1,IF(D4564="D",C4564,-C4564),IF(D4564="C",C4564,-C4564)),"")</f>
        <v/>
      </c>
    </row>
    <row r="4565" spans="1:5" x14ac:dyDescent="0.2">
      <c r="A4565" s="11" t="str">
        <f>IF('Atual-TXT'!A4586&lt;&gt;"",LEFT('Atual-TXT'!A4586,15),"")</f>
        <v/>
      </c>
      <c r="B4565" s="11" t="str">
        <f>IF('Atual-TXT'!A4586&lt;&gt;"",RIGHT(LEFT('Atual-TXT'!A4586,51),34),"")</f>
        <v/>
      </c>
      <c r="C4565" s="12" t="str">
        <f>IF('Atual-TXT'!A4586&lt;&gt;"",VALUE(RIGHT(LEFT('Atual-TXT'!A4586,75),23)),"")</f>
        <v/>
      </c>
      <c r="D4565" s="11" t="str">
        <f>IF('Atual-TXT'!A4586&lt;&gt;"",RIGHT(LEFT('Atual-TXT'!A4586,77),1),"")</f>
        <v/>
      </c>
      <c r="E4565" s="12" t="str">
        <f>IF('Atual-TXT'!A4586&lt;&gt;"",IF(MOD(VALUE(LEFT(A4565,1)),2)=1,IF(D4565="D",C4565,-C4565),IF(D4565="C",C4565,-C4565)),"")</f>
        <v/>
      </c>
    </row>
    <row r="4566" spans="1:5" x14ac:dyDescent="0.2">
      <c r="A4566" s="11" t="str">
        <f>IF('Atual-TXT'!A4587&lt;&gt;"",LEFT('Atual-TXT'!A4587,15),"")</f>
        <v/>
      </c>
      <c r="B4566" s="11" t="str">
        <f>IF('Atual-TXT'!A4587&lt;&gt;"",RIGHT(LEFT('Atual-TXT'!A4587,51),34),"")</f>
        <v/>
      </c>
      <c r="C4566" s="12" t="str">
        <f>IF('Atual-TXT'!A4587&lt;&gt;"",VALUE(RIGHT(LEFT('Atual-TXT'!A4587,75),23)),"")</f>
        <v/>
      </c>
      <c r="D4566" s="11" t="str">
        <f>IF('Atual-TXT'!A4587&lt;&gt;"",RIGHT(LEFT('Atual-TXT'!A4587,77),1),"")</f>
        <v/>
      </c>
      <c r="E4566" s="12" t="str">
        <f>IF('Atual-TXT'!A4587&lt;&gt;"",IF(MOD(VALUE(LEFT(A4566,1)),2)=1,IF(D4566="D",C4566,-C4566),IF(D4566="C",C4566,-C4566)),"")</f>
        <v/>
      </c>
    </row>
    <row r="4567" spans="1:5" x14ac:dyDescent="0.2">
      <c r="A4567" s="11" t="str">
        <f>IF('Atual-TXT'!A4588&lt;&gt;"",LEFT('Atual-TXT'!A4588,15),"")</f>
        <v/>
      </c>
      <c r="B4567" s="11" t="str">
        <f>IF('Atual-TXT'!A4588&lt;&gt;"",RIGHT(LEFT('Atual-TXT'!A4588,51),34),"")</f>
        <v/>
      </c>
      <c r="C4567" s="12" t="str">
        <f>IF('Atual-TXT'!A4588&lt;&gt;"",VALUE(RIGHT(LEFT('Atual-TXT'!A4588,75),23)),"")</f>
        <v/>
      </c>
      <c r="D4567" s="11" t="str">
        <f>IF('Atual-TXT'!A4588&lt;&gt;"",RIGHT(LEFT('Atual-TXT'!A4588,77),1),"")</f>
        <v/>
      </c>
      <c r="E4567" s="12" t="str">
        <f>IF('Atual-TXT'!A4588&lt;&gt;"",IF(MOD(VALUE(LEFT(A4567,1)),2)=1,IF(D4567="D",C4567,-C4567),IF(D4567="C",C4567,-C4567)),"")</f>
        <v/>
      </c>
    </row>
    <row r="4568" spans="1:5" x14ac:dyDescent="0.2">
      <c r="A4568" s="11" t="str">
        <f>IF('Atual-TXT'!A4589&lt;&gt;"",LEFT('Atual-TXT'!A4589,15),"")</f>
        <v/>
      </c>
      <c r="B4568" s="11" t="str">
        <f>IF('Atual-TXT'!A4589&lt;&gt;"",RIGHT(LEFT('Atual-TXT'!A4589,51),34),"")</f>
        <v/>
      </c>
      <c r="C4568" s="12" t="str">
        <f>IF('Atual-TXT'!A4589&lt;&gt;"",VALUE(RIGHT(LEFT('Atual-TXT'!A4589,75),23)),"")</f>
        <v/>
      </c>
      <c r="D4568" s="11" t="str">
        <f>IF('Atual-TXT'!A4589&lt;&gt;"",RIGHT(LEFT('Atual-TXT'!A4589,77),1),"")</f>
        <v/>
      </c>
      <c r="E4568" s="12" t="str">
        <f>IF('Atual-TXT'!A4589&lt;&gt;"",IF(MOD(VALUE(LEFT(A4568,1)),2)=1,IF(D4568="D",C4568,-C4568),IF(D4568="C",C4568,-C4568)),"")</f>
        <v/>
      </c>
    </row>
    <row r="4569" spans="1:5" x14ac:dyDescent="0.2">
      <c r="A4569" s="11" t="str">
        <f>IF('Atual-TXT'!A4590&lt;&gt;"",LEFT('Atual-TXT'!A4590,15),"")</f>
        <v/>
      </c>
      <c r="B4569" s="11" t="str">
        <f>IF('Atual-TXT'!A4590&lt;&gt;"",RIGHT(LEFT('Atual-TXT'!A4590,51),34),"")</f>
        <v/>
      </c>
      <c r="C4569" s="12" t="str">
        <f>IF('Atual-TXT'!A4590&lt;&gt;"",VALUE(RIGHT(LEFT('Atual-TXT'!A4590,75),23)),"")</f>
        <v/>
      </c>
      <c r="D4569" s="11" t="str">
        <f>IF('Atual-TXT'!A4590&lt;&gt;"",RIGHT(LEFT('Atual-TXT'!A4590,77),1),"")</f>
        <v/>
      </c>
      <c r="E4569" s="12" t="str">
        <f>IF('Atual-TXT'!A4590&lt;&gt;"",IF(MOD(VALUE(LEFT(A4569,1)),2)=1,IF(D4569="D",C4569,-C4569),IF(D4569="C",C4569,-C4569)),"")</f>
        <v/>
      </c>
    </row>
    <row r="4570" spans="1:5" x14ac:dyDescent="0.2">
      <c r="A4570" s="11" t="str">
        <f>IF('Atual-TXT'!A4591&lt;&gt;"",LEFT('Atual-TXT'!A4591,15),"")</f>
        <v/>
      </c>
      <c r="B4570" s="11" t="str">
        <f>IF('Atual-TXT'!A4591&lt;&gt;"",RIGHT(LEFT('Atual-TXT'!A4591,51),34),"")</f>
        <v/>
      </c>
      <c r="C4570" s="12" t="str">
        <f>IF('Atual-TXT'!A4591&lt;&gt;"",VALUE(RIGHT(LEFT('Atual-TXT'!A4591,75),23)),"")</f>
        <v/>
      </c>
      <c r="D4570" s="11" t="str">
        <f>IF('Atual-TXT'!A4591&lt;&gt;"",RIGHT(LEFT('Atual-TXT'!A4591,77),1),"")</f>
        <v/>
      </c>
      <c r="E4570" s="12" t="str">
        <f>IF('Atual-TXT'!A4591&lt;&gt;"",IF(MOD(VALUE(LEFT(A4570,1)),2)=1,IF(D4570="D",C4570,-C4570),IF(D4570="C",C4570,-C4570)),"")</f>
        <v/>
      </c>
    </row>
    <row r="4571" spans="1:5" x14ac:dyDescent="0.2">
      <c r="A4571" s="11" t="str">
        <f>IF('Atual-TXT'!A4592&lt;&gt;"",LEFT('Atual-TXT'!A4592,15),"")</f>
        <v/>
      </c>
      <c r="B4571" s="11" t="str">
        <f>IF('Atual-TXT'!A4592&lt;&gt;"",RIGHT(LEFT('Atual-TXT'!A4592,51),34),"")</f>
        <v/>
      </c>
      <c r="C4571" s="12" t="str">
        <f>IF('Atual-TXT'!A4592&lt;&gt;"",VALUE(RIGHT(LEFT('Atual-TXT'!A4592,75),23)),"")</f>
        <v/>
      </c>
      <c r="D4571" s="11" t="str">
        <f>IF('Atual-TXT'!A4592&lt;&gt;"",RIGHT(LEFT('Atual-TXT'!A4592,77),1),"")</f>
        <v/>
      </c>
      <c r="E4571" s="12" t="str">
        <f>IF('Atual-TXT'!A4592&lt;&gt;"",IF(MOD(VALUE(LEFT(A4571,1)),2)=1,IF(D4571="D",C4571,-C4571),IF(D4571="C",C4571,-C4571)),"")</f>
        <v/>
      </c>
    </row>
    <row r="4572" spans="1:5" x14ac:dyDescent="0.2">
      <c r="A4572" s="11" t="str">
        <f>IF('Atual-TXT'!A4593&lt;&gt;"",LEFT('Atual-TXT'!A4593,15),"")</f>
        <v/>
      </c>
      <c r="B4572" s="11" t="str">
        <f>IF('Atual-TXT'!A4593&lt;&gt;"",RIGHT(LEFT('Atual-TXT'!A4593,51),34),"")</f>
        <v/>
      </c>
      <c r="C4572" s="12" t="str">
        <f>IF('Atual-TXT'!A4593&lt;&gt;"",VALUE(RIGHT(LEFT('Atual-TXT'!A4593,75),23)),"")</f>
        <v/>
      </c>
      <c r="D4572" s="11" t="str">
        <f>IF('Atual-TXT'!A4593&lt;&gt;"",RIGHT(LEFT('Atual-TXT'!A4593,77),1),"")</f>
        <v/>
      </c>
      <c r="E4572" s="12" t="str">
        <f>IF('Atual-TXT'!A4593&lt;&gt;"",IF(MOD(VALUE(LEFT(A4572,1)),2)=1,IF(D4572="D",C4572,-C4572),IF(D4572="C",C4572,-C4572)),"")</f>
        <v/>
      </c>
    </row>
    <row r="4573" spans="1:5" x14ac:dyDescent="0.2">
      <c r="A4573" s="11" t="str">
        <f>IF('Atual-TXT'!A4594&lt;&gt;"",LEFT('Atual-TXT'!A4594,15),"")</f>
        <v/>
      </c>
      <c r="B4573" s="11" t="str">
        <f>IF('Atual-TXT'!A4594&lt;&gt;"",RIGHT(LEFT('Atual-TXT'!A4594,51),34),"")</f>
        <v/>
      </c>
      <c r="C4573" s="12" t="str">
        <f>IF('Atual-TXT'!A4594&lt;&gt;"",VALUE(RIGHT(LEFT('Atual-TXT'!A4594,75),23)),"")</f>
        <v/>
      </c>
      <c r="D4573" s="11" t="str">
        <f>IF('Atual-TXT'!A4594&lt;&gt;"",RIGHT(LEFT('Atual-TXT'!A4594,77),1),"")</f>
        <v/>
      </c>
      <c r="E4573" s="12" t="str">
        <f>IF('Atual-TXT'!A4594&lt;&gt;"",IF(MOD(VALUE(LEFT(A4573,1)),2)=1,IF(D4573="D",C4573,-C4573),IF(D4573="C",C4573,-C4573)),"")</f>
        <v/>
      </c>
    </row>
    <row r="4574" spans="1:5" x14ac:dyDescent="0.2">
      <c r="A4574" s="11" t="str">
        <f>IF('Atual-TXT'!A4595&lt;&gt;"",LEFT('Atual-TXT'!A4595,15),"")</f>
        <v/>
      </c>
      <c r="B4574" s="11" t="str">
        <f>IF('Atual-TXT'!A4595&lt;&gt;"",RIGHT(LEFT('Atual-TXT'!A4595,51),34),"")</f>
        <v/>
      </c>
      <c r="C4574" s="12" t="str">
        <f>IF('Atual-TXT'!A4595&lt;&gt;"",VALUE(RIGHT(LEFT('Atual-TXT'!A4595,75),23)),"")</f>
        <v/>
      </c>
      <c r="D4574" s="11" t="str">
        <f>IF('Atual-TXT'!A4595&lt;&gt;"",RIGHT(LEFT('Atual-TXT'!A4595,77),1),"")</f>
        <v/>
      </c>
      <c r="E4574" s="12" t="str">
        <f>IF('Atual-TXT'!A4595&lt;&gt;"",IF(MOD(VALUE(LEFT(A4574,1)),2)=1,IF(D4574="D",C4574,-C4574),IF(D4574="C",C4574,-C4574)),"")</f>
        <v/>
      </c>
    </row>
    <row r="4575" spans="1:5" x14ac:dyDescent="0.2">
      <c r="A4575" s="11" t="str">
        <f>IF('Atual-TXT'!A4596&lt;&gt;"",LEFT('Atual-TXT'!A4596,15),"")</f>
        <v/>
      </c>
      <c r="B4575" s="11" t="str">
        <f>IF('Atual-TXT'!A4596&lt;&gt;"",RIGHT(LEFT('Atual-TXT'!A4596,51),34),"")</f>
        <v/>
      </c>
      <c r="C4575" s="12" t="str">
        <f>IF('Atual-TXT'!A4596&lt;&gt;"",VALUE(RIGHT(LEFT('Atual-TXT'!A4596,75),23)),"")</f>
        <v/>
      </c>
      <c r="D4575" s="11" t="str">
        <f>IF('Atual-TXT'!A4596&lt;&gt;"",RIGHT(LEFT('Atual-TXT'!A4596,77),1),"")</f>
        <v/>
      </c>
      <c r="E4575" s="12" t="str">
        <f>IF('Atual-TXT'!A4596&lt;&gt;"",IF(MOD(VALUE(LEFT(A4575,1)),2)=1,IF(D4575="D",C4575,-C4575),IF(D4575="C",C4575,-C4575)),"")</f>
        <v/>
      </c>
    </row>
    <row r="4576" spans="1:5" x14ac:dyDescent="0.2">
      <c r="A4576" s="11" t="str">
        <f>IF('Atual-TXT'!A4597&lt;&gt;"",LEFT('Atual-TXT'!A4597,15),"")</f>
        <v/>
      </c>
      <c r="B4576" s="11" t="str">
        <f>IF('Atual-TXT'!A4597&lt;&gt;"",RIGHT(LEFT('Atual-TXT'!A4597,51),34),"")</f>
        <v/>
      </c>
      <c r="C4576" s="12" t="str">
        <f>IF('Atual-TXT'!A4597&lt;&gt;"",VALUE(RIGHT(LEFT('Atual-TXT'!A4597,75),23)),"")</f>
        <v/>
      </c>
      <c r="D4576" s="11" t="str">
        <f>IF('Atual-TXT'!A4597&lt;&gt;"",RIGHT(LEFT('Atual-TXT'!A4597,77),1),"")</f>
        <v/>
      </c>
      <c r="E4576" s="12" t="str">
        <f>IF('Atual-TXT'!A4597&lt;&gt;"",IF(MOD(VALUE(LEFT(A4576,1)),2)=1,IF(D4576="D",C4576,-C4576),IF(D4576="C",C4576,-C4576)),"")</f>
        <v/>
      </c>
    </row>
    <row r="4577" spans="1:5" x14ac:dyDescent="0.2">
      <c r="A4577" s="11" t="str">
        <f>IF('Atual-TXT'!A4598&lt;&gt;"",LEFT('Atual-TXT'!A4598,15),"")</f>
        <v/>
      </c>
      <c r="B4577" s="11" t="str">
        <f>IF('Atual-TXT'!A4598&lt;&gt;"",RIGHT(LEFT('Atual-TXT'!A4598,51),34),"")</f>
        <v/>
      </c>
      <c r="C4577" s="12" t="str">
        <f>IF('Atual-TXT'!A4598&lt;&gt;"",VALUE(RIGHT(LEFT('Atual-TXT'!A4598,75),23)),"")</f>
        <v/>
      </c>
      <c r="D4577" s="11" t="str">
        <f>IF('Atual-TXT'!A4598&lt;&gt;"",RIGHT(LEFT('Atual-TXT'!A4598,77),1),"")</f>
        <v/>
      </c>
      <c r="E4577" s="12" t="str">
        <f>IF('Atual-TXT'!A4598&lt;&gt;"",IF(MOD(VALUE(LEFT(A4577,1)),2)=1,IF(D4577="D",C4577,-C4577),IF(D4577="C",C4577,-C4577)),"")</f>
        <v/>
      </c>
    </row>
    <row r="4578" spans="1:5" x14ac:dyDescent="0.2">
      <c r="A4578" s="11" t="str">
        <f>IF('Atual-TXT'!A4599&lt;&gt;"",LEFT('Atual-TXT'!A4599,15),"")</f>
        <v/>
      </c>
      <c r="B4578" s="11" t="str">
        <f>IF('Atual-TXT'!A4599&lt;&gt;"",RIGHT(LEFT('Atual-TXT'!A4599,51),34),"")</f>
        <v/>
      </c>
      <c r="C4578" s="12" t="str">
        <f>IF('Atual-TXT'!A4599&lt;&gt;"",VALUE(RIGHT(LEFT('Atual-TXT'!A4599,75),23)),"")</f>
        <v/>
      </c>
      <c r="D4578" s="11" t="str">
        <f>IF('Atual-TXT'!A4599&lt;&gt;"",RIGHT(LEFT('Atual-TXT'!A4599,77),1),"")</f>
        <v/>
      </c>
      <c r="E4578" s="12" t="str">
        <f>IF('Atual-TXT'!A4599&lt;&gt;"",IF(MOD(VALUE(LEFT(A4578,1)),2)=1,IF(D4578="D",C4578,-C4578),IF(D4578="C",C4578,-C4578)),"")</f>
        <v/>
      </c>
    </row>
    <row r="4579" spans="1:5" x14ac:dyDescent="0.2">
      <c r="A4579" s="11" t="str">
        <f>IF('Atual-TXT'!A4600&lt;&gt;"",LEFT('Atual-TXT'!A4600,15),"")</f>
        <v/>
      </c>
      <c r="B4579" s="11" t="str">
        <f>IF('Atual-TXT'!A4600&lt;&gt;"",RIGHT(LEFT('Atual-TXT'!A4600,51),34),"")</f>
        <v/>
      </c>
      <c r="C4579" s="12" t="str">
        <f>IF('Atual-TXT'!A4600&lt;&gt;"",VALUE(RIGHT(LEFT('Atual-TXT'!A4600,75),23)),"")</f>
        <v/>
      </c>
      <c r="D4579" s="11" t="str">
        <f>IF('Atual-TXT'!A4600&lt;&gt;"",RIGHT(LEFT('Atual-TXT'!A4600,77),1),"")</f>
        <v/>
      </c>
      <c r="E4579" s="12" t="str">
        <f>IF('Atual-TXT'!A4600&lt;&gt;"",IF(MOD(VALUE(LEFT(A4579,1)),2)=1,IF(D4579="D",C4579,-C4579),IF(D4579="C",C4579,-C4579)),"")</f>
        <v/>
      </c>
    </row>
    <row r="4580" spans="1:5" x14ac:dyDescent="0.2">
      <c r="A4580" s="11" t="str">
        <f>IF('Atual-TXT'!A4601&lt;&gt;"",LEFT('Atual-TXT'!A4601,15),"")</f>
        <v/>
      </c>
      <c r="B4580" s="11" t="str">
        <f>IF('Atual-TXT'!A4601&lt;&gt;"",RIGHT(LEFT('Atual-TXT'!A4601,51),34),"")</f>
        <v/>
      </c>
      <c r="C4580" s="12" t="str">
        <f>IF('Atual-TXT'!A4601&lt;&gt;"",VALUE(RIGHT(LEFT('Atual-TXT'!A4601,75),23)),"")</f>
        <v/>
      </c>
      <c r="D4580" s="11" t="str">
        <f>IF('Atual-TXT'!A4601&lt;&gt;"",RIGHT(LEFT('Atual-TXT'!A4601,77),1),"")</f>
        <v/>
      </c>
      <c r="E4580" s="12" t="str">
        <f>IF('Atual-TXT'!A4601&lt;&gt;"",IF(MOD(VALUE(LEFT(A4580,1)),2)=1,IF(D4580="D",C4580,-C4580),IF(D4580="C",C4580,-C4580)),"")</f>
        <v/>
      </c>
    </row>
    <row r="4581" spans="1:5" x14ac:dyDescent="0.2">
      <c r="A4581" s="11" t="str">
        <f>IF('Atual-TXT'!A4602&lt;&gt;"",LEFT('Atual-TXT'!A4602,15),"")</f>
        <v/>
      </c>
      <c r="B4581" s="11" t="str">
        <f>IF('Atual-TXT'!A4602&lt;&gt;"",RIGHT(LEFT('Atual-TXT'!A4602,51),34),"")</f>
        <v/>
      </c>
      <c r="C4581" s="12" t="str">
        <f>IF('Atual-TXT'!A4602&lt;&gt;"",VALUE(RIGHT(LEFT('Atual-TXT'!A4602,75),23)),"")</f>
        <v/>
      </c>
      <c r="D4581" s="11" t="str">
        <f>IF('Atual-TXT'!A4602&lt;&gt;"",RIGHT(LEFT('Atual-TXT'!A4602,77),1),"")</f>
        <v/>
      </c>
      <c r="E4581" s="12" t="str">
        <f>IF('Atual-TXT'!A4602&lt;&gt;"",IF(MOD(VALUE(LEFT(A4581,1)),2)=1,IF(D4581="D",C4581,-C4581),IF(D4581="C",C4581,-C4581)),"")</f>
        <v/>
      </c>
    </row>
    <row r="4582" spans="1:5" x14ac:dyDescent="0.2">
      <c r="A4582" s="11" t="str">
        <f>IF('Atual-TXT'!A4603&lt;&gt;"",LEFT('Atual-TXT'!A4603,15),"")</f>
        <v/>
      </c>
      <c r="B4582" s="11" t="str">
        <f>IF('Atual-TXT'!A4603&lt;&gt;"",RIGHT(LEFT('Atual-TXT'!A4603,51),34),"")</f>
        <v/>
      </c>
      <c r="C4582" s="12" t="str">
        <f>IF('Atual-TXT'!A4603&lt;&gt;"",VALUE(RIGHT(LEFT('Atual-TXT'!A4603,75),23)),"")</f>
        <v/>
      </c>
      <c r="D4582" s="11" t="str">
        <f>IF('Atual-TXT'!A4603&lt;&gt;"",RIGHT(LEFT('Atual-TXT'!A4603,77),1),"")</f>
        <v/>
      </c>
      <c r="E4582" s="12" t="str">
        <f>IF('Atual-TXT'!A4603&lt;&gt;"",IF(MOD(VALUE(LEFT(A4582,1)),2)=1,IF(D4582="D",C4582,-C4582),IF(D4582="C",C4582,-C4582)),"")</f>
        <v/>
      </c>
    </row>
    <row r="4583" spans="1:5" x14ac:dyDescent="0.2">
      <c r="A4583" s="11" t="str">
        <f>IF('Atual-TXT'!A4604&lt;&gt;"",LEFT('Atual-TXT'!A4604,15),"")</f>
        <v/>
      </c>
      <c r="B4583" s="11" t="str">
        <f>IF('Atual-TXT'!A4604&lt;&gt;"",RIGHT(LEFT('Atual-TXT'!A4604,51),34),"")</f>
        <v/>
      </c>
      <c r="C4583" s="12" t="str">
        <f>IF('Atual-TXT'!A4604&lt;&gt;"",VALUE(RIGHT(LEFT('Atual-TXT'!A4604,75),23)),"")</f>
        <v/>
      </c>
      <c r="D4583" s="11" t="str">
        <f>IF('Atual-TXT'!A4604&lt;&gt;"",RIGHT(LEFT('Atual-TXT'!A4604,77),1),"")</f>
        <v/>
      </c>
      <c r="E4583" s="12" t="str">
        <f>IF('Atual-TXT'!A4604&lt;&gt;"",IF(MOD(VALUE(LEFT(A4583,1)),2)=1,IF(D4583="D",C4583,-C4583),IF(D4583="C",C4583,-C4583)),"")</f>
        <v/>
      </c>
    </row>
    <row r="4584" spans="1:5" x14ac:dyDescent="0.2">
      <c r="A4584" s="11" t="str">
        <f>IF('Atual-TXT'!A4605&lt;&gt;"",LEFT('Atual-TXT'!A4605,15),"")</f>
        <v/>
      </c>
      <c r="B4584" s="11" t="str">
        <f>IF('Atual-TXT'!A4605&lt;&gt;"",RIGHT(LEFT('Atual-TXT'!A4605,51),34),"")</f>
        <v/>
      </c>
      <c r="C4584" s="12" t="str">
        <f>IF('Atual-TXT'!A4605&lt;&gt;"",VALUE(RIGHT(LEFT('Atual-TXT'!A4605,75),23)),"")</f>
        <v/>
      </c>
      <c r="D4584" s="11" t="str">
        <f>IF('Atual-TXT'!A4605&lt;&gt;"",RIGHT(LEFT('Atual-TXT'!A4605,77),1),"")</f>
        <v/>
      </c>
      <c r="E4584" s="12" t="str">
        <f>IF('Atual-TXT'!A4605&lt;&gt;"",IF(MOD(VALUE(LEFT(A4584,1)),2)=1,IF(D4584="D",C4584,-C4584),IF(D4584="C",C4584,-C4584)),"")</f>
        <v/>
      </c>
    </row>
    <row r="4585" spans="1:5" x14ac:dyDescent="0.2">
      <c r="A4585" s="11" t="str">
        <f>IF('Atual-TXT'!A4606&lt;&gt;"",LEFT('Atual-TXT'!A4606,15),"")</f>
        <v/>
      </c>
      <c r="B4585" s="11" t="str">
        <f>IF('Atual-TXT'!A4606&lt;&gt;"",RIGHT(LEFT('Atual-TXT'!A4606,51),34),"")</f>
        <v/>
      </c>
      <c r="C4585" s="12" t="str">
        <f>IF('Atual-TXT'!A4606&lt;&gt;"",VALUE(RIGHT(LEFT('Atual-TXT'!A4606,75),23)),"")</f>
        <v/>
      </c>
      <c r="D4585" s="11" t="str">
        <f>IF('Atual-TXT'!A4606&lt;&gt;"",RIGHT(LEFT('Atual-TXT'!A4606,77),1),"")</f>
        <v/>
      </c>
      <c r="E4585" s="12" t="str">
        <f>IF('Atual-TXT'!A4606&lt;&gt;"",IF(MOD(VALUE(LEFT(A4585,1)),2)=1,IF(D4585="D",C4585,-C4585),IF(D4585="C",C4585,-C4585)),"")</f>
        <v/>
      </c>
    </row>
    <row r="4586" spans="1:5" x14ac:dyDescent="0.2">
      <c r="A4586" s="11" t="str">
        <f>IF('Atual-TXT'!A4607&lt;&gt;"",LEFT('Atual-TXT'!A4607,15),"")</f>
        <v/>
      </c>
      <c r="B4586" s="11" t="str">
        <f>IF('Atual-TXT'!A4607&lt;&gt;"",RIGHT(LEFT('Atual-TXT'!A4607,51),34),"")</f>
        <v/>
      </c>
      <c r="C4586" s="12" t="str">
        <f>IF('Atual-TXT'!A4607&lt;&gt;"",VALUE(RIGHT(LEFT('Atual-TXT'!A4607,75),23)),"")</f>
        <v/>
      </c>
      <c r="D4586" s="11" t="str">
        <f>IF('Atual-TXT'!A4607&lt;&gt;"",RIGHT(LEFT('Atual-TXT'!A4607,77),1),"")</f>
        <v/>
      </c>
      <c r="E4586" s="12" t="str">
        <f>IF('Atual-TXT'!A4607&lt;&gt;"",IF(MOD(VALUE(LEFT(A4586,1)),2)=1,IF(D4586="D",C4586,-C4586),IF(D4586="C",C4586,-C4586)),"")</f>
        <v/>
      </c>
    </row>
    <row r="4587" spans="1:5" x14ac:dyDescent="0.2">
      <c r="A4587" s="11" t="str">
        <f>IF('Atual-TXT'!A4608&lt;&gt;"",LEFT('Atual-TXT'!A4608,15),"")</f>
        <v/>
      </c>
      <c r="B4587" s="11" t="str">
        <f>IF('Atual-TXT'!A4608&lt;&gt;"",RIGHT(LEFT('Atual-TXT'!A4608,51),34),"")</f>
        <v/>
      </c>
      <c r="C4587" s="12" t="str">
        <f>IF('Atual-TXT'!A4608&lt;&gt;"",VALUE(RIGHT(LEFT('Atual-TXT'!A4608,75),23)),"")</f>
        <v/>
      </c>
      <c r="D4587" s="11" t="str">
        <f>IF('Atual-TXT'!A4608&lt;&gt;"",RIGHT(LEFT('Atual-TXT'!A4608,77),1),"")</f>
        <v/>
      </c>
      <c r="E4587" s="12" t="str">
        <f>IF('Atual-TXT'!A4608&lt;&gt;"",IF(MOD(VALUE(LEFT(A4587,1)),2)=1,IF(D4587="D",C4587,-C4587),IF(D4587="C",C4587,-C4587)),"")</f>
        <v/>
      </c>
    </row>
    <row r="4588" spans="1:5" x14ac:dyDescent="0.2">
      <c r="A4588" s="11" t="str">
        <f>IF('Atual-TXT'!A4609&lt;&gt;"",LEFT('Atual-TXT'!A4609,15),"")</f>
        <v/>
      </c>
      <c r="B4588" s="11" t="str">
        <f>IF('Atual-TXT'!A4609&lt;&gt;"",RIGHT(LEFT('Atual-TXT'!A4609,51),34),"")</f>
        <v/>
      </c>
      <c r="C4588" s="12" t="str">
        <f>IF('Atual-TXT'!A4609&lt;&gt;"",VALUE(RIGHT(LEFT('Atual-TXT'!A4609,75),23)),"")</f>
        <v/>
      </c>
      <c r="D4588" s="11" t="str">
        <f>IF('Atual-TXT'!A4609&lt;&gt;"",RIGHT(LEFT('Atual-TXT'!A4609,77),1),"")</f>
        <v/>
      </c>
      <c r="E4588" s="12" t="str">
        <f>IF('Atual-TXT'!A4609&lt;&gt;"",IF(MOD(VALUE(LEFT(A4588,1)),2)=1,IF(D4588="D",C4588,-C4588),IF(D4588="C",C4588,-C4588)),"")</f>
        <v/>
      </c>
    </row>
    <row r="4589" spans="1:5" x14ac:dyDescent="0.2">
      <c r="A4589" s="11" t="str">
        <f>IF('Atual-TXT'!A4610&lt;&gt;"",LEFT('Atual-TXT'!A4610,15),"")</f>
        <v/>
      </c>
      <c r="B4589" s="11" t="str">
        <f>IF('Atual-TXT'!A4610&lt;&gt;"",RIGHT(LEFT('Atual-TXT'!A4610,51),34),"")</f>
        <v/>
      </c>
      <c r="C4589" s="12" t="str">
        <f>IF('Atual-TXT'!A4610&lt;&gt;"",VALUE(RIGHT(LEFT('Atual-TXT'!A4610,75),23)),"")</f>
        <v/>
      </c>
      <c r="D4589" s="11" t="str">
        <f>IF('Atual-TXT'!A4610&lt;&gt;"",RIGHT(LEFT('Atual-TXT'!A4610,77),1),"")</f>
        <v/>
      </c>
      <c r="E4589" s="12" t="str">
        <f>IF('Atual-TXT'!A4610&lt;&gt;"",IF(MOD(VALUE(LEFT(A4589,1)),2)=1,IF(D4589="D",C4589,-C4589),IF(D4589="C",C4589,-C4589)),"")</f>
        <v/>
      </c>
    </row>
    <row r="4590" spans="1:5" x14ac:dyDescent="0.2">
      <c r="A4590" s="11" t="str">
        <f>IF('Atual-TXT'!A4611&lt;&gt;"",LEFT('Atual-TXT'!A4611,15),"")</f>
        <v/>
      </c>
      <c r="B4590" s="11" t="str">
        <f>IF('Atual-TXT'!A4611&lt;&gt;"",RIGHT(LEFT('Atual-TXT'!A4611,51),34),"")</f>
        <v/>
      </c>
      <c r="C4590" s="12" t="str">
        <f>IF('Atual-TXT'!A4611&lt;&gt;"",VALUE(RIGHT(LEFT('Atual-TXT'!A4611,75),23)),"")</f>
        <v/>
      </c>
      <c r="D4590" s="11" t="str">
        <f>IF('Atual-TXT'!A4611&lt;&gt;"",RIGHT(LEFT('Atual-TXT'!A4611,77),1),"")</f>
        <v/>
      </c>
      <c r="E4590" s="12" t="str">
        <f>IF('Atual-TXT'!A4611&lt;&gt;"",IF(MOD(VALUE(LEFT(A4590,1)),2)=1,IF(D4590="D",C4590,-C4590),IF(D4590="C",C4590,-C4590)),"")</f>
        <v/>
      </c>
    </row>
    <row r="4591" spans="1:5" x14ac:dyDescent="0.2">
      <c r="A4591" s="11" t="str">
        <f>IF('Atual-TXT'!A4612&lt;&gt;"",LEFT('Atual-TXT'!A4612,15),"")</f>
        <v/>
      </c>
      <c r="B4591" s="11" t="str">
        <f>IF('Atual-TXT'!A4612&lt;&gt;"",RIGHT(LEFT('Atual-TXT'!A4612,51),34),"")</f>
        <v/>
      </c>
      <c r="C4591" s="12" t="str">
        <f>IF('Atual-TXT'!A4612&lt;&gt;"",VALUE(RIGHT(LEFT('Atual-TXT'!A4612,75),23)),"")</f>
        <v/>
      </c>
      <c r="D4591" s="11" t="str">
        <f>IF('Atual-TXT'!A4612&lt;&gt;"",RIGHT(LEFT('Atual-TXT'!A4612,77),1),"")</f>
        <v/>
      </c>
      <c r="E4591" s="12" t="str">
        <f>IF('Atual-TXT'!A4612&lt;&gt;"",IF(MOD(VALUE(LEFT(A4591,1)),2)=1,IF(D4591="D",C4591,-C4591),IF(D4591="C",C4591,-C4591)),"")</f>
        <v/>
      </c>
    </row>
    <row r="4592" spans="1:5" x14ac:dyDescent="0.2">
      <c r="A4592" s="11" t="str">
        <f>IF('Atual-TXT'!A4613&lt;&gt;"",LEFT('Atual-TXT'!A4613,15),"")</f>
        <v/>
      </c>
      <c r="B4592" s="11" t="str">
        <f>IF('Atual-TXT'!A4613&lt;&gt;"",RIGHT(LEFT('Atual-TXT'!A4613,51),34),"")</f>
        <v/>
      </c>
      <c r="C4592" s="12" t="str">
        <f>IF('Atual-TXT'!A4613&lt;&gt;"",VALUE(RIGHT(LEFT('Atual-TXT'!A4613,75),23)),"")</f>
        <v/>
      </c>
      <c r="D4592" s="11" t="str">
        <f>IF('Atual-TXT'!A4613&lt;&gt;"",RIGHT(LEFT('Atual-TXT'!A4613,77),1),"")</f>
        <v/>
      </c>
      <c r="E4592" s="12" t="str">
        <f>IF('Atual-TXT'!A4613&lt;&gt;"",IF(MOD(VALUE(LEFT(A4592,1)),2)=1,IF(D4592="D",C4592,-C4592),IF(D4592="C",C4592,-C4592)),"")</f>
        <v/>
      </c>
    </row>
    <row r="4593" spans="1:5" x14ac:dyDescent="0.2">
      <c r="A4593" s="11" t="str">
        <f>IF('Atual-TXT'!A4614&lt;&gt;"",LEFT('Atual-TXT'!A4614,15),"")</f>
        <v/>
      </c>
      <c r="B4593" s="11" t="str">
        <f>IF('Atual-TXT'!A4614&lt;&gt;"",RIGHT(LEFT('Atual-TXT'!A4614,51),34),"")</f>
        <v/>
      </c>
      <c r="C4593" s="12" t="str">
        <f>IF('Atual-TXT'!A4614&lt;&gt;"",VALUE(RIGHT(LEFT('Atual-TXT'!A4614,75),23)),"")</f>
        <v/>
      </c>
      <c r="D4593" s="11" t="str">
        <f>IF('Atual-TXT'!A4614&lt;&gt;"",RIGHT(LEFT('Atual-TXT'!A4614,77),1),"")</f>
        <v/>
      </c>
      <c r="E4593" s="12" t="str">
        <f>IF('Atual-TXT'!A4614&lt;&gt;"",IF(MOD(VALUE(LEFT(A4593,1)),2)=1,IF(D4593="D",C4593,-C4593),IF(D4593="C",C4593,-C4593)),"")</f>
        <v/>
      </c>
    </row>
    <row r="4594" spans="1:5" x14ac:dyDescent="0.2">
      <c r="A4594" s="11" t="str">
        <f>IF('Atual-TXT'!A4615&lt;&gt;"",LEFT('Atual-TXT'!A4615,15),"")</f>
        <v/>
      </c>
      <c r="B4594" s="11" t="str">
        <f>IF('Atual-TXT'!A4615&lt;&gt;"",RIGHT(LEFT('Atual-TXT'!A4615,51),34),"")</f>
        <v/>
      </c>
      <c r="C4594" s="12" t="str">
        <f>IF('Atual-TXT'!A4615&lt;&gt;"",VALUE(RIGHT(LEFT('Atual-TXT'!A4615,75),23)),"")</f>
        <v/>
      </c>
      <c r="D4594" s="11" t="str">
        <f>IF('Atual-TXT'!A4615&lt;&gt;"",RIGHT(LEFT('Atual-TXT'!A4615,77),1),"")</f>
        <v/>
      </c>
      <c r="E4594" s="12" t="str">
        <f>IF('Atual-TXT'!A4615&lt;&gt;"",IF(MOD(VALUE(LEFT(A4594,1)),2)=1,IF(D4594="D",C4594,-C4594),IF(D4594="C",C4594,-C4594)),"")</f>
        <v/>
      </c>
    </row>
    <row r="4595" spans="1:5" x14ac:dyDescent="0.2">
      <c r="A4595" s="11" t="str">
        <f>IF('Atual-TXT'!A4616&lt;&gt;"",LEFT('Atual-TXT'!A4616,15),"")</f>
        <v/>
      </c>
      <c r="B4595" s="11" t="str">
        <f>IF('Atual-TXT'!A4616&lt;&gt;"",RIGHT(LEFT('Atual-TXT'!A4616,51),34),"")</f>
        <v/>
      </c>
      <c r="C4595" s="12" t="str">
        <f>IF('Atual-TXT'!A4616&lt;&gt;"",VALUE(RIGHT(LEFT('Atual-TXT'!A4616,75),23)),"")</f>
        <v/>
      </c>
      <c r="D4595" s="11" t="str">
        <f>IF('Atual-TXT'!A4616&lt;&gt;"",RIGHT(LEFT('Atual-TXT'!A4616,77),1),"")</f>
        <v/>
      </c>
      <c r="E4595" s="12" t="str">
        <f>IF('Atual-TXT'!A4616&lt;&gt;"",IF(MOD(VALUE(LEFT(A4595,1)),2)=1,IF(D4595="D",C4595,-C4595),IF(D4595="C",C4595,-C4595)),"")</f>
        <v/>
      </c>
    </row>
    <row r="4596" spans="1:5" x14ac:dyDescent="0.2">
      <c r="A4596" s="11" t="str">
        <f>IF('Atual-TXT'!A4617&lt;&gt;"",LEFT('Atual-TXT'!A4617,15),"")</f>
        <v/>
      </c>
      <c r="B4596" s="11" t="str">
        <f>IF('Atual-TXT'!A4617&lt;&gt;"",RIGHT(LEFT('Atual-TXT'!A4617,51),34),"")</f>
        <v/>
      </c>
      <c r="C4596" s="12" t="str">
        <f>IF('Atual-TXT'!A4617&lt;&gt;"",VALUE(RIGHT(LEFT('Atual-TXT'!A4617,75),23)),"")</f>
        <v/>
      </c>
      <c r="D4596" s="11" t="str">
        <f>IF('Atual-TXT'!A4617&lt;&gt;"",RIGHT(LEFT('Atual-TXT'!A4617,77),1),"")</f>
        <v/>
      </c>
      <c r="E4596" s="12" t="str">
        <f>IF('Atual-TXT'!A4617&lt;&gt;"",IF(MOD(VALUE(LEFT(A4596,1)),2)=1,IF(D4596="D",C4596,-C4596),IF(D4596="C",C4596,-C4596)),"")</f>
        <v/>
      </c>
    </row>
    <row r="4597" spans="1:5" x14ac:dyDescent="0.2">
      <c r="A4597" s="11" t="str">
        <f>IF('Atual-TXT'!A4618&lt;&gt;"",LEFT('Atual-TXT'!A4618,15),"")</f>
        <v/>
      </c>
      <c r="B4597" s="11" t="str">
        <f>IF('Atual-TXT'!A4618&lt;&gt;"",RIGHT(LEFT('Atual-TXT'!A4618,51),34),"")</f>
        <v/>
      </c>
      <c r="C4597" s="12" t="str">
        <f>IF('Atual-TXT'!A4618&lt;&gt;"",VALUE(RIGHT(LEFT('Atual-TXT'!A4618,75),23)),"")</f>
        <v/>
      </c>
      <c r="D4597" s="11" t="str">
        <f>IF('Atual-TXT'!A4618&lt;&gt;"",RIGHT(LEFT('Atual-TXT'!A4618,77),1),"")</f>
        <v/>
      </c>
      <c r="E4597" s="12" t="str">
        <f>IF('Atual-TXT'!A4618&lt;&gt;"",IF(MOD(VALUE(LEFT(A4597,1)),2)=1,IF(D4597="D",C4597,-C4597),IF(D4597="C",C4597,-C4597)),"")</f>
        <v/>
      </c>
    </row>
    <row r="4598" spans="1:5" x14ac:dyDescent="0.2">
      <c r="A4598" s="11" t="str">
        <f>IF('Atual-TXT'!A4619&lt;&gt;"",LEFT('Atual-TXT'!A4619,15),"")</f>
        <v/>
      </c>
      <c r="B4598" s="11" t="str">
        <f>IF('Atual-TXT'!A4619&lt;&gt;"",RIGHT(LEFT('Atual-TXT'!A4619,51),34),"")</f>
        <v/>
      </c>
      <c r="C4598" s="12" t="str">
        <f>IF('Atual-TXT'!A4619&lt;&gt;"",VALUE(RIGHT(LEFT('Atual-TXT'!A4619,75),23)),"")</f>
        <v/>
      </c>
      <c r="D4598" s="11" t="str">
        <f>IF('Atual-TXT'!A4619&lt;&gt;"",RIGHT(LEFT('Atual-TXT'!A4619,77),1),"")</f>
        <v/>
      </c>
      <c r="E4598" s="12" t="str">
        <f>IF('Atual-TXT'!A4619&lt;&gt;"",IF(MOD(VALUE(LEFT(A4598,1)),2)=1,IF(D4598="D",C4598,-C4598),IF(D4598="C",C4598,-C4598)),"")</f>
        <v/>
      </c>
    </row>
    <row r="4599" spans="1:5" x14ac:dyDescent="0.2">
      <c r="A4599" s="11" t="str">
        <f>IF('Atual-TXT'!A4620&lt;&gt;"",LEFT('Atual-TXT'!A4620,15),"")</f>
        <v/>
      </c>
      <c r="B4599" s="11" t="str">
        <f>IF('Atual-TXT'!A4620&lt;&gt;"",RIGHT(LEFT('Atual-TXT'!A4620,51),34),"")</f>
        <v/>
      </c>
      <c r="C4599" s="12" t="str">
        <f>IF('Atual-TXT'!A4620&lt;&gt;"",VALUE(RIGHT(LEFT('Atual-TXT'!A4620,75),23)),"")</f>
        <v/>
      </c>
      <c r="D4599" s="11" t="str">
        <f>IF('Atual-TXT'!A4620&lt;&gt;"",RIGHT(LEFT('Atual-TXT'!A4620,77),1),"")</f>
        <v/>
      </c>
      <c r="E4599" s="12" t="str">
        <f>IF('Atual-TXT'!A4620&lt;&gt;"",IF(MOD(VALUE(LEFT(A4599,1)),2)=1,IF(D4599="D",C4599,-C4599),IF(D4599="C",C4599,-C4599)),"")</f>
        <v/>
      </c>
    </row>
    <row r="4600" spans="1:5" x14ac:dyDescent="0.2">
      <c r="A4600" s="11" t="str">
        <f>IF('Atual-TXT'!A4621&lt;&gt;"",LEFT('Atual-TXT'!A4621,15),"")</f>
        <v/>
      </c>
      <c r="B4600" s="11" t="str">
        <f>IF('Atual-TXT'!A4621&lt;&gt;"",RIGHT(LEFT('Atual-TXT'!A4621,51),34),"")</f>
        <v/>
      </c>
      <c r="C4600" s="12" t="str">
        <f>IF('Atual-TXT'!A4621&lt;&gt;"",VALUE(RIGHT(LEFT('Atual-TXT'!A4621,75),23)),"")</f>
        <v/>
      </c>
      <c r="D4600" s="11" t="str">
        <f>IF('Atual-TXT'!A4621&lt;&gt;"",RIGHT(LEFT('Atual-TXT'!A4621,77),1),"")</f>
        <v/>
      </c>
      <c r="E4600" s="12" t="str">
        <f>IF('Atual-TXT'!A4621&lt;&gt;"",IF(MOD(VALUE(LEFT(A4600,1)),2)=1,IF(D4600="D",C4600,-C4600),IF(D4600="C",C4600,-C4600)),"")</f>
        <v/>
      </c>
    </row>
    <row r="4601" spans="1:5" x14ac:dyDescent="0.2">
      <c r="A4601" s="11" t="str">
        <f>IF('Atual-TXT'!A4622&lt;&gt;"",LEFT('Atual-TXT'!A4622,15),"")</f>
        <v/>
      </c>
      <c r="B4601" s="11" t="str">
        <f>IF('Atual-TXT'!A4622&lt;&gt;"",RIGHT(LEFT('Atual-TXT'!A4622,51),34),"")</f>
        <v/>
      </c>
      <c r="C4601" s="12" t="str">
        <f>IF('Atual-TXT'!A4622&lt;&gt;"",VALUE(RIGHT(LEFT('Atual-TXT'!A4622,75),23)),"")</f>
        <v/>
      </c>
      <c r="D4601" s="11" t="str">
        <f>IF('Atual-TXT'!A4622&lt;&gt;"",RIGHT(LEFT('Atual-TXT'!A4622,77),1),"")</f>
        <v/>
      </c>
      <c r="E4601" s="12" t="str">
        <f>IF('Atual-TXT'!A4622&lt;&gt;"",IF(MOD(VALUE(LEFT(A4601,1)),2)=1,IF(D4601="D",C4601,-C4601),IF(D4601="C",C4601,-C4601)),"")</f>
        <v/>
      </c>
    </row>
    <row r="4602" spans="1:5" x14ac:dyDescent="0.2">
      <c r="A4602" s="11" t="str">
        <f>IF('Atual-TXT'!A4623&lt;&gt;"",LEFT('Atual-TXT'!A4623,15),"")</f>
        <v/>
      </c>
      <c r="B4602" s="11" t="str">
        <f>IF('Atual-TXT'!A4623&lt;&gt;"",RIGHT(LEFT('Atual-TXT'!A4623,51),34),"")</f>
        <v/>
      </c>
      <c r="C4602" s="12" t="str">
        <f>IF('Atual-TXT'!A4623&lt;&gt;"",VALUE(RIGHT(LEFT('Atual-TXT'!A4623,75),23)),"")</f>
        <v/>
      </c>
      <c r="D4602" s="11" t="str">
        <f>IF('Atual-TXT'!A4623&lt;&gt;"",RIGHT(LEFT('Atual-TXT'!A4623,77),1),"")</f>
        <v/>
      </c>
      <c r="E4602" s="12" t="str">
        <f>IF('Atual-TXT'!A4623&lt;&gt;"",IF(MOD(VALUE(LEFT(A4602,1)),2)=1,IF(D4602="D",C4602,-C4602),IF(D4602="C",C4602,-C4602)),"")</f>
        <v/>
      </c>
    </row>
    <row r="4603" spans="1:5" x14ac:dyDescent="0.2">
      <c r="A4603" s="11" t="str">
        <f>IF('Atual-TXT'!A4624&lt;&gt;"",LEFT('Atual-TXT'!A4624,15),"")</f>
        <v/>
      </c>
      <c r="B4603" s="11" t="str">
        <f>IF('Atual-TXT'!A4624&lt;&gt;"",RIGHT(LEFT('Atual-TXT'!A4624,51),34),"")</f>
        <v/>
      </c>
      <c r="C4603" s="12" t="str">
        <f>IF('Atual-TXT'!A4624&lt;&gt;"",VALUE(RIGHT(LEFT('Atual-TXT'!A4624,75),23)),"")</f>
        <v/>
      </c>
      <c r="D4603" s="11" t="str">
        <f>IF('Atual-TXT'!A4624&lt;&gt;"",RIGHT(LEFT('Atual-TXT'!A4624,77),1),"")</f>
        <v/>
      </c>
      <c r="E4603" s="12" t="str">
        <f>IF('Atual-TXT'!A4624&lt;&gt;"",IF(MOD(VALUE(LEFT(A4603,1)),2)=1,IF(D4603="D",C4603,-C4603),IF(D4603="C",C4603,-C4603)),"")</f>
        <v/>
      </c>
    </row>
    <row r="4604" spans="1:5" x14ac:dyDescent="0.2">
      <c r="A4604" s="11" t="str">
        <f>IF('Atual-TXT'!A4625&lt;&gt;"",LEFT('Atual-TXT'!A4625,15),"")</f>
        <v/>
      </c>
      <c r="B4604" s="11" t="str">
        <f>IF('Atual-TXT'!A4625&lt;&gt;"",RIGHT(LEFT('Atual-TXT'!A4625,51),34),"")</f>
        <v/>
      </c>
      <c r="C4604" s="12" t="str">
        <f>IF('Atual-TXT'!A4625&lt;&gt;"",VALUE(RIGHT(LEFT('Atual-TXT'!A4625,75),23)),"")</f>
        <v/>
      </c>
      <c r="D4604" s="11" t="str">
        <f>IF('Atual-TXT'!A4625&lt;&gt;"",RIGHT(LEFT('Atual-TXT'!A4625,77),1),"")</f>
        <v/>
      </c>
      <c r="E4604" s="12" t="str">
        <f>IF('Atual-TXT'!A4625&lt;&gt;"",IF(MOD(VALUE(LEFT(A4604,1)),2)=1,IF(D4604="D",C4604,-C4604),IF(D4604="C",C4604,-C4604)),"")</f>
        <v/>
      </c>
    </row>
    <row r="4605" spans="1:5" x14ac:dyDescent="0.2">
      <c r="A4605" s="11" t="str">
        <f>IF('Atual-TXT'!A4626&lt;&gt;"",LEFT('Atual-TXT'!A4626,15),"")</f>
        <v/>
      </c>
      <c r="B4605" s="11" t="str">
        <f>IF('Atual-TXT'!A4626&lt;&gt;"",RIGHT(LEFT('Atual-TXT'!A4626,51),34),"")</f>
        <v/>
      </c>
      <c r="C4605" s="12" t="str">
        <f>IF('Atual-TXT'!A4626&lt;&gt;"",VALUE(RIGHT(LEFT('Atual-TXT'!A4626,75),23)),"")</f>
        <v/>
      </c>
      <c r="D4605" s="11" t="str">
        <f>IF('Atual-TXT'!A4626&lt;&gt;"",RIGHT(LEFT('Atual-TXT'!A4626,77),1),"")</f>
        <v/>
      </c>
      <c r="E4605" s="12" t="str">
        <f>IF('Atual-TXT'!A4626&lt;&gt;"",IF(MOD(VALUE(LEFT(A4605,1)),2)=1,IF(D4605="D",C4605,-C4605),IF(D4605="C",C4605,-C4605)),"")</f>
        <v/>
      </c>
    </row>
    <row r="4606" spans="1:5" x14ac:dyDescent="0.2">
      <c r="A4606" s="11" t="str">
        <f>IF('Atual-TXT'!A4627&lt;&gt;"",LEFT('Atual-TXT'!A4627,15),"")</f>
        <v/>
      </c>
      <c r="B4606" s="11" t="str">
        <f>IF('Atual-TXT'!A4627&lt;&gt;"",RIGHT(LEFT('Atual-TXT'!A4627,51),34),"")</f>
        <v/>
      </c>
      <c r="C4606" s="12" t="str">
        <f>IF('Atual-TXT'!A4627&lt;&gt;"",VALUE(RIGHT(LEFT('Atual-TXT'!A4627,75),23)),"")</f>
        <v/>
      </c>
      <c r="D4606" s="11" t="str">
        <f>IF('Atual-TXT'!A4627&lt;&gt;"",RIGHT(LEFT('Atual-TXT'!A4627,77),1),"")</f>
        <v/>
      </c>
      <c r="E4606" s="12" t="str">
        <f>IF('Atual-TXT'!A4627&lt;&gt;"",IF(MOD(VALUE(LEFT(A4606,1)),2)=1,IF(D4606="D",C4606,-C4606),IF(D4606="C",C4606,-C4606)),"")</f>
        <v/>
      </c>
    </row>
    <row r="4607" spans="1:5" x14ac:dyDescent="0.2">
      <c r="A4607" s="11" t="str">
        <f>IF('Atual-TXT'!A4628&lt;&gt;"",LEFT('Atual-TXT'!A4628,15),"")</f>
        <v/>
      </c>
      <c r="B4607" s="11" t="str">
        <f>IF('Atual-TXT'!A4628&lt;&gt;"",RIGHT(LEFT('Atual-TXT'!A4628,51),34),"")</f>
        <v/>
      </c>
      <c r="C4607" s="12" t="str">
        <f>IF('Atual-TXT'!A4628&lt;&gt;"",VALUE(RIGHT(LEFT('Atual-TXT'!A4628,75),23)),"")</f>
        <v/>
      </c>
      <c r="D4607" s="11" t="str">
        <f>IF('Atual-TXT'!A4628&lt;&gt;"",RIGHT(LEFT('Atual-TXT'!A4628,77),1),"")</f>
        <v/>
      </c>
      <c r="E4607" s="12" t="str">
        <f>IF('Atual-TXT'!A4628&lt;&gt;"",IF(MOD(VALUE(LEFT(A4607,1)),2)=1,IF(D4607="D",C4607,-C4607),IF(D4607="C",C4607,-C4607)),"")</f>
        <v/>
      </c>
    </row>
    <row r="4608" spans="1:5" x14ac:dyDescent="0.2">
      <c r="A4608" s="11" t="str">
        <f>IF('Atual-TXT'!A4629&lt;&gt;"",LEFT('Atual-TXT'!A4629,15),"")</f>
        <v/>
      </c>
      <c r="B4608" s="11" t="str">
        <f>IF('Atual-TXT'!A4629&lt;&gt;"",RIGHT(LEFT('Atual-TXT'!A4629,51),34),"")</f>
        <v/>
      </c>
      <c r="C4608" s="12" t="str">
        <f>IF('Atual-TXT'!A4629&lt;&gt;"",VALUE(RIGHT(LEFT('Atual-TXT'!A4629,75),23)),"")</f>
        <v/>
      </c>
      <c r="D4608" s="11" t="str">
        <f>IF('Atual-TXT'!A4629&lt;&gt;"",RIGHT(LEFT('Atual-TXT'!A4629,77),1),"")</f>
        <v/>
      </c>
      <c r="E4608" s="12" t="str">
        <f>IF('Atual-TXT'!A4629&lt;&gt;"",IF(MOD(VALUE(LEFT(A4608,1)),2)=1,IF(D4608="D",C4608,-C4608),IF(D4608="C",C4608,-C4608)),"")</f>
        <v/>
      </c>
    </row>
    <row r="4609" spans="1:5" x14ac:dyDescent="0.2">
      <c r="A4609" s="11" t="str">
        <f>IF('Atual-TXT'!A4630&lt;&gt;"",LEFT('Atual-TXT'!A4630,15),"")</f>
        <v/>
      </c>
      <c r="B4609" s="11" t="str">
        <f>IF('Atual-TXT'!A4630&lt;&gt;"",RIGHT(LEFT('Atual-TXT'!A4630,51),34),"")</f>
        <v/>
      </c>
      <c r="C4609" s="12" t="str">
        <f>IF('Atual-TXT'!A4630&lt;&gt;"",VALUE(RIGHT(LEFT('Atual-TXT'!A4630,75),23)),"")</f>
        <v/>
      </c>
      <c r="D4609" s="11" t="str">
        <f>IF('Atual-TXT'!A4630&lt;&gt;"",RIGHT(LEFT('Atual-TXT'!A4630,77),1),"")</f>
        <v/>
      </c>
      <c r="E4609" s="12" t="str">
        <f>IF('Atual-TXT'!A4630&lt;&gt;"",IF(MOD(VALUE(LEFT(A4609,1)),2)=1,IF(D4609="D",C4609,-C4609),IF(D4609="C",C4609,-C4609)),"")</f>
        <v/>
      </c>
    </row>
    <row r="4610" spans="1:5" x14ac:dyDescent="0.2">
      <c r="A4610" s="11" t="str">
        <f>IF('Atual-TXT'!A4631&lt;&gt;"",LEFT('Atual-TXT'!A4631,15),"")</f>
        <v/>
      </c>
      <c r="B4610" s="11" t="str">
        <f>IF('Atual-TXT'!A4631&lt;&gt;"",RIGHT(LEFT('Atual-TXT'!A4631,51),34),"")</f>
        <v/>
      </c>
      <c r="C4610" s="12" t="str">
        <f>IF('Atual-TXT'!A4631&lt;&gt;"",VALUE(RIGHT(LEFT('Atual-TXT'!A4631,75),23)),"")</f>
        <v/>
      </c>
      <c r="D4610" s="11" t="str">
        <f>IF('Atual-TXT'!A4631&lt;&gt;"",RIGHT(LEFT('Atual-TXT'!A4631,77),1),"")</f>
        <v/>
      </c>
      <c r="E4610" s="12" t="str">
        <f>IF('Atual-TXT'!A4631&lt;&gt;"",IF(MOD(VALUE(LEFT(A4610,1)),2)=1,IF(D4610="D",C4610,-C4610),IF(D4610="C",C4610,-C4610)),"")</f>
        <v/>
      </c>
    </row>
    <row r="4611" spans="1:5" x14ac:dyDescent="0.2">
      <c r="A4611" s="11" t="str">
        <f>IF('Atual-TXT'!A4632&lt;&gt;"",LEFT('Atual-TXT'!A4632,15),"")</f>
        <v/>
      </c>
      <c r="B4611" s="11" t="str">
        <f>IF('Atual-TXT'!A4632&lt;&gt;"",RIGHT(LEFT('Atual-TXT'!A4632,51),34),"")</f>
        <v/>
      </c>
      <c r="C4611" s="12" t="str">
        <f>IF('Atual-TXT'!A4632&lt;&gt;"",VALUE(RIGHT(LEFT('Atual-TXT'!A4632,75),23)),"")</f>
        <v/>
      </c>
      <c r="D4611" s="11" t="str">
        <f>IF('Atual-TXT'!A4632&lt;&gt;"",RIGHT(LEFT('Atual-TXT'!A4632,77),1),"")</f>
        <v/>
      </c>
      <c r="E4611" s="12" t="str">
        <f>IF('Atual-TXT'!A4632&lt;&gt;"",IF(MOD(VALUE(LEFT(A4611,1)),2)=1,IF(D4611="D",C4611,-C4611),IF(D4611="C",C4611,-C4611)),"")</f>
        <v/>
      </c>
    </row>
    <row r="4612" spans="1:5" x14ac:dyDescent="0.2">
      <c r="A4612" s="11" t="str">
        <f>IF('Atual-TXT'!A4633&lt;&gt;"",LEFT('Atual-TXT'!A4633,15),"")</f>
        <v/>
      </c>
      <c r="B4612" s="11" t="str">
        <f>IF('Atual-TXT'!A4633&lt;&gt;"",RIGHT(LEFT('Atual-TXT'!A4633,51),34),"")</f>
        <v/>
      </c>
      <c r="C4612" s="12" t="str">
        <f>IF('Atual-TXT'!A4633&lt;&gt;"",VALUE(RIGHT(LEFT('Atual-TXT'!A4633,75),23)),"")</f>
        <v/>
      </c>
      <c r="D4612" s="11" t="str">
        <f>IF('Atual-TXT'!A4633&lt;&gt;"",RIGHT(LEFT('Atual-TXT'!A4633,77),1),"")</f>
        <v/>
      </c>
      <c r="E4612" s="12" t="str">
        <f>IF('Atual-TXT'!A4633&lt;&gt;"",IF(MOD(VALUE(LEFT(A4612,1)),2)=1,IF(D4612="D",C4612,-C4612),IF(D4612="C",C4612,-C4612)),"")</f>
        <v/>
      </c>
    </row>
    <row r="4613" spans="1:5" x14ac:dyDescent="0.2">
      <c r="A4613" s="11" t="str">
        <f>IF('Atual-TXT'!A4634&lt;&gt;"",LEFT('Atual-TXT'!A4634,15),"")</f>
        <v/>
      </c>
      <c r="B4613" s="11" t="str">
        <f>IF('Atual-TXT'!A4634&lt;&gt;"",RIGHT(LEFT('Atual-TXT'!A4634,51),34),"")</f>
        <v/>
      </c>
      <c r="C4613" s="12" t="str">
        <f>IF('Atual-TXT'!A4634&lt;&gt;"",VALUE(RIGHT(LEFT('Atual-TXT'!A4634,75),23)),"")</f>
        <v/>
      </c>
      <c r="D4613" s="11" t="str">
        <f>IF('Atual-TXT'!A4634&lt;&gt;"",RIGHT(LEFT('Atual-TXT'!A4634,77),1),"")</f>
        <v/>
      </c>
      <c r="E4613" s="12" t="str">
        <f>IF('Atual-TXT'!A4634&lt;&gt;"",IF(MOD(VALUE(LEFT(A4613,1)),2)=1,IF(D4613="D",C4613,-C4613),IF(D4613="C",C4613,-C4613)),"")</f>
        <v/>
      </c>
    </row>
    <row r="4614" spans="1:5" x14ac:dyDescent="0.2">
      <c r="A4614" s="11" t="str">
        <f>IF('Atual-TXT'!A4635&lt;&gt;"",LEFT('Atual-TXT'!A4635,15),"")</f>
        <v/>
      </c>
      <c r="B4614" s="11" t="str">
        <f>IF('Atual-TXT'!A4635&lt;&gt;"",RIGHT(LEFT('Atual-TXT'!A4635,51),34),"")</f>
        <v/>
      </c>
      <c r="C4614" s="12" t="str">
        <f>IF('Atual-TXT'!A4635&lt;&gt;"",VALUE(RIGHT(LEFT('Atual-TXT'!A4635,75),23)),"")</f>
        <v/>
      </c>
      <c r="D4614" s="11" t="str">
        <f>IF('Atual-TXT'!A4635&lt;&gt;"",RIGHT(LEFT('Atual-TXT'!A4635,77),1),"")</f>
        <v/>
      </c>
      <c r="E4614" s="12" t="str">
        <f>IF('Atual-TXT'!A4635&lt;&gt;"",IF(MOD(VALUE(LEFT(A4614,1)),2)=1,IF(D4614="D",C4614,-C4614),IF(D4614="C",C4614,-C4614)),"")</f>
        <v/>
      </c>
    </row>
    <row r="4615" spans="1:5" x14ac:dyDescent="0.2">
      <c r="A4615" s="11" t="str">
        <f>IF('Atual-TXT'!A4636&lt;&gt;"",LEFT('Atual-TXT'!A4636,15),"")</f>
        <v/>
      </c>
      <c r="B4615" s="11" t="str">
        <f>IF('Atual-TXT'!A4636&lt;&gt;"",RIGHT(LEFT('Atual-TXT'!A4636,51),34),"")</f>
        <v/>
      </c>
      <c r="C4615" s="12" t="str">
        <f>IF('Atual-TXT'!A4636&lt;&gt;"",VALUE(RIGHT(LEFT('Atual-TXT'!A4636,75),23)),"")</f>
        <v/>
      </c>
      <c r="D4615" s="11" t="str">
        <f>IF('Atual-TXT'!A4636&lt;&gt;"",RIGHT(LEFT('Atual-TXT'!A4636,77),1),"")</f>
        <v/>
      </c>
      <c r="E4615" s="12" t="str">
        <f>IF('Atual-TXT'!A4636&lt;&gt;"",IF(MOD(VALUE(LEFT(A4615,1)),2)=1,IF(D4615="D",C4615,-C4615),IF(D4615="C",C4615,-C4615)),"")</f>
        <v/>
      </c>
    </row>
    <row r="4616" spans="1:5" x14ac:dyDescent="0.2">
      <c r="A4616" s="11" t="str">
        <f>IF('Atual-TXT'!A4637&lt;&gt;"",LEFT('Atual-TXT'!A4637,15),"")</f>
        <v/>
      </c>
      <c r="B4616" s="11" t="str">
        <f>IF('Atual-TXT'!A4637&lt;&gt;"",RIGHT(LEFT('Atual-TXT'!A4637,51),34),"")</f>
        <v/>
      </c>
      <c r="C4616" s="12" t="str">
        <f>IF('Atual-TXT'!A4637&lt;&gt;"",VALUE(RIGHT(LEFT('Atual-TXT'!A4637,75),23)),"")</f>
        <v/>
      </c>
      <c r="D4616" s="11" t="str">
        <f>IF('Atual-TXT'!A4637&lt;&gt;"",RIGHT(LEFT('Atual-TXT'!A4637,77),1),"")</f>
        <v/>
      </c>
      <c r="E4616" s="12" t="str">
        <f>IF('Atual-TXT'!A4637&lt;&gt;"",IF(MOD(VALUE(LEFT(A4616,1)),2)=1,IF(D4616="D",C4616,-C4616),IF(D4616="C",C4616,-C4616)),"")</f>
        <v/>
      </c>
    </row>
    <row r="4617" spans="1:5" x14ac:dyDescent="0.2">
      <c r="A4617" s="11" t="str">
        <f>IF('Atual-TXT'!A4638&lt;&gt;"",LEFT('Atual-TXT'!A4638,15),"")</f>
        <v/>
      </c>
      <c r="B4617" s="11" t="str">
        <f>IF('Atual-TXT'!A4638&lt;&gt;"",RIGHT(LEFT('Atual-TXT'!A4638,51),34),"")</f>
        <v/>
      </c>
      <c r="C4617" s="12" t="str">
        <f>IF('Atual-TXT'!A4638&lt;&gt;"",VALUE(RIGHT(LEFT('Atual-TXT'!A4638,75),23)),"")</f>
        <v/>
      </c>
      <c r="D4617" s="11" t="str">
        <f>IF('Atual-TXT'!A4638&lt;&gt;"",RIGHT(LEFT('Atual-TXT'!A4638,77),1),"")</f>
        <v/>
      </c>
      <c r="E4617" s="12" t="str">
        <f>IF('Atual-TXT'!A4638&lt;&gt;"",IF(MOD(VALUE(LEFT(A4617,1)),2)=1,IF(D4617="D",C4617,-C4617),IF(D4617="C",C4617,-C4617)),"")</f>
        <v/>
      </c>
    </row>
    <row r="4618" spans="1:5" x14ac:dyDescent="0.2">
      <c r="A4618" s="11" t="str">
        <f>IF('Atual-TXT'!A4639&lt;&gt;"",LEFT('Atual-TXT'!A4639,15),"")</f>
        <v/>
      </c>
      <c r="B4618" s="11" t="str">
        <f>IF('Atual-TXT'!A4639&lt;&gt;"",RIGHT(LEFT('Atual-TXT'!A4639,51),34),"")</f>
        <v/>
      </c>
      <c r="C4618" s="12" t="str">
        <f>IF('Atual-TXT'!A4639&lt;&gt;"",VALUE(RIGHT(LEFT('Atual-TXT'!A4639,75),23)),"")</f>
        <v/>
      </c>
      <c r="D4618" s="11" t="str">
        <f>IF('Atual-TXT'!A4639&lt;&gt;"",RIGHT(LEFT('Atual-TXT'!A4639,77),1),"")</f>
        <v/>
      </c>
      <c r="E4618" s="12" t="str">
        <f>IF('Atual-TXT'!A4639&lt;&gt;"",IF(MOD(VALUE(LEFT(A4618,1)),2)=1,IF(D4618="D",C4618,-C4618),IF(D4618="C",C4618,-C4618)),"")</f>
        <v/>
      </c>
    </row>
    <row r="4619" spans="1:5" x14ac:dyDescent="0.2">
      <c r="A4619" s="11" t="str">
        <f>IF('Atual-TXT'!A4640&lt;&gt;"",LEFT('Atual-TXT'!A4640,15),"")</f>
        <v/>
      </c>
      <c r="B4619" s="11" t="str">
        <f>IF('Atual-TXT'!A4640&lt;&gt;"",RIGHT(LEFT('Atual-TXT'!A4640,51),34),"")</f>
        <v/>
      </c>
      <c r="C4619" s="12" t="str">
        <f>IF('Atual-TXT'!A4640&lt;&gt;"",VALUE(RIGHT(LEFT('Atual-TXT'!A4640,75),23)),"")</f>
        <v/>
      </c>
      <c r="D4619" s="11" t="str">
        <f>IF('Atual-TXT'!A4640&lt;&gt;"",RIGHT(LEFT('Atual-TXT'!A4640,77),1),"")</f>
        <v/>
      </c>
      <c r="E4619" s="12" t="str">
        <f>IF('Atual-TXT'!A4640&lt;&gt;"",IF(MOD(VALUE(LEFT(A4619,1)),2)=1,IF(D4619="D",C4619,-C4619),IF(D4619="C",C4619,-C4619)),"")</f>
        <v/>
      </c>
    </row>
    <row r="4620" spans="1:5" x14ac:dyDescent="0.2">
      <c r="A4620" s="11" t="str">
        <f>IF('Atual-TXT'!A4641&lt;&gt;"",LEFT('Atual-TXT'!A4641,15),"")</f>
        <v/>
      </c>
      <c r="B4620" s="11" t="str">
        <f>IF('Atual-TXT'!A4641&lt;&gt;"",RIGHT(LEFT('Atual-TXT'!A4641,51),34),"")</f>
        <v/>
      </c>
      <c r="C4620" s="12" t="str">
        <f>IF('Atual-TXT'!A4641&lt;&gt;"",VALUE(RIGHT(LEFT('Atual-TXT'!A4641,75),23)),"")</f>
        <v/>
      </c>
      <c r="D4620" s="11" t="str">
        <f>IF('Atual-TXT'!A4641&lt;&gt;"",RIGHT(LEFT('Atual-TXT'!A4641,77),1),"")</f>
        <v/>
      </c>
      <c r="E4620" s="12" t="str">
        <f>IF('Atual-TXT'!A4641&lt;&gt;"",IF(MOD(VALUE(LEFT(A4620,1)),2)=1,IF(D4620="D",C4620,-C4620),IF(D4620="C",C4620,-C4620)),"")</f>
        <v/>
      </c>
    </row>
    <row r="4621" spans="1:5" x14ac:dyDescent="0.2">
      <c r="A4621" s="11" t="str">
        <f>IF('Atual-TXT'!A4642&lt;&gt;"",LEFT('Atual-TXT'!A4642,15),"")</f>
        <v/>
      </c>
      <c r="B4621" s="11" t="str">
        <f>IF('Atual-TXT'!A4642&lt;&gt;"",RIGHT(LEFT('Atual-TXT'!A4642,51),34),"")</f>
        <v/>
      </c>
      <c r="C4621" s="12" t="str">
        <f>IF('Atual-TXT'!A4642&lt;&gt;"",VALUE(RIGHT(LEFT('Atual-TXT'!A4642,75),23)),"")</f>
        <v/>
      </c>
      <c r="D4621" s="11" t="str">
        <f>IF('Atual-TXT'!A4642&lt;&gt;"",RIGHT(LEFT('Atual-TXT'!A4642,77),1),"")</f>
        <v/>
      </c>
      <c r="E4621" s="12" t="str">
        <f>IF('Atual-TXT'!A4642&lt;&gt;"",IF(MOD(VALUE(LEFT(A4621,1)),2)=1,IF(D4621="D",C4621,-C4621),IF(D4621="C",C4621,-C4621)),"")</f>
        <v/>
      </c>
    </row>
    <row r="4622" spans="1:5" x14ac:dyDescent="0.2">
      <c r="A4622" s="11" t="str">
        <f>IF('Atual-TXT'!A4643&lt;&gt;"",LEFT('Atual-TXT'!A4643,15),"")</f>
        <v/>
      </c>
      <c r="B4622" s="11" t="str">
        <f>IF('Atual-TXT'!A4643&lt;&gt;"",RIGHT(LEFT('Atual-TXT'!A4643,51),34),"")</f>
        <v/>
      </c>
      <c r="C4622" s="12" t="str">
        <f>IF('Atual-TXT'!A4643&lt;&gt;"",VALUE(RIGHT(LEFT('Atual-TXT'!A4643,75),23)),"")</f>
        <v/>
      </c>
      <c r="D4622" s="11" t="str">
        <f>IF('Atual-TXT'!A4643&lt;&gt;"",RIGHT(LEFT('Atual-TXT'!A4643,77),1),"")</f>
        <v/>
      </c>
      <c r="E4622" s="12" t="str">
        <f>IF('Atual-TXT'!A4643&lt;&gt;"",IF(MOD(VALUE(LEFT(A4622,1)),2)=1,IF(D4622="D",C4622,-C4622),IF(D4622="C",C4622,-C4622)),"")</f>
        <v/>
      </c>
    </row>
    <row r="4623" spans="1:5" x14ac:dyDescent="0.2">
      <c r="A4623" s="11" t="str">
        <f>IF('Atual-TXT'!A4644&lt;&gt;"",LEFT('Atual-TXT'!A4644,15),"")</f>
        <v/>
      </c>
      <c r="B4623" s="11" t="str">
        <f>IF('Atual-TXT'!A4644&lt;&gt;"",RIGHT(LEFT('Atual-TXT'!A4644,51),34),"")</f>
        <v/>
      </c>
      <c r="C4623" s="12" t="str">
        <f>IF('Atual-TXT'!A4644&lt;&gt;"",VALUE(RIGHT(LEFT('Atual-TXT'!A4644,75),23)),"")</f>
        <v/>
      </c>
      <c r="D4623" s="11" t="str">
        <f>IF('Atual-TXT'!A4644&lt;&gt;"",RIGHT(LEFT('Atual-TXT'!A4644,77),1),"")</f>
        <v/>
      </c>
      <c r="E4623" s="12" t="str">
        <f>IF('Atual-TXT'!A4644&lt;&gt;"",IF(MOD(VALUE(LEFT(A4623,1)),2)=1,IF(D4623="D",C4623,-C4623),IF(D4623="C",C4623,-C4623)),"")</f>
        <v/>
      </c>
    </row>
    <row r="4624" spans="1:5" x14ac:dyDescent="0.2">
      <c r="A4624" s="11" t="str">
        <f>IF('Atual-TXT'!A4645&lt;&gt;"",LEFT('Atual-TXT'!A4645,15),"")</f>
        <v/>
      </c>
      <c r="B4624" s="11" t="str">
        <f>IF('Atual-TXT'!A4645&lt;&gt;"",RIGHT(LEFT('Atual-TXT'!A4645,51),34),"")</f>
        <v/>
      </c>
      <c r="C4624" s="12" t="str">
        <f>IF('Atual-TXT'!A4645&lt;&gt;"",VALUE(RIGHT(LEFT('Atual-TXT'!A4645,75),23)),"")</f>
        <v/>
      </c>
      <c r="D4624" s="11" t="str">
        <f>IF('Atual-TXT'!A4645&lt;&gt;"",RIGHT(LEFT('Atual-TXT'!A4645,77),1),"")</f>
        <v/>
      </c>
      <c r="E4624" s="12" t="str">
        <f>IF('Atual-TXT'!A4645&lt;&gt;"",IF(MOD(VALUE(LEFT(A4624,1)),2)=1,IF(D4624="D",C4624,-C4624),IF(D4624="C",C4624,-C4624)),"")</f>
        <v/>
      </c>
    </row>
    <row r="4625" spans="1:5" x14ac:dyDescent="0.2">
      <c r="A4625" s="11" t="str">
        <f>IF('Atual-TXT'!A4646&lt;&gt;"",LEFT('Atual-TXT'!A4646,15),"")</f>
        <v/>
      </c>
      <c r="B4625" s="11" t="str">
        <f>IF('Atual-TXT'!A4646&lt;&gt;"",RIGHT(LEFT('Atual-TXT'!A4646,51),34),"")</f>
        <v/>
      </c>
      <c r="C4625" s="12" t="str">
        <f>IF('Atual-TXT'!A4646&lt;&gt;"",VALUE(RIGHT(LEFT('Atual-TXT'!A4646,75),23)),"")</f>
        <v/>
      </c>
      <c r="D4625" s="11" t="str">
        <f>IF('Atual-TXT'!A4646&lt;&gt;"",RIGHT(LEFT('Atual-TXT'!A4646,77),1),"")</f>
        <v/>
      </c>
      <c r="E4625" s="12" t="str">
        <f>IF('Atual-TXT'!A4646&lt;&gt;"",IF(MOD(VALUE(LEFT(A4625,1)),2)=1,IF(D4625="D",C4625,-C4625),IF(D4625="C",C4625,-C4625)),"")</f>
        <v/>
      </c>
    </row>
    <row r="4626" spans="1:5" x14ac:dyDescent="0.2">
      <c r="A4626" s="11" t="str">
        <f>IF('Atual-TXT'!A4647&lt;&gt;"",LEFT('Atual-TXT'!A4647,15),"")</f>
        <v/>
      </c>
      <c r="B4626" s="11" t="str">
        <f>IF('Atual-TXT'!A4647&lt;&gt;"",RIGHT(LEFT('Atual-TXT'!A4647,51),34),"")</f>
        <v/>
      </c>
      <c r="C4626" s="12" t="str">
        <f>IF('Atual-TXT'!A4647&lt;&gt;"",VALUE(RIGHT(LEFT('Atual-TXT'!A4647,75),23)),"")</f>
        <v/>
      </c>
      <c r="D4626" s="11" t="str">
        <f>IF('Atual-TXT'!A4647&lt;&gt;"",RIGHT(LEFT('Atual-TXT'!A4647,77),1),"")</f>
        <v/>
      </c>
      <c r="E4626" s="12" t="str">
        <f>IF('Atual-TXT'!A4647&lt;&gt;"",IF(MOD(VALUE(LEFT(A4626,1)),2)=1,IF(D4626="D",C4626,-C4626),IF(D4626="C",C4626,-C4626)),"")</f>
        <v/>
      </c>
    </row>
    <row r="4627" spans="1:5" x14ac:dyDescent="0.2">
      <c r="A4627" s="11" t="str">
        <f>IF('Atual-TXT'!A4648&lt;&gt;"",LEFT('Atual-TXT'!A4648,15),"")</f>
        <v/>
      </c>
      <c r="B4627" s="11" t="str">
        <f>IF('Atual-TXT'!A4648&lt;&gt;"",RIGHT(LEFT('Atual-TXT'!A4648,51),34),"")</f>
        <v/>
      </c>
      <c r="C4627" s="12" t="str">
        <f>IF('Atual-TXT'!A4648&lt;&gt;"",VALUE(RIGHT(LEFT('Atual-TXT'!A4648,75),23)),"")</f>
        <v/>
      </c>
      <c r="D4627" s="11" t="str">
        <f>IF('Atual-TXT'!A4648&lt;&gt;"",RIGHT(LEFT('Atual-TXT'!A4648,77),1),"")</f>
        <v/>
      </c>
      <c r="E4627" s="12" t="str">
        <f>IF('Atual-TXT'!A4648&lt;&gt;"",IF(MOD(VALUE(LEFT(A4627,1)),2)=1,IF(D4627="D",C4627,-C4627),IF(D4627="C",C4627,-C4627)),"")</f>
        <v/>
      </c>
    </row>
    <row r="4628" spans="1:5" x14ac:dyDescent="0.2">
      <c r="A4628" s="11" t="str">
        <f>IF('Atual-TXT'!A4649&lt;&gt;"",LEFT('Atual-TXT'!A4649,15),"")</f>
        <v/>
      </c>
      <c r="B4628" s="11" t="str">
        <f>IF('Atual-TXT'!A4649&lt;&gt;"",RIGHT(LEFT('Atual-TXT'!A4649,51),34),"")</f>
        <v/>
      </c>
      <c r="C4628" s="12" t="str">
        <f>IF('Atual-TXT'!A4649&lt;&gt;"",VALUE(RIGHT(LEFT('Atual-TXT'!A4649,75),23)),"")</f>
        <v/>
      </c>
      <c r="D4628" s="11" t="str">
        <f>IF('Atual-TXT'!A4649&lt;&gt;"",RIGHT(LEFT('Atual-TXT'!A4649,77),1),"")</f>
        <v/>
      </c>
      <c r="E4628" s="12" t="str">
        <f>IF('Atual-TXT'!A4649&lt;&gt;"",IF(MOD(VALUE(LEFT(A4628,1)),2)=1,IF(D4628="D",C4628,-C4628),IF(D4628="C",C4628,-C4628)),"")</f>
        <v/>
      </c>
    </row>
    <row r="4629" spans="1:5" x14ac:dyDescent="0.2">
      <c r="A4629" s="11" t="str">
        <f>IF('Atual-TXT'!A4650&lt;&gt;"",LEFT('Atual-TXT'!A4650,15),"")</f>
        <v/>
      </c>
      <c r="B4629" s="11" t="str">
        <f>IF('Atual-TXT'!A4650&lt;&gt;"",RIGHT(LEFT('Atual-TXT'!A4650,51),34),"")</f>
        <v/>
      </c>
      <c r="C4629" s="12" t="str">
        <f>IF('Atual-TXT'!A4650&lt;&gt;"",VALUE(RIGHT(LEFT('Atual-TXT'!A4650,75),23)),"")</f>
        <v/>
      </c>
      <c r="D4629" s="11" t="str">
        <f>IF('Atual-TXT'!A4650&lt;&gt;"",RIGHT(LEFT('Atual-TXT'!A4650,77),1),"")</f>
        <v/>
      </c>
      <c r="E4629" s="12" t="str">
        <f>IF('Atual-TXT'!A4650&lt;&gt;"",IF(MOD(VALUE(LEFT(A4629,1)),2)=1,IF(D4629="D",C4629,-C4629),IF(D4629="C",C4629,-C4629)),"")</f>
        <v/>
      </c>
    </row>
    <row r="4630" spans="1:5" x14ac:dyDescent="0.2">
      <c r="A4630" s="11" t="str">
        <f>IF('Atual-TXT'!A4651&lt;&gt;"",LEFT('Atual-TXT'!A4651,15),"")</f>
        <v/>
      </c>
      <c r="B4630" s="11" t="str">
        <f>IF('Atual-TXT'!A4651&lt;&gt;"",RIGHT(LEFT('Atual-TXT'!A4651,51),34),"")</f>
        <v/>
      </c>
      <c r="C4630" s="12" t="str">
        <f>IF('Atual-TXT'!A4651&lt;&gt;"",VALUE(RIGHT(LEFT('Atual-TXT'!A4651,75),23)),"")</f>
        <v/>
      </c>
      <c r="D4630" s="11" t="str">
        <f>IF('Atual-TXT'!A4651&lt;&gt;"",RIGHT(LEFT('Atual-TXT'!A4651,77),1),"")</f>
        <v/>
      </c>
      <c r="E4630" s="12" t="str">
        <f>IF('Atual-TXT'!A4651&lt;&gt;"",IF(MOD(VALUE(LEFT(A4630,1)),2)=1,IF(D4630="D",C4630,-C4630),IF(D4630="C",C4630,-C4630)),"")</f>
        <v/>
      </c>
    </row>
    <row r="4631" spans="1:5" x14ac:dyDescent="0.2">
      <c r="A4631" s="11" t="str">
        <f>IF('Atual-TXT'!A4652&lt;&gt;"",LEFT('Atual-TXT'!A4652,15),"")</f>
        <v/>
      </c>
      <c r="B4631" s="11" t="str">
        <f>IF('Atual-TXT'!A4652&lt;&gt;"",RIGHT(LEFT('Atual-TXT'!A4652,51),34),"")</f>
        <v/>
      </c>
      <c r="C4631" s="12" t="str">
        <f>IF('Atual-TXT'!A4652&lt;&gt;"",VALUE(RIGHT(LEFT('Atual-TXT'!A4652,75),23)),"")</f>
        <v/>
      </c>
      <c r="D4631" s="11" t="str">
        <f>IF('Atual-TXT'!A4652&lt;&gt;"",RIGHT(LEFT('Atual-TXT'!A4652,77),1),"")</f>
        <v/>
      </c>
      <c r="E4631" s="12" t="str">
        <f>IF('Atual-TXT'!A4652&lt;&gt;"",IF(MOD(VALUE(LEFT(A4631,1)),2)=1,IF(D4631="D",C4631,-C4631),IF(D4631="C",C4631,-C4631)),"")</f>
        <v/>
      </c>
    </row>
    <row r="4632" spans="1:5" x14ac:dyDescent="0.2">
      <c r="A4632" s="11" t="str">
        <f>IF('Atual-TXT'!A4653&lt;&gt;"",LEFT('Atual-TXT'!A4653,15),"")</f>
        <v/>
      </c>
      <c r="B4632" s="11" t="str">
        <f>IF('Atual-TXT'!A4653&lt;&gt;"",RIGHT(LEFT('Atual-TXT'!A4653,51),34),"")</f>
        <v/>
      </c>
      <c r="C4632" s="12" t="str">
        <f>IF('Atual-TXT'!A4653&lt;&gt;"",VALUE(RIGHT(LEFT('Atual-TXT'!A4653,75),23)),"")</f>
        <v/>
      </c>
      <c r="D4632" s="11" t="str">
        <f>IF('Atual-TXT'!A4653&lt;&gt;"",RIGHT(LEFT('Atual-TXT'!A4653,77),1),"")</f>
        <v/>
      </c>
      <c r="E4632" s="12" t="str">
        <f>IF('Atual-TXT'!A4653&lt;&gt;"",IF(MOD(VALUE(LEFT(A4632,1)),2)=1,IF(D4632="D",C4632,-C4632),IF(D4632="C",C4632,-C4632)),"")</f>
        <v/>
      </c>
    </row>
    <row r="4633" spans="1:5" x14ac:dyDescent="0.2">
      <c r="A4633" s="11" t="str">
        <f>IF('Atual-TXT'!A4654&lt;&gt;"",LEFT('Atual-TXT'!A4654,15),"")</f>
        <v/>
      </c>
      <c r="B4633" s="11" t="str">
        <f>IF('Atual-TXT'!A4654&lt;&gt;"",RIGHT(LEFT('Atual-TXT'!A4654,51),34),"")</f>
        <v/>
      </c>
      <c r="C4633" s="12" t="str">
        <f>IF('Atual-TXT'!A4654&lt;&gt;"",VALUE(RIGHT(LEFT('Atual-TXT'!A4654,75),23)),"")</f>
        <v/>
      </c>
      <c r="D4633" s="11" t="str">
        <f>IF('Atual-TXT'!A4654&lt;&gt;"",RIGHT(LEFT('Atual-TXT'!A4654,77),1),"")</f>
        <v/>
      </c>
      <c r="E4633" s="12" t="str">
        <f>IF('Atual-TXT'!A4654&lt;&gt;"",IF(MOD(VALUE(LEFT(A4633,1)),2)=1,IF(D4633="D",C4633,-C4633),IF(D4633="C",C4633,-C4633)),"")</f>
        <v/>
      </c>
    </row>
    <row r="4634" spans="1:5" x14ac:dyDescent="0.2">
      <c r="A4634" s="11" t="str">
        <f>IF('Atual-TXT'!A4655&lt;&gt;"",LEFT('Atual-TXT'!A4655,15),"")</f>
        <v/>
      </c>
      <c r="B4634" s="11" t="str">
        <f>IF('Atual-TXT'!A4655&lt;&gt;"",RIGHT(LEFT('Atual-TXT'!A4655,51),34),"")</f>
        <v/>
      </c>
      <c r="C4634" s="12" t="str">
        <f>IF('Atual-TXT'!A4655&lt;&gt;"",VALUE(RIGHT(LEFT('Atual-TXT'!A4655,75),23)),"")</f>
        <v/>
      </c>
      <c r="D4634" s="11" t="str">
        <f>IF('Atual-TXT'!A4655&lt;&gt;"",RIGHT(LEFT('Atual-TXT'!A4655,77),1),"")</f>
        <v/>
      </c>
      <c r="E4634" s="12" t="str">
        <f>IF('Atual-TXT'!A4655&lt;&gt;"",IF(MOD(VALUE(LEFT(A4634,1)),2)=1,IF(D4634="D",C4634,-C4634),IF(D4634="C",C4634,-C4634)),"")</f>
        <v/>
      </c>
    </row>
    <row r="4635" spans="1:5" x14ac:dyDescent="0.2">
      <c r="A4635" s="11" t="str">
        <f>IF('Atual-TXT'!A4656&lt;&gt;"",LEFT('Atual-TXT'!A4656,15),"")</f>
        <v/>
      </c>
      <c r="B4635" s="11" t="str">
        <f>IF('Atual-TXT'!A4656&lt;&gt;"",RIGHT(LEFT('Atual-TXT'!A4656,51),34),"")</f>
        <v/>
      </c>
      <c r="C4635" s="12" t="str">
        <f>IF('Atual-TXT'!A4656&lt;&gt;"",VALUE(RIGHT(LEFT('Atual-TXT'!A4656,75),23)),"")</f>
        <v/>
      </c>
      <c r="D4635" s="11" t="str">
        <f>IF('Atual-TXT'!A4656&lt;&gt;"",RIGHT(LEFT('Atual-TXT'!A4656,77),1),"")</f>
        <v/>
      </c>
      <c r="E4635" s="12" t="str">
        <f>IF('Atual-TXT'!A4656&lt;&gt;"",IF(MOD(VALUE(LEFT(A4635,1)),2)=1,IF(D4635="D",C4635,-C4635),IF(D4635="C",C4635,-C4635)),"")</f>
        <v/>
      </c>
    </row>
    <row r="4636" spans="1:5" x14ac:dyDescent="0.2">
      <c r="A4636" s="11" t="str">
        <f>IF('Atual-TXT'!A4657&lt;&gt;"",LEFT('Atual-TXT'!A4657,15),"")</f>
        <v/>
      </c>
      <c r="B4636" s="11" t="str">
        <f>IF('Atual-TXT'!A4657&lt;&gt;"",RIGHT(LEFT('Atual-TXT'!A4657,51),34),"")</f>
        <v/>
      </c>
      <c r="C4636" s="12" t="str">
        <f>IF('Atual-TXT'!A4657&lt;&gt;"",VALUE(RIGHT(LEFT('Atual-TXT'!A4657,75),23)),"")</f>
        <v/>
      </c>
      <c r="D4636" s="11" t="str">
        <f>IF('Atual-TXT'!A4657&lt;&gt;"",RIGHT(LEFT('Atual-TXT'!A4657,77),1),"")</f>
        <v/>
      </c>
      <c r="E4636" s="12" t="str">
        <f>IF('Atual-TXT'!A4657&lt;&gt;"",IF(MOD(VALUE(LEFT(A4636,1)),2)=1,IF(D4636="D",C4636,-C4636),IF(D4636="C",C4636,-C4636)),"")</f>
        <v/>
      </c>
    </row>
    <row r="4637" spans="1:5" x14ac:dyDescent="0.2">
      <c r="A4637" s="11" t="str">
        <f>IF('Atual-TXT'!A4658&lt;&gt;"",LEFT('Atual-TXT'!A4658,15),"")</f>
        <v/>
      </c>
      <c r="B4637" s="11" t="str">
        <f>IF('Atual-TXT'!A4658&lt;&gt;"",RIGHT(LEFT('Atual-TXT'!A4658,51),34),"")</f>
        <v/>
      </c>
      <c r="C4637" s="12" t="str">
        <f>IF('Atual-TXT'!A4658&lt;&gt;"",VALUE(RIGHT(LEFT('Atual-TXT'!A4658,75),23)),"")</f>
        <v/>
      </c>
      <c r="D4637" s="11" t="str">
        <f>IF('Atual-TXT'!A4658&lt;&gt;"",RIGHT(LEFT('Atual-TXT'!A4658,77),1),"")</f>
        <v/>
      </c>
      <c r="E4637" s="12" t="str">
        <f>IF('Atual-TXT'!A4658&lt;&gt;"",IF(MOD(VALUE(LEFT(A4637,1)),2)=1,IF(D4637="D",C4637,-C4637),IF(D4637="C",C4637,-C4637)),"")</f>
        <v/>
      </c>
    </row>
    <row r="4638" spans="1:5" x14ac:dyDescent="0.2">
      <c r="A4638" s="11" t="str">
        <f>IF('Atual-TXT'!A4659&lt;&gt;"",LEFT('Atual-TXT'!A4659,15),"")</f>
        <v/>
      </c>
      <c r="B4638" s="11" t="str">
        <f>IF('Atual-TXT'!A4659&lt;&gt;"",RIGHT(LEFT('Atual-TXT'!A4659,51),34),"")</f>
        <v/>
      </c>
      <c r="C4638" s="12" t="str">
        <f>IF('Atual-TXT'!A4659&lt;&gt;"",VALUE(RIGHT(LEFT('Atual-TXT'!A4659,75),23)),"")</f>
        <v/>
      </c>
      <c r="D4638" s="11" t="str">
        <f>IF('Atual-TXT'!A4659&lt;&gt;"",RIGHT(LEFT('Atual-TXT'!A4659,77),1),"")</f>
        <v/>
      </c>
      <c r="E4638" s="12" t="str">
        <f>IF('Atual-TXT'!A4659&lt;&gt;"",IF(MOD(VALUE(LEFT(A4638,1)),2)=1,IF(D4638="D",C4638,-C4638),IF(D4638="C",C4638,-C4638)),"")</f>
        <v/>
      </c>
    </row>
    <row r="4639" spans="1:5" x14ac:dyDescent="0.2">
      <c r="A4639" s="11" t="str">
        <f>IF('Atual-TXT'!A4660&lt;&gt;"",LEFT('Atual-TXT'!A4660,15),"")</f>
        <v/>
      </c>
      <c r="B4639" s="11" t="str">
        <f>IF('Atual-TXT'!A4660&lt;&gt;"",RIGHT(LEFT('Atual-TXT'!A4660,51),34),"")</f>
        <v/>
      </c>
      <c r="C4639" s="12" t="str">
        <f>IF('Atual-TXT'!A4660&lt;&gt;"",VALUE(RIGHT(LEFT('Atual-TXT'!A4660,75),23)),"")</f>
        <v/>
      </c>
      <c r="D4639" s="11" t="str">
        <f>IF('Atual-TXT'!A4660&lt;&gt;"",RIGHT(LEFT('Atual-TXT'!A4660,77),1),"")</f>
        <v/>
      </c>
      <c r="E4639" s="12" t="str">
        <f>IF('Atual-TXT'!A4660&lt;&gt;"",IF(MOD(VALUE(LEFT(A4639,1)),2)=1,IF(D4639="D",C4639,-C4639),IF(D4639="C",C4639,-C4639)),"")</f>
        <v/>
      </c>
    </row>
    <row r="4640" spans="1:5" x14ac:dyDescent="0.2">
      <c r="A4640" s="11" t="str">
        <f>IF('Atual-TXT'!A4661&lt;&gt;"",LEFT('Atual-TXT'!A4661,15),"")</f>
        <v/>
      </c>
      <c r="B4640" s="11" t="str">
        <f>IF('Atual-TXT'!A4661&lt;&gt;"",RIGHT(LEFT('Atual-TXT'!A4661,51),34),"")</f>
        <v/>
      </c>
      <c r="C4640" s="12" t="str">
        <f>IF('Atual-TXT'!A4661&lt;&gt;"",VALUE(RIGHT(LEFT('Atual-TXT'!A4661,75),23)),"")</f>
        <v/>
      </c>
      <c r="D4640" s="11" t="str">
        <f>IF('Atual-TXT'!A4661&lt;&gt;"",RIGHT(LEFT('Atual-TXT'!A4661,77),1),"")</f>
        <v/>
      </c>
      <c r="E4640" s="12" t="str">
        <f>IF('Atual-TXT'!A4661&lt;&gt;"",IF(MOD(VALUE(LEFT(A4640,1)),2)=1,IF(D4640="D",C4640,-C4640),IF(D4640="C",C4640,-C4640)),"")</f>
        <v/>
      </c>
    </row>
    <row r="4641" spans="1:5" x14ac:dyDescent="0.2">
      <c r="A4641" s="11" t="str">
        <f>IF('Atual-TXT'!A4662&lt;&gt;"",LEFT('Atual-TXT'!A4662,15),"")</f>
        <v/>
      </c>
      <c r="B4641" s="11" t="str">
        <f>IF('Atual-TXT'!A4662&lt;&gt;"",RIGHT(LEFT('Atual-TXT'!A4662,51),34),"")</f>
        <v/>
      </c>
      <c r="C4641" s="12" t="str">
        <f>IF('Atual-TXT'!A4662&lt;&gt;"",VALUE(RIGHT(LEFT('Atual-TXT'!A4662,75),23)),"")</f>
        <v/>
      </c>
      <c r="D4641" s="11" t="str">
        <f>IF('Atual-TXT'!A4662&lt;&gt;"",RIGHT(LEFT('Atual-TXT'!A4662,77),1),"")</f>
        <v/>
      </c>
      <c r="E4641" s="12" t="str">
        <f>IF('Atual-TXT'!A4662&lt;&gt;"",IF(MOD(VALUE(LEFT(A4641,1)),2)=1,IF(D4641="D",C4641,-C4641),IF(D4641="C",C4641,-C4641)),"")</f>
        <v/>
      </c>
    </row>
    <row r="4642" spans="1:5" x14ac:dyDescent="0.2">
      <c r="A4642" s="11" t="str">
        <f>IF('Atual-TXT'!A4663&lt;&gt;"",LEFT('Atual-TXT'!A4663,15),"")</f>
        <v/>
      </c>
      <c r="B4642" s="11" t="str">
        <f>IF('Atual-TXT'!A4663&lt;&gt;"",RIGHT(LEFT('Atual-TXT'!A4663,51),34),"")</f>
        <v/>
      </c>
      <c r="C4642" s="12" t="str">
        <f>IF('Atual-TXT'!A4663&lt;&gt;"",VALUE(RIGHT(LEFT('Atual-TXT'!A4663,75),23)),"")</f>
        <v/>
      </c>
      <c r="D4642" s="11" t="str">
        <f>IF('Atual-TXT'!A4663&lt;&gt;"",RIGHT(LEFT('Atual-TXT'!A4663,77),1),"")</f>
        <v/>
      </c>
      <c r="E4642" s="12" t="str">
        <f>IF('Atual-TXT'!A4663&lt;&gt;"",IF(MOD(VALUE(LEFT(A4642,1)),2)=1,IF(D4642="D",C4642,-C4642),IF(D4642="C",C4642,-C4642)),"")</f>
        <v/>
      </c>
    </row>
    <row r="4643" spans="1:5" x14ac:dyDescent="0.2">
      <c r="A4643" s="11" t="str">
        <f>IF('Atual-TXT'!A4664&lt;&gt;"",LEFT('Atual-TXT'!A4664,15),"")</f>
        <v/>
      </c>
      <c r="B4643" s="11" t="str">
        <f>IF('Atual-TXT'!A4664&lt;&gt;"",RIGHT(LEFT('Atual-TXT'!A4664,51),34),"")</f>
        <v/>
      </c>
      <c r="C4643" s="12" t="str">
        <f>IF('Atual-TXT'!A4664&lt;&gt;"",VALUE(RIGHT(LEFT('Atual-TXT'!A4664,75),23)),"")</f>
        <v/>
      </c>
      <c r="D4643" s="11" t="str">
        <f>IF('Atual-TXT'!A4664&lt;&gt;"",RIGHT(LEFT('Atual-TXT'!A4664,77),1),"")</f>
        <v/>
      </c>
      <c r="E4643" s="12" t="str">
        <f>IF('Atual-TXT'!A4664&lt;&gt;"",IF(MOD(VALUE(LEFT(A4643,1)),2)=1,IF(D4643="D",C4643,-C4643),IF(D4643="C",C4643,-C4643)),"")</f>
        <v/>
      </c>
    </row>
    <row r="4644" spans="1:5" x14ac:dyDescent="0.2">
      <c r="A4644" s="11" t="str">
        <f>IF('Atual-TXT'!A4665&lt;&gt;"",LEFT('Atual-TXT'!A4665,15),"")</f>
        <v/>
      </c>
      <c r="B4644" s="11" t="str">
        <f>IF('Atual-TXT'!A4665&lt;&gt;"",RIGHT(LEFT('Atual-TXT'!A4665,51),34),"")</f>
        <v/>
      </c>
      <c r="C4644" s="12" t="str">
        <f>IF('Atual-TXT'!A4665&lt;&gt;"",VALUE(RIGHT(LEFT('Atual-TXT'!A4665,75),23)),"")</f>
        <v/>
      </c>
      <c r="D4644" s="11" t="str">
        <f>IF('Atual-TXT'!A4665&lt;&gt;"",RIGHT(LEFT('Atual-TXT'!A4665,77),1),"")</f>
        <v/>
      </c>
      <c r="E4644" s="12" t="str">
        <f>IF('Atual-TXT'!A4665&lt;&gt;"",IF(MOD(VALUE(LEFT(A4644,1)),2)=1,IF(D4644="D",C4644,-C4644),IF(D4644="C",C4644,-C4644)),"")</f>
        <v/>
      </c>
    </row>
    <row r="4645" spans="1:5" x14ac:dyDescent="0.2">
      <c r="A4645" s="11" t="str">
        <f>IF('Atual-TXT'!A4666&lt;&gt;"",LEFT('Atual-TXT'!A4666,15),"")</f>
        <v/>
      </c>
      <c r="B4645" s="11" t="str">
        <f>IF('Atual-TXT'!A4666&lt;&gt;"",RIGHT(LEFT('Atual-TXT'!A4666,51),34),"")</f>
        <v/>
      </c>
      <c r="C4645" s="12" t="str">
        <f>IF('Atual-TXT'!A4666&lt;&gt;"",VALUE(RIGHT(LEFT('Atual-TXT'!A4666,75),23)),"")</f>
        <v/>
      </c>
      <c r="D4645" s="11" t="str">
        <f>IF('Atual-TXT'!A4666&lt;&gt;"",RIGHT(LEFT('Atual-TXT'!A4666,77),1),"")</f>
        <v/>
      </c>
      <c r="E4645" s="12" t="str">
        <f>IF('Atual-TXT'!A4666&lt;&gt;"",IF(MOD(VALUE(LEFT(A4645,1)),2)=1,IF(D4645="D",C4645,-C4645),IF(D4645="C",C4645,-C4645)),"")</f>
        <v/>
      </c>
    </row>
    <row r="4646" spans="1:5" x14ac:dyDescent="0.2">
      <c r="A4646" s="11" t="str">
        <f>IF('Atual-TXT'!A4667&lt;&gt;"",LEFT('Atual-TXT'!A4667,15),"")</f>
        <v/>
      </c>
      <c r="B4646" s="11" t="str">
        <f>IF('Atual-TXT'!A4667&lt;&gt;"",RIGHT(LEFT('Atual-TXT'!A4667,51),34),"")</f>
        <v/>
      </c>
      <c r="C4646" s="12" t="str">
        <f>IF('Atual-TXT'!A4667&lt;&gt;"",VALUE(RIGHT(LEFT('Atual-TXT'!A4667,75),23)),"")</f>
        <v/>
      </c>
      <c r="D4646" s="11" t="str">
        <f>IF('Atual-TXT'!A4667&lt;&gt;"",RIGHT(LEFT('Atual-TXT'!A4667,77),1),"")</f>
        <v/>
      </c>
      <c r="E4646" s="12" t="str">
        <f>IF('Atual-TXT'!A4667&lt;&gt;"",IF(MOD(VALUE(LEFT(A4646,1)),2)=1,IF(D4646="D",C4646,-C4646),IF(D4646="C",C4646,-C4646)),"")</f>
        <v/>
      </c>
    </row>
    <row r="4647" spans="1:5" x14ac:dyDescent="0.2">
      <c r="A4647" s="11" t="str">
        <f>IF('Atual-TXT'!A4668&lt;&gt;"",LEFT('Atual-TXT'!A4668,15),"")</f>
        <v/>
      </c>
      <c r="B4647" s="11" t="str">
        <f>IF('Atual-TXT'!A4668&lt;&gt;"",RIGHT(LEFT('Atual-TXT'!A4668,51),34),"")</f>
        <v/>
      </c>
      <c r="C4647" s="12" t="str">
        <f>IF('Atual-TXT'!A4668&lt;&gt;"",VALUE(RIGHT(LEFT('Atual-TXT'!A4668,75),23)),"")</f>
        <v/>
      </c>
      <c r="D4647" s="11" t="str">
        <f>IF('Atual-TXT'!A4668&lt;&gt;"",RIGHT(LEFT('Atual-TXT'!A4668,77),1),"")</f>
        <v/>
      </c>
      <c r="E4647" s="12" t="str">
        <f>IF('Atual-TXT'!A4668&lt;&gt;"",IF(MOD(VALUE(LEFT(A4647,1)),2)=1,IF(D4647="D",C4647,-C4647),IF(D4647="C",C4647,-C4647)),"")</f>
        <v/>
      </c>
    </row>
    <row r="4648" spans="1:5" x14ac:dyDescent="0.2">
      <c r="A4648" s="11" t="str">
        <f>IF('Atual-TXT'!A4669&lt;&gt;"",LEFT('Atual-TXT'!A4669,15),"")</f>
        <v/>
      </c>
      <c r="B4648" s="11" t="str">
        <f>IF('Atual-TXT'!A4669&lt;&gt;"",RIGHT(LEFT('Atual-TXT'!A4669,51),34),"")</f>
        <v/>
      </c>
      <c r="C4648" s="12" t="str">
        <f>IF('Atual-TXT'!A4669&lt;&gt;"",VALUE(RIGHT(LEFT('Atual-TXT'!A4669,75),23)),"")</f>
        <v/>
      </c>
      <c r="D4648" s="11" t="str">
        <f>IF('Atual-TXT'!A4669&lt;&gt;"",RIGHT(LEFT('Atual-TXT'!A4669,77),1),"")</f>
        <v/>
      </c>
      <c r="E4648" s="12" t="str">
        <f>IF('Atual-TXT'!A4669&lt;&gt;"",IF(MOD(VALUE(LEFT(A4648,1)),2)=1,IF(D4648="D",C4648,-C4648),IF(D4648="C",C4648,-C4648)),"")</f>
        <v/>
      </c>
    </row>
    <row r="4649" spans="1:5" x14ac:dyDescent="0.2">
      <c r="A4649" s="11" t="str">
        <f>IF('Atual-TXT'!A4670&lt;&gt;"",LEFT('Atual-TXT'!A4670,15),"")</f>
        <v/>
      </c>
      <c r="B4649" s="11" t="str">
        <f>IF('Atual-TXT'!A4670&lt;&gt;"",RIGHT(LEFT('Atual-TXT'!A4670,51),34),"")</f>
        <v/>
      </c>
      <c r="C4649" s="12" t="str">
        <f>IF('Atual-TXT'!A4670&lt;&gt;"",VALUE(RIGHT(LEFT('Atual-TXT'!A4670,75),23)),"")</f>
        <v/>
      </c>
      <c r="D4649" s="11" t="str">
        <f>IF('Atual-TXT'!A4670&lt;&gt;"",RIGHT(LEFT('Atual-TXT'!A4670,77),1),"")</f>
        <v/>
      </c>
      <c r="E4649" s="12" t="str">
        <f>IF('Atual-TXT'!A4670&lt;&gt;"",IF(MOD(VALUE(LEFT(A4649,1)),2)=1,IF(D4649="D",C4649,-C4649),IF(D4649="C",C4649,-C4649)),"")</f>
        <v/>
      </c>
    </row>
    <row r="4650" spans="1:5" x14ac:dyDescent="0.2">
      <c r="A4650" s="11" t="str">
        <f>IF('Atual-TXT'!A4671&lt;&gt;"",LEFT('Atual-TXT'!A4671,15),"")</f>
        <v/>
      </c>
      <c r="B4650" s="11" t="str">
        <f>IF('Atual-TXT'!A4671&lt;&gt;"",RIGHT(LEFT('Atual-TXT'!A4671,51),34),"")</f>
        <v/>
      </c>
      <c r="C4650" s="12" t="str">
        <f>IF('Atual-TXT'!A4671&lt;&gt;"",VALUE(RIGHT(LEFT('Atual-TXT'!A4671,75),23)),"")</f>
        <v/>
      </c>
      <c r="D4650" s="11" t="str">
        <f>IF('Atual-TXT'!A4671&lt;&gt;"",RIGHT(LEFT('Atual-TXT'!A4671,77),1),"")</f>
        <v/>
      </c>
      <c r="E4650" s="12" t="str">
        <f>IF('Atual-TXT'!A4671&lt;&gt;"",IF(MOD(VALUE(LEFT(A4650,1)),2)=1,IF(D4650="D",C4650,-C4650),IF(D4650="C",C4650,-C4650)),"")</f>
        <v/>
      </c>
    </row>
    <row r="4651" spans="1:5" x14ac:dyDescent="0.2">
      <c r="A4651" s="11" t="str">
        <f>IF('Atual-TXT'!A4672&lt;&gt;"",LEFT('Atual-TXT'!A4672,15),"")</f>
        <v/>
      </c>
      <c r="B4651" s="11" t="str">
        <f>IF('Atual-TXT'!A4672&lt;&gt;"",RIGHT(LEFT('Atual-TXT'!A4672,51),34),"")</f>
        <v/>
      </c>
      <c r="C4651" s="12" t="str">
        <f>IF('Atual-TXT'!A4672&lt;&gt;"",VALUE(RIGHT(LEFT('Atual-TXT'!A4672,75),23)),"")</f>
        <v/>
      </c>
      <c r="D4651" s="11" t="str">
        <f>IF('Atual-TXT'!A4672&lt;&gt;"",RIGHT(LEFT('Atual-TXT'!A4672,77),1),"")</f>
        <v/>
      </c>
      <c r="E4651" s="12" t="str">
        <f>IF('Atual-TXT'!A4672&lt;&gt;"",IF(MOD(VALUE(LEFT(A4651,1)),2)=1,IF(D4651="D",C4651,-C4651),IF(D4651="C",C4651,-C4651)),"")</f>
        <v/>
      </c>
    </row>
    <row r="4652" spans="1:5" x14ac:dyDescent="0.2">
      <c r="A4652" s="11" t="str">
        <f>IF('Atual-TXT'!A4673&lt;&gt;"",LEFT('Atual-TXT'!A4673,15),"")</f>
        <v/>
      </c>
      <c r="B4652" s="11" t="str">
        <f>IF('Atual-TXT'!A4673&lt;&gt;"",RIGHT(LEFT('Atual-TXT'!A4673,51),34),"")</f>
        <v/>
      </c>
      <c r="C4652" s="12" t="str">
        <f>IF('Atual-TXT'!A4673&lt;&gt;"",VALUE(RIGHT(LEFT('Atual-TXT'!A4673,75),23)),"")</f>
        <v/>
      </c>
      <c r="D4652" s="11" t="str">
        <f>IF('Atual-TXT'!A4673&lt;&gt;"",RIGHT(LEFT('Atual-TXT'!A4673,77),1),"")</f>
        <v/>
      </c>
      <c r="E4652" s="12" t="str">
        <f>IF('Atual-TXT'!A4673&lt;&gt;"",IF(MOD(VALUE(LEFT(A4652,1)),2)=1,IF(D4652="D",C4652,-C4652),IF(D4652="C",C4652,-C4652)),"")</f>
        <v/>
      </c>
    </row>
    <row r="4653" spans="1:5" x14ac:dyDescent="0.2">
      <c r="A4653" s="11" t="str">
        <f>IF('Atual-TXT'!A4674&lt;&gt;"",LEFT('Atual-TXT'!A4674,15),"")</f>
        <v/>
      </c>
      <c r="B4653" s="11" t="str">
        <f>IF('Atual-TXT'!A4674&lt;&gt;"",RIGHT(LEFT('Atual-TXT'!A4674,51),34),"")</f>
        <v/>
      </c>
      <c r="C4653" s="12" t="str">
        <f>IF('Atual-TXT'!A4674&lt;&gt;"",VALUE(RIGHT(LEFT('Atual-TXT'!A4674,75),23)),"")</f>
        <v/>
      </c>
      <c r="D4653" s="11" t="str">
        <f>IF('Atual-TXT'!A4674&lt;&gt;"",RIGHT(LEFT('Atual-TXT'!A4674,77),1),"")</f>
        <v/>
      </c>
      <c r="E4653" s="12" t="str">
        <f>IF('Atual-TXT'!A4674&lt;&gt;"",IF(MOD(VALUE(LEFT(A4653,1)),2)=1,IF(D4653="D",C4653,-C4653),IF(D4653="C",C4653,-C4653)),"")</f>
        <v/>
      </c>
    </row>
    <row r="4654" spans="1:5" x14ac:dyDescent="0.2">
      <c r="A4654" s="11" t="str">
        <f>IF('Atual-TXT'!A4675&lt;&gt;"",LEFT('Atual-TXT'!A4675,15),"")</f>
        <v/>
      </c>
      <c r="B4654" s="11" t="str">
        <f>IF('Atual-TXT'!A4675&lt;&gt;"",RIGHT(LEFT('Atual-TXT'!A4675,51),34),"")</f>
        <v/>
      </c>
      <c r="C4654" s="12" t="str">
        <f>IF('Atual-TXT'!A4675&lt;&gt;"",VALUE(RIGHT(LEFT('Atual-TXT'!A4675,75),23)),"")</f>
        <v/>
      </c>
      <c r="D4654" s="11" t="str">
        <f>IF('Atual-TXT'!A4675&lt;&gt;"",RIGHT(LEFT('Atual-TXT'!A4675,77),1),"")</f>
        <v/>
      </c>
      <c r="E4654" s="12" t="str">
        <f>IF('Atual-TXT'!A4675&lt;&gt;"",IF(MOD(VALUE(LEFT(A4654,1)),2)=1,IF(D4654="D",C4654,-C4654),IF(D4654="C",C4654,-C4654)),"")</f>
        <v/>
      </c>
    </row>
    <row r="4655" spans="1:5" x14ac:dyDescent="0.2">
      <c r="A4655" s="11" t="str">
        <f>IF('Atual-TXT'!A4676&lt;&gt;"",LEFT('Atual-TXT'!A4676,15),"")</f>
        <v/>
      </c>
      <c r="B4655" s="11" t="str">
        <f>IF('Atual-TXT'!A4676&lt;&gt;"",RIGHT(LEFT('Atual-TXT'!A4676,51),34),"")</f>
        <v/>
      </c>
      <c r="C4655" s="12" t="str">
        <f>IF('Atual-TXT'!A4676&lt;&gt;"",VALUE(RIGHT(LEFT('Atual-TXT'!A4676,75),23)),"")</f>
        <v/>
      </c>
      <c r="D4655" s="11" t="str">
        <f>IF('Atual-TXT'!A4676&lt;&gt;"",RIGHT(LEFT('Atual-TXT'!A4676,77),1),"")</f>
        <v/>
      </c>
      <c r="E4655" s="12" t="str">
        <f>IF('Atual-TXT'!A4676&lt;&gt;"",IF(MOD(VALUE(LEFT(A4655,1)),2)=1,IF(D4655="D",C4655,-C4655),IF(D4655="C",C4655,-C4655)),"")</f>
        <v/>
      </c>
    </row>
    <row r="4656" spans="1:5" x14ac:dyDescent="0.2">
      <c r="A4656" s="11" t="str">
        <f>IF('Atual-TXT'!A4677&lt;&gt;"",LEFT('Atual-TXT'!A4677,15),"")</f>
        <v/>
      </c>
      <c r="B4656" s="11" t="str">
        <f>IF('Atual-TXT'!A4677&lt;&gt;"",RIGHT(LEFT('Atual-TXT'!A4677,51),34),"")</f>
        <v/>
      </c>
      <c r="C4656" s="12" t="str">
        <f>IF('Atual-TXT'!A4677&lt;&gt;"",VALUE(RIGHT(LEFT('Atual-TXT'!A4677,75),23)),"")</f>
        <v/>
      </c>
      <c r="D4656" s="11" t="str">
        <f>IF('Atual-TXT'!A4677&lt;&gt;"",RIGHT(LEFT('Atual-TXT'!A4677,77),1),"")</f>
        <v/>
      </c>
      <c r="E4656" s="12" t="str">
        <f>IF('Atual-TXT'!A4677&lt;&gt;"",IF(MOD(VALUE(LEFT(A4656,1)),2)=1,IF(D4656="D",C4656,-C4656),IF(D4656="C",C4656,-C4656)),"")</f>
        <v/>
      </c>
    </row>
    <row r="4657" spans="1:5" x14ac:dyDescent="0.2">
      <c r="A4657" s="11" t="str">
        <f>IF('Atual-TXT'!A4678&lt;&gt;"",LEFT('Atual-TXT'!A4678,15),"")</f>
        <v/>
      </c>
      <c r="B4657" s="11" t="str">
        <f>IF('Atual-TXT'!A4678&lt;&gt;"",RIGHT(LEFT('Atual-TXT'!A4678,51),34),"")</f>
        <v/>
      </c>
      <c r="C4657" s="12" t="str">
        <f>IF('Atual-TXT'!A4678&lt;&gt;"",VALUE(RIGHT(LEFT('Atual-TXT'!A4678,75),23)),"")</f>
        <v/>
      </c>
      <c r="D4657" s="11" t="str">
        <f>IF('Atual-TXT'!A4678&lt;&gt;"",RIGHT(LEFT('Atual-TXT'!A4678,77),1),"")</f>
        <v/>
      </c>
      <c r="E4657" s="12" t="str">
        <f>IF('Atual-TXT'!A4678&lt;&gt;"",IF(MOD(VALUE(LEFT(A4657,1)),2)=1,IF(D4657="D",C4657,-C4657),IF(D4657="C",C4657,-C4657)),"")</f>
        <v/>
      </c>
    </row>
    <row r="4658" spans="1:5" x14ac:dyDescent="0.2">
      <c r="A4658" s="11" t="str">
        <f>IF('Atual-TXT'!A4679&lt;&gt;"",LEFT('Atual-TXT'!A4679,15),"")</f>
        <v/>
      </c>
      <c r="B4658" s="11" t="str">
        <f>IF('Atual-TXT'!A4679&lt;&gt;"",RIGHT(LEFT('Atual-TXT'!A4679,51),34),"")</f>
        <v/>
      </c>
      <c r="C4658" s="12" t="str">
        <f>IF('Atual-TXT'!A4679&lt;&gt;"",VALUE(RIGHT(LEFT('Atual-TXT'!A4679,75),23)),"")</f>
        <v/>
      </c>
      <c r="D4658" s="11" t="str">
        <f>IF('Atual-TXT'!A4679&lt;&gt;"",RIGHT(LEFT('Atual-TXT'!A4679,77),1),"")</f>
        <v/>
      </c>
      <c r="E4658" s="12" t="str">
        <f>IF('Atual-TXT'!A4679&lt;&gt;"",IF(MOD(VALUE(LEFT(A4658,1)),2)=1,IF(D4658="D",C4658,-C4658),IF(D4658="C",C4658,-C4658)),"")</f>
        <v/>
      </c>
    </row>
    <row r="4659" spans="1:5" x14ac:dyDescent="0.2">
      <c r="A4659" s="11" t="str">
        <f>IF('Atual-TXT'!A4680&lt;&gt;"",LEFT('Atual-TXT'!A4680,15),"")</f>
        <v/>
      </c>
      <c r="B4659" s="11" t="str">
        <f>IF('Atual-TXT'!A4680&lt;&gt;"",RIGHT(LEFT('Atual-TXT'!A4680,51),34),"")</f>
        <v/>
      </c>
      <c r="C4659" s="12" t="str">
        <f>IF('Atual-TXT'!A4680&lt;&gt;"",VALUE(RIGHT(LEFT('Atual-TXT'!A4680,75),23)),"")</f>
        <v/>
      </c>
      <c r="D4659" s="11" t="str">
        <f>IF('Atual-TXT'!A4680&lt;&gt;"",RIGHT(LEFT('Atual-TXT'!A4680,77),1),"")</f>
        <v/>
      </c>
      <c r="E4659" s="12" t="str">
        <f>IF('Atual-TXT'!A4680&lt;&gt;"",IF(MOD(VALUE(LEFT(A4659,1)),2)=1,IF(D4659="D",C4659,-C4659),IF(D4659="C",C4659,-C4659)),"")</f>
        <v/>
      </c>
    </row>
    <row r="4660" spans="1:5" x14ac:dyDescent="0.2">
      <c r="A4660" s="11" t="str">
        <f>IF('Atual-TXT'!A4681&lt;&gt;"",LEFT('Atual-TXT'!A4681,15),"")</f>
        <v/>
      </c>
      <c r="B4660" s="11" t="str">
        <f>IF('Atual-TXT'!A4681&lt;&gt;"",RIGHT(LEFT('Atual-TXT'!A4681,51),34),"")</f>
        <v/>
      </c>
      <c r="C4660" s="12" t="str">
        <f>IF('Atual-TXT'!A4681&lt;&gt;"",VALUE(RIGHT(LEFT('Atual-TXT'!A4681,75),23)),"")</f>
        <v/>
      </c>
      <c r="D4660" s="11" t="str">
        <f>IF('Atual-TXT'!A4681&lt;&gt;"",RIGHT(LEFT('Atual-TXT'!A4681,77),1),"")</f>
        <v/>
      </c>
      <c r="E4660" s="12" t="str">
        <f>IF('Atual-TXT'!A4681&lt;&gt;"",IF(MOD(VALUE(LEFT(A4660,1)),2)=1,IF(D4660="D",C4660,-C4660),IF(D4660="C",C4660,-C4660)),"")</f>
        <v/>
      </c>
    </row>
    <row r="4661" spans="1:5" x14ac:dyDescent="0.2">
      <c r="A4661" s="11" t="str">
        <f>IF('Atual-TXT'!A4682&lt;&gt;"",LEFT('Atual-TXT'!A4682,15),"")</f>
        <v/>
      </c>
      <c r="B4661" s="11" t="str">
        <f>IF('Atual-TXT'!A4682&lt;&gt;"",RIGHT(LEFT('Atual-TXT'!A4682,51),34),"")</f>
        <v/>
      </c>
      <c r="C4661" s="12" t="str">
        <f>IF('Atual-TXT'!A4682&lt;&gt;"",VALUE(RIGHT(LEFT('Atual-TXT'!A4682,75),23)),"")</f>
        <v/>
      </c>
      <c r="D4661" s="11" t="str">
        <f>IF('Atual-TXT'!A4682&lt;&gt;"",RIGHT(LEFT('Atual-TXT'!A4682,77),1),"")</f>
        <v/>
      </c>
      <c r="E4661" s="12" t="str">
        <f>IF('Atual-TXT'!A4682&lt;&gt;"",IF(MOD(VALUE(LEFT(A4661,1)),2)=1,IF(D4661="D",C4661,-C4661),IF(D4661="C",C4661,-C4661)),"")</f>
        <v/>
      </c>
    </row>
    <row r="4662" spans="1:5" x14ac:dyDescent="0.2">
      <c r="A4662" s="11" t="str">
        <f>IF('Atual-TXT'!A4683&lt;&gt;"",LEFT('Atual-TXT'!A4683,15),"")</f>
        <v/>
      </c>
      <c r="B4662" s="11" t="str">
        <f>IF('Atual-TXT'!A4683&lt;&gt;"",RIGHT(LEFT('Atual-TXT'!A4683,51),34),"")</f>
        <v/>
      </c>
      <c r="C4662" s="12" t="str">
        <f>IF('Atual-TXT'!A4683&lt;&gt;"",VALUE(RIGHT(LEFT('Atual-TXT'!A4683,75),23)),"")</f>
        <v/>
      </c>
      <c r="D4662" s="11" t="str">
        <f>IF('Atual-TXT'!A4683&lt;&gt;"",RIGHT(LEFT('Atual-TXT'!A4683,77),1),"")</f>
        <v/>
      </c>
      <c r="E4662" s="12" t="str">
        <f>IF('Atual-TXT'!A4683&lt;&gt;"",IF(MOD(VALUE(LEFT(A4662,1)),2)=1,IF(D4662="D",C4662,-C4662),IF(D4662="C",C4662,-C4662)),"")</f>
        <v/>
      </c>
    </row>
    <row r="4663" spans="1:5" x14ac:dyDescent="0.2">
      <c r="A4663" s="11" t="str">
        <f>IF('Atual-TXT'!A4684&lt;&gt;"",LEFT('Atual-TXT'!A4684,15),"")</f>
        <v/>
      </c>
      <c r="B4663" s="11" t="str">
        <f>IF('Atual-TXT'!A4684&lt;&gt;"",RIGHT(LEFT('Atual-TXT'!A4684,51),34),"")</f>
        <v/>
      </c>
      <c r="C4663" s="12" t="str">
        <f>IF('Atual-TXT'!A4684&lt;&gt;"",VALUE(RIGHT(LEFT('Atual-TXT'!A4684,75),23)),"")</f>
        <v/>
      </c>
      <c r="D4663" s="11" t="str">
        <f>IF('Atual-TXT'!A4684&lt;&gt;"",RIGHT(LEFT('Atual-TXT'!A4684,77),1),"")</f>
        <v/>
      </c>
      <c r="E4663" s="12" t="str">
        <f>IF('Atual-TXT'!A4684&lt;&gt;"",IF(MOD(VALUE(LEFT(A4663,1)),2)=1,IF(D4663="D",C4663,-C4663),IF(D4663="C",C4663,-C4663)),"")</f>
        <v/>
      </c>
    </row>
    <row r="4664" spans="1:5" x14ac:dyDescent="0.2">
      <c r="A4664" s="11" t="str">
        <f>IF('Atual-TXT'!A4685&lt;&gt;"",LEFT('Atual-TXT'!A4685,15),"")</f>
        <v/>
      </c>
      <c r="B4664" s="11" t="str">
        <f>IF('Atual-TXT'!A4685&lt;&gt;"",RIGHT(LEFT('Atual-TXT'!A4685,51),34),"")</f>
        <v/>
      </c>
      <c r="C4664" s="12" t="str">
        <f>IF('Atual-TXT'!A4685&lt;&gt;"",VALUE(RIGHT(LEFT('Atual-TXT'!A4685,75),23)),"")</f>
        <v/>
      </c>
      <c r="D4664" s="11" t="str">
        <f>IF('Atual-TXT'!A4685&lt;&gt;"",RIGHT(LEFT('Atual-TXT'!A4685,77),1),"")</f>
        <v/>
      </c>
      <c r="E4664" s="12" t="str">
        <f>IF('Atual-TXT'!A4685&lt;&gt;"",IF(MOD(VALUE(LEFT(A4664,1)),2)=1,IF(D4664="D",C4664,-C4664),IF(D4664="C",C4664,-C4664)),"")</f>
        <v/>
      </c>
    </row>
    <row r="4665" spans="1:5" x14ac:dyDescent="0.2">
      <c r="A4665" s="11" t="str">
        <f>IF('Atual-TXT'!A4686&lt;&gt;"",LEFT('Atual-TXT'!A4686,15),"")</f>
        <v/>
      </c>
      <c r="B4665" s="11" t="str">
        <f>IF('Atual-TXT'!A4686&lt;&gt;"",RIGHT(LEFT('Atual-TXT'!A4686,51),34),"")</f>
        <v/>
      </c>
      <c r="C4665" s="12" t="str">
        <f>IF('Atual-TXT'!A4686&lt;&gt;"",VALUE(RIGHT(LEFT('Atual-TXT'!A4686,75),23)),"")</f>
        <v/>
      </c>
      <c r="D4665" s="11" t="str">
        <f>IF('Atual-TXT'!A4686&lt;&gt;"",RIGHT(LEFT('Atual-TXT'!A4686,77),1),"")</f>
        <v/>
      </c>
      <c r="E4665" s="12" t="str">
        <f>IF('Atual-TXT'!A4686&lt;&gt;"",IF(MOD(VALUE(LEFT(A4665,1)),2)=1,IF(D4665="D",C4665,-C4665),IF(D4665="C",C4665,-C4665)),"")</f>
        <v/>
      </c>
    </row>
    <row r="4666" spans="1:5" x14ac:dyDescent="0.2">
      <c r="A4666" s="11" t="str">
        <f>IF('Atual-TXT'!A4687&lt;&gt;"",LEFT('Atual-TXT'!A4687,15),"")</f>
        <v/>
      </c>
      <c r="B4666" s="11" t="str">
        <f>IF('Atual-TXT'!A4687&lt;&gt;"",RIGHT(LEFT('Atual-TXT'!A4687,51),34),"")</f>
        <v/>
      </c>
      <c r="C4666" s="12" t="str">
        <f>IF('Atual-TXT'!A4687&lt;&gt;"",VALUE(RIGHT(LEFT('Atual-TXT'!A4687,75),23)),"")</f>
        <v/>
      </c>
      <c r="D4666" s="11" t="str">
        <f>IF('Atual-TXT'!A4687&lt;&gt;"",RIGHT(LEFT('Atual-TXT'!A4687,77),1),"")</f>
        <v/>
      </c>
      <c r="E4666" s="12" t="str">
        <f>IF('Atual-TXT'!A4687&lt;&gt;"",IF(MOD(VALUE(LEFT(A4666,1)),2)=1,IF(D4666="D",C4666,-C4666),IF(D4666="C",C4666,-C4666)),"")</f>
        <v/>
      </c>
    </row>
    <row r="4667" spans="1:5" x14ac:dyDescent="0.2">
      <c r="A4667" s="11" t="str">
        <f>IF('Atual-TXT'!A4688&lt;&gt;"",LEFT('Atual-TXT'!A4688,15),"")</f>
        <v/>
      </c>
      <c r="B4667" s="11" t="str">
        <f>IF('Atual-TXT'!A4688&lt;&gt;"",RIGHT(LEFT('Atual-TXT'!A4688,51),34),"")</f>
        <v/>
      </c>
      <c r="C4667" s="12" t="str">
        <f>IF('Atual-TXT'!A4688&lt;&gt;"",VALUE(RIGHT(LEFT('Atual-TXT'!A4688,75),23)),"")</f>
        <v/>
      </c>
      <c r="D4667" s="11" t="str">
        <f>IF('Atual-TXT'!A4688&lt;&gt;"",RIGHT(LEFT('Atual-TXT'!A4688,77),1),"")</f>
        <v/>
      </c>
      <c r="E4667" s="12" t="str">
        <f>IF('Atual-TXT'!A4688&lt;&gt;"",IF(MOD(VALUE(LEFT(A4667,1)),2)=1,IF(D4667="D",C4667,-C4667),IF(D4667="C",C4667,-C4667)),"")</f>
        <v/>
      </c>
    </row>
    <row r="4668" spans="1:5" x14ac:dyDescent="0.2">
      <c r="A4668" s="11" t="str">
        <f>IF('Atual-TXT'!A4689&lt;&gt;"",LEFT('Atual-TXT'!A4689,15),"")</f>
        <v/>
      </c>
      <c r="B4668" s="11" t="str">
        <f>IF('Atual-TXT'!A4689&lt;&gt;"",RIGHT(LEFT('Atual-TXT'!A4689,51),34),"")</f>
        <v/>
      </c>
      <c r="C4668" s="12" t="str">
        <f>IF('Atual-TXT'!A4689&lt;&gt;"",VALUE(RIGHT(LEFT('Atual-TXT'!A4689,75),23)),"")</f>
        <v/>
      </c>
      <c r="D4668" s="11" t="str">
        <f>IF('Atual-TXT'!A4689&lt;&gt;"",RIGHT(LEFT('Atual-TXT'!A4689,77),1),"")</f>
        <v/>
      </c>
      <c r="E4668" s="12" t="str">
        <f>IF('Atual-TXT'!A4689&lt;&gt;"",IF(MOD(VALUE(LEFT(A4668,1)),2)=1,IF(D4668="D",C4668,-C4668),IF(D4668="C",C4668,-C4668)),"")</f>
        <v/>
      </c>
    </row>
    <row r="4669" spans="1:5" x14ac:dyDescent="0.2">
      <c r="A4669" s="11" t="str">
        <f>IF('Atual-TXT'!A4690&lt;&gt;"",LEFT('Atual-TXT'!A4690,15),"")</f>
        <v/>
      </c>
      <c r="B4669" s="11" t="str">
        <f>IF('Atual-TXT'!A4690&lt;&gt;"",RIGHT(LEFT('Atual-TXT'!A4690,51),34),"")</f>
        <v/>
      </c>
      <c r="C4669" s="12" t="str">
        <f>IF('Atual-TXT'!A4690&lt;&gt;"",VALUE(RIGHT(LEFT('Atual-TXT'!A4690,75),23)),"")</f>
        <v/>
      </c>
      <c r="D4669" s="11" t="str">
        <f>IF('Atual-TXT'!A4690&lt;&gt;"",RIGHT(LEFT('Atual-TXT'!A4690,77),1),"")</f>
        <v/>
      </c>
      <c r="E4669" s="12" t="str">
        <f>IF('Atual-TXT'!A4690&lt;&gt;"",IF(MOD(VALUE(LEFT(A4669,1)),2)=1,IF(D4669="D",C4669,-C4669),IF(D4669="C",C4669,-C4669)),"")</f>
        <v/>
      </c>
    </row>
    <row r="4670" spans="1:5" x14ac:dyDescent="0.2">
      <c r="A4670" s="11" t="str">
        <f>IF('Atual-TXT'!A4691&lt;&gt;"",LEFT('Atual-TXT'!A4691,15),"")</f>
        <v/>
      </c>
      <c r="B4670" s="11" t="str">
        <f>IF('Atual-TXT'!A4691&lt;&gt;"",RIGHT(LEFT('Atual-TXT'!A4691,51),34),"")</f>
        <v/>
      </c>
      <c r="C4670" s="12" t="str">
        <f>IF('Atual-TXT'!A4691&lt;&gt;"",VALUE(RIGHT(LEFT('Atual-TXT'!A4691,75),23)),"")</f>
        <v/>
      </c>
      <c r="D4670" s="11" t="str">
        <f>IF('Atual-TXT'!A4691&lt;&gt;"",RIGHT(LEFT('Atual-TXT'!A4691,77),1),"")</f>
        <v/>
      </c>
      <c r="E4670" s="12" t="str">
        <f>IF('Atual-TXT'!A4691&lt;&gt;"",IF(MOD(VALUE(LEFT(A4670,1)),2)=1,IF(D4670="D",C4670,-C4670),IF(D4670="C",C4670,-C4670)),"")</f>
        <v/>
      </c>
    </row>
    <row r="4671" spans="1:5" x14ac:dyDescent="0.2">
      <c r="A4671" s="11" t="str">
        <f>IF('Atual-TXT'!A4692&lt;&gt;"",LEFT('Atual-TXT'!A4692,15),"")</f>
        <v/>
      </c>
      <c r="B4671" s="11" t="str">
        <f>IF('Atual-TXT'!A4692&lt;&gt;"",RIGHT(LEFT('Atual-TXT'!A4692,51),34),"")</f>
        <v/>
      </c>
      <c r="C4671" s="12" t="str">
        <f>IF('Atual-TXT'!A4692&lt;&gt;"",VALUE(RIGHT(LEFT('Atual-TXT'!A4692,75),23)),"")</f>
        <v/>
      </c>
      <c r="D4671" s="11" t="str">
        <f>IF('Atual-TXT'!A4692&lt;&gt;"",RIGHT(LEFT('Atual-TXT'!A4692,77),1),"")</f>
        <v/>
      </c>
      <c r="E4671" s="12" t="str">
        <f>IF('Atual-TXT'!A4692&lt;&gt;"",IF(MOD(VALUE(LEFT(A4671,1)),2)=1,IF(D4671="D",C4671,-C4671),IF(D4671="C",C4671,-C4671)),"")</f>
        <v/>
      </c>
    </row>
    <row r="4672" spans="1:5" x14ac:dyDescent="0.2">
      <c r="A4672" s="11" t="str">
        <f>IF('Atual-TXT'!A4693&lt;&gt;"",LEFT('Atual-TXT'!A4693,15),"")</f>
        <v/>
      </c>
      <c r="B4672" s="11" t="str">
        <f>IF('Atual-TXT'!A4693&lt;&gt;"",RIGHT(LEFT('Atual-TXT'!A4693,51),34),"")</f>
        <v/>
      </c>
      <c r="C4672" s="12" t="str">
        <f>IF('Atual-TXT'!A4693&lt;&gt;"",VALUE(RIGHT(LEFT('Atual-TXT'!A4693,75),23)),"")</f>
        <v/>
      </c>
      <c r="D4672" s="11" t="str">
        <f>IF('Atual-TXT'!A4693&lt;&gt;"",RIGHT(LEFT('Atual-TXT'!A4693,77),1),"")</f>
        <v/>
      </c>
      <c r="E4672" s="12" t="str">
        <f>IF('Atual-TXT'!A4693&lt;&gt;"",IF(MOD(VALUE(LEFT(A4672,1)),2)=1,IF(D4672="D",C4672,-C4672),IF(D4672="C",C4672,-C4672)),"")</f>
        <v/>
      </c>
    </row>
    <row r="4673" spans="1:5" x14ac:dyDescent="0.2">
      <c r="A4673" s="11" t="str">
        <f>IF('Atual-TXT'!A4694&lt;&gt;"",LEFT('Atual-TXT'!A4694,15),"")</f>
        <v/>
      </c>
      <c r="B4673" s="11" t="str">
        <f>IF('Atual-TXT'!A4694&lt;&gt;"",RIGHT(LEFT('Atual-TXT'!A4694,51),34),"")</f>
        <v/>
      </c>
      <c r="C4673" s="12" t="str">
        <f>IF('Atual-TXT'!A4694&lt;&gt;"",VALUE(RIGHT(LEFT('Atual-TXT'!A4694,75),23)),"")</f>
        <v/>
      </c>
      <c r="D4673" s="11" t="str">
        <f>IF('Atual-TXT'!A4694&lt;&gt;"",RIGHT(LEFT('Atual-TXT'!A4694,77),1),"")</f>
        <v/>
      </c>
      <c r="E4673" s="12" t="str">
        <f>IF('Atual-TXT'!A4694&lt;&gt;"",IF(MOD(VALUE(LEFT(A4673,1)),2)=1,IF(D4673="D",C4673,-C4673),IF(D4673="C",C4673,-C4673)),"")</f>
        <v/>
      </c>
    </row>
    <row r="4674" spans="1:5" x14ac:dyDescent="0.2">
      <c r="A4674" s="11" t="str">
        <f>IF('Atual-TXT'!A4695&lt;&gt;"",LEFT('Atual-TXT'!A4695,15),"")</f>
        <v/>
      </c>
      <c r="B4674" s="11" t="str">
        <f>IF('Atual-TXT'!A4695&lt;&gt;"",RIGHT(LEFT('Atual-TXT'!A4695,51),34),"")</f>
        <v/>
      </c>
      <c r="C4674" s="12" t="str">
        <f>IF('Atual-TXT'!A4695&lt;&gt;"",VALUE(RIGHT(LEFT('Atual-TXT'!A4695,75),23)),"")</f>
        <v/>
      </c>
      <c r="D4674" s="11" t="str">
        <f>IF('Atual-TXT'!A4695&lt;&gt;"",RIGHT(LEFT('Atual-TXT'!A4695,77),1),"")</f>
        <v/>
      </c>
      <c r="E4674" s="12" t="str">
        <f>IF('Atual-TXT'!A4695&lt;&gt;"",IF(MOD(VALUE(LEFT(A4674,1)),2)=1,IF(D4674="D",C4674,-C4674),IF(D4674="C",C4674,-C4674)),"")</f>
        <v/>
      </c>
    </row>
    <row r="4675" spans="1:5" x14ac:dyDescent="0.2">
      <c r="A4675" s="11" t="str">
        <f>IF('Atual-TXT'!A4696&lt;&gt;"",LEFT('Atual-TXT'!A4696,15),"")</f>
        <v/>
      </c>
      <c r="B4675" s="11" t="str">
        <f>IF('Atual-TXT'!A4696&lt;&gt;"",RIGHT(LEFT('Atual-TXT'!A4696,51),34),"")</f>
        <v/>
      </c>
      <c r="C4675" s="12" t="str">
        <f>IF('Atual-TXT'!A4696&lt;&gt;"",VALUE(RIGHT(LEFT('Atual-TXT'!A4696,75),23)),"")</f>
        <v/>
      </c>
      <c r="D4675" s="11" t="str">
        <f>IF('Atual-TXT'!A4696&lt;&gt;"",RIGHT(LEFT('Atual-TXT'!A4696,77),1),"")</f>
        <v/>
      </c>
      <c r="E4675" s="12" t="str">
        <f>IF('Atual-TXT'!A4696&lt;&gt;"",IF(MOD(VALUE(LEFT(A4675,1)),2)=1,IF(D4675="D",C4675,-C4675),IF(D4675="C",C4675,-C4675)),"")</f>
        <v/>
      </c>
    </row>
    <row r="4676" spans="1:5" x14ac:dyDescent="0.2">
      <c r="A4676" s="11" t="str">
        <f>IF('Atual-TXT'!A4697&lt;&gt;"",LEFT('Atual-TXT'!A4697,15),"")</f>
        <v/>
      </c>
      <c r="B4676" s="11" t="str">
        <f>IF('Atual-TXT'!A4697&lt;&gt;"",RIGHT(LEFT('Atual-TXT'!A4697,51),34),"")</f>
        <v/>
      </c>
      <c r="C4676" s="12" t="str">
        <f>IF('Atual-TXT'!A4697&lt;&gt;"",VALUE(RIGHT(LEFT('Atual-TXT'!A4697,75),23)),"")</f>
        <v/>
      </c>
      <c r="D4676" s="11" t="str">
        <f>IF('Atual-TXT'!A4697&lt;&gt;"",RIGHT(LEFT('Atual-TXT'!A4697,77),1),"")</f>
        <v/>
      </c>
      <c r="E4676" s="12" t="str">
        <f>IF('Atual-TXT'!A4697&lt;&gt;"",IF(MOD(VALUE(LEFT(A4676,1)),2)=1,IF(D4676="D",C4676,-C4676),IF(D4676="C",C4676,-C4676)),"")</f>
        <v/>
      </c>
    </row>
    <row r="4677" spans="1:5" x14ac:dyDescent="0.2">
      <c r="A4677" s="11" t="str">
        <f>IF('Atual-TXT'!A4698&lt;&gt;"",LEFT('Atual-TXT'!A4698,15),"")</f>
        <v/>
      </c>
      <c r="B4677" s="11" t="str">
        <f>IF('Atual-TXT'!A4698&lt;&gt;"",RIGHT(LEFT('Atual-TXT'!A4698,51),34),"")</f>
        <v/>
      </c>
      <c r="C4677" s="12" t="str">
        <f>IF('Atual-TXT'!A4698&lt;&gt;"",VALUE(RIGHT(LEFT('Atual-TXT'!A4698,75),23)),"")</f>
        <v/>
      </c>
      <c r="D4677" s="11" t="str">
        <f>IF('Atual-TXT'!A4698&lt;&gt;"",RIGHT(LEFT('Atual-TXT'!A4698,77),1),"")</f>
        <v/>
      </c>
      <c r="E4677" s="12" t="str">
        <f>IF('Atual-TXT'!A4698&lt;&gt;"",IF(MOD(VALUE(LEFT(A4677,1)),2)=1,IF(D4677="D",C4677,-C4677),IF(D4677="C",C4677,-C4677)),"")</f>
        <v/>
      </c>
    </row>
    <row r="4678" spans="1:5" x14ac:dyDescent="0.2">
      <c r="A4678" s="11" t="str">
        <f>IF('Atual-TXT'!A4699&lt;&gt;"",LEFT('Atual-TXT'!A4699,15),"")</f>
        <v/>
      </c>
      <c r="B4678" s="11" t="str">
        <f>IF('Atual-TXT'!A4699&lt;&gt;"",RIGHT(LEFT('Atual-TXT'!A4699,51),34),"")</f>
        <v/>
      </c>
      <c r="C4678" s="12" t="str">
        <f>IF('Atual-TXT'!A4699&lt;&gt;"",VALUE(RIGHT(LEFT('Atual-TXT'!A4699,75),23)),"")</f>
        <v/>
      </c>
      <c r="D4678" s="11" t="str">
        <f>IF('Atual-TXT'!A4699&lt;&gt;"",RIGHT(LEFT('Atual-TXT'!A4699,77),1),"")</f>
        <v/>
      </c>
      <c r="E4678" s="12" t="str">
        <f>IF('Atual-TXT'!A4699&lt;&gt;"",IF(MOD(VALUE(LEFT(A4678,1)),2)=1,IF(D4678="D",C4678,-C4678),IF(D4678="C",C4678,-C4678)),"")</f>
        <v/>
      </c>
    </row>
    <row r="4679" spans="1:5" x14ac:dyDescent="0.2">
      <c r="A4679" s="11" t="str">
        <f>IF('Atual-TXT'!A4700&lt;&gt;"",LEFT('Atual-TXT'!A4700,15),"")</f>
        <v/>
      </c>
      <c r="B4679" s="11" t="str">
        <f>IF('Atual-TXT'!A4700&lt;&gt;"",RIGHT(LEFT('Atual-TXT'!A4700,51),34),"")</f>
        <v/>
      </c>
      <c r="C4679" s="12" t="str">
        <f>IF('Atual-TXT'!A4700&lt;&gt;"",VALUE(RIGHT(LEFT('Atual-TXT'!A4700,75),23)),"")</f>
        <v/>
      </c>
      <c r="D4679" s="11" t="str">
        <f>IF('Atual-TXT'!A4700&lt;&gt;"",RIGHT(LEFT('Atual-TXT'!A4700,77),1),"")</f>
        <v/>
      </c>
      <c r="E4679" s="12" t="str">
        <f>IF('Atual-TXT'!A4700&lt;&gt;"",IF(MOD(VALUE(LEFT(A4679,1)),2)=1,IF(D4679="D",C4679,-C4679),IF(D4679="C",C4679,-C4679)),"")</f>
        <v/>
      </c>
    </row>
    <row r="4680" spans="1:5" x14ac:dyDescent="0.2">
      <c r="A4680" s="11" t="str">
        <f>IF('Atual-TXT'!A4701&lt;&gt;"",LEFT('Atual-TXT'!A4701,15),"")</f>
        <v/>
      </c>
      <c r="B4680" s="11" t="str">
        <f>IF('Atual-TXT'!A4701&lt;&gt;"",RIGHT(LEFT('Atual-TXT'!A4701,51),34),"")</f>
        <v/>
      </c>
      <c r="C4680" s="12" t="str">
        <f>IF('Atual-TXT'!A4701&lt;&gt;"",VALUE(RIGHT(LEFT('Atual-TXT'!A4701,75),23)),"")</f>
        <v/>
      </c>
      <c r="D4680" s="11" t="str">
        <f>IF('Atual-TXT'!A4701&lt;&gt;"",RIGHT(LEFT('Atual-TXT'!A4701,77),1),"")</f>
        <v/>
      </c>
      <c r="E4680" s="12" t="str">
        <f>IF('Atual-TXT'!A4701&lt;&gt;"",IF(MOD(VALUE(LEFT(A4680,1)),2)=1,IF(D4680="D",C4680,-C4680),IF(D4680="C",C4680,-C4680)),"")</f>
        <v/>
      </c>
    </row>
    <row r="4681" spans="1:5" x14ac:dyDescent="0.2">
      <c r="A4681" s="11" t="str">
        <f>IF('Atual-TXT'!A4702&lt;&gt;"",LEFT('Atual-TXT'!A4702,15),"")</f>
        <v/>
      </c>
      <c r="B4681" s="11" t="str">
        <f>IF('Atual-TXT'!A4702&lt;&gt;"",RIGHT(LEFT('Atual-TXT'!A4702,51),34),"")</f>
        <v/>
      </c>
      <c r="C4681" s="12" t="str">
        <f>IF('Atual-TXT'!A4702&lt;&gt;"",VALUE(RIGHT(LEFT('Atual-TXT'!A4702,75),23)),"")</f>
        <v/>
      </c>
      <c r="D4681" s="11" t="str">
        <f>IF('Atual-TXT'!A4702&lt;&gt;"",RIGHT(LEFT('Atual-TXT'!A4702,77),1),"")</f>
        <v/>
      </c>
      <c r="E4681" s="12" t="str">
        <f>IF('Atual-TXT'!A4702&lt;&gt;"",IF(MOD(VALUE(LEFT(A4681,1)),2)=1,IF(D4681="D",C4681,-C4681),IF(D4681="C",C4681,-C4681)),"")</f>
        <v/>
      </c>
    </row>
    <row r="4682" spans="1:5" x14ac:dyDescent="0.2">
      <c r="A4682" s="11" t="str">
        <f>IF('Atual-TXT'!A4703&lt;&gt;"",LEFT('Atual-TXT'!A4703,15),"")</f>
        <v/>
      </c>
      <c r="B4682" s="11" t="str">
        <f>IF('Atual-TXT'!A4703&lt;&gt;"",RIGHT(LEFT('Atual-TXT'!A4703,51),34),"")</f>
        <v/>
      </c>
      <c r="C4682" s="12" t="str">
        <f>IF('Atual-TXT'!A4703&lt;&gt;"",VALUE(RIGHT(LEFT('Atual-TXT'!A4703,75),23)),"")</f>
        <v/>
      </c>
      <c r="D4682" s="11" t="str">
        <f>IF('Atual-TXT'!A4703&lt;&gt;"",RIGHT(LEFT('Atual-TXT'!A4703,77),1),"")</f>
        <v/>
      </c>
      <c r="E4682" s="12" t="str">
        <f>IF('Atual-TXT'!A4703&lt;&gt;"",IF(MOD(VALUE(LEFT(A4682,1)),2)=1,IF(D4682="D",C4682,-C4682),IF(D4682="C",C4682,-C4682)),"")</f>
        <v/>
      </c>
    </row>
    <row r="4683" spans="1:5" x14ac:dyDescent="0.2">
      <c r="A4683" s="11" t="str">
        <f>IF('Atual-TXT'!A4704&lt;&gt;"",LEFT('Atual-TXT'!A4704,15),"")</f>
        <v/>
      </c>
      <c r="B4683" s="11" t="str">
        <f>IF('Atual-TXT'!A4704&lt;&gt;"",RIGHT(LEFT('Atual-TXT'!A4704,51),34),"")</f>
        <v/>
      </c>
      <c r="C4683" s="12" t="str">
        <f>IF('Atual-TXT'!A4704&lt;&gt;"",VALUE(RIGHT(LEFT('Atual-TXT'!A4704,75),23)),"")</f>
        <v/>
      </c>
      <c r="D4683" s="11" t="str">
        <f>IF('Atual-TXT'!A4704&lt;&gt;"",RIGHT(LEFT('Atual-TXT'!A4704,77),1),"")</f>
        <v/>
      </c>
      <c r="E4683" s="12" t="str">
        <f>IF('Atual-TXT'!A4704&lt;&gt;"",IF(MOD(VALUE(LEFT(A4683,1)),2)=1,IF(D4683="D",C4683,-C4683),IF(D4683="C",C4683,-C4683)),"")</f>
        <v/>
      </c>
    </row>
    <row r="4684" spans="1:5" x14ac:dyDescent="0.2">
      <c r="A4684" s="11" t="str">
        <f>IF('Atual-TXT'!A4705&lt;&gt;"",LEFT('Atual-TXT'!A4705,15),"")</f>
        <v/>
      </c>
      <c r="B4684" s="11" t="str">
        <f>IF('Atual-TXT'!A4705&lt;&gt;"",RIGHT(LEFT('Atual-TXT'!A4705,51),34),"")</f>
        <v/>
      </c>
      <c r="C4684" s="12" t="str">
        <f>IF('Atual-TXT'!A4705&lt;&gt;"",VALUE(RIGHT(LEFT('Atual-TXT'!A4705,75),23)),"")</f>
        <v/>
      </c>
      <c r="D4684" s="11" t="str">
        <f>IF('Atual-TXT'!A4705&lt;&gt;"",RIGHT(LEFT('Atual-TXT'!A4705,77),1),"")</f>
        <v/>
      </c>
      <c r="E4684" s="12" t="str">
        <f>IF('Atual-TXT'!A4705&lt;&gt;"",IF(MOD(VALUE(LEFT(A4684,1)),2)=1,IF(D4684="D",C4684,-C4684),IF(D4684="C",C4684,-C4684)),"")</f>
        <v/>
      </c>
    </row>
    <row r="4685" spans="1:5" x14ac:dyDescent="0.2">
      <c r="A4685" s="11" t="str">
        <f>IF('Atual-TXT'!A4706&lt;&gt;"",LEFT('Atual-TXT'!A4706,15),"")</f>
        <v/>
      </c>
      <c r="B4685" s="11" t="str">
        <f>IF('Atual-TXT'!A4706&lt;&gt;"",RIGHT(LEFT('Atual-TXT'!A4706,51),34),"")</f>
        <v/>
      </c>
      <c r="C4685" s="12" t="str">
        <f>IF('Atual-TXT'!A4706&lt;&gt;"",VALUE(RIGHT(LEFT('Atual-TXT'!A4706,75),23)),"")</f>
        <v/>
      </c>
      <c r="D4685" s="11" t="str">
        <f>IF('Atual-TXT'!A4706&lt;&gt;"",RIGHT(LEFT('Atual-TXT'!A4706,77),1),"")</f>
        <v/>
      </c>
      <c r="E4685" s="12" t="str">
        <f>IF('Atual-TXT'!A4706&lt;&gt;"",IF(MOD(VALUE(LEFT(A4685,1)),2)=1,IF(D4685="D",C4685,-C4685),IF(D4685="C",C4685,-C4685)),"")</f>
        <v/>
      </c>
    </row>
    <row r="4686" spans="1:5" x14ac:dyDescent="0.2">
      <c r="A4686" s="11" t="str">
        <f>IF('Atual-TXT'!A4707&lt;&gt;"",LEFT('Atual-TXT'!A4707,15),"")</f>
        <v/>
      </c>
      <c r="B4686" s="11" t="str">
        <f>IF('Atual-TXT'!A4707&lt;&gt;"",RIGHT(LEFT('Atual-TXT'!A4707,51),34),"")</f>
        <v/>
      </c>
      <c r="C4686" s="12" t="str">
        <f>IF('Atual-TXT'!A4707&lt;&gt;"",VALUE(RIGHT(LEFT('Atual-TXT'!A4707,75),23)),"")</f>
        <v/>
      </c>
      <c r="D4686" s="11" t="str">
        <f>IF('Atual-TXT'!A4707&lt;&gt;"",RIGHT(LEFT('Atual-TXT'!A4707,77),1),"")</f>
        <v/>
      </c>
      <c r="E4686" s="12" t="str">
        <f>IF('Atual-TXT'!A4707&lt;&gt;"",IF(MOD(VALUE(LEFT(A4686,1)),2)=1,IF(D4686="D",C4686,-C4686),IF(D4686="C",C4686,-C4686)),"")</f>
        <v/>
      </c>
    </row>
    <row r="4687" spans="1:5" x14ac:dyDescent="0.2">
      <c r="A4687" s="11" t="str">
        <f>IF('Atual-TXT'!A4708&lt;&gt;"",LEFT('Atual-TXT'!A4708,15),"")</f>
        <v/>
      </c>
      <c r="B4687" s="11" t="str">
        <f>IF('Atual-TXT'!A4708&lt;&gt;"",RIGHT(LEFT('Atual-TXT'!A4708,51),34),"")</f>
        <v/>
      </c>
      <c r="C4687" s="12" t="str">
        <f>IF('Atual-TXT'!A4708&lt;&gt;"",VALUE(RIGHT(LEFT('Atual-TXT'!A4708,75),23)),"")</f>
        <v/>
      </c>
      <c r="D4687" s="11" t="str">
        <f>IF('Atual-TXT'!A4708&lt;&gt;"",RIGHT(LEFT('Atual-TXT'!A4708,77),1),"")</f>
        <v/>
      </c>
      <c r="E4687" s="12" t="str">
        <f>IF('Atual-TXT'!A4708&lt;&gt;"",IF(MOD(VALUE(LEFT(A4687,1)),2)=1,IF(D4687="D",C4687,-C4687),IF(D4687="C",C4687,-C4687)),"")</f>
        <v/>
      </c>
    </row>
    <row r="4688" spans="1:5" x14ac:dyDescent="0.2">
      <c r="A4688" s="11" t="str">
        <f>IF('Atual-TXT'!A4709&lt;&gt;"",LEFT('Atual-TXT'!A4709,15),"")</f>
        <v/>
      </c>
      <c r="B4688" s="11" t="str">
        <f>IF('Atual-TXT'!A4709&lt;&gt;"",RIGHT(LEFT('Atual-TXT'!A4709,51),34),"")</f>
        <v/>
      </c>
      <c r="C4688" s="12" t="str">
        <f>IF('Atual-TXT'!A4709&lt;&gt;"",VALUE(RIGHT(LEFT('Atual-TXT'!A4709,75),23)),"")</f>
        <v/>
      </c>
      <c r="D4688" s="11" t="str">
        <f>IF('Atual-TXT'!A4709&lt;&gt;"",RIGHT(LEFT('Atual-TXT'!A4709,77),1),"")</f>
        <v/>
      </c>
      <c r="E4688" s="12" t="str">
        <f>IF('Atual-TXT'!A4709&lt;&gt;"",IF(MOD(VALUE(LEFT(A4688,1)),2)=1,IF(D4688="D",C4688,-C4688),IF(D4688="C",C4688,-C4688)),"")</f>
        <v/>
      </c>
    </row>
    <row r="4689" spans="1:5" x14ac:dyDescent="0.2">
      <c r="A4689" s="11" t="str">
        <f>IF('Atual-TXT'!A4710&lt;&gt;"",LEFT('Atual-TXT'!A4710,15),"")</f>
        <v/>
      </c>
      <c r="B4689" s="11" t="str">
        <f>IF('Atual-TXT'!A4710&lt;&gt;"",RIGHT(LEFT('Atual-TXT'!A4710,51),34),"")</f>
        <v/>
      </c>
      <c r="C4689" s="12" t="str">
        <f>IF('Atual-TXT'!A4710&lt;&gt;"",VALUE(RIGHT(LEFT('Atual-TXT'!A4710,75),23)),"")</f>
        <v/>
      </c>
      <c r="D4689" s="11" t="str">
        <f>IF('Atual-TXT'!A4710&lt;&gt;"",RIGHT(LEFT('Atual-TXT'!A4710,77),1),"")</f>
        <v/>
      </c>
      <c r="E4689" s="12" t="str">
        <f>IF('Atual-TXT'!A4710&lt;&gt;"",IF(MOD(VALUE(LEFT(A4689,1)),2)=1,IF(D4689="D",C4689,-C4689),IF(D4689="C",C4689,-C4689)),"")</f>
        <v/>
      </c>
    </row>
    <row r="4690" spans="1:5" x14ac:dyDescent="0.2">
      <c r="A4690" s="11" t="str">
        <f>IF('Atual-TXT'!A4711&lt;&gt;"",LEFT('Atual-TXT'!A4711,15),"")</f>
        <v/>
      </c>
      <c r="B4690" s="11" t="str">
        <f>IF('Atual-TXT'!A4711&lt;&gt;"",RIGHT(LEFT('Atual-TXT'!A4711,51),34),"")</f>
        <v/>
      </c>
      <c r="C4690" s="12" t="str">
        <f>IF('Atual-TXT'!A4711&lt;&gt;"",VALUE(RIGHT(LEFT('Atual-TXT'!A4711,75),23)),"")</f>
        <v/>
      </c>
      <c r="D4690" s="11" t="str">
        <f>IF('Atual-TXT'!A4711&lt;&gt;"",RIGHT(LEFT('Atual-TXT'!A4711,77),1),"")</f>
        <v/>
      </c>
      <c r="E4690" s="12" t="str">
        <f>IF('Atual-TXT'!A4711&lt;&gt;"",IF(MOD(VALUE(LEFT(A4690,1)),2)=1,IF(D4690="D",C4690,-C4690),IF(D4690="C",C4690,-C4690)),"")</f>
        <v/>
      </c>
    </row>
    <row r="4691" spans="1:5" x14ac:dyDescent="0.2">
      <c r="A4691" s="11" t="str">
        <f>IF('Atual-TXT'!A4712&lt;&gt;"",LEFT('Atual-TXT'!A4712,15),"")</f>
        <v/>
      </c>
      <c r="B4691" s="11" t="str">
        <f>IF('Atual-TXT'!A4712&lt;&gt;"",RIGHT(LEFT('Atual-TXT'!A4712,51),34),"")</f>
        <v/>
      </c>
      <c r="C4691" s="12" t="str">
        <f>IF('Atual-TXT'!A4712&lt;&gt;"",VALUE(RIGHT(LEFT('Atual-TXT'!A4712,75),23)),"")</f>
        <v/>
      </c>
      <c r="D4691" s="11" t="str">
        <f>IF('Atual-TXT'!A4712&lt;&gt;"",RIGHT(LEFT('Atual-TXT'!A4712,77),1),"")</f>
        <v/>
      </c>
      <c r="E4691" s="12" t="str">
        <f>IF('Atual-TXT'!A4712&lt;&gt;"",IF(MOD(VALUE(LEFT(A4691,1)),2)=1,IF(D4691="D",C4691,-C4691),IF(D4691="C",C4691,-C4691)),"")</f>
        <v/>
      </c>
    </row>
    <row r="4692" spans="1:5" x14ac:dyDescent="0.2">
      <c r="A4692" s="11" t="str">
        <f>IF('Atual-TXT'!A4713&lt;&gt;"",LEFT('Atual-TXT'!A4713,15),"")</f>
        <v/>
      </c>
      <c r="B4692" s="11" t="str">
        <f>IF('Atual-TXT'!A4713&lt;&gt;"",RIGHT(LEFT('Atual-TXT'!A4713,51),34),"")</f>
        <v/>
      </c>
      <c r="C4692" s="12" t="str">
        <f>IF('Atual-TXT'!A4713&lt;&gt;"",VALUE(RIGHT(LEFT('Atual-TXT'!A4713,75),23)),"")</f>
        <v/>
      </c>
      <c r="D4692" s="11" t="str">
        <f>IF('Atual-TXT'!A4713&lt;&gt;"",RIGHT(LEFT('Atual-TXT'!A4713,77),1),"")</f>
        <v/>
      </c>
      <c r="E4692" s="12" t="str">
        <f>IF('Atual-TXT'!A4713&lt;&gt;"",IF(MOD(VALUE(LEFT(A4692,1)),2)=1,IF(D4692="D",C4692,-C4692),IF(D4692="C",C4692,-C4692)),"")</f>
        <v/>
      </c>
    </row>
    <row r="4693" spans="1:5" x14ac:dyDescent="0.2">
      <c r="A4693" s="11" t="str">
        <f>IF('Atual-TXT'!A4714&lt;&gt;"",LEFT('Atual-TXT'!A4714,15),"")</f>
        <v/>
      </c>
      <c r="B4693" s="11" t="str">
        <f>IF('Atual-TXT'!A4714&lt;&gt;"",RIGHT(LEFT('Atual-TXT'!A4714,51),34),"")</f>
        <v/>
      </c>
      <c r="C4693" s="12" t="str">
        <f>IF('Atual-TXT'!A4714&lt;&gt;"",VALUE(RIGHT(LEFT('Atual-TXT'!A4714,75),23)),"")</f>
        <v/>
      </c>
      <c r="D4693" s="11" t="str">
        <f>IF('Atual-TXT'!A4714&lt;&gt;"",RIGHT(LEFT('Atual-TXT'!A4714,77),1),"")</f>
        <v/>
      </c>
      <c r="E4693" s="12" t="str">
        <f>IF('Atual-TXT'!A4714&lt;&gt;"",IF(MOD(VALUE(LEFT(A4693,1)),2)=1,IF(D4693="D",C4693,-C4693),IF(D4693="C",C4693,-C4693)),"")</f>
        <v/>
      </c>
    </row>
    <row r="4694" spans="1:5" x14ac:dyDescent="0.2">
      <c r="A4694" s="11" t="str">
        <f>IF('Atual-TXT'!A4715&lt;&gt;"",LEFT('Atual-TXT'!A4715,15),"")</f>
        <v/>
      </c>
      <c r="B4694" s="11" t="str">
        <f>IF('Atual-TXT'!A4715&lt;&gt;"",RIGHT(LEFT('Atual-TXT'!A4715,51),34),"")</f>
        <v/>
      </c>
      <c r="C4694" s="12" t="str">
        <f>IF('Atual-TXT'!A4715&lt;&gt;"",VALUE(RIGHT(LEFT('Atual-TXT'!A4715,75),23)),"")</f>
        <v/>
      </c>
      <c r="D4694" s="11" t="str">
        <f>IF('Atual-TXT'!A4715&lt;&gt;"",RIGHT(LEFT('Atual-TXT'!A4715,77),1),"")</f>
        <v/>
      </c>
      <c r="E4694" s="12" t="str">
        <f>IF('Atual-TXT'!A4715&lt;&gt;"",IF(MOD(VALUE(LEFT(A4694,1)),2)=1,IF(D4694="D",C4694,-C4694),IF(D4694="C",C4694,-C4694)),"")</f>
        <v/>
      </c>
    </row>
    <row r="4695" spans="1:5" x14ac:dyDescent="0.2">
      <c r="A4695" s="11" t="str">
        <f>IF('Atual-TXT'!A4716&lt;&gt;"",LEFT('Atual-TXT'!A4716,15),"")</f>
        <v/>
      </c>
      <c r="B4695" s="11" t="str">
        <f>IF('Atual-TXT'!A4716&lt;&gt;"",RIGHT(LEFT('Atual-TXT'!A4716,51),34),"")</f>
        <v/>
      </c>
      <c r="C4695" s="12" t="str">
        <f>IF('Atual-TXT'!A4716&lt;&gt;"",VALUE(RIGHT(LEFT('Atual-TXT'!A4716,75),23)),"")</f>
        <v/>
      </c>
      <c r="D4695" s="11" t="str">
        <f>IF('Atual-TXT'!A4716&lt;&gt;"",RIGHT(LEFT('Atual-TXT'!A4716,77),1),"")</f>
        <v/>
      </c>
      <c r="E4695" s="12" t="str">
        <f>IF('Atual-TXT'!A4716&lt;&gt;"",IF(MOD(VALUE(LEFT(A4695,1)),2)=1,IF(D4695="D",C4695,-C4695),IF(D4695="C",C4695,-C4695)),"")</f>
        <v/>
      </c>
    </row>
    <row r="4696" spans="1:5" x14ac:dyDescent="0.2">
      <c r="A4696" s="11" t="str">
        <f>IF('Atual-TXT'!A4717&lt;&gt;"",LEFT('Atual-TXT'!A4717,15),"")</f>
        <v/>
      </c>
      <c r="B4696" s="11" t="str">
        <f>IF('Atual-TXT'!A4717&lt;&gt;"",RIGHT(LEFT('Atual-TXT'!A4717,51),34),"")</f>
        <v/>
      </c>
      <c r="C4696" s="12" t="str">
        <f>IF('Atual-TXT'!A4717&lt;&gt;"",VALUE(RIGHT(LEFT('Atual-TXT'!A4717,75),23)),"")</f>
        <v/>
      </c>
      <c r="D4696" s="11" t="str">
        <f>IF('Atual-TXT'!A4717&lt;&gt;"",RIGHT(LEFT('Atual-TXT'!A4717,77),1),"")</f>
        <v/>
      </c>
      <c r="E4696" s="12" t="str">
        <f>IF('Atual-TXT'!A4717&lt;&gt;"",IF(MOD(VALUE(LEFT(A4696,1)),2)=1,IF(D4696="D",C4696,-C4696),IF(D4696="C",C4696,-C4696)),"")</f>
        <v/>
      </c>
    </row>
    <row r="4697" spans="1:5" x14ac:dyDescent="0.2">
      <c r="A4697" s="11" t="str">
        <f>IF('Atual-TXT'!A4718&lt;&gt;"",LEFT('Atual-TXT'!A4718,15),"")</f>
        <v/>
      </c>
      <c r="B4697" s="11" t="str">
        <f>IF('Atual-TXT'!A4718&lt;&gt;"",RIGHT(LEFT('Atual-TXT'!A4718,51),34),"")</f>
        <v/>
      </c>
      <c r="C4697" s="12" t="str">
        <f>IF('Atual-TXT'!A4718&lt;&gt;"",VALUE(RIGHT(LEFT('Atual-TXT'!A4718,75),23)),"")</f>
        <v/>
      </c>
      <c r="D4697" s="11" t="str">
        <f>IF('Atual-TXT'!A4718&lt;&gt;"",RIGHT(LEFT('Atual-TXT'!A4718,77),1),"")</f>
        <v/>
      </c>
      <c r="E4697" s="12" t="str">
        <f>IF('Atual-TXT'!A4718&lt;&gt;"",IF(MOD(VALUE(LEFT(A4697,1)),2)=1,IF(D4697="D",C4697,-C4697),IF(D4697="C",C4697,-C4697)),"")</f>
        <v/>
      </c>
    </row>
    <row r="4698" spans="1:5" x14ac:dyDescent="0.2">
      <c r="A4698" s="11" t="str">
        <f>IF('Atual-TXT'!A4719&lt;&gt;"",LEFT('Atual-TXT'!A4719,15),"")</f>
        <v/>
      </c>
      <c r="B4698" s="11" t="str">
        <f>IF('Atual-TXT'!A4719&lt;&gt;"",RIGHT(LEFT('Atual-TXT'!A4719,51),34),"")</f>
        <v/>
      </c>
      <c r="C4698" s="12" t="str">
        <f>IF('Atual-TXT'!A4719&lt;&gt;"",VALUE(RIGHT(LEFT('Atual-TXT'!A4719,75),23)),"")</f>
        <v/>
      </c>
      <c r="D4698" s="11" t="str">
        <f>IF('Atual-TXT'!A4719&lt;&gt;"",RIGHT(LEFT('Atual-TXT'!A4719,77),1),"")</f>
        <v/>
      </c>
      <c r="E4698" s="12" t="str">
        <f>IF('Atual-TXT'!A4719&lt;&gt;"",IF(MOD(VALUE(LEFT(A4698,1)),2)=1,IF(D4698="D",C4698,-C4698),IF(D4698="C",C4698,-C4698)),"")</f>
        <v/>
      </c>
    </row>
    <row r="4699" spans="1:5" x14ac:dyDescent="0.2">
      <c r="A4699" s="11" t="str">
        <f>IF('Atual-TXT'!A4720&lt;&gt;"",LEFT('Atual-TXT'!A4720,15),"")</f>
        <v/>
      </c>
      <c r="B4699" s="11" t="str">
        <f>IF('Atual-TXT'!A4720&lt;&gt;"",RIGHT(LEFT('Atual-TXT'!A4720,51),34),"")</f>
        <v/>
      </c>
      <c r="C4699" s="12" t="str">
        <f>IF('Atual-TXT'!A4720&lt;&gt;"",VALUE(RIGHT(LEFT('Atual-TXT'!A4720,75),23)),"")</f>
        <v/>
      </c>
      <c r="D4699" s="11" t="str">
        <f>IF('Atual-TXT'!A4720&lt;&gt;"",RIGHT(LEFT('Atual-TXT'!A4720,77),1),"")</f>
        <v/>
      </c>
      <c r="E4699" s="12" t="str">
        <f>IF('Atual-TXT'!A4720&lt;&gt;"",IF(MOD(VALUE(LEFT(A4699,1)),2)=1,IF(D4699="D",C4699,-C4699),IF(D4699="C",C4699,-C4699)),"")</f>
        <v/>
      </c>
    </row>
    <row r="4700" spans="1:5" x14ac:dyDescent="0.2">
      <c r="A4700" s="11" t="str">
        <f>IF('Atual-TXT'!A4721&lt;&gt;"",LEFT('Atual-TXT'!A4721,15),"")</f>
        <v/>
      </c>
      <c r="B4700" s="11" t="str">
        <f>IF('Atual-TXT'!A4721&lt;&gt;"",RIGHT(LEFT('Atual-TXT'!A4721,51),34),"")</f>
        <v/>
      </c>
      <c r="C4700" s="12" t="str">
        <f>IF('Atual-TXT'!A4721&lt;&gt;"",VALUE(RIGHT(LEFT('Atual-TXT'!A4721,75),23)),"")</f>
        <v/>
      </c>
      <c r="D4700" s="11" t="str">
        <f>IF('Atual-TXT'!A4721&lt;&gt;"",RIGHT(LEFT('Atual-TXT'!A4721,77),1),"")</f>
        <v/>
      </c>
      <c r="E4700" s="12" t="str">
        <f>IF('Atual-TXT'!A4721&lt;&gt;"",IF(MOD(VALUE(LEFT(A4700,1)),2)=1,IF(D4700="D",C4700,-C4700),IF(D4700="C",C4700,-C4700)),"")</f>
        <v/>
      </c>
    </row>
    <row r="4701" spans="1:5" x14ac:dyDescent="0.2">
      <c r="A4701" s="11" t="str">
        <f>IF('Atual-TXT'!A4722&lt;&gt;"",LEFT('Atual-TXT'!A4722,15),"")</f>
        <v/>
      </c>
      <c r="B4701" s="11" t="str">
        <f>IF('Atual-TXT'!A4722&lt;&gt;"",RIGHT(LEFT('Atual-TXT'!A4722,51),34),"")</f>
        <v/>
      </c>
      <c r="C4701" s="12" t="str">
        <f>IF('Atual-TXT'!A4722&lt;&gt;"",VALUE(RIGHT(LEFT('Atual-TXT'!A4722,75),23)),"")</f>
        <v/>
      </c>
      <c r="D4701" s="11" t="str">
        <f>IF('Atual-TXT'!A4722&lt;&gt;"",RIGHT(LEFT('Atual-TXT'!A4722,77),1),"")</f>
        <v/>
      </c>
      <c r="E4701" s="12" t="str">
        <f>IF('Atual-TXT'!A4722&lt;&gt;"",IF(MOD(VALUE(LEFT(A4701,1)),2)=1,IF(D4701="D",C4701,-C4701),IF(D4701="C",C4701,-C4701)),"")</f>
        <v/>
      </c>
    </row>
    <row r="4702" spans="1:5" x14ac:dyDescent="0.2">
      <c r="A4702" s="11" t="str">
        <f>IF('Atual-TXT'!A4723&lt;&gt;"",LEFT('Atual-TXT'!A4723,15),"")</f>
        <v/>
      </c>
      <c r="B4702" s="11" t="str">
        <f>IF('Atual-TXT'!A4723&lt;&gt;"",RIGHT(LEFT('Atual-TXT'!A4723,51),34),"")</f>
        <v/>
      </c>
      <c r="C4702" s="12" t="str">
        <f>IF('Atual-TXT'!A4723&lt;&gt;"",VALUE(RIGHT(LEFT('Atual-TXT'!A4723,75),23)),"")</f>
        <v/>
      </c>
      <c r="D4702" s="11" t="str">
        <f>IF('Atual-TXT'!A4723&lt;&gt;"",RIGHT(LEFT('Atual-TXT'!A4723,77),1),"")</f>
        <v/>
      </c>
      <c r="E4702" s="12" t="str">
        <f>IF('Atual-TXT'!A4723&lt;&gt;"",IF(MOD(VALUE(LEFT(A4702,1)),2)=1,IF(D4702="D",C4702,-C4702),IF(D4702="C",C4702,-C4702)),"")</f>
        <v/>
      </c>
    </row>
    <row r="4703" spans="1:5" x14ac:dyDescent="0.2">
      <c r="A4703" s="11" t="str">
        <f>IF('Atual-TXT'!A4724&lt;&gt;"",LEFT('Atual-TXT'!A4724,15),"")</f>
        <v/>
      </c>
      <c r="B4703" s="11" t="str">
        <f>IF('Atual-TXT'!A4724&lt;&gt;"",RIGHT(LEFT('Atual-TXT'!A4724,51),34),"")</f>
        <v/>
      </c>
      <c r="C4703" s="12" t="str">
        <f>IF('Atual-TXT'!A4724&lt;&gt;"",VALUE(RIGHT(LEFT('Atual-TXT'!A4724,75),23)),"")</f>
        <v/>
      </c>
      <c r="D4703" s="11" t="str">
        <f>IF('Atual-TXT'!A4724&lt;&gt;"",RIGHT(LEFT('Atual-TXT'!A4724,77),1),"")</f>
        <v/>
      </c>
      <c r="E4703" s="12" t="str">
        <f>IF('Atual-TXT'!A4724&lt;&gt;"",IF(MOD(VALUE(LEFT(A4703,1)),2)=1,IF(D4703="D",C4703,-C4703),IF(D4703="C",C4703,-C4703)),"")</f>
        <v/>
      </c>
    </row>
    <row r="4704" spans="1:5" x14ac:dyDescent="0.2">
      <c r="A4704" s="11" t="str">
        <f>IF('Atual-TXT'!A4725&lt;&gt;"",LEFT('Atual-TXT'!A4725,15),"")</f>
        <v/>
      </c>
      <c r="B4704" s="11" t="str">
        <f>IF('Atual-TXT'!A4725&lt;&gt;"",RIGHT(LEFT('Atual-TXT'!A4725,51),34),"")</f>
        <v/>
      </c>
      <c r="C4704" s="12" t="str">
        <f>IF('Atual-TXT'!A4725&lt;&gt;"",VALUE(RIGHT(LEFT('Atual-TXT'!A4725,75),23)),"")</f>
        <v/>
      </c>
      <c r="D4704" s="11" t="str">
        <f>IF('Atual-TXT'!A4725&lt;&gt;"",RIGHT(LEFT('Atual-TXT'!A4725,77),1),"")</f>
        <v/>
      </c>
      <c r="E4704" s="12" t="str">
        <f>IF('Atual-TXT'!A4725&lt;&gt;"",IF(MOD(VALUE(LEFT(A4704,1)),2)=1,IF(D4704="D",C4704,-C4704),IF(D4704="C",C4704,-C4704)),"")</f>
        <v/>
      </c>
    </row>
    <row r="4705" spans="1:5" x14ac:dyDescent="0.2">
      <c r="A4705" s="11" t="str">
        <f>IF('Atual-TXT'!A4726&lt;&gt;"",LEFT('Atual-TXT'!A4726,15),"")</f>
        <v/>
      </c>
      <c r="B4705" s="11" t="str">
        <f>IF('Atual-TXT'!A4726&lt;&gt;"",RIGHT(LEFT('Atual-TXT'!A4726,51),34),"")</f>
        <v/>
      </c>
      <c r="C4705" s="12" t="str">
        <f>IF('Atual-TXT'!A4726&lt;&gt;"",VALUE(RIGHT(LEFT('Atual-TXT'!A4726,75),23)),"")</f>
        <v/>
      </c>
      <c r="D4705" s="11" t="str">
        <f>IF('Atual-TXT'!A4726&lt;&gt;"",RIGHT(LEFT('Atual-TXT'!A4726,77),1),"")</f>
        <v/>
      </c>
      <c r="E4705" s="12" t="str">
        <f>IF('Atual-TXT'!A4726&lt;&gt;"",IF(MOD(VALUE(LEFT(A4705,1)),2)=1,IF(D4705="D",C4705,-C4705),IF(D4705="C",C4705,-C4705)),"")</f>
        <v/>
      </c>
    </row>
    <row r="4706" spans="1:5" x14ac:dyDescent="0.2">
      <c r="A4706" s="11" t="str">
        <f>IF('Atual-TXT'!A4727&lt;&gt;"",LEFT('Atual-TXT'!A4727,15),"")</f>
        <v/>
      </c>
      <c r="B4706" s="11" t="str">
        <f>IF('Atual-TXT'!A4727&lt;&gt;"",RIGHT(LEFT('Atual-TXT'!A4727,51),34),"")</f>
        <v/>
      </c>
      <c r="C4706" s="12" t="str">
        <f>IF('Atual-TXT'!A4727&lt;&gt;"",VALUE(RIGHT(LEFT('Atual-TXT'!A4727,75),23)),"")</f>
        <v/>
      </c>
      <c r="D4706" s="11" t="str">
        <f>IF('Atual-TXT'!A4727&lt;&gt;"",RIGHT(LEFT('Atual-TXT'!A4727,77),1),"")</f>
        <v/>
      </c>
      <c r="E4706" s="12" t="str">
        <f>IF('Atual-TXT'!A4727&lt;&gt;"",IF(MOD(VALUE(LEFT(A4706,1)),2)=1,IF(D4706="D",C4706,-C4706),IF(D4706="C",C4706,-C4706)),"")</f>
        <v/>
      </c>
    </row>
    <row r="4707" spans="1:5" x14ac:dyDescent="0.2">
      <c r="A4707" s="11" t="str">
        <f>IF('Atual-TXT'!A4728&lt;&gt;"",LEFT('Atual-TXT'!A4728,15),"")</f>
        <v/>
      </c>
      <c r="B4707" s="11" t="str">
        <f>IF('Atual-TXT'!A4728&lt;&gt;"",RIGHT(LEFT('Atual-TXT'!A4728,51),34),"")</f>
        <v/>
      </c>
      <c r="C4707" s="12" t="str">
        <f>IF('Atual-TXT'!A4728&lt;&gt;"",VALUE(RIGHT(LEFT('Atual-TXT'!A4728,75),23)),"")</f>
        <v/>
      </c>
      <c r="D4707" s="11" t="str">
        <f>IF('Atual-TXT'!A4728&lt;&gt;"",RIGHT(LEFT('Atual-TXT'!A4728,77),1),"")</f>
        <v/>
      </c>
      <c r="E4707" s="12" t="str">
        <f>IF('Atual-TXT'!A4728&lt;&gt;"",IF(MOD(VALUE(LEFT(A4707,1)),2)=1,IF(D4707="D",C4707,-C4707),IF(D4707="C",C4707,-C4707)),"")</f>
        <v/>
      </c>
    </row>
    <row r="4708" spans="1:5" x14ac:dyDescent="0.2">
      <c r="A4708" s="11" t="str">
        <f>IF('Atual-TXT'!A4729&lt;&gt;"",LEFT('Atual-TXT'!A4729,15),"")</f>
        <v/>
      </c>
      <c r="B4708" s="11" t="str">
        <f>IF('Atual-TXT'!A4729&lt;&gt;"",RIGHT(LEFT('Atual-TXT'!A4729,51),34),"")</f>
        <v/>
      </c>
      <c r="C4708" s="12" t="str">
        <f>IF('Atual-TXT'!A4729&lt;&gt;"",VALUE(RIGHT(LEFT('Atual-TXT'!A4729,75),23)),"")</f>
        <v/>
      </c>
      <c r="D4708" s="11" t="str">
        <f>IF('Atual-TXT'!A4729&lt;&gt;"",RIGHT(LEFT('Atual-TXT'!A4729,77),1),"")</f>
        <v/>
      </c>
      <c r="E4708" s="12" t="str">
        <f>IF('Atual-TXT'!A4729&lt;&gt;"",IF(MOD(VALUE(LEFT(A4708,1)),2)=1,IF(D4708="D",C4708,-C4708),IF(D4708="C",C4708,-C4708)),"")</f>
        <v/>
      </c>
    </row>
    <row r="4709" spans="1:5" x14ac:dyDescent="0.2">
      <c r="A4709" s="11" t="str">
        <f>IF('Atual-TXT'!A4730&lt;&gt;"",LEFT('Atual-TXT'!A4730,15),"")</f>
        <v/>
      </c>
      <c r="B4709" s="11" t="str">
        <f>IF('Atual-TXT'!A4730&lt;&gt;"",RIGHT(LEFT('Atual-TXT'!A4730,51),34),"")</f>
        <v/>
      </c>
      <c r="C4709" s="12" t="str">
        <f>IF('Atual-TXT'!A4730&lt;&gt;"",VALUE(RIGHT(LEFT('Atual-TXT'!A4730,75),23)),"")</f>
        <v/>
      </c>
      <c r="D4709" s="11" t="str">
        <f>IF('Atual-TXT'!A4730&lt;&gt;"",RIGHT(LEFT('Atual-TXT'!A4730,77),1),"")</f>
        <v/>
      </c>
      <c r="E4709" s="12" t="str">
        <f>IF('Atual-TXT'!A4730&lt;&gt;"",IF(MOD(VALUE(LEFT(A4709,1)),2)=1,IF(D4709="D",C4709,-C4709),IF(D4709="C",C4709,-C4709)),"")</f>
        <v/>
      </c>
    </row>
    <row r="4710" spans="1:5" x14ac:dyDescent="0.2">
      <c r="A4710" s="11" t="str">
        <f>IF('Atual-TXT'!A4731&lt;&gt;"",LEFT('Atual-TXT'!A4731,15),"")</f>
        <v/>
      </c>
      <c r="B4710" s="11" t="str">
        <f>IF('Atual-TXT'!A4731&lt;&gt;"",RIGHT(LEFT('Atual-TXT'!A4731,51),34),"")</f>
        <v/>
      </c>
      <c r="C4710" s="12" t="str">
        <f>IF('Atual-TXT'!A4731&lt;&gt;"",VALUE(RIGHT(LEFT('Atual-TXT'!A4731,75),23)),"")</f>
        <v/>
      </c>
      <c r="D4710" s="11" t="str">
        <f>IF('Atual-TXT'!A4731&lt;&gt;"",RIGHT(LEFT('Atual-TXT'!A4731,77),1),"")</f>
        <v/>
      </c>
      <c r="E4710" s="12" t="str">
        <f>IF('Atual-TXT'!A4731&lt;&gt;"",IF(MOD(VALUE(LEFT(A4710,1)),2)=1,IF(D4710="D",C4710,-C4710),IF(D4710="C",C4710,-C4710)),"")</f>
        <v/>
      </c>
    </row>
    <row r="4711" spans="1:5" x14ac:dyDescent="0.2">
      <c r="A4711" s="11" t="str">
        <f>IF('Atual-TXT'!A4732&lt;&gt;"",LEFT('Atual-TXT'!A4732,15),"")</f>
        <v/>
      </c>
      <c r="B4711" s="11" t="str">
        <f>IF('Atual-TXT'!A4732&lt;&gt;"",RIGHT(LEFT('Atual-TXT'!A4732,51),34),"")</f>
        <v/>
      </c>
      <c r="C4711" s="12" t="str">
        <f>IF('Atual-TXT'!A4732&lt;&gt;"",VALUE(RIGHT(LEFT('Atual-TXT'!A4732,75),23)),"")</f>
        <v/>
      </c>
      <c r="D4711" s="11" t="str">
        <f>IF('Atual-TXT'!A4732&lt;&gt;"",RIGHT(LEFT('Atual-TXT'!A4732,77),1),"")</f>
        <v/>
      </c>
      <c r="E4711" s="12" t="str">
        <f>IF('Atual-TXT'!A4732&lt;&gt;"",IF(MOD(VALUE(LEFT(A4711,1)),2)=1,IF(D4711="D",C4711,-C4711),IF(D4711="C",C4711,-C4711)),"")</f>
        <v/>
      </c>
    </row>
    <row r="4712" spans="1:5" x14ac:dyDescent="0.2">
      <c r="A4712" s="11" t="str">
        <f>IF('Atual-TXT'!A4733&lt;&gt;"",LEFT('Atual-TXT'!A4733,15),"")</f>
        <v/>
      </c>
      <c r="B4712" s="11" t="str">
        <f>IF('Atual-TXT'!A4733&lt;&gt;"",RIGHT(LEFT('Atual-TXT'!A4733,51),34),"")</f>
        <v/>
      </c>
      <c r="C4712" s="12" t="str">
        <f>IF('Atual-TXT'!A4733&lt;&gt;"",VALUE(RIGHT(LEFT('Atual-TXT'!A4733,75),23)),"")</f>
        <v/>
      </c>
      <c r="D4712" s="11" t="str">
        <f>IF('Atual-TXT'!A4733&lt;&gt;"",RIGHT(LEFT('Atual-TXT'!A4733,77),1),"")</f>
        <v/>
      </c>
      <c r="E4712" s="12" t="str">
        <f>IF('Atual-TXT'!A4733&lt;&gt;"",IF(MOD(VALUE(LEFT(A4712,1)),2)=1,IF(D4712="D",C4712,-C4712),IF(D4712="C",C4712,-C4712)),"")</f>
        <v/>
      </c>
    </row>
    <row r="4713" spans="1:5" x14ac:dyDescent="0.2">
      <c r="A4713" s="11" t="str">
        <f>IF('Atual-TXT'!A4734&lt;&gt;"",LEFT('Atual-TXT'!A4734,15),"")</f>
        <v/>
      </c>
      <c r="B4713" s="11" t="str">
        <f>IF('Atual-TXT'!A4734&lt;&gt;"",RIGHT(LEFT('Atual-TXT'!A4734,51),34),"")</f>
        <v/>
      </c>
      <c r="C4713" s="12" t="str">
        <f>IF('Atual-TXT'!A4734&lt;&gt;"",VALUE(RIGHT(LEFT('Atual-TXT'!A4734,75),23)),"")</f>
        <v/>
      </c>
      <c r="D4713" s="11" t="str">
        <f>IF('Atual-TXT'!A4734&lt;&gt;"",RIGHT(LEFT('Atual-TXT'!A4734,77),1),"")</f>
        <v/>
      </c>
      <c r="E4713" s="12" t="str">
        <f>IF('Atual-TXT'!A4734&lt;&gt;"",IF(MOD(VALUE(LEFT(A4713,1)),2)=1,IF(D4713="D",C4713,-C4713),IF(D4713="C",C4713,-C4713)),"")</f>
        <v/>
      </c>
    </row>
    <row r="4714" spans="1:5" x14ac:dyDescent="0.2">
      <c r="A4714" s="11" t="str">
        <f>IF('Atual-TXT'!A4735&lt;&gt;"",LEFT('Atual-TXT'!A4735,15),"")</f>
        <v/>
      </c>
      <c r="B4714" s="11" t="str">
        <f>IF('Atual-TXT'!A4735&lt;&gt;"",RIGHT(LEFT('Atual-TXT'!A4735,51),34),"")</f>
        <v/>
      </c>
      <c r="C4714" s="12" t="str">
        <f>IF('Atual-TXT'!A4735&lt;&gt;"",VALUE(RIGHT(LEFT('Atual-TXT'!A4735,75),23)),"")</f>
        <v/>
      </c>
      <c r="D4714" s="11" t="str">
        <f>IF('Atual-TXT'!A4735&lt;&gt;"",RIGHT(LEFT('Atual-TXT'!A4735,77),1),"")</f>
        <v/>
      </c>
      <c r="E4714" s="12" t="str">
        <f>IF('Atual-TXT'!A4735&lt;&gt;"",IF(MOD(VALUE(LEFT(A4714,1)),2)=1,IF(D4714="D",C4714,-C4714),IF(D4714="C",C4714,-C4714)),"")</f>
        <v/>
      </c>
    </row>
    <row r="4715" spans="1:5" x14ac:dyDescent="0.2">
      <c r="A4715" s="11" t="str">
        <f>IF('Atual-TXT'!A4736&lt;&gt;"",LEFT('Atual-TXT'!A4736,15),"")</f>
        <v/>
      </c>
      <c r="B4715" s="11" t="str">
        <f>IF('Atual-TXT'!A4736&lt;&gt;"",RIGHT(LEFT('Atual-TXT'!A4736,51),34),"")</f>
        <v/>
      </c>
      <c r="C4715" s="12" t="str">
        <f>IF('Atual-TXT'!A4736&lt;&gt;"",VALUE(RIGHT(LEFT('Atual-TXT'!A4736,75),23)),"")</f>
        <v/>
      </c>
      <c r="D4715" s="11" t="str">
        <f>IF('Atual-TXT'!A4736&lt;&gt;"",RIGHT(LEFT('Atual-TXT'!A4736,77),1),"")</f>
        <v/>
      </c>
      <c r="E4715" s="12" t="str">
        <f>IF('Atual-TXT'!A4736&lt;&gt;"",IF(MOD(VALUE(LEFT(A4715,1)),2)=1,IF(D4715="D",C4715,-C4715),IF(D4715="C",C4715,-C4715)),"")</f>
        <v/>
      </c>
    </row>
    <row r="4716" spans="1:5" x14ac:dyDescent="0.2">
      <c r="A4716" s="11" t="str">
        <f>IF('Atual-TXT'!A4737&lt;&gt;"",LEFT('Atual-TXT'!A4737,15),"")</f>
        <v/>
      </c>
      <c r="B4716" s="11" t="str">
        <f>IF('Atual-TXT'!A4737&lt;&gt;"",RIGHT(LEFT('Atual-TXT'!A4737,51),34),"")</f>
        <v/>
      </c>
      <c r="C4716" s="12" t="str">
        <f>IF('Atual-TXT'!A4737&lt;&gt;"",VALUE(RIGHT(LEFT('Atual-TXT'!A4737,75),23)),"")</f>
        <v/>
      </c>
      <c r="D4716" s="11" t="str">
        <f>IF('Atual-TXT'!A4737&lt;&gt;"",RIGHT(LEFT('Atual-TXT'!A4737,77),1),"")</f>
        <v/>
      </c>
      <c r="E4716" s="12" t="str">
        <f>IF('Atual-TXT'!A4737&lt;&gt;"",IF(MOD(VALUE(LEFT(A4716,1)),2)=1,IF(D4716="D",C4716,-C4716),IF(D4716="C",C4716,-C4716)),"")</f>
        <v/>
      </c>
    </row>
    <row r="4717" spans="1:5" x14ac:dyDescent="0.2">
      <c r="A4717" s="11" t="str">
        <f>IF('Atual-TXT'!A4738&lt;&gt;"",LEFT('Atual-TXT'!A4738,15),"")</f>
        <v/>
      </c>
      <c r="B4717" s="11" t="str">
        <f>IF('Atual-TXT'!A4738&lt;&gt;"",RIGHT(LEFT('Atual-TXT'!A4738,51),34),"")</f>
        <v/>
      </c>
      <c r="C4717" s="12" t="str">
        <f>IF('Atual-TXT'!A4738&lt;&gt;"",VALUE(RIGHT(LEFT('Atual-TXT'!A4738,75),23)),"")</f>
        <v/>
      </c>
      <c r="D4717" s="11" t="str">
        <f>IF('Atual-TXT'!A4738&lt;&gt;"",RIGHT(LEFT('Atual-TXT'!A4738,77),1),"")</f>
        <v/>
      </c>
      <c r="E4717" s="12" t="str">
        <f>IF('Atual-TXT'!A4738&lt;&gt;"",IF(MOD(VALUE(LEFT(A4717,1)),2)=1,IF(D4717="D",C4717,-C4717),IF(D4717="C",C4717,-C4717)),"")</f>
        <v/>
      </c>
    </row>
    <row r="4718" spans="1:5" x14ac:dyDescent="0.2">
      <c r="A4718" s="11" t="str">
        <f>IF('Atual-TXT'!A4739&lt;&gt;"",LEFT('Atual-TXT'!A4739,15),"")</f>
        <v/>
      </c>
      <c r="B4718" s="11" t="str">
        <f>IF('Atual-TXT'!A4739&lt;&gt;"",RIGHT(LEFT('Atual-TXT'!A4739,51),34),"")</f>
        <v/>
      </c>
      <c r="C4718" s="12" t="str">
        <f>IF('Atual-TXT'!A4739&lt;&gt;"",VALUE(RIGHT(LEFT('Atual-TXT'!A4739,75),23)),"")</f>
        <v/>
      </c>
      <c r="D4718" s="11" t="str">
        <f>IF('Atual-TXT'!A4739&lt;&gt;"",RIGHT(LEFT('Atual-TXT'!A4739,77),1),"")</f>
        <v/>
      </c>
      <c r="E4718" s="12" t="str">
        <f>IF('Atual-TXT'!A4739&lt;&gt;"",IF(MOD(VALUE(LEFT(A4718,1)),2)=1,IF(D4718="D",C4718,-C4718),IF(D4718="C",C4718,-C4718)),"")</f>
        <v/>
      </c>
    </row>
    <row r="4719" spans="1:5" x14ac:dyDescent="0.2">
      <c r="A4719" s="11" t="str">
        <f>IF('Atual-TXT'!A4740&lt;&gt;"",LEFT('Atual-TXT'!A4740,15),"")</f>
        <v/>
      </c>
      <c r="B4719" s="11" t="str">
        <f>IF('Atual-TXT'!A4740&lt;&gt;"",RIGHT(LEFT('Atual-TXT'!A4740,51),34),"")</f>
        <v/>
      </c>
      <c r="C4719" s="12" t="str">
        <f>IF('Atual-TXT'!A4740&lt;&gt;"",VALUE(RIGHT(LEFT('Atual-TXT'!A4740,75),23)),"")</f>
        <v/>
      </c>
      <c r="D4719" s="11" t="str">
        <f>IF('Atual-TXT'!A4740&lt;&gt;"",RIGHT(LEFT('Atual-TXT'!A4740,77),1),"")</f>
        <v/>
      </c>
      <c r="E4719" s="12" t="str">
        <f>IF('Atual-TXT'!A4740&lt;&gt;"",IF(MOD(VALUE(LEFT(A4719,1)),2)=1,IF(D4719="D",C4719,-C4719),IF(D4719="C",C4719,-C4719)),"")</f>
        <v/>
      </c>
    </row>
    <row r="4720" spans="1:5" x14ac:dyDescent="0.2">
      <c r="A4720" s="11" t="str">
        <f>IF('Atual-TXT'!A4741&lt;&gt;"",LEFT('Atual-TXT'!A4741,15),"")</f>
        <v/>
      </c>
      <c r="B4720" s="11" t="str">
        <f>IF('Atual-TXT'!A4741&lt;&gt;"",RIGHT(LEFT('Atual-TXT'!A4741,51),34),"")</f>
        <v/>
      </c>
      <c r="C4720" s="12" t="str">
        <f>IF('Atual-TXT'!A4741&lt;&gt;"",VALUE(RIGHT(LEFT('Atual-TXT'!A4741,75),23)),"")</f>
        <v/>
      </c>
      <c r="D4720" s="11" t="str">
        <f>IF('Atual-TXT'!A4741&lt;&gt;"",RIGHT(LEFT('Atual-TXT'!A4741,77),1),"")</f>
        <v/>
      </c>
      <c r="E4720" s="12" t="str">
        <f>IF('Atual-TXT'!A4741&lt;&gt;"",IF(MOD(VALUE(LEFT(A4720,1)),2)=1,IF(D4720="D",C4720,-C4720),IF(D4720="C",C4720,-C4720)),"")</f>
        <v/>
      </c>
    </row>
    <row r="4721" spans="1:5" x14ac:dyDescent="0.2">
      <c r="A4721" s="11" t="str">
        <f>IF('Atual-TXT'!A4742&lt;&gt;"",LEFT('Atual-TXT'!A4742,15),"")</f>
        <v/>
      </c>
      <c r="B4721" s="11" t="str">
        <f>IF('Atual-TXT'!A4742&lt;&gt;"",RIGHT(LEFT('Atual-TXT'!A4742,51),34),"")</f>
        <v/>
      </c>
      <c r="C4721" s="12" t="str">
        <f>IF('Atual-TXT'!A4742&lt;&gt;"",VALUE(RIGHT(LEFT('Atual-TXT'!A4742,75),23)),"")</f>
        <v/>
      </c>
      <c r="D4721" s="11" t="str">
        <f>IF('Atual-TXT'!A4742&lt;&gt;"",RIGHT(LEFT('Atual-TXT'!A4742,77),1),"")</f>
        <v/>
      </c>
      <c r="E4721" s="12" t="str">
        <f>IF('Atual-TXT'!A4742&lt;&gt;"",IF(MOD(VALUE(LEFT(A4721,1)),2)=1,IF(D4721="D",C4721,-C4721),IF(D4721="C",C4721,-C4721)),"")</f>
        <v/>
      </c>
    </row>
    <row r="4722" spans="1:5" x14ac:dyDescent="0.2">
      <c r="A4722" s="11" t="str">
        <f>IF('Atual-TXT'!A4743&lt;&gt;"",LEFT('Atual-TXT'!A4743,15),"")</f>
        <v/>
      </c>
      <c r="B4722" s="11" t="str">
        <f>IF('Atual-TXT'!A4743&lt;&gt;"",RIGHT(LEFT('Atual-TXT'!A4743,51),34),"")</f>
        <v/>
      </c>
      <c r="C4722" s="12" t="str">
        <f>IF('Atual-TXT'!A4743&lt;&gt;"",VALUE(RIGHT(LEFT('Atual-TXT'!A4743,75),23)),"")</f>
        <v/>
      </c>
      <c r="D4722" s="11" t="str">
        <f>IF('Atual-TXT'!A4743&lt;&gt;"",RIGHT(LEFT('Atual-TXT'!A4743,77),1),"")</f>
        <v/>
      </c>
      <c r="E4722" s="12" t="str">
        <f>IF('Atual-TXT'!A4743&lt;&gt;"",IF(MOD(VALUE(LEFT(A4722,1)),2)=1,IF(D4722="D",C4722,-C4722),IF(D4722="C",C4722,-C4722)),"")</f>
        <v/>
      </c>
    </row>
    <row r="4723" spans="1:5" x14ac:dyDescent="0.2">
      <c r="A4723" s="11" t="str">
        <f>IF('Atual-TXT'!A4744&lt;&gt;"",LEFT('Atual-TXT'!A4744,15),"")</f>
        <v/>
      </c>
      <c r="B4723" s="11" t="str">
        <f>IF('Atual-TXT'!A4744&lt;&gt;"",RIGHT(LEFT('Atual-TXT'!A4744,51),34),"")</f>
        <v/>
      </c>
      <c r="C4723" s="12" t="str">
        <f>IF('Atual-TXT'!A4744&lt;&gt;"",VALUE(RIGHT(LEFT('Atual-TXT'!A4744,75),23)),"")</f>
        <v/>
      </c>
      <c r="D4723" s="11" t="str">
        <f>IF('Atual-TXT'!A4744&lt;&gt;"",RIGHT(LEFT('Atual-TXT'!A4744,77),1),"")</f>
        <v/>
      </c>
      <c r="E4723" s="12" t="str">
        <f>IF('Atual-TXT'!A4744&lt;&gt;"",IF(MOD(VALUE(LEFT(A4723,1)),2)=1,IF(D4723="D",C4723,-C4723),IF(D4723="C",C4723,-C4723)),"")</f>
        <v/>
      </c>
    </row>
    <row r="4724" spans="1:5" x14ac:dyDescent="0.2">
      <c r="A4724" s="11" t="str">
        <f>IF('Atual-TXT'!A4745&lt;&gt;"",LEFT('Atual-TXT'!A4745,15),"")</f>
        <v/>
      </c>
      <c r="B4724" s="11" t="str">
        <f>IF('Atual-TXT'!A4745&lt;&gt;"",RIGHT(LEFT('Atual-TXT'!A4745,51),34),"")</f>
        <v/>
      </c>
      <c r="C4724" s="12" t="str">
        <f>IF('Atual-TXT'!A4745&lt;&gt;"",VALUE(RIGHT(LEFT('Atual-TXT'!A4745,75),23)),"")</f>
        <v/>
      </c>
      <c r="D4724" s="11" t="str">
        <f>IF('Atual-TXT'!A4745&lt;&gt;"",RIGHT(LEFT('Atual-TXT'!A4745,77),1),"")</f>
        <v/>
      </c>
      <c r="E4724" s="12" t="str">
        <f>IF('Atual-TXT'!A4745&lt;&gt;"",IF(MOD(VALUE(LEFT(A4724,1)),2)=1,IF(D4724="D",C4724,-C4724),IF(D4724="C",C4724,-C4724)),"")</f>
        <v/>
      </c>
    </row>
    <row r="4725" spans="1:5" x14ac:dyDescent="0.2">
      <c r="A4725" s="11" t="str">
        <f>IF('Atual-TXT'!A4746&lt;&gt;"",LEFT('Atual-TXT'!A4746,15),"")</f>
        <v/>
      </c>
      <c r="B4725" s="11" t="str">
        <f>IF('Atual-TXT'!A4746&lt;&gt;"",RIGHT(LEFT('Atual-TXT'!A4746,51),34),"")</f>
        <v/>
      </c>
      <c r="C4725" s="12" t="str">
        <f>IF('Atual-TXT'!A4746&lt;&gt;"",VALUE(RIGHT(LEFT('Atual-TXT'!A4746,75),23)),"")</f>
        <v/>
      </c>
      <c r="D4725" s="11" t="str">
        <f>IF('Atual-TXT'!A4746&lt;&gt;"",RIGHT(LEFT('Atual-TXT'!A4746,77),1),"")</f>
        <v/>
      </c>
      <c r="E4725" s="12" t="str">
        <f>IF('Atual-TXT'!A4746&lt;&gt;"",IF(MOD(VALUE(LEFT(A4725,1)),2)=1,IF(D4725="D",C4725,-C4725),IF(D4725="C",C4725,-C4725)),"")</f>
        <v/>
      </c>
    </row>
    <row r="4726" spans="1:5" x14ac:dyDescent="0.2">
      <c r="A4726" s="11" t="str">
        <f>IF('Atual-TXT'!A4747&lt;&gt;"",LEFT('Atual-TXT'!A4747,15),"")</f>
        <v/>
      </c>
      <c r="B4726" s="11" t="str">
        <f>IF('Atual-TXT'!A4747&lt;&gt;"",RIGHT(LEFT('Atual-TXT'!A4747,51),34),"")</f>
        <v/>
      </c>
      <c r="C4726" s="12" t="str">
        <f>IF('Atual-TXT'!A4747&lt;&gt;"",VALUE(RIGHT(LEFT('Atual-TXT'!A4747,75),23)),"")</f>
        <v/>
      </c>
      <c r="D4726" s="11" t="str">
        <f>IF('Atual-TXT'!A4747&lt;&gt;"",RIGHT(LEFT('Atual-TXT'!A4747,77),1),"")</f>
        <v/>
      </c>
      <c r="E4726" s="12" t="str">
        <f>IF('Atual-TXT'!A4747&lt;&gt;"",IF(MOD(VALUE(LEFT(A4726,1)),2)=1,IF(D4726="D",C4726,-C4726),IF(D4726="C",C4726,-C4726)),"")</f>
        <v/>
      </c>
    </row>
    <row r="4727" spans="1:5" x14ac:dyDescent="0.2">
      <c r="A4727" s="11" t="str">
        <f>IF('Atual-TXT'!A4748&lt;&gt;"",LEFT('Atual-TXT'!A4748,15),"")</f>
        <v/>
      </c>
      <c r="B4727" s="11" t="str">
        <f>IF('Atual-TXT'!A4748&lt;&gt;"",RIGHT(LEFT('Atual-TXT'!A4748,51),34),"")</f>
        <v/>
      </c>
      <c r="C4727" s="12" t="str">
        <f>IF('Atual-TXT'!A4748&lt;&gt;"",VALUE(RIGHT(LEFT('Atual-TXT'!A4748,75),23)),"")</f>
        <v/>
      </c>
      <c r="D4727" s="11" t="str">
        <f>IF('Atual-TXT'!A4748&lt;&gt;"",RIGHT(LEFT('Atual-TXT'!A4748,77),1),"")</f>
        <v/>
      </c>
      <c r="E4727" s="12" t="str">
        <f>IF('Atual-TXT'!A4748&lt;&gt;"",IF(MOD(VALUE(LEFT(A4727,1)),2)=1,IF(D4727="D",C4727,-C4727),IF(D4727="C",C4727,-C4727)),"")</f>
        <v/>
      </c>
    </row>
    <row r="4728" spans="1:5" x14ac:dyDescent="0.2">
      <c r="A4728" s="11" t="str">
        <f>IF('Atual-TXT'!A4749&lt;&gt;"",LEFT('Atual-TXT'!A4749,15),"")</f>
        <v/>
      </c>
      <c r="B4728" s="11" t="str">
        <f>IF('Atual-TXT'!A4749&lt;&gt;"",RIGHT(LEFT('Atual-TXT'!A4749,51),34),"")</f>
        <v/>
      </c>
      <c r="C4728" s="12" t="str">
        <f>IF('Atual-TXT'!A4749&lt;&gt;"",VALUE(RIGHT(LEFT('Atual-TXT'!A4749,75),23)),"")</f>
        <v/>
      </c>
      <c r="D4728" s="11" t="str">
        <f>IF('Atual-TXT'!A4749&lt;&gt;"",RIGHT(LEFT('Atual-TXT'!A4749,77),1),"")</f>
        <v/>
      </c>
      <c r="E4728" s="12" t="str">
        <f>IF('Atual-TXT'!A4749&lt;&gt;"",IF(MOD(VALUE(LEFT(A4728,1)),2)=1,IF(D4728="D",C4728,-C4728),IF(D4728="C",C4728,-C4728)),"")</f>
        <v/>
      </c>
    </row>
    <row r="4729" spans="1:5" x14ac:dyDescent="0.2">
      <c r="A4729" s="11" t="str">
        <f>IF('Atual-TXT'!A4750&lt;&gt;"",LEFT('Atual-TXT'!A4750,15),"")</f>
        <v/>
      </c>
      <c r="B4729" s="11" t="str">
        <f>IF('Atual-TXT'!A4750&lt;&gt;"",RIGHT(LEFT('Atual-TXT'!A4750,51),34),"")</f>
        <v/>
      </c>
      <c r="C4729" s="12" t="str">
        <f>IF('Atual-TXT'!A4750&lt;&gt;"",VALUE(RIGHT(LEFT('Atual-TXT'!A4750,75),23)),"")</f>
        <v/>
      </c>
      <c r="D4729" s="11" t="str">
        <f>IF('Atual-TXT'!A4750&lt;&gt;"",RIGHT(LEFT('Atual-TXT'!A4750,77),1),"")</f>
        <v/>
      </c>
      <c r="E4729" s="12" t="str">
        <f>IF('Atual-TXT'!A4750&lt;&gt;"",IF(MOD(VALUE(LEFT(A4729,1)),2)=1,IF(D4729="D",C4729,-C4729),IF(D4729="C",C4729,-C4729)),"")</f>
        <v/>
      </c>
    </row>
    <row r="4730" spans="1:5" x14ac:dyDescent="0.2">
      <c r="A4730" s="11" t="str">
        <f>IF('Atual-TXT'!A4751&lt;&gt;"",LEFT('Atual-TXT'!A4751,15),"")</f>
        <v/>
      </c>
      <c r="B4730" s="11" t="str">
        <f>IF('Atual-TXT'!A4751&lt;&gt;"",RIGHT(LEFT('Atual-TXT'!A4751,51),34),"")</f>
        <v/>
      </c>
      <c r="C4730" s="12" t="str">
        <f>IF('Atual-TXT'!A4751&lt;&gt;"",VALUE(RIGHT(LEFT('Atual-TXT'!A4751,75),23)),"")</f>
        <v/>
      </c>
      <c r="D4730" s="11" t="str">
        <f>IF('Atual-TXT'!A4751&lt;&gt;"",RIGHT(LEFT('Atual-TXT'!A4751,77),1),"")</f>
        <v/>
      </c>
      <c r="E4730" s="12" t="str">
        <f>IF('Atual-TXT'!A4751&lt;&gt;"",IF(MOD(VALUE(LEFT(A4730,1)),2)=1,IF(D4730="D",C4730,-C4730),IF(D4730="C",C4730,-C4730)),"")</f>
        <v/>
      </c>
    </row>
    <row r="4731" spans="1:5" x14ac:dyDescent="0.2">
      <c r="A4731" s="11" t="str">
        <f>IF('Atual-TXT'!A4752&lt;&gt;"",LEFT('Atual-TXT'!A4752,15),"")</f>
        <v/>
      </c>
      <c r="B4731" s="11" t="str">
        <f>IF('Atual-TXT'!A4752&lt;&gt;"",RIGHT(LEFT('Atual-TXT'!A4752,51),34),"")</f>
        <v/>
      </c>
      <c r="C4731" s="12" t="str">
        <f>IF('Atual-TXT'!A4752&lt;&gt;"",VALUE(RIGHT(LEFT('Atual-TXT'!A4752,75),23)),"")</f>
        <v/>
      </c>
      <c r="D4731" s="11" t="str">
        <f>IF('Atual-TXT'!A4752&lt;&gt;"",RIGHT(LEFT('Atual-TXT'!A4752,77),1),"")</f>
        <v/>
      </c>
      <c r="E4731" s="12" t="str">
        <f>IF('Atual-TXT'!A4752&lt;&gt;"",IF(MOD(VALUE(LEFT(A4731,1)),2)=1,IF(D4731="D",C4731,-C4731),IF(D4731="C",C4731,-C4731)),"")</f>
        <v/>
      </c>
    </row>
    <row r="4732" spans="1:5" x14ac:dyDescent="0.2">
      <c r="A4732" s="11" t="str">
        <f>IF('Atual-TXT'!A4753&lt;&gt;"",LEFT('Atual-TXT'!A4753,15),"")</f>
        <v/>
      </c>
      <c r="B4732" s="11" t="str">
        <f>IF('Atual-TXT'!A4753&lt;&gt;"",RIGHT(LEFT('Atual-TXT'!A4753,51),34),"")</f>
        <v/>
      </c>
      <c r="C4732" s="12" t="str">
        <f>IF('Atual-TXT'!A4753&lt;&gt;"",VALUE(RIGHT(LEFT('Atual-TXT'!A4753,75),23)),"")</f>
        <v/>
      </c>
      <c r="D4732" s="11" t="str">
        <f>IF('Atual-TXT'!A4753&lt;&gt;"",RIGHT(LEFT('Atual-TXT'!A4753,77),1),"")</f>
        <v/>
      </c>
      <c r="E4732" s="12" t="str">
        <f>IF('Atual-TXT'!A4753&lt;&gt;"",IF(MOD(VALUE(LEFT(A4732,1)),2)=1,IF(D4732="D",C4732,-C4732),IF(D4732="C",C4732,-C4732)),"")</f>
        <v/>
      </c>
    </row>
    <row r="4733" spans="1:5" x14ac:dyDescent="0.2">
      <c r="A4733" s="11" t="str">
        <f>IF('Atual-TXT'!A4754&lt;&gt;"",LEFT('Atual-TXT'!A4754,15),"")</f>
        <v/>
      </c>
      <c r="B4733" s="11" t="str">
        <f>IF('Atual-TXT'!A4754&lt;&gt;"",RIGHT(LEFT('Atual-TXT'!A4754,51),34),"")</f>
        <v/>
      </c>
      <c r="C4733" s="12" t="str">
        <f>IF('Atual-TXT'!A4754&lt;&gt;"",VALUE(RIGHT(LEFT('Atual-TXT'!A4754,75),23)),"")</f>
        <v/>
      </c>
      <c r="D4733" s="11" t="str">
        <f>IF('Atual-TXT'!A4754&lt;&gt;"",RIGHT(LEFT('Atual-TXT'!A4754,77),1),"")</f>
        <v/>
      </c>
      <c r="E4733" s="12" t="str">
        <f>IF('Atual-TXT'!A4754&lt;&gt;"",IF(MOD(VALUE(LEFT(A4733,1)),2)=1,IF(D4733="D",C4733,-C4733),IF(D4733="C",C4733,-C4733)),"")</f>
        <v/>
      </c>
    </row>
    <row r="4734" spans="1:5" x14ac:dyDescent="0.2">
      <c r="A4734" s="11" t="str">
        <f>IF('Atual-TXT'!A4755&lt;&gt;"",LEFT('Atual-TXT'!A4755,15),"")</f>
        <v/>
      </c>
      <c r="B4734" s="11" t="str">
        <f>IF('Atual-TXT'!A4755&lt;&gt;"",RIGHT(LEFT('Atual-TXT'!A4755,51),34),"")</f>
        <v/>
      </c>
      <c r="C4734" s="12" t="str">
        <f>IF('Atual-TXT'!A4755&lt;&gt;"",VALUE(RIGHT(LEFT('Atual-TXT'!A4755,75),23)),"")</f>
        <v/>
      </c>
      <c r="D4734" s="11" t="str">
        <f>IF('Atual-TXT'!A4755&lt;&gt;"",RIGHT(LEFT('Atual-TXT'!A4755,77),1),"")</f>
        <v/>
      </c>
      <c r="E4734" s="12" t="str">
        <f>IF('Atual-TXT'!A4755&lt;&gt;"",IF(MOD(VALUE(LEFT(A4734,1)),2)=1,IF(D4734="D",C4734,-C4734),IF(D4734="C",C4734,-C4734)),"")</f>
        <v/>
      </c>
    </row>
    <row r="4735" spans="1:5" x14ac:dyDescent="0.2">
      <c r="A4735" s="11" t="str">
        <f>IF('Atual-TXT'!A4756&lt;&gt;"",LEFT('Atual-TXT'!A4756,15),"")</f>
        <v/>
      </c>
      <c r="B4735" s="11" t="str">
        <f>IF('Atual-TXT'!A4756&lt;&gt;"",RIGHT(LEFT('Atual-TXT'!A4756,51),34),"")</f>
        <v/>
      </c>
      <c r="C4735" s="12" t="str">
        <f>IF('Atual-TXT'!A4756&lt;&gt;"",VALUE(RIGHT(LEFT('Atual-TXT'!A4756,75),23)),"")</f>
        <v/>
      </c>
      <c r="D4735" s="11" t="str">
        <f>IF('Atual-TXT'!A4756&lt;&gt;"",RIGHT(LEFT('Atual-TXT'!A4756,77),1),"")</f>
        <v/>
      </c>
      <c r="E4735" s="12" t="str">
        <f>IF('Atual-TXT'!A4756&lt;&gt;"",IF(MOD(VALUE(LEFT(A4735,1)),2)=1,IF(D4735="D",C4735,-C4735),IF(D4735="C",C4735,-C4735)),"")</f>
        <v/>
      </c>
    </row>
    <row r="4736" spans="1:5" x14ac:dyDescent="0.2">
      <c r="A4736" s="11" t="str">
        <f>IF('Atual-TXT'!A4757&lt;&gt;"",LEFT('Atual-TXT'!A4757,15),"")</f>
        <v/>
      </c>
      <c r="B4736" s="11" t="str">
        <f>IF('Atual-TXT'!A4757&lt;&gt;"",RIGHT(LEFT('Atual-TXT'!A4757,51),34),"")</f>
        <v/>
      </c>
      <c r="C4736" s="12" t="str">
        <f>IF('Atual-TXT'!A4757&lt;&gt;"",VALUE(RIGHT(LEFT('Atual-TXT'!A4757,75),23)),"")</f>
        <v/>
      </c>
      <c r="D4736" s="11" t="str">
        <f>IF('Atual-TXT'!A4757&lt;&gt;"",RIGHT(LEFT('Atual-TXT'!A4757,77),1),"")</f>
        <v/>
      </c>
      <c r="E4736" s="12" t="str">
        <f>IF('Atual-TXT'!A4757&lt;&gt;"",IF(MOD(VALUE(LEFT(A4736,1)),2)=1,IF(D4736="D",C4736,-C4736),IF(D4736="C",C4736,-C4736)),"")</f>
        <v/>
      </c>
    </row>
    <row r="4737" spans="1:5" x14ac:dyDescent="0.2">
      <c r="A4737" s="11" t="str">
        <f>IF('Atual-TXT'!A4758&lt;&gt;"",LEFT('Atual-TXT'!A4758,15),"")</f>
        <v/>
      </c>
      <c r="B4737" s="11" t="str">
        <f>IF('Atual-TXT'!A4758&lt;&gt;"",RIGHT(LEFT('Atual-TXT'!A4758,51),34),"")</f>
        <v/>
      </c>
      <c r="C4737" s="12" t="str">
        <f>IF('Atual-TXT'!A4758&lt;&gt;"",VALUE(RIGHT(LEFT('Atual-TXT'!A4758,75),23)),"")</f>
        <v/>
      </c>
      <c r="D4737" s="11" t="str">
        <f>IF('Atual-TXT'!A4758&lt;&gt;"",RIGHT(LEFT('Atual-TXT'!A4758,77),1),"")</f>
        <v/>
      </c>
      <c r="E4737" s="12" t="str">
        <f>IF('Atual-TXT'!A4758&lt;&gt;"",IF(MOD(VALUE(LEFT(A4737,1)),2)=1,IF(D4737="D",C4737,-C4737),IF(D4737="C",C4737,-C4737)),"")</f>
        <v/>
      </c>
    </row>
    <row r="4738" spans="1:5" x14ac:dyDescent="0.2">
      <c r="A4738" s="11" t="str">
        <f>IF('Atual-TXT'!A4759&lt;&gt;"",LEFT('Atual-TXT'!A4759,15),"")</f>
        <v/>
      </c>
      <c r="B4738" s="11" t="str">
        <f>IF('Atual-TXT'!A4759&lt;&gt;"",RIGHT(LEFT('Atual-TXT'!A4759,51),34),"")</f>
        <v/>
      </c>
      <c r="C4738" s="12" t="str">
        <f>IF('Atual-TXT'!A4759&lt;&gt;"",VALUE(RIGHT(LEFT('Atual-TXT'!A4759,75),23)),"")</f>
        <v/>
      </c>
      <c r="D4738" s="11" t="str">
        <f>IF('Atual-TXT'!A4759&lt;&gt;"",RIGHT(LEFT('Atual-TXT'!A4759,77),1),"")</f>
        <v/>
      </c>
      <c r="E4738" s="12" t="str">
        <f>IF('Atual-TXT'!A4759&lt;&gt;"",IF(MOD(VALUE(LEFT(A4738,1)),2)=1,IF(D4738="D",C4738,-C4738),IF(D4738="C",C4738,-C4738)),"")</f>
        <v/>
      </c>
    </row>
    <row r="4739" spans="1:5" x14ac:dyDescent="0.2">
      <c r="A4739" s="11" t="str">
        <f>IF('Atual-TXT'!A4760&lt;&gt;"",LEFT('Atual-TXT'!A4760,15),"")</f>
        <v/>
      </c>
      <c r="B4739" s="11" t="str">
        <f>IF('Atual-TXT'!A4760&lt;&gt;"",RIGHT(LEFT('Atual-TXT'!A4760,51),34),"")</f>
        <v/>
      </c>
      <c r="C4739" s="12" t="str">
        <f>IF('Atual-TXT'!A4760&lt;&gt;"",VALUE(RIGHT(LEFT('Atual-TXT'!A4760,75),23)),"")</f>
        <v/>
      </c>
      <c r="D4739" s="11" t="str">
        <f>IF('Atual-TXT'!A4760&lt;&gt;"",RIGHT(LEFT('Atual-TXT'!A4760,77),1),"")</f>
        <v/>
      </c>
      <c r="E4739" s="12" t="str">
        <f>IF('Atual-TXT'!A4760&lt;&gt;"",IF(MOD(VALUE(LEFT(A4739,1)),2)=1,IF(D4739="D",C4739,-C4739),IF(D4739="C",C4739,-C4739)),"")</f>
        <v/>
      </c>
    </row>
    <row r="4740" spans="1:5" x14ac:dyDescent="0.2">
      <c r="A4740" s="11" t="str">
        <f>IF('Atual-TXT'!A4761&lt;&gt;"",LEFT('Atual-TXT'!A4761,15),"")</f>
        <v/>
      </c>
      <c r="B4740" s="11" t="str">
        <f>IF('Atual-TXT'!A4761&lt;&gt;"",RIGHT(LEFT('Atual-TXT'!A4761,51),34),"")</f>
        <v/>
      </c>
      <c r="C4740" s="12" t="str">
        <f>IF('Atual-TXT'!A4761&lt;&gt;"",VALUE(RIGHT(LEFT('Atual-TXT'!A4761,75),23)),"")</f>
        <v/>
      </c>
      <c r="D4740" s="11" t="str">
        <f>IF('Atual-TXT'!A4761&lt;&gt;"",RIGHT(LEFT('Atual-TXT'!A4761,77),1),"")</f>
        <v/>
      </c>
      <c r="E4740" s="12" t="str">
        <f>IF('Atual-TXT'!A4761&lt;&gt;"",IF(MOD(VALUE(LEFT(A4740,1)),2)=1,IF(D4740="D",C4740,-C4740),IF(D4740="C",C4740,-C4740)),"")</f>
        <v/>
      </c>
    </row>
    <row r="4741" spans="1:5" x14ac:dyDescent="0.2">
      <c r="A4741" s="11" t="str">
        <f>IF('Atual-TXT'!A4762&lt;&gt;"",LEFT('Atual-TXT'!A4762,15),"")</f>
        <v/>
      </c>
      <c r="B4741" s="11" t="str">
        <f>IF('Atual-TXT'!A4762&lt;&gt;"",RIGHT(LEFT('Atual-TXT'!A4762,51),34),"")</f>
        <v/>
      </c>
      <c r="C4741" s="12" t="str">
        <f>IF('Atual-TXT'!A4762&lt;&gt;"",VALUE(RIGHT(LEFT('Atual-TXT'!A4762,75),23)),"")</f>
        <v/>
      </c>
      <c r="D4741" s="11" t="str">
        <f>IF('Atual-TXT'!A4762&lt;&gt;"",RIGHT(LEFT('Atual-TXT'!A4762,77),1),"")</f>
        <v/>
      </c>
      <c r="E4741" s="12" t="str">
        <f>IF('Atual-TXT'!A4762&lt;&gt;"",IF(MOD(VALUE(LEFT(A4741,1)),2)=1,IF(D4741="D",C4741,-C4741),IF(D4741="C",C4741,-C4741)),"")</f>
        <v/>
      </c>
    </row>
    <row r="4742" spans="1:5" x14ac:dyDescent="0.2">
      <c r="A4742" s="11" t="str">
        <f>IF('Atual-TXT'!A4763&lt;&gt;"",LEFT('Atual-TXT'!A4763,15),"")</f>
        <v/>
      </c>
      <c r="B4742" s="11" t="str">
        <f>IF('Atual-TXT'!A4763&lt;&gt;"",RIGHT(LEFT('Atual-TXT'!A4763,51),34),"")</f>
        <v/>
      </c>
      <c r="C4742" s="12" t="str">
        <f>IF('Atual-TXT'!A4763&lt;&gt;"",VALUE(RIGHT(LEFT('Atual-TXT'!A4763,75),23)),"")</f>
        <v/>
      </c>
      <c r="D4742" s="11" t="str">
        <f>IF('Atual-TXT'!A4763&lt;&gt;"",RIGHT(LEFT('Atual-TXT'!A4763,77),1),"")</f>
        <v/>
      </c>
      <c r="E4742" s="12" t="str">
        <f>IF('Atual-TXT'!A4763&lt;&gt;"",IF(MOD(VALUE(LEFT(A4742,1)),2)=1,IF(D4742="D",C4742,-C4742),IF(D4742="C",C4742,-C4742)),"")</f>
        <v/>
      </c>
    </row>
    <row r="4743" spans="1:5" x14ac:dyDescent="0.2">
      <c r="A4743" s="11" t="str">
        <f>IF('Atual-TXT'!A4764&lt;&gt;"",LEFT('Atual-TXT'!A4764,15),"")</f>
        <v/>
      </c>
      <c r="B4743" s="11" t="str">
        <f>IF('Atual-TXT'!A4764&lt;&gt;"",RIGHT(LEFT('Atual-TXT'!A4764,51),34),"")</f>
        <v/>
      </c>
      <c r="C4743" s="12" t="str">
        <f>IF('Atual-TXT'!A4764&lt;&gt;"",VALUE(RIGHT(LEFT('Atual-TXT'!A4764,75),23)),"")</f>
        <v/>
      </c>
      <c r="D4743" s="11" t="str">
        <f>IF('Atual-TXT'!A4764&lt;&gt;"",RIGHT(LEFT('Atual-TXT'!A4764,77),1),"")</f>
        <v/>
      </c>
      <c r="E4743" s="12" t="str">
        <f>IF('Atual-TXT'!A4764&lt;&gt;"",IF(MOD(VALUE(LEFT(A4743,1)),2)=1,IF(D4743="D",C4743,-C4743),IF(D4743="C",C4743,-C4743)),"")</f>
        <v/>
      </c>
    </row>
    <row r="4744" spans="1:5" x14ac:dyDescent="0.2">
      <c r="A4744" s="11" t="str">
        <f>IF('Atual-TXT'!A4765&lt;&gt;"",LEFT('Atual-TXT'!A4765,15),"")</f>
        <v/>
      </c>
      <c r="B4744" s="11" t="str">
        <f>IF('Atual-TXT'!A4765&lt;&gt;"",RIGHT(LEFT('Atual-TXT'!A4765,51),34),"")</f>
        <v/>
      </c>
      <c r="C4744" s="12" t="str">
        <f>IF('Atual-TXT'!A4765&lt;&gt;"",VALUE(RIGHT(LEFT('Atual-TXT'!A4765,75),23)),"")</f>
        <v/>
      </c>
      <c r="D4744" s="11" t="str">
        <f>IF('Atual-TXT'!A4765&lt;&gt;"",RIGHT(LEFT('Atual-TXT'!A4765,77),1),"")</f>
        <v/>
      </c>
      <c r="E4744" s="12" t="str">
        <f>IF('Atual-TXT'!A4765&lt;&gt;"",IF(MOD(VALUE(LEFT(A4744,1)),2)=1,IF(D4744="D",C4744,-C4744),IF(D4744="C",C4744,-C4744)),"")</f>
        <v/>
      </c>
    </row>
    <row r="4745" spans="1:5" x14ac:dyDescent="0.2">
      <c r="A4745" s="11" t="str">
        <f>IF('Atual-TXT'!A4766&lt;&gt;"",LEFT('Atual-TXT'!A4766,15),"")</f>
        <v/>
      </c>
      <c r="B4745" s="11" t="str">
        <f>IF('Atual-TXT'!A4766&lt;&gt;"",RIGHT(LEFT('Atual-TXT'!A4766,51),34),"")</f>
        <v/>
      </c>
      <c r="C4745" s="12" t="str">
        <f>IF('Atual-TXT'!A4766&lt;&gt;"",VALUE(RIGHT(LEFT('Atual-TXT'!A4766,75),23)),"")</f>
        <v/>
      </c>
      <c r="D4745" s="11" t="str">
        <f>IF('Atual-TXT'!A4766&lt;&gt;"",RIGHT(LEFT('Atual-TXT'!A4766,77),1),"")</f>
        <v/>
      </c>
      <c r="E4745" s="12" t="str">
        <f>IF('Atual-TXT'!A4766&lt;&gt;"",IF(MOD(VALUE(LEFT(A4745,1)),2)=1,IF(D4745="D",C4745,-C4745),IF(D4745="C",C4745,-C4745)),"")</f>
        <v/>
      </c>
    </row>
    <row r="4746" spans="1:5" x14ac:dyDescent="0.2">
      <c r="A4746" s="11" t="str">
        <f>IF('Atual-TXT'!A4767&lt;&gt;"",LEFT('Atual-TXT'!A4767,15),"")</f>
        <v/>
      </c>
      <c r="B4746" s="11" t="str">
        <f>IF('Atual-TXT'!A4767&lt;&gt;"",RIGHT(LEFT('Atual-TXT'!A4767,51),34),"")</f>
        <v/>
      </c>
      <c r="C4746" s="12" t="str">
        <f>IF('Atual-TXT'!A4767&lt;&gt;"",VALUE(RIGHT(LEFT('Atual-TXT'!A4767,75),23)),"")</f>
        <v/>
      </c>
      <c r="D4746" s="11" t="str">
        <f>IF('Atual-TXT'!A4767&lt;&gt;"",RIGHT(LEFT('Atual-TXT'!A4767,77),1),"")</f>
        <v/>
      </c>
      <c r="E4746" s="12" t="str">
        <f>IF('Atual-TXT'!A4767&lt;&gt;"",IF(MOD(VALUE(LEFT(A4746,1)),2)=1,IF(D4746="D",C4746,-C4746),IF(D4746="C",C4746,-C4746)),"")</f>
        <v/>
      </c>
    </row>
    <row r="4747" spans="1:5" x14ac:dyDescent="0.2">
      <c r="A4747" s="11" t="str">
        <f>IF('Atual-TXT'!A4768&lt;&gt;"",LEFT('Atual-TXT'!A4768,15),"")</f>
        <v/>
      </c>
      <c r="B4747" s="11" t="str">
        <f>IF('Atual-TXT'!A4768&lt;&gt;"",RIGHT(LEFT('Atual-TXT'!A4768,51),34),"")</f>
        <v/>
      </c>
      <c r="C4747" s="12" t="str">
        <f>IF('Atual-TXT'!A4768&lt;&gt;"",VALUE(RIGHT(LEFT('Atual-TXT'!A4768,75),23)),"")</f>
        <v/>
      </c>
      <c r="D4747" s="11" t="str">
        <f>IF('Atual-TXT'!A4768&lt;&gt;"",RIGHT(LEFT('Atual-TXT'!A4768,77),1),"")</f>
        <v/>
      </c>
      <c r="E4747" s="12" t="str">
        <f>IF('Atual-TXT'!A4768&lt;&gt;"",IF(MOD(VALUE(LEFT(A4747,1)),2)=1,IF(D4747="D",C4747,-C4747),IF(D4747="C",C4747,-C4747)),"")</f>
        <v/>
      </c>
    </row>
    <row r="4748" spans="1:5" x14ac:dyDescent="0.2">
      <c r="A4748" s="11" t="str">
        <f>IF('Atual-TXT'!A4769&lt;&gt;"",LEFT('Atual-TXT'!A4769,15),"")</f>
        <v/>
      </c>
      <c r="B4748" s="11" t="str">
        <f>IF('Atual-TXT'!A4769&lt;&gt;"",RIGHT(LEFT('Atual-TXT'!A4769,51),34),"")</f>
        <v/>
      </c>
      <c r="C4748" s="12" t="str">
        <f>IF('Atual-TXT'!A4769&lt;&gt;"",VALUE(RIGHT(LEFT('Atual-TXT'!A4769,75),23)),"")</f>
        <v/>
      </c>
      <c r="D4748" s="11" t="str">
        <f>IF('Atual-TXT'!A4769&lt;&gt;"",RIGHT(LEFT('Atual-TXT'!A4769,77),1),"")</f>
        <v/>
      </c>
      <c r="E4748" s="12" t="str">
        <f>IF('Atual-TXT'!A4769&lt;&gt;"",IF(MOD(VALUE(LEFT(A4748,1)),2)=1,IF(D4748="D",C4748,-C4748),IF(D4748="C",C4748,-C4748)),"")</f>
        <v/>
      </c>
    </row>
    <row r="4749" spans="1:5" x14ac:dyDescent="0.2">
      <c r="A4749" s="11" t="str">
        <f>IF('Atual-TXT'!A4770&lt;&gt;"",LEFT('Atual-TXT'!A4770,15),"")</f>
        <v/>
      </c>
      <c r="B4749" s="11" t="str">
        <f>IF('Atual-TXT'!A4770&lt;&gt;"",RIGHT(LEFT('Atual-TXT'!A4770,51),34),"")</f>
        <v/>
      </c>
      <c r="C4749" s="12" t="str">
        <f>IF('Atual-TXT'!A4770&lt;&gt;"",VALUE(RIGHT(LEFT('Atual-TXT'!A4770,75),23)),"")</f>
        <v/>
      </c>
      <c r="D4749" s="11" t="str">
        <f>IF('Atual-TXT'!A4770&lt;&gt;"",RIGHT(LEFT('Atual-TXT'!A4770,77),1),"")</f>
        <v/>
      </c>
      <c r="E4749" s="12" t="str">
        <f>IF('Atual-TXT'!A4770&lt;&gt;"",IF(MOD(VALUE(LEFT(A4749,1)),2)=1,IF(D4749="D",C4749,-C4749),IF(D4749="C",C4749,-C4749)),"")</f>
        <v/>
      </c>
    </row>
    <row r="4750" spans="1:5" x14ac:dyDescent="0.2">
      <c r="A4750" s="11" t="str">
        <f>IF('Atual-TXT'!A4771&lt;&gt;"",LEFT('Atual-TXT'!A4771,15),"")</f>
        <v/>
      </c>
      <c r="B4750" s="11" t="str">
        <f>IF('Atual-TXT'!A4771&lt;&gt;"",RIGHT(LEFT('Atual-TXT'!A4771,51),34),"")</f>
        <v/>
      </c>
      <c r="C4750" s="12" t="str">
        <f>IF('Atual-TXT'!A4771&lt;&gt;"",VALUE(RIGHT(LEFT('Atual-TXT'!A4771,75),23)),"")</f>
        <v/>
      </c>
      <c r="D4750" s="11" t="str">
        <f>IF('Atual-TXT'!A4771&lt;&gt;"",RIGHT(LEFT('Atual-TXT'!A4771,77),1),"")</f>
        <v/>
      </c>
      <c r="E4750" s="12" t="str">
        <f>IF('Atual-TXT'!A4771&lt;&gt;"",IF(MOD(VALUE(LEFT(A4750,1)),2)=1,IF(D4750="D",C4750,-C4750),IF(D4750="C",C4750,-C4750)),"")</f>
        <v/>
      </c>
    </row>
    <row r="4751" spans="1:5" x14ac:dyDescent="0.2">
      <c r="A4751" s="11" t="str">
        <f>IF('Atual-TXT'!A4772&lt;&gt;"",LEFT('Atual-TXT'!A4772,15),"")</f>
        <v/>
      </c>
      <c r="B4751" s="11" t="str">
        <f>IF('Atual-TXT'!A4772&lt;&gt;"",RIGHT(LEFT('Atual-TXT'!A4772,51),34),"")</f>
        <v/>
      </c>
      <c r="C4751" s="12" t="str">
        <f>IF('Atual-TXT'!A4772&lt;&gt;"",VALUE(RIGHT(LEFT('Atual-TXT'!A4772,75),23)),"")</f>
        <v/>
      </c>
      <c r="D4751" s="11" t="str">
        <f>IF('Atual-TXT'!A4772&lt;&gt;"",RIGHT(LEFT('Atual-TXT'!A4772,77),1),"")</f>
        <v/>
      </c>
      <c r="E4751" s="12" t="str">
        <f>IF('Atual-TXT'!A4772&lt;&gt;"",IF(MOD(VALUE(LEFT(A4751,1)),2)=1,IF(D4751="D",C4751,-C4751),IF(D4751="C",C4751,-C4751)),"")</f>
        <v/>
      </c>
    </row>
    <row r="4752" spans="1:5" x14ac:dyDescent="0.2">
      <c r="A4752" s="11" t="str">
        <f>IF('Atual-TXT'!A4773&lt;&gt;"",LEFT('Atual-TXT'!A4773,15),"")</f>
        <v/>
      </c>
      <c r="B4752" s="11" t="str">
        <f>IF('Atual-TXT'!A4773&lt;&gt;"",RIGHT(LEFT('Atual-TXT'!A4773,51),34),"")</f>
        <v/>
      </c>
      <c r="C4752" s="12" t="str">
        <f>IF('Atual-TXT'!A4773&lt;&gt;"",VALUE(RIGHT(LEFT('Atual-TXT'!A4773,75),23)),"")</f>
        <v/>
      </c>
      <c r="D4752" s="11" t="str">
        <f>IF('Atual-TXT'!A4773&lt;&gt;"",RIGHT(LEFT('Atual-TXT'!A4773,77),1),"")</f>
        <v/>
      </c>
      <c r="E4752" s="12" t="str">
        <f>IF('Atual-TXT'!A4773&lt;&gt;"",IF(MOD(VALUE(LEFT(A4752,1)),2)=1,IF(D4752="D",C4752,-C4752),IF(D4752="C",C4752,-C4752)),"")</f>
        <v/>
      </c>
    </row>
    <row r="4753" spans="1:5" x14ac:dyDescent="0.2">
      <c r="A4753" s="11" t="str">
        <f>IF('Atual-TXT'!A4774&lt;&gt;"",LEFT('Atual-TXT'!A4774,15),"")</f>
        <v/>
      </c>
      <c r="B4753" s="11" t="str">
        <f>IF('Atual-TXT'!A4774&lt;&gt;"",RIGHT(LEFT('Atual-TXT'!A4774,51),34),"")</f>
        <v/>
      </c>
      <c r="C4753" s="12" t="str">
        <f>IF('Atual-TXT'!A4774&lt;&gt;"",VALUE(RIGHT(LEFT('Atual-TXT'!A4774,75),23)),"")</f>
        <v/>
      </c>
      <c r="D4753" s="11" t="str">
        <f>IF('Atual-TXT'!A4774&lt;&gt;"",RIGHT(LEFT('Atual-TXT'!A4774,77),1),"")</f>
        <v/>
      </c>
      <c r="E4753" s="12" t="str">
        <f>IF('Atual-TXT'!A4774&lt;&gt;"",IF(MOD(VALUE(LEFT(A4753,1)),2)=1,IF(D4753="D",C4753,-C4753),IF(D4753="C",C4753,-C4753)),"")</f>
        <v/>
      </c>
    </row>
    <row r="4754" spans="1:5" x14ac:dyDescent="0.2">
      <c r="A4754" s="11" t="str">
        <f>IF('Atual-TXT'!A4775&lt;&gt;"",LEFT('Atual-TXT'!A4775,15),"")</f>
        <v/>
      </c>
      <c r="B4754" s="11" t="str">
        <f>IF('Atual-TXT'!A4775&lt;&gt;"",RIGHT(LEFT('Atual-TXT'!A4775,51),34),"")</f>
        <v/>
      </c>
      <c r="C4754" s="12" t="str">
        <f>IF('Atual-TXT'!A4775&lt;&gt;"",VALUE(RIGHT(LEFT('Atual-TXT'!A4775,75),23)),"")</f>
        <v/>
      </c>
      <c r="D4754" s="11" t="str">
        <f>IF('Atual-TXT'!A4775&lt;&gt;"",RIGHT(LEFT('Atual-TXT'!A4775,77),1),"")</f>
        <v/>
      </c>
      <c r="E4754" s="12" t="str">
        <f>IF('Atual-TXT'!A4775&lt;&gt;"",IF(MOD(VALUE(LEFT(A4754,1)),2)=1,IF(D4754="D",C4754,-C4754),IF(D4754="C",C4754,-C4754)),"")</f>
        <v/>
      </c>
    </row>
    <row r="4755" spans="1:5" x14ac:dyDescent="0.2">
      <c r="A4755" s="11" t="str">
        <f>IF('Atual-TXT'!A4776&lt;&gt;"",LEFT('Atual-TXT'!A4776,15),"")</f>
        <v/>
      </c>
      <c r="B4755" s="11" t="str">
        <f>IF('Atual-TXT'!A4776&lt;&gt;"",RIGHT(LEFT('Atual-TXT'!A4776,51),34),"")</f>
        <v/>
      </c>
      <c r="C4755" s="12" t="str">
        <f>IF('Atual-TXT'!A4776&lt;&gt;"",VALUE(RIGHT(LEFT('Atual-TXT'!A4776,75),23)),"")</f>
        <v/>
      </c>
      <c r="D4755" s="11" t="str">
        <f>IF('Atual-TXT'!A4776&lt;&gt;"",RIGHT(LEFT('Atual-TXT'!A4776,77),1),"")</f>
        <v/>
      </c>
      <c r="E4755" s="12" t="str">
        <f>IF('Atual-TXT'!A4776&lt;&gt;"",IF(MOD(VALUE(LEFT(A4755,1)),2)=1,IF(D4755="D",C4755,-C4755),IF(D4755="C",C4755,-C4755)),"")</f>
        <v/>
      </c>
    </row>
    <row r="4756" spans="1:5" x14ac:dyDescent="0.2">
      <c r="A4756" s="11" t="str">
        <f>IF('Atual-TXT'!A4777&lt;&gt;"",LEFT('Atual-TXT'!A4777,15),"")</f>
        <v/>
      </c>
      <c r="B4756" s="11" t="str">
        <f>IF('Atual-TXT'!A4777&lt;&gt;"",RIGHT(LEFT('Atual-TXT'!A4777,51),34),"")</f>
        <v/>
      </c>
      <c r="C4756" s="12" t="str">
        <f>IF('Atual-TXT'!A4777&lt;&gt;"",VALUE(RIGHT(LEFT('Atual-TXT'!A4777,75),23)),"")</f>
        <v/>
      </c>
      <c r="D4756" s="11" t="str">
        <f>IF('Atual-TXT'!A4777&lt;&gt;"",RIGHT(LEFT('Atual-TXT'!A4777,77),1),"")</f>
        <v/>
      </c>
      <c r="E4756" s="12" t="str">
        <f>IF('Atual-TXT'!A4777&lt;&gt;"",IF(MOD(VALUE(LEFT(A4756,1)),2)=1,IF(D4756="D",C4756,-C4756),IF(D4756="C",C4756,-C4756)),"")</f>
        <v/>
      </c>
    </row>
    <row r="4757" spans="1:5" x14ac:dyDescent="0.2">
      <c r="A4757" s="11" t="str">
        <f>IF('Atual-TXT'!A4778&lt;&gt;"",LEFT('Atual-TXT'!A4778,15),"")</f>
        <v/>
      </c>
      <c r="B4757" s="11" t="str">
        <f>IF('Atual-TXT'!A4778&lt;&gt;"",RIGHT(LEFT('Atual-TXT'!A4778,51),34),"")</f>
        <v/>
      </c>
      <c r="C4757" s="12" t="str">
        <f>IF('Atual-TXT'!A4778&lt;&gt;"",VALUE(RIGHT(LEFT('Atual-TXT'!A4778,75),23)),"")</f>
        <v/>
      </c>
      <c r="D4757" s="11" t="str">
        <f>IF('Atual-TXT'!A4778&lt;&gt;"",RIGHT(LEFT('Atual-TXT'!A4778,77),1),"")</f>
        <v/>
      </c>
      <c r="E4757" s="12" t="str">
        <f>IF('Atual-TXT'!A4778&lt;&gt;"",IF(MOD(VALUE(LEFT(A4757,1)),2)=1,IF(D4757="D",C4757,-C4757),IF(D4757="C",C4757,-C4757)),"")</f>
        <v/>
      </c>
    </row>
    <row r="4758" spans="1:5" x14ac:dyDescent="0.2">
      <c r="A4758" s="11" t="str">
        <f>IF('Atual-TXT'!A4779&lt;&gt;"",LEFT('Atual-TXT'!A4779,15),"")</f>
        <v/>
      </c>
      <c r="B4758" s="11" t="str">
        <f>IF('Atual-TXT'!A4779&lt;&gt;"",RIGHT(LEFT('Atual-TXT'!A4779,51),34),"")</f>
        <v/>
      </c>
      <c r="C4758" s="12" t="str">
        <f>IF('Atual-TXT'!A4779&lt;&gt;"",VALUE(RIGHT(LEFT('Atual-TXT'!A4779,75),23)),"")</f>
        <v/>
      </c>
      <c r="D4758" s="11" t="str">
        <f>IF('Atual-TXT'!A4779&lt;&gt;"",RIGHT(LEFT('Atual-TXT'!A4779,77),1),"")</f>
        <v/>
      </c>
      <c r="E4758" s="12" t="str">
        <f>IF('Atual-TXT'!A4779&lt;&gt;"",IF(MOD(VALUE(LEFT(A4758,1)),2)=1,IF(D4758="D",C4758,-C4758),IF(D4758="C",C4758,-C4758)),"")</f>
        <v/>
      </c>
    </row>
    <row r="4759" spans="1:5" x14ac:dyDescent="0.2">
      <c r="A4759" s="11" t="str">
        <f>IF('Atual-TXT'!A4780&lt;&gt;"",LEFT('Atual-TXT'!A4780,15),"")</f>
        <v/>
      </c>
      <c r="B4759" s="11" t="str">
        <f>IF('Atual-TXT'!A4780&lt;&gt;"",RIGHT(LEFT('Atual-TXT'!A4780,51),34),"")</f>
        <v/>
      </c>
      <c r="C4759" s="12" t="str">
        <f>IF('Atual-TXT'!A4780&lt;&gt;"",VALUE(RIGHT(LEFT('Atual-TXT'!A4780,75),23)),"")</f>
        <v/>
      </c>
      <c r="D4759" s="11" t="str">
        <f>IF('Atual-TXT'!A4780&lt;&gt;"",RIGHT(LEFT('Atual-TXT'!A4780,77),1),"")</f>
        <v/>
      </c>
      <c r="E4759" s="12" t="str">
        <f>IF('Atual-TXT'!A4780&lt;&gt;"",IF(MOD(VALUE(LEFT(A4759,1)),2)=1,IF(D4759="D",C4759,-C4759),IF(D4759="C",C4759,-C4759)),"")</f>
        <v/>
      </c>
    </row>
    <row r="4760" spans="1:5" x14ac:dyDescent="0.2">
      <c r="A4760" s="11" t="str">
        <f>IF('Atual-TXT'!A4781&lt;&gt;"",LEFT('Atual-TXT'!A4781,15),"")</f>
        <v/>
      </c>
      <c r="B4760" s="11" t="str">
        <f>IF('Atual-TXT'!A4781&lt;&gt;"",RIGHT(LEFT('Atual-TXT'!A4781,51),34),"")</f>
        <v/>
      </c>
      <c r="C4760" s="12" t="str">
        <f>IF('Atual-TXT'!A4781&lt;&gt;"",VALUE(RIGHT(LEFT('Atual-TXT'!A4781,75),23)),"")</f>
        <v/>
      </c>
      <c r="D4760" s="11" t="str">
        <f>IF('Atual-TXT'!A4781&lt;&gt;"",RIGHT(LEFT('Atual-TXT'!A4781,77),1),"")</f>
        <v/>
      </c>
      <c r="E4760" s="12" t="str">
        <f>IF('Atual-TXT'!A4781&lt;&gt;"",IF(MOD(VALUE(LEFT(A4760,1)),2)=1,IF(D4760="D",C4760,-C4760),IF(D4760="C",C4760,-C4760)),"")</f>
        <v/>
      </c>
    </row>
    <row r="4761" spans="1:5" x14ac:dyDescent="0.2">
      <c r="A4761" s="11" t="str">
        <f>IF('Atual-TXT'!A4782&lt;&gt;"",LEFT('Atual-TXT'!A4782,15),"")</f>
        <v/>
      </c>
      <c r="B4761" s="11" t="str">
        <f>IF('Atual-TXT'!A4782&lt;&gt;"",RIGHT(LEFT('Atual-TXT'!A4782,51),34),"")</f>
        <v/>
      </c>
      <c r="C4761" s="12" t="str">
        <f>IF('Atual-TXT'!A4782&lt;&gt;"",VALUE(RIGHT(LEFT('Atual-TXT'!A4782,75),23)),"")</f>
        <v/>
      </c>
      <c r="D4761" s="11" t="str">
        <f>IF('Atual-TXT'!A4782&lt;&gt;"",RIGHT(LEFT('Atual-TXT'!A4782,77),1),"")</f>
        <v/>
      </c>
      <c r="E4761" s="12" t="str">
        <f>IF('Atual-TXT'!A4782&lt;&gt;"",IF(MOD(VALUE(LEFT(A4761,1)),2)=1,IF(D4761="D",C4761,-C4761),IF(D4761="C",C4761,-C4761)),"")</f>
        <v/>
      </c>
    </row>
    <row r="4762" spans="1:5" x14ac:dyDescent="0.2">
      <c r="A4762" s="11" t="str">
        <f>IF('Atual-TXT'!A4783&lt;&gt;"",LEFT('Atual-TXT'!A4783,15),"")</f>
        <v/>
      </c>
      <c r="B4762" s="11" t="str">
        <f>IF('Atual-TXT'!A4783&lt;&gt;"",RIGHT(LEFT('Atual-TXT'!A4783,51),34),"")</f>
        <v/>
      </c>
      <c r="C4762" s="12" t="str">
        <f>IF('Atual-TXT'!A4783&lt;&gt;"",VALUE(RIGHT(LEFT('Atual-TXT'!A4783,75),23)),"")</f>
        <v/>
      </c>
      <c r="D4762" s="11" t="str">
        <f>IF('Atual-TXT'!A4783&lt;&gt;"",RIGHT(LEFT('Atual-TXT'!A4783,77),1),"")</f>
        <v/>
      </c>
      <c r="E4762" s="12" t="str">
        <f>IF('Atual-TXT'!A4783&lt;&gt;"",IF(MOD(VALUE(LEFT(A4762,1)),2)=1,IF(D4762="D",C4762,-C4762),IF(D4762="C",C4762,-C4762)),"")</f>
        <v/>
      </c>
    </row>
    <row r="4763" spans="1:5" x14ac:dyDescent="0.2">
      <c r="A4763" s="11" t="str">
        <f>IF('Atual-TXT'!A4784&lt;&gt;"",LEFT('Atual-TXT'!A4784,15),"")</f>
        <v/>
      </c>
      <c r="B4763" s="11" t="str">
        <f>IF('Atual-TXT'!A4784&lt;&gt;"",RIGHT(LEFT('Atual-TXT'!A4784,51),34),"")</f>
        <v/>
      </c>
      <c r="C4763" s="12" t="str">
        <f>IF('Atual-TXT'!A4784&lt;&gt;"",VALUE(RIGHT(LEFT('Atual-TXT'!A4784,75),23)),"")</f>
        <v/>
      </c>
      <c r="D4763" s="11" t="str">
        <f>IF('Atual-TXT'!A4784&lt;&gt;"",RIGHT(LEFT('Atual-TXT'!A4784,77),1),"")</f>
        <v/>
      </c>
      <c r="E4763" s="12" t="str">
        <f>IF('Atual-TXT'!A4784&lt;&gt;"",IF(MOD(VALUE(LEFT(A4763,1)),2)=1,IF(D4763="D",C4763,-C4763),IF(D4763="C",C4763,-C4763)),"")</f>
        <v/>
      </c>
    </row>
    <row r="4764" spans="1:5" x14ac:dyDescent="0.2">
      <c r="A4764" s="11" t="str">
        <f>IF('Atual-TXT'!A4785&lt;&gt;"",LEFT('Atual-TXT'!A4785,15),"")</f>
        <v/>
      </c>
      <c r="B4764" s="11" t="str">
        <f>IF('Atual-TXT'!A4785&lt;&gt;"",RIGHT(LEFT('Atual-TXT'!A4785,51),34),"")</f>
        <v/>
      </c>
      <c r="C4764" s="12" t="str">
        <f>IF('Atual-TXT'!A4785&lt;&gt;"",VALUE(RIGHT(LEFT('Atual-TXT'!A4785,75),23)),"")</f>
        <v/>
      </c>
      <c r="D4764" s="11" t="str">
        <f>IF('Atual-TXT'!A4785&lt;&gt;"",RIGHT(LEFT('Atual-TXT'!A4785,77),1),"")</f>
        <v/>
      </c>
      <c r="E4764" s="12" t="str">
        <f>IF('Atual-TXT'!A4785&lt;&gt;"",IF(MOD(VALUE(LEFT(A4764,1)),2)=1,IF(D4764="D",C4764,-C4764),IF(D4764="C",C4764,-C4764)),"")</f>
        <v/>
      </c>
    </row>
    <row r="4765" spans="1:5" x14ac:dyDescent="0.2">
      <c r="A4765" s="11" t="str">
        <f>IF('Atual-TXT'!A4786&lt;&gt;"",LEFT('Atual-TXT'!A4786,15),"")</f>
        <v/>
      </c>
      <c r="B4765" s="11" t="str">
        <f>IF('Atual-TXT'!A4786&lt;&gt;"",RIGHT(LEFT('Atual-TXT'!A4786,51),34),"")</f>
        <v/>
      </c>
      <c r="C4765" s="12" t="str">
        <f>IF('Atual-TXT'!A4786&lt;&gt;"",VALUE(RIGHT(LEFT('Atual-TXT'!A4786,75),23)),"")</f>
        <v/>
      </c>
      <c r="D4765" s="11" t="str">
        <f>IF('Atual-TXT'!A4786&lt;&gt;"",RIGHT(LEFT('Atual-TXT'!A4786,77),1),"")</f>
        <v/>
      </c>
      <c r="E4765" s="12" t="str">
        <f>IF('Atual-TXT'!A4786&lt;&gt;"",IF(MOD(VALUE(LEFT(A4765,1)),2)=1,IF(D4765="D",C4765,-C4765),IF(D4765="C",C4765,-C4765)),"")</f>
        <v/>
      </c>
    </row>
    <row r="4766" spans="1:5" x14ac:dyDescent="0.2">
      <c r="A4766" s="11" t="str">
        <f>IF('Atual-TXT'!A4787&lt;&gt;"",LEFT('Atual-TXT'!A4787,15),"")</f>
        <v/>
      </c>
      <c r="B4766" s="11" t="str">
        <f>IF('Atual-TXT'!A4787&lt;&gt;"",RIGHT(LEFT('Atual-TXT'!A4787,51),34),"")</f>
        <v/>
      </c>
      <c r="C4766" s="12" t="str">
        <f>IF('Atual-TXT'!A4787&lt;&gt;"",VALUE(RIGHT(LEFT('Atual-TXT'!A4787,75),23)),"")</f>
        <v/>
      </c>
      <c r="D4766" s="11" t="str">
        <f>IF('Atual-TXT'!A4787&lt;&gt;"",RIGHT(LEFT('Atual-TXT'!A4787,77),1),"")</f>
        <v/>
      </c>
      <c r="E4766" s="12" t="str">
        <f>IF('Atual-TXT'!A4787&lt;&gt;"",IF(MOD(VALUE(LEFT(A4766,1)),2)=1,IF(D4766="D",C4766,-C4766),IF(D4766="C",C4766,-C4766)),"")</f>
        <v/>
      </c>
    </row>
    <row r="4767" spans="1:5" x14ac:dyDescent="0.2">
      <c r="A4767" s="11" t="str">
        <f>IF('Atual-TXT'!A4788&lt;&gt;"",LEFT('Atual-TXT'!A4788,15),"")</f>
        <v/>
      </c>
      <c r="B4767" s="11" t="str">
        <f>IF('Atual-TXT'!A4788&lt;&gt;"",RIGHT(LEFT('Atual-TXT'!A4788,51),34),"")</f>
        <v/>
      </c>
      <c r="C4767" s="12" t="str">
        <f>IF('Atual-TXT'!A4788&lt;&gt;"",VALUE(RIGHT(LEFT('Atual-TXT'!A4788,75),23)),"")</f>
        <v/>
      </c>
      <c r="D4767" s="11" t="str">
        <f>IF('Atual-TXT'!A4788&lt;&gt;"",RIGHT(LEFT('Atual-TXT'!A4788,77),1),"")</f>
        <v/>
      </c>
      <c r="E4767" s="12" t="str">
        <f>IF('Atual-TXT'!A4788&lt;&gt;"",IF(MOD(VALUE(LEFT(A4767,1)),2)=1,IF(D4767="D",C4767,-C4767),IF(D4767="C",C4767,-C4767)),"")</f>
        <v/>
      </c>
    </row>
    <row r="4768" spans="1:5" x14ac:dyDescent="0.2">
      <c r="A4768" s="11" t="str">
        <f>IF('Atual-TXT'!A4789&lt;&gt;"",LEFT('Atual-TXT'!A4789,15),"")</f>
        <v/>
      </c>
      <c r="B4768" s="11" t="str">
        <f>IF('Atual-TXT'!A4789&lt;&gt;"",RIGHT(LEFT('Atual-TXT'!A4789,51),34),"")</f>
        <v/>
      </c>
      <c r="C4768" s="12" t="str">
        <f>IF('Atual-TXT'!A4789&lt;&gt;"",VALUE(RIGHT(LEFT('Atual-TXT'!A4789,75),23)),"")</f>
        <v/>
      </c>
      <c r="D4768" s="11" t="str">
        <f>IF('Atual-TXT'!A4789&lt;&gt;"",RIGHT(LEFT('Atual-TXT'!A4789,77),1),"")</f>
        <v/>
      </c>
      <c r="E4768" s="12" t="str">
        <f>IF('Atual-TXT'!A4789&lt;&gt;"",IF(MOD(VALUE(LEFT(A4768,1)),2)=1,IF(D4768="D",C4768,-C4768),IF(D4768="C",C4768,-C4768)),"")</f>
        <v/>
      </c>
    </row>
    <row r="4769" spans="1:5" x14ac:dyDescent="0.2">
      <c r="A4769" s="11" t="str">
        <f>IF('Atual-TXT'!A4790&lt;&gt;"",LEFT('Atual-TXT'!A4790,15),"")</f>
        <v/>
      </c>
      <c r="B4769" s="11" t="str">
        <f>IF('Atual-TXT'!A4790&lt;&gt;"",RIGHT(LEFT('Atual-TXT'!A4790,51),34),"")</f>
        <v/>
      </c>
      <c r="C4769" s="12" t="str">
        <f>IF('Atual-TXT'!A4790&lt;&gt;"",VALUE(RIGHT(LEFT('Atual-TXT'!A4790,75),23)),"")</f>
        <v/>
      </c>
      <c r="D4769" s="11" t="str">
        <f>IF('Atual-TXT'!A4790&lt;&gt;"",RIGHT(LEFT('Atual-TXT'!A4790,77),1),"")</f>
        <v/>
      </c>
      <c r="E4769" s="12" t="str">
        <f>IF('Atual-TXT'!A4790&lt;&gt;"",IF(MOD(VALUE(LEFT(A4769,1)),2)=1,IF(D4769="D",C4769,-C4769),IF(D4769="C",C4769,-C4769)),"")</f>
        <v/>
      </c>
    </row>
    <row r="4770" spans="1:5" x14ac:dyDescent="0.2">
      <c r="A4770" s="11" t="str">
        <f>IF('Atual-TXT'!A4791&lt;&gt;"",LEFT('Atual-TXT'!A4791,15),"")</f>
        <v/>
      </c>
      <c r="B4770" s="11" t="str">
        <f>IF('Atual-TXT'!A4791&lt;&gt;"",RIGHT(LEFT('Atual-TXT'!A4791,51),34),"")</f>
        <v/>
      </c>
      <c r="C4770" s="12" t="str">
        <f>IF('Atual-TXT'!A4791&lt;&gt;"",VALUE(RIGHT(LEFT('Atual-TXT'!A4791,75),23)),"")</f>
        <v/>
      </c>
      <c r="D4770" s="11" t="str">
        <f>IF('Atual-TXT'!A4791&lt;&gt;"",RIGHT(LEFT('Atual-TXT'!A4791,77),1),"")</f>
        <v/>
      </c>
      <c r="E4770" s="12" t="str">
        <f>IF('Atual-TXT'!A4791&lt;&gt;"",IF(MOD(VALUE(LEFT(A4770,1)),2)=1,IF(D4770="D",C4770,-C4770),IF(D4770="C",C4770,-C4770)),"")</f>
        <v/>
      </c>
    </row>
    <row r="4771" spans="1:5" x14ac:dyDescent="0.2">
      <c r="A4771" s="11" t="str">
        <f>IF('Atual-TXT'!A4792&lt;&gt;"",LEFT('Atual-TXT'!A4792,15),"")</f>
        <v/>
      </c>
      <c r="B4771" s="11" t="str">
        <f>IF('Atual-TXT'!A4792&lt;&gt;"",RIGHT(LEFT('Atual-TXT'!A4792,51),34),"")</f>
        <v/>
      </c>
      <c r="C4771" s="12" t="str">
        <f>IF('Atual-TXT'!A4792&lt;&gt;"",VALUE(RIGHT(LEFT('Atual-TXT'!A4792,75),23)),"")</f>
        <v/>
      </c>
      <c r="D4771" s="11" t="str">
        <f>IF('Atual-TXT'!A4792&lt;&gt;"",RIGHT(LEFT('Atual-TXT'!A4792,77),1),"")</f>
        <v/>
      </c>
      <c r="E4771" s="12" t="str">
        <f>IF('Atual-TXT'!A4792&lt;&gt;"",IF(MOD(VALUE(LEFT(A4771,1)),2)=1,IF(D4771="D",C4771,-C4771),IF(D4771="C",C4771,-C4771)),"")</f>
        <v/>
      </c>
    </row>
    <row r="4772" spans="1:5" x14ac:dyDescent="0.2">
      <c r="A4772" s="11" t="str">
        <f>IF('Atual-TXT'!A4793&lt;&gt;"",LEFT('Atual-TXT'!A4793,15),"")</f>
        <v/>
      </c>
      <c r="B4772" s="11" t="str">
        <f>IF('Atual-TXT'!A4793&lt;&gt;"",RIGHT(LEFT('Atual-TXT'!A4793,51),34),"")</f>
        <v/>
      </c>
      <c r="C4772" s="12" t="str">
        <f>IF('Atual-TXT'!A4793&lt;&gt;"",VALUE(RIGHT(LEFT('Atual-TXT'!A4793,75),23)),"")</f>
        <v/>
      </c>
      <c r="D4772" s="11" t="str">
        <f>IF('Atual-TXT'!A4793&lt;&gt;"",RIGHT(LEFT('Atual-TXT'!A4793,77),1),"")</f>
        <v/>
      </c>
      <c r="E4772" s="12" t="str">
        <f>IF('Atual-TXT'!A4793&lt;&gt;"",IF(MOD(VALUE(LEFT(A4772,1)),2)=1,IF(D4772="D",C4772,-C4772),IF(D4772="C",C4772,-C4772)),"")</f>
        <v/>
      </c>
    </row>
    <row r="4773" spans="1:5" x14ac:dyDescent="0.2">
      <c r="A4773" s="11" t="str">
        <f>IF('Atual-TXT'!A4794&lt;&gt;"",LEFT('Atual-TXT'!A4794,15),"")</f>
        <v/>
      </c>
      <c r="B4773" s="11" t="str">
        <f>IF('Atual-TXT'!A4794&lt;&gt;"",RIGHT(LEFT('Atual-TXT'!A4794,51),34),"")</f>
        <v/>
      </c>
      <c r="C4773" s="12" t="str">
        <f>IF('Atual-TXT'!A4794&lt;&gt;"",VALUE(RIGHT(LEFT('Atual-TXT'!A4794,75),23)),"")</f>
        <v/>
      </c>
      <c r="D4773" s="11" t="str">
        <f>IF('Atual-TXT'!A4794&lt;&gt;"",RIGHT(LEFT('Atual-TXT'!A4794,77),1),"")</f>
        <v/>
      </c>
      <c r="E4773" s="12" t="str">
        <f>IF('Atual-TXT'!A4794&lt;&gt;"",IF(MOD(VALUE(LEFT(A4773,1)),2)=1,IF(D4773="D",C4773,-C4773),IF(D4773="C",C4773,-C4773)),"")</f>
        <v/>
      </c>
    </row>
    <row r="4774" spans="1:5" x14ac:dyDescent="0.2">
      <c r="A4774" s="11" t="str">
        <f>IF('Atual-TXT'!A4795&lt;&gt;"",LEFT('Atual-TXT'!A4795,15),"")</f>
        <v/>
      </c>
      <c r="B4774" s="11" t="str">
        <f>IF('Atual-TXT'!A4795&lt;&gt;"",RIGHT(LEFT('Atual-TXT'!A4795,51),34),"")</f>
        <v/>
      </c>
      <c r="C4774" s="12" t="str">
        <f>IF('Atual-TXT'!A4795&lt;&gt;"",VALUE(RIGHT(LEFT('Atual-TXT'!A4795,75),23)),"")</f>
        <v/>
      </c>
      <c r="D4774" s="11" t="str">
        <f>IF('Atual-TXT'!A4795&lt;&gt;"",RIGHT(LEFT('Atual-TXT'!A4795,77),1),"")</f>
        <v/>
      </c>
      <c r="E4774" s="12" t="str">
        <f>IF('Atual-TXT'!A4795&lt;&gt;"",IF(MOD(VALUE(LEFT(A4774,1)),2)=1,IF(D4774="D",C4774,-C4774),IF(D4774="C",C4774,-C4774)),"")</f>
        <v/>
      </c>
    </row>
    <row r="4775" spans="1:5" x14ac:dyDescent="0.2">
      <c r="A4775" s="11" t="str">
        <f>IF('Atual-TXT'!A4796&lt;&gt;"",LEFT('Atual-TXT'!A4796,15),"")</f>
        <v/>
      </c>
      <c r="B4775" s="11" t="str">
        <f>IF('Atual-TXT'!A4796&lt;&gt;"",RIGHT(LEFT('Atual-TXT'!A4796,51),34),"")</f>
        <v/>
      </c>
      <c r="C4775" s="12" t="str">
        <f>IF('Atual-TXT'!A4796&lt;&gt;"",VALUE(RIGHT(LEFT('Atual-TXT'!A4796,75),23)),"")</f>
        <v/>
      </c>
      <c r="D4775" s="11" t="str">
        <f>IF('Atual-TXT'!A4796&lt;&gt;"",RIGHT(LEFT('Atual-TXT'!A4796,77),1),"")</f>
        <v/>
      </c>
      <c r="E4775" s="12" t="str">
        <f>IF('Atual-TXT'!A4796&lt;&gt;"",IF(MOD(VALUE(LEFT(A4775,1)),2)=1,IF(D4775="D",C4775,-C4775),IF(D4775="C",C4775,-C4775)),"")</f>
        <v/>
      </c>
    </row>
    <row r="4776" spans="1:5" x14ac:dyDescent="0.2">
      <c r="A4776" s="11" t="str">
        <f>IF('Atual-TXT'!A4797&lt;&gt;"",LEFT('Atual-TXT'!A4797,15),"")</f>
        <v/>
      </c>
      <c r="B4776" s="11" t="str">
        <f>IF('Atual-TXT'!A4797&lt;&gt;"",RIGHT(LEFT('Atual-TXT'!A4797,51),34),"")</f>
        <v/>
      </c>
      <c r="C4776" s="12" t="str">
        <f>IF('Atual-TXT'!A4797&lt;&gt;"",VALUE(RIGHT(LEFT('Atual-TXT'!A4797,75),23)),"")</f>
        <v/>
      </c>
      <c r="D4776" s="11" t="str">
        <f>IF('Atual-TXT'!A4797&lt;&gt;"",RIGHT(LEFT('Atual-TXT'!A4797,77),1),"")</f>
        <v/>
      </c>
      <c r="E4776" s="12" t="str">
        <f>IF('Atual-TXT'!A4797&lt;&gt;"",IF(MOD(VALUE(LEFT(A4776,1)),2)=1,IF(D4776="D",C4776,-C4776),IF(D4776="C",C4776,-C4776)),"")</f>
        <v/>
      </c>
    </row>
    <row r="4777" spans="1:5" x14ac:dyDescent="0.2">
      <c r="A4777" s="11" t="str">
        <f>IF('Atual-TXT'!A4798&lt;&gt;"",LEFT('Atual-TXT'!A4798,15),"")</f>
        <v/>
      </c>
      <c r="B4777" s="11" t="str">
        <f>IF('Atual-TXT'!A4798&lt;&gt;"",RIGHT(LEFT('Atual-TXT'!A4798,51),34),"")</f>
        <v/>
      </c>
      <c r="C4777" s="12" t="str">
        <f>IF('Atual-TXT'!A4798&lt;&gt;"",VALUE(RIGHT(LEFT('Atual-TXT'!A4798,75),23)),"")</f>
        <v/>
      </c>
      <c r="D4777" s="11" t="str">
        <f>IF('Atual-TXT'!A4798&lt;&gt;"",RIGHT(LEFT('Atual-TXT'!A4798,77),1),"")</f>
        <v/>
      </c>
      <c r="E4777" s="12" t="str">
        <f>IF('Atual-TXT'!A4798&lt;&gt;"",IF(MOD(VALUE(LEFT(A4777,1)),2)=1,IF(D4777="D",C4777,-C4777),IF(D4777="C",C4777,-C4777)),"")</f>
        <v/>
      </c>
    </row>
    <row r="4778" spans="1:5" x14ac:dyDescent="0.2">
      <c r="A4778" s="11" t="str">
        <f>IF('Atual-TXT'!A4799&lt;&gt;"",LEFT('Atual-TXT'!A4799,15),"")</f>
        <v/>
      </c>
      <c r="B4778" s="11" t="str">
        <f>IF('Atual-TXT'!A4799&lt;&gt;"",RIGHT(LEFT('Atual-TXT'!A4799,51),34),"")</f>
        <v/>
      </c>
      <c r="C4778" s="12" t="str">
        <f>IF('Atual-TXT'!A4799&lt;&gt;"",VALUE(RIGHT(LEFT('Atual-TXT'!A4799,75),23)),"")</f>
        <v/>
      </c>
      <c r="D4778" s="11" t="str">
        <f>IF('Atual-TXT'!A4799&lt;&gt;"",RIGHT(LEFT('Atual-TXT'!A4799,77),1),"")</f>
        <v/>
      </c>
      <c r="E4778" s="12" t="str">
        <f>IF('Atual-TXT'!A4799&lt;&gt;"",IF(MOD(VALUE(LEFT(A4778,1)),2)=1,IF(D4778="D",C4778,-C4778),IF(D4778="C",C4778,-C4778)),"")</f>
        <v/>
      </c>
    </row>
    <row r="4779" spans="1:5" x14ac:dyDescent="0.2">
      <c r="A4779" s="11" t="str">
        <f>IF('Atual-TXT'!A4800&lt;&gt;"",LEFT('Atual-TXT'!A4800,15),"")</f>
        <v/>
      </c>
      <c r="B4779" s="11" t="str">
        <f>IF('Atual-TXT'!A4800&lt;&gt;"",RIGHT(LEFT('Atual-TXT'!A4800,51),34),"")</f>
        <v/>
      </c>
      <c r="C4779" s="12" t="str">
        <f>IF('Atual-TXT'!A4800&lt;&gt;"",VALUE(RIGHT(LEFT('Atual-TXT'!A4800,75),23)),"")</f>
        <v/>
      </c>
      <c r="D4779" s="11" t="str">
        <f>IF('Atual-TXT'!A4800&lt;&gt;"",RIGHT(LEFT('Atual-TXT'!A4800,77),1),"")</f>
        <v/>
      </c>
      <c r="E4779" s="12" t="str">
        <f>IF('Atual-TXT'!A4800&lt;&gt;"",IF(MOD(VALUE(LEFT(A4779,1)),2)=1,IF(D4779="D",C4779,-C4779),IF(D4779="C",C4779,-C4779)),"")</f>
        <v/>
      </c>
    </row>
    <row r="4780" spans="1:5" x14ac:dyDescent="0.2">
      <c r="A4780" s="11" t="str">
        <f>IF('Atual-TXT'!A4801&lt;&gt;"",LEFT('Atual-TXT'!A4801,15),"")</f>
        <v/>
      </c>
      <c r="B4780" s="11" t="str">
        <f>IF('Atual-TXT'!A4801&lt;&gt;"",RIGHT(LEFT('Atual-TXT'!A4801,51),34),"")</f>
        <v/>
      </c>
      <c r="C4780" s="12" t="str">
        <f>IF('Atual-TXT'!A4801&lt;&gt;"",VALUE(RIGHT(LEFT('Atual-TXT'!A4801,75),23)),"")</f>
        <v/>
      </c>
      <c r="D4780" s="11" t="str">
        <f>IF('Atual-TXT'!A4801&lt;&gt;"",RIGHT(LEFT('Atual-TXT'!A4801,77),1),"")</f>
        <v/>
      </c>
      <c r="E4780" s="12" t="str">
        <f>IF('Atual-TXT'!A4801&lt;&gt;"",IF(MOD(VALUE(LEFT(A4780,1)),2)=1,IF(D4780="D",C4780,-C4780),IF(D4780="C",C4780,-C4780)),"")</f>
        <v/>
      </c>
    </row>
    <row r="4781" spans="1:5" x14ac:dyDescent="0.2">
      <c r="A4781" s="11" t="str">
        <f>IF('Atual-TXT'!A4802&lt;&gt;"",LEFT('Atual-TXT'!A4802,15),"")</f>
        <v/>
      </c>
      <c r="B4781" s="11" t="str">
        <f>IF('Atual-TXT'!A4802&lt;&gt;"",RIGHT(LEFT('Atual-TXT'!A4802,51),34),"")</f>
        <v/>
      </c>
      <c r="C4781" s="12" t="str">
        <f>IF('Atual-TXT'!A4802&lt;&gt;"",VALUE(RIGHT(LEFT('Atual-TXT'!A4802,75),23)),"")</f>
        <v/>
      </c>
      <c r="D4781" s="11" t="str">
        <f>IF('Atual-TXT'!A4802&lt;&gt;"",RIGHT(LEFT('Atual-TXT'!A4802,77),1),"")</f>
        <v/>
      </c>
      <c r="E4781" s="12" t="str">
        <f>IF('Atual-TXT'!A4802&lt;&gt;"",IF(MOD(VALUE(LEFT(A4781,1)),2)=1,IF(D4781="D",C4781,-C4781),IF(D4781="C",C4781,-C4781)),"")</f>
        <v/>
      </c>
    </row>
    <row r="4782" spans="1:5" x14ac:dyDescent="0.2">
      <c r="A4782" s="11" t="str">
        <f>IF('Atual-TXT'!A4803&lt;&gt;"",LEFT('Atual-TXT'!A4803,15),"")</f>
        <v/>
      </c>
      <c r="B4782" s="11" t="str">
        <f>IF('Atual-TXT'!A4803&lt;&gt;"",RIGHT(LEFT('Atual-TXT'!A4803,51),34),"")</f>
        <v/>
      </c>
      <c r="C4782" s="12" t="str">
        <f>IF('Atual-TXT'!A4803&lt;&gt;"",VALUE(RIGHT(LEFT('Atual-TXT'!A4803,75),23)),"")</f>
        <v/>
      </c>
      <c r="D4782" s="11" t="str">
        <f>IF('Atual-TXT'!A4803&lt;&gt;"",RIGHT(LEFT('Atual-TXT'!A4803,77),1),"")</f>
        <v/>
      </c>
      <c r="E4782" s="12" t="str">
        <f>IF('Atual-TXT'!A4803&lt;&gt;"",IF(MOD(VALUE(LEFT(A4782,1)),2)=1,IF(D4782="D",C4782,-C4782),IF(D4782="C",C4782,-C4782)),"")</f>
        <v/>
      </c>
    </row>
    <row r="4783" spans="1:5" x14ac:dyDescent="0.2">
      <c r="A4783" s="11" t="str">
        <f>IF('Atual-TXT'!A4804&lt;&gt;"",LEFT('Atual-TXT'!A4804,15),"")</f>
        <v/>
      </c>
      <c r="B4783" s="11" t="str">
        <f>IF('Atual-TXT'!A4804&lt;&gt;"",RIGHT(LEFT('Atual-TXT'!A4804,51),34),"")</f>
        <v/>
      </c>
      <c r="C4783" s="12" t="str">
        <f>IF('Atual-TXT'!A4804&lt;&gt;"",VALUE(RIGHT(LEFT('Atual-TXT'!A4804,75),23)),"")</f>
        <v/>
      </c>
      <c r="D4783" s="11" t="str">
        <f>IF('Atual-TXT'!A4804&lt;&gt;"",RIGHT(LEFT('Atual-TXT'!A4804,77),1),"")</f>
        <v/>
      </c>
      <c r="E4783" s="12" t="str">
        <f>IF('Atual-TXT'!A4804&lt;&gt;"",IF(MOD(VALUE(LEFT(A4783,1)),2)=1,IF(D4783="D",C4783,-C4783),IF(D4783="C",C4783,-C4783)),"")</f>
        <v/>
      </c>
    </row>
    <row r="4784" spans="1:5" x14ac:dyDescent="0.2">
      <c r="A4784" s="11" t="str">
        <f>IF('Atual-TXT'!A4805&lt;&gt;"",LEFT('Atual-TXT'!A4805,15),"")</f>
        <v/>
      </c>
      <c r="B4784" s="11" t="str">
        <f>IF('Atual-TXT'!A4805&lt;&gt;"",RIGHT(LEFT('Atual-TXT'!A4805,51),34),"")</f>
        <v/>
      </c>
      <c r="C4784" s="12" t="str">
        <f>IF('Atual-TXT'!A4805&lt;&gt;"",VALUE(RIGHT(LEFT('Atual-TXT'!A4805,75),23)),"")</f>
        <v/>
      </c>
      <c r="D4784" s="11" t="str">
        <f>IF('Atual-TXT'!A4805&lt;&gt;"",RIGHT(LEFT('Atual-TXT'!A4805,77),1),"")</f>
        <v/>
      </c>
      <c r="E4784" s="12" t="str">
        <f>IF('Atual-TXT'!A4805&lt;&gt;"",IF(MOD(VALUE(LEFT(A4784,1)),2)=1,IF(D4784="D",C4784,-C4784),IF(D4784="C",C4784,-C4784)),"")</f>
        <v/>
      </c>
    </row>
    <row r="4785" spans="1:5" x14ac:dyDescent="0.2">
      <c r="A4785" s="11" t="str">
        <f>IF('Atual-TXT'!A4806&lt;&gt;"",LEFT('Atual-TXT'!A4806,15),"")</f>
        <v/>
      </c>
      <c r="B4785" s="11" t="str">
        <f>IF('Atual-TXT'!A4806&lt;&gt;"",RIGHT(LEFT('Atual-TXT'!A4806,51),34),"")</f>
        <v/>
      </c>
      <c r="C4785" s="12" t="str">
        <f>IF('Atual-TXT'!A4806&lt;&gt;"",VALUE(RIGHT(LEFT('Atual-TXT'!A4806,75),23)),"")</f>
        <v/>
      </c>
      <c r="D4785" s="11" t="str">
        <f>IF('Atual-TXT'!A4806&lt;&gt;"",RIGHT(LEFT('Atual-TXT'!A4806,77),1),"")</f>
        <v/>
      </c>
      <c r="E4785" s="12" t="str">
        <f>IF('Atual-TXT'!A4806&lt;&gt;"",IF(MOD(VALUE(LEFT(A4785,1)),2)=1,IF(D4785="D",C4785,-C4785),IF(D4785="C",C4785,-C4785)),"")</f>
        <v/>
      </c>
    </row>
    <row r="4786" spans="1:5" x14ac:dyDescent="0.2">
      <c r="A4786" s="11" t="str">
        <f>IF('Atual-TXT'!A4807&lt;&gt;"",LEFT('Atual-TXT'!A4807,15),"")</f>
        <v/>
      </c>
      <c r="B4786" s="11" t="str">
        <f>IF('Atual-TXT'!A4807&lt;&gt;"",RIGHT(LEFT('Atual-TXT'!A4807,51),34),"")</f>
        <v/>
      </c>
      <c r="C4786" s="12" t="str">
        <f>IF('Atual-TXT'!A4807&lt;&gt;"",VALUE(RIGHT(LEFT('Atual-TXT'!A4807,75),23)),"")</f>
        <v/>
      </c>
      <c r="D4786" s="11" t="str">
        <f>IF('Atual-TXT'!A4807&lt;&gt;"",RIGHT(LEFT('Atual-TXT'!A4807,77),1),"")</f>
        <v/>
      </c>
      <c r="E4786" s="12" t="str">
        <f>IF('Atual-TXT'!A4807&lt;&gt;"",IF(MOD(VALUE(LEFT(A4786,1)),2)=1,IF(D4786="D",C4786,-C4786),IF(D4786="C",C4786,-C4786)),"")</f>
        <v/>
      </c>
    </row>
    <row r="4787" spans="1:5" x14ac:dyDescent="0.2">
      <c r="A4787" s="11" t="str">
        <f>IF('Atual-TXT'!A4808&lt;&gt;"",LEFT('Atual-TXT'!A4808,15),"")</f>
        <v/>
      </c>
      <c r="B4787" s="11" t="str">
        <f>IF('Atual-TXT'!A4808&lt;&gt;"",RIGHT(LEFT('Atual-TXT'!A4808,51),34),"")</f>
        <v/>
      </c>
      <c r="C4787" s="12" t="str">
        <f>IF('Atual-TXT'!A4808&lt;&gt;"",VALUE(RIGHT(LEFT('Atual-TXT'!A4808,75),23)),"")</f>
        <v/>
      </c>
      <c r="D4787" s="11" t="str">
        <f>IF('Atual-TXT'!A4808&lt;&gt;"",RIGHT(LEFT('Atual-TXT'!A4808,77),1),"")</f>
        <v/>
      </c>
      <c r="E4787" s="12" t="str">
        <f>IF('Atual-TXT'!A4808&lt;&gt;"",IF(MOD(VALUE(LEFT(A4787,1)),2)=1,IF(D4787="D",C4787,-C4787),IF(D4787="C",C4787,-C4787)),"")</f>
        <v/>
      </c>
    </row>
    <row r="4788" spans="1:5" x14ac:dyDescent="0.2">
      <c r="A4788" s="11" t="str">
        <f>IF('Atual-TXT'!A4809&lt;&gt;"",LEFT('Atual-TXT'!A4809,15),"")</f>
        <v/>
      </c>
      <c r="B4788" s="11" t="str">
        <f>IF('Atual-TXT'!A4809&lt;&gt;"",RIGHT(LEFT('Atual-TXT'!A4809,51),34),"")</f>
        <v/>
      </c>
      <c r="C4788" s="12" t="str">
        <f>IF('Atual-TXT'!A4809&lt;&gt;"",VALUE(RIGHT(LEFT('Atual-TXT'!A4809,75),23)),"")</f>
        <v/>
      </c>
      <c r="D4788" s="11" t="str">
        <f>IF('Atual-TXT'!A4809&lt;&gt;"",RIGHT(LEFT('Atual-TXT'!A4809,77),1),"")</f>
        <v/>
      </c>
      <c r="E4788" s="12" t="str">
        <f>IF('Atual-TXT'!A4809&lt;&gt;"",IF(MOD(VALUE(LEFT(A4788,1)),2)=1,IF(D4788="D",C4788,-C4788),IF(D4788="C",C4788,-C4788)),"")</f>
        <v/>
      </c>
    </row>
    <row r="4789" spans="1:5" x14ac:dyDescent="0.2">
      <c r="A4789" s="11" t="str">
        <f>IF('Atual-TXT'!A4810&lt;&gt;"",LEFT('Atual-TXT'!A4810,15),"")</f>
        <v/>
      </c>
      <c r="B4789" s="11" t="str">
        <f>IF('Atual-TXT'!A4810&lt;&gt;"",RIGHT(LEFT('Atual-TXT'!A4810,51),34),"")</f>
        <v/>
      </c>
      <c r="C4789" s="12" t="str">
        <f>IF('Atual-TXT'!A4810&lt;&gt;"",VALUE(RIGHT(LEFT('Atual-TXT'!A4810,75),23)),"")</f>
        <v/>
      </c>
      <c r="D4789" s="11" t="str">
        <f>IF('Atual-TXT'!A4810&lt;&gt;"",RIGHT(LEFT('Atual-TXT'!A4810,77),1),"")</f>
        <v/>
      </c>
      <c r="E4789" s="12" t="str">
        <f>IF('Atual-TXT'!A4810&lt;&gt;"",IF(MOD(VALUE(LEFT(A4789,1)),2)=1,IF(D4789="D",C4789,-C4789),IF(D4789="C",C4789,-C4789)),"")</f>
        <v/>
      </c>
    </row>
    <row r="4790" spans="1:5" x14ac:dyDescent="0.2">
      <c r="A4790" s="11" t="str">
        <f>IF('Atual-TXT'!A4811&lt;&gt;"",LEFT('Atual-TXT'!A4811,15),"")</f>
        <v/>
      </c>
      <c r="B4790" s="11" t="str">
        <f>IF('Atual-TXT'!A4811&lt;&gt;"",RIGHT(LEFT('Atual-TXT'!A4811,51),34),"")</f>
        <v/>
      </c>
      <c r="C4790" s="12" t="str">
        <f>IF('Atual-TXT'!A4811&lt;&gt;"",VALUE(RIGHT(LEFT('Atual-TXT'!A4811,75),23)),"")</f>
        <v/>
      </c>
      <c r="D4790" s="11" t="str">
        <f>IF('Atual-TXT'!A4811&lt;&gt;"",RIGHT(LEFT('Atual-TXT'!A4811,77),1),"")</f>
        <v/>
      </c>
      <c r="E4790" s="12" t="str">
        <f>IF('Atual-TXT'!A4811&lt;&gt;"",IF(MOD(VALUE(LEFT(A4790,1)),2)=1,IF(D4790="D",C4790,-C4790),IF(D4790="C",C4790,-C4790)),"")</f>
        <v/>
      </c>
    </row>
    <row r="4791" spans="1:5" x14ac:dyDescent="0.2">
      <c r="A4791" s="11" t="str">
        <f>IF('Atual-TXT'!A4812&lt;&gt;"",LEFT('Atual-TXT'!A4812,15),"")</f>
        <v/>
      </c>
      <c r="B4791" s="11" t="str">
        <f>IF('Atual-TXT'!A4812&lt;&gt;"",RIGHT(LEFT('Atual-TXT'!A4812,51),34),"")</f>
        <v/>
      </c>
      <c r="C4791" s="12" t="str">
        <f>IF('Atual-TXT'!A4812&lt;&gt;"",VALUE(RIGHT(LEFT('Atual-TXT'!A4812,75),23)),"")</f>
        <v/>
      </c>
      <c r="D4791" s="11" t="str">
        <f>IF('Atual-TXT'!A4812&lt;&gt;"",RIGHT(LEFT('Atual-TXT'!A4812,77),1),"")</f>
        <v/>
      </c>
      <c r="E4791" s="12" t="str">
        <f>IF('Atual-TXT'!A4812&lt;&gt;"",IF(MOD(VALUE(LEFT(A4791,1)),2)=1,IF(D4791="D",C4791,-C4791),IF(D4791="C",C4791,-C4791)),"")</f>
        <v/>
      </c>
    </row>
    <row r="4792" spans="1:5" x14ac:dyDescent="0.2">
      <c r="A4792" s="11" t="str">
        <f>IF('Atual-TXT'!A4813&lt;&gt;"",LEFT('Atual-TXT'!A4813,15),"")</f>
        <v/>
      </c>
      <c r="B4792" s="11" t="str">
        <f>IF('Atual-TXT'!A4813&lt;&gt;"",RIGHT(LEFT('Atual-TXT'!A4813,51),34),"")</f>
        <v/>
      </c>
      <c r="C4792" s="12" t="str">
        <f>IF('Atual-TXT'!A4813&lt;&gt;"",VALUE(RIGHT(LEFT('Atual-TXT'!A4813,75),23)),"")</f>
        <v/>
      </c>
      <c r="D4792" s="11" t="str">
        <f>IF('Atual-TXT'!A4813&lt;&gt;"",RIGHT(LEFT('Atual-TXT'!A4813,77),1),"")</f>
        <v/>
      </c>
      <c r="E4792" s="12" t="str">
        <f>IF('Atual-TXT'!A4813&lt;&gt;"",IF(MOD(VALUE(LEFT(A4792,1)),2)=1,IF(D4792="D",C4792,-C4792),IF(D4792="C",C4792,-C4792)),"")</f>
        <v/>
      </c>
    </row>
    <row r="4793" spans="1:5" x14ac:dyDescent="0.2">
      <c r="A4793" s="11" t="str">
        <f>IF('Atual-TXT'!A4814&lt;&gt;"",LEFT('Atual-TXT'!A4814,15),"")</f>
        <v/>
      </c>
      <c r="B4793" s="11" t="str">
        <f>IF('Atual-TXT'!A4814&lt;&gt;"",RIGHT(LEFT('Atual-TXT'!A4814,51),34),"")</f>
        <v/>
      </c>
      <c r="C4793" s="12" t="str">
        <f>IF('Atual-TXT'!A4814&lt;&gt;"",VALUE(RIGHT(LEFT('Atual-TXT'!A4814,75),23)),"")</f>
        <v/>
      </c>
      <c r="D4793" s="11" t="str">
        <f>IF('Atual-TXT'!A4814&lt;&gt;"",RIGHT(LEFT('Atual-TXT'!A4814,77),1),"")</f>
        <v/>
      </c>
      <c r="E4793" s="12" t="str">
        <f>IF('Atual-TXT'!A4814&lt;&gt;"",IF(MOD(VALUE(LEFT(A4793,1)),2)=1,IF(D4793="D",C4793,-C4793),IF(D4793="C",C4793,-C4793)),"")</f>
        <v/>
      </c>
    </row>
    <row r="4794" spans="1:5" x14ac:dyDescent="0.2">
      <c r="A4794" s="11" t="str">
        <f>IF('Atual-TXT'!A4815&lt;&gt;"",LEFT('Atual-TXT'!A4815,15),"")</f>
        <v/>
      </c>
      <c r="B4794" s="11" t="str">
        <f>IF('Atual-TXT'!A4815&lt;&gt;"",RIGHT(LEFT('Atual-TXT'!A4815,51),34),"")</f>
        <v/>
      </c>
      <c r="C4794" s="12" t="str">
        <f>IF('Atual-TXT'!A4815&lt;&gt;"",VALUE(RIGHT(LEFT('Atual-TXT'!A4815,75),23)),"")</f>
        <v/>
      </c>
      <c r="D4794" s="11" t="str">
        <f>IF('Atual-TXT'!A4815&lt;&gt;"",RIGHT(LEFT('Atual-TXT'!A4815,77),1),"")</f>
        <v/>
      </c>
      <c r="E4794" s="12" t="str">
        <f>IF('Atual-TXT'!A4815&lt;&gt;"",IF(MOD(VALUE(LEFT(A4794,1)),2)=1,IF(D4794="D",C4794,-C4794),IF(D4794="C",C4794,-C4794)),"")</f>
        <v/>
      </c>
    </row>
    <row r="4795" spans="1:5" x14ac:dyDescent="0.2">
      <c r="A4795" s="11" t="str">
        <f>IF('Atual-TXT'!A4816&lt;&gt;"",LEFT('Atual-TXT'!A4816,15),"")</f>
        <v/>
      </c>
      <c r="B4795" s="11" t="str">
        <f>IF('Atual-TXT'!A4816&lt;&gt;"",RIGHT(LEFT('Atual-TXT'!A4816,51),34),"")</f>
        <v/>
      </c>
      <c r="C4795" s="12" t="str">
        <f>IF('Atual-TXT'!A4816&lt;&gt;"",VALUE(RIGHT(LEFT('Atual-TXT'!A4816,75),23)),"")</f>
        <v/>
      </c>
      <c r="D4795" s="11" t="str">
        <f>IF('Atual-TXT'!A4816&lt;&gt;"",RIGHT(LEFT('Atual-TXT'!A4816,77),1),"")</f>
        <v/>
      </c>
      <c r="E4795" s="12" t="str">
        <f>IF('Atual-TXT'!A4816&lt;&gt;"",IF(MOD(VALUE(LEFT(A4795,1)),2)=1,IF(D4795="D",C4795,-C4795),IF(D4795="C",C4795,-C4795)),"")</f>
        <v/>
      </c>
    </row>
    <row r="4796" spans="1:5" x14ac:dyDescent="0.2">
      <c r="A4796" s="11" t="str">
        <f>IF('Atual-TXT'!A4817&lt;&gt;"",LEFT('Atual-TXT'!A4817,15),"")</f>
        <v/>
      </c>
      <c r="B4796" s="11" t="str">
        <f>IF('Atual-TXT'!A4817&lt;&gt;"",RIGHT(LEFT('Atual-TXT'!A4817,51),34),"")</f>
        <v/>
      </c>
      <c r="C4796" s="12" t="str">
        <f>IF('Atual-TXT'!A4817&lt;&gt;"",VALUE(RIGHT(LEFT('Atual-TXT'!A4817,75),23)),"")</f>
        <v/>
      </c>
      <c r="D4796" s="11" t="str">
        <f>IF('Atual-TXT'!A4817&lt;&gt;"",RIGHT(LEFT('Atual-TXT'!A4817,77),1),"")</f>
        <v/>
      </c>
      <c r="E4796" s="12" t="str">
        <f>IF('Atual-TXT'!A4817&lt;&gt;"",IF(MOD(VALUE(LEFT(A4796,1)),2)=1,IF(D4796="D",C4796,-C4796),IF(D4796="C",C4796,-C4796)),"")</f>
        <v/>
      </c>
    </row>
    <row r="4797" spans="1:5" x14ac:dyDescent="0.2">
      <c r="A4797" s="11" t="str">
        <f>IF('Atual-TXT'!A4818&lt;&gt;"",LEFT('Atual-TXT'!A4818,15),"")</f>
        <v/>
      </c>
      <c r="B4797" s="11" t="str">
        <f>IF('Atual-TXT'!A4818&lt;&gt;"",RIGHT(LEFT('Atual-TXT'!A4818,51),34),"")</f>
        <v/>
      </c>
      <c r="C4797" s="12" t="str">
        <f>IF('Atual-TXT'!A4818&lt;&gt;"",VALUE(RIGHT(LEFT('Atual-TXT'!A4818,75),23)),"")</f>
        <v/>
      </c>
      <c r="D4797" s="11" t="str">
        <f>IF('Atual-TXT'!A4818&lt;&gt;"",RIGHT(LEFT('Atual-TXT'!A4818,77),1),"")</f>
        <v/>
      </c>
      <c r="E4797" s="12" t="str">
        <f>IF('Atual-TXT'!A4818&lt;&gt;"",IF(MOD(VALUE(LEFT(A4797,1)),2)=1,IF(D4797="D",C4797,-C4797),IF(D4797="C",C4797,-C4797)),"")</f>
        <v/>
      </c>
    </row>
    <row r="4798" spans="1:5" x14ac:dyDescent="0.2">
      <c r="A4798" s="11" t="str">
        <f>IF('Atual-TXT'!A4819&lt;&gt;"",LEFT('Atual-TXT'!A4819,15),"")</f>
        <v/>
      </c>
      <c r="B4798" s="11" t="str">
        <f>IF('Atual-TXT'!A4819&lt;&gt;"",RIGHT(LEFT('Atual-TXT'!A4819,51),34),"")</f>
        <v/>
      </c>
      <c r="C4798" s="12" t="str">
        <f>IF('Atual-TXT'!A4819&lt;&gt;"",VALUE(RIGHT(LEFT('Atual-TXT'!A4819,75),23)),"")</f>
        <v/>
      </c>
      <c r="D4798" s="11" t="str">
        <f>IF('Atual-TXT'!A4819&lt;&gt;"",RIGHT(LEFT('Atual-TXT'!A4819,77),1),"")</f>
        <v/>
      </c>
      <c r="E4798" s="12" t="str">
        <f>IF('Atual-TXT'!A4819&lt;&gt;"",IF(MOD(VALUE(LEFT(A4798,1)),2)=1,IF(D4798="D",C4798,-C4798),IF(D4798="C",C4798,-C4798)),"")</f>
        <v/>
      </c>
    </row>
    <row r="4799" spans="1:5" x14ac:dyDescent="0.2">
      <c r="A4799" s="11" t="str">
        <f>IF('Atual-TXT'!A4820&lt;&gt;"",LEFT('Atual-TXT'!A4820,15),"")</f>
        <v/>
      </c>
      <c r="B4799" s="11" t="str">
        <f>IF('Atual-TXT'!A4820&lt;&gt;"",RIGHT(LEFT('Atual-TXT'!A4820,51),34),"")</f>
        <v/>
      </c>
      <c r="C4799" s="12" t="str">
        <f>IF('Atual-TXT'!A4820&lt;&gt;"",VALUE(RIGHT(LEFT('Atual-TXT'!A4820,75),23)),"")</f>
        <v/>
      </c>
      <c r="D4799" s="11" t="str">
        <f>IF('Atual-TXT'!A4820&lt;&gt;"",RIGHT(LEFT('Atual-TXT'!A4820,77),1),"")</f>
        <v/>
      </c>
      <c r="E4799" s="12" t="str">
        <f>IF('Atual-TXT'!A4820&lt;&gt;"",IF(MOD(VALUE(LEFT(A4799,1)),2)=1,IF(D4799="D",C4799,-C4799),IF(D4799="C",C4799,-C4799)),"")</f>
        <v/>
      </c>
    </row>
    <row r="4800" spans="1:5" x14ac:dyDescent="0.2">
      <c r="A4800" s="11" t="str">
        <f>IF('Atual-TXT'!A4821&lt;&gt;"",LEFT('Atual-TXT'!A4821,15),"")</f>
        <v/>
      </c>
      <c r="B4800" s="11" t="str">
        <f>IF('Atual-TXT'!A4821&lt;&gt;"",RIGHT(LEFT('Atual-TXT'!A4821,51),34),"")</f>
        <v/>
      </c>
      <c r="C4800" s="12" t="str">
        <f>IF('Atual-TXT'!A4821&lt;&gt;"",VALUE(RIGHT(LEFT('Atual-TXT'!A4821,75),23)),"")</f>
        <v/>
      </c>
      <c r="D4800" s="11" t="str">
        <f>IF('Atual-TXT'!A4821&lt;&gt;"",RIGHT(LEFT('Atual-TXT'!A4821,77),1),"")</f>
        <v/>
      </c>
      <c r="E4800" s="12" t="str">
        <f>IF('Atual-TXT'!A4821&lt;&gt;"",IF(MOD(VALUE(LEFT(A4800,1)),2)=1,IF(D4800="D",C4800,-C4800),IF(D4800="C",C4800,-C4800)),"")</f>
        <v/>
      </c>
    </row>
    <row r="4801" spans="1:5" x14ac:dyDescent="0.2">
      <c r="A4801" s="11" t="str">
        <f>IF('Atual-TXT'!A4822&lt;&gt;"",LEFT('Atual-TXT'!A4822,15),"")</f>
        <v/>
      </c>
      <c r="B4801" s="11" t="str">
        <f>IF('Atual-TXT'!A4822&lt;&gt;"",RIGHT(LEFT('Atual-TXT'!A4822,51),34),"")</f>
        <v/>
      </c>
      <c r="C4801" s="12" t="str">
        <f>IF('Atual-TXT'!A4822&lt;&gt;"",VALUE(RIGHT(LEFT('Atual-TXT'!A4822,75),23)),"")</f>
        <v/>
      </c>
      <c r="D4801" s="11" t="str">
        <f>IF('Atual-TXT'!A4822&lt;&gt;"",RIGHT(LEFT('Atual-TXT'!A4822,77),1),"")</f>
        <v/>
      </c>
      <c r="E4801" s="12" t="str">
        <f>IF('Atual-TXT'!A4822&lt;&gt;"",IF(MOD(VALUE(LEFT(A4801,1)),2)=1,IF(D4801="D",C4801,-C4801),IF(D4801="C",C4801,-C4801)),"")</f>
        <v/>
      </c>
    </row>
    <row r="4802" spans="1:5" x14ac:dyDescent="0.2">
      <c r="A4802" s="11" t="str">
        <f>IF('Atual-TXT'!A4823&lt;&gt;"",LEFT('Atual-TXT'!A4823,15),"")</f>
        <v/>
      </c>
      <c r="B4802" s="11" t="str">
        <f>IF('Atual-TXT'!A4823&lt;&gt;"",RIGHT(LEFT('Atual-TXT'!A4823,51),34),"")</f>
        <v/>
      </c>
      <c r="C4802" s="12" t="str">
        <f>IF('Atual-TXT'!A4823&lt;&gt;"",VALUE(RIGHT(LEFT('Atual-TXT'!A4823,75),23)),"")</f>
        <v/>
      </c>
      <c r="D4802" s="11" t="str">
        <f>IF('Atual-TXT'!A4823&lt;&gt;"",RIGHT(LEFT('Atual-TXT'!A4823,77),1),"")</f>
        <v/>
      </c>
      <c r="E4802" s="12" t="str">
        <f>IF('Atual-TXT'!A4823&lt;&gt;"",IF(MOD(VALUE(LEFT(A4802,1)),2)=1,IF(D4802="D",C4802,-C4802),IF(D4802="C",C4802,-C4802)),"")</f>
        <v/>
      </c>
    </row>
    <row r="4803" spans="1:5" x14ac:dyDescent="0.2">
      <c r="A4803" s="11" t="str">
        <f>IF('Atual-TXT'!A4824&lt;&gt;"",LEFT('Atual-TXT'!A4824,15),"")</f>
        <v/>
      </c>
      <c r="B4803" s="11" t="str">
        <f>IF('Atual-TXT'!A4824&lt;&gt;"",RIGHT(LEFT('Atual-TXT'!A4824,51),34),"")</f>
        <v/>
      </c>
      <c r="C4803" s="12" t="str">
        <f>IF('Atual-TXT'!A4824&lt;&gt;"",VALUE(RIGHT(LEFT('Atual-TXT'!A4824,75),23)),"")</f>
        <v/>
      </c>
      <c r="D4803" s="11" t="str">
        <f>IF('Atual-TXT'!A4824&lt;&gt;"",RIGHT(LEFT('Atual-TXT'!A4824,77),1),"")</f>
        <v/>
      </c>
      <c r="E4803" s="12" t="str">
        <f>IF('Atual-TXT'!A4824&lt;&gt;"",IF(MOD(VALUE(LEFT(A4803,1)),2)=1,IF(D4803="D",C4803,-C4803),IF(D4803="C",C4803,-C4803)),"")</f>
        <v/>
      </c>
    </row>
    <row r="4804" spans="1:5" x14ac:dyDescent="0.2">
      <c r="A4804" s="11" t="str">
        <f>IF('Atual-TXT'!A4825&lt;&gt;"",LEFT('Atual-TXT'!A4825,15),"")</f>
        <v/>
      </c>
      <c r="B4804" s="11" t="str">
        <f>IF('Atual-TXT'!A4825&lt;&gt;"",RIGHT(LEFT('Atual-TXT'!A4825,51),34),"")</f>
        <v/>
      </c>
      <c r="C4804" s="12" t="str">
        <f>IF('Atual-TXT'!A4825&lt;&gt;"",VALUE(RIGHT(LEFT('Atual-TXT'!A4825,75),23)),"")</f>
        <v/>
      </c>
      <c r="D4804" s="11" t="str">
        <f>IF('Atual-TXT'!A4825&lt;&gt;"",RIGHT(LEFT('Atual-TXT'!A4825,77),1),"")</f>
        <v/>
      </c>
      <c r="E4804" s="12" t="str">
        <f>IF('Atual-TXT'!A4825&lt;&gt;"",IF(MOD(VALUE(LEFT(A4804,1)),2)=1,IF(D4804="D",C4804,-C4804),IF(D4804="C",C4804,-C4804)),"")</f>
        <v/>
      </c>
    </row>
    <row r="4805" spans="1:5" x14ac:dyDescent="0.2">
      <c r="A4805" s="11" t="str">
        <f>IF('Atual-TXT'!A4826&lt;&gt;"",LEFT('Atual-TXT'!A4826,15),"")</f>
        <v/>
      </c>
      <c r="B4805" s="11" t="str">
        <f>IF('Atual-TXT'!A4826&lt;&gt;"",RIGHT(LEFT('Atual-TXT'!A4826,51),34),"")</f>
        <v/>
      </c>
      <c r="C4805" s="12" t="str">
        <f>IF('Atual-TXT'!A4826&lt;&gt;"",VALUE(RIGHT(LEFT('Atual-TXT'!A4826,75),23)),"")</f>
        <v/>
      </c>
      <c r="D4805" s="11" t="str">
        <f>IF('Atual-TXT'!A4826&lt;&gt;"",RIGHT(LEFT('Atual-TXT'!A4826,77),1),"")</f>
        <v/>
      </c>
      <c r="E4805" s="12" t="str">
        <f>IF('Atual-TXT'!A4826&lt;&gt;"",IF(MOD(VALUE(LEFT(A4805,1)),2)=1,IF(D4805="D",C4805,-C4805),IF(D4805="C",C4805,-C4805)),"")</f>
        <v/>
      </c>
    </row>
    <row r="4806" spans="1:5" x14ac:dyDescent="0.2">
      <c r="A4806" s="11" t="str">
        <f>IF('Atual-TXT'!A4827&lt;&gt;"",LEFT('Atual-TXT'!A4827,15),"")</f>
        <v/>
      </c>
      <c r="B4806" s="11" t="str">
        <f>IF('Atual-TXT'!A4827&lt;&gt;"",RIGHT(LEFT('Atual-TXT'!A4827,51),34),"")</f>
        <v/>
      </c>
      <c r="C4806" s="12" t="str">
        <f>IF('Atual-TXT'!A4827&lt;&gt;"",VALUE(RIGHT(LEFT('Atual-TXT'!A4827,75),23)),"")</f>
        <v/>
      </c>
      <c r="D4806" s="11" t="str">
        <f>IF('Atual-TXT'!A4827&lt;&gt;"",RIGHT(LEFT('Atual-TXT'!A4827,77),1),"")</f>
        <v/>
      </c>
      <c r="E4806" s="12" t="str">
        <f>IF('Atual-TXT'!A4827&lt;&gt;"",IF(MOD(VALUE(LEFT(A4806,1)),2)=1,IF(D4806="D",C4806,-C4806),IF(D4806="C",C4806,-C4806)),"")</f>
        <v/>
      </c>
    </row>
    <row r="4807" spans="1:5" x14ac:dyDescent="0.2">
      <c r="A4807" s="11" t="str">
        <f>IF('Atual-TXT'!A4828&lt;&gt;"",LEFT('Atual-TXT'!A4828,15),"")</f>
        <v/>
      </c>
      <c r="B4807" s="11" t="str">
        <f>IF('Atual-TXT'!A4828&lt;&gt;"",RIGHT(LEFT('Atual-TXT'!A4828,51),34),"")</f>
        <v/>
      </c>
      <c r="C4807" s="12" t="str">
        <f>IF('Atual-TXT'!A4828&lt;&gt;"",VALUE(RIGHT(LEFT('Atual-TXT'!A4828,75),23)),"")</f>
        <v/>
      </c>
      <c r="D4807" s="11" t="str">
        <f>IF('Atual-TXT'!A4828&lt;&gt;"",RIGHT(LEFT('Atual-TXT'!A4828,77),1),"")</f>
        <v/>
      </c>
      <c r="E4807" s="12" t="str">
        <f>IF('Atual-TXT'!A4828&lt;&gt;"",IF(MOD(VALUE(LEFT(A4807,1)),2)=1,IF(D4807="D",C4807,-C4807),IF(D4807="C",C4807,-C4807)),"")</f>
        <v/>
      </c>
    </row>
    <row r="4808" spans="1:5" x14ac:dyDescent="0.2">
      <c r="A4808" s="11" t="str">
        <f>IF('Atual-TXT'!A4829&lt;&gt;"",LEFT('Atual-TXT'!A4829,15),"")</f>
        <v/>
      </c>
      <c r="B4808" s="11" t="str">
        <f>IF('Atual-TXT'!A4829&lt;&gt;"",RIGHT(LEFT('Atual-TXT'!A4829,51),34),"")</f>
        <v/>
      </c>
      <c r="C4808" s="12" t="str">
        <f>IF('Atual-TXT'!A4829&lt;&gt;"",VALUE(RIGHT(LEFT('Atual-TXT'!A4829,75),23)),"")</f>
        <v/>
      </c>
      <c r="D4808" s="11" t="str">
        <f>IF('Atual-TXT'!A4829&lt;&gt;"",RIGHT(LEFT('Atual-TXT'!A4829,77),1),"")</f>
        <v/>
      </c>
      <c r="E4808" s="12" t="str">
        <f>IF('Atual-TXT'!A4829&lt;&gt;"",IF(MOD(VALUE(LEFT(A4808,1)),2)=1,IF(D4808="D",C4808,-C4808),IF(D4808="C",C4808,-C4808)),"")</f>
        <v/>
      </c>
    </row>
    <row r="4809" spans="1:5" x14ac:dyDescent="0.2">
      <c r="A4809" s="11" t="str">
        <f>IF('Atual-TXT'!A4830&lt;&gt;"",LEFT('Atual-TXT'!A4830,15),"")</f>
        <v/>
      </c>
      <c r="B4809" s="11" t="str">
        <f>IF('Atual-TXT'!A4830&lt;&gt;"",RIGHT(LEFT('Atual-TXT'!A4830,51),34),"")</f>
        <v/>
      </c>
      <c r="C4809" s="12" t="str">
        <f>IF('Atual-TXT'!A4830&lt;&gt;"",VALUE(RIGHT(LEFT('Atual-TXT'!A4830,75),23)),"")</f>
        <v/>
      </c>
      <c r="D4809" s="11" t="str">
        <f>IF('Atual-TXT'!A4830&lt;&gt;"",RIGHT(LEFT('Atual-TXT'!A4830,77),1),"")</f>
        <v/>
      </c>
      <c r="E4809" s="12" t="str">
        <f>IF('Atual-TXT'!A4830&lt;&gt;"",IF(MOD(VALUE(LEFT(A4809,1)),2)=1,IF(D4809="D",C4809,-C4809),IF(D4809="C",C4809,-C4809)),"")</f>
        <v/>
      </c>
    </row>
    <row r="4810" spans="1:5" x14ac:dyDescent="0.2">
      <c r="A4810" s="11" t="str">
        <f>IF('Atual-TXT'!A4831&lt;&gt;"",LEFT('Atual-TXT'!A4831,15),"")</f>
        <v/>
      </c>
      <c r="B4810" s="11" t="str">
        <f>IF('Atual-TXT'!A4831&lt;&gt;"",RIGHT(LEFT('Atual-TXT'!A4831,51),34),"")</f>
        <v/>
      </c>
      <c r="C4810" s="12" t="str">
        <f>IF('Atual-TXT'!A4831&lt;&gt;"",VALUE(RIGHT(LEFT('Atual-TXT'!A4831,75),23)),"")</f>
        <v/>
      </c>
      <c r="D4810" s="11" t="str">
        <f>IF('Atual-TXT'!A4831&lt;&gt;"",RIGHT(LEFT('Atual-TXT'!A4831,77),1),"")</f>
        <v/>
      </c>
      <c r="E4810" s="12" t="str">
        <f>IF('Atual-TXT'!A4831&lt;&gt;"",IF(MOD(VALUE(LEFT(A4810,1)),2)=1,IF(D4810="D",C4810,-C4810),IF(D4810="C",C4810,-C4810)),"")</f>
        <v/>
      </c>
    </row>
    <row r="4811" spans="1:5" x14ac:dyDescent="0.2">
      <c r="A4811" s="11" t="str">
        <f>IF('Atual-TXT'!A4832&lt;&gt;"",LEFT('Atual-TXT'!A4832,15),"")</f>
        <v/>
      </c>
      <c r="B4811" s="11" t="str">
        <f>IF('Atual-TXT'!A4832&lt;&gt;"",RIGHT(LEFT('Atual-TXT'!A4832,51),34),"")</f>
        <v/>
      </c>
      <c r="C4811" s="12" t="str">
        <f>IF('Atual-TXT'!A4832&lt;&gt;"",VALUE(RIGHT(LEFT('Atual-TXT'!A4832,75),23)),"")</f>
        <v/>
      </c>
      <c r="D4811" s="11" t="str">
        <f>IF('Atual-TXT'!A4832&lt;&gt;"",RIGHT(LEFT('Atual-TXT'!A4832,77),1),"")</f>
        <v/>
      </c>
      <c r="E4811" s="12" t="str">
        <f>IF('Atual-TXT'!A4832&lt;&gt;"",IF(MOD(VALUE(LEFT(A4811,1)),2)=1,IF(D4811="D",C4811,-C4811),IF(D4811="C",C4811,-C4811)),"")</f>
        <v/>
      </c>
    </row>
    <row r="4812" spans="1:5" x14ac:dyDescent="0.2">
      <c r="A4812" s="11" t="str">
        <f>IF('Atual-TXT'!A4833&lt;&gt;"",LEFT('Atual-TXT'!A4833,15),"")</f>
        <v/>
      </c>
      <c r="B4812" s="11" t="str">
        <f>IF('Atual-TXT'!A4833&lt;&gt;"",RIGHT(LEFT('Atual-TXT'!A4833,51),34),"")</f>
        <v/>
      </c>
      <c r="C4812" s="12" t="str">
        <f>IF('Atual-TXT'!A4833&lt;&gt;"",VALUE(RIGHT(LEFT('Atual-TXT'!A4833,75),23)),"")</f>
        <v/>
      </c>
      <c r="D4812" s="11" t="str">
        <f>IF('Atual-TXT'!A4833&lt;&gt;"",RIGHT(LEFT('Atual-TXT'!A4833,77),1),"")</f>
        <v/>
      </c>
      <c r="E4812" s="12" t="str">
        <f>IF('Atual-TXT'!A4833&lt;&gt;"",IF(MOD(VALUE(LEFT(A4812,1)),2)=1,IF(D4812="D",C4812,-C4812),IF(D4812="C",C4812,-C4812)),"")</f>
        <v/>
      </c>
    </row>
    <row r="4813" spans="1:5" x14ac:dyDescent="0.2">
      <c r="A4813" s="11" t="str">
        <f>IF('Atual-TXT'!A4834&lt;&gt;"",LEFT('Atual-TXT'!A4834,15),"")</f>
        <v/>
      </c>
      <c r="B4813" s="11" t="str">
        <f>IF('Atual-TXT'!A4834&lt;&gt;"",RIGHT(LEFT('Atual-TXT'!A4834,51),34),"")</f>
        <v/>
      </c>
      <c r="C4813" s="12" t="str">
        <f>IF('Atual-TXT'!A4834&lt;&gt;"",VALUE(RIGHT(LEFT('Atual-TXT'!A4834,75),23)),"")</f>
        <v/>
      </c>
      <c r="D4813" s="11" t="str">
        <f>IF('Atual-TXT'!A4834&lt;&gt;"",RIGHT(LEFT('Atual-TXT'!A4834,77),1),"")</f>
        <v/>
      </c>
      <c r="E4813" s="12" t="str">
        <f>IF('Atual-TXT'!A4834&lt;&gt;"",IF(MOD(VALUE(LEFT(A4813,1)),2)=1,IF(D4813="D",C4813,-C4813),IF(D4813="C",C4813,-C4813)),"")</f>
        <v/>
      </c>
    </row>
    <row r="4814" spans="1:5" x14ac:dyDescent="0.2">
      <c r="A4814" s="11" t="str">
        <f>IF('Atual-TXT'!A4835&lt;&gt;"",LEFT('Atual-TXT'!A4835,15),"")</f>
        <v/>
      </c>
      <c r="B4814" s="11" t="str">
        <f>IF('Atual-TXT'!A4835&lt;&gt;"",RIGHT(LEFT('Atual-TXT'!A4835,51),34),"")</f>
        <v/>
      </c>
      <c r="C4814" s="12" t="str">
        <f>IF('Atual-TXT'!A4835&lt;&gt;"",VALUE(RIGHT(LEFT('Atual-TXT'!A4835,75),23)),"")</f>
        <v/>
      </c>
      <c r="D4814" s="11" t="str">
        <f>IF('Atual-TXT'!A4835&lt;&gt;"",RIGHT(LEFT('Atual-TXT'!A4835,77),1),"")</f>
        <v/>
      </c>
      <c r="E4814" s="12" t="str">
        <f>IF('Atual-TXT'!A4835&lt;&gt;"",IF(MOD(VALUE(LEFT(A4814,1)),2)=1,IF(D4814="D",C4814,-C4814),IF(D4814="C",C4814,-C4814)),"")</f>
        <v/>
      </c>
    </row>
    <row r="4815" spans="1:5" x14ac:dyDescent="0.2">
      <c r="A4815" s="11" t="str">
        <f>IF('Atual-TXT'!A4836&lt;&gt;"",LEFT('Atual-TXT'!A4836,15),"")</f>
        <v/>
      </c>
      <c r="B4815" s="11" t="str">
        <f>IF('Atual-TXT'!A4836&lt;&gt;"",RIGHT(LEFT('Atual-TXT'!A4836,51),34),"")</f>
        <v/>
      </c>
      <c r="C4815" s="12" t="str">
        <f>IF('Atual-TXT'!A4836&lt;&gt;"",VALUE(RIGHT(LEFT('Atual-TXT'!A4836,75),23)),"")</f>
        <v/>
      </c>
      <c r="D4815" s="11" t="str">
        <f>IF('Atual-TXT'!A4836&lt;&gt;"",RIGHT(LEFT('Atual-TXT'!A4836,77),1),"")</f>
        <v/>
      </c>
      <c r="E4815" s="12" t="str">
        <f>IF('Atual-TXT'!A4836&lt;&gt;"",IF(MOD(VALUE(LEFT(A4815,1)),2)=1,IF(D4815="D",C4815,-C4815),IF(D4815="C",C4815,-C4815)),"")</f>
        <v/>
      </c>
    </row>
    <row r="4816" spans="1:5" x14ac:dyDescent="0.2">
      <c r="A4816" s="11" t="str">
        <f>IF('Atual-TXT'!A4837&lt;&gt;"",LEFT('Atual-TXT'!A4837,15),"")</f>
        <v/>
      </c>
      <c r="B4816" s="11" t="str">
        <f>IF('Atual-TXT'!A4837&lt;&gt;"",RIGHT(LEFT('Atual-TXT'!A4837,51),34),"")</f>
        <v/>
      </c>
      <c r="C4816" s="12" t="str">
        <f>IF('Atual-TXT'!A4837&lt;&gt;"",VALUE(RIGHT(LEFT('Atual-TXT'!A4837,75),23)),"")</f>
        <v/>
      </c>
      <c r="D4816" s="11" t="str">
        <f>IF('Atual-TXT'!A4837&lt;&gt;"",RIGHT(LEFT('Atual-TXT'!A4837,77),1),"")</f>
        <v/>
      </c>
      <c r="E4816" s="12" t="str">
        <f>IF('Atual-TXT'!A4837&lt;&gt;"",IF(MOD(VALUE(LEFT(A4816,1)),2)=1,IF(D4816="D",C4816,-C4816),IF(D4816="C",C4816,-C4816)),"")</f>
        <v/>
      </c>
    </row>
    <row r="4817" spans="1:5" x14ac:dyDescent="0.2">
      <c r="A4817" s="11" t="str">
        <f>IF('Atual-TXT'!A4838&lt;&gt;"",LEFT('Atual-TXT'!A4838,15),"")</f>
        <v/>
      </c>
      <c r="B4817" s="11" t="str">
        <f>IF('Atual-TXT'!A4838&lt;&gt;"",RIGHT(LEFT('Atual-TXT'!A4838,51),34),"")</f>
        <v/>
      </c>
      <c r="C4817" s="12" t="str">
        <f>IF('Atual-TXT'!A4838&lt;&gt;"",VALUE(RIGHT(LEFT('Atual-TXT'!A4838,75),23)),"")</f>
        <v/>
      </c>
      <c r="D4817" s="11" t="str">
        <f>IF('Atual-TXT'!A4838&lt;&gt;"",RIGHT(LEFT('Atual-TXT'!A4838,77),1),"")</f>
        <v/>
      </c>
      <c r="E4817" s="12" t="str">
        <f>IF('Atual-TXT'!A4838&lt;&gt;"",IF(MOD(VALUE(LEFT(A4817,1)),2)=1,IF(D4817="D",C4817,-C4817),IF(D4817="C",C4817,-C4817)),"")</f>
        <v/>
      </c>
    </row>
    <row r="4818" spans="1:5" x14ac:dyDescent="0.2">
      <c r="A4818" s="11" t="str">
        <f>IF('Atual-TXT'!A4839&lt;&gt;"",LEFT('Atual-TXT'!A4839,15),"")</f>
        <v/>
      </c>
      <c r="B4818" s="11" t="str">
        <f>IF('Atual-TXT'!A4839&lt;&gt;"",RIGHT(LEFT('Atual-TXT'!A4839,51),34),"")</f>
        <v/>
      </c>
      <c r="C4818" s="12" t="str">
        <f>IF('Atual-TXT'!A4839&lt;&gt;"",VALUE(RIGHT(LEFT('Atual-TXT'!A4839,75),23)),"")</f>
        <v/>
      </c>
      <c r="D4818" s="11" t="str">
        <f>IF('Atual-TXT'!A4839&lt;&gt;"",RIGHT(LEFT('Atual-TXT'!A4839,77),1),"")</f>
        <v/>
      </c>
      <c r="E4818" s="12" t="str">
        <f>IF('Atual-TXT'!A4839&lt;&gt;"",IF(MOD(VALUE(LEFT(A4818,1)),2)=1,IF(D4818="D",C4818,-C4818),IF(D4818="C",C4818,-C4818)),"")</f>
        <v/>
      </c>
    </row>
    <row r="4819" spans="1:5" x14ac:dyDescent="0.2">
      <c r="A4819" s="11" t="str">
        <f>IF('Atual-TXT'!A4840&lt;&gt;"",LEFT('Atual-TXT'!A4840,15),"")</f>
        <v/>
      </c>
      <c r="B4819" s="11" t="str">
        <f>IF('Atual-TXT'!A4840&lt;&gt;"",RIGHT(LEFT('Atual-TXT'!A4840,51),34),"")</f>
        <v/>
      </c>
      <c r="C4819" s="12" t="str">
        <f>IF('Atual-TXT'!A4840&lt;&gt;"",VALUE(RIGHT(LEFT('Atual-TXT'!A4840,75),23)),"")</f>
        <v/>
      </c>
      <c r="D4819" s="11" t="str">
        <f>IF('Atual-TXT'!A4840&lt;&gt;"",RIGHT(LEFT('Atual-TXT'!A4840,77),1),"")</f>
        <v/>
      </c>
      <c r="E4819" s="12" t="str">
        <f>IF('Atual-TXT'!A4840&lt;&gt;"",IF(MOD(VALUE(LEFT(A4819,1)),2)=1,IF(D4819="D",C4819,-C4819),IF(D4819="C",C4819,-C4819)),"")</f>
        <v/>
      </c>
    </row>
    <row r="4820" spans="1:5" x14ac:dyDescent="0.2">
      <c r="A4820" s="11" t="str">
        <f>IF('Atual-TXT'!A4841&lt;&gt;"",LEFT('Atual-TXT'!A4841,15),"")</f>
        <v/>
      </c>
      <c r="B4820" s="11" t="str">
        <f>IF('Atual-TXT'!A4841&lt;&gt;"",RIGHT(LEFT('Atual-TXT'!A4841,51),34),"")</f>
        <v/>
      </c>
      <c r="C4820" s="12" t="str">
        <f>IF('Atual-TXT'!A4841&lt;&gt;"",VALUE(RIGHT(LEFT('Atual-TXT'!A4841,75),23)),"")</f>
        <v/>
      </c>
      <c r="D4820" s="11" t="str">
        <f>IF('Atual-TXT'!A4841&lt;&gt;"",RIGHT(LEFT('Atual-TXT'!A4841,77),1),"")</f>
        <v/>
      </c>
      <c r="E4820" s="12" t="str">
        <f>IF('Atual-TXT'!A4841&lt;&gt;"",IF(MOD(VALUE(LEFT(A4820,1)),2)=1,IF(D4820="D",C4820,-C4820),IF(D4820="C",C4820,-C4820)),"")</f>
        <v/>
      </c>
    </row>
    <row r="4821" spans="1:5" x14ac:dyDescent="0.2">
      <c r="A4821" s="11" t="str">
        <f>IF('Atual-TXT'!A4842&lt;&gt;"",LEFT('Atual-TXT'!A4842,15),"")</f>
        <v/>
      </c>
      <c r="B4821" s="11" t="str">
        <f>IF('Atual-TXT'!A4842&lt;&gt;"",RIGHT(LEFT('Atual-TXT'!A4842,51),34),"")</f>
        <v/>
      </c>
      <c r="C4821" s="12" t="str">
        <f>IF('Atual-TXT'!A4842&lt;&gt;"",VALUE(RIGHT(LEFT('Atual-TXT'!A4842,75),23)),"")</f>
        <v/>
      </c>
      <c r="D4821" s="11" t="str">
        <f>IF('Atual-TXT'!A4842&lt;&gt;"",RIGHT(LEFT('Atual-TXT'!A4842,77),1),"")</f>
        <v/>
      </c>
      <c r="E4821" s="12" t="str">
        <f>IF('Atual-TXT'!A4842&lt;&gt;"",IF(MOD(VALUE(LEFT(A4821,1)),2)=1,IF(D4821="D",C4821,-C4821),IF(D4821="C",C4821,-C4821)),"")</f>
        <v/>
      </c>
    </row>
    <row r="4822" spans="1:5" x14ac:dyDescent="0.2">
      <c r="A4822" s="11" t="str">
        <f>IF('Atual-TXT'!A4843&lt;&gt;"",LEFT('Atual-TXT'!A4843,15),"")</f>
        <v/>
      </c>
      <c r="B4822" s="11" t="str">
        <f>IF('Atual-TXT'!A4843&lt;&gt;"",RIGHT(LEFT('Atual-TXT'!A4843,51),34),"")</f>
        <v/>
      </c>
      <c r="C4822" s="12" t="str">
        <f>IF('Atual-TXT'!A4843&lt;&gt;"",VALUE(RIGHT(LEFT('Atual-TXT'!A4843,75),23)),"")</f>
        <v/>
      </c>
      <c r="D4822" s="11" t="str">
        <f>IF('Atual-TXT'!A4843&lt;&gt;"",RIGHT(LEFT('Atual-TXT'!A4843,77),1),"")</f>
        <v/>
      </c>
      <c r="E4822" s="12" t="str">
        <f>IF('Atual-TXT'!A4843&lt;&gt;"",IF(MOD(VALUE(LEFT(A4822,1)),2)=1,IF(D4822="D",C4822,-C4822),IF(D4822="C",C4822,-C4822)),"")</f>
        <v/>
      </c>
    </row>
    <row r="4823" spans="1:5" x14ac:dyDescent="0.2">
      <c r="A4823" s="11" t="str">
        <f>IF('Atual-TXT'!A4844&lt;&gt;"",LEFT('Atual-TXT'!A4844,15),"")</f>
        <v/>
      </c>
      <c r="B4823" s="11" t="str">
        <f>IF('Atual-TXT'!A4844&lt;&gt;"",RIGHT(LEFT('Atual-TXT'!A4844,51),34),"")</f>
        <v/>
      </c>
      <c r="C4823" s="12" t="str">
        <f>IF('Atual-TXT'!A4844&lt;&gt;"",VALUE(RIGHT(LEFT('Atual-TXT'!A4844,75),23)),"")</f>
        <v/>
      </c>
      <c r="D4823" s="11" t="str">
        <f>IF('Atual-TXT'!A4844&lt;&gt;"",RIGHT(LEFT('Atual-TXT'!A4844,77),1),"")</f>
        <v/>
      </c>
      <c r="E4823" s="12" t="str">
        <f>IF('Atual-TXT'!A4844&lt;&gt;"",IF(MOD(VALUE(LEFT(A4823,1)),2)=1,IF(D4823="D",C4823,-C4823),IF(D4823="C",C4823,-C4823)),"")</f>
        <v/>
      </c>
    </row>
    <row r="4824" spans="1:5" x14ac:dyDescent="0.2">
      <c r="A4824" s="11" t="str">
        <f>IF('Atual-TXT'!A4845&lt;&gt;"",LEFT('Atual-TXT'!A4845,15),"")</f>
        <v/>
      </c>
      <c r="B4824" s="11" t="str">
        <f>IF('Atual-TXT'!A4845&lt;&gt;"",RIGHT(LEFT('Atual-TXT'!A4845,51),34),"")</f>
        <v/>
      </c>
      <c r="C4824" s="12" t="str">
        <f>IF('Atual-TXT'!A4845&lt;&gt;"",VALUE(RIGHT(LEFT('Atual-TXT'!A4845,75),23)),"")</f>
        <v/>
      </c>
      <c r="D4824" s="11" t="str">
        <f>IF('Atual-TXT'!A4845&lt;&gt;"",RIGHT(LEFT('Atual-TXT'!A4845,77),1),"")</f>
        <v/>
      </c>
      <c r="E4824" s="12" t="str">
        <f>IF('Atual-TXT'!A4845&lt;&gt;"",IF(MOD(VALUE(LEFT(A4824,1)),2)=1,IF(D4824="D",C4824,-C4824),IF(D4824="C",C4824,-C4824)),"")</f>
        <v/>
      </c>
    </row>
    <row r="4825" spans="1:5" x14ac:dyDescent="0.2">
      <c r="A4825" s="11" t="str">
        <f>IF('Atual-TXT'!A4846&lt;&gt;"",LEFT('Atual-TXT'!A4846,15),"")</f>
        <v/>
      </c>
      <c r="B4825" s="11" t="str">
        <f>IF('Atual-TXT'!A4846&lt;&gt;"",RIGHT(LEFT('Atual-TXT'!A4846,51),34),"")</f>
        <v/>
      </c>
      <c r="C4825" s="12" t="str">
        <f>IF('Atual-TXT'!A4846&lt;&gt;"",VALUE(RIGHT(LEFT('Atual-TXT'!A4846,75),23)),"")</f>
        <v/>
      </c>
      <c r="D4825" s="11" t="str">
        <f>IF('Atual-TXT'!A4846&lt;&gt;"",RIGHT(LEFT('Atual-TXT'!A4846,77),1),"")</f>
        <v/>
      </c>
      <c r="E4825" s="12" t="str">
        <f>IF('Atual-TXT'!A4846&lt;&gt;"",IF(MOD(VALUE(LEFT(A4825,1)),2)=1,IF(D4825="D",C4825,-C4825),IF(D4825="C",C4825,-C4825)),"")</f>
        <v/>
      </c>
    </row>
    <row r="4826" spans="1:5" x14ac:dyDescent="0.2">
      <c r="A4826" s="11" t="str">
        <f>IF('Atual-TXT'!A4847&lt;&gt;"",LEFT('Atual-TXT'!A4847,15),"")</f>
        <v/>
      </c>
      <c r="B4826" s="11" t="str">
        <f>IF('Atual-TXT'!A4847&lt;&gt;"",RIGHT(LEFT('Atual-TXT'!A4847,51),34),"")</f>
        <v/>
      </c>
      <c r="C4826" s="12" t="str">
        <f>IF('Atual-TXT'!A4847&lt;&gt;"",VALUE(RIGHT(LEFT('Atual-TXT'!A4847,75),23)),"")</f>
        <v/>
      </c>
      <c r="D4826" s="11" t="str">
        <f>IF('Atual-TXT'!A4847&lt;&gt;"",RIGHT(LEFT('Atual-TXT'!A4847,77),1),"")</f>
        <v/>
      </c>
      <c r="E4826" s="12" t="str">
        <f>IF('Atual-TXT'!A4847&lt;&gt;"",IF(MOD(VALUE(LEFT(A4826,1)),2)=1,IF(D4826="D",C4826,-C4826),IF(D4826="C",C4826,-C4826)),"")</f>
        <v/>
      </c>
    </row>
    <row r="4827" spans="1:5" x14ac:dyDescent="0.2">
      <c r="A4827" s="11" t="str">
        <f>IF('Atual-TXT'!A4848&lt;&gt;"",LEFT('Atual-TXT'!A4848,15),"")</f>
        <v/>
      </c>
      <c r="B4827" s="11" t="str">
        <f>IF('Atual-TXT'!A4848&lt;&gt;"",RIGHT(LEFT('Atual-TXT'!A4848,51),34),"")</f>
        <v/>
      </c>
      <c r="C4827" s="12" t="str">
        <f>IF('Atual-TXT'!A4848&lt;&gt;"",VALUE(RIGHT(LEFT('Atual-TXT'!A4848,75),23)),"")</f>
        <v/>
      </c>
      <c r="D4827" s="11" t="str">
        <f>IF('Atual-TXT'!A4848&lt;&gt;"",RIGHT(LEFT('Atual-TXT'!A4848,77),1),"")</f>
        <v/>
      </c>
      <c r="E4827" s="12" t="str">
        <f>IF('Atual-TXT'!A4848&lt;&gt;"",IF(MOD(VALUE(LEFT(A4827,1)),2)=1,IF(D4827="D",C4827,-C4827),IF(D4827="C",C4827,-C4827)),"")</f>
        <v/>
      </c>
    </row>
    <row r="4828" spans="1:5" x14ac:dyDescent="0.2">
      <c r="A4828" s="11" t="str">
        <f>IF('Atual-TXT'!A4849&lt;&gt;"",LEFT('Atual-TXT'!A4849,15),"")</f>
        <v/>
      </c>
      <c r="B4828" s="11" t="str">
        <f>IF('Atual-TXT'!A4849&lt;&gt;"",RIGHT(LEFT('Atual-TXT'!A4849,51),34),"")</f>
        <v/>
      </c>
      <c r="C4828" s="12" t="str">
        <f>IF('Atual-TXT'!A4849&lt;&gt;"",VALUE(RIGHT(LEFT('Atual-TXT'!A4849,75),23)),"")</f>
        <v/>
      </c>
      <c r="D4828" s="11" t="str">
        <f>IF('Atual-TXT'!A4849&lt;&gt;"",RIGHT(LEFT('Atual-TXT'!A4849,77),1),"")</f>
        <v/>
      </c>
      <c r="E4828" s="12" t="str">
        <f>IF('Atual-TXT'!A4849&lt;&gt;"",IF(MOD(VALUE(LEFT(A4828,1)),2)=1,IF(D4828="D",C4828,-C4828),IF(D4828="C",C4828,-C4828)),"")</f>
        <v/>
      </c>
    </row>
    <row r="4829" spans="1:5" x14ac:dyDescent="0.2">
      <c r="A4829" s="11" t="str">
        <f>IF('Atual-TXT'!A4850&lt;&gt;"",LEFT('Atual-TXT'!A4850,15),"")</f>
        <v/>
      </c>
      <c r="B4829" s="11" t="str">
        <f>IF('Atual-TXT'!A4850&lt;&gt;"",RIGHT(LEFT('Atual-TXT'!A4850,51),34),"")</f>
        <v/>
      </c>
      <c r="C4829" s="12" t="str">
        <f>IF('Atual-TXT'!A4850&lt;&gt;"",VALUE(RIGHT(LEFT('Atual-TXT'!A4850,75),23)),"")</f>
        <v/>
      </c>
      <c r="D4829" s="11" t="str">
        <f>IF('Atual-TXT'!A4850&lt;&gt;"",RIGHT(LEFT('Atual-TXT'!A4850,77),1),"")</f>
        <v/>
      </c>
      <c r="E4829" s="12" t="str">
        <f>IF('Atual-TXT'!A4850&lt;&gt;"",IF(MOD(VALUE(LEFT(A4829,1)),2)=1,IF(D4829="D",C4829,-C4829),IF(D4829="C",C4829,-C4829)),"")</f>
        <v/>
      </c>
    </row>
    <row r="4830" spans="1:5" x14ac:dyDescent="0.2">
      <c r="A4830" s="11" t="str">
        <f>IF('Atual-TXT'!A4851&lt;&gt;"",LEFT('Atual-TXT'!A4851,15),"")</f>
        <v/>
      </c>
      <c r="B4830" s="11" t="str">
        <f>IF('Atual-TXT'!A4851&lt;&gt;"",RIGHT(LEFT('Atual-TXT'!A4851,51),34),"")</f>
        <v/>
      </c>
      <c r="C4830" s="12" t="str">
        <f>IF('Atual-TXT'!A4851&lt;&gt;"",VALUE(RIGHT(LEFT('Atual-TXT'!A4851,75),23)),"")</f>
        <v/>
      </c>
      <c r="D4830" s="11" t="str">
        <f>IF('Atual-TXT'!A4851&lt;&gt;"",RIGHT(LEFT('Atual-TXT'!A4851,77),1),"")</f>
        <v/>
      </c>
      <c r="E4830" s="12" t="str">
        <f>IF('Atual-TXT'!A4851&lt;&gt;"",IF(MOD(VALUE(LEFT(A4830,1)),2)=1,IF(D4830="D",C4830,-C4830),IF(D4830="C",C4830,-C4830)),"")</f>
        <v/>
      </c>
    </row>
    <row r="4831" spans="1:5" x14ac:dyDescent="0.2">
      <c r="A4831" s="11" t="str">
        <f>IF('Atual-TXT'!A4852&lt;&gt;"",LEFT('Atual-TXT'!A4852,15),"")</f>
        <v/>
      </c>
      <c r="B4831" s="11" t="str">
        <f>IF('Atual-TXT'!A4852&lt;&gt;"",RIGHT(LEFT('Atual-TXT'!A4852,51),34),"")</f>
        <v/>
      </c>
      <c r="C4831" s="12" t="str">
        <f>IF('Atual-TXT'!A4852&lt;&gt;"",VALUE(RIGHT(LEFT('Atual-TXT'!A4852,75),23)),"")</f>
        <v/>
      </c>
      <c r="D4831" s="11" t="str">
        <f>IF('Atual-TXT'!A4852&lt;&gt;"",RIGHT(LEFT('Atual-TXT'!A4852,77),1),"")</f>
        <v/>
      </c>
      <c r="E4831" s="12" t="str">
        <f>IF('Atual-TXT'!A4852&lt;&gt;"",IF(MOD(VALUE(LEFT(A4831,1)),2)=1,IF(D4831="D",C4831,-C4831),IF(D4831="C",C4831,-C4831)),"")</f>
        <v/>
      </c>
    </row>
    <row r="4832" spans="1:5" x14ac:dyDescent="0.2">
      <c r="A4832" s="11" t="str">
        <f>IF('Atual-TXT'!A4853&lt;&gt;"",LEFT('Atual-TXT'!A4853,15),"")</f>
        <v/>
      </c>
      <c r="B4832" s="11" t="str">
        <f>IF('Atual-TXT'!A4853&lt;&gt;"",RIGHT(LEFT('Atual-TXT'!A4853,51),34),"")</f>
        <v/>
      </c>
      <c r="C4832" s="12" t="str">
        <f>IF('Atual-TXT'!A4853&lt;&gt;"",VALUE(RIGHT(LEFT('Atual-TXT'!A4853,75),23)),"")</f>
        <v/>
      </c>
      <c r="D4832" s="11" t="str">
        <f>IF('Atual-TXT'!A4853&lt;&gt;"",RIGHT(LEFT('Atual-TXT'!A4853,77),1),"")</f>
        <v/>
      </c>
      <c r="E4832" s="12" t="str">
        <f>IF('Atual-TXT'!A4853&lt;&gt;"",IF(MOD(VALUE(LEFT(A4832,1)),2)=1,IF(D4832="D",C4832,-C4832),IF(D4832="C",C4832,-C4832)),"")</f>
        <v/>
      </c>
    </row>
    <row r="4833" spans="1:5" x14ac:dyDescent="0.2">
      <c r="A4833" s="11" t="str">
        <f>IF('Atual-TXT'!A4854&lt;&gt;"",LEFT('Atual-TXT'!A4854,15),"")</f>
        <v/>
      </c>
      <c r="B4833" s="11" t="str">
        <f>IF('Atual-TXT'!A4854&lt;&gt;"",RIGHT(LEFT('Atual-TXT'!A4854,51),34),"")</f>
        <v/>
      </c>
      <c r="C4833" s="12" t="str">
        <f>IF('Atual-TXT'!A4854&lt;&gt;"",VALUE(RIGHT(LEFT('Atual-TXT'!A4854,75),23)),"")</f>
        <v/>
      </c>
      <c r="D4833" s="11" t="str">
        <f>IF('Atual-TXT'!A4854&lt;&gt;"",RIGHT(LEFT('Atual-TXT'!A4854,77),1),"")</f>
        <v/>
      </c>
      <c r="E4833" s="12" t="str">
        <f>IF('Atual-TXT'!A4854&lt;&gt;"",IF(MOD(VALUE(LEFT(A4833,1)),2)=1,IF(D4833="D",C4833,-C4833),IF(D4833="C",C4833,-C4833)),"")</f>
        <v/>
      </c>
    </row>
    <row r="4834" spans="1:5" x14ac:dyDescent="0.2">
      <c r="A4834" s="11" t="str">
        <f>IF('Atual-TXT'!A4855&lt;&gt;"",LEFT('Atual-TXT'!A4855,15),"")</f>
        <v/>
      </c>
      <c r="B4834" s="11" t="str">
        <f>IF('Atual-TXT'!A4855&lt;&gt;"",RIGHT(LEFT('Atual-TXT'!A4855,51),34),"")</f>
        <v/>
      </c>
      <c r="C4834" s="12" t="str">
        <f>IF('Atual-TXT'!A4855&lt;&gt;"",VALUE(RIGHT(LEFT('Atual-TXT'!A4855,75),23)),"")</f>
        <v/>
      </c>
      <c r="D4834" s="11" t="str">
        <f>IF('Atual-TXT'!A4855&lt;&gt;"",RIGHT(LEFT('Atual-TXT'!A4855,77),1),"")</f>
        <v/>
      </c>
      <c r="E4834" s="12" t="str">
        <f>IF('Atual-TXT'!A4855&lt;&gt;"",IF(MOD(VALUE(LEFT(A4834,1)),2)=1,IF(D4834="D",C4834,-C4834),IF(D4834="C",C4834,-C4834)),"")</f>
        <v/>
      </c>
    </row>
    <row r="4835" spans="1:5" x14ac:dyDescent="0.2">
      <c r="A4835" s="11" t="str">
        <f>IF('Atual-TXT'!A4856&lt;&gt;"",LEFT('Atual-TXT'!A4856,15),"")</f>
        <v/>
      </c>
      <c r="B4835" s="11" t="str">
        <f>IF('Atual-TXT'!A4856&lt;&gt;"",RIGHT(LEFT('Atual-TXT'!A4856,51),34),"")</f>
        <v/>
      </c>
      <c r="C4835" s="12" t="str">
        <f>IF('Atual-TXT'!A4856&lt;&gt;"",VALUE(RIGHT(LEFT('Atual-TXT'!A4856,75),23)),"")</f>
        <v/>
      </c>
      <c r="D4835" s="11" t="str">
        <f>IF('Atual-TXT'!A4856&lt;&gt;"",RIGHT(LEFT('Atual-TXT'!A4856,77),1),"")</f>
        <v/>
      </c>
      <c r="E4835" s="12" t="str">
        <f>IF('Atual-TXT'!A4856&lt;&gt;"",IF(MOD(VALUE(LEFT(A4835,1)),2)=1,IF(D4835="D",C4835,-C4835),IF(D4835="C",C4835,-C4835)),"")</f>
        <v/>
      </c>
    </row>
    <row r="4836" spans="1:5" x14ac:dyDescent="0.2">
      <c r="A4836" s="11" t="str">
        <f>IF('Atual-TXT'!A4857&lt;&gt;"",LEFT('Atual-TXT'!A4857,15),"")</f>
        <v/>
      </c>
      <c r="B4836" s="11" t="str">
        <f>IF('Atual-TXT'!A4857&lt;&gt;"",RIGHT(LEFT('Atual-TXT'!A4857,51),34),"")</f>
        <v/>
      </c>
      <c r="C4836" s="12" t="str">
        <f>IF('Atual-TXT'!A4857&lt;&gt;"",VALUE(RIGHT(LEFT('Atual-TXT'!A4857,75),23)),"")</f>
        <v/>
      </c>
      <c r="D4836" s="11" t="str">
        <f>IF('Atual-TXT'!A4857&lt;&gt;"",RIGHT(LEFT('Atual-TXT'!A4857,77),1),"")</f>
        <v/>
      </c>
      <c r="E4836" s="12" t="str">
        <f>IF('Atual-TXT'!A4857&lt;&gt;"",IF(MOD(VALUE(LEFT(A4836,1)),2)=1,IF(D4836="D",C4836,-C4836),IF(D4836="C",C4836,-C4836)),"")</f>
        <v/>
      </c>
    </row>
    <row r="4837" spans="1:5" x14ac:dyDescent="0.2">
      <c r="A4837" s="11" t="str">
        <f>IF('Atual-TXT'!A4858&lt;&gt;"",LEFT('Atual-TXT'!A4858,15),"")</f>
        <v/>
      </c>
      <c r="B4837" s="11" t="str">
        <f>IF('Atual-TXT'!A4858&lt;&gt;"",RIGHT(LEFT('Atual-TXT'!A4858,51),34),"")</f>
        <v/>
      </c>
      <c r="C4837" s="12" t="str">
        <f>IF('Atual-TXT'!A4858&lt;&gt;"",VALUE(RIGHT(LEFT('Atual-TXT'!A4858,75),23)),"")</f>
        <v/>
      </c>
      <c r="D4837" s="11" t="str">
        <f>IF('Atual-TXT'!A4858&lt;&gt;"",RIGHT(LEFT('Atual-TXT'!A4858,77),1),"")</f>
        <v/>
      </c>
      <c r="E4837" s="12" t="str">
        <f>IF('Atual-TXT'!A4858&lt;&gt;"",IF(MOD(VALUE(LEFT(A4837,1)),2)=1,IF(D4837="D",C4837,-C4837),IF(D4837="C",C4837,-C4837)),"")</f>
        <v/>
      </c>
    </row>
    <row r="4838" spans="1:5" x14ac:dyDescent="0.2">
      <c r="A4838" s="11" t="str">
        <f>IF('Atual-TXT'!A4859&lt;&gt;"",LEFT('Atual-TXT'!A4859,15),"")</f>
        <v/>
      </c>
      <c r="B4838" s="11" t="str">
        <f>IF('Atual-TXT'!A4859&lt;&gt;"",RIGHT(LEFT('Atual-TXT'!A4859,51),34),"")</f>
        <v/>
      </c>
      <c r="C4838" s="12" t="str">
        <f>IF('Atual-TXT'!A4859&lt;&gt;"",VALUE(RIGHT(LEFT('Atual-TXT'!A4859,75),23)),"")</f>
        <v/>
      </c>
      <c r="D4838" s="11" t="str">
        <f>IF('Atual-TXT'!A4859&lt;&gt;"",RIGHT(LEFT('Atual-TXT'!A4859,77),1),"")</f>
        <v/>
      </c>
      <c r="E4838" s="12" t="str">
        <f>IF('Atual-TXT'!A4859&lt;&gt;"",IF(MOD(VALUE(LEFT(A4838,1)),2)=1,IF(D4838="D",C4838,-C4838),IF(D4838="C",C4838,-C4838)),"")</f>
        <v/>
      </c>
    </row>
    <row r="4839" spans="1:5" x14ac:dyDescent="0.2">
      <c r="A4839" s="11" t="str">
        <f>IF('Atual-TXT'!A4860&lt;&gt;"",LEFT('Atual-TXT'!A4860,15),"")</f>
        <v/>
      </c>
      <c r="B4839" s="11" t="str">
        <f>IF('Atual-TXT'!A4860&lt;&gt;"",RIGHT(LEFT('Atual-TXT'!A4860,51),34),"")</f>
        <v/>
      </c>
      <c r="C4839" s="12" t="str">
        <f>IF('Atual-TXT'!A4860&lt;&gt;"",VALUE(RIGHT(LEFT('Atual-TXT'!A4860,75),23)),"")</f>
        <v/>
      </c>
      <c r="D4839" s="11" t="str">
        <f>IF('Atual-TXT'!A4860&lt;&gt;"",RIGHT(LEFT('Atual-TXT'!A4860,77),1),"")</f>
        <v/>
      </c>
      <c r="E4839" s="12" t="str">
        <f>IF('Atual-TXT'!A4860&lt;&gt;"",IF(MOD(VALUE(LEFT(A4839,1)),2)=1,IF(D4839="D",C4839,-C4839),IF(D4839="C",C4839,-C4839)),"")</f>
        <v/>
      </c>
    </row>
    <row r="4840" spans="1:5" x14ac:dyDescent="0.2">
      <c r="A4840" s="11" t="str">
        <f>IF('Atual-TXT'!A4861&lt;&gt;"",LEFT('Atual-TXT'!A4861,15),"")</f>
        <v/>
      </c>
      <c r="B4840" s="11" t="str">
        <f>IF('Atual-TXT'!A4861&lt;&gt;"",RIGHT(LEFT('Atual-TXT'!A4861,51),34),"")</f>
        <v/>
      </c>
      <c r="C4840" s="12" t="str">
        <f>IF('Atual-TXT'!A4861&lt;&gt;"",VALUE(RIGHT(LEFT('Atual-TXT'!A4861,75),23)),"")</f>
        <v/>
      </c>
      <c r="D4840" s="11" t="str">
        <f>IF('Atual-TXT'!A4861&lt;&gt;"",RIGHT(LEFT('Atual-TXT'!A4861,77),1),"")</f>
        <v/>
      </c>
      <c r="E4840" s="12" t="str">
        <f>IF('Atual-TXT'!A4861&lt;&gt;"",IF(MOD(VALUE(LEFT(A4840,1)),2)=1,IF(D4840="D",C4840,-C4840),IF(D4840="C",C4840,-C4840)),"")</f>
        <v/>
      </c>
    </row>
    <row r="4841" spans="1:5" x14ac:dyDescent="0.2">
      <c r="A4841" s="11" t="str">
        <f>IF('Atual-TXT'!A4862&lt;&gt;"",LEFT('Atual-TXT'!A4862,15),"")</f>
        <v/>
      </c>
      <c r="B4841" s="11" t="str">
        <f>IF('Atual-TXT'!A4862&lt;&gt;"",RIGHT(LEFT('Atual-TXT'!A4862,51),34),"")</f>
        <v/>
      </c>
      <c r="C4841" s="12" t="str">
        <f>IF('Atual-TXT'!A4862&lt;&gt;"",VALUE(RIGHT(LEFT('Atual-TXT'!A4862,75),23)),"")</f>
        <v/>
      </c>
      <c r="D4841" s="11" t="str">
        <f>IF('Atual-TXT'!A4862&lt;&gt;"",RIGHT(LEFT('Atual-TXT'!A4862,77),1),"")</f>
        <v/>
      </c>
      <c r="E4841" s="12" t="str">
        <f>IF('Atual-TXT'!A4862&lt;&gt;"",IF(MOD(VALUE(LEFT(A4841,1)),2)=1,IF(D4841="D",C4841,-C4841),IF(D4841="C",C4841,-C4841)),"")</f>
        <v/>
      </c>
    </row>
    <row r="4842" spans="1:5" x14ac:dyDescent="0.2">
      <c r="A4842" s="11" t="str">
        <f>IF('Atual-TXT'!A4863&lt;&gt;"",LEFT('Atual-TXT'!A4863,15),"")</f>
        <v/>
      </c>
      <c r="B4842" s="11" t="str">
        <f>IF('Atual-TXT'!A4863&lt;&gt;"",RIGHT(LEFT('Atual-TXT'!A4863,51),34),"")</f>
        <v/>
      </c>
      <c r="C4842" s="12" t="str">
        <f>IF('Atual-TXT'!A4863&lt;&gt;"",VALUE(RIGHT(LEFT('Atual-TXT'!A4863,75),23)),"")</f>
        <v/>
      </c>
      <c r="D4842" s="11" t="str">
        <f>IF('Atual-TXT'!A4863&lt;&gt;"",RIGHT(LEFT('Atual-TXT'!A4863,77),1),"")</f>
        <v/>
      </c>
      <c r="E4842" s="12" t="str">
        <f>IF('Atual-TXT'!A4863&lt;&gt;"",IF(MOD(VALUE(LEFT(A4842,1)),2)=1,IF(D4842="D",C4842,-C4842),IF(D4842="C",C4842,-C4842)),"")</f>
        <v/>
      </c>
    </row>
    <row r="4843" spans="1:5" x14ac:dyDescent="0.2">
      <c r="A4843" s="11" t="str">
        <f>IF('Atual-TXT'!A4864&lt;&gt;"",LEFT('Atual-TXT'!A4864,15),"")</f>
        <v/>
      </c>
      <c r="B4843" s="11" t="str">
        <f>IF('Atual-TXT'!A4864&lt;&gt;"",RIGHT(LEFT('Atual-TXT'!A4864,51),34),"")</f>
        <v/>
      </c>
      <c r="C4843" s="12" t="str">
        <f>IF('Atual-TXT'!A4864&lt;&gt;"",VALUE(RIGHT(LEFT('Atual-TXT'!A4864,75),23)),"")</f>
        <v/>
      </c>
      <c r="D4843" s="11" t="str">
        <f>IF('Atual-TXT'!A4864&lt;&gt;"",RIGHT(LEFT('Atual-TXT'!A4864,77),1),"")</f>
        <v/>
      </c>
      <c r="E4843" s="12" t="str">
        <f>IF('Atual-TXT'!A4864&lt;&gt;"",IF(MOD(VALUE(LEFT(A4843,1)),2)=1,IF(D4843="D",C4843,-C4843),IF(D4843="C",C4843,-C4843)),"")</f>
        <v/>
      </c>
    </row>
    <row r="4844" spans="1:5" x14ac:dyDescent="0.2">
      <c r="A4844" s="11" t="str">
        <f>IF('Atual-TXT'!A4865&lt;&gt;"",LEFT('Atual-TXT'!A4865,15),"")</f>
        <v/>
      </c>
      <c r="B4844" s="11" t="str">
        <f>IF('Atual-TXT'!A4865&lt;&gt;"",RIGHT(LEFT('Atual-TXT'!A4865,51),34),"")</f>
        <v/>
      </c>
      <c r="C4844" s="12" t="str">
        <f>IF('Atual-TXT'!A4865&lt;&gt;"",VALUE(RIGHT(LEFT('Atual-TXT'!A4865,75),23)),"")</f>
        <v/>
      </c>
      <c r="D4844" s="11" t="str">
        <f>IF('Atual-TXT'!A4865&lt;&gt;"",RIGHT(LEFT('Atual-TXT'!A4865,77),1),"")</f>
        <v/>
      </c>
      <c r="E4844" s="12" t="str">
        <f>IF('Atual-TXT'!A4865&lt;&gt;"",IF(MOD(VALUE(LEFT(A4844,1)),2)=1,IF(D4844="D",C4844,-C4844),IF(D4844="C",C4844,-C4844)),"")</f>
        <v/>
      </c>
    </row>
    <row r="4845" spans="1:5" x14ac:dyDescent="0.2">
      <c r="A4845" s="11" t="str">
        <f>IF('Atual-TXT'!A4866&lt;&gt;"",LEFT('Atual-TXT'!A4866,15),"")</f>
        <v/>
      </c>
      <c r="B4845" s="11" t="str">
        <f>IF('Atual-TXT'!A4866&lt;&gt;"",RIGHT(LEFT('Atual-TXT'!A4866,51),34),"")</f>
        <v/>
      </c>
      <c r="C4845" s="12" t="str">
        <f>IF('Atual-TXT'!A4866&lt;&gt;"",VALUE(RIGHT(LEFT('Atual-TXT'!A4866,75),23)),"")</f>
        <v/>
      </c>
      <c r="D4845" s="11" t="str">
        <f>IF('Atual-TXT'!A4866&lt;&gt;"",RIGHT(LEFT('Atual-TXT'!A4866,77),1),"")</f>
        <v/>
      </c>
      <c r="E4845" s="12" t="str">
        <f>IF('Atual-TXT'!A4866&lt;&gt;"",IF(MOD(VALUE(LEFT(A4845,1)),2)=1,IF(D4845="D",C4845,-C4845),IF(D4845="C",C4845,-C4845)),"")</f>
        <v/>
      </c>
    </row>
    <row r="4846" spans="1:5" x14ac:dyDescent="0.2">
      <c r="A4846" s="11" t="str">
        <f>IF('Atual-TXT'!A4867&lt;&gt;"",LEFT('Atual-TXT'!A4867,15),"")</f>
        <v/>
      </c>
      <c r="B4846" s="11" t="str">
        <f>IF('Atual-TXT'!A4867&lt;&gt;"",RIGHT(LEFT('Atual-TXT'!A4867,51),34),"")</f>
        <v/>
      </c>
      <c r="C4846" s="12" t="str">
        <f>IF('Atual-TXT'!A4867&lt;&gt;"",VALUE(RIGHT(LEFT('Atual-TXT'!A4867,75),23)),"")</f>
        <v/>
      </c>
      <c r="D4846" s="11" t="str">
        <f>IF('Atual-TXT'!A4867&lt;&gt;"",RIGHT(LEFT('Atual-TXT'!A4867,77),1),"")</f>
        <v/>
      </c>
      <c r="E4846" s="12" t="str">
        <f>IF('Atual-TXT'!A4867&lt;&gt;"",IF(MOD(VALUE(LEFT(A4846,1)),2)=1,IF(D4846="D",C4846,-C4846),IF(D4846="C",C4846,-C4846)),"")</f>
        <v/>
      </c>
    </row>
    <row r="4847" spans="1:5" x14ac:dyDescent="0.2">
      <c r="A4847" s="11" t="str">
        <f>IF('Atual-TXT'!A4868&lt;&gt;"",LEFT('Atual-TXT'!A4868,15),"")</f>
        <v/>
      </c>
      <c r="B4847" s="11" t="str">
        <f>IF('Atual-TXT'!A4868&lt;&gt;"",RIGHT(LEFT('Atual-TXT'!A4868,51),34),"")</f>
        <v/>
      </c>
      <c r="C4847" s="12" t="str">
        <f>IF('Atual-TXT'!A4868&lt;&gt;"",VALUE(RIGHT(LEFT('Atual-TXT'!A4868,75),23)),"")</f>
        <v/>
      </c>
      <c r="D4847" s="11" t="str">
        <f>IF('Atual-TXT'!A4868&lt;&gt;"",RIGHT(LEFT('Atual-TXT'!A4868,77),1),"")</f>
        <v/>
      </c>
      <c r="E4847" s="12" t="str">
        <f>IF('Atual-TXT'!A4868&lt;&gt;"",IF(MOD(VALUE(LEFT(A4847,1)),2)=1,IF(D4847="D",C4847,-C4847),IF(D4847="C",C4847,-C4847)),"")</f>
        <v/>
      </c>
    </row>
    <row r="4848" spans="1:5" x14ac:dyDescent="0.2">
      <c r="A4848" s="11" t="str">
        <f>IF('Atual-TXT'!A4869&lt;&gt;"",LEFT('Atual-TXT'!A4869,15),"")</f>
        <v/>
      </c>
      <c r="B4848" s="11" t="str">
        <f>IF('Atual-TXT'!A4869&lt;&gt;"",RIGHT(LEFT('Atual-TXT'!A4869,51),34),"")</f>
        <v/>
      </c>
      <c r="C4848" s="12" t="str">
        <f>IF('Atual-TXT'!A4869&lt;&gt;"",VALUE(RIGHT(LEFT('Atual-TXT'!A4869,75),23)),"")</f>
        <v/>
      </c>
      <c r="D4848" s="11" t="str">
        <f>IF('Atual-TXT'!A4869&lt;&gt;"",RIGHT(LEFT('Atual-TXT'!A4869,77),1),"")</f>
        <v/>
      </c>
      <c r="E4848" s="12" t="str">
        <f>IF('Atual-TXT'!A4869&lt;&gt;"",IF(MOD(VALUE(LEFT(A4848,1)),2)=1,IF(D4848="D",C4848,-C4848),IF(D4848="C",C4848,-C4848)),"")</f>
        <v/>
      </c>
    </row>
    <row r="4849" spans="1:5" x14ac:dyDescent="0.2">
      <c r="A4849" s="11" t="str">
        <f>IF('Atual-TXT'!A4870&lt;&gt;"",LEFT('Atual-TXT'!A4870,15),"")</f>
        <v/>
      </c>
      <c r="B4849" s="11" t="str">
        <f>IF('Atual-TXT'!A4870&lt;&gt;"",RIGHT(LEFT('Atual-TXT'!A4870,51),34),"")</f>
        <v/>
      </c>
      <c r="C4849" s="12" t="str">
        <f>IF('Atual-TXT'!A4870&lt;&gt;"",VALUE(RIGHT(LEFT('Atual-TXT'!A4870,75),23)),"")</f>
        <v/>
      </c>
      <c r="D4849" s="11" t="str">
        <f>IF('Atual-TXT'!A4870&lt;&gt;"",RIGHT(LEFT('Atual-TXT'!A4870,77),1),"")</f>
        <v/>
      </c>
      <c r="E4849" s="12" t="str">
        <f>IF('Atual-TXT'!A4870&lt;&gt;"",IF(MOD(VALUE(LEFT(A4849,1)),2)=1,IF(D4849="D",C4849,-C4849),IF(D4849="C",C4849,-C4849)),"")</f>
        <v/>
      </c>
    </row>
    <row r="4850" spans="1:5" x14ac:dyDescent="0.2">
      <c r="A4850" s="11" t="str">
        <f>IF('Atual-TXT'!A4871&lt;&gt;"",LEFT('Atual-TXT'!A4871,15),"")</f>
        <v/>
      </c>
      <c r="B4850" s="11" t="str">
        <f>IF('Atual-TXT'!A4871&lt;&gt;"",RIGHT(LEFT('Atual-TXT'!A4871,51),34),"")</f>
        <v/>
      </c>
      <c r="C4850" s="12" t="str">
        <f>IF('Atual-TXT'!A4871&lt;&gt;"",VALUE(RIGHT(LEFT('Atual-TXT'!A4871,75),23)),"")</f>
        <v/>
      </c>
      <c r="D4850" s="11" t="str">
        <f>IF('Atual-TXT'!A4871&lt;&gt;"",RIGHT(LEFT('Atual-TXT'!A4871,77),1),"")</f>
        <v/>
      </c>
      <c r="E4850" s="12" t="str">
        <f>IF('Atual-TXT'!A4871&lt;&gt;"",IF(MOD(VALUE(LEFT(A4850,1)),2)=1,IF(D4850="D",C4850,-C4850),IF(D4850="C",C4850,-C4850)),"")</f>
        <v/>
      </c>
    </row>
    <row r="4851" spans="1:5" x14ac:dyDescent="0.2">
      <c r="A4851" s="11" t="str">
        <f>IF('Atual-TXT'!A4872&lt;&gt;"",LEFT('Atual-TXT'!A4872,15),"")</f>
        <v/>
      </c>
      <c r="B4851" s="11" t="str">
        <f>IF('Atual-TXT'!A4872&lt;&gt;"",RIGHT(LEFT('Atual-TXT'!A4872,51),34),"")</f>
        <v/>
      </c>
      <c r="C4851" s="12" t="str">
        <f>IF('Atual-TXT'!A4872&lt;&gt;"",VALUE(RIGHT(LEFT('Atual-TXT'!A4872,75),23)),"")</f>
        <v/>
      </c>
      <c r="D4851" s="11" t="str">
        <f>IF('Atual-TXT'!A4872&lt;&gt;"",RIGHT(LEFT('Atual-TXT'!A4872,77),1),"")</f>
        <v/>
      </c>
      <c r="E4851" s="12" t="str">
        <f>IF('Atual-TXT'!A4872&lt;&gt;"",IF(MOD(VALUE(LEFT(A4851,1)),2)=1,IF(D4851="D",C4851,-C4851),IF(D4851="C",C4851,-C4851)),"")</f>
        <v/>
      </c>
    </row>
    <row r="4852" spans="1:5" x14ac:dyDescent="0.2">
      <c r="A4852" s="11" t="str">
        <f>IF('Atual-TXT'!A4873&lt;&gt;"",LEFT('Atual-TXT'!A4873,15),"")</f>
        <v/>
      </c>
      <c r="B4852" s="11" t="str">
        <f>IF('Atual-TXT'!A4873&lt;&gt;"",RIGHT(LEFT('Atual-TXT'!A4873,51),34),"")</f>
        <v/>
      </c>
      <c r="C4852" s="12" t="str">
        <f>IF('Atual-TXT'!A4873&lt;&gt;"",VALUE(RIGHT(LEFT('Atual-TXT'!A4873,75),23)),"")</f>
        <v/>
      </c>
      <c r="D4852" s="11" t="str">
        <f>IF('Atual-TXT'!A4873&lt;&gt;"",RIGHT(LEFT('Atual-TXT'!A4873,77),1),"")</f>
        <v/>
      </c>
      <c r="E4852" s="12" t="str">
        <f>IF('Atual-TXT'!A4873&lt;&gt;"",IF(MOD(VALUE(LEFT(A4852,1)),2)=1,IF(D4852="D",C4852,-C4852),IF(D4852="C",C4852,-C4852)),"")</f>
        <v/>
      </c>
    </row>
    <row r="4853" spans="1:5" x14ac:dyDescent="0.2">
      <c r="A4853" s="11" t="str">
        <f>IF('Atual-TXT'!A4874&lt;&gt;"",LEFT('Atual-TXT'!A4874,15),"")</f>
        <v/>
      </c>
      <c r="B4853" s="11" t="str">
        <f>IF('Atual-TXT'!A4874&lt;&gt;"",RIGHT(LEFT('Atual-TXT'!A4874,51),34),"")</f>
        <v/>
      </c>
      <c r="C4853" s="12" t="str">
        <f>IF('Atual-TXT'!A4874&lt;&gt;"",VALUE(RIGHT(LEFT('Atual-TXT'!A4874,75),23)),"")</f>
        <v/>
      </c>
      <c r="D4853" s="11" t="str">
        <f>IF('Atual-TXT'!A4874&lt;&gt;"",RIGHT(LEFT('Atual-TXT'!A4874,77),1),"")</f>
        <v/>
      </c>
      <c r="E4853" s="12" t="str">
        <f>IF('Atual-TXT'!A4874&lt;&gt;"",IF(MOD(VALUE(LEFT(A4853,1)),2)=1,IF(D4853="D",C4853,-C4853),IF(D4853="C",C4853,-C4853)),"")</f>
        <v/>
      </c>
    </row>
    <row r="4854" spans="1:5" x14ac:dyDescent="0.2">
      <c r="A4854" s="11" t="str">
        <f>IF('Atual-TXT'!A4875&lt;&gt;"",LEFT('Atual-TXT'!A4875,15),"")</f>
        <v/>
      </c>
      <c r="B4854" s="11" t="str">
        <f>IF('Atual-TXT'!A4875&lt;&gt;"",RIGHT(LEFT('Atual-TXT'!A4875,51),34),"")</f>
        <v/>
      </c>
      <c r="C4854" s="12" t="str">
        <f>IF('Atual-TXT'!A4875&lt;&gt;"",VALUE(RIGHT(LEFT('Atual-TXT'!A4875,75),23)),"")</f>
        <v/>
      </c>
      <c r="D4854" s="11" t="str">
        <f>IF('Atual-TXT'!A4875&lt;&gt;"",RIGHT(LEFT('Atual-TXT'!A4875,77),1),"")</f>
        <v/>
      </c>
      <c r="E4854" s="12" t="str">
        <f>IF('Atual-TXT'!A4875&lt;&gt;"",IF(MOD(VALUE(LEFT(A4854,1)),2)=1,IF(D4854="D",C4854,-C4854),IF(D4854="C",C4854,-C4854)),"")</f>
        <v/>
      </c>
    </row>
    <row r="4855" spans="1:5" x14ac:dyDescent="0.2">
      <c r="A4855" s="11" t="str">
        <f>IF('Atual-TXT'!A4876&lt;&gt;"",LEFT('Atual-TXT'!A4876,15),"")</f>
        <v/>
      </c>
      <c r="B4855" s="11" t="str">
        <f>IF('Atual-TXT'!A4876&lt;&gt;"",RIGHT(LEFT('Atual-TXT'!A4876,51),34),"")</f>
        <v/>
      </c>
      <c r="C4855" s="12" t="str">
        <f>IF('Atual-TXT'!A4876&lt;&gt;"",VALUE(RIGHT(LEFT('Atual-TXT'!A4876,75),23)),"")</f>
        <v/>
      </c>
      <c r="D4855" s="11" t="str">
        <f>IF('Atual-TXT'!A4876&lt;&gt;"",RIGHT(LEFT('Atual-TXT'!A4876,77),1),"")</f>
        <v/>
      </c>
      <c r="E4855" s="12" t="str">
        <f>IF('Atual-TXT'!A4876&lt;&gt;"",IF(MOD(VALUE(LEFT(A4855,1)),2)=1,IF(D4855="D",C4855,-C4855),IF(D4855="C",C4855,-C4855)),"")</f>
        <v/>
      </c>
    </row>
    <row r="4856" spans="1:5" x14ac:dyDescent="0.2">
      <c r="A4856" s="11" t="str">
        <f>IF('Atual-TXT'!A4877&lt;&gt;"",LEFT('Atual-TXT'!A4877,15),"")</f>
        <v/>
      </c>
      <c r="B4856" s="11" t="str">
        <f>IF('Atual-TXT'!A4877&lt;&gt;"",RIGHT(LEFT('Atual-TXT'!A4877,51),34),"")</f>
        <v/>
      </c>
      <c r="C4856" s="12" t="str">
        <f>IF('Atual-TXT'!A4877&lt;&gt;"",VALUE(RIGHT(LEFT('Atual-TXT'!A4877,75),23)),"")</f>
        <v/>
      </c>
      <c r="D4856" s="11" t="str">
        <f>IF('Atual-TXT'!A4877&lt;&gt;"",RIGHT(LEFT('Atual-TXT'!A4877,77),1),"")</f>
        <v/>
      </c>
      <c r="E4856" s="12" t="str">
        <f>IF('Atual-TXT'!A4877&lt;&gt;"",IF(MOD(VALUE(LEFT(A4856,1)),2)=1,IF(D4856="D",C4856,-C4856),IF(D4856="C",C4856,-C4856)),"")</f>
        <v/>
      </c>
    </row>
    <row r="4857" spans="1:5" x14ac:dyDescent="0.2">
      <c r="A4857" s="11" t="str">
        <f>IF('Atual-TXT'!A4878&lt;&gt;"",LEFT('Atual-TXT'!A4878,15),"")</f>
        <v/>
      </c>
      <c r="B4857" s="11" t="str">
        <f>IF('Atual-TXT'!A4878&lt;&gt;"",RIGHT(LEFT('Atual-TXT'!A4878,51),34),"")</f>
        <v/>
      </c>
      <c r="C4857" s="12" t="str">
        <f>IF('Atual-TXT'!A4878&lt;&gt;"",VALUE(RIGHT(LEFT('Atual-TXT'!A4878,75),23)),"")</f>
        <v/>
      </c>
      <c r="D4857" s="11" t="str">
        <f>IF('Atual-TXT'!A4878&lt;&gt;"",RIGHT(LEFT('Atual-TXT'!A4878,77),1),"")</f>
        <v/>
      </c>
      <c r="E4857" s="12" t="str">
        <f>IF('Atual-TXT'!A4878&lt;&gt;"",IF(MOD(VALUE(LEFT(A4857,1)),2)=1,IF(D4857="D",C4857,-C4857),IF(D4857="C",C4857,-C4857)),"")</f>
        <v/>
      </c>
    </row>
    <row r="4858" spans="1:5" x14ac:dyDescent="0.2">
      <c r="A4858" s="11" t="str">
        <f>IF('Atual-TXT'!A4879&lt;&gt;"",LEFT('Atual-TXT'!A4879,15),"")</f>
        <v/>
      </c>
      <c r="B4858" s="11" t="str">
        <f>IF('Atual-TXT'!A4879&lt;&gt;"",RIGHT(LEFT('Atual-TXT'!A4879,51),34),"")</f>
        <v/>
      </c>
      <c r="C4858" s="12" t="str">
        <f>IF('Atual-TXT'!A4879&lt;&gt;"",VALUE(RIGHT(LEFT('Atual-TXT'!A4879,75),23)),"")</f>
        <v/>
      </c>
      <c r="D4858" s="11" t="str">
        <f>IF('Atual-TXT'!A4879&lt;&gt;"",RIGHT(LEFT('Atual-TXT'!A4879,77),1),"")</f>
        <v/>
      </c>
      <c r="E4858" s="12" t="str">
        <f>IF('Atual-TXT'!A4879&lt;&gt;"",IF(MOD(VALUE(LEFT(A4858,1)),2)=1,IF(D4858="D",C4858,-C4858),IF(D4858="C",C4858,-C4858)),"")</f>
        <v/>
      </c>
    </row>
    <row r="4859" spans="1:5" x14ac:dyDescent="0.2">
      <c r="A4859" s="11" t="str">
        <f>IF('Atual-TXT'!A4880&lt;&gt;"",LEFT('Atual-TXT'!A4880,15),"")</f>
        <v/>
      </c>
      <c r="B4859" s="11" t="str">
        <f>IF('Atual-TXT'!A4880&lt;&gt;"",RIGHT(LEFT('Atual-TXT'!A4880,51),34),"")</f>
        <v/>
      </c>
      <c r="C4859" s="12" t="str">
        <f>IF('Atual-TXT'!A4880&lt;&gt;"",VALUE(RIGHT(LEFT('Atual-TXT'!A4880,75),23)),"")</f>
        <v/>
      </c>
      <c r="D4859" s="11" t="str">
        <f>IF('Atual-TXT'!A4880&lt;&gt;"",RIGHT(LEFT('Atual-TXT'!A4880,77),1),"")</f>
        <v/>
      </c>
      <c r="E4859" s="12" t="str">
        <f>IF('Atual-TXT'!A4880&lt;&gt;"",IF(MOD(VALUE(LEFT(A4859,1)),2)=1,IF(D4859="D",C4859,-C4859),IF(D4859="C",C4859,-C4859)),"")</f>
        <v/>
      </c>
    </row>
    <row r="4860" spans="1:5" x14ac:dyDescent="0.2">
      <c r="A4860" s="11" t="str">
        <f>IF('Atual-TXT'!A4881&lt;&gt;"",LEFT('Atual-TXT'!A4881,15),"")</f>
        <v/>
      </c>
      <c r="B4860" s="11" t="str">
        <f>IF('Atual-TXT'!A4881&lt;&gt;"",RIGHT(LEFT('Atual-TXT'!A4881,51),34),"")</f>
        <v/>
      </c>
      <c r="C4860" s="12" t="str">
        <f>IF('Atual-TXT'!A4881&lt;&gt;"",VALUE(RIGHT(LEFT('Atual-TXT'!A4881,75),23)),"")</f>
        <v/>
      </c>
      <c r="D4860" s="11" t="str">
        <f>IF('Atual-TXT'!A4881&lt;&gt;"",RIGHT(LEFT('Atual-TXT'!A4881,77),1),"")</f>
        <v/>
      </c>
      <c r="E4860" s="12" t="str">
        <f>IF('Atual-TXT'!A4881&lt;&gt;"",IF(MOD(VALUE(LEFT(A4860,1)),2)=1,IF(D4860="D",C4860,-C4860),IF(D4860="C",C4860,-C4860)),"")</f>
        <v/>
      </c>
    </row>
    <row r="4861" spans="1:5" x14ac:dyDescent="0.2">
      <c r="A4861" s="11" t="str">
        <f>IF('Atual-TXT'!A4882&lt;&gt;"",LEFT('Atual-TXT'!A4882,15),"")</f>
        <v/>
      </c>
      <c r="B4861" s="11" t="str">
        <f>IF('Atual-TXT'!A4882&lt;&gt;"",RIGHT(LEFT('Atual-TXT'!A4882,51),34),"")</f>
        <v/>
      </c>
      <c r="C4861" s="12" t="str">
        <f>IF('Atual-TXT'!A4882&lt;&gt;"",VALUE(RIGHT(LEFT('Atual-TXT'!A4882,75),23)),"")</f>
        <v/>
      </c>
      <c r="D4861" s="11" t="str">
        <f>IF('Atual-TXT'!A4882&lt;&gt;"",RIGHT(LEFT('Atual-TXT'!A4882,77),1),"")</f>
        <v/>
      </c>
      <c r="E4861" s="12" t="str">
        <f>IF('Atual-TXT'!A4882&lt;&gt;"",IF(MOD(VALUE(LEFT(A4861,1)),2)=1,IF(D4861="D",C4861,-C4861),IF(D4861="C",C4861,-C4861)),"")</f>
        <v/>
      </c>
    </row>
    <row r="4862" spans="1:5" x14ac:dyDescent="0.2">
      <c r="A4862" s="11" t="str">
        <f>IF('Atual-TXT'!A4883&lt;&gt;"",LEFT('Atual-TXT'!A4883,15),"")</f>
        <v/>
      </c>
      <c r="B4862" s="11" t="str">
        <f>IF('Atual-TXT'!A4883&lt;&gt;"",RIGHT(LEFT('Atual-TXT'!A4883,51),34),"")</f>
        <v/>
      </c>
      <c r="C4862" s="12" t="str">
        <f>IF('Atual-TXT'!A4883&lt;&gt;"",VALUE(RIGHT(LEFT('Atual-TXT'!A4883,75),23)),"")</f>
        <v/>
      </c>
      <c r="D4862" s="11" t="str">
        <f>IF('Atual-TXT'!A4883&lt;&gt;"",RIGHT(LEFT('Atual-TXT'!A4883,77),1),"")</f>
        <v/>
      </c>
      <c r="E4862" s="12" t="str">
        <f>IF('Atual-TXT'!A4883&lt;&gt;"",IF(MOD(VALUE(LEFT(A4862,1)),2)=1,IF(D4862="D",C4862,-C4862),IF(D4862="C",C4862,-C4862)),"")</f>
        <v/>
      </c>
    </row>
    <row r="4863" spans="1:5" x14ac:dyDescent="0.2">
      <c r="A4863" s="11" t="str">
        <f>IF('Atual-TXT'!A4884&lt;&gt;"",LEFT('Atual-TXT'!A4884,15),"")</f>
        <v/>
      </c>
      <c r="B4863" s="11" t="str">
        <f>IF('Atual-TXT'!A4884&lt;&gt;"",RIGHT(LEFT('Atual-TXT'!A4884,51),34),"")</f>
        <v/>
      </c>
      <c r="C4863" s="12" t="str">
        <f>IF('Atual-TXT'!A4884&lt;&gt;"",VALUE(RIGHT(LEFT('Atual-TXT'!A4884,75),23)),"")</f>
        <v/>
      </c>
      <c r="D4863" s="11" t="str">
        <f>IF('Atual-TXT'!A4884&lt;&gt;"",RIGHT(LEFT('Atual-TXT'!A4884,77),1),"")</f>
        <v/>
      </c>
      <c r="E4863" s="12" t="str">
        <f>IF('Atual-TXT'!A4884&lt;&gt;"",IF(MOD(VALUE(LEFT(A4863,1)),2)=1,IF(D4863="D",C4863,-C4863),IF(D4863="C",C4863,-C4863)),"")</f>
        <v/>
      </c>
    </row>
    <row r="4864" spans="1:5" x14ac:dyDescent="0.2">
      <c r="A4864" s="11" t="str">
        <f>IF('Atual-TXT'!A4885&lt;&gt;"",LEFT('Atual-TXT'!A4885,15),"")</f>
        <v/>
      </c>
      <c r="B4864" s="11" t="str">
        <f>IF('Atual-TXT'!A4885&lt;&gt;"",RIGHT(LEFT('Atual-TXT'!A4885,51),34),"")</f>
        <v/>
      </c>
      <c r="C4864" s="12" t="str">
        <f>IF('Atual-TXT'!A4885&lt;&gt;"",VALUE(RIGHT(LEFT('Atual-TXT'!A4885,75),23)),"")</f>
        <v/>
      </c>
      <c r="D4864" s="11" t="str">
        <f>IF('Atual-TXT'!A4885&lt;&gt;"",RIGHT(LEFT('Atual-TXT'!A4885,77),1),"")</f>
        <v/>
      </c>
      <c r="E4864" s="12" t="str">
        <f>IF('Atual-TXT'!A4885&lt;&gt;"",IF(MOD(VALUE(LEFT(A4864,1)),2)=1,IF(D4864="D",C4864,-C4864),IF(D4864="C",C4864,-C4864)),"")</f>
        <v/>
      </c>
    </row>
    <row r="4865" spans="1:5" x14ac:dyDescent="0.2">
      <c r="A4865" s="11" t="str">
        <f>IF('Atual-TXT'!A4886&lt;&gt;"",LEFT('Atual-TXT'!A4886,15),"")</f>
        <v/>
      </c>
      <c r="B4865" s="11" t="str">
        <f>IF('Atual-TXT'!A4886&lt;&gt;"",RIGHT(LEFT('Atual-TXT'!A4886,51),34),"")</f>
        <v/>
      </c>
      <c r="C4865" s="12" t="str">
        <f>IF('Atual-TXT'!A4886&lt;&gt;"",VALUE(RIGHT(LEFT('Atual-TXT'!A4886,75),23)),"")</f>
        <v/>
      </c>
      <c r="D4865" s="11" t="str">
        <f>IF('Atual-TXT'!A4886&lt;&gt;"",RIGHT(LEFT('Atual-TXT'!A4886,77),1),"")</f>
        <v/>
      </c>
      <c r="E4865" s="12" t="str">
        <f>IF('Atual-TXT'!A4886&lt;&gt;"",IF(MOD(VALUE(LEFT(A4865,1)),2)=1,IF(D4865="D",C4865,-C4865),IF(D4865="C",C4865,-C4865)),"")</f>
        <v/>
      </c>
    </row>
    <row r="4866" spans="1:5" x14ac:dyDescent="0.2">
      <c r="A4866" s="11" t="str">
        <f>IF('Atual-TXT'!A4887&lt;&gt;"",LEFT('Atual-TXT'!A4887,15),"")</f>
        <v/>
      </c>
      <c r="B4866" s="11" t="str">
        <f>IF('Atual-TXT'!A4887&lt;&gt;"",RIGHT(LEFT('Atual-TXT'!A4887,51),34),"")</f>
        <v/>
      </c>
      <c r="C4866" s="12" t="str">
        <f>IF('Atual-TXT'!A4887&lt;&gt;"",VALUE(RIGHT(LEFT('Atual-TXT'!A4887,75),23)),"")</f>
        <v/>
      </c>
      <c r="D4866" s="11" t="str">
        <f>IF('Atual-TXT'!A4887&lt;&gt;"",RIGHT(LEFT('Atual-TXT'!A4887,77),1),"")</f>
        <v/>
      </c>
      <c r="E4866" s="12" t="str">
        <f>IF('Atual-TXT'!A4887&lt;&gt;"",IF(MOD(VALUE(LEFT(A4866,1)),2)=1,IF(D4866="D",C4866,-C4866),IF(D4866="C",C4866,-C4866)),"")</f>
        <v/>
      </c>
    </row>
    <row r="4867" spans="1:5" x14ac:dyDescent="0.2">
      <c r="A4867" s="11" t="str">
        <f>IF('Atual-TXT'!A4888&lt;&gt;"",LEFT('Atual-TXT'!A4888,15),"")</f>
        <v/>
      </c>
      <c r="B4867" s="11" t="str">
        <f>IF('Atual-TXT'!A4888&lt;&gt;"",RIGHT(LEFT('Atual-TXT'!A4888,51),34),"")</f>
        <v/>
      </c>
      <c r="C4867" s="12" t="str">
        <f>IF('Atual-TXT'!A4888&lt;&gt;"",VALUE(RIGHT(LEFT('Atual-TXT'!A4888,75),23)),"")</f>
        <v/>
      </c>
      <c r="D4867" s="11" t="str">
        <f>IF('Atual-TXT'!A4888&lt;&gt;"",RIGHT(LEFT('Atual-TXT'!A4888,77),1),"")</f>
        <v/>
      </c>
      <c r="E4867" s="12" t="str">
        <f>IF('Atual-TXT'!A4888&lt;&gt;"",IF(MOD(VALUE(LEFT(A4867,1)),2)=1,IF(D4867="D",C4867,-C4867),IF(D4867="C",C4867,-C4867)),"")</f>
        <v/>
      </c>
    </row>
    <row r="4868" spans="1:5" x14ac:dyDescent="0.2">
      <c r="A4868" s="11" t="str">
        <f>IF('Atual-TXT'!A4889&lt;&gt;"",LEFT('Atual-TXT'!A4889,15),"")</f>
        <v/>
      </c>
      <c r="B4868" s="11" t="str">
        <f>IF('Atual-TXT'!A4889&lt;&gt;"",RIGHT(LEFT('Atual-TXT'!A4889,51),34),"")</f>
        <v/>
      </c>
      <c r="C4868" s="12" t="str">
        <f>IF('Atual-TXT'!A4889&lt;&gt;"",VALUE(RIGHT(LEFT('Atual-TXT'!A4889,75),23)),"")</f>
        <v/>
      </c>
      <c r="D4868" s="11" t="str">
        <f>IF('Atual-TXT'!A4889&lt;&gt;"",RIGHT(LEFT('Atual-TXT'!A4889,77),1),"")</f>
        <v/>
      </c>
      <c r="E4868" s="12" t="str">
        <f>IF('Atual-TXT'!A4889&lt;&gt;"",IF(MOD(VALUE(LEFT(A4868,1)),2)=1,IF(D4868="D",C4868,-C4868),IF(D4868="C",C4868,-C4868)),"")</f>
        <v/>
      </c>
    </row>
    <row r="4869" spans="1:5" x14ac:dyDescent="0.2">
      <c r="A4869" s="11" t="str">
        <f>IF('Atual-TXT'!A4890&lt;&gt;"",LEFT('Atual-TXT'!A4890,15),"")</f>
        <v/>
      </c>
      <c r="B4869" s="11" t="str">
        <f>IF('Atual-TXT'!A4890&lt;&gt;"",RIGHT(LEFT('Atual-TXT'!A4890,51),34),"")</f>
        <v/>
      </c>
      <c r="C4869" s="12" t="str">
        <f>IF('Atual-TXT'!A4890&lt;&gt;"",VALUE(RIGHT(LEFT('Atual-TXT'!A4890,75),23)),"")</f>
        <v/>
      </c>
      <c r="D4869" s="11" t="str">
        <f>IF('Atual-TXT'!A4890&lt;&gt;"",RIGHT(LEFT('Atual-TXT'!A4890,77),1),"")</f>
        <v/>
      </c>
      <c r="E4869" s="12" t="str">
        <f>IF('Atual-TXT'!A4890&lt;&gt;"",IF(MOD(VALUE(LEFT(A4869,1)),2)=1,IF(D4869="D",C4869,-C4869),IF(D4869="C",C4869,-C4869)),"")</f>
        <v/>
      </c>
    </row>
    <row r="4870" spans="1:5" x14ac:dyDescent="0.2">
      <c r="A4870" s="11" t="str">
        <f>IF('Atual-TXT'!A4891&lt;&gt;"",LEFT('Atual-TXT'!A4891,15),"")</f>
        <v/>
      </c>
      <c r="B4870" s="11" t="str">
        <f>IF('Atual-TXT'!A4891&lt;&gt;"",RIGHT(LEFT('Atual-TXT'!A4891,51),34),"")</f>
        <v/>
      </c>
      <c r="C4870" s="12" t="str">
        <f>IF('Atual-TXT'!A4891&lt;&gt;"",VALUE(RIGHT(LEFT('Atual-TXT'!A4891,75),23)),"")</f>
        <v/>
      </c>
      <c r="D4870" s="11" t="str">
        <f>IF('Atual-TXT'!A4891&lt;&gt;"",RIGHT(LEFT('Atual-TXT'!A4891,77),1),"")</f>
        <v/>
      </c>
      <c r="E4870" s="12" t="str">
        <f>IF('Atual-TXT'!A4891&lt;&gt;"",IF(MOD(VALUE(LEFT(A4870,1)),2)=1,IF(D4870="D",C4870,-C4870),IF(D4870="C",C4870,-C4870)),"")</f>
        <v/>
      </c>
    </row>
    <row r="4871" spans="1:5" x14ac:dyDescent="0.2">
      <c r="A4871" s="11" t="str">
        <f>IF('Atual-TXT'!A4892&lt;&gt;"",LEFT('Atual-TXT'!A4892,15),"")</f>
        <v/>
      </c>
      <c r="B4871" s="11" t="str">
        <f>IF('Atual-TXT'!A4892&lt;&gt;"",RIGHT(LEFT('Atual-TXT'!A4892,51),34),"")</f>
        <v/>
      </c>
      <c r="C4871" s="12" t="str">
        <f>IF('Atual-TXT'!A4892&lt;&gt;"",VALUE(RIGHT(LEFT('Atual-TXT'!A4892,75),23)),"")</f>
        <v/>
      </c>
      <c r="D4871" s="11" t="str">
        <f>IF('Atual-TXT'!A4892&lt;&gt;"",RIGHT(LEFT('Atual-TXT'!A4892,77),1),"")</f>
        <v/>
      </c>
      <c r="E4871" s="12" t="str">
        <f>IF('Atual-TXT'!A4892&lt;&gt;"",IF(MOD(VALUE(LEFT(A4871,1)),2)=1,IF(D4871="D",C4871,-C4871),IF(D4871="C",C4871,-C4871)),"")</f>
        <v/>
      </c>
    </row>
    <row r="4872" spans="1:5" x14ac:dyDescent="0.2">
      <c r="A4872" s="11" t="str">
        <f>IF('Atual-TXT'!A4893&lt;&gt;"",LEFT('Atual-TXT'!A4893,15),"")</f>
        <v/>
      </c>
      <c r="B4872" s="11" t="str">
        <f>IF('Atual-TXT'!A4893&lt;&gt;"",RIGHT(LEFT('Atual-TXT'!A4893,51),34),"")</f>
        <v/>
      </c>
      <c r="C4872" s="12" t="str">
        <f>IF('Atual-TXT'!A4893&lt;&gt;"",VALUE(RIGHT(LEFT('Atual-TXT'!A4893,75),23)),"")</f>
        <v/>
      </c>
      <c r="D4872" s="11" t="str">
        <f>IF('Atual-TXT'!A4893&lt;&gt;"",RIGHT(LEFT('Atual-TXT'!A4893,77),1),"")</f>
        <v/>
      </c>
      <c r="E4872" s="12" t="str">
        <f>IF('Atual-TXT'!A4893&lt;&gt;"",IF(MOD(VALUE(LEFT(A4872,1)),2)=1,IF(D4872="D",C4872,-C4872),IF(D4872="C",C4872,-C4872)),"")</f>
        <v/>
      </c>
    </row>
    <row r="4873" spans="1:5" x14ac:dyDescent="0.2">
      <c r="A4873" s="11" t="str">
        <f>IF('Atual-TXT'!A4894&lt;&gt;"",LEFT('Atual-TXT'!A4894,15),"")</f>
        <v/>
      </c>
      <c r="B4873" s="11" t="str">
        <f>IF('Atual-TXT'!A4894&lt;&gt;"",RIGHT(LEFT('Atual-TXT'!A4894,51),34),"")</f>
        <v/>
      </c>
      <c r="C4873" s="12" t="str">
        <f>IF('Atual-TXT'!A4894&lt;&gt;"",VALUE(RIGHT(LEFT('Atual-TXT'!A4894,75),23)),"")</f>
        <v/>
      </c>
      <c r="D4873" s="11" t="str">
        <f>IF('Atual-TXT'!A4894&lt;&gt;"",RIGHT(LEFT('Atual-TXT'!A4894,77),1),"")</f>
        <v/>
      </c>
      <c r="E4873" s="12" t="str">
        <f>IF('Atual-TXT'!A4894&lt;&gt;"",IF(MOD(VALUE(LEFT(A4873,1)),2)=1,IF(D4873="D",C4873,-C4873),IF(D4873="C",C4873,-C4873)),"")</f>
        <v/>
      </c>
    </row>
    <row r="4874" spans="1:5" x14ac:dyDescent="0.2">
      <c r="A4874" s="11" t="str">
        <f>IF('Atual-TXT'!A4895&lt;&gt;"",LEFT('Atual-TXT'!A4895,15),"")</f>
        <v/>
      </c>
      <c r="B4874" s="11" t="str">
        <f>IF('Atual-TXT'!A4895&lt;&gt;"",RIGHT(LEFT('Atual-TXT'!A4895,51),34),"")</f>
        <v/>
      </c>
      <c r="C4874" s="12" t="str">
        <f>IF('Atual-TXT'!A4895&lt;&gt;"",VALUE(RIGHT(LEFT('Atual-TXT'!A4895,75),23)),"")</f>
        <v/>
      </c>
      <c r="D4874" s="11" t="str">
        <f>IF('Atual-TXT'!A4895&lt;&gt;"",RIGHT(LEFT('Atual-TXT'!A4895,77),1),"")</f>
        <v/>
      </c>
      <c r="E4874" s="12" t="str">
        <f>IF('Atual-TXT'!A4895&lt;&gt;"",IF(MOD(VALUE(LEFT(A4874,1)),2)=1,IF(D4874="D",C4874,-C4874),IF(D4874="C",C4874,-C4874)),"")</f>
        <v/>
      </c>
    </row>
    <row r="4875" spans="1:5" x14ac:dyDescent="0.2">
      <c r="A4875" s="11" t="str">
        <f>IF('Atual-TXT'!A4896&lt;&gt;"",LEFT('Atual-TXT'!A4896,15),"")</f>
        <v/>
      </c>
      <c r="B4875" s="11" t="str">
        <f>IF('Atual-TXT'!A4896&lt;&gt;"",RIGHT(LEFT('Atual-TXT'!A4896,51),34),"")</f>
        <v/>
      </c>
      <c r="C4875" s="12" t="str">
        <f>IF('Atual-TXT'!A4896&lt;&gt;"",VALUE(RIGHT(LEFT('Atual-TXT'!A4896,75),23)),"")</f>
        <v/>
      </c>
      <c r="D4875" s="11" t="str">
        <f>IF('Atual-TXT'!A4896&lt;&gt;"",RIGHT(LEFT('Atual-TXT'!A4896,77),1),"")</f>
        <v/>
      </c>
      <c r="E4875" s="12" t="str">
        <f>IF('Atual-TXT'!A4896&lt;&gt;"",IF(MOD(VALUE(LEFT(A4875,1)),2)=1,IF(D4875="D",C4875,-C4875),IF(D4875="C",C4875,-C4875)),"")</f>
        <v/>
      </c>
    </row>
    <row r="4876" spans="1:5" x14ac:dyDescent="0.2">
      <c r="A4876" s="11" t="str">
        <f>IF('Atual-TXT'!A4897&lt;&gt;"",LEFT('Atual-TXT'!A4897,15),"")</f>
        <v/>
      </c>
      <c r="B4876" s="11" t="str">
        <f>IF('Atual-TXT'!A4897&lt;&gt;"",RIGHT(LEFT('Atual-TXT'!A4897,51),34),"")</f>
        <v/>
      </c>
      <c r="C4876" s="12" t="str">
        <f>IF('Atual-TXT'!A4897&lt;&gt;"",VALUE(RIGHT(LEFT('Atual-TXT'!A4897,75),23)),"")</f>
        <v/>
      </c>
      <c r="D4876" s="11" t="str">
        <f>IF('Atual-TXT'!A4897&lt;&gt;"",RIGHT(LEFT('Atual-TXT'!A4897,77),1),"")</f>
        <v/>
      </c>
      <c r="E4876" s="12" t="str">
        <f>IF('Atual-TXT'!A4897&lt;&gt;"",IF(MOD(VALUE(LEFT(A4876,1)),2)=1,IF(D4876="D",C4876,-C4876),IF(D4876="C",C4876,-C4876)),"")</f>
        <v/>
      </c>
    </row>
    <row r="4877" spans="1:5" x14ac:dyDescent="0.2">
      <c r="A4877" s="11" t="str">
        <f>IF('Atual-TXT'!A4898&lt;&gt;"",LEFT('Atual-TXT'!A4898,15),"")</f>
        <v/>
      </c>
      <c r="B4877" s="11" t="str">
        <f>IF('Atual-TXT'!A4898&lt;&gt;"",RIGHT(LEFT('Atual-TXT'!A4898,51),34),"")</f>
        <v/>
      </c>
      <c r="C4877" s="12" t="str">
        <f>IF('Atual-TXT'!A4898&lt;&gt;"",VALUE(RIGHT(LEFT('Atual-TXT'!A4898,75),23)),"")</f>
        <v/>
      </c>
      <c r="D4877" s="11" t="str">
        <f>IF('Atual-TXT'!A4898&lt;&gt;"",RIGHT(LEFT('Atual-TXT'!A4898,77),1),"")</f>
        <v/>
      </c>
      <c r="E4877" s="12" t="str">
        <f>IF('Atual-TXT'!A4898&lt;&gt;"",IF(MOD(VALUE(LEFT(A4877,1)),2)=1,IF(D4877="D",C4877,-C4877),IF(D4877="C",C4877,-C4877)),"")</f>
        <v/>
      </c>
    </row>
    <row r="4878" spans="1:5" x14ac:dyDescent="0.2">
      <c r="A4878" s="11" t="str">
        <f>IF('Atual-TXT'!A4899&lt;&gt;"",LEFT('Atual-TXT'!A4899,15),"")</f>
        <v/>
      </c>
      <c r="B4878" s="11" t="str">
        <f>IF('Atual-TXT'!A4899&lt;&gt;"",RIGHT(LEFT('Atual-TXT'!A4899,51),34),"")</f>
        <v/>
      </c>
      <c r="C4878" s="12" t="str">
        <f>IF('Atual-TXT'!A4899&lt;&gt;"",VALUE(RIGHT(LEFT('Atual-TXT'!A4899,75),23)),"")</f>
        <v/>
      </c>
      <c r="D4878" s="11" t="str">
        <f>IF('Atual-TXT'!A4899&lt;&gt;"",RIGHT(LEFT('Atual-TXT'!A4899,77),1),"")</f>
        <v/>
      </c>
      <c r="E4878" s="12" t="str">
        <f>IF('Atual-TXT'!A4899&lt;&gt;"",IF(MOD(VALUE(LEFT(A4878,1)),2)=1,IF(D4878="D",C4878,-C4878),IF(D4878="C",C4878,-C4878)),"")</f>
        <v/>
      </c>
    </row>
    <row r="4879" spans="1:5" x14ac:dyDescent="0.2">
      <c r="A4879" s="11" t="str">
        <f>IF('Atual-TXT'!A4900&lt;&gt;"",LEFT('Atual-TXT'!A4900,15),"")</f>
        <v/>
      </c>
      <c r="B4879" s="11" t="str">
        <f>IF('Atual-TXT'!A4900&lt;&gt;"",RIGHT(LEFT('Atual-TXT'!A4900,51),34),"")</f>
        <v/>
      </c>
      <c r="C4879" s="12" t="str">
        <f>IF('Atual-TXT'!A4900&lt;&gt;"",VALUE(RIGHT(LEFT('Atual-TXT'!A4900,75),23)),"")</f>
        <v/>
      </c>
      <c r="D4879" s="11" t="str">
        <f>IF('Atual-TXT'!A4900&lt;&gt;"",RIGHT(LEFT('Atual-TXT'!A4900,77),1),"")</f>
        <v/>
      </c>
      <c r="E4879" s="12" t="str">
        <f>IF('Atual-TXT'!A4900&lt;&gt;"",IF(MOD(VALUE(LEFT(A4879,1)),2)=1,IF(D4879="D",C4879,-C4879),IF(D4879="C",C4879,-C4879)),"")</f>
        <v/>
      </c>
    </row>
    <row r="4880" spans="1:5" x14ac:dyDescent="0.2">
      <c r="A4880" s="11" t="str">
        <f>IF('Atual-TXT'!A4901&lt;&gt;"",LEFT('Atual-TXT'!A4901,15),"")</f>
        <v/>
      </c>
      <c r="B4880" s="11" t="str">
        <f>IF('Atual-TXT'!A4901&lt;&gt;"",RIGHT(LEFT('Atual-TXT'!A4901,51),34),"")</f>
        <v/>
      </c>
      <c r="C4880" s="12" t="str">
        <f>IF('Atual-TXT'!A4901&lt;&gt;"",VALUE(RIGHT(LEFT('Atual-TXT'!A4901,75),23)),"")</f>
        <v/>
      </c>
      <c r="D4880" s="11" t="str">
        <f>IF('Atual-TXT'!A4901&lt;&gt;"",RIGHT(LEFT('Atual-TXT'!A4901,77),1),"")</f>
        <v/>
      </c>
      <c r="E4880" s="12" t="str">
        <f>IF('Atual-TXT'!A4901&lt;&gt;"",IF(MOD(VALUE(LEFT(A4880,1)),2)=1,IF(D4880="D",C4880,-C4880),IF(D4880="C",C4880,-C4880)),"")</f>
        <v/>
      </c>
    </row>
    <row r="4881" spans="1:5" x14ac:dyDescent="0.2">
      <c r="A4881" s="11" t="str">
        <f>IF('Atual-TXT'!A4902&lt;&gt;"",LEFT('Atual-TXT'!A4902,15),"")</f>
        <v/>
      </c>
      <c r="B4881" s="11" t="str">
        <f>IF('Atual-TXT'!A4902&lt;&gt;"",RIGHT(LEFT('Atual-TXT'!A4902,51),34),"")</f>
        <v/>
      </c>
      <c r="C4881" s="12" t="str">
        <f>IF('Atual-TXT'!A4902&lt;&gt;"",VALUE(RIGHT(LEFT('Atual-TXT'!A4902,75),23)),"")</f>
        <v/>
      </c>
      <c r="D4881" s="11" t="str">
        <f>IF('Atual-TXT'!A4902&lt;&gt;"",RIGHT(LEFT('Atual-TXT'!A4902,77),1),"")</f>
        <v/>
      </c>
      <c r="E4881" s="12" t="str">
        <f>IF('Atual-TXT'!A4902&lt;&gt;"",IF(MOD(VALUE(LEFT(A4881,1)),2)=1,IF(D4881="D",C4881,-C4881),IF(D4881="C",C4881,-C4881)),"")</f>
        <v/>
      </c>
    </row>
    <row r="4882" spans="1:5" x14ac:dyDescent="0.2">
      <c r="A4882" s="11" t="str">
        <f>IF('Atual-TXT'!A4903&lt;&gt;"",LEFT('Atual-TXT'!A4903,15),"")</f>
        <v/>
      </c>
      <c r="B4882" s="11" t="str">
        <f>IF('Atual-TXT'!A4903&lt;&gt;"",RIGHT(LEFT('Atual-TXT'!A4903,51),34),"")</f>
        <v/>
      </c>
      <c r="C4882" s="12" t="str">
        <f>IF('Atual-TXT'!A4903&lt;&gt;"",VALUE(RIGHT(LEFT('Atual-TXT'!A4903,75),23)),"")</f>
        <v/>
      </c>
      <c r="D4882" s="11" t="str">
        <f>IF('Atual-TXT'!A4903&lt;&gt;"",RIGHT(LEFT('Atual-TXT'!A4903,77),1),"")</f>
        <v/>
      </c>
      <c r="E4882" s="12" t="str">
        <f>IF('Atual-TXT'!A4903&lt;&gt;"",IF(MOD(VALUE(LEFT(A4882,1)),2)=1,IF(D4882="D",C4882,-C4882),IF(D4882="C",C4882,-C4882)),"")</f>
        <v/>
      </c>
    </row>
    <row r="4883" spans="1:5" x14ac:dyDescent="0.2">
      <c r="A4883" s="11" t="str">
        <f>IF('Atual-TXT'!A4904&lt;&gt;"",LEFT('Atual-TXT'!A4904,15),"")</f>
        <v/>
      </c>
      <c r="B4883" s="11" t="str">
        <f>IF('Atual-TXT'!A4904&lt;&gt;"",RIGHT(LEFT('Atual-TXT'!A4904,51),34),"")</f>
        <v/>
      </c>
      <c r="C4883" s="12" t="str">
        <f>IF('Atual-TXT'!A4904&lt;&gt;"",VALUE(RIGHT(LEFT('Atual-TXT'!A4904,75),23)),"")</f>
        <v/>
      </c>
      <c r="D4883" s="11" t="str">
        <f>IF('Atual-TXT'!A4904&lt;&gt;"",RIGHT(LEFT('Atual-TXT'!A4904,77),1),"")</f>
        <v/>
      </c>
      <c r="E4883" s="12" t="str">
        <f>IF('Atual-TXT'!A4904&lt;&gt;"",IF(MOD(VALUE(LEFT(A4883,1)),2)=1,IF(D4883="D",C4883,-C4883),IF(D4883="C",C4883,-C4883)),"")</f>
        <v/>
      </c>
    </row>
    <row r="4884" spans="1:5" x14ac:dyDescent="0.2">
      <c r="A4884" s="11" t="str">
        <f>IF('Atual-TXT'!A4905&lt;&gt;"",LEFT('Atual-TXT'!A4905,15),"")</f>
        <v/>
      </c>
      <c r="B4884" s="11" t="str">
        <f>IF('Atual-TXT'!A4905&lt;&gt;"",RIGHT(LEFT('Atual-TXT'!A4905,51),34),"")</f>
        <v/>
      </c>
      <c r="C4884" s="12" t="str">
        <f>IF('Atual-TXT'!A4905&lt;&gt;"",VALUE(RIGHT(LEFT('Atual-TXT'!A4905,75),23)),"")</f>
        <v/>
      </c>
      <c r="D4884" s="11" t="str">
        <f>IF('Atual-TXT'!A4905&lt;&gt;"",RIGHT(LEFT('Atual-TXT'!A4905,77),1),"")</f>
        <v/>
      </c>
      <c r="E4884" s="12" t="str">
        <f>IF('Atual-TXT'!A4905&lt;&gt;"",IF(MOD(VALUE(LEFT(A4884,1)),2)=1,IF(D4884="D",C4884,-C4884),IF(D4884="C",C4884,-C4884)),"")</f>
        <v/>
      </c>
    </row>
    <row r="4885" spans="1:5" x14ac:dyDescent="0.2">
      <c r="A4885" s="11" t="str">
        <f>IF('Atual-TXT'!A4906&lt;&gt;"",LEFT('Atual-TXT'!A4906,15),"")</f>
        <v/>
      </c>
      <c r="B4885" s="11" t="str">
        <f>IF('Atual-TXT'!A4906&lt;&gt;"",RIGHT(LEFT('Atual-TXT'!A4906,51),34),"")</f>
        <v/>
      </c>
      <c r="C4885" s="12" t="str">
        <f>IF('Atual-TXT'!A4906&lt;&gt;"",VALUE(RIGHT(LEFT('Atual-TXT'!A4906,75),23)),"")</f>
        <v/>
      </c>
      <c r="D4885" s="11" t="str">
        <f>IF('Atual-TXT'!A4906&lt;&gt;"",RIGHT(LEFT('Atual-TXT'!A4906,77),1),"")</f>
        <v/>
      </c>
      <c r="E4885" s="12" t="str">
        <f>IF('Atual-TXT'!A4906&lt;&gt;"",IF(MOD(VALUE(LEFT(A4885,1)),2)=1,IF(D4885="D",C4885,-C4885),IF(D4885="C",C4885,-C4885)),"")</f>
        <v/>
      </c>
    </row>
    <row r="4886" spans="1:5" x14ac:dyDescent="0.2">
      <c r="A4886" s="11" t="str">
        <f>IF('Atual-TXT'!A4907&lt;&gt;"",LEFT('Atual-TXT'!A4907,15),"")</f>
        <v/>
      </c>
      <c r="B4886" s="11" t="str">
        <f>IF('Atual-TXT'!A4907&lt;&gt;"",RIGHT(LEFT('Atual-TXT'!A4907,51),34),"")</f>
        <v/>
      </c>
      <c r="C4886" s="12" t="str">
        <f>IF('Atual-TXT'!A4907&lt;&gt;"",VALUE(RIGHT(LEFT('Atual-TXT'!A4907,75),23)),"")</f>
        <v/>
      </c>
      <c r="D4886" s="11" t="str">
        <f>IF('Atual-TXT'!A4907&lt;&gt;"",RIGHT(LEFT('Atual-TXT'!A4907,77),1),"")</f>
        <v/>
      </c>
      <c r="E4886" s="12" t="str">
        <f>IF('Atual-TXT'!A4907&lt;&gt;"",IF(MOD(VALUE(LEFT(A4886,1)),2)=1,IF(D4886="D",C4886,-C4886),IF(D4886="C",C4886,-C4886)),"")</f>
        <v/>
      </c>
    </row>
    <row r="4887" spans="1:5" x14ac:dyDescent="0.2">
      <c r="A4887" s="11" t="str">
        <f>IF('Atual-TXT'!A4908&lt;&gt;"",LEFT('Atual-TXT'!A4908,15),"")</f>
        <v/>
      </c>
      <c r="B4887" s="11" t="str">
        <f>IF('Atual-TXT'!A4908&lt;&gt;"",RIGHT(LEFT('Atual-TXT'!A4908,51),34),"")</f>
        <v/>
      </c>
      <c r="C4887" s="12" t="str">
        <f>IF('Atual-TXT'!A4908&lt;&gt;"",VALUE(RIGHT(LEFT('Atual-TXT'!A4908,75),23)),"")</f>
        <v/>
      </c>
      <c r="D4887" s="11" t="str">
        <f>IF('Atual-TXT'!A4908&lt;&gt;"",RIGHT(LEFT('Atual-TXT'!A4908,77),1),"")</f>
        <v/>
      </c>
      <c r="E4887" s="12" t="str">
        <f>IF('Atual-TXT'!A4908&lt;&gt;"",IF(MOD(VALUE(LEFT(A4887,1)),2)=1,IF(D4887="D",C4887,-C4887),IF(D4887="C",C4887,-C4887)),"")</f>
        <v/>
      </c>
    </row>
    <row r="4888" spans="1:5" x14ac:dyDescent="0.2">
      <c r="A4888" s="11" t="str">
        <f>IF('Atual-TXT'!A4909&lt;&gt;"",LEFT('Atual-TXT'!A4909,15),"")</f>
        <v/>
      </c>
      <c r="B4888" s="11" t="str">
        <f>IF('Atual-TXT'!A4909&lt;&gt;"",RIGHT(LEFT('Atual-TXT'!A4909,51),34),"")</f>
        <v/>
      </c>
      <c r="C4888" s="12" t="str">
        <f>IF('Atual-TXT'!A4909&lt;&gt;"",VALUE(RIGHT(LEFT('Atual-TXT'!A4909,75),23)),"")</f>
        <v/>
      </c>
      <c r="D4888" s="11" t="str">
        <f>IF('Atual-TXT'!A4909&lt;&gt;"",RIGHT(LEFT('Atual-TXT'!A4909,77),1),"")</f>
        <v/>
      </c>
      <c r="E4888" s="12" t="str">
        <f>IF('Atual-TXT'!A4909&lt;&gt;"",IF(MOD(VALUE(LEFT(A4888,1)),2)=1,IF(D4888="D",C4888,-C4888),IF(D4888="C",C4888,-C4888)),"")</f>
        <v/>
      </c>
    </row>
    <row r="4889" spans="1:5" x14ac:dyDescent="0.2">
      <c r="A4889" s="11" t="str">
        <f>IF('Atual-TXT'!A4910&lt;&gt;"",LEFT('Atual-TXT'!A4910,15),"")</f>
        <v/>
      </c>
      <c r="B4889" s="11" t="str">
        <f>IF('Atual-TXT'!A4910&lt;&gt;"",RIGHT(LEFT('Atual-TXT'!A4910,51),34),"")</f>
        <v/>
      </c>
      <c r="C4889" s="12" t="str">
        <f>IF('Atual-TXT'!A4910&lt;&gt;"",VALUE(RIGHT(LEFT('Atual-TXT'!A4910,75),23)),"")</f>
        <v/>
      </c>
      <c r="D4889" s="11" t="str">
        <f>IF('Atual-TXT'!A4910&lt;&gt;"",RIGHT(LEFT('Atual-TXT'!A4910,77),1),"")</f>
        <v/>
      </c>
      <c r="E4889" s="12" t="str">
        <f>IF('Atual-TXT'!A4910&lt;&gt;"",IF(MOD(VALUE(LEFT(A4889,1)),2)=1,IF(D4889="D",C4889,-C4889),IF(D4889="C",C4889,-C4889)),"")</f>
        <v/>
      </c>
    </row>
    <row r="4890" spans="1:5" x14ac:dyDescent="0.2">
      <c r="A4890" s="11" t="str">
        <f>IF('Atual-TXT'!A4911&lt;&gt;"",LEFT('Atual-TXT'!A4911,15),"")</f>
        <v/>
      </c>
      <c r="B4890" s="11" t="str">
        <f>IF('Atual-TXT'!A4911&lt;&gt;"",RIGHT(LEFT('Atual-TXT'!A4911,51),34),"")</f>
        <v/>
      </c>
      <c r="C4890" s="12" t="str">
        <f>IF('Atual-TXT'!A4911&lt;&gt;"",VALUE(RIGHT(LEFT('Atual-TXT'!A4911,75),23)),"")</f>
        <v/>
      </c>
      <c r="D4890" s="11" t="str">
        <f>IF('Atual-TXT'!A4911&lt;&gt;"",RIGHT(LEFT('Atual-TXT'!A4911,77),1),"")</f>
        <v/>
      </c>
      <c r="E4890" s="12" t="str">
        <f>IF('Atual-TXT'!A4911&lt;&gt;"",IF(MOD(VALUE(LEFT(A4890,1)),2)=1,IF(D4890="D",C4890,-C4890),IF(D4890="C",C4890,-C4890)),"")</f>
        <v/>
      </c>
    </row>
    <row r="4891" spans="1:5" x14ac:dyDescent="0.2">
      <c r="A4891" s="11" t="str">
        <f>IF('Atual-TXT'!A4912&lt;&gt;"",LEFT('Atual-TXT'!A4912,15),"")</f>
        <v/>
      </c>
      <c r="B4891" s="11" t="str">
        <f>IF('Atual-TXT'!A4912&lt;&gt;"",RIGHT(LEFT('Atual-TXT'!A4912,51),34),"")</f>
        <v/>
      </c>
      <c r="C4891" s="12" t="str">
        <f>IF('Atual-TXT'!A4912&lt;&gt;"",VALUE(RIGHT(LEFT('Atual-TXT'!A4912,75),23)),"")</f>
        <v/>
      </c>
      <c r="D4891" s="11" t="str">
        <f>IF('Atual-TXT'!A4912&lt;&gt;"",RIGHT(LEFT('Atual-TXT'!A4912,77),1),"")</f>
        <v/>
      </c>
      <c r="E4891" s="12" t="str">
        <f>IF('Atual-TXT'!A4912&lt;&gt;"",IF(MOD(VALUE(LEFT(A4891,1)),2)=1,IF(D4891="D",C4891,-C4891),IF(D4891="C",C4891,-C4891)),"")</f>
        <v/>
      </c>
    </row>
    <row r="4892" spans="1:5" x14ac:dyDescent="0.2">
      <c r="A4892" s="11" t="str">
        <f>IF('Atual-TXT'!A4913&lt;&gt;"",LEFT('Atual-TXT'!A4913,15),"")</f>
        <v/>
      </c>
      <c r="B4892" s="11" t="str">
        <f>IF('Atual-TXT'!A4913&lt;&gt;"",RIGHT(LEFT('Atual-TXT'!A4913,51),34),"")</f>
        <v/>
      </c>
      <c r="C4892" s="12" t="str">
        <f>IF('Atual-TXT'!A4913&lt;&gt;"",VALUE(RIGHT(LEFT('Atual-TXT'!A4913,75),23)),"")</f>
        <v/>
      </c>
      <c r="D4892" s="11" t="str">
        <f>IF('Atual-TXT'!A4913&lt;&gt;"",RIGHT(LEFT('Atual-TXT'!A4913,77),1),"")</f>
        <v/>
      </c>
      <c r="E4892" s="12" t="str">
        <f>IF('Atual-TXT'!A4913&lt;&gt;"",IF(MOD(VALUE(LEFT(A4892,1)),2)=1,IF(D4892="D",C4892,-C4892),IF(D4892="C",C4892,-C4892)),"")</f>
        <v/>
      </c>
    </row>
    <row r="4893" spans="1:5" x14ac:dyDescent="0.2">
      <c r="A4893" s="11" t="str">
        <f>IF('Atual-TXT'!A4914&lt;&gt;"",LEFT('Atual-TXT'!A4914,15),"")</f>
        <v/>
      </c>
      <c r="B4893" s="11" t="str">
        <f>IF('Atual-TXT'!A4914&lt;&gt;"",RIGHT(LEFT('Atual-TXT'!A4914,51),34),"")</f>
        <v/>
      </c>
      <c r="C4893" s="12" t="str">
        <f>IF('Atual-TXT'!A4914&lt;&gt;"",VALUE(RIGHT(LEFT('Atual-TXT'!A4914,75),23)),"")</f>
        <v/>
      </c>
      <c r="D4893" s="11" t="str">
        <f>IF('Atual-TXT'!A4914&lt;&gt;"",RIGHT(LEFT('Atual-TXT'!A4914,77),1),"")</f>
        <v/>
      </c>
      <c r="E4893" s="12" t="str">
        <f>IF('Atual-TXT'!A4914&lt;&gt;"",IF(MOD(VALUE(LEFT(A4893,1)),2)=1,IF(D4893="D",C4893,-C4893),IF(D4893="C",C4893,-C4893)),"")</f>
        <v/>
      </c>
    </row>
    <row r="4894" spans="1:5" x14ac:dyDescent="0.2">
      <c r="A4894" s="11" t="str">
        <f>IF('Atual-TXT'!A4915&lt;&gt;"",LEFT('Atual-TXT'!A4915,15),"")</f>
        <v/>
      </c>
      <c r="B4894" s="11" t="str">
        <f>IF('Atual-TXT'!A4915&lt;&gt;"",RIGHT(LEFT('Atual-TXT'!A4915,51),34),"")</f>
        <v/>
      </c>
      <c r="C4894" s="12" t="str">
        <f>IF('Atual-TXT'!A4915&lt;&gt;"",VALUE(RIGHT(LEFT('Atual-TXT'!A4915,75),23)),"")</f>
        <v/>
      </c>
      <c r="D4894" s="11" t="str">
        <f>IF('Atual-TXT'!A4915&lt;&gt;"",RIGHT(LEFT('Atual-TXT'!A4915,77),1),"")</f>
        <v/>
      </c>
      <c r="E4894" s="12" t="str">
        <f>IF('Atual-TXT'!A4915&lt;&gt;"",IF(MOD(VALUE(LEFT(A4894,1)),2)=1,IF(D4894="D",C4894,-C4894),IF(D4894="C",C4894,-C4894)),"")</f>
        <v/>
      </c>
    </row>
    <row r="4895" spans="1:5" x14ac:dyDescent="0.2">
      <c r="A4895" s="11" t="str">
        <f>IF('Atual-TXT'!A4916&lt;&gt;"",LEFT('Atual-TXT'!A4916,15),"")</f>
        <v/>
      </c>
      <c r="B4895" s="11" t="str">
        <f>IF('Atual-TXT'!A4916&lt;&gt;"",RIGHT(LEFT('Atual-TXT'!A4916,51),34),"")</f>
        <v/>
      </c>
      <c r="C4895" s="12" t="str">
        <f>IF('Atual-TXT'!A4916&lt;&gt;"",VALUE(RIGHT(LEFT('Atual-TXT'!A4916,75),23)),"")</f>
        <v/>
      </c>
      <c r="D4895" s="11" t="str">
        <f>IF('Atual-TXT'!A4916&lt;&gt;"",RIGHT(LEFT('Atual-TXT'!A4916,77),1),"")</f>
        <v/>
      </c>
      <c r="E4895" s="12" t="str">
        <f>IF('Atual-TXT'!A4916&lt;&gt;"",IF(MOD(VALUE(LEFT(A4895,1)),2)=1,IF(D4895="D",C4895,-C4895),IF(D4895="C",C4895,-C4895)),"")</f>
        <v/>
      </c>
    </row>
    <row r="4896" spans="1:5" x14ac:dyDescent="0.2">
      <c r="A4896" s="11" t="str">
        <f>IF('Atual-TXT'!A4917&lt;&gt;"",LEFT('Atual-TXT'!A4917,15),"")</f>
        <v/>
      </c>
      <c r="B4896" s="11" t="str">
        <f>IF('Atual-TXT'!A4917&lt;&gt;"",RIGHT(LEFT('Atual-TXT'!A4917,51),34),"")</f>
        <v/>
      </c>
      <c r="C4896" s="12" t="str">
        <f>IF('Atual-TXT'!A4917&lt;&gt;"",VALUE(RIGHT(LEFT('Atual-TXT'!A4917,75),23)),"")</f>
        <v/>
      </c>
      <c r="D4896" s="11" t="str">
        <f>IF('Atual-TXT'!A4917&lt;&gt;"",RIGHT(LEFT('Atual-TXT'!A4917,77),1),"")</f>
        <v/>
      </c>
      <c r="E4896" s="12" t="str">
        <f>IF('Atual-TXT'!A4917&lt;&gt;"",IF(MOD(VALUE(LEFT(A4896,1)),2)=1,IF(D4896="D",C4896,-C4896),IF(D4896="C",C4896,-C4896)),"")</f>
        <v/>
      </c>
    </row>
    <row r="4897" spans="1:5" x14ac:dyDescent="0.2">
      <c r="A4897" s="11" t="str">
        <f>IF('Atual-TXT'!A4918&lt;&gt;"",LEFT('Atual-TXT'!A4918,15),"")</f>
        <v/>
      </c>
      <c r="B4897" s="11" t="str">
        <f>IF('Atual-TXT'!A4918&lt;&gt;"",RIGHT(LEFT('Atual-TXT'!A4918,51),34),"")</f>
        <v/>
      </c>
      <c r="C4897" s="12" t="str">
        <f>IF('Atual-TXT'!A4918&lt;&gt;"",VALUE(RIGHT(LEFT('Atual-TXT'!A4918,75),23)),"")</f>
        <v/>
      </c>
      <c r="D4897" s="11" t="str">
        <f>IF('Atual-TXT'!A4918&lt;&gt;"",RIGHT(LEFT('Atual-TXT'!A4918,77),1),"")</f>
        <v/>
      </c>
      <c r="E4897" s="12" t="str">
        <f>IF('Atual-TXT'!A4918&lt;&gt;"",IF(MOD(VALUE(LEFT(A4897,1)),2)=1,IF(D4897="D",C4897,-C4897),IF(D4897="C",C4897,-C4897)),"")</f>
        <v/>
      </c>
    </row>
    <row r="4898" spans="1:5" x14ac:dyDescent="0.2">
      <c r="A4898" s="11" t="str">
        <f>IF('Atual-TXT'!A4919&lt;&gt;"",LEFT('Atual-TXT'!A4919,15),"")</f>
        <v/>
      </c>
      <c r="B4898" s="11" t="str">
        <f>IF('Atual-TXT'!A4919&lt;&gt;"",RIGHT(LEFT('Atual-TXT'!A4919,51),34),"")</f>
        <v/>
      </c>
      <c r="C4898" s="12" t="str">
        <f>IF('Atual-TXT'!A4919&lt;&gt;"",VALUE(RIGHT(LEFT('Atual-TXT'!A4919,75),23)),"")</f>
        <v/>
      </c>
      <c r="D4898" s="11" t="str">
        <f>IF('Atual-TXT'!A4919&lt;&gt;"",RIGHT(LEFT('Atual-TXT'!A4919,77),1),"")</f>
        <v/>
      </c>
      <c r="E4898" s="12" t="str">
        <f>IF('Atual-TXT'!A4919&lt;&gt;"",IF(MOD(VALUE(LEFT(A4898,1)),2)=1,IF(D4898="D",C4898,-C4898),IF(D4898="C",C4898,-C4898)),"")</f>
        <v/>
      </c>
    </row>
    <row r="4899" spans="1:5" x14ac:dyDescent="0.2">
      <c r="A4899" s="11" t="str">
        <f>IF('Atual-TXT'!A4920&lt;&gt;"",LEFT('Atual-TXT'!A4920,15),"")</f>
        <v/>
      </c>
      <c r="B4899" s="11" t="str">
        <f>IF('Atual-TXT'!A4920&lt;&gt;"",RIGHT(LEFT('Atual-TXT'!A4920,51),34),"")</f>
        <v/>
      </c>
      <c r="C4899" s="12" t="str">
        <f>IF('Atual-TXT'!A4920&lt;&gt;"",VALUE(RIGHT(LEFT('Atual-TXT'!A4920,75),23)),"")</f>
        <v/>
      </c>
      <c r="D4899" s="11" t="str">
        <f>IF('Atual-TXT'!A4920&lt;&gt;"",RIGHT(LEFT('Atual-TXT'!A4920,77),1),"")</f>
        <v/>
      </c>
      <c r="E4899" s="12" t="str">
        <f>IF('Atual-TXT'!A4920&lt;&gt;"",IF(MOD(VALUE(LEFT(A4899,1)),2)=1,IF(D4899="D",C4899,-C4899),IF(D4899="C",C4899,-C4899)),"")</f>
        <v/>
      </c>
    </row>
    <row r="4900" spans="1:5" x14ac:dyDescent="0.2">
      <c r="A4900" s="11" t="str">
        <f>IF('Atual-TXT'!A4921&lt;&gt;"",LEFT('Atual-TXT'!A4921,15),"")</f>
        <v/>
      </c>
      <c r="B4900" s="11" t="str">
        <f>IF('Atual-TXT'!A4921&lt;&gt;"",RIGHT(LEFT('Atual-TXT'!A4921,51),34),"")</f>
        <v/>
      </c>
      <c r="C4900" s="12" t="str">
        <f>IF('Atual-TXT'!A4921&lt;&gt;"",VALUE(RIGHT(LEFT('Atual-TXT'!A4921,75),23)),"")</f>
        <v/>
      </c>
      <c r="D4900" s="11" t="str">
        <f>IF('Atual-TXT'!A4921&lt;&gt;"",RIGHT(LEFT('Atual-TXT'!A4921,77),1),"")</f>
        <v/>
      </c>
      <c r="E4900" s="12" t="str">
        <f>IF('Atual-TXT'!A4921&lt;&gt;"",IF(MOD(VALUE(LEFT(A4900,1)),2)=1,IF(D4900="D",C4900,-C4900),IF(D4900="C",C4900,-C4900)),"")</f>
        <v/>
      </c>
    </row>
    <row r="4901" spans="1:5" x14ac:dyDescent="0.2">
      <c r="A4901" s="11" t="str">
        <f>IF('Atual-TXT'!A4922&lt;&gt;"",LEFT('Atual-TXT'!A4922,15),"")</f>
        <v/>
      </c>
      <c r="B4901" s="11" t="str">
        <f>IF('Atual-TXT'!A4922&lt;&gt;"",RIGHT(LEFT('Atual-TXT'!A4922,51),34),"")</f>
        <v/>
      </c>
      <c r="C4901" s="12" t="str">
        <f>IF('Atual-TXT'!A4922&lt;&gt;"",VALUE(RIGHT(LEFT('Atual-TXT'!A4922,75),23)),"")</f>
        <v/>
      </c>
      <c r="D4901" s="11" t="str">
        <f>IF('Atual-TXT'!A4922&lt;&gt;"",RIGHT(LEFT('Atual-TXT'!A4922,77),1),"")</f>
        <v/>
      </c>
      <c r="E4901" s="12" t="str">
        <f>IF('Atual-TXT'!A4922&lt;&gt;"",IF(MOD(VALUE(LEFT(A4901,1)),2)=1,IF(D4901="D",C4901,-C4901),IF(D4901="C",C4901,-C4901)),"")</f>
        <v/>
      </c>
    </row>
    <row r="4902" spans="1:5" x14ac:dyDescent="0.2">
      <c r="A4902" s="11" t="str">
        <f>IF('Atual-TXT'!A4923&lt;&gt;"",LEFT('Atual-TXT'!A4923,15),"")</f>
        <v/>
      </c>
      <c r="B4902" s="11" t="str">
        <f>IF('Atual-TXT'!A4923&lt;&gt;"",RIGHT(LEFT('Atual-TXT'!A4923,51),34),"")</f>
        <v/>
      </c>
      <c r="C4902" s="12" t="str">
        <f>IF('Atual-TXT'!A4923&lt;&gt;"",VALUE(RIGHT(LEFT('Atual-TXT'!A4923,75),23)),"")</f>
        <v/>
      </c>
      <c r="D4902" s="11" t="str">
        <f>IF('Atual-TXT'!A4923&lt;&gt;"",RIGHT(LEFT('Atual-TXT'!A4923,77),1),"")</f>
        <v/>
      </c>
      <c r="E4902" s="12" t="str">
        <f>IF('Atual-TXT'!A4923&lt;&gt;"",IF(MOD(VALUE(LEFT(A4902,1)),2)=1,IF(D4902="D",C4902,-C4902),IF(D4902="C",C4902,-C4902)),"")</f>
        <v/>
      </c>
    </row>
    <row r="4903" spans="1:5" x14ac:dyDescent="0.2">
      <c r="A4903" s="11" t="str">
        <f>IF('Atual-TXT'!A4924&lt;&gt;"",LEFT('Atual-TXT'!A4924,15),"")</f>
        <v/>
      </c>
      <c r="B4903" s="11" t="str">
        <f>IF('Atual-TXT'!A4924&lt;&gt;"",RIGHT(LEFT('Atual-TXT'!A4924,51),34),"")</f>
        <v/>
      </c>
      <c r="C4903" s="12" t="str">
        <f>IF('Atual-TXT'!A4924&lt;&gt;"",VALUE(RIGHT(LEFT('Atual-TXT'!A4924,75),23)),"")</f>
        <v/>
      </c>
      <c r="D4903" s="11" t="str">
        <f>IF('Atual-TXT'!A4924&lt;&gt;"",RIGHT(LEFT('Atual-TXT'!A4924,77),1),"")</f>
        <v/>
      </c>
      <c r="E4903" s="12" t="str">
        <f>IF('Atual-TXT'!A4924&lt;&gt;"",IF(MOD(VALUE(LEFT(A4903,1)),2)=1,IF(D4903="D",C4903,-C4903),IF(D4903="C",C4903,-C4903)),"")</f>
        <v/>
      </c>
    </row>
    <row r="4904" spans="1:5" x14ac:dyDescent="0.2">
      <c r="A4904" s="11" t="str">
        <f>IF('Atual-TXT'!A4925&lt;&gt;"",LEFT('Atual-TXT'!A4925,15),"")</f>
        <v/>
      </c>
      <c r="B4904" s="11" t="str">
        <f>IF('Atual-TXT'!A4925&lt;&gt;"",RIGHT(LEFT('Atual-TXT'!A4925,51),34),"")</f>
        <v/>
      </c>
      <c r="C4904" s="12" t="str">
        <f>IF('Atual-TXT'!A4925&lt;&gt;"",VALUE(RIGHT(LEFT('Atual-TXT'!A4925,75),23)),"")</f>
        <v/>
      </c>
      <c r="D4904" s="11" t="str">
        <f>IF('Atual-TXT'!A4925&lt;&gt;"",RIGHT(LEFT('Atual-TXT'!A4925,77),1),"")</f>
        <v/>
      </c>
      <c r="E4904" s="12" t="str">
        <f>IF('Atual-TXT'!A4925&lt;&gt;"",IF(MOD(VALUE(LEFT(A4904,1)),2)=1,IF(D4904="D",C4904,-C4904),IF(D4904="C",C4904,-C4904)),"")</f>
        <v/>
      </c>
    </row>
    <row r="4905" spans="1:5" x14ac:dyDescent="0.2">
      <c r="A4905" s="11" t="str">
        <f>IF('Atual-TXT'!A4926&lt;&gt;"",LEFT('Atual-TXT'!A4926,15),"")</f>
        <v/>
      </c>
      <c r="B4905" s="11" t="str">
        <f>IF('Atual-TXT'!A4926&lt;&gt;"",RIGHT(LEFT('Atual-TXT'!A4926,51),34),"")</f>
        <v/>
      </c>
      <c r="C4905" s="12" t="str">
        <f>IF('Atual-TXT'!A4926&lt;&gt;"",VALUE(RIGHT(LEFT('Atual-TXT'!A4926,75),23)),"")</f>
        <v/>
      </c>
      <c r="D4905" s="11" t="str">
        <f>IF('Atual-TXT'!A4926&lt;&gt;"",RIGHT(LEFT('Atual-TXT'!A4926,77),1),"")</f>
        <v/>
      </c>
      <c r="E4905" s="12" t="str">
        <f>IF('Atual-TXT'!A4926&lt;&gt;"",IF(MOD(VALUE(LEFT(A4905,1)),2)=1,IF(D4905="D",C4905,-C4905),IF(D4905="C",C4905,-C4905)),"")</f>
        <v/>
      </c>
    </row>
    <row r="4906" spans="1:5" x14ac:dyDescent="0.2">
      <c r="A4906" s="11" t="str">
        <f>IF('Atual-TXT'!A4927&lt;&gt;"",LEFT('Atual-TXT'!A4927,15),"")</f>
        <v/>
      </c>
      <c r="B4906" s="11" t="str">
        <f>IF('Atual-TXT'!A4927&lt;&gt;"",RIGHT(LEFT('Atual-TXT'!A4927,51),34),"")</f>
        <v/>
      </c>
      <c r="C4906" s="12" t="str">
        <f>IF('Atual-TXT'!A4927&lt;&gt;"",VALUE(RIGHT(LEFT('Atual-TXT'!A4927,75),23)),"")</f>
        <v/>
      </c>
      <c r="D4906" s="11" t="str">
        <f>IF('Atual-TXT'!A4927&lt;&gt;"",RIGHT(LEFT('Atual-TXT'!A4927,77),1),"")</f>
        <v/>
      </c>
      <c r="E4906" s="12" t="str">
        <f>IF('Atual-TXT'!A4927&lt;&gt;"",IF(MOD(VALUE(LEFT(A4906,1)),2)=1,IF(D4906="D",C4906,-C4906),IF(D4906="C",C4906,-C4906)),"")</f>
        <v/>
      </c>
    </row>
    <row r="4907" spans="1:5" x14ac:dyDescent="0.2">
      <c r="A4907" s="11" t="str">
        <f>IF('Atual-TXT'!A4928&lt;&gt;"",LEFT('Atual-TXT'!A4928,15),"")</f>
        <v/>
      </c>
      <c r="B4907" s="11" t="str">
        <f>IF('Atual-TXT'!A4928&lt;&gt;"",RIGHT(LEFT('Atual-TXT'!A4928,51),34),"")</f>
        <v/>
      </c>
      <c r="C4907" s="12" t="str">
        <f>IF('Atual-TXT'!A4928&lt;&gt;"",VALUE(RIGHT(LEFT('Atual-TXT'!A4928,75),23)),"")</f>
        <v/>
      </c>
      <c r="D4907" s="11" t="str">
        <f>IF('Atual-TXT'!A4928&lt;&gt;"",RIGHT(LEFT('Atual-TXT'!A4928,77),1),"")</f>
        <v/>
      </c>
      <c r="E4907" s="12" t="str">
        <f>IF('Atual-TXT'!A4928&lt;&gt;"",IF(MOD(VALUE(LEFT(A4907,1)),2)=1,IF(D4907="D",C4907,-C4907),IF(D4907="C",C4907,-C4907)),"")</f>
        <v/>
      </c>
    </row>
    <row r="4908" spans="1:5" x14ac:dyDescent="0.2">
      <c r="A4908" s="11" t="str">
        <f>IF('Atual-TXT'!A4929&lt;&gt;"",LEFT('Atual-TXT'!A4929,15),"")</f>
        <v/>
      </c>
      <c r="B4908" s="11" t="str">
        <f>IF('Atual-TXT'!A4929&lt;&gt;"",RIGHT(LEFT('Atual-TXT'!A4929,51),34),"")</f>
        <v/>
      </c>
      <c r="C4908" s="12" t="str">
        <f>IF('Atual-TXT'!A4929&lt;&gt;"",VALUE(RIGHT(LEFT('Atual-TXT'!A4929,75),23)),"")</f>
        <v/>
      </c>
      <c r="D4908" s="11" t="str">
        <f>IF('Atual-TXT'!A4929&lt;&gt;"",RIGHT(LEFT('Atual-TXT'!A4929,77),1),"")</f>
        <v/>
      </c>
      <c r="E4908" s="12" t="str">
        <f>IF('Atual-TXT'!A4929&lt;&gt;"",IF(MOD(VALUE(LEFT(A4908,1)),2)=1,IF(D4908="D",C4908,-C4908),IF(D4908="C",C4908,-C4908)),"")</f>
        <v/>
      </c>
    </row>
    <row r="4909" spans="1:5" x14ac:dyDescent="0.2">
      <c r="A4909" s="11" t="str">
        <f>IF('Atual-TXT'!A4930&lt;&gt;"",LEFT('Atual-TXT'!A4930,15),"")</f>
        <v/>
      </c>
      <c r="B4909" s="11" t="str">
        <f>IF('Atual-TXT'!A4930&lt;&gt;"",RIGHT(LEFT('Atual-TXT'!A4930,51),34),"")</f>
        <v/>
      </c>
      <c r="C4909" s="12" t="str">
        <f>IF('Atual-TXT'!A4930&lt;&gt;"",VALUE(RIGHT(LEFT('Atual-TXT'!A4930,75),23)),"")</f>
        <v/>
      </c>
      <c r="D4909" s="11" t="str">
        <f>IF('Atual-TXT'!A4930&lt;&gt;"",RIGHT(LEFT('Atual-TXT'!A4930,77),1),"")</f>
        <v/>
      </c>
      <c r="E4909" s="12" t="str">
        <f>IF('Atual-TXT'!A4930&lt;&gt;"",IF(MOD(VALUE(LEFT(A4909,1)),2)=1,IF(D4909="D",C4909,-C4909),IF(D4909="C",C4909,-C4909)),"")</f>
        <v/>
      </c>
    </row>
    <row r="4910" spans="1:5" x14ac:dyDescent="0.2">
      <c r="A4910" s="11" t="str">
        <f>IF('Atual-TXT'!A4931&lt;&gt;"",LEFT('Atual-TXT'!A4931,15),"")</f>
        <v/>
      </c>
      <c r="B4910" s="11" t="str">
        <f>IF('Atual-TXT'!A4931&lt;&gt;"",RIGHT(LEFT('Atual-TXT'!A4931,51),34),"")</f>
        <v/>
      </c>
      <c r="C4910" s="12" t="str">
        <f>IF('Atual-TXT'!A4931&lt;&gt;"",VALUE(RIGHT(LEFT('Atual-TXT'!A4931,75),23)),"")</f>
        <v/>
      </c>
      <c r="D4910" s="11" t="str">
        <f>IF('Atual-TXT'!A4931&lt;&gt;"",RIGHT(LEFT('Atual-TXT'!A4931,77),1),"")</f>
        <v/>
      </c>
      <c r="E4910" s="12" t="str">
        <f>IF('Atual-TXT'!A4931&lt;&gt;"",IF(MOD(VALUE(LEFT(A4910,1)),2)=1,IF(D4910="D",C4910,-C4910),IF(D4910="C",C4910,-C4910)),"")</f>
        <v/>
      </c>
    </row>
    <row r="4911" spans="1:5" x14ac:dyDescent="0.2">
      <c r="A4911" s="11" t="str">
        <f>IF('Atual-TXT'!A4932&lt;&gt;"",LEFT('Atual-TXT'!A4932,15),"")</f>
        <v/>
      </c>
      <c r="B4911" s="11" t="str">
        <f>IF('Atual-TXT'!A4932&lt;&gt;"",RIGHT(LEFT('Atual-TXT'!A4932,51),34),"")</f>
        <v/>
      </c>
      <c r="C4911" s="12" t="str">
        <f>IF('Atual-TXT'!A4932&lt;&gt;"",VALUE(RIGHT(LEFT('Atual-TXT'!A4932,75),23)),"")</f>
        <v/>
      </c>
      <c r="D4911" s="11" t="str">
        <f>IF('Atual-TXT'!A4932&lt;&gt;"",RIGHT(LEFT('Atual-TXT'!A4932,77),1),"")</f>
        <v/>
      </c>
      <c r="E4911" s="12" t="str">
        <f>IF('Atual-TXT'!A4932&lt;&gt;"",IF(MOD(VALUE(LEFT(A4911,1)),2)=1,IF(D4911="D",C4911,-C4911),IF(D4911="C",C4911,-C4911)),"")</f>
        <v/>
      </c>
    </row>
    <row r="4912" spans="1:5" x14ac:dyDescent="0.2">
      <c r="A4912" s="11" t="str">
        <f>IF('Atual-TXT'!A4933&lt;&gt;"",LEFT('Atual-TXT'!A4933,15),"")</f>
        <v/>
      </c>
      <c r="B4912" s="11" t="str">
        <f>IF('Atual-TXT'!A4933&lt;&gt;"",RIGHT(LEFT('Atual-TXT'!A4933,51),34),"")</f>
        <v/>
      </c>
      <c r="C4912" s="12" t="str">
        <f>IF('Atual-TXT'!A4933&lt;&gt;"",VALUE(RIGHT(LEFT('Atual-TXT'!A4933,75),23)),"")</f>
        <v/>
      </c>
      <c r="D4912" s="11" t="str">
        <f>IF('Atual-TXT'!A4933&lt;&gt;"",RIGHT(LEFT('Atual-TXT'!A4933,77),1),"")</f>
        <v/>
      </c>
      <c r="E4912" s="12" t="str">
        <f>IF('Atual-TXT'!A4933&lt;&gt;"",IF(MOD(VALUE(LEFT(A4912,1)),2)=1,IF(D4912="D",C4912,-C4912),IF(D4912="C",C4912,-C4912)),"")</f>
        <v/>
      </c>
    </row>
    <row r="4913" spans="1:5" x14ac:dyDescent="0.2">
      <c r="A4913" s="11" t="str">
        <f>IF('Atual-TXT'!A4934&lt;&gt;"",LEFT('Atual-TXT'!A4934,15),"")</f>
        <v/>
      </c>
      <c r="B4913" s="11" t="str">
        <f>IF('Atual-TXT'!A4934&lt;&gt;"",RIGHT(LEFT('Atual-TXT'!A4934,51),34),"")</f>
        <v/>
      </c>
      <c r="C4913" s="12" t="str">
        <f>IF('Atual-TXT'!A4934&lt;&gt;"",VALUE(RIGHT(LEFT('Atual-TXT'!A4934,75),23)),"")</f>
        <v/>
      </c>
      <c r="D4913" s="11" t="str">
        <f>IF('Atual-TXT'!A4934&lt;&gt;"",RIGHT(LEFT('Atual-TXT'!A4934,77),1),"")</f>
        <v/>
      </c>
      <c r="E4913" s="12" t="str">
        <f>IF('Atual-TXT'!A4934&lt;&gt;"",IF(MOD(VALUE(LEFT(A4913,1)),2)=1,IF(D4913="D",C4913,-C4913),IF(D4913="C",C4913,-C4913)),"")</f>
        <v/>
      </c>
    </row>
    <row r="4914" spans="1:5" x14ac:dyDescent="0.2">
      <c r="A4914" s="11" t="str">
        <f>IF('Atual-TXT'!A4935&lt;&gt;"",LEFT('Atual-TXT'!A4935,15),"")</f>
        <v/>
      </c>
      <c r="B4914" s="11" t="str">
        <f>IF('Atual-TXT'!A4935&lt;&gt;"",RIGHT(LEFT('Atual-TXT'!A4935,51),34),"")</f>
        <v/>
      </c>
      <c r="C4914" s="12" t="str">
        <f>IF('Atual-TXT'!A4935&lt;&gt;"",VALUE(RIGHT(LEFT('Atual-TXT'!A4935,75),23)),"")</f>
        <v/>
      </c>
      <c r="D4914" s="11" t="str">
        <f>IF('Atual-TXT'!A4935&lt;&gt;"",RIGHT(LEFT('Atual-TXT'!A4935,77),1),"")</f>
        <v/>
      </c>
      <c r="E4914" s="12" t="str">
        <f>IF('Atual-TXT'!A4935&lt;&gt;"",IF(MOD(VALUE(LEFT(A4914,1)),2)=1,IF(D4914="D",C4914,-C4914),IF(D4914="C",C4914,-C4914)),"")</f>
        <v/>
      </c>
    </row>
    <row r="4915" spans="1:5" x14ac:dyDescent="0.2">
      <c r="A4915" s="11" t="str">
        <f>IF('Atual-TXT'!A4936&lt;&gt;"",LEFT('Atual-TXT'!A4936,15),"")</f>
        <v/>
      </c>
      <c r="B4915" s="11" t="str">
        <f>IF('Atual-TXT'!A4936&lt;&gt;"",RIGHT(LEFT('Atual-TXT'!A4936,51),34),"")</f>
        <v/>
      </c>
      <c r="C4915" s="12" t="str">
        <f>IF('Atual-TXT'!A4936&lt;&gt;"",VALUE(RIGHT(LEFT('Atual-TXT'!A4936,75),23)),"")</f>
        <v/>
      </c>
      <c r="D4915" s="11" t="str">
        <f>IF('Atual-TXT'!A4936&lt;&gt;"",RIGHT(LEFT('Atual-TXT'!A4936,77),1),"")</f>
        <v/>
      </c>
      <c r="E4915" s="12" t="str">
        <f>IF('Atual-TXT'!A4936&lt;&gt;"",IF(MOD(VALUE(LEFT(A4915,1)),2)=1,IF(D4915="D",C4915,-C4915),IF(D4915="C",C4915,-C4915)),"")</f>
        <v/>
      </c>
    </row>
    <row r="4916" spans="1:5" x14ac:dyDescent="0.2">
      <c r="A4916" s="11" t="str">
        <f>IF('Atual-TXT'!A4937&lt;&gt;"",LEFT('Atual-TXT'!A4937,15),"")</f>
        <v/>
      </c>
      <c r="B4916" s="11" t="str">
        <f>IF('Atual-TXT'!A4937&lt;&gt;"",RIGHT(LEFT('Atual-TXT'!A4937,51),34),"")</f>
        <v/>
      </c>
      <c r="C4916" s="12" t="str">
        <f>IF('Atual-TXT'!A4937&lt;&gt;"",VALUE(RIGHT(LEFT('Atual-TXT'!A4937,75),23)),"")</f>
        <v/>
      </c>
      <c r="D4916" s="11" t="str">
        <f>IF('Atual-TXT'!A4937&lt;&gt;"",RIGHT(LEFT('Atual-TXT'!A4937,77),1),"")</f>
        <v/>
      </c>
      <c r="E4916" s="12" t="str">
        <f>IF('Atual-TXT'!A4937&lt;&gt;"",IF(MOD(VALUE(LEFT(A4916,1)),2)=1,IF(D4916="D",C4916,-C4916),IF(D4916="C",C4916,-C4916)),"")</f>
        <v/>
      </c>
    </row>
    <row r="4917" spans="1:5" x14ac:dyDescent="0.2">
      <c r="A4917" s="11" t="str">
        <f>IF('Atual-TXT'!A4938&lt;&gt;"",LEFT('Atual-TXT'!A4938,15),"")</f>
        <v/>
      </c>
      <c r="B4917" s="11" t="str">
        <f>IF('Atual-TXT'!A4938&lt;&gt;"",RIGHT(LEFT('Atual-TXT'!A4938,51),34),"")</f>
        <v/>
      </c>
      <c r="C4917" s="12" t="str">
        <f>IF('Atual-TXT'!A4938&lt;&gt;"",VALUE(RIGHT(LEFT('Atual-TXT'!A4938,75),23)),"")</f>
        <v/>
      </c>
      <c r="D4917" s="11" t="str">
        <f>IF('Atual-TXT'!A4938&lt;&gt;"",RIGHT(LEFT('Atual-TXT'!A4938,77),1),"")</f>
        <v/>
      </c>
      <c r="E4917" s="12" t="str">
        <f>IF('Atual-TXT'!A4938&lt;&gt;"",IF(MOD(VALUE(LEFT(A4917,1)),2)=1,IF(D4917="D",C4917,-C4917),IF(D4917="C",C4917,-C4917)),"")</f>
        <v/>
      </c>
    </row>
    <row r="4918" spans="1:5" x14ac:dyDescent="0.2">
      <c r="A4918" s="11" t="str">
        <f>IF('Atual-TXT'!A4939&lt;&gt;"",LEFT('Atual-TXT'!A4939,15),"")</f>
        <v/>
      </c>
      <c r="B4918" s="11" t="str">
        <f>IF('Atual-TXT'!A4939&lt;&gt;"",RIGHT(LEFT('Atual-TXT'!A4939,51),34),"")</f>
        <v/>
      </c>
      <c r="C4918" s="12" t="str">
        <f>IF('Atual-TXT'!A4939&lt;&gt;"",VALUE(RIGHT(LEFT('Atual-TXT'!A4939,75),23)),"")</f>
        <v/>
      </c>
      <c r="D4918" s="11" t="str">
        <f>IF('Atual-TXT'!A4939&lt;&gt;"",RIGHT(LEFT('Atual-TXT'!A4939,77),1),"")</f>
        <v/>
      </c>
      <c r="E4918" s="12" t="str">
        <f>IF('Atual-TXT'!A4939&lt;&gt;"",IF(MOD(VALUE(LEFT(A4918,1)),2)=1,IF(D4918="D",C4918,-C4918),IF(D4918="C",C4918,-C4918)),"")</f>
        <v/>
      </c>
    </row>
    <row r="4919" spans="1:5" x14ac:dyDescent="0.2">
      <c r="A4919" s="11" t="str">
        <f>IF('Atual-TXT'!A4940&lt;&gt;"",LEFT('Atual-TXT'!A4940,15),"")</f>
        <v/>
      </c>
      <c r="B4919" s="11" t="str">
        <f>IF('Atual-TXT'!A4940&lt;&gt;"",RIGHT(LEFT('Atual-TXT'!A4940,51),34),"")</f>
        <v/>
      </c>
      <c r="C4919" s="12" t="str">
        <f>IF('Atual-TXT'!A4940&lt;&gt;"",VALUE(RIGHT(LEFT('Atual-TXT'!A4940,75),23)),"")</f>
        <v/>
      </c>
      <c r="D4919" s="11" t="str">
        <f>IF('Atual-TXT'!A4940&lt;&gt;"",RIGHT(LEFT('Atual-TXT'!A4940,77),1),"")</f>
        <v/>
      </c>
      <c r="E4919" s="12" t="str">
        <f>IF('Atual-TXT'!A4940&lt;&gt;"",IF(MOD(VALUE(LEFT(A4919,1)),2)=1,IF(D4919="D",C4919,-C4919),IF(D4919="C",C4919,-C4919)),"")</f>
        <v/>
      </c>
    </row>
    <row r="4920" spans="1:5" x14ac:dyDescent="0.2">
      <c r="A4920" s="11" t="str">
        <f>IF('Atual-TXT'!A4941&lt;&gt;"",LEFT('Atual-TXT'!A4941,15),"")</f>
        <v/>
      </c>
      <c r="B4920" s="11" t="str">
        <f>IF('Atual-TXT'!A4941&lt;&gt;"",RIGHT(LEFT('Atual-TXT'!A4941,51),34),"")</f>
        <v/>
      </c>
      <c r="C4920" s="12" t="str">
        <f>IF('Atual-TXT'!A4941&lt;&gt;"",VALUE(RIGHT(LEFT('Atual-TXT'!A4941,75),23)),"")</f>
        <v/>
      </c>
      <c r="D4920" s="11" t="str">
        <f>IF('Atual-TXT'!A4941&lt;&gt;"",RIGHT(LEFT('Atual-TXT'!A4941,77),1),"")</f>
        <v/>
      </c>
      <c r="E4920" s="12" t="str">
        <f>IF('Atual-TXT'!A4941&lt;&gt;"",IF(MOD(VALUE(LEFT(A4920,1)),2)=1,IF(D4920="D",C4920,-C4920),IF(D4920="C",C4920,-C4920)),"")</f>
        <v/>
      </c>
    </row>
    <row r="4921" spans="1:5" x14ac:dyDescent="0.2">
      <c r="A4921" s="11" t="str">
        <f>IF('Atual-TXT'!A4942&lt;&gt;"",LEFT('Atual-TXT'!A4942,15),"")</f>
        <v/>
      </c>
      <c r="B4921" s="11" t="str">
        <f>IF('Atual-TXT'!A4942&lt;&gt;"",RIGHT(LEFT('Atual-TXT'!A4942,51),34),"")</f>
        <v/>
      </c>
      <c r="C4921" s="12" t="str">
        <f>IF('Atual-TXT'!A4942&lt;&gt;"",VALUE(RIGHT(LEFT('Atual-TXT'!A4942,75),23)),"")</f>
        <v/>
      </c>
      <c r="D4921" s="11" t="str">
        <f>IF('Atual-TXT'!A4942&lt;&gt;"",RIGHT(LEFT('Atual-TXT'!A4942,77),1),"")</f>
        <v/>
      </c>
      <c r="E4921" s="12" t="str">
        <f>IF('Atual-TXT'!A4942&lt;&gt;"",IF(MOD(VALUE(LEFT(A4921,1)),2)=1,IF(D4921="D",C4921,-C4921),IF(D4921="C",C4921,-C4921)),"")</f>
        <v/>
      </c>
    </row>
    <row r="4922" spans="1:5" x14ac:dyDescent="0.2">
      <c r="A4922" s="11" t="str">
        <f>IF('Atual-TXT'!A4943&lt;&gt;"",LEFT('Atual-TXT'!A4943,15),"")</f>
        <v/>
      </c>
      <c r="B4922" s="11" t="str">
        <f>IF('Atual-TXT'!A4943&lt;&gt;"",RIGHT(LEFT('Atual-TXT'!A4943,51),34),"")</f>
        <v/>
      </c>
      <c r="C4922" s="12" t="str">
        <f>IF('Atual-TXT'!A4943&lt;&gt;"",VALUE(RIGHT(LEFT('Atual-TXT'!A4943,75),23)),"")</f>
        <v/>
      </c>
      <c r="D4922" s="11" t="str">
        <f>IF('Atual-TXT'!A4943&lt;&gt;"",RIGHT(LEFT('Atual-TXT'!A4943,77),1),"")</f>
        <v/>
      </c>
      <c r="E4922" s="12" t="str">
        <f>IF('Atual-TXT'!A4943&lt;&gt;"",IF(MOD(VALUE(LEFT(A4922,1)),2)=1,IF(D4922="D",C4922,-C4922),IF(D4922="C",C4922,-C4922)),"")</f>
        <v/>
      </c>
    </row>
    <row r="4923" spans="1:5" x14ac:dyDescent="0.2">
      <c r="A4923" s="11" t="str">
        <f>IF('Atual-TXT'!A4944&lt;&gt;"",LEFT('Atual-TXT'!A4944,15),"")</f>
        <v/>
      </c>
      <c r="B4923" s="11" t="str">
        <f>IF('Atual-TXT'!A4944&lt;&gt;"",RIGHT(LEFT('Atual-TXT'!A4944,51),34),"")</f>
        <v/>
      </c>
      <c r="C4923" s="12" t="str">
        <f>IF('Atual-TXT'!A4944&lt;&gt;"",VALUE(RIGHT(LEFT('Atual-TXT'!A4944,75),23)),"")</f>
        <v/>
      </c>
      <c r="D4923" s="11" t="str">
        <f>IF('Atual-TXT'!A4944&lt;&gt;"",RIGHT(LEFT('Atual-TXT'!A4944,77),1),"")</f>
        <v/>
      </c>
      <c r="E4923" s="12" t="str">
        <f>IF('Atual-TXT'!A4944&lt;&gt;"",IF(MOD(VALUE(LEFT(A4923,1)),2)=1,IF(D4923="D",C4923,-C4923),IF(D4923="C",C4923,-C4923)),"")</f>
        <v/>
      </c>
    </row>
    <row r="4924" spans="1:5" x14ac:dyDescent="0.2">
      <c r="A4924" s="11" t="str">
        <f>IF('Atual-TXT'!A4945&lt;&gt;"",LEFT('Atual-TXT'!A4945,15),"")</f>
        <v/>
      </c>
      <c r="B4924" s="11" t="str">
        <f>IF('Atual-TXT'!A4945&lt;&gt;"",RIGHT(LEFT('Atual-TXT'!A4945,51),34),"")</f>
        <v/>
      </c>
      <c r="C4924" s="12" t="str">
        <f>IF('Atual-TXT'!A4945&lt;&gt;"",VALUE(RIGHT(LEFT('Atual-TXT'!A4945,75),23)),"")</f>
        <v/>
      </c>
      <c r="D4924" s="11" t="str">
        <f>IF('Atual-TXT'!A4945&lt;&gt;"",RIGHT(LEFT('Atual-TXT'!A4945,77),1),"")</f>
        <v/>
      </c>
      <c r="E4924" s="12" t="str">
        <f>IF('Atual-TXT'!A4945&lt;&gt;"",IF(MOD(VALUE(LEFT(A4924,1)),2)=1,IF(D4924="D",C4924,-C4924),IF(D4924="C",C4924,-C4924)),"")</f>
        <v/>
      </c>
    </row>
    <row r="4925" spans="1:5" x14ac:dyDescent="0.2">
      <c r="A4925" s="11" t="str">
        <f>IF('Atual-TXT'!A4946&lt;&gt;"",LEFT('Atual-TXT'!A4946,15),"")</f>
        <v/>
      </c>
      <c r="B4925" s="11" t="str">
        <f>IF('Atual-TXT'!A4946&lt;&gt;"",RIGHT(LEFT('Atual-TXT'!A4946,51),34),"")</f>
        <v/>
      </c>
      <c r="C4925" s="12" t="str">
        <f>IF('Atual-TXT'!A4946&lt;&gt;"",VALUE(RIGHT(LEFT('Atual-TXT'!A4946,75),23)),"")</f>
        <v/>
      </c>
      <c r="D4925" s="11" t="str">
        <f>IF('Atual-TXT'!A4946&lt;&gt;"",RIGHT(LEFT('Atual-TXT'!A4946,77),1),"")</f>
        <v/>
      </c>
      <c r="E4925" s="12" t="str">
        <f>IF('Atual-TXT'!A4946&lt;&gt;"",IF(MOD(VALUE(LEFT(A4925,1)),2)=1,IF(D4925="D",C4925,-C4925),IF(D4925="C",C4925,-C4925)),"")</f>
        <v/>
      </c>
    </row>
    <row r="4926" spans="1:5" x14ac:dyDescent="0.2">
      <c r="A4926" s="11" t="str">
        <f>IF('Atual-TXT'!A4947&lt;&gt;"",LEFT('Atual-TXT'!A4947,15),"")</f>
        <v/>
      </c>
      <c r="B4926" s="11" t="str">
        <f>IF('Atual-TXT'!A4947&lt;&gt;"",RIGHT(LEFT('Atual-TXT'!A4947,51),34),"")</f>
        <v/>
      </c>
      <c r="C4926" s="12" t="str">
        <f>IF('Atual-TXT'!A4947&lt;&gt;"",VALUE(RIGHT(LEFT('Atual-TXT'!A4947,75),23)),"")</f>
        <v/>
      </c>
      <c r="D4926" s="11" t="str">
        <f>IF('Atual-TXT'!A4947&lt;&gt;"",RIGHT(LEFT('Atual-TXT'!A4947,77),1),"")</f>
        <v/>
      </c>
      <c r="E4926" s="12" t="str">
        <f>IF('Atual-TXT'!A4947&lt;&gt;"",IF(MOD(VALUE(LEFT(A4926,1)),2)=1,IF(D4926="D",C4926,-C4926),IF(D4926="C",C4926,-C4926)),"")</f>
        <v/>
      </c>
    </row>
    <row r="4927" spans="1:5" x14ac:dyDescent="0.2">
      <c r="A4927" s="11" t="str">
        <f>IF('Atual-TXT'!A4948&lt;&gt;"",LEFT('Atual-TXT'!A4948,15),"")</f>
        <v/>
      </c>
      <c r="B4927" s="11" t="str">
        <f>IF('Atual-TXT'!A4948&lt;&gt;"",RIGHT(LEFT('Atual-TXT'!A4948,51),34),"")</f>
        <v/>
      </c>
      <c r="C4927" s="12" t="str">
        <f>IF('Atual-TXT'!A4948&lt;&gt;"",VALUE(RIGHT(LEFT('Atual-TXT'!A4948,75),23)),"")</f>
        <v/>
      </c>
      <c r="D4927" s="11" t="str">
        <f>IF('Atual-TXT'!A4948&lt;&gt;"",RIGHT(LEFT('Atual-TXT'!A4948,77),1),"")</f>
        <v/>
      </c>
      <c r="E4927" s="12" t="str">
        <f>IF('Atual-TXT'!A4948&lt;&gt;"",IF(MOD(VALUE(LEFT(A4927,1)),2)=1,IF(D4927="D",C4927,-C4927),IF(D4927="C",C4927,-C4927)),"")</f>
        <v/>
      </c>
    </row>
    <row r="4928" spans="1:5" x14ac:dyDescent="0.2">
      <c r="A4928" s="11" t="str">
        <f>IF('Atual-TXT'!A4949&lt;&gt;"",LEFT('Atual-TXT'!A4949,15),"")</f>
        <v/>
      </c>
      <c r="B4928" s="11" t="str">
        <f>IF('Atual-TXT'!A4949&lt;&gt;"",RIGHT(LEFT('Atual-TXT'!A4949,51),34),"")</f>
        <v/>
      </c>
      <c r="C4928" s="12" t="str">
        <f>IF('Atual-TXT'!A4949&lt;&gt;"",VALUE(RIGHT(LEFT('Atual-TXT'!A4949,75),23)),"")</f>
        <v/>
      </c>
      <c r="D4928" s="11" t="str">
        <f>IF('Atual-TXT'!A4949&lt;&gt;"",RIGHT(LEFT('Atual-TXT'!A4949,77),1),"")</f>
        <v/>
      </c>
      <c r="E4928" s="12" t="str">
        <f>IF('Atual-TXT'!A4949&lt;&gt;"",IF(MOD(VALUE(LEFT(A4928,1)),2)=1,IF(D4928="D",C4928,-C4928),IF(D4928="C",C4928,-C4928)),"")</f>
        <v/>
      </c>
    </row>
    <row r="4929" spans="1:5" x14ac:dyDescent="0.2">
      <c r="A4929" s="11" t="str">
        <f>IF('Atual-TXT'!A4950&lt;&gt;"",LEFT('Atual-TXT'!A4950,15),"")</f>
        <v/>
      </c>
      <c r="B4929" s="11" t="str">
        <f>IF('Atual-TXT'!A4950&lt;&gt;"",RIGHT(LEFT('Atual-TXT'!A4950,51),34),"")</f>
        <v/>
      </c>
      <c r="C4929" s="12" t="str">
        <f>IF('Atual-TXT'!A4950&lt;&gt;"",VALUE(RIGHT(LEFT('Atual-TXT'!A4950,75),23)),"")</f>
        <v/>
      </c>
      <c r="D4929" s="11" t="str">
        <f>IF('Atual-TXT'!A4950&lt;&gt;"",RIGHT(LEFT('Atual-TXT'!A4950,77),1),"")</f>
        <v/>
      </c>
      <c r="E4929" s="12" t="str">
        <f>IF('Atual-TXT'!A4950&lt;&gt;"",IF(MOD(VALUE(LEFT(A4929,1)),2)=1,IF(D4929="D",C4929,-C4929),IF(D4929="C",C4929,-C4929)),"")</f>
        <v/>
      </c>
    </row>
    <row r="4930" spans="1:5" x14ac:dyDescent="0.2">
      <c r="A4930" s="11" t="str">
        <f>IF('Atual-TXT'!A4951&lt;&gt;"",LEFT('Atual-TXT'!A4951,15),"")</f>
        <v/>
      </c>
      <c r="B4930" s="11" t="str">
        <f>IF('Atual-TXT'!A4951&lt;&gt;"",RIGHT(LEFT('Atual-TXT'!A4951,51),34),"")</f>
        <v/>
      </c>
      <c r="C4930" s="12" t="str">
        <f>IF('Atual-TXT'!A4951&lt;&gt;"",VALUE(RIGHT(LEFT('Atual-TXT'!A4951,75),23)),"")</f>
        <v/>
      </c>
      <c r="D4930" s="11" t="str">
        <f>IF('Atual-TXT'!A4951&lt;&gt;"",RIGHT(LEFT('Atual-TXT'!A4951,77),1),"")</f>
        <v/>
      </c>
      <c r="E4930" s="12" t="str">
        <f>IF('Atual-TXT'!A4951&lt;&gt;"",IF(MOD(VALUE(LEFT(A4930,1)),2)=1,IF(D4930="D",C4930,-C4930),IF(D4930="C",C4930,-C4930)),"")</f>
        <v/>
      </c>
    </row>
    <row r="4931" spans="1:5" x14ac:dyDescent="0.2">
      <c r="A4931" s="11" t="str">
        <f>IF('Atual-TXT'!A4952&lt;&gt;"",LEFT('Atual-TXT'!A4952,15),"")</f>
        <v/>
      </c>
      <c r="B4931" s="11" t="str">
        <f>IF('Atual-TXT'!A4952&lt;&gt;"",RIGHT(LEFT('Atual-TXT'!A4952,51),34),"")</f>
        <v/>
      </c>
      <c r="C4931" s="12" t="str">
        <f>IF('Atual-TXT'!A4952&lt;&gt;"",VALUE(RIGHT(LEFT('Atual-TXT'!A4952,75),23)),"")</f>
        <v/>
      </c>
      <c r="D4931" s="11" t="str">
        <f>IF('Atual-TXT'!A4952&lt;&gt;"",RIGHT(LEFT('Atual-TXT'!A4952,77),1),"")</f>
        <v/>
      </c>
      <c r="E4931" s="12" t="str">
        <f>IF('Atual-TXT'!A4952&lt;&gt;"",IF(MOD(VALUE(LEFT(A4931,1)),2)=1,IF(D4931="D",C4931,-C4931),IF(D4931="C",C4931,-C4931)),"")</f>
        <v/>
      </c>
    </row>
    <row r="4932" spans="1:5" x14ac:dyDescent="0.2">
      <c r="A4932" s="11" t="str">
        <f>IF('Atual-TXT'!A4953&lt;&gt;"",LEFT('Atual-TXT'!A4953,15),"")</f>
        <v/>
      </c>
      <c r="B4932" s="11" t="str">
        <f>IF('Atual-TXT'!A4953&lt;&gt;"",RIGHT(LEFT('Atual-TXT'!A4953,51),34),"")</f>
        <v/>
      </c>
      <c r="C4932" s="12" t="str">
        <f>IF('Atual-TXT'!A4953&lt;&gt;"",VALUE(RIGHT(LEFT('Atual-TXT'!A4953,75),23)),"")</f>
        <v/>
      </c>
      <c r="D4932" s="11" t="str">
        <f>IF('Atual-TXT'!A4953&lt;&gt;"",RIGHT(LEFT('Atual-TXT'!A4953,77),1),"")</f>
        <v/>
      </c>
      <c r="E4932" s="12" t="str">
        <f>IF('Atual-TXT'!A4953&lt;&gt;"",IF(MOD(VALUE(LEFT(A4932,1)),2)=1,IF(D4932="D",C4932,-C4932),IF(D4932="C",C4932,-C4932)),"")</f>
        <v/>
      </c>
    </row>
    <row r="4933" spans="1:5" x14ac:dyDescent="0.2">
      <c r="A4933" s="11" t="str">
        <f>IF('Atual-TXT'!A4954&lt;&gt;"",LEFT('Atual-TXT'!A4954,15),"")</f>
        <v/>
      </c>
      <c r="B4933" s="11" t="str">
        <f>IF('Atual-TXT'!A4954&lt;&gt;"",RIGHT(LEFT('Atual-TXT'!A4954,51),34),"")</f>
        <v/>
      </c>
      <c r="C4933" s="12" t="str">
        <f>IF('Atual-TXT'!A4954&lt;&gt;"",VALUE(RIGHT(LEFT('Atual-TXT'!A4954,75),23)),"")</f>
        <v/>
      </c>
      <c r="D4933" s="11" t="str">
        <f>IF('Atual-TXT'!A4954&lt;&gt;"",RIGHT(LEFT('Atual-TXT'!A4954,77),1),"")</f>
        <v/>
      </c>
      <c r="E4933" s="12" t="str">
        <f>IF('Atual-TXT'!A4954&lt;&gt;"",IF(MOD(VALUE(LEFT(A4933,1)),2)=1,IF(D4933="D",C4933,-C4933),IF(D4933="C",C4933,-C4933)),"")</f>
        <v/>
      </c>
    </row>
    <row r="4934" spans="1:5" x14ac:dyDescent="0.2">
      <c r="A4934" s="11" t="str">
        <f>IF('Atual-TXT'!A4955&lt;&gt;"",LEFT('Atual-TXT'!A4955,15),"")</f>
        <v/>
      </c>
      <c r="B4934" s="11" t="str">
        <f>IF('Atual-TXT'!A4955&lt;&gt;"",RIGHT(LEFT('Atual-TXT'!A4955,51),34),"")</f>
        <v/>
      </c>
      <c r="C4934" s="12" t="str">
        <f>IF('Atual-TXT'!A4955&lt;&gt;"",VALUE(RIGHT(LEFT('Atual-TXT'!A4955,75),23)),"")</f>
        <v/>
      </c>
      <c r="D4934" s="11" t="str">
        <f>IF('Atual-TXT'!A4955&lt;&gt;"",RIGHT(LEFT('Atual-TXT'!A4955,77),1),"")</f>
        <v/>
      </c>
      <c r="E4934" s="12" t="str">
        <f>IF('Atual-TXT'!A4955&lt;&gt;"",IF(MOD(VALUE(LEFT(A4934,1)),2)=1,IF(D4934="D",C4934,-C4934),IF(D4934="C",C4934,-C4934)),"")</f>
        <v/>
      </c>
    </row>
    <row r="4935" spans="1:5" x14ac:dyDescent="0.2">
      <c r="A4935" s="11" t="str">
        <f>IF('Atual-TXT'!A4956&lt;&gt;"",LEFT('Atual-TXT'!A4956,15),"")</f>
        <v/>
      </c>
      <c r="B4935" s="11" t="str">
        <f>IF('Atual-TXT'!A4956&lt;&gt;"",RIGHT(LEFT('Atual-TXT'!A4956,51),34),"")</f>
        <v/>
      </c>
      <c r="C4935" s="12" t="str">
        <f>IF('Atual-TXT'!A4956&lt;&gt;"",VALUE(RIGHT(LEFT('Atual-TXT'!A4956,75),23)),"")</f>
        <v/>
      </c>
      <c r="D4935" s="11" t="str">
        <f>IF('Atual-TXT'!A4956&lt;&gt;"",RIGHT(LEFT('Atual-TXT'!A4956,77),1),"")</f>
        <v/>
      </c>
      <c r="E4935" s="12" t="str">
        <f>IF('Atual-TXT'!A4956&lt;&gt;"",IF(MOD(VALUE(LEFT(A4935,1)),2)=1,IF(D4935="D",C4935,-C4935),IF(D4935="C",C4935,-C4935)),"")</f>
        <v/>
      </c>
    </row>
    <row r="4936" spans="1:5" x14ac:dyDescent="0.2">
      <c r="A4936" s="11" t="str">
        <f>IF('Atual-TXT'!A4957&lt;&gt;"",LEFT('Atual-TXT'!A4957,15),"")</f>
        <v/>
      </c>
      <c r="B4936" s="11" t="str">
        <f>IF('Atual-TXT'!A4957&lt;&gt;"",RIGHT(LEFT('Atual-TXT'!A4957,51),34),"")</f>
        <v/>
      </c>
      <c r="C4936" s="12" t="str">
        <f>IF('Atual-TXT'!A4957&lt;&gt;"",VALUE(RIGHT(LEFT('Atual-TXT'!A4957,75),23)),"")</f>
        <v/>
      </c>
      <c r="D4936" s="11" t="str">
        <f>IF('Atual-TXT'!A4957&lt;&gt;"",RIGHT(LEFT('Atual-TXT'!A4957,77),1),"")</f>
        <v/>
      </c>
      <c r="E4936" s="12" t="str">
        <f>IF('Atual-TXT'!A4957&lt;&gt;"",IF(MOD(VALUE(LEFT(A4936,1)),2)=1,IF(D4936="D",C4936,-C4936),IF(D4936="C",C4936,-C4936)),"")</f>
        <v/>
      </c>
    </row>
    <row r="4937" spans="1:5" x14ac:dyDescent="0.2">
      <c r="A4937" s="11" t="str">
        <f>IF('Atual-TXT'!A4958&lt;&gt;"",LEFT('Atual-TXT'!A4958,15),"")</f>
        <v/>
      </c>
      <c r="B4937" s="11" t="str">
        <f>IF('Atual-TXT'!A4958&lt;&gt;"",RIGHT(LEFT('Atual-TXT'!A4958,51),34),"")</f>
        <v/>
      </c>
      <c r="C4937" s="12" t="str">
        <f>IF('Atual-TXT'!A4958&lt;&gt;"",VALUE(RIGHT(LEFT('Atual-TXT'!A4958,75),23)),"")</f>
        <v/>
      </c>
      <c r="D4937" s="11" t="str">
        <f>IF('Atual-TXT'!A4958&lt;&gt;"",RIGHT(LEFT('Atual-TXT'!A4958,77),1),"")</f>
        <v/>
      </c>
      <c r="E4937" s="12" t="str">
        <f>IF('Atual-TXT'!A4958&lt;&gt;"",IF(MOD(VALUE(LEFT(A4937,1)),2)=1,IF(D4937="D",C4937,-C4937),IF(D4937="C",C4937,-C4937)),"")</f>
        <v/>
      </c>
    </row>
    <row r="4938" spans="1:5" x14ac:dyDescent="0.2">
      <c r="A4938" s="11" t="str">
        <f>IF('Atual-TXT'!A4959&lt;&gt;"",LEFT('Atual-TXT'!A4959,15),"")</f>
        <v/>
      </c>
      <c r="B4938" s="11" t="str">
        <f>IF('Atual-TXT'!A4959&lt;&gt;"",RIGHT(LEFT('Atual-TXT'!A4959,51),34),"")</f>
        <v/>
      </c>
      <c r="C4938" s="12" t="str">
        <f>IF('Atual-TXT'!A4959&lt;&gt;"",VALUE(RIGHT(LEFT('Atual-TXT'!A4959,75),23)),"")</f>
        <v/>
      </c>
      <c r="D4938" s="11" t="str">
        <f>IF('Atual-TXT'!A4959&lt;&gt;"",RIGHT(LEFT('Atual-TXT'!A4959,77),1),"")</f>
        <v/>
      </c>
      <c r="E4938" s="12" t="str">
        <f>IF('Atual-TXT'!A4959&lt;&gt;"",IF(MOD(VALUE(LEFT(A4938,1)),2)=1,IF(D4938="D",C4938,-C4938),IF(D4938="C",C4938,-C4938)),"")</f>
        <v/>
      </c>
    </row>
    <row r="4939" spans="1:5" x14ac:dyDescent="0.2">
      <c r="A4939" s="11" t="str">
        <f>IF('Atual-TXT'!A4960&lt;&gt;"",LEFT('Atual-TXT'!A4960,15),"")</f>
        <v/>
      </c>
      <c r="B4939" s="11" t="str">
        <f>IF('Atual-TXT'!A4960&lt;&gt;"",RIGHT(LEFT('Atual-TXT'!A4960,51),34),"")</f>
        <v/>
      </c>
      <c r="C4939" s="12" t="str">
        <f>IF('Atual-TXT'!A4960&lt;&gt;"",VALUE(RIGHT(LEFT('Atual-TXT'!A4960,75),23)),"")</f>
        <v/>
      </c>
      <c r="D4939" s="11" t="str">
        <f>IF('Atual-TXT'!A4960&lt;&gt;"",RIGHT(LEFT('Atual-TXT'!A4960,77),1),"")</f>
        <v/>
      </c>
      <c r="E4939" s="12" t="str">
        <f>IF('Atual-TXT'!A4960&lt;&gt;"",IF(MOD(VALUE(LEFT(A4939,1)),2)=1,IF(D4939="D",C4939,-C4939),IF(D4939="C",C4939,-C4939)),"")</f>
        <v/>
      </c>
    </row>
    <row r="4940" spans="1:5" x14ac:dyDescent="0.2">
      <c r="A4940" s="11" t="str">
        <f>IF('Atual-TXT'!A4961&lt;&gt;"",LEFT('Atual-TXT'!A4961,15),"")</f>
        <v/>
      </c>
      <c r="B4940" s="11" t="str">
        <f>IF('Atual-TXT'!A4961&lt;&gt;"",RIGHT(LEFT('Atual-TXT'!A4961,51),34),"")</f>
        <v/>
      </c>
      <c r="C4940" s="12" t="str">
        <f>IF('Atual-TXT'!A4961&lt;&gt;"",VALUE(RIGHT(LEFT('Atual-TXT'!A4961,75),23)),"")</f>
        <v/>
      </c>
      <c r="D4940" s="11" t="str">
        <f>IF('Atual-TXT'!A4961&lt;&gt;"",RIGHT(LEFT('Atual-TXT'!A4961,77),1),"")</f>
        <v/>
      </c>
      <c r="E4940" s="12" t="str">
        <f>IF('Atual-TXT'!A4961&lt;&gt;"",IF(MOD(VALUE(LEFT(A4940,1)),2)=1,IF(D4940="D",C4940,-C4940),IF(D4940="C",C4940,-C4940)),"")</f>
        <v/>
      </c>
    </row>
    <row r="4941" spans="1:5" x14ac:dyDescent="0.2">
      <c r="A4941" s="11" t="str">
        <f>IF('Atual-TXT'!A4962&lt;&gt;"",LEFT('Atual-TXT'!A4962,15),"")</f>
        <v/>
      </c>
      <c r="B4941" s="11" t="str">
        <f>IF('Atual-TXT'!A4962&lt;&gt;"",RIGHT(LEFT('Atual-TXT'!A4962,51),34),"")</f>
        <v/>
      </c>
      <c r="C4941" s="12" t="str">
        <f>IF('Atual-TXT'!A4962&lt;&gt;"",VALUE(RIGHT(LEFT('Atual-TXT'!A4962,75),23)),"")</f>
        <v/>
      </c>
      <c r="D4941" s="11" t="str">
        <f>IF('Atual-TXT'!A4962&lt;&gt;"",RIGHT(LEFT('Atual-TXT'!A4962,77),1),"")</f>
        <v/>
      </c>
      <c r="E4941" s="12" t="str">
        <f>IF('Atual-TXT'!A4962&lt;&gt;"",IF(MOD(VALUE(LEFT(A4941,1)),2)=1,IF(D4941="D",C4941,-C4941),IF(D4941="C",C4941,-C4941)),"")</f>
        <v/>
      </c>
    </row>
    <row r="4942" spans="1:5" x14ac:dyDescent="0.2">
      <c r="A4942" s="11" t="str">
        <f>IF('Atual-TXT'!A4963&lt;&gt;"",LEFT('Atual-TXT'!A4963,15),"")</f>
        <v/>
      </c>
      <c r="B4942" s="11" t="str">
        <f>IF('Atual-TXT'!A4963&lt;&gt;"",RIGHT(LEFT('Atual-TXT'!A4963,51),34),"")</f>
        <v/>
      </c>
      <c r="C4942" s="12" t="str">
        <f>IF('Atual-TXT'!A4963&lt;&gt;"",VALUE(RIGHT(LEFT('Atual-TXT'!A4963,75),23)),"")</f>
        <v/>
      </c>
      <c r="D4942" s="11" t="str">
        <f>IF('Atual-TXT'!A4963&lt;&gt;"",RIGHT(LEFT('Atual-TXT'!A4963,77),1),"")</f>
        <v/>
      </c>
      <c r="E4942" s="12" t="str">
        <f>IF('Atual-TXT'!A4963&lt;&gt;"",IF(MOD(VALUE(LEFT(A4942,1)),2)=1,IF(D4942="D",C4942,-C4942),IF(D4942="C",C4942,-C4942)),"")</f>
        <v/>
      </c>
    </row>
    <row r="4943" spans="1:5" x14ac:dyDescent="0.2">
      <c r="A4943" s="11" t="str">
        <f>IF('Atual-TXT'!A4964&lt;&gt;"",LEFT('Atual-TXT'!A4964,15),"")</f>
        <v/>
      </c>
      <c r="B4943" s="11" t="str">
        <f>IF('Atual-TXT'!A4964&lt;&gt;"",RIGHT(LEFT('Atual-TXT'!A4964,51),34),"")</f>
        <v/>
      </c>
      <c r="C4943" s="12" t="str">
        <f>IF('Atual-TXT'!A4964&lt;&gt;"",VALUE(RIGHT(LEFT('Atual-TXT'!A4964,75),23)),"")</f>
        <v/>
      </c>
      <c r="D4943" s="11" t="str">
        <f>IF('Atual-TXT'!A4964&lt;&gt;"",RIGHT(LEFT('Atual-TXT'!A4964,77),1),"")</f>
        <v/>
      </c>
      <c r="E4943" s="12" t="str">
        <f>IF('Atual-TXT'!A4964&lt;&gt;"",IF(MOD(VALUE(LEFT(A4943,1)),2)=1,IF(D4943="D",C4943,-C4943),IF(D4943="C",C4943,-C4943)),"")</f>
        <v/>
      </c>
    </row>
    <row r="4944" spans="1:5" x14ac:dyDescent="0.2">
      <c r="A4944" s="11" t="str">
        <f>IF('Atual-TXT'!A4965&lt;&gt;"",LEFT('Atual-TXT'!A4965,15),"")</f>
        <v/>
      </c>
      <c r="B4944" s="11" t="str">
        <f>IF('Atual-TXT'!A4965&lt;&gt;"",RIGHT(LEFT('Atual-TXT'!A4965,51),34),"")</f>
        <v/>
      </c>
      <c r="C4944" s="12" t="str">
        <f>IF('Atual-TXT'!A4965&lt;&gt;"",VALUE(RIGHT(LEFT('Atual-TXT'!A4965,75),23)),"")</f>
        <v/>
      </c>
      <c r="D4944" s="11" t="str">
        <f>IF('Atual-TXT'!A4965&lt;&gt;"",RIGHT(LEFT('Atual-TXT'!A4965,77),1),"")</f>
        <v/>
      </c>
      <c r="E4944" s="12" t="str">
        <f>IF('Atual-TXT'!A4965&lt;&gt;"",IF(MOD(VALUE(LEFT(A4944,1)),2)=1,IF(D4944="D",C4944,-C4944),IF(D4944="C",C4944,-C4944)),"")</f>
        <v/>
      </c>
    </row>
    <row r="4945" spans="1:5" x14ac:dyDescent="0.2">
      <c r="A4945" s="11" t="str">
        <f>IF('Atual-TXT'!A4966&lt;&gt;"",LEFT('Atual-TXT'!A4966,15),"")</f>
        <v/>
      </c>
      <c r="B4945" s="11" t="str">
        <f>IF('Atual-TXT'!A4966&lt;&gt;"",RIGHT(LEFT('Atual-TXT'!A4966,51),34),"")</f>
        <v/>
      </c>
      <c r="C4945" s="12" t="str">
        <f>IF('Atual-TXT'!A4966&lt;&gt;"",VALUE(RIGHT(LEFT('Atual-TXT'!A4966,75),23)),"")</f>
        <v/>
      </c>
      <c r="D4945" s="11" t="str">
        <f>IF('Atual-TXT'!A4966&lt;&gt;"",RIGHT(LEFT('Atual-TXT'!A4966,77),1),"")</f>
        <v/>
      </c>
      <c r="E4945" s="12" t="str">
        <f>IF('Atual-TXT'!A4966&lt;&gt;"",IF(MOD(VALUE(LEFT(A4945,1)),2)=1,IF(D4945="D",C4945,-C4945),IF(D4945="C",C4945,-C4945)),"")</f>
        <v/>
      </c>
    </row>
    <row r="4946" spans="1:5" x14ac:dyDescent="0.2">
      <c r="A4946" s="11" t="str">
        <f>IF('Atual-TXT'!A4967&lt;&gt;"",LEFT('Atual-TXT'!A4967,15),"")</f>
        <v/>
      </c>
      <c r="B4946" s="11" t="str">
        <f>IF('Atual-TXT'!A4967&lt;&gt;"",RIGHT(LEFT('Atual-TXT'!A4967,51),34),"")</f>
        <v/>
      </c>
      <c r="C4946" s="12" t="str">
        <f>IF('Atual-TXT'!A4967&lt;&gt;"",VALUE(RIGHT(LEFT('Atual-TXT'!A4967,75),23)),"")</f>
        <v/>
      </c>
      <c r="D4946" s="11" t="str">
        <f>IF('Atual-TXT'!A4967&lt;&gt;"",RIGHT(LEFT('Atual-TXT'!A4967,77),1),"")</f>
        <v/>
      </c>
      <c r="E4946" s="12" t="str">
        <f>IF('Atual-TXT'!A4967&lt;&gt;"",IF(MOD(VALUE(LEFT(A4946,1)),2)=1,IF(D4946="D",C4946,-C4946),IF(D4946="C",C4946,-C4946)),"")</f>
        <v/>
      </c>
    </row>
    <row r="4947" spans="1:5" x14ac:dyDescent="0.2">
      <c r="A4947" s="11" t="str">
        <f>IF('Atual-TXT'!A4968&lt;&gt;"",LEFT('Atual-TXT'!A4968,15),"")</f>
        <v/>
      </c>
      <c r="B4947" s="11" t="str">
        <f>IF('Atual-TXT'!A4968&lt;&gt;"",RIGHT(LEFT('Atual-TXT'!A4968,51),34),"")</f>
        <v/>
      </c>
      <c r="C4947" s="12" t="str">
        <f>IF('Atual-TXT'!A4968&lt;&gt;"",VALUE(RIGHT(LEFT('Atual-TXT'!A4968,75),23)),"")</f>
        <v/>
      </c>
      <c r="D4947" s="11" t="str">
        <f>IF('Atual-TXT'!A4968&lt;&gt;"",RIGHT(LEFT('Atual-TXT'!A4968,77),1),"")</f>
        <v/>
      </c>
      <c r="E4947" s="12" t="str">
        <f>IF('Atual-TXT'!A4968&lt;&gt;"",IF(MOD(VALUE(LEFT(A4947,1)),2)=1,IF(D4947="D",C4947,-C4947),IF(D4947="C",C4947,-C4947)),"")</f>
        <v/>
      </c>
    </row>
    <row r="4948" spans="1:5" x14ac:dyDescent="0.2">
      <c r="A4948" s="11" t="str">
        <f>IF('Atual-TXT'!A4969&lt;&gt;"",LEFT('Atual-TXT'!A4969,15),"")</f>
        <v/>
      </c>
      <c r="B4948" s="11" t="str">
        <f>IF('Atual-TXT'!A4969&lt;&gt;"",RIGHT(LEFT('Atual-TXT'!A4969,51),34),"")</f>
        <v/>
      </c>
      <c r="C4948" s="12" t="str">
        <f>IF('Atual-TXT'!A4969&lt;&gt;"",VALUE(RIGHT(LEFT('Atual-TXT'!A4969,75),23)),"")</f>
        <v/>
      </c>
      <c r="D4948" s="11" t="str">
        <f>IF('Atual-TXT'!A4969&lt;&gt;"",RIGHT(LEFT('Atual-TXT'!A4969,77),1),"")</f>
        <v/>
      </c>
      <c r="E4948" s="12" t="str">
        <f>IF('Atual-TXT'!A4969&lt;&gt;"",IF(MOD(VALUE(LEFT(A4948,1)),2)=1,IF(D4948="D",C4948,-C4948),IF(D4948="C",C4948,-C4948)),"")</f>
        <v/>
      </c>
    </row>
    <row r="4949" spans="1:5" x14ac:dyDescent="0.2">
      <c r="A4949" s="11" t="str">
        <f>IF('Atual-TXT'!A4970&lt;&gt;"",LEFT('Atual-TXT'!A4970,15),"")</f>
        <v/>
      </c>
      <c r="B4949" s="11" t="str">
        <f>IF('Atual-TXT'!A4970&lt;&gt;"",RIGHT(LEFT('Atual-TXT'!A4970,51),34),"")</f>
        <v/>
      </c>
      <c r="C4949" s="12" t="str">
        <f>IF('Atual-TXT'!A4970&lt;&gt;"",VALUE(RIGHT(LEFT('Atual-TXT'!A4970,75),23)),"")</f>
        <v/>
      </c>
      <c r="D4949" s="11" t="str">
        <f>IF('Atual-TXT'!A4970&lt;&gt;"",RIGHT(LEFT('Atual-TXT'!A4970,77),1),"")</f>
        <v/>
      </c>
      <c r="E4949" s="12" t="str">
        <f>IF('Atual-TXT'!A4970&lt;&gt;"",IF(MOD(VALUE(LEFT(A4949,1)),2)=1,IF(D4949="D",C4949,-C4949),IF(D4949="C",C4949,-C4949)),"")</f>
        <v/>
      </c>
    </row>
    <row r="4950" spans="1:5" x14ac:dyDescent="0.2">
      <c r="A4950" s="11" t="str">
        <f>IF('Atual-TXT'!A4971&lt;&gt;"",LEFT('Atual-TXT'!A4971,15),"")</f>
        <v/>
      </c>
      <c r="B4950" s="11" t="str">
        <f>IF('Atual-TXT'!A4971&lt;&gt;"",RIGHT(LEFT('Atual-TXT'!A4971,51),34),"")</f>
        <v/>
      </c>
      <c r="C4950" s="12" t="str">
        <f>IF('Atual-TXT'!A4971&lt;&gt;"",VALUE(RIGHT(LEFT('Atual-TXT'!A4971,75),23)),"")</f>
        <v/>
      </c>
      <c r="D4950" s="11" t="str">
        <f>IF('Atual-TXT'!A4971&lt;&gt;"",RIGHT(LEFT('Atual-TXT'!A4971,77),1),"")</f>
        <v/>
      </c>
      <c r="E4950" s="12" t="str">
        <f>IF('Atual-TXT'!A4971&lt;&gt;"",IF(MOD(VALUE(LEFT(A4950,1)),2)=1,IF(D4950="D",C4950,-C4950),IF(D4950="C",C4950,-C4950)),"")</f>
        <v/>
      </c>
    </row>
    <row r="4951" spans="1:5" x14ac:dyDescent="0.2">
      <c r="A4951" s="11" t="str">
        <f>IF('Atual-TXT'!A4972&lt;&gt;"",LEFT('Atual-TXT'!A4972,15),"")</f>
        <v/>
      </c>
      <c r="B4951" s="11" t="str">
        <f>IF('Atual-TXT'!A4972&lt;&gt;"",RIGHT(LEFT('Atual-TXT'!A4972,51),34),"")</f>
        <v/>
      </c>
      <c r="C4951" s="12" t="str">
        <f>IF('Atual-TXT'!A4972&lt;&gt;"",VALUE(RIGHT(LEFT('Atual-TXT'!A4972,75),23)),"")</f>
        <v/>
      </c>
      <c r="D4951" s="11" t="str">
        <f>IF('Atual-TXT'!A4972&lt;&gt;"",RIGHT(LEFT('Atual-TXT'!A4972,77),1),"")</f>
        <v/>
      </c>
      <c r="E4951" s="12" t="str">
        <f>IF('Atual-TXT'!A4972&lt;&gt;"",IF(MOD(VALUE(LEFT(A4951,1)),2)=1,IF(D4951="D",C4951,-C4951),IF(D4951="C",C4951,-C4951)),"")</f>
        <v/>
      </c>
    </row>
    <row r="4952" spans="1:5" x14ac:dyDescent="0.2">
      <c r="A4952" s="11" t="str">
        <f>IF('Atual-TXT'!A4973&lt;&gt;"",LEFT('Atual-TXT'!A4973,15),"")</f>
        <v/>
      </c>
      <c r="B4952" s="11" t="str">
        <f>IF('Atual-TXT'!A4973&lt;&gt;"",RIGHT(LEFT('Atual-TXT'!A4973,51),34),"")</f>
        <v/>
      </c>
      <c r="C4952" s="12" t="str">
        <f>IF('Atual-TXT'!A4973&lt;&gt;"",VALUE(RIGHT(LEFT('Atual-TXT'!A4973,75),23)),"")</f>
        <v/>
      </c>
      <c r="D4952" s="11" t="str">
        <f>IF('Atual-TXT'!A4973&lt;&gt;"",RIGHT(LEFT('Atual-TXT'!A4973,77),1),"")</f>
        <v/>
      </c>
      <c r="E4952" s="12" t="str">
        <f>IF('Atual-TXT'!A4973&lt;&gt;"",IF(MOD(VALUE(LEFT(A4952,1)),2)=1,IF(D4952="D",C4952,-C4952),IF(D4952="C",C4952,-C4952)),"")</f>
        <v/>
      </c>
    </row>
    <row r="4953" spans="1:5" x14ac:dyDescent="0.2">
      <c r="A4953" s="11" t="str">
        <f>IF('Atual-TXT'!A4974&lt;&gt;"",LEFT('Atual-TXT'!A4974,15),"")</f>
        <v/>
      </c>
      <c r="B4953" s="11" t="str">
        <f>IF('Atual-TXT'!A4974&lt;&gt;"",RIGHT(LEFT('Atual-TXT'!A4974,51),34),"")</f>
        <v/>
      </c>
      <c r="C4953" s="12" t="str">
        <f>IF('Atual-TXT'!A4974&lt;&gt;"",VALUE(RIGHT(LEFT('Atual-TXT'!A4974,75),23)),"")</f>
        <v/>
      </c>
      <c r="D4953" s="11" t="str">
        <f>IF('Atual-TXT'!A4974&lt;&gt;"",RIGHT(LEFT('Atual-TXT'!A4974,77),1),"")</f>
        <v/>
      </c>
      <c r="E4953" s="12" t="str">
        <f>IF('Atual-TXT'!A4974&lt;&gt;"",IF(MOD(VALUE(LEFT(A4953,1)),2)=1,IF(D4953="D",C4953,-C4953),IF(D4953="C",C4953,-C4953)),"")</f>
        <v/>
      </c>
    </row>
    <row r="4954" spans="1:5" x14ac:dyDescent="0.2">
      <c r="A4954" s="11" t="str">
        <f>IF('Atual-TXT'!A4975&lt;&gt;"",LEFT('Atual-TXT'!A4975,15),"")</f>
        <v/>
      </c>
      <c r="B4954" s="11" t="str">
        <f>IF('Atual-TXT'!A4975&lt;&gt;"",RIGHT(LEFT('Atual-TXT'!A4975,51),34),"")</f>
        <v/>
      </c>
      <c r="C4954" s="12" t="str">
        <f>IF('Atual-TXT'!A4975&lt;&gt;"",VALUE(RIGHT(LEFT('Atual-TXT'!A4975,75),23)),"")</f>
        <v/>
      </c>
      <c r="D4954" s="11" t="str">
        <f>IF('Atual-TXT'!A4975&lt;&gt;"",RIGHT(LEFT('Atual-TXT'!A4975,77),1),"")</f>
        <v/>
      </c>
      <c r="E4954" s="12" t="str">
        <f>IF('Atual-TXT'!A4975&lt;&gt;"",IF(MOD(VALUE(LEFT(A4954,1)),2)=1,IF(D4954="D",C4954,-C4954),IF(D4954="C",C4954,-C4954)),"")</f>
        <v/>
      </c>
    </row>
    <row r="4955" spans="1:5" x14ac:dyDescent="0.2">
      <c r="A4955" s="11" t="str">
        <f>IF('Atual-TXT'!A4976&lt;&gt;"",LEFT('Atual-TXT'!A4976,15),"")</f>
        <v/>
      </c>
      <c r="B4955" s="11" t="str">
        <f>IF('Atual-TXT'!A4976&lt;&gt;"",RIGHT(LEFT('Atual-TXT'!A4976,51),34),"")</f>
        <v/>
      </c>
      <c r="C4955" s="12" t="str">
        <f>IF('Atual-TXT'!A4976&lt;&gt;"",VALUE(RIGHT(LEFT('Atual-TXT'!A4976,75),23)),"")</f>
        <v/>
      </c>
      <c r="D4955" s="11" t="str">
        <f>IF('Atual-TXT'!A4976&lt;&gt;"",RIGHT(LEFT('Atual-TXT'!A4976,77),1),"")</f>
        <v/>
      </c>
      <c r="E4955" s="12" t="str">
        <f>IF('Atual-TXT'!A4976&lt;&gt;"",IF(MOD(VALUE(LEFT(A4955,1)),2)=1,IF(D4955="D",C4955,-C4955),IF(D4955="C",C4955,-C4955)),"")</f>
        <v/>
      </c>
    </row>
    <row r="4956" spans="1:5" x14ac:dyDescent="0.2">
      <c r="A4956" s="11" t="str">
        <f>IF('Atual-TXT'!A4977&lt;&gt;"",LEFT('Atual-TXT'!A4977,15),"")</f>
        <v/>
      </c>
      <c r="B4956" s="11" t="str">
        <f>IF('Atual-TXT'!A4977&lt;&gt;"",RIGHT(LEFT('Atual-TXT'!A4977,51),34),"")</f>
        <v/>
      </c>
      <c r="C4956" s="12" t="str">
        <f>IF('Atual-TXT'!A4977&lt;&gt;"",VALUE(RIGHT(LEFT('Atual-TXT'!A4977,75),23)),"")</f>
        <v/>
      </c>
      <c r="D4956" s="11" t="str">
        <f>IF('Atual-TXT'!A4977&lt;&gt;"",RIGHT(LEFT('Atual-TXT'!A4977,77),1),"")</f>
        <v/>
      </c>
      <c r="E4956" s="12" t="str">
        <f>IF('Atual-TXT'!A4977&lt;&gt;"",IF(MOD(VALUE(LEFT(A4956,1)),2)=1,IF(D4956="D",C4956,-C4956),IF(D4956="C",C4956,-C4956)),"")</f>
        <v/>
      </c>
    </row>
    <row r="4957" spans="1:5" x14ac:dyDescent="0.2">
      <c r="A4957" s="11" t="str">
        <f>IF('Atual-TXT'!A4978&lt;&gt;"",LEFT('Atual-TXT'!A4978,15),"")</f>
        <v/>
      </c>
      <c r="B4957" s="11" t="str">
        <f>IF('Atual-TXT'!A4978&lt;&gt;"",RIGHT(LEFT('Atual-TXT'!A4978,51),34),"")</f>
        <v/>
      </c>
      <c r="C4957" s="12" t="str">
        <f>IF('Atual-TXT'!A4978&lt;&gt;"",VALUE(RIGHT(LEFT('Atual-TXT'!A4978,75),23)),"")</f>
        <v/>
      </c>
      <c r="D4957" s="11" t="str">
        <f>IF('Atual-TXT'!A4978&lt;&gt;"",RIGHT(LEFT('Atual-TXT'!A4978,77),1),"")</f>
        <v/>
      </c>
      <c r="E4957" s="12" t="str">
        <f>IF('Atual-TXT'!A4978&lt;&gt;"",IF(MOD(VALUE(LEFT(A4957,1)),2)=1,IF(D4957="D",C4957,-C4957),IF(D4957="C",C4957,-C4957)),"")</f>
        <v/>
      </c>
    </row>
    <row r="4958" spans="1:5" x14ac:dyDescent="0.2">
      <c r="A4958" s="11" t="str">
        <f>IF('Atual-TXT'!A4979&lt;&gt;"",LEFT('Atual-TXT'!A4979,15),"")</f>
        <v/>
      </c>
      <c r="B4958" s="11" t="str">
        <f>IF('Atual-TXT'!A4979&lt;&gt;"",RIGHT(LEFT('Atual-TXT'!A4979,51),34),"")</f>
        <v/>
      </c>
      <c r="C4958" s="12" t="str">
        <f>IF('Atual-TXT'!A4979&lt;&gt;"",VALUE(RIGHT(LEFT('Atual-TXT'!A4979,75),23)),"")</f>
        <v/>
      </c>
      <c r="D4958" s="11" t="str">
        <f>IF('Atual-TXT'!A4979&lt;&gt;"",RIGHT(LEFT('Atual-TXT'!A4979,77),1),"")</f>
        <v/>
      </c>
      <c r="E4958" s="12" t="str">
        <f>IF('Atual-TXT'!A4979&lt;&gt;"",IF(MOD(VALUE(LEFT(A4958,1)),2)=1,IF(D4958="D",C4958,-C4958),IF(D4958="C",C4958,-C4958)),"")</f>
        <v/>
      </c>
    </row>
    <row r="4959" spans="1:5" x14ac:dyDescent="0.2">
      <c r="A4959" s="11" t="str">
        <f>IF('Atual-TXT'!A4980&lt;&gt;"",LEFT('Atual-TXT'!A4980,15),"")</f>
        <v/>
      </c>
      <c r="B4959" s="11" t="str">
        <f>IF('Atual-TXT'!A4980&lt;&gt;"",RIGHT(LEFT('Atual-TXT'!A4980,51),34),"")</f>
        <v/>
      </c>
      <c r="C4959" s="12" t="str">
        <f>IF('Atual-TXT'!A4980&lt;&gt;"",VALUE(RIGHT(LEFT('Atual-TXT'!A4980,75),23)),"")</f>
        <v/>
      </c>
      <c r="D4959" s="11" t="str">
        <f>IF('Atual-TXT'!A4980&lt;&gt;"",RIGHT(LEFT('Atual-TXT'!A4980,77),1),"")</f>
        <v/>
      </c>
      <c r="E4959" s="12" t="str">
        <f>IF('Atual-TXT'!A4980&lt;&gt;"",IF(MOD(VALUE(LEFT(A4959,1)),2)=1,IF(D4959="D",C4959,-C4959),IF(D4959="C",C4959,-C4959)),"")</f>
        <v/>
      </c>
    </row>
    <row r="4960" spans="1:5" x14ac:dyDescent="0.2">
      <c r="A4960" s="11" t="str">
        <f>IF('Atual-TXT'!A4981&lt;&gt;"",LEFT('Atual-TXT'!A4981,15),"")</f>
        <v/>
      </c>
      <c r="B4960" s="11" t="str">
        <f>IF('Atual-TXT'!A4981&lt;&gt;"",RIGHT(LEFT('Atual-TXT'!A4981,51),34),"")</f>
        <v/>
      </c>
      <c r="C4960" s="12" t="str">
        <f>IF('Atual-TXT'!A4981&lt;&gt;"",VALUE(RIGHT(LEFT('Atual-TXT'!A4981,75),23)),"")</f>
        <v/>
      </c>
      <c r="D4960" s="11" t="str">
        <f>IF('Atual-TXT'!A4981&lt;&gt;"",RIGHT(LEFT('Atual-TXT'!A4981,77),1),"")</f>
        <v/>
      </c>
      <c r="E4960" s="12" t="str">
        <f>IF('Atual-TXT'!A4981&lt;&gt;"",IF(MOD(VALUE(LEFT(A4960,1)),2)=1,IF(D4960="D",C4960,-C4960),IF(D4960="C",C4960,-C4960)),"")</f>
        <v/>
      </c>
    </row>
    <row r="4961" spans="1:5" x14ac:dyDescent="0.2">
      <c r="A4961" s="11" t="str">
        <f>IF('Atual-TXT'!A4982&lt;&gt;"",LEFT('Atual-TXT'!A4982,15),"")</f>
        <v/>
      </c>
      <c r="B4961" s="11" t="str">
        <f>IF('Atual-TXT'!A4982&lt;&gt;"",RIGHT(LEFT('Atual-TXT'!A4982,51),34),"")</f>
        <v/>
      </c>
      <c r="C4961" s="12" t="str">
        <f>IF('Atual-TXT'!A4982&lt;&gt;"",VALUE(RIGHT(LEFT('Atual-TXT'!A4982,75),23)),"")</f>
        <v/>
      </c>
      <c r="D4961" s="11" t="str">
        <f>IF('Atual-TXT'!A4982&lt;&gt;"",RIGHT(LEFT('Atual-TXT'!A4982,77),1),"")</f>
        <v/>
      </c>
      <c r="E4961" s="12" t="str">
        <f>IF('Atual-TXT'!A4982&lt;&gt;"",IF(MOD(VALUE(LEFT(A4961,1)),2)=1,IF(D4961="D",C4961,-C4961),IF(D4961="C",C4961,-C4961)),"")</f>
        <v/>
      </c>
    </row>
    <row r="4962" spans="1:5" x14ac:dyDescent="0.2">
      <c r="A4962" s="11" t="str">
        <f>IF('Atual-TXT'!A4983&lt;&gt;"",LEFT('Atual-TXT'!A4983,15),"")</f>
        <v/>
      </c>
      <c r="B4962" s="11" t="str">
        <f>IF('Atual-TXT'!A4983&lt;&gt;"",RIGHT(LEFT('Atual-TXT'!A4983,51),34),"")</f>
        <v/>
      </c>
      <c r="C4962" s="12" t="str">
        <f>IF('Atual-TXT'!A4983&lt;&gt;"",VALUE(RIGHT(LEFT('Atual-TXT'!A4983,75),23)),"")</f>
        <v/>
      </c>
      <c r="D4962" s="11" t="str">
        <f>IF('Atual-TXT'!A4983&lt;&gt;"",RIGHT(LEFT('Atual-TXT'!A4983,77),1),"")</f>
        <v/>
      </c>
      <c r="E4962" s="12" t="str">
        <f>IF('Atual-TXT'!A4983&lt;&gt;"",IF(MOD(VALUE(LEFT(A4962,1)),2)=1,IF(D4962="D",C4962,-C4962),IF(D4962="C",C4962,-C4962)),"")</f>
        <v/>
      </c>
    </row>
    <row r="4963" spans="1:5" x14ac:dyDescent="0.2">
      <c r="A4963" s="11" t="str">
        <f>IF('Atual-TXT'!A4984&lt;&gt;"",LEFT('Atual-TXT'!A4984,15),"")</f>
        <v/>
      </c>
      <c r="B4963" s="11" t="str">
        <f>IF('Atual-TXT'!A4984&lt;&gt;"",RIGHT(LEFT('Atual-TXT'!A4984,51),34),"")</f>
        <v/>
      </c>
      <c r="C4963" s="12" t="str">
        <f>IF('Atual-TXT'!A4984&lt;&gt;"",VALUE(RIGHT(LEFT('Atual-TXT'!A4984,75),23)),"")</f>
        <v/>
      </c>
      <c r="D4963" s="11" t="str">
        <f>IF('Atual-TXT'!A4984&lt;&gt;"",RIGHT(LEFT('Atual-TXT'!A4984,77),1),"")</f>
        <v/>
      </c>
      <c r="E4963" s="12" t="str">
        <f>IF('Atual-TXT'!A4984&lt;&gt;"",IF(MOD(VALUE(LEFT(A4963,1)),2)=1,IF(D4963="D",C4963,-C4963),IF(D4963="C",C4963,-C4963)),"")</f>
        <v/>
      </c>
    </row>
    <row r="4964" spans="1:5" x14ac:dyDescent="0.2">
      <c r="A4964" s="11" t="str">
        <f>IF('Atual-TXT'!A4985&lt;&gt;"",LEFT('Atual-TXT'!A4985,15),"")</f>
        <v/>
      </c>
      <c r="B4964" s="11" t="str">
        <f>IF('Atual-TXT'!A4985&lt;&gt;"",RIGHT(LEFT('Atual-TXT'!A4985,51),34),"")</f>
        <v/>
      </c>
      <c r="C4964" s="12" t="str">
        <f>IF('Atual-TXT'!A4985&lt;&gt;"",VALUE(RIGHT(LEFT('Atual-TXT'!A4985,75),23)),"")</f>
        <v/>
      </c>
      <c r="D4964" s="11" t="str">
        <f>IF('Atual-TXT'!A4985&lt;&gt;"",RIGHT(LEFT('Atual-TXT'!A4985,77),1),"")</f>
        <v/>
      </c>
      <c r="E4964" s="12" t="str">
        <f>IF('Atual-TXT'!A4985&lt;&gt;"",IF(MOD(VALUE(LEFT(A4964,1)),2)=1,IF(D4964="D",C4964,-C4964),IF(D4964="C",C4964,-C4964)),"")</f>
        <v/>
      </c>
    </row>
    <row r="4965" spans="1:5" x14ac:dyDescent="0.2">
      <c r="A4965" s="11" t="str">
        <f>IF('Atual-TXT'!A4986&lt;&gt;"",LEFT('Atual-TXT'!A4986,15),"")</f>
        <v/>
      </c>
      <c r="B4965" s="11" t="str">
        <f>IF('Atual-TXT'!A4986&lt;&gt;"",RIGHT(LEFT('Atual-TXT'!A4986,51),34),"")</f>
        <v/>
      </c>
      <c r="C4965" s="12" t="str">
        <f>IF('Atual-TXT'!A4986&lt;&gt;"",VALUE(RIGHT(LEFT('Atual-TXT'!A4986,75),23)),"")</f>
        <v/>
      </c>
      <c r="D4965" s="11" t="str">
        <f>IF('Atual-TXT'!A4986&lt;&gt;"",RIGHT(LEFT('Atual-TXT'!A4986,77),1),"")</f>
        <v/>
      </c>
      <c r="E4965" s="12" t="str">
        <f>IF('Atual-TXT'!A4986&lt;&gt;"",IF(MOD(VALUE(LEFT(A4965,1)),2)=1,IF(D4965="D",C4965,-C4965),IF(D4965="C",C4965,-C4965)),"")</f>
        <v/>
      </c>
    </row>
    <row r="4966" spans="1:5" x14ac:dyDescent="0.2">
      <c r="A4966" s="11" t="str">
        <f>IF('Atual-TXT'!A4987&lt;&gt;"",LEFT('Atual-TXT'!A4987,15),"")</f>
        <v/>
      </c>
      <c r="B4966" s="11" t="str">
        <f>IF('Atual-TXT'!A4987&lt;&gt;"",RIGHT(LEFT('Atual-TXT'!A4987,51),34),"")</f>
        <v/>
      </c>
      <c r="C4966" s="12" t="str">
        <f>IF('Atual-TXT'!A4987&lt;&gt;"",VALUE(RIGHT(LEFT('Atual-TXT'!A4987,75),23)),"")</f>
        <v/>
      </c>
      <c r="D4966" s="11" t="str">
        <f>IF('Atual-TXT'!A4987&lt;&gt;"",RIGHT(LEFT('Atual-TXT'!A4987,77),1),"")</f>
        <v/>
      </c>
      <c r="E4966" s="12" t="str">
        <f>IF('Atual-TXT'!A4987&lt;&gt;"",IF(MOD(VALUE(LEFT(A4966,1)),2)=1,IF(D4966="D",C4966,-C4966),IF(D4966="C",C4966,-C4966)),"")</f>
        <v/>
      </c>
    </row>
    <row r="4967" spans="1:5" x14ac:dyDescent="0.2">
      <c r="A4967" s="11" t="str">
        <f>IF('Atual-TXT'!A4988&lt;&gt;"",LEFT('Atual-TXT'!A4988,15),"")</f>
        <v/>
      </c>
      <c r="B4967" s="11" t="str">
        <f>IF('Atual-TXT'!A4988&lt;&gt;"",RIGHT(LEFT('Atual-TXT'!A4988,51),34),"")</f>
        <v/>
      </c>
      <c r="C4967" s="12" t="str">
        <f>IF('Atual-TXT'!A4988&lt;&gt;"",VALUE(RIGHT(LEFT('Atual-TXT'!A4988,75),23)),"")</f>
        <v/>
      </c>
      <c r="D4967" s="11" t="str">
        <f>IF('Atual-TXT'!A4988&lt;&gt;"",RIGHT(LEFT('Atual-TXT'!A4988,77),1),"")</f>
        <v/>
      </c>
      <c r="E4967" s="12" t="str">
        <f>IF('Atual-TXT'!A4988&lt;&gt;"",IF(MOD(VALUE(LEFT(A4967,1)),2)=1,IF(D4967="D",C4967,-C4967),IF(D4967="C",C4967,-C4967)),"")</f>
        <v/>
      </c>
    </row>
    <row r="4968" spans="1:5" x14ac:dyDescent="0.2">
      <c r="A4968" s="11" t="str">
        <f>IF('Atual-TXT'!A4989&lt;&gt;"",LEFT('Atual-TXT'!A4989,15),"")</f>
        <v/>
      </c>
      <c r="B4968" s="11" t="str">
        <f>IF('Atual-TXT'!A4989&lt;&gt;"",RIGHT(LEFT('Atual-TXT'!A4989,51),34),"")</f>
        <v/>
      </c>
      <c r="C4968" s="12" t="str">
        <f>IF('Atual-TXT'!A4989&lt;&gt;"",VALUE(RIGHT(LEFT('Atual-TXT'!A4989,75),23)),"")</f>
        <v/>
      </c>
      <c r="D4968" s="11" t="str">
        <f>IF('Atual-TXT'!A4989&lt;&gt;"",RIGHT(LEFT('Atual-TXT'!A4989,77),1),"")</f>
        <v/>
      </c>
      <c r="E4968" s="12" t="str">
        <f>IF('Atual-TXT'!A4989&lt;&gt;"",IF(MOD(VALUE(LEFT(A4968,1)),2)=1,IF(D4968="D",C4968,-C4968),IF(D4968="C",C4968,-C4968)),"")</f>
        <v/>
      </c>
    </row>
    <row r="4969" spans="1:5" x14ac:dyDescent="0.2">
      <c r="A4969" s="11" t="str">
        <f>IF('Atual-TXT'!A4990&lt;&gt;"",LEFT('Atual-TXT'!A4990,15),"")</f>
        <v/>
      </c>
      <c r="B4969" s="11" t="str">
        <f>IF('Atual-TXT'!A4990&lt;&gt;"",RIGHT(LEFT('Atual-TXT'!A4990,51),34),"")</f>
        <v/>
      </c>
      <c r="C4969" s="12" t="str">
        <f>IF('Atual-TXT'!A4990&lt;&gt;"",VALUE(RIGHT(LEFT('Atual-TXT'!A4990,75),23)),"")</f>
        <v/>
      </c>
      <c r="D4969" s="11" t="str">
        <f>IF('Atual-TXT'!A4990&lt;&gt;"",RIGHT(LEFT('Atual-TXT'!A4990,77),1),"")</f>
        <v/>
      </c>
      <c r="E4969" s="12" t="str">
        <f>IF('Atual-TXT'!A4990&lt;&gt;"",IF(MOD(VALUE(LEFT(A4969,1)),2)=1,IF(D4969="D",C4969,-C4969),IF(D4969="C",C4969,-C4969)),"")</f>
        <v/>
      </c>
    </row>
    <row r="4970" spans="1:5" x14ac:dyDescent="0.2">
      <c r="A4970" s="11" t="str">
        <f>IF('Atual-TXT'!A4991&lt;&gt;"",LEFT('Atual-TXT'!A4991,15),"")</f>
        <v/>
      </c>
      <c r="B4970" s="11" t="str">
        <f>IF('Atual-TXT'!A4991&lt;&gt;"",RIGHT(LEFT('Atual-TXT'!A4991,51),34),"")</f>
        <v/>
      </c>
      <c r="C4970" s="12" t="str">
        <f>IF('Atual-TXT'!A4991&lt;&gt;"",VALUE(RIGHT(LEFT('Atual-TXT'!A4991,75),23)),"")</f>
        <v/>
      </c>
      <c r="D4970" s="11" t="str">
        <f>IF('Atual-TXT'!A4991&lt;&gt;"",RIGHT(LEFT('Atual-TXT'!A4991,77),1),"")</f>
        <v/>
      </c>
      <c r="E4970" s="12" t="str">
        <f>IF('Atual-TXT'!A4991&lt;&gt;"",IF(MOD(VALUE(LEFT(A4970,1)),2)=1,IF(D4970="D",C4970,-C4970),IF(D4970="C",C4970,-C4970)),"")</f>
        <v/>
      </c>
    </row>
    <row r="4971" spans="1:5" x14ac:dyDescent="0.2">
      <c r="A4971" s="11" t="str">
        <f>IF('Atual-TXT'!A4992&lt;&gt;"",LEFT('Atual-TXT'!A4992,15),"")</f>
        <v/>
      </c>
      <c r="B4971" s="11" t="str">
        <f>IF('Atual-TXT'!A4992&lt;&gt;"",RIGHT(LEFT('Atual-TXT'!A4992,51),34),"")</f>
        <v/>
      </c>
      <c r="C4971" s="12" t="str">
        <f>IF('Atual-TXT'!A4992&lt;&gt;"",VALUE(RIGHT(LEFT('Atual-TXT'!A4992,75),23)),"")</f>
        <v/>
      </c>
      <c r="D4971" s="11" t="str">
        <f>IF('Atual-TXT'!A4992&lt;&gt;"",RIGHT(LEFT('Atual-TXT'!A4992,77),1),"")</f>
        <v/>
      </c>
      <c r="E4971" s="12" t="str">
        <f>IF('Atual-TXT'!A4992&lt;&gt;"",IF(MOD(VALUE(LEFT(A4971,1)),2)=1,IF(D4971="D",C4971,-C4971),IF(D4971="C",C4971,-C4971)),"")</f>
        <v/>
      </c>
    </row>
    <row r="4972" spans="1:5" x14ac:dyDescent="0.2">
      <c r="A4972" s="11" t="str">
        <f>IF('Atual-TXT'!A4993&lt;&gt;"",LEFT('Atual-TXT'!A4993,15),"")</f>
        <v/>
      </c>
      <c r="B4972" s="11" t="str">
        <f>IF('Atual-TXT'!A4993&lt;&gt;"",RIGHT(LEFT('Atual-TXT'!A4993,51),34),"")</f>
        <v/>
      </c>
      <c r="C4972" s="12" t="str">
        <f>IF('Atual-TXT'!A4993&lt;&gt;"",VALUE(RIGHT(LEFT('Atual-TXT'!A4993,75),23)),"")</f>
        <v/>
      </c>
      <c r="D4972" s="11" t="str">
        <f>IF('Atual-TXT'!A4993&lt;&gt;"",RIGHT(LEFT('Atual-TXT'!A4993,77),1),"")</f>
        <v/>
      </c>
      <c r="E4972" s="12" t="str">
        <f>IF('Atual-TXT'!A4993&lt;&gt;"",IF(MOD(VALUE(LEFT(A4972,1)),2)=1,IF(D4972="D",C4972,-C4972),IF(D4972="C",C4972,-C4972)),"")</f>
        <v/>
      </c>
    </row>
    <row r="4973" spans="1:5" x14ac:dyDescent="0.2">
      <c r="A4973" s="11" t="str">
        <f>IF('Atual-TXT'!A4994&lt;&gt;"",LEFT('Atual-TXT'!A4994,15),"")</f>
        <v/>
      </c>
      <c r="B4973" s="11" t="str">
        <f>IF('Atual-TXT'!A4994&lt;&gt;"",RIGHT(LEFT('Atual-TXT'!A4994,51),34),"")</f>
        <v/>
      </c>
      <c r="C4973" s="12" t="str">
        <f>IF('Atual-TXT'!A4994&lt;&gt;"",VALUE(RIGHT(LEFT('Atual-TXT'!A4994,75),23)),"")</f>
        <v/>
      </c>
      <c r="D4973" s="11" t="str">
        <f>IF('Atual-TXT'!A4994&lt;&gt;"",RIGHT(LEFT('Atual-TXT'!A4994,77),1),"")</f>
        <v/>
      </c>
      <c r="E4973" s="12" t="str">
        <f>IF('Atual-TXT'!A4994&lt;&gt;"",IF(MOD(VALUE(LEFT(A4973,1)),2)=1,IF(D4973="D",C4973,-C4973),IF(D4973="C",C4973,-C4973)),"")</f>
        <v/>
      </c>
    </row>
    <row r="4974" spans="1:5" x14ac:dyDescent="0.2">
      <c r="A4974" s="11" t="str">
        <f>IF('Atual-TXT'!A4995&lt;&gt;"",LEFT('Atual-TXT'!A4995,15),"")</f>
        <v/>
      </c>
      <c r="B4974" s="11" t="str">
        <f>IF('Atual-TXT'!A4995&lt;&gt;"",RIGHT(LEFT('Atual-TXT'!A4995,51),34),"")</f>
        <v/>
      </c>
      <c r="C4974" s="12" t="str">
        <f>IF('Atual-TXT'!A4995&lt;&gt;"",VALUE(RIGHT(LEFT('Atual-TXT'!A4995,75),23)),"")</f>
        <v/>
      </c>
      <c r="D4974" s="11" t="str">
        <f>IF('Atual-TXT'!A4995&lt;&gt;"",RIGHT(LEFT('Atual-TXT'!A4995,77),1),"")</f>
        <v/>
      </c>
      <c r="E4974" s="12" t="str">
        <f>IF('Atual-TXT'!A4995&lt;&gt;"",IF(MOD(VALUE(LEFT(A4974,1)),2)=1,IF(D4974="D",C4974,-C4974),IF(D4974="C",C4974,-C4974)),"")</f>
        <v/>
      </c>
    </row>
    <row r="4975" spans="1:5" x14ac:dyDescent="0.2">
      <c r="A4975" s="11" t="str">
        <f>IF('Atual-TXT'!A4996&lt;&gt;"",LEFT('Atual-TXT'!A4996,15),"")</f>
        <v/>
      </c>
      <c r="B4975" s="11" t="str">
        <f>IF('Atual-TXT'!A4996&lt;&gt;"",RIGHT(LEFT('Atual-TXT'!A4996,51),34),"")</f>
        <v/>
      </c>
      <c r="C4975" s="12" t="str">
        <f>IF('Atual-TXT'!A4996&lt;&gt;"",VALUE(RIGHT(LEFT('Atual-TXT'!A4996,75),23)),"")</f>
        <v/>
      </c>
      <c r="D4975" s="11" t="str">
        <f>IF('Atual-TXT'!A4996&lt;&gt;"",RIGHT(LEFT('Atual-TXT'!A4996,77),1),"")</f>
        <v/>
      </c>
      <c r="E4975" s="12" t="str">
        <f>IF('Atual-TXT'!A4996&lt;&gt;"",IF(MOD(VALUE(LEFT(A4975,1)),2)=1,IF(D4975="D",C4975,-C4975),IF(D4975="C",C4975,-C4975)),"")</f>
        <v/>
      </c>
    </row>
    <row r="4976" spans="1:5" x14ac:dyDescent="0.2">
      <c r="A4976" s="11" t="str">
        <f>IF('Atual-TXT'!A4997&lt;&gt;"",LEFT('Atual-TXT'!A4997,15),"")</f>
        <v/>
      </c>
      <c r="B4976" s="11" t="str">
        <f>IF('Atual-TXT'!A4997&lt;&gt;"",RIGHT(LEFT('Atual-TXT'!A4997,51),34),"")</f>
        <v/>
      </c>
      <c r="C4976" s="12" t="str">
        <f>IF('Atual-TXT'!A4997&lt;&gt;"",VALUE(RIGHT(LEFT('Atual-TXT'!A4997,75),23)),"")</f>
        <v/>
      </c>
      <c r="D4976" s="11" t="str">
        <f>IF('Atual-TXT'!A4997&lt;&gt;"",RIGHT(LEFT('Atual-TXT'!A4997,77),1),"")</f>
        <v/>
      </c>
      <c r="E4976" s="12" t="str">
        <f>IF('Atual-TXT'!A4997&lt;&gt;"",IF(MOD(VALUE(LEFT(A4976,1)),2)=1,IF(D4976="D",C4976,-C4976),IF(D4976="C",C4976,-C4976)),"")</f>
        <v/>
      </c>
    </row>
    <row r="4977" spans="1:5" x14ac:dyDescent="0.2">
      <c r="A4977" s="11" t="str">
        <f>IF('Atual-TXT'!A4998&lt;&gt;"",LEFT('Atual-TXT'!A4998,15),"")</f>
        <v/>
      </c>
      <c r="B4977" s="11" t="str">
        <f>IF('Atual-TXT'!A4998&lt;&gt;"",RIGHT(LEFT('Atual-TXT'!A4998,51),34),"")</f>
        <v/>
      </c>
      <c r="C4977" s="12" t="str">
        <f>IF('Atual-TXT'!A4998&lt;&gt;"",VALUE(RIGHT(LEFT('Atual-TXT'!A4998,75),23)),"")</f>
        <v/>
      </c>
      <c r="D4977" s="11" t="str">
        <f>IF('Atual-TXT'!A4998&lt;&gt;"",RIGHT(LEFT('Atual-TXT'!A4998,77),1),"")</f>
        <v/>
      </c>
      <c r="E4977" s="12" t="str">
        <f>IF('Atual-TXT'!A4998&lt;&gt;"",IF(MOD(VALUE(LEFT(A4977,1)),2)=1,IF(D4977="D",C4977,-C4977),IF(D4977="C",C4977,-C4977)),"")</f>
        <v/>
      </c>
    </row>
    <row r="4978" spans="1:5" x14ac:dyDescent="0.2">
      <c r="A4978" s="11" t="str">
        <f>IF('Atual-TXT'!A4999&lt;&gt;"",LEFT('Atual-TXT'!A4999,15),"")</f>
        <v/>
      </c>
      <c r="B4978" s="11" t="str">
        <f>IF('Atual-TXT'!A4999&lt;&gt;"",RIGHT(LEFT('Atual-TXT'!A4999,51),34),"")</f>
        <v/>
      </c>
      <c r="C4978" s="12" t="str">
        <f>IF('Atual-TXT'!A4999&lt;&gt;"",VALUE(RIGHT(LEFT('Atual-TXT'!A4999,75),23)),"")</f>
        <v/>
      </c>
      <c r="D4978" s="11" t="str">
        <f>IF('Atual-TXT'!A4999&lt;&gt;"",RIGHT(LEFT('Atual-TXT'!A4999,77),1),"")</f>
        <v/>
      </c>
      <c r="E4978" s="12" t="str">
        <f>IF('Atual-TXT'!A4999&lt;&gt;"",IF(MOD(VALUE(LEFT(A4978,1)),2)=1,IF(D4978="D",C4978,-C4978),IF(D4978="C",C4978,-C4978)),"")</f>
        <v/>
      </c>
    </row>
    <row r="4979" spans="1:5" x14ac:dyDescent="0.2">
      <c r="A4979" s="11" t="str">
        <f>IF('Atual-TXT'!A5000&lt;&gt;"",LEFT('Atual-TXT'!A5000,15),"")</f>
        <v/>
      </c>
      <c r="B4979" s="11" t="str">
        <f>IF('Atual-TXT'!A5000&lt;&gt;"",RIGHT(LEFT('Atual-TXT'!A5000,51),34),"")</f>
        <v/>
      </c>
      <c r="C4979" s="12" t="str">
        <f>IF('Atual-TXT'!A5000&lt;&gt;"",VALUE(RIGHT(LEFT('Atual-TXT'!A5000,75),23)),"")</f>
        <v/>
      </c>
      <c r="D4979" s="11" t="str">
        <f>IF('Atual-TXT'!A5000&lt;&gt;"",RIGHT(LEFT('Atual-TXT'!A5000,77),1),"")</f>
        <v/>
      </c>
      <c r="E4979" s="12" t="str">
        <f>IF('Atual-TXT'!A5000&lt;&gt;"",IF(MOD(VALUE(LEFT(A4979,1)),2)=1,IF(D4979="D",C4979,-C4979),IF(D4979="C",C4979,-C4979)),"")</f>
        <v/>
      </c>
    </row>
    <row r="4980" spans="1:5" x14ac:dyDescent="0.2">
      <c r="A4980" s="11" t="str">
        <f>IF('Atual-TXT'!A5001&lt;&gt;"",LEFT('Atual-TXT'!A5001,15),"")</f>
        <v/>
      </c>
      <c r="B4980" s="11" t="str">
        <f>IF('Atual-TXT'!A5001&lt;&gt;"",RIGHT(LEFT('Atual-TXT'!A5001,51),34),"")</f>
        <v/>
      </c>
      <c r="C4980" s="12" t="str">
        <f>IF('Atual-TXT'!A5001&lt;&gt;"",VALUE(RIGHT(LEFT('Atual-TXT'!A5001,75),23)),"")</f>
        <v/>
      </c>
      <c r="D4980" s="11" t="str">
        <f>IF('Atual-TXT'!A5001&lt;&gt;"",RIGHT(LEFT('Atual-TXT'!A5001,77),1),"")</f>
        <v/>
      </c>
      <c r="E4980" s="12" t="str">
        <f>IF('Atual-TXT'!A5001&lt;&gt;"",IF(MOD(VALUE(LEFT(A4980,1)),2)=1,IF(D4980="D",C4980,-C4980),IF(D4980="C",C4980,-C4980)),"")</f>
        <v/>
      </c>
    </row>
    <row r="4981" spans="1:5" x14ac:dyDescent="0.2">
      <c r="A4981" s="11" t="str">
        <f>IF('Atual-TXT'!A5002&lt;&gt;"",LEFT('Atual-TXT'!A5002,15),"")</f>
        <v/>
      </c>
      <c r="B4981" s="11" t="str">
        <f>IF('Atual-TXT'!A5002&lt;&gt;"",RIGHT(LEFT('Atual-TXT'!A5002,51),34),"")</f>
        <v/>
      </c>
      <c r="C4981" s="12" t="str">
        <f>IF('Atual-TXT'!A5002&lt;&gt;"",VALUE(RIGHT(LEFT('Atual-TXT'!A5002,75),23)),"")</f>
        <v/>
      </c>
      <c r="D4981" s="11" t="str">
        <f>IF('Atual-TXT'!A5002&lt;&gt;"",RIGHT(LEFT('Atual-TXT'!A5002,77),1),"")</f>
        <v/>
      </c>
      <c r="E4981" s="12" t="str">
        <f>IF('Atual-TXT'!A5002&lt;&gt;"",IF(MOD(VALUE(LEFT(A4981,1)),2)=1,IF(D4981="D",C4981,-C4981),IF(D4981="C",C4981,-C4981)),"")</f>
        <v/>
      </c>
    </row>
    <row r="4982" spans="1:5" x14ac:dyDescent="0.2">
      <c r="A4982" s="11" t="str">
        <f>IF('Atual-TXT'!A5003&lt;&gt;"",LEFT('Atual-TXT'!A5003,15),"")</f>
        <v/>
      </c>
      <c r="B4982" s="11" t="str">
        <f>IF('Atual-TXT'!A5003&lt;&gt;"",RIGHT(LEFT('Atual-TXT'!A5003,51),34),"")</f>
        <v/>
      </c>
      <c r="C4982" s="12" t="str">
        <f>IF('Atual-TXT'!A5003&lt;&gt;"",VALUE(RIGHT(LEFT('Atual-TXT'!A5003,75),23)),"")</f>
        <v/>
      </c>
      <c r="D4982" s="11" t="str">
        <f>IF('Atual-TXT'!A5003&lt;&gt;"",RIGHT(LEFT('Atual-TXT'!A5003,77),1),"")</f>
        <v/>
      </c>
      <c r="E4982" s="12" t="str">
        <f>IF('Atual-TXT'!A5003&lt;&gt;"",IF(MOD(VALUE(LEFT(A4982,1)),2)=1,IF(D4982="D",C4982,-C4982),IF(D4982="C",C4982,-C4982)),"")</f>
        <v/>
      </c>
    </row>
    <row r="4983" spans="1:5" x14ac:dyDescent="0.2">
      <c r="A4983" s="11" t="str">
        <f>IF('Atual-TXT'!A5004&lt;&gt;"",LEFT('Atual-TXT'!A5004,15),"")</f>
        <v/>
      </c>
      <c r="B4983" s="11" t="str">
        <f>IF('Atual-TXT'!A5004&lt;&gt;"",RIGHT(LEFT('Atual-TXT'!A5004,51),34),"")</f>
        <v/>
      </c>
      <c r="C4983" s="12" t="str">
        <f>IF('Atual-TXT'!A5004&lt;&gt;"",VALUE(RIGHT(LEFT('Atual-TXT'!A5004,75),23)),"")</f>
        <v/>
      </c>
      <c r="D4983" s="11" t="str">
        <f>IF('Atual-TXT'!A5004&lt;&gt;"",RIGHT(LEFT('Atual-TXT'!A5004,77),1),"")</f>
        <v/>
      </c>
      <c r="E4983" s="12" t="str">
        <f>IF('Atual-TXT'!A5004&lt;&gt;"",IF(MOD(VALUE(LEFT(A4983,1)),2)=1,IF(D4983="D",C4983,-C4983),IF(D4983="C",C4983,-C4983)),"")</f>
        <v/>
      </c>
    </row>
    <row r="4984" spans="1:5" x14ac:dyDescent="0.2">
      <c r="A4984" s="11" t="str">
        <f>IF('Atual-TXT'!A5005&lt;&gt;"",LEFT('Atual-TXT'!A5005,15),"")</f>
        <v/>
      </c>
      <c r="B4984" s="11" t="str">
        <f>IF('Atual-TXT'!A5005&lt;&gt;"",RIGHT(LEFT('Atual-TXT'!A5005,51),34),"")</f>
        <v/>
      </c>
      <c r="C4984" s="12" t="str">
        <f>IF('Atual-TXT'!A5005&lt;&gt;"",VALUE(RIGHT(LEFT('Atual-TXT'!A5005,75),23)),"")</f>
        <v/>
      </c>
      <c r="D4984" s="11" t="str">
        <f>IF('Atual-TXT'!A5005&lt;&gt;"",RIGHT(LEFT('Atual-TXT'!A5005,77),1),"")</f>
        <v/>
      </c>
      <c r="E4984" s="12" t="str">
        <f>IF('Atual-TXT'!A5005&lt;&gt;"",IF(MOD(VALUE(LEFT(A4984,1)),2)=1,IF(D4984="D",C4984,-C4984),IF(D4984="C",C4984,-C4984)),"")</f>
        <v/>
      </c>
    </row>
    <row r="4985" spans="1:5" x14ac:dyDescent="0.2">
      <c r="A4985" s="11" t="str">
        <f>IF('Atual-TXT'!A5006&lt;&gt;"",LEFT('Atual-TXT'!A5006,15),"")</f>
        <v/>
      </c>
      <c r="B4985" s="11" t="str">
        <f>IF('Atual-TXT'!A5006&lt;&gt;"",RIGHT(LEFT('Atual-TXT'!A5006,51),34),"")</f>
        <v/>
      </c>
      <c r="C4985" s="12" t="str">
        <f>IF('Atual-TXT'!A5006&lt;&gt;"",VALUE(RIGHT(LEFT('Atual-TXT'!A5006,75),23)),"")</f>
        <v/>
      </c>
      <c r="D4985" s="11" t="str">
        <f>IF('Atual-TXT'!A5006&lt;&gt;"",RIGHT(LEFT('Atual-TXT'!A5006,77),1),"")</f>
        <v/>
      </c>
      <c r="E4985" s="12" t="str">
        <f>IF('Atual-TXT'!A5006&lt;&gt;"",IF(MOD(VALUE(LEFT(A4985,1)),2)=1,IF(D4985="D",C4985,-C4985),IF(D4985="C",C4985,-C4985)),"")</f>
        <v/>
      </c>
    </row>
    <row r="4986" spans="1:5" x14ac:dyDescent="0.2">
      <c r="A4986" s="11" t="str">
        <f>IF('Atual-TXT'!A5007&lt;&gt;"",LEFT('Atual-TXT'!A5007,15),"")</f>
        <v/>
      </c>
      <c r="B4986" s="11" t="str">
        <f>IF('Atual-TXT'!A5007&lt;&gt;"",RIGHT(LEFT('Atual-TXT'!A5007,51),34),"")</f>
        <v/>
      </c>
      <c r="C4986" s="12" t="str">
        <f>IF('Atual-TXT'!A5007&lt;&gt;"",VALUE(RIGHT(LEFT('Atual-TXT'!A5007,75),23)),"")</f>
        <v/>
      </c>
      <c r="D4986" s="11" t="str">
        <f>IF('Atual-TXT'!A5007&lt;&gt;"",RIGHT(LEFT('Atual-TXT'!A5007,77),1),"")</f>
        <v/>
      </c>
      <c r="E4986" s="12" t="str">
        <f>IF('Atual-TXT'!A5007&lt;&gt;"",IF(MOD(VALUE(LEFT(A4986,1)),2)=1,IF(D4986="D",C4986,-C4986),IF(D4986="C",C4986,-C4986)),"")</f>
        <v/>
      </c>
    </row>
    <row r="4987" spans="1:5" x14ac:dyDescent="0.2">
      <c r="A4987" s="11" t="str">
        <f>IF('Atual-TXT'!A5008&lt;&gt;"",LEFT('Atual-TXT'!A5008,15),"")</f>
        <v/>
      </c>
      <c r="B4987" s="11" t="str">
        <f>IF('Atual-TXT'!A5008&lt;&gt;"",RIGHT(LEFT('Atual-TXT'!A5008,51),34),"")</f>
        <v/>
      </c>
      <c r="C4987" s="12" t="str">
        <f>IF('Atual-TXT'!A5008&lt;&gt;"",VALUE(RIGHT(LEFT('Atual-TXT'!A5008,75),23)),"")</f>
        <v/>
      </c>
      <c r="D4987" s="11" t="str">
        <f>IF('Atual-TXT'!A5008&lt;&gt;"",RIGHT(LEFT('Atual-TXT'!A5008,77),1),"")</f>
        <v/>
      </c>
      <c r="E4987" s="12" t="str">
        <f>IF('Atual-TXT'!A5008&lt;&gt;"",IF(MOD(VALUE(LEFT(A4987,1)),2)=1,IF(D4987="D",C4987,-C4987),IF(D4987="C",C4987,-C4987)),"")</f>
        <v/>
      </c>
    </row>
    <row r="4988" spans="1:5" x14ac:dyDescent="0.2">
      <c r="A4988" s="11" t="str">
        <f>IF('Atual-TXT'!A5009&lt;&gt;"",LEFT('Atual-TXT'!A5009,15),"")</f>
        <v/>
      </c>
      <c r="B4988" s="11" t="str">
        <f>IF('Atual-TXT'!A5009&lt;&gt;"",RIGHT(LEFT('Atual-TXT'!A5009,51),34),"")</f>
        <v/>
      </c>
      <c r="C4988" s="12" t="str">
        <f>IF('Atual-TXT'!A5009&lt;&gt;"",VALUE(RIGHT(LEFT('Atual-TXT'!A5009,75),23)),"")</f>
        <v/>
      </c>
      <c r="D4988" s="11" t="str">
        <f>IF('Atual-TXT'!A5009&lt;&gt;"",RIGHT(LEFT('Atual-TXT'!A5009,77),1),"")</f>
        <v/>
      </c>
      <c r="E4988" s="12" t="str">
        <f>IF('Atual-TXT'!A5009&lt;&gt;"",IF(MOD(VALUE(LEFT(A4988,1)),2)=1,IF(D4988="D",C4988,-C4988),IF(D4988="C",C4988,-C4988)),"")</f>
        <v/>
      </c>
    </row>
    <row r="4989" spans="1:5" x14ac:dyDescent="0.2">
      <c r="A4989" s="11" t="str">
        <f>IF('Atual-TXT'!A5010&lt;&gt;"",LEFT('Atual-TXT'!A5010,15),"")</f>
        <v/>
      </c>
      <c r="B4989" s="11" t="str">
        <f>IF('Atual-TXT'!A5010&lt;&gt;"",RIGHT(LEFT('Atual-TXT'!A5010,51),34),"")</f>
        <v/>
      </c>
      <c r="C4989" s="12" t="str">
        <f>IF('Atual-TXT'!A5010&lt;&gt;"",VALUE(RIGHT(LEFT('Atual-TXT'!A5010,75),23)),"")</f>
        <v/>
      </c>
      <c r="D4989" s="11" t="str">
        <f>IF('Atual-TXT'!A5010&lt;&gt;"",RIGHT(LEFT('Atual-TXT'!A5010,77),1),"")</f>
        <v/>
      </c>
      <c r="E4989" s="12" t="str">
        <f>IF('Atual-TXT'!A5010&lt;&gt;"",IF(MOD(VALUE(LEFT(A4989,1)),2)=1,IF(D4989="D",C4989,-C4989),IF(D4989="C",C4989,-C4989)),"")</f>
        <v/>
      </c>
    </row>
    <row r="4990" spans="1:5" x14ac:dyDescent="0.2">
      <c r="A4990" s="11" t="str">
        <f>IF('Atual-TXT'!A5011&lt;&gt;"",LEFT('Atual-TXT'!A5011,15),"")</f>
        <v/>
      </c>
      <c r="B4990" s="11" t="str">
        <f>IF('Atual-TXT'!A5011&lt;&gt;"",RIGHT(LEFT('Atual-TXT'!A5011,51),34),"")</f>
        <v/>
      </c>
      <c r="C4990" s="12" t="str">
        <f>IF('Atual-TXT'!A5011&lt;&gt;"",VALUE(RIGHT(LEFT('Atual-TXT'!A5011,75),23)),"")</f>
        <v/>
      </c>
      <c r="D4990" s="11" t="str">
        <f>IF('Atual-TXT'!A5011&lt;&gt;"",RIGHT(LEFT('Atual-TXT'!A5011,77),1),"")</f>
        <v/>
      </c>
      <c r="E4990" s="12" t="str">
        <f>IF('Atual-TXT'!A5011&lt;&gt;"",IF(MOD(VALUE(LEFT(A4990,1)),2)=1,IF(D4990="D",C4990,-C4990),IF(D4990="C",C4990,-C4990)),"")</f>
        <v/>
      </c>
    </row>
    <row r="4991" spans="1:5" x14ac:dyDescent="0.2">
      <c r="A4991" s="11" t="str">
        <f>IF('Atual-TXT'!A5012&lt;&gt;"",LEFT('Atual-TXT'!A5012,15),"")</f>
        <v/>
      </c>
      <c r="B4991" s="11" t="str">
        <f>IF('Atual-TXT'!A5012&lt;&gt;"",RIGHT(LEFT('Atual-TXT'!A5012,51),34),"")</f>
        <v/>
      </c>
      <c r="C4991" s="12" t="str">
        <f>IF('Atual-TXT'!A5012&lt;&gt;"",VALUE(RIGHT(LEFT('Atual-TXT'!A5012,75),23)),"")</f>
        <v/>
      </c>
      <c r="D4991" s="11" t="str">
        <f>IF('Atual-TXT'!A5012&lt;&gt;"",RIGHT(LEFT('Atual-TXT'!A5012,77),1),"")</f>
        <v/>
      </c>
      <c r="E4991" s="12" t="str">
        <f>IF('Atual-TXT'!A5012&lt;&gt;"",IF(MOD(VALUE(LEFT(A4991,1)),2)=1,IF(D4991="D",C4991,-C4991),IF(D4991="C",C4991,-C4991)),"")</f>
        <v/>
      </c>
    </row>
    <row r="4992" spans="1:5" x14ac:dyDescent="0.2">
      <c r="A4992" s="11" t="str">
        <f>IF('Atual-TXT'!A5013&lt;&gt;"",LEFT('Atual-TXT'!A5013,15),"")</f>
        <v/>
      </c>
      <c r="B4992" s="11" t="str">
        <f>IF('Atual-TXT'!A5013&lt;&gt;"",RIGHT(LEFT('Atual-TXT'!A5013,51),34),"")</f>
        <v/>
      </c>
      <c r="C4992" s="12" t="str">
        <f>IF('Atual-TXT'!A5013&lt;&gt;"",VALUE(RIGHT(LEFT('Atual-TXT'!A5013,75),23)),"")</f>
        <v/>
      </c>
      <c r="D4992" s="11" t="str">
        <f>IF('Atual-TXT'!A5013&lt;&gt;"",RIGHT(LEFT('Atual-TXT'!A5013,77),1),"")</f>
        <v/>
      </c>
      <c r="E4992" s="12" t="str">
        <f>IF('Atual-TXT'!A5013&lt;&gt;"",IF(MOD(VALUE(LEFT(A4992,1)),2)=1,IF(D4992="D",C4992,-C4992),IF(D4992="C",C4992,-C4992)),"")</f>
        <v/>
      </c>
    </row>
    <row r="4993" spans="1:5" x14ac:dyDescent="0.2">
      <c r="A4993" s="11" t="str">
        <f>IF('Atual-TXT'!A5014&lt;&gt;"",LEFT('Atual-TXT'!A5014,15),"")</f>
        <v/>
      </c>
      <c r="B4993" s="11" t="str">
        <f>IF('Atual-TXT'!A5014&lt;&gt;"",RIGHT(LEFT('Atual-TXT'!A5014,51),34),"")</f>
        <v/>
      </c>
      <c r="C4993" s="12" t="str">
        <f>IF('Atual-TXT'!A5014&lt;&gt;"",VALUE(RIGHT(LEFT('Atual-TXT'!A5014,75),23)),"")</f>
        <v/>
      </c>
      <c r="D4993" s="11" t="str">
        <f>IF('Atual-TXT'!A5014&lt;&gt;"",RIGHT(LEFT('Atual-TXT'!A5014,77),1),"")</f>
        <v/>
      </c>
      <c r="E4993" s="12" t="str">
        <f>IF('Atual-TXT'!A5014&lt;&gt;"",IF(MOD(VALUE(LEFT(A4993,1)),2)=1,IF(D4993="D",C4993,-C4993),IF(D4993="C",C4993,-C4993)),"")</f>
        <v/>
      </c>
    </row>
    <row r="4994" spans="1:5" x14ac:dyDescent="0.2">
      <c r="A4994" s="11" t="str">
        <f>IF('Atual-TXT'!A5015&lt;&gt;"",LEFT('Atual-TXT'!A5015,15),"")</f>
        <v/>
      </c>
      <c r="B4994" s="11" t="str">
        <f>IF('Atual-TXT'!A5015&lt;&gt;"",RIGHT(LEFT('Atual-TXT'!A5015,51),34),"")</f>
        <v/>
      </c>
      <c r="C4994" s="12" t="str">
        <f>IF('Atual-TXT'!A5015&lt;&gt;"",VALUE(RIGHT(LEFT('Atual-TXT'!A5015,75),23)),"")</f>
        <v/>
      </c>
      <c r="D4994" s="11" t="str">
        <f>IF('Atual-TXT'!A5015&lt;&gt;"",RIGHT(LEFT('Atual-TXT'!A5015,77),1),"")</f>
        <v/>
      </c>
      <c r="E4994" s="12" t="str">
        <f>IF('Atual-TXT'!A5015&lt;&gt;"",IF(MOD(VALUE(LEFT(A4994,1)),2)=1,IF(D4994="D",C4994,-C4994),IF(D4994="C",C4994,-C4994)),"")</f>
        <v/>
      </c>
    </row>
    <row r="4995" spans="1:5" x14ac:dyDescent="0.2">
      <c r="A4995" s="11" t="str">
        <f>IF('Atual-TXT'!A5016&lt;&gt;"",LEFT('Atual-TXT'!A5016,15),"")</f>
        <v/>
      </c>
      <c r="B4995" s="11" t="str">
        <f>IF('Atual-TXT'!A5016&lt;&gt;"",RIGHT(LEFT('Atual-TXT'!A5016,51),34),"")</f>
        <v/>
      </c>
      <c r="C4995" s="12" t="str">
        <f>IF('Atual-TXT'!A5016&lt;&gt;"",VALUE(RIGHT(LEFT('Atual-TXT'!A5016,75),23)),"")</f>
        <v/>
      </c>
      <c r="D4995" s="11" t="str">
        <f>IF('Atual-TXT'!A5016&lt;&gt;"",RIGHT(LEFT('Atual-TXT'!A5016,77),1),"")</f>
        <v/>
      </c>
      <c r="E4995" s="12" t="str">
        <f>IF('Atual-TXT'!A5016&lt;&gt;"",IF(MOD(VALUE(LEFT(A4995,1)),2)=1,IF(D4995="D",C4995,-C4995),IF(D4995="C",C4995,-C4995)),"")</f>
        <v/>
      </c>
    </row>
    <row r="4996" spans="1:5" x14ac:dyDescent="0.2">
      <c r="A4996" s="11" t="str">
        <f>IF('Atual-TXT'!A5017&lt;&gt;"",LEFT('Atual-TXT'!A5017,15),"")</f>
        <v/>
      </c>
      <c r="B4996" s="11" t="str">
        <f>IF('Atual-TXT'!A5017&lt;&gt;"",RIGHT(LEFT('Atual-TXT'!A5017,51),34),"")</f>
        <v/>
      </c>
      <c r="C4996" s="12" t="str">
        <f>IF('Atual-TXT'!A5017&lt;&gt;"",VALUE(RIGHT(LEFT('Atual-TXT'!A5017,75),23)),"")</f>
        <v/>
      </c>
      <c r="D4996" s="11" t="str">
        <f>IF('Atual-TXT'!A5017&lt;&gt;"",RIGHT(LEFT('Atual-TXT'!A5017,77),1),"")</f>
        <v/>
      </c>
      <c r="E4996" s="12" t="str">
        <f>IF('Atual-TXT'!A5017&lt;&gt;"",IF(MOD(VALUE(LEFT(A4996,1)),2)=1,IF(D4996="D",C4996,-C4996),IF(D4996="C",C4996,-C4996)),"")</f>
        <v/>
      </c>
    </row>
    <row r="4997" spans="1:5" x14ac:dyDescent="0.2">
      <c r="A4997" s="11" t="str">
        <f>IF('Atual-TXT'!A5018&lt;&gt;"",LEFT('Atual-TXT'!A5018,15),"")</f>
        <v/>
      </c>
      <c r="B4997" s="11" t="str">
        <f>IF('Atual-TXT'!A5018&lt;&gt;"",RIGHT(LEFT('Atual-TXT'!A5018,51),34),"")</f>
        <v/>
      </c>
      <c r="C4997" s="12" t="str">
        <f>IF('Atual-TXT'!A5018&lt;&gt;"",VALUE(RIGHT(LEFT('Atual-TXT'!A5018,75),23)),"")</f>
        <v/>
      </c>
      <c r="D4997" s="11" t="str">
        <f>IF('Atual-TXT'!A5018&lt;&gt;"",RIGHT(LEFT('Atual-TXT'!A5018,77),1),"")</f>
        <v/>
      </c>
      <c r="E4997" s="12" t="str">
        <f>IF('Atual-TXT'!A5018&lt;&gt;"",IF(MOD(VALUE(LEFT(A4997,1)),2)=1,IF(D4997="D",C4997,-C4997),IF(D4997="C",C4997,-C4997)),"")</f>
        <v/>
      </c>
    </row>
    <row r="4998" spans="1:5" x14ac:dyDescent="0.2">
      <c r="A4998" s="11" t="str">
        <f>IF('Atual-TXT'!A5019&lt;&gt;"",LEFT('Atual-TXT'!A5019,15),"")</f>
        <v/>
      </c>
      <c r="B4998" s="11" t="str">
        <f>IF('Atual-TXT'!A5019&lt;&gt;"",RIGHT(LEFT('Atual-TXT'!A5019,51),34),"")</f>
        <v/>
      </c>
      <c r="C4998" s="12" t="str">
        <f>IF('Atual-TXT'!A5019&lt;&gt;"",VALUE(RIGHT(LEFT('Atual-TXT'!A5019,75),23)),"")</f>
        <v/>
      </c>
      <c r="D4998" s="11" t="str">
        <f>IF('Atual-TXT'!A5019&lt;&gt;"",RIGHT(LEFT('Atual-TXT'!A5019,77),1),"")</f>
        <v/>
      </c>
      <c r="E4998" s="12" t="str">
        <f>IF('Atual-TXT'!A5019&lt;&gt;"",IF(MOD(VALUE(LEFT(A4998,1)),2)=1,IF(D4998="D",C4998,-C4998),IF(D4998="C",C4998,-C4998)),"")</f>
        <v/>
      </c>
    </row>
    <row r="4999" spans="1:5" x14ac:dyDescent="0.2">
      <c r="A4999" s="11" t="str">
        <f>IF('Atual-TXT'!A5020&lt;&gt;"",LEFT('Atual-TXT'!A5020,15),"")</f>
        <v/>
      </c>
      <c r="B4999" s="11" t="str">
        <f>IF('Atual-TXT'!A5020&lt;&gt;"",RIGHT(LEFT('Atual-TXT'!A5020,51),34),"")</f>
        <v/>
      </c>
      <c r="C4999" s="12" t="str">
        <f>IF('Atual-TXT'!A5020&lt;&gt;"",VALUE(RIGHT(LEFT('Atual-TXT'!A5020,75),23)),"")</f>
        <v/>
      </c>
      <c r="D4999" s="11" t="str">
        <f>IF('Atual-TXT'!A5020&lt;&gt;"",RIGHT(LEFT('Atual-TXT'!A5020,77),1),"")</f>
        <v/>
      </c>
      <c r="E4999" s="12" t="str">
        <f>IF('Atual-TXT'!A5020&lt;&gt;"",IF(MOD(VALUE(LEFT(A4999,1)),2)=1,IF(D4999="D",C4999,-C4999),IF(D4999="C",C4999,-C4999)),"")</f>
        <v/>
      </c>
    </row>
    <row r="5000" spans="1:5" x14ac:dyDescent="0.2">
      <c r="A5000" s="11" t="str">
        <f>IF('Atual-TXT'!A5021&lt;&gt;"",LEFT('Atual-TXT'!A5021,15),"")</f>
        <v/>
      </c>
      <c r="B5000" s="11" t="str">
        <f>IF('Atual-TXT'!A5021&lt;&gt;"",RIGHT(LEFT('Atual-TXT'!A5021,51),34),"")</f>
        <v/>
      </c>
      <c r="C5000" s="12" t="str">
        <f>IF('Atual-TXT'!A5021&lt;&gt;"",VALUE(RIGHT(LEFT('Atual-TXT'!A5021,75),23)),"")</f>
        <v/>
      </c>
      <c r="D5000" s="11" t="str">
        <f>IF('Atual-TXT'!A5021&lt;&gt;"",RIGHT(LEFT('Atual-TXT'!A5021,77),1),"")</f>
        <v/>
      </c>
      <c r="E5000" s="12" t="str">
        <f>IF('Atual-TXT'!A5021&lt;&gt;"",IF(MOD(VALUE(LEFT(A5000,1)),2)=1,IF(D5000="D",C5000,-C5000),IF(D5000="C",C5000,-C5000)),"")</f>
        <v/>
      </c>
    </row>
    <row r="5001" spans="1:5" x14ac:dyDescent="0.2">
      <c r="A5001" s="11" t="str">
        <f>IF('Atual-TXT'!A5022&lt;&gt;"",LEFT('Atual-TXT'!A5022,15),"")</f>
        <v/>
      </c>
      <c r="B5001" s="11" t="str">
        <f>IF('Atual-TXT'!A5022&lt;&gt;"",RIGHT(LEFT('Atual-TXT'!A5022,51),34),"")</f>
        <v/>
      </c>
      <c r="C5001" s="12" t="str">
        <f>IF('Atual-TXT'!A5022&lt;&gt;"",VALUE(RIGHT(LEFT('Atual-TXT'!A5022,75),23)),"")</f>
        <v/>
      </c>
      <c r="D5001" s="11" t="str">
        <f>IF('Atual-TXT'!A5022&lt;&gt;"",RIGHT(LEFT('Atual-TXT'!A5022,77),1),"")</f>
        <v/>
      </c>
      <c r="E5001" s="12" t="str">
        <f>IF('Atual-TXT'!A5022&lt;&gt;"",IF(MOD(VALUE(LEFT(A5001,1)),2)=1,IF(D5001="D",C5001,-C5001),IF(D5001="C",C5001,-C5001)),"")</f>
        <v/>
      </c>
    </row>
    <row r="5002" spans="1:5" x14ac:dyDescent="0.2">
      <c r="A5002" s="11" t="str">
        <f>IF('Atual-TXT'!A5023&lt;&gt;"",LEFT('Atual-TXT'!A5023,15),"")</f>
        <v/>
      </c>
      <c r="B5002" s="11" t="str">
        <f>IF('Atual-TXT'!A5023&lt;&gt;"",RIGHT(LEFT('Atual-TXT'!A5023,51),34),"")</f>
        <v/>
      </c>
      <c r="C5002" s="12" t="str">
        <f>IF('Atual-TXT'!A5023&lt;&gt;"",VALUE(RIGHT(LEFT('Atual-TXT'!A5023,75),23)),"")</f>
        <v/>
      </c>
      <c r="D5002" s="11" t="str">
        <f>IF('Atual-TXT'!A5023&lt;&gt;"",RIGHT(LEFT('Atual-TXT'!A5023,77),1),"")</f>
        <v/>
      </c>
      <c r="E5002" s="12" t="str">
        <f>IF('Atual-TXT'!A5023&lt;&gt;"",IF(MOD(VALUE(LEFT(A5002,1)),2)=1,IF(D5002="D",C5002,-C5002),IF(D5002="C",C5002,-C5002)),"")</f>
        <v/>
      </c>
    </row>
    <row r="5003" spans="1:5" x14ac:dyDescent="0.2">
      <c r="A5003" s="11" t="str">
        <f>IF('Atual-TXT'!A5024&lt;&gt;"",LEFT('Atual-TXT'!A5024,15),"")</f>
        <v/>
      </c>
      <c r="B5003" s="11" t="str">
        <f>IF('Atual-TXT'!A5024&lt;&gt;"",RIGHT(LEFT('Atual-TXT'!A5024,51),34),"")</f>
        <v/>
      </c>
      <c r="C5003" s="12" t="str">
        <f>IF('Atual-TXT'!A5024&lt;&gt;"",VALUE(RIGHT(LEFT('Atual-TXT'!A5024,75),23)),"")</f>
        <v/>
      </c>
      <c r="D5003" s="11" t="str">
        <f>IF('Atual-TXT'!A5024&lt;&gt;"",RIGHT(LEFT('Atual-TXT'!A5024,77),1),"")</f>
        <v/>
      </c>
      <c r="E5003" s="12" t="str">
        <f>IF('Atual-TXT'!A5024&lt;&gt;"",IF(MOD(VALUE(LEFT(A5003,1)),2)=1,IF(D5003="D",C5003,-C5003),IF(D5003="C",C5003,-C5003)),"")</f>
        <v/>
      </c>
    </row>
    <row r="5004" spans="1:5" x14ac:dyDescent="0.2">
      <c r="A5004" s="11" t="str">
        <f>IF('Atual-TXT'!A5025&lt;&gt;"",LEFT('Atual-TXT'!A5025,15),"")</f>
        <v/>
      </c>
      <c r="B5004" s="11" t="str">
        <f>IF('Atual-TXT'!A5025&lt;&gt;"",RIGHT(LEFT('Atual-TXT'!A5025,51),34),"")</f>
        <v/>
      </c>
      <c r="C5004" s="12" t="str">
        <f>IF('Atual-TXT'!A5025&lt;&gt;"",VALUE(RIGHT(LEFT('Atual-TXT'!A5025,75),23)),"")</f>
        <v/>
      </c>
      <c r="D5004" s="11" t="str">
        <f>IF('Atual-TXT'!A5025&lt;&gt;"",RIGHT(LEFT('Atual-TXT'!A5025,77),1),"")</f>
        <v/>
      </c>
      <c r="E5004" s="12" t="str">
        <f>IF('Atual-TXT'!A5025&lt;&gt;"",IF(MOD(VALUE(LEFT(A5004,1)),2)=1,IF(D5004="D",C5004,-C5004),IF(D5004="C",C5004,-C5004)),"")</f>
        <v/>
      </c>
    </row>
    <row r="5005" spans="1:5" x14ac:dyDescent="0.2">
      <c r="A5005" s="11" t="str">
        <f>IF('Atual-TXT'!A5026&lt;&gt;"",LEFT('Atual-TXT'!A5026,15),"")</f>
        <v/>
      </c>
      <c r="B5005" s="11" t="str">
        <f>IF('Atual-TXT'!A5026&lt;&gt;"",RIGHT(LEFT('Atual-TXT'!A5026,51),34),"")</f>
        <v/>
      </c>
      <c r="C5005" s="12" t="str">
        <f>IF('Atual-TXT'!A5026&lt;&gt;"",VALUE(RIGHT(LEFT('Atual-TXT'!A5026,75),23)),"")</f>
        <v/>
      </c>
      <c r="D5005" s="11" t="str">
        <f>IF('Atual-TXT'!A5026&lt;&gt;"",RIGHT(LEFT('Atual-TXT'!A5026,77),1),"")</f>
        <v/>
      </c>
      <c r="E5005" s="12" t="str">
        <f>IF('Atual-TXT'!A5026&lt;&gt;"",IF(MOD(VALUE(LEFT(A5005,1)),2)=1,IF(D5005="D",C5005,-C5005),IF(D5005="C",C5005,-C5005)),"")</f>
        <v/>
      </c>
    </row>
    <row r="5006" spans="1:5" x14ac:dyDescent="0.2">
      <c r="A5006" s="11" t="str">
        <f>IF('Atual-TXT'!A5027&lt;&gt;"",LEFT('Atual-TXT'!A5027,15),"")</f>
        <v/>
      </c>
      <c r="B5006" s="11" t="str">
        <f>IF('Atual-TXT'!A5027&lt;&gt;"",RIGHT(LEFT('Atual-TXT'!A5027,51),34),"")</f>
        <v/>
      </c>
      <c r="C5006" s="12" t="str">
        <f>IF('Atual-TXT'!A5027&lt;&gt;"",VALUE(RIGHT(LEFT('Atual-TXT'!A5027,75),23)),"")</f>
        <v/>
      </c>
      <c r="D5006" s="11" t="str">
        <f>IF('Atual-TXT'!A5027&lt;&gt;"",RIGHT(LEFT('Atual-TXT'!A5027,77),1),"")</f>
        <v/>
      </c>
      <c r="E5006" s="12" t="str">
        <f>IF('Atual-TXT'!A5027&lt;&gt;"",IF(MOD(VALUE(LEFT(A5006,1)),2)=1,IF(D5006="D",C5006,-C5006),IF(D5006="C",C5006,-C5006)),"")</f>
        <v/>
      </c>
    </row>
    <row r="5007" spans="1:5" x14ac:dyDescent="0.2">
      <c r="A5007" s="11" t="str">
        <f>IF('Atual-TXT'!A5028&lt;&gt;"",LEFT('Atual-TXT'!A5028,15),"")</f>
        <v/>
      </c>
      <c r="B5007" s="11" t="str">
        <f>IF('Atual-TXT'!A5028&lt;&gt;"",RIGHT(LEFT('Atual-TXT'!A5028,51),34),"")</f>
        <v/>
      </c>
      <c r="C5007" s="12" t="str">
        <f>IF('Atual-TXT'!A5028&lt;&gt;"",VALUE(RIGHT(LEFT('Atual-TXT'!A5028,75),23)),"")</f>
        <v/>
      </c>
      <c r="D5007" s="11" t="str">
        <f>IF('Atual-TXT'!A5028&lt;&gt;"",RIGHT(LEFT('Atual-TXT'!A5028,77),1),"")</f>
        <v/>
      </c>
      <c r="E5007" s="12" t="str">
        <f>IF('Atual-TXT'!A5028&lt;&gt;"",IF(MOD(VALUE(LEFT(A5007,1)),2)=1,IF(D5007="D",C5007,-C5007),IF(D5007="C",C5007,-C5007)),"")</f>
        <v/>
      </c>
    </row>
    <row r="5008" spans="1:5" x14ac:dyDescent="0.2">
      <c r="A5008" s="11" t="str">
        <f>IF('Atual-TXT'!A5029&lt;&gt;"",LEFT('Atual-TXT'!A5029,15),"")</f>
        <v/>
      </c>
      <c r="B5008" s="11" t="str">
        <f>IF('Atual-TXT'!A5029&lt;&gt;"",RIGHT(LEFT('Atual-TXT'!A5029,51),34),"")</f>
        <v/>
      </c>
      <c r="C5008" s="12" t="str">
        <f>IF('Atual-TXT'!A5029&lt;&gt;"",VALUE(RIGHT(LEFT('Atual-TXT'!A5029,75),23)),"")</f>
        <v/>
      </c>
      <c r="D5008" s="11" t="str">
        <f>IF('Atual-TXT'!A5029&lt;&gt;"",RIGHT(LEFT('Atual-TXT'!A5029,77),1),"")</f>
        <v/>
      </c>
      <c r="E5008" s="12" t="str">
        <f>IF('Atual-TXT'!A5029&lt;&gt;"",IF(MOD(VALUE(LEFT(A5008,1)),2)=1,IF(D5008="D",C5008,-C5008),IF(D5008="C",C5008,-C5008)),"")</f>
        <v/>
      </c>
    </row>
    <row r="5009" spans="1:5" x14ac:dyDescent="0.2">
      <c r="A5009" s="11" t="str">
        <f>IF('Atual-TXT'!A5030&lt;&gt;"",LEFT('Atual-TXT'!A5030,15),"")</f>
        <v/>
      </c>
      <c r="B5009" s="11" t="str">
        <f>IF('Atual-TXT'!A5030&lt;&gt;"",RIGHT(LEFT('Atual-TXT'!A5030,51),34),"")</f>
        <v/>
      </c>
      <c r="C5009" s="12" t="str">
        <f>IF('Atual-TXT'!A5030&lt;&gt;"",VALUE(RIGHT(LEFT('Atual-TXT'!A5030,75),23)),"")</f>
        <v/>
      </c>
      <c r="D5009" s="11" t="str">
        <f>IF('Atual-TXT'!A5030&lt;&gt;"",RIGHT(LEFT('Atual-TXT'!A5030,77),1),"")</f>
        <v/>
      </c>
      <c r="E5009" s="12" t="str">
        <f>IF('Atual-TXT'!A5030&lt;&gt;"",IF(MOD(VALUE(LEFT(A5009,1)),2)=1,IF(D5009="D",C5009,-C5009),IF(D5009="C",C5009,-C5009)),"")</f>
        <v/>
      </c>
    </row>
    <row r="5010" spans="1:5" x14ac:dyDescent="0.2">
      <c r="A5010" s="11" t="str">
        <f>IF('Atual-TXT'!A5031&lt;&gt;"",LEFT('Atual-TXT'!A5031,15),"")</f>
        <v/>
      </c>
      <c r="B5010" s="11" t="str">
        <f>IF('Atual-TXT'!A5031&lt;&gt;"",RIGHT(LEFT('Atual-TXT'!A5031,51),34),"")</f>
        <v/>
      </c>
      <c r="C5010" s="12" t="str">
        <f>IF('Atual-TXT'!A5031&lt;&gt;"",VALUE(RIGHT(LEFT('Atual-TXT'!A5031,75),23)),"")</f>
        <v/>
      </c>
      <c r="D5010" s="11" t="str">
        <f>IF('Atual-TXT'!A5031&lt;&gt;"",RIGHT(LEFT('Atual-TXT'!A5031,77),1),"")</f>
        <v/>
      </c>
      <c r="E5010" s="12" t="str">
        <f>IF('Atual-TXT'!A5031&lt;&gt;"",IF(MOD(VALUE(LEFT(A5010,1)),2)=1,IF(D5010="D",C5010,-C5010),IF(D5010="C",C5010,-C5010)),"")</f>
        <v/>
      </c>
    </row>
    <row r="5011" spans="1:5" x14ac:dyDescent="0.2">
      <c r="A5011" s="11" t="str">
        <f>IF('Atual-TXT'!A5032&lt;&gt;"",LEFT('Atual-TXT'!A5032,15),"")</f>
        <v/>
      </c>
      <c r="B5011" s="11" t="str">
        <f>IF('Atual-TXT'!A5032&lt;&gt;"",RIGHT(LEFT('Atual-TXT'!A5032,51),34),"")</f>
        <v/>
      </c>
      <c r="C5011" s="12" t="str">
        <f>IF('Atual-TXT'!A5032&lt;&gt;"",VALUE(RIGHT(LEFT('Atual-TXT'!A5032,75),23)),"")</f>
        <v/>
      </c>
      <c r="D5011" s="11" t="str">
        <f>IF('Atual-TXT'!A5032&lt;&gt;"",RIGHT(LEFT('Atual-TXT'!A5032,77),1),"")</f>
        <v/>
      </c>
      <c r="E5011" s="12" t="str">
        <f>IF('Atual-TXT'!A5032&lt;&gt;"",IF(MOD(VALUE(LEFT(A5011,1)),2)=1,IF(D5011="D",C5011,-C5011),IF(D5011="C",C5011,-C5011)),"")</f>
        <v/>
      </c>
    </row>
    <row r="5012" spans="1:5" x14ac:dyDescent="0.2">
      <c r="A5012" s="11" t="str">
        <f>IF('Atual-TXT'!A5033&lt;&gt;"",LEFT('Atual-TXT'!A5033,15),"")</f>
        <v/>
      </c>
      <c r="B5012" s="11" t="str">
        <f>IF('Atual-TXT'!A5033&lt;&gt;"",RIGHT(LEFT('Atual-TXT'!A5033,51),34),"")</f>
        <v/>
      </c>
      <c r="C5012" s="12" t="str">
        <f>IF('Atual-TXT'!A5033&lt;&gt;"",VALUE(RIGHT(LEFT('Atual-TXT'!A5033,75),23)),"")</f>
        <v/>
      </c>
      <c r="D5012" s="11" t="str">
        <f>IF('Atual-TXT'!A5033&lt;&gt;"",RIGHT(LEFT('Atual-TXT'!A5033,77),1),"")</f>
        <v/>
      </c>
      <c r="E5012" s="12" t="str">
        <f>IF('Atual-TXT'!A5033&lt;&gt;"",IF(MOD(VALUE(LEFT(A5012,1)),2)=1,IF(D5012="D",C5012,-C5012),IF(D5012="C",C5012,-C5012)),"")</f>
        <v/>
      </c>
    </row>
    <row r="5013" spans="1:5" x14ac:dyDescent="0.2">
      <c r="A5013" s="11" t="str">
        <f>IF('Atual-TXT'!A5034&lt;&gt;"",LEFT('Atual-TXT'!A5034,15),"")</f>
        <v/>
      </c>
      <c r="B5013" s="11" t="str">
        <f>IF('Atual-TXT'!A5034&lt;&gt;"",RIGHT(LEFT('Atual-TXT'!A5034,51),34),"")</f>
        <v/>
      </c>
      <c r="C5013" s="12" t="str">
        <f>IF('Atual-TXT'!A5034&lt;&gt;"",VALUE(RIGHT(LEFT('Atual-TXT'!A5034,75),23)),"")</f>
        <v/>
      </c>
      <c r="D5013" s="11" t="str">
        <f>IF('Atual-TXT'!A5034&lt;&gt;"",RIGHT(LEFT('Atual-TXT'!A5034,77),1),"")</f>
        <v/>
      </c>
      <c r="E5013" s="12" t="str">
        <f>IF('Atual-TXT'!A5034&lt;&gt;"",IF(MOD(VALUE(LEFT(A5013,1)),2)=1,IF(D5013="D",C5013,-C5013),IF(D5013="C",C5013,-C5013)),"")</f>
        <v/>
      </c>
    </row>
    <row r="5014" spans="1:5" x14ac:dyDescent="0.2">
      <c r="A5014" s="11" t="str">
        <f>IF('Atual-TXT'!A5035&lt;&gt;"",LEFT('Atual-TXT'!A5035,15),"")</f>
        <v/>
      </c>
      <c r="B5014" s="11" t="str">
        <f>IF('Atual-TXT'!A5035&lt;&gt;"",RIGHT(LEFT('Atual-TXT'!A5035,51),34),"")</f>
        <v/>
      </c>
      <c r="C5014" s="12" t="str">
        <f>IF('Atual-TXT'!A5035&lt;&gt;"",VALUE(RIGHT(LEFT('Atual-TXT'!A5035,75),23)),"")</f>
        <v/>
      </c>
      <c r="D5014" s="11" t="str">
        <f>IF('Atual-TXT'!A5035&lt;&gt;"",RIGHT(LEFT('Atual-TXT'!A5035,77),1),"")</f>
        <v/>
      </c>
      <c r="E5014" s="12" t="str">
        <f>IF('Atual-TXT'!A5035&lt;&gt;"",IF(MOD(VALUE(LEFT(A5014,1)),2)=1,IF(D5014="D",C5014,-C5014),IF(D5014="C",C5014,-C5014)),"")</f>
        <v/>
      </c>
    </row>
    <row r="5015" spans="1:5" x14ac:dyDescent="0.2">
      <c r="A5015" s="11" t="str">
        <f>IF('Atual-TXT'!A5036&lt;&gt;"",LEFT('Atual-TXT'!A5036,15),"")</f>
        <v/>
      </c>
      <c r="B5015" s="11" t="str">
        <f>IF('Atual-TXT'!A5036&lt;&gt;"",RIGHT(LEFT('Atual-TXT'!A5036,51),34),"")</f>
        <v/>
      </c>
      <c r="C5015" s="12" t="str">
        <f>IF('Atual-TXT'!A5036&lt;&gt;"",VALUE(RIGHT(LEFT('Atual-TXT'!A5036,75),23)),"")</f>
        <v/>
      </c>
      <c r="D5015" s="11" t="str">
        <f>IF('Atual-TXT'!A5036&lt;&gt;"",RIGHT(LEFT('Atual-TXT'!A5036,77),1),"")</f>
        <v/>
      </c>
      <c r="E5015" s="12" t="str">
        <f>IF('Atual-TXT'!A5036&lt;&gt;"",IF(MOD(VALUE(LEFT(A5015,1)),2)=1,IF(D5015="D",C5015,-C5015),IF(D5015="C",C5015,-C5015)),"")</f>
        <v/>
      </c>
    </row>
    <row r="5016" spans="1:5" x14ac:dyDescent="0.2">
      <c r="A5016" s="11" t="str">
        <f>IF('Atual-TXT'!A5037&lt;&gt;"",LEFT('Atual-TXT'!A5037,15),"")</f>
        <v/>
      </c>
      <c r="B5016" s="11" t="str">
        <f>IF('Atual-TXT'!A5037&lt;&gt;"",RIGHT(LEFT('Atual-TXT'!A5037,51),34),"")</f>
        <v/>
      </c>
      <c r="C5016" s="12" t="str">
        <f>IF('Atual-TXT'!A5037&lt;&gt;"",VALUE(RIGHT(LEFT('Atual-TXT'!A5037,75),23)),"")</f>
        <v/>
      </c>
      <c r="D5016" s="11" t="str">
        <f>IF('Atual-TXT'!A5037&lt;&gt;"",RIGHT(LEFT('Atual-TXT'!A5037,77),1),"")</f>
        <v/>
      </c>
      <c r="E5016" s="12" t="str">
        <f>IF('Atual-TXT'!A5037&lt;&gt;"",IF(MOD(VALUE(LEFT(A5016,1)),2)=1,IF(D5016="D",C5016,-C5016),IF(D5016="C",C5016,-C5016)),"")</f>
        <v/>
      </c>
    </row>
    <row r="5017" spans="1:5" x14ac:dyDescent="0.2">
      <c r="A5017" s="11" t="str">
        <f>IF('Atual-TXT'!A5038&lt;&gt;"",LEFT('Atual-TXT'!A5038,15),"")</f>
        <v/>
      </c>
      <c r="B5017" s="11" t="str">
        <f>IF('Atual-TXT'!A5038&lt;&gt;"",RIGHT(LEFT('Atual-TXT'!A5038,51),34),"")</f>
        <v/>
      </c>
      <c r="C5017" s="12" t="str">
        <f>IF('Atual-TXT'!A5038&lt;&gt;"",VALUE(RIGHT(LEFT('Atual-TXT'!A5038,75),23)),"")</f>
        <v/>
      </c>
      <c r="D5017" s="11" t="str">
        <f>IF('Atual-TXT'!A5038&lt;&gt;"",RIGHT(LEFT('Atual-TXT'!A5038,77),1),"")</f>
        <v/>
      </c>
      <c r="E5017" s="12" t="str">
        <f>IF('Atual-TXT'!A5038&lt;&gt;"",IF(MOD(VALUE(LEFT(A5017,1)),2)=1,IF(D5017="D",C5017,-C5017),IF(D5017="C",C5017,-C5017)),"")</f>
        <v/>
      </c>
    </row>
    <row r="5018" spans="1:5" x14ac:dyDescent="0.2">
      <c r="A5018" s="11" t="str">
        <f>IF('Atual-TXT'!A5039&lt;&gt;"",LEFT('Atual-TXT'!A5039,15),"")</f>
        <v/>
      </c>
      <c r="B5018" s="11" t="str">
        <f>IF('Atual-TXT'!A5039&lt;&gt;"",RIGHT(LEFT('Atual-TXT'!A5039,51),34),"")</f>
        <v/>
      </c>
      <c r="C5018" s="12" t="str">
        <f>IF('Atual-TXT'!A5039&lt;&gt;"",VALUE(RIGHT(LEFT('Atual-TXT'!A5039,75),23)),"")</f>
        <v/>
      </c>
      <c r="D5018" s="11" t="str">
        <f>IF('Atual-TXT'!A5039&lt;&gt;"",RIGHT(LEFT('Atual-TXT'!A5039,77),1),"")</f>
        <v/>
      </c>
      <c r="E5018" s="12" t="str">
        <f>IF('Atual-TXT'!A5039&lt;&gt;"",IF(MOD(VALUE(LEFT(A5018,1)),2)=1,IF(D5018="D",C5018,-C5018),IF(D5018="C",C5018,-C5018)),"")</f>
        <v/>
      </c>
    </row>
    <row r="5019" spans="1:5" x14ac:dyDescent="0.2">
      <c r="A5019" s="11" t="str">
        <f>IF('Atual-TXT'!A5040&lt;&gt;"",LEFT('Atual-TXT'!A5040,15),"")</f>
        <v/>
      </c>
      <c r="B5019" s="11" t="str">
        <f>IF('Atual-TXT'!A5040&lt;&gt;"",RIGHT(LEFT('Atual-TXT'!A5040,51),34),"")</f>
        <v/>
      </c>
      <c r="C5019" s="12" t="str">
        <f>IF('Atual-TXT'!A5040&lt;&gt;"",VALUE(RIGHT(LEFT('Atual-TXT'!A5040,75),23)),"")</f>
        <v/>
      </c>
      <c r="D5019" s="11" t="str">
        <f>IF('Atual-TXT'!A5040&lt;&gt;"",RIGHT(LEFT('Atual-TXT'!A5040,77),1),"")</f>
        <v/>
      </c>
      <c r="E5019" s="12" t="str">
        <f>IF('Atual-TXT'!A5040&lt;&gt;"",IF(MOD(VALUE(LEFT(A5019,1)),2)=1,IF(D5019="D",C5019,-C5019),IF(D5019="C",C5019,-C5019)),"")</f>
        <v/>
      </c>
    </row>
    <row r="5020" spans="1:5" x14ac:dyDescent="0.2">
      <c r="A5020" s="11" t="str">
        <f>IF('Atual-TXT'!A5041&lt;&gt;"",LEFT('Atual-TXT'!A5041,15),"")</f>
        <v/>
      </c>
      <c r="B5020" s="11" t="str">
        <f>IF('Atual-TXT'!A5041&lt;&gt;"",RIGHT(LEFT('Atual-TXT'!A5041,51),34),"")</f>
        <v/>
      </c>
      <c r="C5020" s="12" t="str">
        <f>IF('Atual-TXT'!A5041&lt;&gt;"",VALUE(RIGHT(LEFT('Atual-TXT'!A5041,75),23)),"")</f>
        <v/>
      </c>
      <c r="D5020" s="11" t="str">
        <f>IF('Atual-TXT'!A5041&lt;&gt;"",RIGHT(LEFT('Atual-TXT'!A5041,77),1),"")</f>
        <v/>
      </c>
      <c r="E5020" s="12" t="str">
        <f>IF('Atual-TXT'!A5041&lt;&gt;"",IF(MOD(VALUE(LEFT(A5020,1)),2)=1,IF(D5020="D",C5020,-C5020),IF(D5020="C",C5020,-C5020)),"")</f>
        <v/>
      </c>
    </row>
    <row r="5021" spans="1:5" x14ac:dyDescent="0.2">
      <c r="A5021" s="11" t="str">
        <f>IF('Atual-TXT'!A5042&lt;&gt;"",LEFT('Atual-TXT'!A5042,15),"")</f>
        <v/>
      </c>
      <c r="B5021" s="11" t="str">
        <f>IF('Atual-TXT'!A5042&lt;&gt;"",RIGHT(LEFT('Atual-TXT'!A5042,51),34),"")</f>
        <v/>
      </c>
      <c r="C5021" s="12" t="str">
        <f>IF('Atual-TXT'!A5042&lt;&gt;"",VALUE(RIGHT(LEFT('Atual-TXT'!A5042,75),23)),"")</f>
        <v/>
      </c>
      <c r="D5021" s="11" t="str">
        <f>IF('Atual-TXT'!A5042&lt;&gt;"",RIGHT(LEFT('Atual-TXT'!A5042,77),1),"")</f>
        <v/>
      </c>
      <c r="E5021" s="12" t="str">
        <f>IF('Atual-TXT'!A5042&lt;&gt;"",IF(MOD(VALUE(LEFT(A5021,1)),2)=1,IF(D5021="D",C5021,-C5021),IF(D5021="C",C5021,-C5021)),"")</f>
        <v/>
      </c>
    </row>
    <row r="5022" spans="1:5" x14ac:dyDescent="0.2">
      <c r="A5022" s="11" t="str">
        <f>IF('Atual-TXT'!A5043&lt;&gt;"",LEFT('Atual-TXT'!A5043,15),"")</f>
        <v/>
      </c>
      <c r="B5022" s="11" t="str">
        <f>IF('Atual-TXT'!A5043&lt;&gt;"",RIGHT(LEFT('Atual-TXT'!A5043,51),34),"")</f>
        <v/>
      </c>
      <c r="C5022" s="12" t="str">
        <f>IF('Atual-TXT'!A5043&lt;&gt;"",VALUE(RIGHT(LEFT('Atual-TXT'!A5043,75),23)),"")</f>
        <v/>
      </c>
      <c r="D5022" s="11" t="str">
        <f>IF('Atual-TXT'!A5043&lt;&gt;"",RIGHT(LEFT('Atual-TXT'!A5043,77),1),"")</f>
        <v/>
      </c>
      <c r="E5022" s="12" t="str">
        <f>IF('Atual-TXT'!A5043&lt;&gt;"",IF(MOD(VALUE(LEFT(A5022,1)),2)=1,IF(D5022="D",C5022,-C5022),IF(D5022="C",C5022,-C5022)),"")</f>
        <v/>
      </c>
    </row>
    <row r="5023" spans="1:5" x14ac:dyDescent="0.2">
      <c r="A5023" s="11" t="str">
        <f>IF('Atual-TXT'!A5044&lt;&gt;"",LEFT('Atual-TXT'!A5044,15),"")</f>
        <v/>
      </c>
      <c r="B5023" s="11" t="str">
        <f>IF('Atual-TXT'!A5044&lt;&gt;"",RIGHT(LEFT('Atual-TXT'!A5044,51),34),"")</f>
        <v/>
      </c>
      <c r="C5023" s="12" t="str">
        <f>IF('Atual-TXT'!A5044&lt;&gt;"",VALUE(RIGHT(LEFT('Atual-TXT'!A5044,75),23)),"")</f>
        <v/>
      </c>
      <c r="D5023" s="11" t="str">
        <f>IF('Atual-TXT'!A5044&lt;&gt;"",RIGHT(LEFT('Atual-TXT'!A5044,77),1),"")</f>
        <v/>
      </c>
      <c r="E5023" s="12" t="str">
        <f>IF('Atual-TXT'!A5044&lt;&gt;"",IF(MOD(VALUE(LEFT(A5023,1)),2)=1,IF(D5023="D",C5023,-C5023),IF(D5023="C",C5023,-C5023)),"")</f>
        <v/>
      </c>
    </row>
    <row r="5024" spans="1:5" x14ac:dyDescent="0.2">
      <c r="A5024" s="11" t="str">
        <f>IF('Atual-TXT'!A5045&lt;&gt;"",LEFT('Atual-TXT'!A5045,15),"")</f>
        <v/>
      </c>
      <c r="B5024" s="11" t="str">
        <f>IF('Atual-TXT'!A5045&lt;&gt;"",RIGHT(LEFT('Atual-TXT'!A5045,51),34),"")</f>
        <v/>
      </c>
      <c r="C5024" s="12" t="str">
        <f>IF('Atual-TXT'!A5045&lt;&gt;"",VALUE(RIGHT(LEFT('Atual-TXT'!A5045,75),23)),"")</f>
        <v/>
      </c>
      <c r="D5024" s="11" t="str">
        <f>IF('Atual-TXT'!A5045&lt;&gt;"",RIGHT(LEFT('Atual-TXT'!A5045,77),1),"")</f>
        <v/>
      </c>
      <c r="E5024" s="12" t="str">
        <f>IF('Atual-TXT'!A5045&lt;&gt;"",IF(MOD(VALUE(LEFT(A5024,1)),2)=1,IF(D5024="D",C5024,-C5024),IF(D5024="C",C5024,-C5024)),"")</f>
        <v/>
      </c>
    </row>
    <row r="5025" spans="1:5" x14ac:dyDescent="0.2">
      <c r="A5025" s="11" t="str">
        <f>IF('Atual-TXT'!A5046&lt;&gt;"",LEFT('Atual-TXT'!A5046,15),"")</f>
        <v/>
      </c>
      <c r="B5025" s="11" t="str">
        <f>IF('Atual-TXT'!A5046&lt;&gt;"",RIGHT(LEFT('Atual-TXT'!A5046,51),34),"")</f>
        <v/>
      </c>
      <c r="C5025" s="12" t="str">
        <f>IF('Atual-TXT'!A5046&lt;&gt;"",VALUE(RIGHT(LEFT('Atual-TXT'!A5046,75),23)),"")</f>
        <v/>
      </c>
      <c r="D5025" s="11" t="str">
        <f>IF('Atual-TXT'!A5046&lt;&gt;"",RIGHT(LEFT('Atual-TXT'!A5046,77),1),"")</f>
        <v/>
      </c>
      <c r="E5025" s="12" t="str">
        <f>IF('Atual-TXT'!A5046&lt;&gt;"",IF(MOD(VALUE(LEFT(A5025,1)),2)=1,IF(D5025="D",C5025,-C5025),IF(D5025="C",C5025,-C5025)),"")</f>
        <v/>
      </c>
    </row>
    <row r="5026" spans="1:5" x14ac:dyDescent="0.2">
      <c r="A5026" s="11" t="str">
        <f>IF('Atual-TXT'!A5047&lt;&gt;"",LEFT('Atual-TXT'!A5047,15),"")</f>
        <v/>
      </c>
      <c r="B5026" s="11" t="str">
        <f>IF('Atual-TXT'!A5047&lt;&gt;"",RIGHT(LEFT('Atual-TXT'!A5047,51),34),"")</f>
        <v/>
      </c>
      <c r="C5026" s="12" t="str">
        <f>IF('Atual-TXT'!A5047&lt;&gt;"",VALUE(RIGHT(LEFT('Atual-TXT'!A5047,75),23)),"")</f>
        <v/>
      </c>
      <c r="D5026" s="11" t="str">
        <f>IF('Atual-TXT'!A5047&lt;&gt;"",RIGHT(LEFT('Atual-TXT'!A5047,77),1),"")</f>
        <v/>
      </c>
      <c r="E5026" s="12" t="str">
        <f>IF('Atual-TXT'!A5047&lt;&gt;"",IF(MOD(VALUE(LEFT(A5026,1)),2)=1,IF(D5026="D",C5026,-C5026),IF(D5026="C",C5026,-C5026)),"")</f>
        <v/>
      </c>
    </row>
    <row r="5027" spans="1:5" x14ac:dyDescent="0.2">
      <c r="A5027" s="11" t="str">
        <f>IF('Atual-TXT'!A5048&lt;&gt;"",LEFT('Atual-TXT'!A5048,15),"")</f>
        <v/>
      </c>
      <c r="B5027" s="11" t="str">
        <f>IF('Atual-TXT'!A5048&lt;&gt;"",RIGHT(LEFT('Atual-TXT'!A5048,51),34),"")</f>
        <v/>
      </c>
      <c r="C5027" s="12" t="str">
        <f>IF('Atual-TXT'!A5048&lt;&gt;"",VALUE(RIGHT(LEFT('Atual-TXT'!A5048,75),23)),"")</f>
        <v/>
      </c>
      <c r="D5027" s="11" t="str">
        <f>IF('Atual-TXT'!A5048&lt;&gt;"",RIGHT(LEFT('Atual-TXT'!A5048,77),1),"")</f>
        <v/>
      </c>
      <c r="E5027" s="12" t="str">
        <f>IF('Atual-TXT'!A5048&lt;&gt;"",IF(MOD(VALUE(LEFT(A5027,1)),2)=1,IF(D5027="D",C5027,-C5027),IF(D5027="C",C5027,-C5027)),"")</f>
        <v/>
      </c>
    </row>
    <row r="5028" spans="1:5" x14ac:dyDescent="0.2">
      <c r="A5028" s="11" t="str">
        <f>IF('Atual-TXT'!A5049&lt;&gt;"",LEFT('Atual-TXT'!A5049,15),"")</f>
        <v/>
      </c>
      <c r="B5028" s="11" t="str">
        <f>IF('Atual-TXT'!A5049&lt;&gt;"",RIGHT(LEFT('Atual-TXT'!A5049,51),34),"")</f>
        <v/>
      </c>
      <c r="C5028" s="12" t="str">
        <f>IF('Atual-TXT'!A5049&lt;&gt;"",VALUE(RIGHT(LEFT('Atual-TXT'!A5049,75),23)),"")</f>
        <v/>
      </c>
      <c r="D5028" s="11" t="str">
        <f>IF('Atual-TXT'!A5049&lt;&gt;"",RIGHT(LEFT('Atual-TXT'!A5049,77),1),"")</f>
        <v/>
      </c>
      <c r="E5028" s="12" t="str">
        <f>IF('Atual-TXT'!A5049&lt;&gt;"",IF(MOD(VALUE(LEFT(A5028,1)),2)=1,IF(D5028="D",C5028,-C5028),IF(D5028="C",C5028,-C5028)),"")</f>
        <v/>
      </c>
    </row>
    <row r="5029" spans="1:5" x14ac:dyDescent="0.2">
      <c r="A5029" s="11" t="str">
        <f>IF('Atual-TXT'!A5050&lt;&gt;"",LEFT('Atual-TXT'!A5050,15),"")</f>
        <v/>
      </c>
      <c r="B5029" s="11" t="str">
        <f>IF('Atual-TXT'!A5050&lt;&gt;"",RIGHT(LEFT('Atual-TXT'!A5050,51),34),"")</f>
        <v/>
      </c>
      <c r="C5029" s="12" t="str">
        <f>IF('Atual-TXT'!A5050&lt;&gt;"",VALUE(RIGHT(LEFT('Atual-TXT'!A5050,75),23)),"")</f>
        <v/>
      </c>
      <c r="D5029" s="11" t="str">
        <f>IF('Atual-TXT'!A5050&lt;&gt;"",RIGHT(LEFT('Atual-TXT'!A5050,77),1),"")</f>
        <v/>
      </c>
      <c r="E5029" s="12" t="str">
        <f>IF('Atual-TXT'!A5050&lt;&gt;"",IF(MOD(VALUE(LEFT(A5029,1)),2)=1,IF(D5029="D",C5029,-C5029),IF(D5029="C",C5029,-C5029)),"")</f>
        <v/>
      </c>
    </row>
    <row r="5030" spans="1:5" x14ac:dyDescent="0.2">
      <c r="A5030" s="11" t="str">
        <f>IF('Atual-TXT'!A5051&lt;&gt;"",LEFT('Atual-TXT'!A5051,15),"")</f>
        <v/>
      </c>
      <c r="B5030" s="11" t="str">
        <f>IF('Atual-TXT'!A5051&lt;&gt;"",RIGHT(LEFT('Atual-TXT'!A5051,51),34),"")</f>
        <v/>
      </c>
      <c r="C5030" s="12" t="str">
        <f>IF('Atual-TXT'!A5051&lt;&gt;"",VALUE(RIGHT(LEFT('Atual-TXT'!A5051,75),23)),"")</f>
        <v/>
      </c>
      <c r="D5030" s="11" t="str">
        <f>IF('Atual-TXT'!A5051&lt;&gt;"",RIGHT(LEFT('Atual-TXT'!A5051,77),1),"")</f>
        <v/>
      </c>
      <c r="E5030" s="12" t="str">
        <f>IF('Atual-TXT'!A5051&lt;&gt;"",IF(MOD(VALUE(LEFT(A5030,1)),2)=1,IF(D5030="D",C5030,-C5030),IF(D5030="C",C5030,-C5030)),"")</f>
        <v/>
      </c>
    </row>
    <row r="5031" spans="1:5" x14ac:dyDescent="0.2">
      <c r="A5031" s="11" t="str">
        <f>IF('Atual-TXT'!A5052&lt;&gt;"",LEFT('Atual-TXT'!A5052,15),"")</f>
        <v/>
      </c>
      <c r="B5031" s="11" t="str">
        <f>IF('Atual-TXT'!A5052&lt;&gt;"",RIGHT(LEFT('Atual-TXT'!A5052,51),34),"")</f>
        <v/>
      </c>
      <c r="C5031" s="12" t="str">
        <f>IF('Atual-TXT'!A5052&lt;&gt;"",VALUE(RIGHT(LEFT('Atual-TXT'!A5052,75),23)),"")</f>
        <v/>
      </c>
      <c r="D5031" s="11" t="str">
        <f>IF('Atual-TXT'!A5052&lt;&gt;"",RIGHT(LEFT('Atual-TXT'!A5052,77),1),"")</f>
        <v/>
      </c>
      <c r="E5031" s="12" t="str">
        <f>IF('Atual-TXT'!A5052&lt;&gt;"",IF(MOD(VALUE(LEFT(A5031,1)),2)=1,IF(D5031="D",C5031,-C5031),IF(D5031="C",C5031,-C5031)),"")</f>
        <v/>
      </c>
    </row>
    <row r="5032" spans="1:5" x14ac:dyDescent="0.2">
      <c r="A5032" s="11" t="str">
        <f>IF('Atual-TXT'!A5053&lt;&gt;"",LEFT('Atual-TXT'!A5053,15),"")</f>
        <v/>
      </c>
      <c r="B5032" s="11" t="str">
        <f>IF('Atual-TXT'!A5053&lt;&gt;"",RIGHT(LEFT('Atual-TXT'!A5053,51),34),"")</f>
        <v/>
      </c>
      <c r="C5032" s="12" t="str">
        <f>IF('Atual-TXT'!A5053&lt;&gt;"",VALUE(RIGHT(LEFT('Atual-TXT'!A5053,75),23)),"")</f>
        <v/>
      </c>
      <c r="D5032" s="11" t="str">
        <f>IF('Atual-TXT'!A5053&lt;&gt;"",RIGHT(LEFT('Atual-TXT'!A5053,77),1),"")</f>
        <v/>
      </c>
      <c r="E5032" s="12" t="str">
        <f>IF('Atual-TXT'!A5053&lt;&gt;"",IF(MOD(VALUE(LEFT(A5032,1)),2)=1,IF(D5032="D",C5032,-C5032),IF(D5032="C",C5032,-C5032)),"")</f>
        <v/>
      </c>
    </row>
    <row r="5033" spans="1:5" x14ac:dyDescent="0.2">
      <c r="A5033" s="11" t="str">
        <f>IF('Atual-TXT'!A5054&lt;&gt;"",LEFT('Atual-TXT'!A5054,15),"")</f>
        <v/>
      </c>
      <c r="B5033" s="11" t="str">
        <f>IF('Atual-TXT'!A5054&lt;&gt;"",RIGHT(LEFT('Atual-TXT'!A5054,51),34),"")</f>
        <v/>
      </c>
      <c r="C5033" s="12" t="str">
        <f>IF('Atual-TXT'!A5054&lt;&gt;"",VALUE(RIGHT(LEFT('Atual-TXT'!A5054,75),23)),"")</f>
        <v/>
      </c>
      <c r="D5033" s="11" t="str">
        <f>IF('Atual-TXT'!A5054&lt;&gt;"",RIGHT(LEFT('Atual-TXT'!A5054,77),1),"")</f>
        <v/>
      </c>
      <c r="E5033" s="12" t="str">
        <f>IF('Atual-TXT'!A5054&lt;&gt;"",IF(MOD(VALUE(LEFT(A5033,1)),2)=1,IF(D5033="D",C5033,-C5033),IF(D5033="C",C5033,-C5033)),"")</f>
        <v/>
      </c>
    </row>
    <row r="5034" spans="1:5" x14ac:dyDescent="0.2">
      <c r="A5034" s="11" t="str">
        <f>IF('Atual-TXT'!A5055&lt;&gt;"",LEFT('Atual-TXT'!A5055,15),"")</f>
        <v/>
      </c>
      <c r="B5034" s="11" t="str">
        <f>IF('Atual-TXT'!A5055&lt;&gt;"",RIGHT(LEFT('Atual-TXT'!A5055,51),34),"")</f>
        <v/>
      </c>
      <c r="C5034" s="12" t="str">
        <f>IF('Atual-TXT'!A5055&lt;&gt;"",VALUE(RIGHT(LEFT('Atual-TXT'!A5055,75),23)),"")</f>
        <v/>
      </c>
      <c r="D5034" s="11" t="str">
        <f>IF('Atual-TXT'!A5055&lt;&gt;"",RIGHT(LEFT('Atual-TXT'!A5055,77),1),"")</f>
        <v/>
      </c>
      <c r="E5034" s="12" t="str">
        <f>IF('Atual-TXT'!A5055&lt;&gt;"",IF(MOD(VALUE(LEFT(A5034,1)),2)=1,IF(D5034="D",C5034,-C5034),IF(D5034="C",C5034,-C5034)),"")</f>
        <v/>
      </c>
    </row>
    <row r="5035" spans="1:5" x14ac:dyDescent="0.2">
      <c r="A5035" s="11" t="str">
        <f>IF('Atual-TXT'!A5056&lt;&gt;"",LEFT('Atual-TXT'!A5056,15),"")</f>
        <v/>
      </c>
      <c r="B5035" s="11" t="str">
        <f>IF('Atual-TXT'!A5056&lt;&gt;"",RIGHT(LEFT('Atual-TXT'!A5056,51),34),"")</f>
        <v/>
      </c>
      <c r="C5035" s="12" t="str">
        <f>IF('Atual-TXT'!A5056&lt;&gt;"",VALUE(RIGHT(LEFT('Atual-TXT'!A5056,75),23)),"")</f>
        <v/>
      </c>
      <c r="D5035" s="11" t="str">
        <f>IF('Atual-TXT'!A5056&lt;&gt;"",RIGHT(LEFT('Atual-TXT'!A5056,77),1),"")</f>
        <v/>
      </c>
      <c r="E5035" s="12" t="str">
        <f>IF('Atual-TXT'!A5056&lt;&gt;"",IF(MOD(VALUE(LEFT(A5035,1)),2)=1,IF(D5035="D",C5035,-C5035),IF(D5035="C",C5035,-C5035)),"")</f>
        <v/>
      </c>
    </row>
    <row r="5036" spans="1:5" x14ac:dyDescent="0.2">
      <c r="A5036" s="11" t="str">
        <f>IF('Atual-TXT'!A5057&lt;&gt;"",LEFT('Atual-TXT'!A5057,15),"")</f>
        <v/>
      </c>
      <c r="B5036" s="11" t="str">
        <f>IF('Atual-TXT'!A5057&lt;&gt;"",RIGHT(LEFT('Atual-TXT'!A5057,51),34),"")</f>
        <v/>
      </c>
      <c r="C5036" s="12" t="str">
        <f>IF('Atual-TXT'!A5057&lt;&gt;"",VALUE(RIGHT(LEFT('Atual-TXT'!A5057,75),23)),"")</f>
        <v/>
      </c>
      <c r="D5036" s="11" t="str">
        <f>IF('Atual-TXT'!A5057&lt;&gt;"",RIGHT(LEFT('Atual-TXT'!A5057,77),1),"")</f>
        <v/>
      </c>
      <c r="E5036" s="12" t="str">
        <f>IF('Atual-TXT'!A5057&lt;&gt;"",IF(MOD(VALUE(LEFT(A5036,1)),2)=1,IF(D5036="D",C5036,-C5036),IF(D5036="C",C5036,-C5036)),"")</f>
        <v/>
      </c>
    </row>
    <row r="5037" spans="1:5" x14ac:dyDescent="0.2">
      <c r="A5037" s="11" t="str">
        <f>IF('Atual-TXT'!A5058&lt;&gt;"",LEFT('Atual-TXT'!A5058,15),"")</f>
        <v/>
      </c>
      <c r="B5037" s="11" t="str">
        <f>IF('Atual-TXT'!A5058&lt;&gt;"",RIGHT(LEFT('Atual-TXT'!A5058,51),34),"")</f>
        <v/>
      </c>
      <c r="C5037" s="12" t="str">
        <f>IF('Atual-TXT'!A5058&lt;&gt;"",VALUE(RIGHT(LEFT('Atual-TXT'!A5058,75),23)),"")</f>
        <v/>
      </c>
      <c r="D5037" s="11" t="str">
        <f>IF('Atual-TXT'!A5058&lt;&gt;"",RIGHT(LEFT('Atual-TXT'!A5058,77),1),"")</f>
        <v/>
      </c>
      <c r="E5037" s="12" t="str">
        <f>IF('Atual-TXT'!A5058&lt;&gt;"",IF(MOD(VALUE(LEFT(A5037,1)),2)=1,IF(D5037="D",C5037,-C5037),IF(D5037="C",C5037,-C5037)),"")</f>
        <v/>
      </c>
    </row>
    <row r="5038" spans="1:5" x14ac:dyDescent="0.2">
      <c r="A5038" s="11" t="str">
        <f>IF('Atual-TXT'!A5059&lt;&gt;"",LEFT('Atual-TXT'!A5059,15),"")</f>
        <v/>
      </c>
      <c r="B5038" s="11" t="str">
        <f>IF('Atual-TXT'!A5059&lt;&gt;"",RIGHT(LEFT('Atual-TXT'!A5059,51),34),"")</f>
        <v/>
      </c>
      <c r="C5038" s="12" t="str">
        <f>IF('Atual-TXT'!A5059&lt;&gt;"",VALUE(RIGHT(LEFT('Atual-TXT'!A5059,75),23)),"")</f>
        <v/>
      </c>
      <c r="D5038" s="11" t="str">
        <f>IF('Atual-TXT'!A5059&lt;&gt;"",RIGHT(LEFT('Atual-TXT'!A5059,77),1),"")</f>
        <v/>
      </c>
      <c r="E5038" s="12" t="str">
        <f>IF('Atual-TXT'!A5059&lt;&gt;"",IF(MOD(VALUE(LEFT(A5038,1)),2)=1,IF(D5038="D",C5038,-C5038),IF(D5038="C",C5038,-C5038)),"")</f>
        <v/>
      </c>
    </row>
    <row r="5039" spans="1:5" x14ac:dyDescent="0.2">
      <c r="A5039" s="11" t="str">
        <f>IF('Atual-TXT'!A5060&lt;&gt;"",LEFT('Atual-TXT'!A5060,15),"")</f>
        <v/>
      </c>
      <c r="B5039" s="11" t="str">
        <f>IF('Atual-TXT'!A5060&lt;&gt;"",RIGHT(LEFT('Atual-TXT'!A5060,51),34),"")</f>
        <v/>
      </c>
      <c r="C5039" s="12" t="str">
        <f>IF('Atual-TXT'!A5060&lt;&gt;"",VALUE(RIGHT(LEFT('Atual-TXT'!A5060,75),23)),"")</f>
        <v/>
      </c>
      <c r="D5039" s="11" t="str">
        <f>IF('Atual-TXT'!A5060&lt;&gt;"",RIGHT(LEFT('Atual-TXT'!A5060,77),1),"")</f>
        <v/>
      </c>
      <c r="E5039" s="12" t="str">
        <f>IF('Atual-TXT'!A5060&lt;&gt;"",IF(MOD(VALUE(LEFT(A5039,1)),2)=1,IF(D5039="D",C5039,-C5039),IF(D5039="C",C5039,-C5039)),"")</f>
        <v/>
      </c>
    </row>
    <row r="5040" spans="1:5" x14ac:dyDescent="0.2">
      <c r="A5040" s="11" t="str">
        <f>IF('Atual-TXT'!A5061&lt;&gt;"",LEFT('Atual-TXT'!A5061,15),"")</f>
        <v/>
      </c>
      <c r="B5040" s="11" t="str">
        <f>IF('Atual-TXT'!A5061&lt;&gt;"",RIGHT(LEFT('Atual-TXT'!A5061,51),34),"")</f>
        <v/>
      </c>
      <c r="C5040" s="12" t="str">
        <f>IF('Atual-TXT'!A5061&lt;&gt;"",VALUE(RIGHT(LEFT('Atual-TXT'!A5061,75),23)),"")</f>
        <v/>
      </c>
      <c r="D5040" s="11" t="str">
        <f>IF('Atual-TXT'!A5061&lt;&gt;"",RIGHT(LEFT('Atual-TXT'!A5061,77),1),"")</f>
        <v/>
      </c>
      <c r="E5040" s="12" t="str">
        <f>IF('Atual-TXT'!A5061&lt;&gt;"",IF(MOD(VALUE(LEFT(A5040,1)),2)=1,IF(D5040="D",C5040,-C5040),IF(D5040="C",C5040,-C5040)),"")</f>
        <v/>
      </c>
    </row>
    <row r="5041" spans="1:5" x14ac:dyDescent="0.2">
      <c r="A5041" s="11" t="str">
        <f>IF('Atual-TXT'!A5062&lt;&gt;"",LEFT('Atual-TXT'!A5062,15),"")</f>
        <v/>
      </c>
      <c r="B5041" s="11" t="str">
        <f>IF('Atual-TXT'!A5062&lt;&gt;"",RIGHT(LEFT('Atual-TXT'!A5062,51),34),"")</f>
        <v/>
      </c>
      <c r="C5041" s="12" t="str">
        <f>IF('Atual-TXT'!A5062&lt;&gt;"",VALUE(RIGHT(LEFT('Atual-TXT'!A5062,75),23)),"")</f>
        <v/>
      </c>
      <c r="D5041" s="11" t="str">
        <f>IF('Atual-TXT'!A5062&lt;&gt;"",RIGHT(LEFT('Atual-TXT'!A5062,77),1),"")</f>
        <v/>
      </c>
      <c r="E5041" s="12" t="str">
        <f>IF('Atual-TXT'!A5062&lt;&gt;"",IF(MOD(VALUE(LEFT(A5041,1)),2)=1,IF(D5041="D",C5041,-C5041),IF(D5041="C",C5041,-C5041)),"")</f>
        <v/>
      </c>
    </row>
    <row r="5042" spans="1:5" x14ac:dyDescent="0.2">
      <c r="A5042" s="11" t="str">
        <f>IF('Atual-TXT'!A5063&lt;&gt;"",LEFT('Atual-TXT'!A5063,15),"")</f>
        <v/>
      </c>
      <c r="B5042" s="11" t="str">
        <f>IF('Atual-TXT'!A5063&lt;&gt;"",RIGHT(LEFT('Atual-TXT'!A5063,51),34),"")</f>
        <v/>
      </c>
      <c r="C5042" s="12" t="str">
        <f>IF('Atual-TXT'!A5063&lt;&gt;"",VALUE(RIGHT(LEFT('Atual-TXT'!A5063,75),23)),"")</f>
        <v/>
      </c>
      <c r="D5042" s="11" t="str">
        <f>IF('Atual-TXT'!A5063&lt;&gt;"",RIGHT(LEFT('Atual-TXT'!A5063,77),1),"")</f>
        <v/>
      </c>
      <c r="E5042" s="12" t="str">
        <f>IF('Atual-TXT'!A5063&lt;&gt;"",IF(MOD(VALUE(LEFT(A5042,1)),2)=1,IF(D5042="D",C5042,-C5042),IF(D5042="C",C5042,-C5042)),"")</f>
        <v/>
      </c>
    </row>
    <row r="5043" spans="1:5" x14ac:dyDescent="0.2">
      <c r="A5043" s="11" t="str">
        <f>IF('Atual-TXT'!A5064&lt;&gt;"",LEFT('Atual-TXT'!A5064,15),"")</f>
        <v/>
      </c>
      <c r="B5043" s="11" t="str">
        <f>IF('Atual-TXT'!A5064&lt;&gt;"",RIGHT(LEFT('Atual-TXT'!A5064,51),34),"")</f>
        <v/>
      </c>
      <c r="C5043" s="12" t="str">
        <f>IF('Atual-TXT'!A5064&lt;&gt;"",VALUE(RIGHT(LEFT('Atual-TXT'!A5064,75),23)),"")</f>
        <v/>
      </c>
      <c r="D5043" s="11" t="str">
        <f>IF('Atual-TXT'!A5064&lt;&gt;"",RIGHT(LEFT('Atual-TXT'!A5064,77),1),"")</f>
        <v/>
      </c>
      <c r="E5043" s="12" t="str">
        <f>IF('Atual-TXT'!A5064&lt;&gt;"",IF(MOD(VALUE(LEFT(A5043,1)),2)=1,IF(D5043="D",C5043,-C5043),IF(D5043="C",C5043,-C5043)),"")</f>
        <v/>
      </c>
    </row>
    <row r="5044" spans="1:5" x14ac:dyDescent="0.2">
      <c r="A5044" s="11" t="str">
        <f>IF('Atual-TXT'!A5065&lt;&gt;"",LEFT('Atual-TXT'!A5065,15),"")</f>
        <v/>
      </c>
      <c r="B5044" s="11" t="str">
        <f>IF('Atual-TXT'!A5065&lt;&gt;"",RIGHT(LEFT('Atual-TXT'!A5065,51),34),"")</f>
        <v/>
      </c>
      <c r="C5044" s="12" t="str">
        <f>IF('Atual-TXT'!A5065&lt;&gt;"",VALUE(RIGHT(LEFT('Atual-TXT'!A5065,75),23)),"")</f>
        <v/>
      </c>
      <c r="D5044" s="11" t="str">
        <f>IF('Atual-TXT'!A5065&lt;&gt;"",RIGHT(LEFT('Atual-TXT'!A5065,77),1),"")</f>
        <v/>
      </c>
      <c r="E5044" s="12" t="str">
        <f>IF('Atual-TXT'!A5065&lt;&gt;"",IF(MOD(VALUE(LEFT(A5044,1)),2)=1,IF(D5044="D",C5044,-C5044),IF(D5044="C",C5044,-C5044)),"")</f>
        <v/>
      </c>
    </row>
    <row r="5045" spans="1:5" x14ac:dyDescent="0.2">
      <c r="A5045" s="11" t="str">
        <f>IF('Atual-TXT'!A5066&lt;&gt;"",LEFT('Atual-TXT'!A5066,15),"")</f>
        <v/>
      </c>
      <c r="B5045" s="11" t="str">
        <f>IF('Atual-TXT'!A5066&lt;&gt;"",RIGHT(LEFT('Atual-TXT'!A5066,51),34),"")</f>
        <v/>
      </c>
      <c r="C5045" s="12" t="str">
        <f>IF('Atual-TXT'!A5066&lt;&gt;"",VALUE(RIGHT(LEFT('Atual-TXT'!A5066,75),23)),"")</f>
        <v/>
      </c>
      <c r="D5045" s="11" t="str">
        <f>IF('Atual-TXT'!A5066&lt;&gt;"",RIGHT(LEFT('Atual-TXT'!A5066,77),1),"")</f>
        <v/>
      </c>
      <c r="E5045" s="12" t="str">
        <f>IF('Atual-TXT'!A5066&lt;&gt;"",IF(MOD(VALUE(LEFT(A5045,1)),2)=1,IF(D5045="D",C5045,-C5045),IF(D5045="C",C5045,-C5045)),"")</f>
        <v/>
      </c>
    </row>
    <row r="5046" spans="1:5" x14ac:dyDescent="0.2">
      <c r="A5046" s="11" t="str">
        <f>IF('Atual-TXT'!A5067&lt;&gt;"",LEFT('Atual-TXT'!A5067,15),"")</f>
        <v/>
      </c>
      <c r="B5046" s="11" t="str">
        <f>IF('Atual-TXT'!A5067&lt;&gt;"",RIGHT(LEFT('Atual-TXT'!A5067,51),34),"")</f>
        <v/>
      </c>
      <c r="C5046" s="12" t="str">
        <f>IF('Atual-TXT'!A5067&lt;&gt;"",VALUE(RIGHT(LEFT('Atual-TXT'!A5067,75),23)),"")</f>
        <v/>
      </c>
      <c r="D5046" s="11" t="str">
        <f>IF('Atual-TXT'!A5067&lt;&gt;"",RIGHT(LEFT('Atual-TXT'!A5067,77),1),"")</f>
        <v/>
      </c>
      <c r="E5046" s="12" t="str">
        <f>IF('Atual-TXT'!A5067&lt;&gt;"",IF(MOD(VALUE(LEFT(A5046,1)),2)=1,IF(D5046="D",C5046,-C5046),IF(D5046="C",C5046,-C5046)),"")</f>
        <v/>
      </c>
    </row>
    <row r="5047" spans="1:5" x14ac:dyDescent="0.2">
      <c r="A5047" s="11" t="str">
        <f>IF('Atual-TXT'!A5068&lt;&gt;"",LEFT('Atual-TXT'!A5068,15),"")</f>
        <v/>
      </c>
      <c r="B5047" s="11" t="str">
        <f>IF('Atual-TXT'!A5068&lt;&gt;"",RIGHT(LEFT('Atual-TXT'!A5068,51),34),"")</f>
        <v/>
      </c>
      <c r="C5047" s="12" t="str">
        <f>IF('Atual-TXT'!A5068&lt;&gt;"",VALUE(RIGHT(LEFT('Atual-TXT'!A5068,75),23)),"")</f>
        <v/>
      </c>
      <c r="D5047" s="11" t="str">
        <f>IF('Atual-TXT'!A5068&lt;&gt;"",RIGHT(LEFT('Atual-TXT'!A5068,77),1),"")</f>
        <v/>
      </c>
      <c r="E5047" s="12" t="str">
        <f>IF('Atual-TXT'!A5068&lt;&gt;"",IF(MOD(VALUE(LEFT(A5047,1)),2)=1,IF(D5047="D",C5047,-C5047),IF(D5047="C",C5047,-C5047)),"")</f>
        <v/>
      </c>
    </row>
    <row r="5048" spans="1:5" x14ac:dyDescent="0.2">
      <c r="A5048" s="11" t="str">
        <f>IF('Atual-TXT'!A5069&lt;&gt;"",LEFT('Atual-TXT'!A5069,15),"")</f>
        <v/>
      </c>
      <c r="B5048" s="11" t="str">
        <f>IF('Atual-TXT'!A5069&lt;&gt;"",RIGHT(LEFT('Atual-TXT'!A5069,51),34),"")</f>
        <v/>
      </c>
      <c r="C5048" s="12" t="str">
        <f>IF('Atual-TXT'!A5069&lt;&gt;"",VALUE(RIGHT(LEFT('Atual-TXT'!A5069,75),23)),"")</f>
        <v/>
      </c>
      <c r="D5048" s="11" t="str">
        <f>IF('Atual-TXT'!A5069&lt;&gt;"",RIGHT(LEFT('Atual-TXT'!A5069,77),1),"")</f>
        <v/>
      </c>
      <c r="E5048" s="12" t="str">
        <f>IF('Atual-TXT'!A5069&lt;&gt;"",IF(MOD(VALUE(LEFT(A5048,1)),2)=1,IF(D5048="D",C5048,-C5048),IF(D5048="C",C5048,-C5048)),"")</f>
        <v/>
      </c>
    </row>
    <row r="5049" spans="1:5" x14ac:dyDescent="0.2">
      <c r="A5049" s="11" t="str">
        <f>IF('Atual-TXT'!A5070&lt;&gt;"",LEFT('Atual-TXT'!A5070,15),"")</f>
        <v/>
      </c>
      <c r="B5049" s="11" t="str">
        <f>IF('Atual-TXT'!A5070&lt;&gt;"",RIGHT(LEFT('Atual-TXT'!A5070,51),34),"")</f>
        <v/>
      </c>
      <c r="C5049" s="12" t="str">
        <f>IF('Atual-TXT'!A5070&lt;&gt;"",VALUE(RIGHT(LEFT('Atual-TXT'!A5070,75),23)),"")</f>
        <v/>
      </c>
      <c r="D5049" s="11" t="str">
        <f>IF('Atual-TXT'!A5070&lt;&gt;"",RIGHT(LEFT('Atual-TXT'!A5070,77),1),"")</f>
        <v/>
      </c>
      <c r="E5049" s="12" t="str">
        <f>IF('Atual-TXT'!A5070&lt;&gt;"",IF(MOD(VALUE(LEFT(A5049,1)),2)=1,IF(D5049="D",C5049,-C5049),IF(D5049="C",C5049,-C5049)),"")</f>
        <v/>
      </c>
    </row>
    <row r="5050" spans="1:5" x14ac:dyDescent="0.2">
      <c r="A5050" s="11" t="str">
        <f>IF('Atual-TXT'!A5071&lt;&gt;"",LEFT('Atual-TXT'!A5071,15),"")</f>
        <v/>
      </c>
      <c r="B5050" s="11" t="str">
        <f>IF('Atual-TXT'!A5071&lt;&gt;"",RIGHT(LEFT('Atual-TXT'!A5071,51),34),"")</f>
        <v/>
      </c>
      <c r="C5050" s="12" t="str">
        <f>IF('Atual-TXT'!A5071&lt;&gt;"",VALUE(RIGHT(LEFT('Atual-TXT'!A5071,75),23)),"")</f>
        <v/>
      </c>
      <c r="D5050" s="11" t="str">
        <f>IF('Atual-TXT'!A5071&lt;&gt;"",RIGHT(LEFT('Atual-TXT'!A5071,77),1),"")</f>
        <v/>
      </c>
      <c r="E5050" s="12" t="str">
        <f>IF('Atual-TXT'!A5071&lt;&gt;"",IF(MOD(VALUE(LEFT(A5050,1)),2)=1,IF(D5050="D",C5050,-C5050),IF(D5050="C",C5050,-C5050)),"")</f>
        <v/>
      </c>
    </row>
    <row r="5051" spans="1:5" x14ac:dyDescent="0.2">
      <c r="A5051" s="11" t="str">
        <f>IF('Atual-TXT'!A5072&lt;&gt;"",LEFT('Atual-TXT'!A5072,15),"")</f>
        <v/>
      </c>
      <c r="B5051" s="11" t="str">
        <f>IF('Atual-TXT'!A5072&lt;&gt;"",RIGHT(LEFT('Atual-TXT'!A5072,51),34),"")</f>
        <v/>
      </c>
      <c r="C5051" s="12" t="str">
        <f>IF('Atual-TXT'!A5072&lt;&gt;"",VALUE(RIGHT(LEFT('Atual-TXT'!A5072,75),23)),"")</f>
        <v/>
      </c>
      <c r="D5051" s="11" t="str">
        <f>IF('Atual-TXT'!A5072&lt;&gt;"",RIGHT(LEFT('Atual-TXT'!A5072,77),1),"")</f>
        <v/>
      </c>
      <c r="E5051" s="12" t="str">
        <f>IF('Atual-TXT'!A5072&lt;&gt;"",IF(MOD(VALUE(LEFT(A5051,1)),2)=1,IF(D5051="D",C5051,-C5051),IF(D5051="C",C5051,-C5051)),"")</f>
        <v/>
      </c>
    </row>
    <row r="5052" spans="1:5" x14ac:dyDescent="0.2">
      <c r="A5052" s="11" t="str">
        <f>IF('Atual-TXT'!A5073&lt;&gt;"",LEFT('Atual-TXT'!A5073,15),"")</f>
        <v/>
      </c>
      <c r="B5052" s="11" t="str">
        <f>IF('Atual-TXT'!A5073&lt;&gt;"",RIGHT(LEFT('Atual-TXT'!A5073,51),34),"")</f>
        <v/>
      </c>
      <c r="C5052" s="12" t="str">
        <f>IF('Atual-TXT'!A5073&lt;&gt;"",VALUE(RIGHT(LEFT('Atual-TXT'!A5073,75),23)),"")</f>
        <v/>
      </c>
      <c r="D5052" s="11" t="str">
        <f>IF('Atual-TXT'!A5073&lt;&gt;"",RIGHT(LEFT('Atual-TXT'!A5073,77),1),"")</f>
        <v/>
      </c>
      <c r="E5052" s="12" t="str">
        <f>IF('Atual-TXT'!A5073&lt;&gt;"",IF(MOD(VALUE(LEFT(A5052,1)),2)=1,IF(D5052="D",C5052,-C5052),IF(D5052="C",C5052,-C5052)),"")</f>
        <v/>
      </c>
    </row>
    <row r="5053" spans="1:5" x14ac:dyDescent="0.2">
      <c r="A5053" s="11" t="str">
        <f>IF('Atual-TXT'!A5074&lt;&gt;"",LEFT('Atual-TXT'!A5074,15),"")</f>
        <v/>
      </c>
      <c r="B5053" s="11" t="str">
        <f>IF('Atual-TXT'!A5074&lt;&gt;"",RIGHT(LEFT('Atual-TXT'!A5074,51),34),"")</f>
        <v/>
      </c>
      <c r="C5053" s="12" t="str">
        <f>IF('Atual-TXT'!A5074&lt;&gt;"",VALUE(RIGHT(LEFT('Atual-TXT'!A5074,75),23)),"")</f>
        <v/>
      </c>
      <c r="D5053" s="11" t="str">
        <f>IF('Atual-TXT'!A5074&lt;&gt;"",RIGHT(LEFT('Atual-TXT'!A5074,77),1),"")</f>
        <v/>
      </c>
      <c r="E5053" s="12" t="str">
        <f>IF('Atual-TXT'!A5074&lt;&gt;"",IF(MOD(VALUE(LEFT(A5053,1)),2)=1,IF(D5053="D",C5053,-C5053),IF(D5053="C",C5053,-C5053)),"")</f>
        <v/>
      </c>
    </row>
    <row r="5054" spans="1:5" x14ac:dyDescent="0.2">
      <c r="A5054" s="11" t="str">
        <f>IF('Atual-TXT'!A5075&lt;&gt;"",LEFT('Atual-TXT'!A5075,15),"")</f>
        <v/>
      </c>
      <c r="B5054" s="11" t="str">
        <f>IF('Atual-TXT'!A5075&lt;&gt;"",RIGHT(LEFT('Atual-TXT'!A5075,51),34),"")</f>
        <v/>
      </c>
      <c r="C5054" s="12" t="str">
        <f>IF('Atual-TXT'!A5075&lt;&gt;"",VALUE(RIGHT(LEFT('Atual-TXT'!A5075,75),23)),"")</f>
        <v/>
      </c>
      <c r="D5054" s="11" t="str">
        <f>IF('Atual-TXT'!A5075&lt;&gt;"",RIGHT(LEFT('Atual-TXT'!A5075,77),1),"")</f>
        <v/>
      </c>
      <c r="E5054" s="12" t="str">
        <f>IF('Atual-TXT'!A5075&lt;&gt;"",IF(MOD(VALUE(LEFT(A5054,1)),2)=1,IF(D5054="D",C5054,-C5054),IF(D5054="C",C5054,-C5054)),"")</f>
        <v/>
      </c>
    </row>
    <row r="5055" spans="1:5" x14ac:dyDescent="0.2">
      <c r="A5055" s="11" t="str">
        <f>IF('Atual-TXT'!A5076&lt;&gt;"",LEFT('Atual-TXT'!A5076,15),"")</f>
        <v/>
      </c>
      <c r="B5055" s="11" t="str">
        <f>IF('Atual-TXT'!A5076&lt;&gt;"",RIGHT(LEFT('Atual-TXT'!A5076,51),34),"")</f>
        <v/>
      </c>
      <c r="C5055" s="12" t="str">
        <f>IF('Atual-TXT'!A5076&lt;&gt;"",VALUE(RIGHT(LEFT('Atual-TXT'!A5076,75),23)),"")</f>
        <v/>
      </c>
      <c r="D5055" s="11" t="str">
        <f>IF('Atual-TXT'!A5076&lt;&gt;"",RIGHT(LEFT('Atual-TXT'!A5076,77),1),"")</f>
        <v/>
      </c>
      <c r="E5055" s="12" t="str">
        <f>IF('Atual-TXT'!A5076&lt;&gt;"",IF(MOD(VALUE(LEFT(A5055,1)),2)=1,IF(D5055="D",C5055,-C5055),IF(D5055="C",C5055,-C5055)),"")</f>
        <v/>
      </c>
    </row>
    <row r="5056" spans="1:5" x14ac:dyDescent="0.2">
      <c r="A5056" s="11" t="str">
        <f>IF('Atual-TXT'!A5077&lt;&gt;"",LEFT('Atual-TXT'!A5077,15),"")</f>
        <v/>
      </c>
      <c r="B5056" s="11" t="str">
        <f>IF('Atual-TXT'!A5077&lt;&gt;"",RIGHT(LEFT('Atual-TXT'!A5077,51),34),"")</f>
        <v/>
      </c>
      <c r="C5056" s="12" t="str">
        <f>IF('Atual-TXT'!A5077&lt;&gt;"",VALUE(RIGHT(LEFT('Atual-TXT'!A5077,75),23)),"")</f>
        <v/>
      </c>
      <c r="D5056" s="11" t="str">
        <f>IF('Atual-TXT'!A5077&lt;&gt;"",RIGHT(LEFT('Atual-TXT'!A5077,77),1),"")</f>
        <v/>
      </c>
      <c r="E5056" s="12" t="str">
        <f>IF('Atual-TXT'!A5077&lt;&gt;"",IF(MOD(VALUE(LEFT(A5056,1)),2)=1,IF(D5056="D",C5056,-C5056),IF(D5056="C",C5056,-C5056)),"")</f>
        <v/>
      </c>
    </row>
    <row r="5057" spans="1:5" x14ac:dyDescent="0.2">
      <c r="A5057" s="11" t="str">
        <f>IF('Atual-TXT'!A5078&lt;&gt;"",LEFT('Atual-TXT'!A5078,15),"")</f>
        <v/>
      </c>
      <c r="B5057" s="11" t="str">
        <f>IF('Atual-TXT'!A5078&lt;&gt;"",RIGHT(LEFT('Atual-TXT'!A5078,51),34),"")</f>
        <v/>
      </c>
      <c r="C5057" s="12" t="str">
        <f>IF('Atual-TXT'!A5078&lt;&gt;"",VALUE(RIGHT(LEFT('Atual-TXT'!A5078,75),23)),"")</f>
        <v/>
      </c>
      <c r="D5057" s="11" t="str">
        <f>IF('Atual-TXT'!A5078&lt;&gt;"",RIGHT(LEFT('Atual-TXT'!A5078,77),1),"")</f>
        <v/>
      </c>
      <c r="E5057" s="12" t="str">
        <f>IF('Atual-TXT'!A5078&lt;&gt;"",IF(MOD(VALUE(LEFT(A5057,1)),2)=1,IF(D5057="D",C5057,-C5057),IF(D5057="C",C5057,-C5057)),"")</f>
        <v/>
      </c>
    </row>
    <row r="5058" spans="1:5" x14ac:dyDescent="0.2">
      <c r="A5058" s="11" t="str">
        <f>IF('Atual-TXT'!A5079&lt;&gt;"",LEFT('Atual-TXT'!A5079,15),"")</f>
        <v/>
      </c>
      <c r="B5058" s="11" t="str">
        <f>IF('Atual-TXT'!A5079&lt;&gt;"",RIGHT(LEFT('Atual-TXT'!A5079,51),34),"")</f>
        <v/>
      </c>
      <c r="C5058" s="12" t="str">
        <f>IF('Atual-TXT'!A5079&lt;&gt;"",VALUE(RIGHT(LEFT('Atual-TXT'!A5079,75),23)),"")</f>
        <v/>
      </c>
      <c r="D5058" s="11" t="str">
        <f>IF('Atual-TXT'!A5079&lt;&gt;"",RIGHT(LEFT('Atual-TXT'!A5079,77),1),"")</f>
        <v/>
      </c>
      <c r="E5058" s="12" t="str">
        <f>IF('Atual-TXT'!A5079&lt;&gt;"",IF(MOD(VALUE(LEFT(A5058,1)),2)=1,IF(D5058="D",C5058,-C5058),IF(D5058="C",C5058,-C5058)),"")</f>
        <v/>
      </c>
    </row>
    <row r="5059" spans="1:5" x14ac:dyDescent="0.2">
      <c r="A5059" s="11" t="str">
        <f>IF('Atual-TXT'!A5080&lt;&gt;"",LEFT('Atual-TXT'!A5080,15),"")</f>
        <v/>
      </c>
      <c r="B5059" s="11" t="str">
        <f>IF('Atual-TXT'!A5080&lt;&gt;"",RIGHT(LEFT('Atual-TXT'!A5080,51),34),"")</f>
        <v/>
      </c>
      <c r="C5059" s="12" t="str">
        <f>IF('Atual-TXT'!A5080&lt;&gt;"",VALUE(RIGHT(LEFT('Atual-TXT'!A5080,75),23)),"")</f>
        <v/>
      </c>
      <c r="D5059" s="11" t="str">
        <f>IF('Atual-TXT'!A5080&lt;&gt;"",RIGHT(LEFT('Atual-TXT'!A5080,77),1),"")</f>
        <v/>
      </c>
      <c r="E5059" s="12" t="str">
        <f>IF('Atual-TXT'!A5080&lt;&gt;"",IF(MOD(VALUE(LEFT(A5059,1)),2)=1,IF(D5059="D",C5059,-C5059),IF(D5059="C",C5059,-C5059)),"")</f>
        <v/>
      </c>
    </row>
    <row r="5060" spans="1:5" x14ac:dyDescent="0.2">
      <c r="A5060" s="11" t="str">
        <f>IF('Atual-TXT'!A5081&lt;&gt;"",LEFT('Atual-TXT'!A5081,15),"")</f>
        <v/>
      </c>
      <c r="B5060" s="11" t="str">
        <f>IF('Atual-TXT'!A5081&lt;&gt;"",RIGHT(LEFT('Atual-TXT'!A5081,51),34),"")</f>
        <v/>
      </c>
      <c r="C5060" s="12" t="str">
        <f>IF('Atual-TXT'!A5081&lt;&gt;"",VALUE(RIGHT(LEFT('Atual-TXT'!A5081,75),23)),"")</f>
        <v/>
      </c>
      <c r="D5060" s="11" t="str">
        <f>IF('Atual-TXT'!A5081&lt;&gt;"",RIGHT(LEFT('Atual-TXT'!A5081,77),1),"")</f>
        <v/>
      </c>
      <c r="E5060" s="12" t="str">
        <f>IF('Atual-TXT'!A5081&lt;&gt;"",IF(MOD(VALUE(LEFT(A5060,1)),2)=1,IF(D5060="D",C5060,-C5060),IF(D5060="C",C5060,-C5060)),"")</f>
        <v/>
      </c>
    </row>
    <row r="5061" spans="1:5" x14ac:dyDescent="0.2">
      <c r="A5061" s="11" t="str">
        <f>IF('Atual-TXT'!A5082&lt;&gt;"",LEFT('Atual-TXT'!A5082,15),"")</f>
        <v/>
      </c>
      <c r="B5061" s="11" t="str">
        <f>IF('Atual-TXT'!A5082&lt;&gt;"",RIGHT(LEFT('Atual-TXT'!A5082,51),34),"")</f>
        <v/>
      </c>
      <c r="C5061" s="12" t="str">
        <f>IF('Atual-TXT'!A5082&lt;&gt;"",VALUE(RIGHT(LEFT('Atual-TXT'!A5082,75),23)),"")</f>
        <v/>
      </c>
      <c r="D5061" s="11" t="str">
        <f>IF('Atual-TXT'!A5082&lt;&gt;"",RIGHT(LEFT('Atual-TXT'!A5082,77),1),"")</f>
        <v/>
      </c>
      <c r="E5061" s="12" t="str">
        <f>IF('Atual-TXT'!A5082&lt;&gt;"",IF(MOD(VALUE(LEFT(A5061,1)),2)=1,IF(D5061="D",C5061,-C5061),IF(D5061="C",C5061,-C5061)),"")</f>
        <v/>
      </c>
    </row>
    <row r="5062" spans="1:5" x14ac:dyDescent="0.2">
      <c r="A5062" s="11" t="str">
        <f>IF('Atual-TXT'!A5083&lt;&gt;"",LEFT('Atual-TXT'!A5083,15),"")</f>
        <v/>
      </c>
      <c r="B5062" s="11" t="str">
        <f>IF('Atual-TXT'!A5083&lt;&gt;"",RIGHT(LEFT('Atual-TXT'!A5083,51),34),"")</f>
        <v/>
      </c>
      <c r="C5062" s="12" t="str">
        <f>IF('Atual-TXT'!A5083&lt;&gt;"",VALUE(RIGHT(LEFT('Atual-TXT'!A5083,75),23)),"")</f>
        <v/>
      </c>
      <c r="D5062" s="11" t="str">
        <f>IF('Atual-TXT'!A5083&lt;&gt;"",RIGHT(LEFT('Atual-TXT'!A5083,77),1),"")</f>
        <v/>
      </c>
      <c r="E5062" s="12" t="str">
        <f>IF('Atual-TXT'!A5083&lt;&gt;"",IF(MOD(VALUE(LEFT(A5062,1)),2)=1,IF(D5062="D",C5062,-C5062),IF(D5062="C",C5062,-C5062)),"")</f>
        <v/>
      </c>
    </row>
    <row r="5063" spans="1:5" x14ac:dyDescent="0.2">
      <c r="A5063" s="11" t="str">
        <f>IF('Atual-TXT'!A5084&lt;&gt;"",LEFT('Atual-TXT'!A5084,15),"")</f>
        <v/>
      </c>
      <c r="B5063" s="11" t="str">
        <f>IF('Atual-TXT'!A5084&lt;&gt;"",RIGHT(LEFT('Atual-TXT'!A5084,51),34),"")</f>
        <v/>
      </c>
      <c r="C5063" s="12" t="str">
        <f>IF('Atual-TXT'!A5084&lt;&gt;"",VALUE(RIGHT(LEFT('Atual-TXT'!A5084,75),23)),"")</f>
        <v/>
      </c>
      <c r="D5063" s="11" t="str">
        <f>IF('Atual-TXT'!A5084&lt;&gt;"",RIGHT(LEFT('Atual-TXT'!A5084,77),1),"")</f>
        <v/>
      </c>
      <c r="E5063" s="12" t="str">
        <f>IF('Atual-TXT'!A5084&lt;&gt;"",IF(MOD(VALUE(LEFT(A5063,1)),2)=1,IF(D5063="D",C5063,-C5063),IF(D5063="C",C5063,-C5063)),"")</f>
        <v/>
      </c>
    </row>
    <row r="5064" spans="1:5" x14ac:dyDescent="0.2">
      <c r="A5064" s="11" t="str">
        <f>IF('Atual-TXT'!A5085&lt;&gt;"",LEFT('Atual-TXT'!A5085,15),"")</f>
        <v/>
      </c>
      <c r="B5064" s="11" t="str">
        <f>IF('Atual-TXT'!A5085&lt;&gt;"",RIGHT(LEFT('Atual-TXT'!A5085,51),34),"")</f>
        <v/>
      </c>
      <c r="C5064" s="12" t="str">
        <f>IF('Atual-TXT'!A5085&lt;&gt;"",VALUE(RIGHT(LEFT('Atual-TXT'!A5085,75),23)),"")</f>
        <v/>
      </c>
      <c r="D5064" s="11" t="str">
        <f>IF('Atual-TXT'!A5085&lt;&gt;"",RIGHT(LEFT('Atual-TXT'!A5085,77),1),"")</f>
        <v/>
      </c>
      <c r="E5064" s="12" t="str">
        <f>IF('Atual-TXT'!A5085&lt;&gt;"",IF(MOD(VALUE(LEFT(A5064,1)),2)=1,IF(D5064="D",C5064,-C5064),IF(D5064="C",C5064,-C5064)),"")</f>
        <v/>
      </c>
    </row>
    <row r="5065" spans="1:5" x14ac:dyDescent="0.2">
      <c r="A5065" s="11" t="str">
        <f>IF('Atual-TXT'!A5086&lt;&gt;"",LEFT('Atual-TXT'!A5086,15),"")</f>
        <v/>
      </c>
      <c r="B5065" s="11" t="str">
        <f>IF('Atual-TXT'!A5086&lt;&gt;"",RIGHT(LEFT('Atual-TXT'!A5086,51),34),"")</f>
        <v/>
      </c>
      <c r="C5065" s="12" t="str">
        <f>IF('Atual-TXT'!A5086&lt;&gt;"",VALUE(RIGHT(LEFT('Atual-TXT'!A5086,75),23)),"")</f>
        <v/>
      </c>
      <c r="D5065" s="11" t="str">
        <f>IF('Atual-TXT'!A5086&lt;&gt;"",RIGHT(LEFT('Atual-TXT'!A5086,77),1),"")</f>
        <v/>
      </c>
      <c r="E5065" s="12" t="str">
        <f>IF('Atual-TXT'!A5086&lt;&gt;"",IF(MOD(VALUE(LEFT(A5065,1)),2)=1,IF(D5065="D",C5065,-C5065),IF(D5065="C",C5065,-C5065)),"")</f>
        <v/>
      </c>
    </row>
    <row r="5066" spans="1:5" x14ac:dyDescent="0.2">
      <c r="A5066" s="11" t="str">
        <f>IF('Atual-TXT'!A5087&lt;&gt;"",LEFT('Atual-TXT'!A5087,15),"")</f>
        <v/>
      </c>
      <c r="B5066" s="11" t="str">
        <f>IF('Atual-TXT'!A5087&lt;&gt;"",RIGHT(LEFT('Atual-TXT'!A5087,51),34),"")</f>
        <v/>
      </c>
      <c r="C5066" s="12" t="str">
        <f>IF('Atual-TXT'!A5087&lt;&gt;"",VALUE(RIGHT(LEFT('Atual-TXT'!A5087,75),23)),"")</f>
        <v/>
      </c>
      <c r="D5066" s="11" t="str">
        <f>IF('Atual-TXT'!A5087&lt;&gt;"",RIGHT(LEFT('Atual-TXT'!A5087,77),1),"")</f>
        <v/>
      </c>
      <c r="E5066" s="12" t="str">
        <f>IF('Atual-TXT'!A5087&lt;&gt;"",IF(MOD(VALUE(LEFT(A5066,1)),2)=1,IF(D5066="D",C5066,-C5066),IF(D5066="C",C5066,-C5066)),"")</f>
        <v/>
      </c>
    </row>
    <row r="5067" spans="1:5" x14ac:dyDescent="0.2">
      <c r="A5067" s="11" t="str">
        <f>IF('Atual-TXT'!A5088&lt;&gt;"",LEFT('Atual-TXT'!A5088,15),"")</f>
        <v/>
      </c>
      <c r="B5067" s="11" t="str">
        <f>IF('Atual-TXT'!A5088&lt;&gt;"",RIGHT(LEFT('Atual-TXT'!A5088,51),34),"")</f>
        <v/>
      </c>
      <c r="C5067" s="12" t="str">
        <f>IF('Atual-TXT'!A5088&lt;&gt;"",VALUE(RIGHT(LEFT('Atual-TXT'!A5088,75),23)),"")</f>
        <v/>
      </c>
      <c r="D5067" s="11" t="str">
        <f>IF('Atual-TXT'!A5088&lt;&gt;"",RIGHT(LEFT('Atual-TXT'!A5088,77),1),"")</f>
        <v/>
      </c>
      <c r="E5067" s="12" t="str">
        <f>IF('Atual-TXT'!A5088&lt;&gt;"",IF(MOD(VALUE(LEFT(A5067,1)),2)=1,IF(D5067="D",C5067,-C5067),IF(D5067="C",C5067,-C5067)),"")</f>
        <v/>
      </c>
    </row>
    <row r="5068" spans="1:5" x14ac:dyDescent="0.2">
      <c r="A5068" s="11" t="str">
        <f>IF('Atual-TXT'!A5089&lt;&gt;"",LEFT('Atual-TXT'!A5089,15),"")</f>
        <v/>
      </c>
      <c r="B5068" s="11" t="str">
        <f>IF('Atual-TXT'!A5089&lt;&gt;"",RIGHT(LEFT('Atual-TXT'!A5089,51),34),"")</f>
        <v/>
      </c>
      <c r="C5068" s="12" t="str">
        <f>IF('Atual-TXT'!A5089&lt;&gt;"",VALUE(RIGHT(LEFT('Atual-TXT'!A5089,75),23)),"")</f>
        <v/>
      </c>
      <c r="D5068" s="11" t="str">
        <f>IF('Atual-TXT'!A5089&lt;&gt;"",RIGHT(LEFT('Atual-TXT'!A5089,77),1),"")</f>
        <v/>
      </c>
      <c r="E5068" s="12" t="str">
        <f>IF('Atual-TXT'!A5089&lt;&gt;"",IF(MOD(VALUE(LEFT(A5068,1)),2)=1,IF(D5068="D",C5068,-C5068),IF(D5068="C",C5068,-C5068)),"")</f>
        <v/>
      </c>
    </row>
    <row r="5069" spans="1:5" x14ac:dyDescent="0.2">
      <c r="A5069" s="11" t="str">
        <f>IF('Atual-TXT'!A5090&lt;&gt;"",LEFT('Atual-TXT'!A5090,15),"")</f>
        <v/>
      </c>
      <c r="B5069" s="11" t="str">
        <f>IF('Atual-TXT'!A5090&lt;&gt;"",RIGHT(LEFT('Atual-TXT'!A5090,51),34),"")</f>
        <v/>
      </c>
      <c r="C5069" s="12" t="str">
        <f>IF('Atual-TXT'!A5090&lt;&gt;"",VALUE(RIGHT(LEFT('Atual-TXT'!A5090,75),23)),"")</f>
        <v/>
      </c>
      <c r="D5069" s="11" t="str">
        <f>IF('Atual-TXT'!A5090&lt;&gt;"",RIGHT(LEFT('Atual-TXT'!A5090,77),1),"")</f>
        <v/>
      </c>
      <c r="E5069" s="12" t="str">
        <f>IF('Atual-TXT'!A5090&lt;&gt;"",IF(MOD(VALUE(LEFT(A5069,1)),2)=1,IF(D5069="D",C5069,-C5069),IF(D5069="C",C5069,-C5069)),"")</f>
        <v/>
      </c>
    </row>
    <row r="5070" spans="1:5" x14ac:dyDescent="0.2">
      <c r="A5070" s="11" t="str">
        <f>IF('Atual-TXT'!A5091&lt;&gt;"",LEFT('Atual-TXT'!A5091,15),"")</f>
        <v/>
      </c>
      <c r="B5070" s="11" t="str">
        <f>IF('Atual-TXT'!A5091&lt;&gt;"",RIGHT(LEFT('Atual-TXT'!A5091,51),34),"")</f>
        <v/>
      </c>
      <c r="C5070" s="12" t="str">
        <f>IF('Atual-TXT'!A5091&lt;&gt;"",VALUE(RIGHT(LEFT('Atual-TXT'!A5091,75),23)),"")</f>
        <v/>
      </c>
      <c r="D5070" s="11" t="str">
        <f>IF('Atual-TXT'!A5091&lt;&gt;"",RIGHT(LEFT('Atual-TXT'!A5091,77),1),"")</f>
        <v/>
      </c>
      <c r="E5070" s="12" t="str">
        <f>IF('Atual-TXT'!A5091&lt;&gt;"",IF(MOD(VALUE(LEFT(A5070,1)),2)=1,IF(D5070="D",C5070,-C5070),IF(D5070="C",C5070,-C5070)),"")</f>
        <v/>
      </c>
    </row>
    <row r="5071" spans="1:5" x14ac:dyDescent="0.2">
      <c r="A5071" s="11" t="str">
        <f>IF('Atual-TXT'!A5092&lt;&gt;"",LEFT('Atual-TXT'!A5092,15),"")</f>
        <v/>
      </c>
      <c r="B5071" s="11" t="str">
        <f>IF('Atual-TXT'!A5092&lt;&gt;"",RIGHT(LEFT('Atual-TXT'!A5092,51),34),"")</f>
        <v/>
      </c>
      <c r="C5071" s="12" t="str">
        <f>IF('Atual-TXT'!A5092&lt;&gt;"",VALUE(RIGHT(LEFT('Atual-TXT'!A5092,75),23)),"")</f>
        <v/>
      </c>
      <c r="D5071" s="11" t="str">
        <f>IF('Atual-TXT'!A5092&lt;&gt;"",RIGHT(LEFT('Atual-TXT'!A5092,77),1),"")</f>
        <v/>
      </c>
      <c r="E5071" s="12" t="str">
        <f>IF('Atual-TXT'!A5092&lt;&gt;"",IF(MOD(VALUE(LEFT(A5071,1)),2)=1,IF(D5071="D",C5071,-C5071),IF(D5071="C",C5071,-C5071)),"")</f>
        <v/>
      </c>
    </row>
    <row r="5072" spans="1:5" x14ac:dyDescent="0.2">
      <c r="A5072" s="11" t="str">
        <f>IF('Atual-TXT'!A5093&lt;&gt;"",LEFT('Atual-TXT'!A5093,15),"")</f>
        <v/>
      </c>
      <c r="B5072" s="11" t="str">
        <f>IF('Atual-TXT'!A5093&lt;&gt;"",RIGHT(LEFT('Atual-TXT'!A5093,51),34),"")</f>
        <v/>
      </c>
      <c r="C5072" s="12" t="str">
        <f>IF('Atual-TXT'!A5093&lt;&gt;"",VALUE(RIGHT(LEFT('Atual-TXT'!A5093,75),23)),"")</f>
        <v/>
      </c>
      <c r="D5072" s="11" t="str">
        <f>IF('Atual-TXT'!A5093&lt;&gt;"",RIGHT(LEFT('Atual-TXT'!A5093,77),1),"")</f>
        <v/>
      </c>
      <c r="E5072" s="12" t="str">
        <f>IF('Atual-TXT'!A5093&lt;&gt;"",IF(MOD(VALUE(LEFT(A5072,1)),2)=1,IF(D5072="D",C5072,-C5072),IF(D5072="C",C5072,-C5072)),"")</f>
        <v/>
      </c>
    </row>
    <row r="5073" spans="1:5" x14ac:dyDescent="0.2">
      <c r="A5073" s="11" t="str">
        <f>IF('Atual-TXT'!A5094&lt;&gt;"",LEFT('Atual-TXT'!A5094,15),"")</f>
        <v/>
      </c>
      <c r="B5073" s="11" t="str">
        <f>IF('Atual-TXT'!A5094&lt;&gt;"",RIGHT(LEFT('Atual-TXT'!A5094,51),34),"")</f>
        <v/>
      </c>
      <c r="C5073" s="12" t="str">
        <f>IF('Atual-TXT'!A5094&lt;&gt;"",VALUE(RIGHT(LEFT('Atual-TXT'!A5094,75),23)),"")</f>
        <v/>
      </c>
      <c r="D5073" s="11" t="str">
        <f>IF('Atual-TXT'!A5094&lt;&gt;"",RIGHT(LEFT('Atual-TXT'!A5094,77),1),"")</f>
        <v/>
      </c>
      <c r="E5073" s="12" t="str">
        <f>IF('Atual-TXT'!A5094&lt;&gt;"",IF(MOD(VALUE(LEFT(A5073,1)),2)=1,IF(D5073="D",C5073,-C5073),IF(D5073="C",C5073,-C5073)),"")</f>
        <v/>
      </c>
    </row>
    <row r="5074" spans="1:5" x14ac:dyDescent="0.2">
      <c r="A5074" s="11" t="str">
        <f>IF('Atual-TXT'!A5095&lt;&gt;"",LEFT('Atual-TXT'!A5095,15),"")</f>
        <v/>
      </c>
      <c r="B5074" s="11" t="str">
        <f>IF('Atual-TXT'!A5095&lt;&gt;"",RIGHT(LEFT('Atual-TXT'!A5095,51),34),"")</f>
        <v/>
      </c>
      <c r="C5074" s="12" t="str">
        <f>IF('Atual-TXT'!A5095&lt;&gt;"",VALUE(RIGHT(LEFT('Atual-TXT'!A5095,75),23)),"")</f>
        <v/>
      </c>
      <c r="D5074" s="11" t="str">
        <f>IF('Atual-TXT'!A5095&lt;&gt;"",RIGHT(LEFT('Atual-TXT'!A5095,77),1),"")</f>
        <v/>
      </c>
      <c r="E5074" s="12" t="str">
        <f>IF('Atual-TXT'!A5095&lt;&gt;"",IF(MOD(VALUE(LEFT(A5074,1)),2)=1,IF(D5074="D",C5074,-C5074),IF(D5074="C",C5074,-C5074)),"")</f>
        <v/>
      </c>
    </row>
    <row r="5075" spans="1:5" x14ac:dyDescent="0.2">
      <c r="A5075" s="11" t="str">
        <f>IF('Atual-TXT'!A5096&lt;&gt;"",LEFT('Atual-TXT'!A5096,15),"")</f>
        <v/>
      </c>
      <c r="B5075" s="11" t="str">
        <f>IF('Atual-TXT'!A5096&lt;&gt;"",RIGHT(LEFT('Atual-TXT'!A5096,51),34),"")</f>
        <v/>
      </c>
      <c r="C5075" s="12" t="str">
        <f>IF('Atual-TXT'!A5096&lt;&gt;"",VALUE(RIGHT(LEFT('Atual-TXT'!A5096,75),23)),"")</f>
        <v/>
      </c>
      <c r="D5075" s="11" t="str">
        <f>IF('Atual-TXT'!A5096&lt;&gt;"",RIGHT(LEFT('Atual-TXT'!A5096,77),1),"")</f>
        <v/>
      </c>
      <c r="E5075" s="12" t="str">
        <f>IF('Atual-TXT'!A5096&lt;&gt;"",IF(MOD(VALUE(LEFT(A5075,1)),2)=1,IF(D5075="D",C5075,-C5075),IF(D5075="C",C5075,-C5075)),"")</f>
        <v/>
      </c>
    </row>
    <row r="5076" spans="1:5" x14ac:dyDescent="0.2">
      <c r="A5076" s="11" t="str">
        <f>IF('Atual-TXT'!A5097&lt;&gt;"",LEFT('Atual-TXT'!A5097,15),"")</f>
        <v/>
      </c>
      <c r="B5076" s="11" t="str">
        <f>IF('Atual-TXT'!A5097&lt;&gt;"",RIGHT(LEFT('Atual-TXT'!A5097,51),34),"")</f>
        <v/>
      </c>
      <c r="C5076" s="12" t="str">
        <f>IF('Atual-TXT'!A5097&lt;&gt;"",VALUE(RIGHT(LEFT('Atual-TXT'!A5097,75),23)),"")</f>
        <v/>
      </c>
      <c r="D5076" s="11" t="str">
        <f>IF('Atual-TXT'!A5097&lt;&gt;"",RIGHT(LEFT('Atual-TXT'!A5097,77),1),"")</f>
        <v/>
      </c>
      <c r="E5076" s="12" t="str">
        <f>IF('Atual-TXT'!A5097&lt;&gt;"",IF(MOD(VALUE(LEFT(A5076,1)),2)=1,IF(D5076="D",C5076,-C5076),IF(D5076="C",C5076,-C5076)),"")</f>
        <v/>
      </c>
    </row>
    <row r="5077" spans="1:5" x14ac:dyDescent="0.2">
      <c r="A5077" s="11" t="str">
        <f>IF('Atual-TXT'!A5098&lt;&gt;"",LEFT('Atual-TXT'!A5098,15),"")</f>
        <v/>
      </c>
      <c r="B5077" s="11" t="str">
        <f>IF('Atual-TXT'!A5098&lt;&gt;"",RIGHT(LEFT('Atual-TXT'!A5098,51),34),"")</f>
        <v/>
      </c>
      <c r="C5077" s="12" t="str">
        <f>IF('Atual-TXT'!A5098&lt;&gt;"",VALUE(RIGHT(LEFT('Atual-TXT'!A5098,75),23)),"")</f>
        <v/>
      </c>
      <c r="D5077" s="11" t="str">
        <f>IF('Atual-TXT'!A5098&lt;&gt;"",RIGHT(LEFT('Atual-TXT'!A5098,77),1),"")</f>
        <v/>
      </c>
      <c r="E5077" s="12" t="str">
        <f>IF('Atual-TXT'!A5098&lt;&gt;"",IF(MOD(VALUE(LEFT(A5077,1)),2)=1,IF(D5077="D",C5077,-C5077),IF(D5077="C",C5077,-C5077)),"")</f>
        <v/>
      </c>
    </row>
    <row r="5078" spans="1:5" x14ac:dyDescent="0.2">
      <c r="A5078" s="11" t="str">
        <f>IF('Atual-TXT'!A5099&lt;&gt;"",LEFT('Atual-TXT'!A5099,15),"")</f>
        <v/>
      </c>
      <c r="B5078" s="11" t="str">
        <f>IF('Atual-TXT'!A5099&lt;&gt;"",RIGHT(LEFT('Atual-TXT'!A5099,51),34),"")</f>
        <v/>
      </c>
      <c r="C5078" s="12" t="str">
        <f>IF('Atual-TXT'!A5099&lt;&gt;"",VALUE(RIGHT(LEFT('Atual-TXT'!A5099,75),23)),"")</f>
        <v/>
      </c>
      <c r="D5078" s="11" t="str">
        <f>IF('Atual-TXT'!A5099&lt;&gt;"",RIGHT(LEFT('Atual-TXT'!A5099,77),1),"")</f>
        <v/>
      </c>
      <c r="E5078" s="12" t="str">
        <f>IF('Atual-TXT'!A5099&lt;&gt;"",IF(MOD(VALUE(LEFT(A5078,1)),2)=1,IF(D5078="D",C5078,-C5078),IF(D5078="C",C5078,-C5078)),"")</f>
        <v/>
      </c>
    </row>
    <row r="5079" spans="1:5" x14ac:dyDescent="0.2">
      <c r="A5079" s="11" t="str">
        <f>IF('Atual-TXT'!A5100&lt;&gt;"",LEFT('Atual-TXT'!A5100,15),"")</f>
        <v/>
      </c>
      <c r="B5079" s="11" t="str">
        <f>IF('Atual-TXT'!A5100&lt;&gt;"",RIGHT(LEFT('Atual-TXT'!A5100,51),34),"")</f>
        <v/>
      </c>
      <c r="C5079" s="12" t="str">
        <f>IF('Atual-TXT'!A5100&lt;&gt;"",VALUE(RIGHT(LEFT('Atual-TXT'!A5100,75),23)),"")</f>
        <v/>
      </c>
      <c r="D5079" s="11" t="str">
        <f>IF('Atual-TXT'!A5100&lt;&gt;"",RIGHT(LEFT('Atual-TXT'!A5100,77),1),"")</f>
        <v/>
      </c>
      <c r="E5079" s="12" t="str">
        <f>IF('Atual-TXT'!A5100&lt;&gt;"",IF(MOD(VALUE(LEFT(A5079,1)),2)=1,IF(D5079="D",C5079,-C5079),IF(D5079="C",C5079,-C5079)),"")</f>
        <v/>
      </c>
    </row>
    <row r="5080" spans="1:5" x14ac:dyDescent="0.2">
      <c r="A5080" s="11" t="str">
        <f>IF('Atual-TXT'!A5101&lt;&gt;"",LEFT('Atual-TXT'!A5101,15),"")</f>
        <v/>
      </c>
      <c r="B5080" s="11" t="str">
        <f>IF('Atual-TXT'!A5101&lt;&gt;"",RIGHT(LEFT('Atual-TXT'!A5101,51),34),"")</f>
        <v/>
      </c>
      <c r="C5080" s="12" t="str">
        <f>IF('Atual-TXT'!A5101&lt;&gt;"",VALUE(RIGHT(LEFT('Atual-TXT'!A5101,75),23)),"")</f>
        <v/>
      </c>
      <c r="D5080" s="11" t="str">
        <f>IF('Atual-TXT'!A5101&lt;&gt;"",RIGHT(LEFT('Atual-TXT'!A5101,77),1),"")</f>
        <v/>
      </c>
      <c r="E5080" s="12" t="str">
        <f>IF('Atual-TXT'!A5101&lt;&gt;"",IF(MOD(VALUE(LEFT(A5080,1)),2)=1,IF(D5080="D",C5080,-C5080),IF(D5080="C",C5080,-C5080)),"")</f>
        <v/>
      </c>
    </row>
    <row r="5081" spans="1:5" x14ac:dyDescent="0.2">
      <c r="A5081" s="11" t="str">
        <f>IF('Atual-TXT'!A5102&lt;&gt;"",LEFT('Atual-TXT'!A5102,15),"")</f>
        <v/>
      </c>
      <c r="B5081" s="11" t="str">
        <f>IF('Atual-TXT'!A5102&lt;&gt;"",RIGHT(LEFT('Atual-TXT'!A5102,51),34),"")</f>
        <v/>
      </c>
      <c r="C5081" s="12" t="str">
        <f>IF('Atual-TXT'!A5102&lt;&gt;"",VALUE(RIGHT(LEFT('Atual-TXT'!A5102,75),23)),"")</f>
        <v/>
      </c>
      <c r="D5081" s="11" t="str">
        <f>IF('Atual-TXT'!A5102&lt;&gt;"",RIGHT(LEFT('Atual-TXT'!A5102,77),1),"")</f>
        <v/>
      </c>
      <c r="E5081" s="12" t="str">
        <f>IF('Atual-TXT'!A5102&lt;&gt;"",IF(MOD(VALUE(LEFT(A5081,1)),2)=1,IF(D5081="D",C5081,-C5081),IF(D5081="C",C5081,-C5081)),"")</f>
        <v/>
      </c>
    </row>
    <row r="5082" spans="1:5" x14ac:dyDescent="0.2">
      <c r="A5082" s="11" t="str">
        <f>IF('Atual-TXT'!A5103&lt;&gt;"",LEFT('Atual-TXT'!A5103,15),"")</f>
        <v/>
      </c>
      <c r="B5082" s="11" t="str">
        <f>IF('Atual-TXT'!A5103&lt;&gt;"",RIGHT(LEFT('Atual-TXT'!A5103,51),34),"")</f>
        <v/>
      </c>
      <c r="C5082" s="12" t="str">
        <f>IF('Atual-TXT'!A5103&lt;&gt;"",VALUE(RIGHT(LEFT('Atual-TXT'!A5103,75),23)),"")</f>
        <v/>
      </c>
      <c r="D5082" s="11" t="str">
        <f>IF('Atual-TXT'!A5103&lt;&gt;"",RIGHT(LEFT('Atual-TXT'!A5103,77),1),"")</f>
        <v/>
      </c>
      <c r="E5082" s="12" t="str">
        <f>IF('Atual-TXT'!A5103&lt;&gt;"",IF(MOD(VALUE(LEFT(A5082,1)),2)=1,IF(D5082="D",C5082,-C5082),IF(D5082="C",C5082,-C5082)),"")</f>
        <v/>
      </c>
    </row>
    <row r="5083" spans="1:5" x14ac:dyDescent="0.2">
      <c r="A5083" s="11" t="str">
        <f>IF('Atual-TXT'!A5104&lt;&gt;"",LEFT('Atual-TXT'!A5104,15),"")</f>
        <v/>
      </c>
      <c r="B5083" s="11" t="str">
        <f>IF('Atual-TXT'!A5104&lt;&gt;"",RIGHT(LEFT('Atual-TXT'!A5104,51),34),"")</f>
        <v/>
      </c>
      <c r="C5083" s="12" t="str">
        <f>IF('Atual-TXT'!A5104&lt;&gt;"",VALUE(RIGHT(LEFT('Atual-TXT'!A5104,75),23)),"")</f>
        <v/>
      </c>
      <c r="D5083" s="11" t="str">
        <f>IF('Atual-TXT'!A5104&lt;&gt;"",RIGHT(LEFT('Atual-TXT'!A5104,77),1),"")</f>
        <v/>
      </c>
      <c r="E5083" s="12" t="str">
        <f>IF('Atual-TXT'!A5104&lt;&gt;"",IF(MOD(VALUE(LEFT(A5083,1)),2)=1,IF(D5083="D",C5083,-C5083),IF(D5083="C",C5083,-C5083)),"")</f>
        <v/>
      </c>
    </row>
    <row r="5084" spans="1:5" x14ac:dyDescent="0.2">
      <c r="A5084" s="11" t="str">
        <f>IF('Atual-TXT'!A5105&lt;&gt;"",LEFT('Atual-TXT'!A5105,15),"")</f>
        <v/>
      </c>
      <c r="B5084" s="11" t="str">
        <f>IF('Atual-TXT'!A5105&lt;&gt;"",RIGHT(LEFT('Atual-TXT'!A5105,51),34),"")</f>
        <v/>
      </c>
      <c r="C5084" s="12" t="str">
        <f>IF('Atual-TXT'!A5105&lt;&gt;"",VALUE(RIGHT(LEFT('Atual-TXT'!A5105,75),23)),"")</f>
        <v/>
      </c>
      <c r="D5084" s="11" t="str">
        <f>IF('Atual-TXT'!A5105&lt;&gt;"",RIGHT(LEFT('Atual-TXT'!A5105,77),1),"")</f>
        <v/>
      </c>
      <c r="E5084" s="12" t="str">
        <f>IF('Atual-TXT'!A5105&lt;&gt;"",IF(MOD(VALUE(LEFT(A5084,1)),2)=1,IF(D5084="D",C5084,-C5084),IF(D5084="C",C5084,-C5084)),"")</f>
        <v/>
      </c>
    </row>
    <row r="5085" spans="1:5" x14ac:dyDescent="0.2">
      <c r="A5085" s="11" t="str">
        <f>IF('Atual-TXT'!A5106&lt;&gt;"",LEFT('Atual-TXT'!A5106,15),"")</f>
        <v/>
      </c>
      <c r="B5085" s="11" t="str">
        <f>IF('Atual-TXT'!A5106&lt;&gt;"",RIGHT(LEFT('Atual-TXT'!A5106,51),34),"")</f>
        <v/>
      </c>
      <c r="C5085" s="12" t="str">
        <f>IF('Atual-TXT'!A5106&lt;&gt;"",VALUE(RIGHT(LEFT('Atual-TXT'!A5106,75),23)),"")</f>
        <v/>
      </c>
      <c r="D5085" s="11" t="str">
        <f>IF('Atual-TXT'!A5106&lt;&gt;"",RIGHT(LEFT('Atual-TXT'!A5106,77),1),"")</f>
        <v/>
      </c>
      <c r="E5085" s="12" t="str">
        <f>IF('Atual-TXT'!A5106&lt;&gt;"",IF(MOD(VALUE(LEFT(A5085,1)),2)=1,IF(D5085="D",C5085,-C5085),IF(D5085="C",C5085,-C5085)),"")</f>
        <v/>
      </c>
    </row>
    <row r="5086" spans="1:5" x14ac:dyDescent="0.2">
      <c r="A5086" s="11" t="str">
        <f>IF('Atual-TXT'!A5107&lt;&gt;"",LEFT('Atual-TXT'!A5107,15),"")</f>
        <v/>
      </c>
      <c r="B5086" s="11" t="str">
        <f>IF('Atual-TXT'!A5107&lt;&gt;"",RIGHT(LEFT('Atual-TXT'!A5107,51),34),"")</f>
        <v/>
      </c>
      <c r="C5086" s="12" t="str">
        <f>IF('Atual-TXT'!A5107&lt;&gt;"",VALUE(RIGHT(LEFT('Atual-TXT'!A5107,75),23)),"")</f>
        <v/>
      </c>
      <c r="D5086" s="11" t="str">
        <f>IF('Atual-TXT'!A5107&lt;&gt;"",RIGHT(LEFT('Atual-TXT'!A5107,77),1),"")</f>
        <v/>
      </c>
      <c r="E5086" s="12" t="str">
        <f>IF('Atual-TXT'!A5107&lt;&gt;"",IF(MOD(VALUE(LEFT(A5086,1)),2)=1,IF(D5086="D",C5086,-C5086),IF(D5086="C",C5086,-C5086)),"")</f>
        <v/>
      </c>
    </row>
    <row r="5087" spans="1:5" x14ac:dyDescent="0.2">
      <c r="A5087" s="11" t="str">
        <f>IF('Atual-TXT'!A5108&lt;&gt;"",LEFT('Atual-TXT'!A5108,15),"")</f>
        <v/>
      </c>
      <c r="B5087" s="11" t="str">
        <f>IF('Atual-TXT'!A5108&lt;&gt;"",RIGHT(LEFT('Atual-TXT'!A5108,51),34),"")</f>
        <v/>
      </c>
      <c r="C5087" s="12" t="str">
        <f>IF('Atual-TXT'!A5108&lt;&gt;"",VALUE(RIGHT(LEFT('Atual-TXT'!A5108,75),23)),"")</f>
        <v/>
      </c>
      <c r="D5087" s="11" t="str">
        <f>IF('Atual-TXT'!A5108&lt;&gt;"",RIGHT(LEFT('Atual-TXT'!A5108,77),1),"")</f>
        <v/>
      </c>
      <c r="E5087" s="12" t="str">
        <f>IF('Atual-TXT'!A5108&lt;&gt;"",IF(MOD(VALUE(LEFT(A5087,1)),2)=1,IF(D5087="D",C5087,-C5087),IF(D5087="C",C5087,-C5087)),"")</f>
        <v/>
      </c>
    </row>
    <row r="5088" spans="1:5" x14ac:dyDescent="0.2">
      <c r="A5088" s="11" t="str">
        <f>IF('Atual-TXT'!A5109&lt;&gt;"",LEFT('Atual-TXT'!A5109,15),"")</f>
        <v/>
      </c>
      <c r="B5088" s="11" t="str">
        <f>IF('Atual-TXT'!A5109&lt;&gt;"",RIGHT(LEFT('Atual-TXT'!A5109,51),34),"")</f>
        <v/>
      </c>
      <c r="C5088" s="12" t="str">
        <f>IF('Atual-TXT'!A5109&lt;&gt;"",VALUE(RIGHT(LEFT('Atual-TXT'!A5109,75),23)),"")</f>
        <v/>
      </c>
      <c r="D5088" s="11" t="str">
        <f>IF('Atual-TXT'!A5109&lt;&gt;"",RIGHT(LEFT('Atual-TXT'!A5109,77),1),"")</f>
        <v/>
      </c>
      <c r="E5088" s="12" t="str">
        <f>IF('Atual-TXT'!A5109&lt;&gt;"",IF(MOD(VALUE(LEFT(A5088,1)),2)=1,IF(D5088="D",C5088,-C5088),IF(D5088="C",C5088,-C5088)),"")</f>
        <v/>
      </c>
    </row>
    <row r="5089" spans="1:5" x14ac:dyDescent="0.2">
      <c r="A5089" s="11" t="str">
        <f>IF('Atual-TXT'!A5110&lt;&gt;"",LEFT('Atual-TXT'!A5110,15),"")</f>
        <v/>
      </c>
      <c r="B5089" s="11" t="str">
        <f>IF('Atual-TXT'!A5110&lt;&gt;"",RIGHT(LEFT('Atual-TXT'!A5110,51),34),"")</f>
        <v/>
      </c>
      <c r="C5089" s="12" t="str">
        <f>IF('Atual-TXT'!A5110&lt;&gt;"",VALUE(RIGHT(LEFT('Atual-TXT'!A5110,75),23)),"")</f>
        <v/>
      </c>
      <c r="D5089" s="11" t="str">
        <f>IF('Atual-TXT'!A5110&lt;&gt;"",RIGHT(LEFT('Atual-TXT'!A5110,77),1),"")</f>
        <v/>
      </c>
      <c r="E5089" s="12" t="str">
        <f>IF('Atual-TXT'!A5110&lt;&gt;"",IF(MOD(VALUE(LEFT(A5089,1)),2)=1,IF(D5089="D",C5089,-C5089),IF(D5089="C",C5089,-C5089)),"")</f>
        <v/>
      </c>
    </row>
    <row r="5090" spans="1:5" x14ac:dyDescent="0.2">
      <c r="A5090" s="11" t="str">
        <f>IF('Atual-TXT'!A5111&lt;&gt;"",LEFT('Atual-TXT'!A5111,15),"")</f>
        <v/>
      </c>
      <c r="B5090" s="11" t="str">
        <f>IF('Atual-TXT'!A5111&lt;&gt;"",RIGHT(LEFT('Atual-TXT'!A5111,51),34),"")</f>
        <v/>
      </c>
      <c r="C5090" s="12" t="str">
        <f>IF('Atual-TXT'!A5111&lt;&gt;"",VALUE(RIGHT(LEFT('Atual-TXT'!A5111,75),23)),"")</f>
        <v/>
      </c>
      <c r="D5090" s="11" t="str">
        <f>IF('Atual-TXT'!A5111&lt;&gt;"",RIGHT(LEFT('Atual-TXT'!A5111,77),1),"")</f>
        <v/>
      </c>
      <c r="E5090" s="12" t="str">
        <f>IF('Atual-TXT'!A5111&lt;&gt;"",IF(MOD(VALUE(LEFT(A5090,1)),2)=1,IF(D5090="D",C5090,-C5090),IF(D5090="C",C5090,-C5090)),"")</f>
        <v/>
      </c>
    </row>
    <row r="5091" spans="1:5" x14ac:dyDescent="0.2">
      <c r="A5091" s="11" t="str">
        <f>IF('Atual-TXT'!A5112&lt;&gt;"",LEFT('Atual-TXT'!A5112,15),"")</f>
        <v/>
      </c>
      <c r="B5091" s="11" t="str">
        <f>IF('Atual-TXT'!A5112&lt;&gt;"",RIGHT(LEFT('Atual-TXT'!A5112,51),34),"")</f>
        <v/>
      </c>
      <c r="C5091" s="12" t="str">
        <f>IF('Atual-TXT'!A5112&lt;&gt;"",VALUE(RIGHT(LEFT('Atual-TXT'!A5112,75),23)),"")</f>
        <v/>
      </c>
      <c r="D5091" s="11" t="str">
        <f>IF('Atual-TXT'!A5112&lt;&gt;"",RIGHT(LEFT('Atual-TXT'!A5112,77),1),"")</f>
        <v/>
      </c>
      <c r="E5091" s="12" t="str">
        <f>IF('Atual-TXT'!A5112&lt;&gt;"",IF(MOD(VALUE(LEFT(A5091,1)),2)=1,IF(D5091="D",C5091,-C5091),IF(D5091="C",C5091,-C5091)),"")</f>
        <v/>
      </c>
    </row>
    <row r="5092" spans="1:5" x14ac:dyDescent="0.2">
      <c r="A5092" s="11" t="str">
        <f>IF('Atual-TXT'!A5113&lt;&gt;"",LEFT('Atual-TXT'!A5113,15),"")</f>
        <v/>
      </c>
      <c r="B5092" s="11" t="str">
        <f>IF('Atual-TXT'!A5113&lt;&gt;"",RIGHT(LEFT('Atual-TXT'!A5113,51),34),"")</f>
        <v/>
      </c>
      <c r="C5092" s="12" t="str">
        <f>IF('Atual-TXT'!A5113&lt;&gt;"",VALUE(RIGHT(LEFT('Atual-TXT'!A5113,75),23)),"")</f>
        <v/>
      </c>
      <c r="D5092" s="11" t="str">
        <f>IF('Atual-TXT'!A5113&lt;&gt;"",RIGHT(LEFT('Atual-TXT'!A5113,77),1),"")</f>
        <v/>
      </c>
      <c r="E5092" s="12" t="str">
        <f>IF('Atual-TXT'!A5113&lt;&gt;"",IF(MOD(VALUE(LEFT(A5092,1)),2)=1,IF(D5092="D",C5092,-C5092),IF(D5092="C",C5092,-C5092)),"")</f>
        <v/>
      </c>
    </row>
    <row r="5093" spans="1:5" x14ac:dyDescent="0.2">
      <c r="A5093" s="11" t="str">
        <f>IF('Atual-TXT'!A5114&lt;&gt;"",LEFT('Atual-TXT'!A5114,15),"")</f>
        <v/>
      </c>
      <c r="B5093" s="11" t="str">
        <f>IF('Atual-TXT'!A5114&lt;&gt;"",RIGHT(LEFT('Atual-TXT'!A5114,51),34),"")</f>
        <v/>
      </c>
      <c r="C5093" s="12" t="str">
        <f>IF('Atual-TXT'!A5114&lt;&gt;"",VALUE(RIGHT(LEFT('Atual-TXT'!A5114,75),23)),"")</f>
        <v/>
      </c>
      <c r="D5093" s="11" t="str">
        <f>IF('Atual-TXT'!A5114&lt;&gt;"",RIGHT(LEFT('Atual-TXT'!A5114,77),1),"")</f>
        <v/>
      </c>
      <c r="E5093" s="12" t="str">
        <f>IF('Atual-TXT'!A5114&lt;&gt;"",IF(MOD(VALUE(LEFT(A5093,1)),2)=1,IF(D5093="D",C5093,-C5093),IF(D5093="C",C5093,-C5093)),"")</f>
        <v/>
      </c>
    </row>
    <row r="5094" spans="1:5" x14ac:dyDescent="0.2">
      <c r="A5094" s="11" t="str">
        <f>IF('Atual-TXT'!A5115&lt;&gt;"",LEFT('Atual-TXT'!A5115,15),"")</f>
        <v/>
      </c>
      <c r="B5094" s="11" t="str">
        <f>IF('Atual-TXT'!A5115&lt;&gt;"",RIGHT(LEFT('Atual-TXT'!A5115,51),34),"")</f>
        <v/>
      </c>
      <c r="C5094" s="12" t="str">
        <f>IF('Atual-TXT'!A5115&lt;&gt;"",VALUE(RIGHT(LEFT('Atual-TXT'!A5115,75),23)),"")</f>
        <v/>
      </c>
      <c r="D5094" s="11" t="str">
        <f>IF('Atual-TXT'!A5115&lt;&gt;"",RIGHT(LEFT('Atual-TXT'!A5115,77),1),"")</f>
        <v/>
      </c>
      <c r="E5094" s="12" t="str">
        <f>IF('Atual-TXT'!A5115&lt;&gt;"",IF(MOD(VALUE(LEFT(A5094,1)),2)=1,IF(D5094="D",C5094,-C5094),IF(D5094="C",C5094,-C5094)),"")</f>
        <v/>
      </c>
    </row>
    <row r="5095" spans="1:5" x14ac:dyDescent="0.2">
      <c r="A5095" s="11" t="str">
        <f>IF('Atual-TXT'!A5116&lt;&gt;"",LEFT('Atual-TXT'!A5116,15),"")</f>
        <v/>
      </c>
      <c r="B5095" s="11" t="str">
        <f>IF('Atual-TXT'!A5116&lt;&gt;"",RIGHT(LEFT('Atual-TXT'!A5116,51),34),"")</f>
        <v/>
      </c>
      <c r="C5095" s="12" t="str">
        <f>IF('Atual-TXT'!A5116&lt;&gt;"",VALUE(RIGHT(LEFT('Atual-TXT'!A5116,75),23)),"")</f>
        <v/>
      </c>
      <c r="D5095" s="11" t="str">
        <f>IF('Atual-TXT'!A5116&lt;&gt;"",RIGHT(LEFT('Atual-TXT'!A5116,77),1),"")</f>
        <v/>
      </c>
      <c r="E5095" s="12" t="str">
        <f>IF('Atual-TXT'!A5116&lt;&gt;"",IF(MOD(VALUE(LEFT(A5095,1)),2)=1,IF(D5095="D",C5095,-C5095),IF(D5095="C",C5095,-C5095)),"")</f>
        <v/>
      </c>
    </row>
    <row r="5096" spans="1:5" x14ac:dyDescent="0.2">
      <c r="A5096" s="11" t="str">
        <f>IF('Atual-TXT'!A5117&lt;&gt;"",LEFT('Atual-TXT'!A5117,15),"")</f>
        <v/>
      </c>
      <c r="B5096" s="11" t="str">
        <f>IF('Atual-TXT'!A5117&lt;&gt;"",RIGHT(LEFT('Atual-TXT'!A5117,51),34),"")</f>
        <v/>
      </c>
      <c r="C5096" s="12" t="str">
        <f>IF('Atual-TXT'!A5117&lt;&gt;"",VALUE(RIGHT(LEFT('Atual-TXT'!A5117,75),23)),"")</f>
        <v/>
      </c>
      <c r="D5096" s="11" t="str">
        <f>IF('Atual-TXT'!A5117&lt;&gt;"",RIGHT(LEFT('Atual-TXT'!A5117,77),1),"")</f>
        <v/>
      </c>
      <c r="E5096" s="12" t="str">
        <f>IF('Atual-TXT'!A5117&lt;&gt;"",IF(MOD(VALUE(LEFT(A5096,1)),2)=1,IF(D5096="D",C5096,-C5096),IF(D5096="C",C5096,-C5096)),"")</f>
        <v/>
      </c>
    </row>
    <row r="5097" spans="1:5" x14ac:dyDescent="0.2">
      <c r="A5097" s="11" t="str">
        <f>IF('Atual-TXT'!A5118&lt;&gt;"",LEFT('Atual-TXT'!A5118,15),"")</f>
        <v/>
      </c>
      <c r="B5097" s="11" t="str">
        <f>IF('Atual-TXT'!A5118&lt;&gt;"",RIGHT(LEFT('Atual-TXT'!A5118,51),34),"")</f>
        <v/>
      </c>
      <c r="C5097" s="12" t="str">
        <f>IF('Atual-TXT'!A5118&lt;&gt;"",VALUE(RIGHT(LEFT('Atual-TXT'!A5118,75),23)),"")</f>
        <v/>
      </c>
      <c r="D5097" s="11" t="str">
        <f>IF('Atual-TXT'!A5118&lt;&gt;"",RIGHT(LEFT('Atual-TXT'!A5118,77),1),"")</f>
        <v/>
      </c>
      <c r="E5097" s="12" t="str">
        <f>IF('Atual-TXT'!A5118&lt;&gt;"",IF(MOD(VALUE(LEFT(A5097,1)),2)=1,IF(D5097="D",C5097,-C5097),IF(D5097="C",C5097,-C5097)),"")</f>
        <v/>
      </c>
    </row>
    <row r="5098" spans="1:5" x14ac:dyDescent="0.2">
      <c r="A5098" s="11" t="str">
        <f>IF('Atual-TXT'!A5119&lt;&gt;"",LEFT('Atual-TXT'!A5119,15),"")</f>
        <v/>
      </c>
      <c r="B5098" s="11" t="str">
        <f>IF('Atual-TXT'!A5119&lt;&gt;"",RIGHT(LEFT('Atual-TXT'!A5119,51),34),"")</f>
        <v/>
      </c>
      <c r="C5098" s="12" t="str">
        <f>IF('Atual-TXT'!A5119&lt;&gt;"",VALUE(RIGHT(LEFT('Atual-TXT'!A5119,75),23)),"")</f>
        <v/>
      </c>
      <c r="D5098" s="11" t="str">
        <f>IF('Atual-TXT'!A5119&lt;&gt;"",RIGHT(LEFT('Atual-TXT'!A5119,77),1),"")</f>
        <v/>
      </c>
      <c r="E5098" s="12" t="str">
        <f>IF('Atual-TXT'!A5119&lt;&gt;"",IF(MOD(VALUE(LEFT(A5098,1)),2)=1,IF(D5098="D",C5098,-C5098),IF(D5098="C",C5098,-C5098)),"")</f>
        <v/>
      </c>
    </row>
    <row r="5099" spans="1:5" x14ac:dyDescent="0.2">
      <c r="A5099" s="11" t="str">
        <f>IF('Atual-TXT'!A5120&lt;&gt;"",LEFT('Atual-TXT'!A5120,15),"")</f>
        <v/>
      </c>
      <c r="B5099" s="11" t="str">
        <f>IF('Atual-TXT'!A5120&lt;&gt;"",RIGHT(LEFT('Atual-TXT'!A5120,51),34),"")</f>
        <v/>
      </c>
      <c r="C5099" s="12" t="str">
        <f>IF('Atual-TXT'!A5120&lt;&gt;"",VALUE(RIGHT(LEFT('Atual-TXT'!A5120,75),23)),"")</f>
        <v/>
      </c>
      <c r="D5099" s="11" t="str">
        <f>IF('Atual-TXT'!A5120&lt;&gt;"",RIGHT(LEFT('Atual-TXT'!A5120,77),1),"")</f>
        <v/>
      </c>
      <c r="E5099" s="12" t="str">
        <f>IF('Atual-TXT'!A5120&lt;&gt;"",IF(MOD(VALUE(LEFT(A5099,1)),2)=1,IF(D5099="D",C5099,-C5099),IF(D5099="C",C5099,-C5099)),"")</f>
        <v/>
      </c>
    </row>
    <row r="5100" spans="1:5" x14ac:dyDescent="0.2">
      <c r="A5100" s="11" t="str">
        <f>IF('Atual-TXT'!A5121&lt;&gt;"",LEFT('Atual-TXT'!A5121,15),"")</f>
        <v/>
      </c>
      <c r="B5100" s="11" t="str">
        <f>IF('Atual-TXT'!A5121&lt;&gt;"",RIGHT(LEFT('Atual-TXT'!A5121,51),34),"")</f>
        <v/>
      </c>
      <c r="C5100" s="12" t="str">
        <f>IF('Atual-TXT'!A5121&lt;&gt;"",VALUE(RIGHT(LEFT('Atual-TXT'!A5121,75),23)),"")</f>
        <v/>
      </c>
      <c r="D5100" s="11" t="str">
        <f>IF('Atual-TXT'!A5121&lt;&gt;"",RIGHT(LEFT('Atual-TXT'!A5121,77),1),"")</f>
        <v/>
      </c>
      <c r="E5100" s="12" t="str">
        <f>IF('Atual-TXT'!A5121&lt;&gt;"",IF(MOD(VALUE(LEFT(A5100,1)),2)=1,IF(D5100="D",C5100,-C5100),IF(D5100="C",C5100,-C5100)),"")</f>
        <v/>
      </c>
    </row>
    <row r="5101" spans="1:5" x14ac:dyDescent="0.2">
      <c r="A5101" s="11" t="str">
        <f>IF('Atual-TXT'!A5122&lt;&gt;"",LEFT('Atual-TXT'!A5122,15),"")</f>
        <v/>
      </c>
      <c r="B5101" s="11" t="str">
        <f>IF('Atual-TXT'!A5122&lt;&gt;"",RIGHT(LEFT('Atual-TXT'!A5122,51),34),"")</f>
        <v/>
      </c>
      <c r="C5101" s="12" t="str">
        <f>IF('Atual-TXT'!A5122&lt;&gt;"",VALUE(RIGHT(LEFT('Atual-TXT'!A5122,75),23)),"")</f>
        <v/>
      </c>
      <c r="D5101" s="11" t="str">
        <f>IF('Atual-TXT'!A5122&lt;&gt;"",RIGHT(LEFT('Atual-TXT'!A5122,77),1),"")</f>
        <v/>
      </c>
      <c r="E5101" s="12" t="str">
        <f>IF('Atual-TXT'!A5122&lt;&gt;"",IF(MOD(VALUE(LEFT(A5101,1)),2)=1,IF(D5101="D",C5101,-C5101),IF(D5101="C",C5101,-C5101)),"")</f>
        <v/>
      </c>
    </row>
    <row r="5102" spans="1:5" x14ac:dyDescent="0.2">
      <c r="A5102" s="11" t="str">
        <f>IF('Atual-TXT'!A5123&lt;&gt;"",LEFT('Atual-TXT'!A5123,15),"")</f>
        <v/>
      </c>
      <c r="B5102" s="11" t="str">
        <f>IF('Atual-TXT'!A5123&lt;&gt;"",RIGHT(LEFT('Atual-TXT'!A5123,51),34),"")</f>
        <v/>
      </c>
      <c r="C5102" s="12" t="str">
        <f>IF('Atual-TXT'!A5123&lt;&gt;"",VALUE(RIGHT(LEFT('Atual-TXT'!A5123,75),23)),"")</f>
        <v/>
      </c>
      <c r="D5102" s="11" t="str">
        <f>IF('Atual-TXT'!A5123&lt;&gt;"",RIGHT(LEFT('Atual-TXT'!A5123,77),1),"")</f>
        <v/>
      </c>
      <c r="E5102" s="12" t="str">
        <f>IF('Atual-TXT'!A5123&lt;&gt;"",IF(MOD(VALUE(LEFT(A5102,1)),2)=1,IF(D5102="D",C5102,-C5102),IF(D5102="C",C5102,-C5102)),"")</f>
        <v/>
      </c>
    </row>
    <row r="5103" spans="1:5" x14ac:dyDescent="0.2">
      <c r="A5103" s="11" t="str">
        <f>IF('Atual-TXT'!A5124&lt;&gt;"",LEFT('Atual-TXT'!A5124,15),"")</f>
        <v/>
      </c>
      <c r="B5103" s="11" t="str">
        <f>IF('Atual-TXT'!A5124&lt;&gt;"",RIGHT(LEFT('Atual-TXT'!A5124,51),34),"")</f>
        <v/>
      </c>
      <c r="C5103" s="12" t="str">
        <f>IF('Atual-TXT'!A5124&lt;&gt;"",VALUE(RIGHT(LEFT('Atual-TXT'!A5124,75),23)),"")</f>
        <v/>
      </c>
      <c r="D5103" s="11" t="str">
        <f>IF('Atual-TXT'!A5124&lt;&gt;"",RIGHT(LEFT('Atual-TXT'!A5124,77),1),"")</f>
        <v/>
      </c>
      <c r="E5103" s="12" t="str">
        <f>IF('Atual-TXT'!A5124&lt;&gt;"",IF(MOD(VALUE(LEFT(A5103,1)),2)=1,IF(D5103="D",C5103,-C5103),IF(D5103="C",C5103,-C5103)),"")</f>
        <v/>
      </c>
    </row>
    <row r="5104" spans="1:5" x14ac:dyDescent="0.2">
      <c r="A5104" s="11" t="str">
        <f>IF('Atual-TXT'!A5125&lt;&gt;"",LEFT('Atual-TXT'!A5125,15),"")</f>
        <v/>
      </c>
      <c r="B5104" s="11" t="str">
        <f>IF('Atual-TXT'!A5125&lt;&gt;"",RIGHT(LEFT('Atual-TXT'!A5125,51),34),"")</f>
        <v/>
      </c>
      <c r="C5104" s="12" t="str">
        <f>IF('Atual-TXT'!A5125&lt;&gt;"",VALUE(RIGHT(LEFT('Atual-TXT'!A5125,75),23)),"")</f>
        <v/>
      </c>
      <c r="D5104" s="11" t="str">
        <f>IF('Atual-TXT'!A5125&lt;&gt;"",RIGHT(LEFT('Atual-TXT'!A5125,77),1),"")</f>
        <v/>
      </c>
      <c r="E5104" s="12" t="str">
        <f>IF('Atual-TXT'!A5125&lt;&gt;"",IF(MOD(VALUE(LEFT(A5104,1)),2)=1,IF(D5104="D",C5104,-C5104),IF(D5104="C",C5104,-C5104)),"")</f>
        <v/>
      </c>
    </row>
    <row r="5105" spans="1:5" x14ac:dyDescent="0.2">
      <c r="A5105" s="11" t="str">
        <f>IF('Atual-TXT'!A5126&lt;&gt;"",LEFT('Atual-TXT'!A5126,15),"")</f>
        <v/>
      </c>
      <c r="B5105" s="11" t="str">
        <f>IF('Atual-TXT'!A5126&lt;&gt;"",RIGHT(LEFT('Atual-TXT'!A5126,51),34),"")</f>
        <v/>
      </c>
      <c r="C5105" s="12" t="str">
        <f>IF('Atual-TXT'!A5126&lt;&gt;"",VALUE(RIGHT(LEFT('Atual-TXT'!A5126,75),23)),"")</f>
        <v/>
      </c>
      <c r="D5105" s="11" t="str">
        <f>IF('Atual-TXT'!A5126&lt;&gt;"",RIGHT(LEFT('Atual-TXT'!A5126,77),1),"")</f>
        <v/>
      </c>
      <c r="E5105" s="12" t="str">
        <f>IF('Atual-TXT'!A5126&lt;&gt;"",IF(MOD(VALUE(LEFT(A5105,1)),2)=1,IF(D5105="D",C5105,-C5105),IF(D5105="C",C5105,-C5105)),"")</f>
        <v/>
      </c>
    </row>
    <row r="5106" spans="1:5" x14ac:dyDescent="0.2">
      <c r="A5106" s="11" t="str">
        <f>IF('Atual-TXT'!A5127&lt;&gt;"",LEFT('Atual-TXT'!A5127,15),"")</f>
        <v/>
      </c>
      <c r="B5106" s="11" t="str">
        <f>IF('Atual-TXT'!A5127&lt;&gt;"",RIGHT(LEFT('Atual-TXT'!A5127,51),34),"")</f>
        <v/>
      </c>
      <c r="C5106" s="12" t="str">
        <f>IF('Atual-TXT'!A5127&lt;&gt;"",VALUE(RIGHT(LEFT('Atual-TXT'!A5127,75),23)),"")</f>
        <v/>
      </c>
      <c r="D5106" s="11" t="str">
        <f>IF('Atual-TXT'!A5127&lt;&gt;"",RIGHT(LEFT('Atual-TXT'!A5127,77),1),"")</f>
        <v/>
      </c>
      <c r="E5106" s="12" t="str">
        <f>IF('Atual-TXT'!A5127&lt;&gt;"",IF(MOD(VALUE(LEFT(A5106,1)),2)=1,IF(D5106="D",C5106,-C5106),IF(D5106="C",C5106,-C5106)),"")</f>
        <v/>
      </c>
    </row>
    <row r="5107" spans="1:5" x14ac:dyDescent="0.2">
      <c r="A5107" s="11" t="str">
        <f>IF('Atual-TXT'!A5128&lt;&gt;"",LEFT('Atual-TXT'!A5128,15),"")</f>
        <v/>
      </c>
      <c r="B5107" s="11" t="str">
        <f>IF('Atual-TXT'!A5128&lt;&gt;"",RIGHT(LEFT('Atual-TXT'!A5128,51),34),"")</f>
        <v/>
      </c>
      <c r="C5107" s="12" t="str">
        <f>IF('Atual-TXT'!A5128&lt;&gt;"",VALUE(RIGHT(LEFT('Atual-TXT'!A5128,75),23)),"")</f>
        <v/>
      </c>
      <c r="D5107" s="11" t="str">
        <f>IF('Atual-TXT'!A5128&lt;&gt;"",RIGHT(LEFT('Atual-TXT'!A5128,77),1),"")</f>
        <v/>
      </c>
      <c r="E5107" s="12" t="str">
        <f>IF('Atual-TXT'!A5128&lt;&gt;"",IF(MOD(VALUE(LEFT(A5107,1)),2)=1,IF(D5107="D",C5107,-C5107),IF(D5107="C",C5107,-C5107)),"")</f>
        <v/>
      </c>
    </row>
    <row r="5108" spans="1:5" x14ac:dyDescent="0.2">
      <c r="A5108" s="11" t="str">
        <f>IF('Atual-TXT'!A5129&lt;&gt;"",LEFT('Atual-TXT'!A5129,15),"")</f>
        <v/>
      </c>
      <c r="B5108" s="11" t="str">
        <f>IF('Atual-TXT'!A5129&lt;&gt;"",RIGHT(LEFT('Atual-TXT'!A5129,51),34),"")</f>
        <v/>
      </c>
      <c r="C5108" s="12" t="str">
        <f>IF('Atual-TXT'!A5129&lt;&gt;"",VALUE(RIGHT(LEFT('Atual-TXT'!A5129,75),23)),"")</f>
        <v/>
      </c>
      <c r="D5108" s="11" t="str">
        <f>IF('Atual-TXT'!A5129&lt;&gt;"",RIGHT(LEFT('Atual-TXT'!A5129,77),1),"")</f>
        <v/>
      </c>
      <c r="E5108" s="12" t="str">
        <f>IF('Atual-TXT'!A5129&lt;&gt;"",IF(MOD(VALUE(LEFT(A5108,1)),2)=1,IF(D5108="D",C5108,-C5108),IF(D5108="C",C5108,-C5108)),"")</f>
        <v/>
      </c>
    </row>
    <row r="5109" spans="1:5" x14ac:dyDescent="0.2">
      <c r="A5109" s="11" t="str">
        <f>IF('Atual-TXT'!A5130&lt;&gt;"",LEFT('Atual-TXT'!A5130,15),"")</f>
        <v/>
      </c>
      <c r="B5109" s="11" t="str">
        <f>IF('Atual-TXT'!A5130&lt;&gt;"",RIGHT(LEFT('Atual-TXT'!A5130,51),34),"")</f>
        <v/>
      </c>
      <c r="C5109" s="12" t="str">
        <f>IF('Atual-TXT'!A5130&lt;&gt;"",VALUE(RIGHT(LEFT('Atual-TXT'!A5130,75),23)),"")</f>
        <v/>
      </c>
      <c r="D5109" s="11" t="str">
        <f>IF('Atual-TXT'!A5130&lt;&gt;"",RIGHT(LEFT('Atual-TXT'!A5130,77),1),"")</f>
        <v/>
      </c>
      <c r="E5109" s="12" t="str">
        <f>IF('Atual-TXT'!A5130&lt;&gt;"",IF(MOD(VALUE(LEFT(A5109,1)),2)=1,IF(D5109="D",C5109,-C5109),IF(D5109="C",C5109,-C5109)),"")</f>
        <v/>
      </c>
    </row>
    <row r="5110" spans="1:5" x14ac:dyDescent="0.2">
      <c r="A5110" s="11" t="str">
        <f>IF('Atual-TXT'!A5131&lt;&gt;"",LEFT('Atual-TXT'!A5131,15),"")</f>
        <v/>
      </c>
      <c r="B5110" s="11" t="str">
        <f>IF('Atual-TXT'!A5131&lt;&gt;"",RIGHT(LEFT('Atual-TXT'!A5131,51),34),"")</f>
        <v/>
      </c>
      <c r="C5110" s="12" t="str">
        <f>IF('Atual-TXT'!A5131&lt;&gt;"",VALUE(RIGHT(LEFT('Atual-TXT'!A5131,75),23)),"")</f>
        <v/>
      </c>
      <c r="D5110" s="11" t="str">
        <f>IF('Atual-TXT'!A5131&lt;&gt;"",RIGHT(LEFT('Atual-TXT'!A5131,77),1),"")</f>
        <v/>
      </c>
      <c r="E5110" s="12" t="str">
        <f>IF('Atual-TXT'!A5131&lt;&gt;"",IF(MOD(VALUE(LEFT(A5110,1)),2)=1,IF(D5110="D",C5110,-C5110),IF(D5110="C",C5110,-C5110)),"")</f>
        <v/>
      </c>
    </row>
    <row r="5111" spans="1:5" x14ac:dyDescent="0.2">
      <c r="A5111" s="11" t="str">
        <f>IF('Atual-TXT'!A5132&lt;&gt;"",LEFT('Atual-TXT'!A5132,15),"")</f>
        <v/>
      </c>
      <c r="B5111" s="11" t="str">
        <f>IF('Atual-TXT'!A5132&lt;&gt;"",RIGHT(LEFT('Atual-TXT'!A5132,51),34),"")</f>
        <v/>
      </c>
      <c r="C5111" s="12" t="str">
        <f>IF('Atual-TXT'!A5132&lt;&gt;"",VALUE(RIGHT(LEFT('Atual-TXT'!A5132,75),23)),"")</f>
        <v/>
      </c>
      <c r="D5111" s="11" t="str">
        <f>IF('Atual-TXT'!A5132&lt;&gt;"",RIGHT(LEFT('Atual-TXT'!A5132,77),1),"")</f>
        <v/>
      </c>
      <c r="E5111" s="12" t="str">
        <f>IF('Atual-TXT'!A5132&lt;&gt;"",IF(MOD(VALUE(LEFT(A5111,1)),2)=1,IF(D5111="D",C5111,-C5111),IF(D5111="C",C5111,-C5111)),"")</f>
        <v/>
      </c>
    </row>
    <row r="5112" spans="1:5" x14ac:dyDescent="0.2">
      <c r="A5112" s="11" t="str">
        <f>IF('Atual-TXT'!A5133&lt;&gt;"",LEFT('Atual-TXT'!A5133,15),"")</f>
        <v/>
      </c>
      <c r="B5112" s="11" t="str">
        <f>IF('Atual-TXT'!A5133&lt;&gt;"",RIGHT(LEFT('Atual-TXT'!A5133,51),34),"")</f>
        <v/>
      </c>
      <c r="C5112" s="12" t="str">
        <f>IF('Atual-TXT'!A5133&lt;&gt;"",VALUE(RIGHT(LEFT('Atual-TXT'!A5133,75),23)),"")</f>
        <v/>
      </c>
      <c r="D5112" s="11" t="str">
        <f>IF('Atual-TXT'!A5133&lt;&gt;"",RIGHT(LEFT('Atual-TXT'!A5133,77),1),"")</f>
        <v/>
      </c>
      <c r="E5112" s="12" t="str">
        <f>IF('Atual-TXT'!A5133&lt;&gt;"",IF(MOD(VALUE(LEFT(A5112,1)),2)=1,IF(D5112="D",C5112,-C5112),IF(D5112="C",C5112,-C5112)),"")</f>
        <v/>
      </c>
    </row>
    <row r="5113" spans="1:5" x14ac:dyDescent="0.2">
      <c r="A5113" s="11" t="str">
        <f>IF('Atual-TXT'!A5134&lt;&gt;"",LEFT('Atual-TXT'!A5134,15),"")</f>
        <v/>
      </c>
      <c r="B5113" s="11" t="str">
        <f>IF('Atual-TXT'!A5134&lt;&gt;"",RIGHT(LEFT('Atual-TXT'!A5134,51),34),"")</f>
        <v/>
      </c>
      <c r="C5113" s="12" t="str">
        <f>IF('Atual-TXT'!A5134&lt;&gt;"",VALUE(RIGHT(LEFT('Atual-TXT'!A5134,75),23)),"")</f>
        <v/>
      </c>
      <c r="D5113" s="11" t="str">
        <f>IF('Atual-TXT'!A5134&lt;&gt;"",RIGHT(LEFT('Atual-TXT'!A5134,77),1),"")</f>
        <v/>
      </c>
      <c r="E5113" s="12" t="str">
        <f>IF('Atual-TXT'!A5134&lt;&gt;"",IF(MOD(VALUE(LEFT(A5113,1)),2)=1,IF(D5113="D",C5113,-C5113),IF(D5113="C",C5113,-C5113)),"")</f>
        <v/>
      </c>
    </row>
    <row r="5114" spans="1:5" x14ac:dyDescent="0.2">
      <c r="A5114" s="11" t="str">
        <f>IF('Atual-TXT'!A5135&lt;&gt;"",LEFT('Atual-TXT'!A5135,15),"")</f>
        <v/>
      </c>
      <c r="B5114" s="11" t="str">
        <f>IF('Atual-TXT'!A5135&lt;&gt;"",RIGHT(LEFT('Atual-TXT'!A5135,51),34),"")</f>
        <v/>
      </c>
      <c r="C5114" s="12" t="str">
        <f>IF('Atual-TXT'!A5135&lt;&gt;"",VALUE(RIGHT(LEFT('Atual-TXT'!A5135,75),23)),"")</f>
        <v/>
      </c>
      <c r="D5114" s="11" t="str">
        <f>IF('Atual-TXT'!A5135&lt;&gt;"",RIGHT(LEFT('Atual-TXT'!A5135,77),1),"")</f>
        <v/>
      </c>
      <c r="E5114" s="12" t="str">
        <f>IF('Atual-TXT'!A5135&lt;&gt;"",IF(MOD(VALUE(LEFT(A5114,1)),2)=1,IF(D5114="D",C5114,-C5114),IF(D5114="C",C5114,-C5114)),"")</f>
        <v/>
      </c>
    </row>
    <row r="5115" spans="1:5" x14ac:dyDescent="0.2">
      <c r="A5115" s="11" t="str">
        <f>IF('Atual-TXT'!A5136&lt;&gt;"",LEFT('Atual-TXT'!A5136,15),"")</f>
        <v/>
      </c>
      <c r="B5115" s="11" t="str">
        <f>IF('Atual-TXT'!A5136&lt;&gt;"",RIGHT(LEFT('Atual-TXT'!A5136,51),34),"")</f>
        <v/>
      </c>
      <c r="C5115" s="12" t="str">
        <f>IF('Atual-TXT'!A5136&lt;&gt;"",VALUE(RIGHT(LEFT('Atual-TXT'!A5136,75),23)),"")</f>
        <v/>
      </c>
      <c r="D5115" s="11" t="str">
        <f>IF('Atual-TXT'!A5136&lt;&gt;"",RIGHT(LEFT('Atual-TXT'!A5136,77),1),"")</f>
        <v/>
      </c>
      <c r="E5115" s="12" t="str">
        <f>IF('Atual-TXT'!A5136&lt;&gt;"",IF(MOD(VALUE(LEFT(A5115,1)),2)=1,IF(D5115="D",C5115,-C5115),IF(D5115="C",C5115,-C5115)),"")</f>
        <v/>
      </c>
    </row>
    <row r="5116" spans="1:5" x14ac:dyDescent="0.2">
      <c r="A5116" s="11" t="str">
        <f>IF('Atual-TXT'!A5137&lt;&gt;"",LEFT('Atual-TXT'!A5137,15),"")</f>
        <v/>
      </c>
      <c r="B5116" s="11" t="str">
        <f>IF('Atual-TXT'!A5137&lt;&gt;"",RIGHT(LEFT('Atual-TXT'!A5137,51),34),"")</f>
        <v/>
      </c>
      <c r="C5116" s="12" t="str">
        <f>IF('Atual-TXT'!A5137&lt;&gt;"",VALUE(RIGHT(LEFT('Atual-TXT'!A5137,75),23)),"")</f>
        <v/>
      </c>
      <c r="D5116" s="11" t="str">
        <f>IF('Atual-TXT'!A5137&lt;&gt;"",RIGHT(LEFT('Atual-TXT'!A5137,77),1),"")</f>
        <v/>
      </c>
      <c r="E5116" s="12" t="str">
        <f>IF('Atual-TXT'!A5137&lt;&gt;"",IF(MOD(VALUE(LEFT(A5116,1)),2)=1,IF(D5116="D",C5116,-C5116),IF(D5116="C",C5116,-C5116)),"")</f>
        <v/>
      </c>
    </row>
    <row r="5117" spans="1:5" x14ac:dyDescent="0.2">
      <c r="A5117" s="11" t="str">
        <f>IF('Atual-TXT'!A5138&lt;&gt;"",LEFT('Atual-TXT'!A5138,15),"")</f>
        <v/>
      </c>
      <c r="B5117" s="11" t="str">
        <f>IF('Atual-TXT'!A5138&lt;&gt;"",RIGHT(LEFT('Atual-TXT'!A5138,51),34),"")</f>
        <v/>
      </c>
      <c r="C5117" s="12" t="str">
        <f>IF('Atual-TXT'!A5138&lt;&gt;"",VALUE(RIGHT(LEFT('Atual-TXT'!A5138,75),23)),"")</f>
        <v/>
      </c>
      <c r="D5117" s="11" t="str">
        <f>IF('Atual-TXT'!A5138&lt;&gt;"",RIGHT(LEFT('Atual-TXT'!A5138,77),1),"")</f>
        <v/>
      </c>
      <c r="E5117" s="12" t="str">
        <f>IF('Atual-TXT'!A5138&lt;&gt;"",IF(MOD(VALUE(LEFT(A5117,1)),2)=1,IF(D5117="D",C5117,-C5117),IF(D5117="C",C5117,-C5117)),"")</f>
        <v/>
      </c>
    </row>
    <row r="5118" spans="1:5" x14ac:dyDescent="0.2">
      <c r="A5118" s="11" t="str">
        <f>IF('Atual-TXT'!A5139&lt;&gt;"",LEFT('Atual-TXT'!A5139,15),"")</f>
        <v/>
      </c>
      <c r="B5118" s="11" t="str">
        <f>IF('Atual-TXT'!A5139&lt;&gt;"",RIGHT(LEFT('Atual-TXT'!A5139,51),34),"")</f>
        <v/>
      </c>
      <c r="C5118" s="12" t="str">
        <f>IF('Atual-TXT'!A5139&lt;&gt;"",VALUE(RIGHT(LEFT('Atual-TXT'!A5139,75),23)),"")</f>
        <v/>
      </c>
      <c r="D5118" s="11" t="str">
        <f>IF('Atual-TXT'!A5139&lt;&gt;"",RIGHT(LEFT('Atual-TXT'!A5139,77),1),"")</f>
        <v/>
      </c>
      <c r="E5118" s="12" t="str">
        <f>IF('Atual-TXT'!A5139&lt;&gt;"",IF(MOD(VALUE(LEFT(A5118,1)),2)=1,IF(D5118="D",C5118,-C5118),IF(D5118="C",C5118,-C5118)),"")</f>
        <v/>
      </c>
    </row>
    <row r="5119" spans="1:5" x14ac:dyDescent="0.2">
      <c r="A5119" s="11" t="str">
        <f>IF('Atual-TXT'!A5140&lt;&gt;"",LEFT('Atual-TXT'!A5140,15),"")</f>
        <v/>
      </c>
      <c r="B5119" s="11" t="str">
        <f>IF('Atual-TXT'!A5140&lt;&gt;"",RIGHT(LEFT('Atual-TXT'!A5140,51),34),"")</f>
        <v/>
      </c>
      <c r="C5119" s="12" t="str">
        <f>IF('Atual-TXT'!A5140&lt;&gt;"",VALUE(RIGHT(LEFT('Atual-TXT'!A5140,75),23)),"")</f>
        <v/>
      </c>
      <c r="D5119" s="11" t="str">
        <f>IF('Atual-TXT'!A5140&lt;&gt;"",RIGHT(LEFT('Atual-TXT'!A5140,77),1),"")</f>
        <v/>
      </c>
      <c r="E5119" s="12" t="str">
        <f>IF('Atual-TXT'!A5140&lt;&gt;"",IF(MOD(VALUE(LEFT(A5119,1)),2)=1,IF(D5119="D",C5119,-C5119),IF(D5119="C",C5119,-C5119)),"")</f>
        <v/>
      </c>
    </row>
    <row r="5120" spans="1:5" x14ac:dyDescent="0.2">
      <c r="A5120" s="11" t="str">
        <f>IF('Atual-TXT'!A5141&lt;&gt;"",LEFT('Atual-TXT'!A5141,15),"")</f>
        <v/>
      </c>
      <c r="B5120" s="11" t="str">
        <f>IF('Atual-TXT'!A5141&lt;&gt;"",RIGHT(LEFT('Atual-TXT'!A5141,51),34),"")</f>
        <v/>
      </c>
      <c r="C5120" s="12" t="str">
        <f>IF('Atual-TXT'!A5141&lt;&gt;"",VALUE(RIGHT(LEFT('Atual-TXT'!A5141,75),23)),"")</f>
        <v/>
      </c>
      <c r="D5120" s="11" t="str">
        <f>IF('Atual-TXT'!A5141&lt;&gt;"",RIGHT(LEFT('Atual-TXT'!A5141,77),1),"")</f>
        <v/>
      </c>
      <c r="E5120" s="12" t="str">
        <f>IF('Atual-TXT'!A5141&lt;&gt;"",IF(MOD(VALUE(LEFT(A5120,1)),2)=1,IF(D5120="D",C5120,-C5120),IF(D5120="C",C5120,-C5120)),"")</f>
        <v/>
      </c>
    </row>
    <row r="5121" spans="1:5" x14ac:dyDescent="0.2">
      <c r="A5121" s="11" t="str">
        <f>IF('Atual-TXT'!A5142&lt;&gt;"",LEFT('Atual-TXT'!A5142,15),"")</f>
        <v/>
      </c>
      <c r="B5121" s="11" t="str">
        <f>IF('Atual-TXT'!A5142&lt;&gt;"",RIGHT(LEFT('Atual-TXT'!A5142,51),34),"")</f>
        <v/>
      </c>
      <c r="C5121" s="12" t="str">
        <f>IF('Atual-TXT'!A5142&lt;&gt;"",VALUE(RIGHT(LEFT('Atual-TXT'!A5142,75),23)),"")</f>
        <v/>
      </c>
      <c r="D5121" s="11" t="str">
        <f>IF('Atual-TXT'!A5142&lt;&gt;"",RIGHT(LEFT('Atual-TXT'!A5142,77),1),"")</f>
        <v/>
      </c>
      <c r="E5121" s="12" t="str">
        <f>IF('Atual-TXT'!A5142&lt;&gt;"",IF(MOD(VALUE(LEFT(A5121,1)),2)=1,IF(D5121="D",C5121,-C5121),IF(D5121="C",C5121,-C5121)),"")</f>
        <v/>
      </c>
    </row>
    <row r="5122" spans="1:5" x14ac:dyDescent="0.2">
      <c r="A5122" s="11" t="str">
        <f>IF('Atual-TXT'!A5143&lt;&gt;"",LEFT('Atual-TXT'!A5143,15),"")</f>
        <v/>
      </c>
      <c r="B5122" s="11" t="str">
        <f>IF('Atual-TXT'!A5143&lt;&gt;"",RIGHT(LEFT('Atual-TXT'!A5143,51),34),"")</f>
        <v/>
      </c>
      <c r="C5122" s="12" t="str">
        <f>IF('Atual-TXT'!A5143&lt;&gt;"",VALUE(RIGHT(LEFT('Atual-TXT'!A5143,75),23)),"")</f>
        <v/>
      </c>
      <c r="D5122" s="11" t="str">
        <f>IF('Atual-TXT'!A5143&lt;&gt;"",RIGHT(LEFT('Atual-TXT'!A5143,77),1),"")</f>
        <v/>
      </c>
      <c r="E5122" s="12" t="str">
        <f>IF('Atual-TXT'!A5143&lt;&gt;"",IF(MOD(VALUE(LEFT(A5122,1)),2)=1,IF(D5122="D",C5122,-C5122),IF(D5122="C",C5122,-C5122)),"")</f>
        <v/>
      </c>
    </row>
    <row r="5123" spans="1:5" x14ac:dyDescent="0.2">
      <c r="A5123" s="11" t="str">
        <f>IF('Atual-TXT'!A5144&lt;&gt;"",LEFT('Atual-TXT'!A5144,15),"")</f>
        <v/>
      </c>
      <c r="B5123" s="11" t="str">
        <f>IF('Atual-TXT'!A5144&lt;&gt;"",RIGHT(LEFT('Atual-TXT'!A5144,51),34),"")</f>
        <v/>
      </c>
      <c r="C5123" s="12" t="str">
        <f>IF('Atual-TXT'!A5144&lt;&gt;"",VALUE(RIGHT(LEFT('Atual-TXT'!A5144,75),23)),"")</f>
        <v/>
      </c>
      <c r="D5123" s="11" t="str">
        <f>IF('Atual-TXT'!A5144&lt;&gt;"",RIGHT(LEFT('Atual-TXT'!A5144,77),1),"")</f>
        <v/>
      </c>
      <c r="E5123" s="12" t="str">
        <f>IF('Atual-TXT'!A5144&lt;&gt;"",IF(MOD(VALUE(LEFT(A5123,1)),2)=1,IF(D5123="D",C5123,-C5123),IF(D5123="C",C5123,-C5123)),"")</f>
        <v/>
      </c>
    </row>
    <row r="5124" spans="1:5" x14ac:dyDescent="0.2">
      <c r="A5124" s="11" t="str">
        <f>IF('Atual-TXT'!A5145&lt;&gt;"",LEFT('Atual-TXT'!A5145,15),"")</f>
        <v/>
      </c>
      <c r="B5124" s="11" t="str">
        <f>IF('Atual-TXT'!A5145&lt;&gt;"",RIGHT(LEFT('Atual-TXT'!A5145,51),34),"")</f>
        <v/>
      </c>
      <c r="C5124" s="12" t="str">
        <f>IF('Atual-TXT'!A5145&lt;&gt;"",VALUE(RIGHT(LEFT('Atual-TXT'!A5145,75),23)),"")</f>
        <v/>
      </c>
      <c r="D5124" s="11" t="str">
        <f>IF('Atual-TXT'!A5145&lt;&gt;"",RIGHT(LEFT('Atual-TXT'!A5145,77),1),"")</f>
        <v/>
      </c>
      <c r="E5124" s="12" t="str">
        <f>IF('Atual-TXT'!A5145&lt;&gt;"",IF(MOD(VALUE(LEFT(A5124,1)),2)=1,IF(D5124="D",C5124,-C5124),IF(D5124="C",C5124,-C5124)),"")</f>
        <v/>
      </c>
    </row>
    <row r="5125" spans="1:5" x14ac:dyDescent="0.2">
      <c r="A5125" s="11" t="str">
        <f>IF('Atual-TXT'!A5146&lt;&gt;"",LEFT('Atual-TXT'!A5146,15),"")</f>
        <v/>
      </c>
      <c r="B5125" s="11" t="str">
        <f>IF('Atual-TXT'!A5146&lt;&gt;"",RIGHT(LEFT('Atual-TXT'!A5146,51),34),"")</f>
        <v/>
      </c>
      <c r="C5125" s="12" t="str">
        <f>IF('Atual-TXT'!A5146&lt;&gt;"",VALUE(RIGHT(LEFT('Atual-TXT'!A5146,75),23)),"")</f>
        <v/>
      </c>
      <c r="D5125" s="11" t="str">
        <f>IF('Atual-TXT'!A5146&lt;&gt;"",RIGHT(LEFT('Atual-TXT'!A5146,77),1),"")</f>
        <v/>
      </c>
      <c r="E5125" s="12" t="str">
        <f>IF('Atual-TXT'!A5146&lt;&gt;"",IF(MOD(VALUE(LEFT(A5125,1)),2)=1,IF(D5125="D",C5125,-C5125),IF(D5125="C",C5125,-C5125)),"")</f>
        <v/>
      </c>
    </row>
    <row r="5126" spans="1:5" x14ac:dyDescent="0.2">
      <c r="A5126" s="11" t="str">
        <f>IF('Atual-TXT'!A5147&lt;&gt;"",LEFT('Atual-TXT'!A5147,15),"")</f>
        <v/>
      </c>
      <c r="B5126" s="11" t="str">
        <f>IF('Atual-TXT'!A5147&lt;&gt;"",RIGHT(LEFT('Atual-TXT'!A5147,51),34),"")</f>
        <v/>
      </c>
      <c r="C5126" s="12" t="str">
        <f>IF('Atual-TXT'!A5147&lt;&gt;"",VALUE(RIGHT(LEFT('Atual-TXT'!A5147,75),23)),"")</f>
        <v/>
      </c>
      <c r="D5126" s="11" t="str">
        <f>IF('Atual-TXT'!A5147&lt;&gt;"",RIGHT(LEFT('Atual-TXT'!A5147,77),1),"")</f>
        <v/>
      </c>
      <c r="E5126" s="12" t="str">
        <f>IF('Atual-TXT'!A5147&lt;&gt;"",IF(MOD(VALUE(LEFT(A5126,1)),2)=1,IF(D5126="D",C5126,-C5126),IF(D5126="C",C5126,-C5126)),"")</f>
        <v/>
      </c>
    </row>
    <row r="5127" spans="1:5" x14ac:dyDescent="0.2">
      <c r="A5127" s="11" t="str">
        <f>IF('Atual-TXT'!A5148&lt;&gt;"",LEFT('Atual-TXT'!A5148,15),"")</f>
        <v/>
      </c>
      <c r="B5127" s="11" t="str">
        <f>IF('Atual-TXT'!A5148&lt;&gt;"",RIGHT(LEFT('Atual-TXT'!A5148,51),34),"")</f>
        <v/>
      </c>
      <c r="C5127" s="12" t="str">
        <f>IF('Atual-TXT'!A5148&lt;&gt;"",VALUE(RIGHT(LEFT('Atual-TXT'!A5148,75),23)),"")</f>
        <v/>
      </c>
      <c r="D5127" s="11" t="str">
        <f>IF('Atual-TXT'!A5148&lt;&gt;"",RIGHT(LEFT('Atual-TXT'!A5148,77),1),"")</f>
        <v/>
      </c>
      <c r="E5127" s="12" t="str">
        <f>IF('Atual-TXT'!A5148&lt;&gt;"",IF(MOD(VALUE(LEFT(A5127,1)),2)=1,IF(D5127="D",C5127,-C5127),IF(D5127="C",C5127,-C5127)),"")</f>
        <v/>
      </c>
    </row>
    <row r="5128" spans="1:5" x14ac:dyDescent="0.2">
      <c r="A5128" s="11" t="str">
        <f>IF('Atual-TXT'!A5149&lt;&gt;"",LEFT('Atual-TXT'!A5149,15),"")</f>
        <v/>
      </c>
      <c r="B5128" s="11" t="str">
        <f>IF('Atual-TXT'!A5149&lt;&gt;"",RIGHT(LEFT('Atual-TXT'!A5149,51),34),"")</f>
        <v/>
      </c>
      <c r="C5128" s="12" t="str">
        <f>IF('Atual-TXT'!A5149&lt;&gt;"",VALUE(RIGHT(LEFT('Atual-TXT'!A5149,75),23)),"")</f>
        <v/>
      </c>
      <c r="D5128" s="11" t="str">
        <f>IF('Atual-TXT'!A5149&lt;&gt;"",RIGHT(LEFT('Atual-TXT'!A5149,77),1),"")</f>
        <v/>
      </c>
      <c r="E5128" s="12" t="str">
        <f>IF('Atual-TXT'!A5149&lt;&gt;"",IF(MOD(VALUE(LEFT(A5128,1)),2)=1,IF(D5128="D",C5128,-C5128),IF(D5128="C",C5128,-C5128)),"")</f>
        <v/>
      </c>
    </row>
    <row r="5129" spans="1:5" x14ac:dyDescent="0.2">
      <c r="A5129" s="11" t="str">
        <f>IF('Atual-TXT'!A5150&lt;&gt;"",LEFT('Atual-TXT'!A5150,15),"")</f>
        <v/>
      </c>
      <c r="B5129" s="11" t="str">
        <f>IF('Atual-TXT'!A5150&lt;&gt;"",RIGHT(LEFT('Atual-TXT'!A5150,51),34),"")</f>
        <v/>
      </c>
      <c r="C5129" s="12" t="str">
        <f>IF('Atual-TXT'!A5150&lt;&gt;"",VALUE(RIGHT(LEFT('Atual-TXT'!A5150,75),23)),"")</f>
        <v/>
      </c>
      <c r="D5129" s="11" t="str">
        <f>IF('Atual-TXT'!A5150&lt;&gt;"",RIGHT(LEFT('Atual-TXT'!A5150,77),1),"")</f>
        <v/>
      </c>
      <c r="E5129" s="12" t="str">
        <f>IF('Atual-TXT'!A5150&lt;&gt;"",IF(MOD(VALUE(LEFT(A5129,1)),2)=1,IF(D5129="D",C5129,-C5129),IF(D5129="C",C5129,-C5129)),"")</f>
        <v/>
      </c>
    </row>
    <row r="5130" spans="1:5" x14ac:dyDescent="0.2">
      <c r="A5130" s="11" t="str">
        <f>IF('Atual-TXT'!A5151&lt;&gt;"",LEFT('Atual-TXT'!A5151,15),"")</f>
        <v/>
      </c>
      <c r="B5130" s="11" t="str">
        <f>IF('Atual-TXT'!A5151&lt;&gt;"",RIGHT(LEFT('Atual-TXT'!A5151,51),34),"")</f>
        <v/>
      </c>
      <c r="C5130" s="12" t="str">
        <f>IF('Atual-TXT'!A5151&lt;&gt;"",VALUE(RIGHT(LEFT('Atual-TXT'!A5151,75),23)),"")</f>
        <v/>
      </c>
      <c r="D5130" s="11" t="str">
        <f>IF('Atual-TXT'!A5151&lt;&gt;"",RIGHT(LEFT('Atual-TXT'!A5151,77),1),"")</f>
        <v/>
      </c>
      <c r="E5130" s="12" t="str">
        <f>IF('Atual-TXT'!A5151&lt;&gt;"",IF(MOD(VALUE(LEFT(A5130,1)),2)=1,IF(D5130="D",C5130,-C5130),IF(D5130="C",C5130,-C5130)),"")</f>
        <v/>
      </c>
    </row>
    <row r="5131" spans="1:5" x14ac:dyDescent="0.2">
      <c r="A5131" s="11" t="str">
        <f>IF('Atual-TXT'!A5152&lt;&gt;"",LEFT('Atual-TXT'!A5152,15),"")</f>
        <v/>
      </c>
      <c r="B5131" s="11" t="str">
        <f>IF('Atual-TXT'!A5152&lt;&gt;"",RIGHT(LEFT('Atual-TXT'!A5152,51),34),"")</f>
        <v/>
      </c>
      <c r="C5131" s="12" t="str">
        <f>IF('Atual-TXT'!A5152&lt;&gt;"",VALUE(RIGHT(LEFT('Atual-TXT'!A5152,75),23)),"")</f>
        <v/>
      </c>
      <c r="D5131" s="11" t="str">
        <f>IF('Atual-TXT'!A5152&lt;&gt;"",RIGHT(LEFT('Atual-TXT'!A5152,77),1),"")</f>
        <v/>
      </c>
      <c r="E5131" s="12" t="str">
        <f>IF('Atual-TXT'!A5152&lt;&gt;"",IF(MOD(VALUE(LEFT(A5131,1)),2)=1,IF(D5131="D",C5131,-C5131),IF(D5131="C",C5131,-C5131)),"")</f>
        <v/>
      </c>
    </row>
    <row r="5132" spans="1:5" x14ac:dyDescent="0.2">
      <c r="A5132" s="11" t="str">
        <f>IF('Atual-TXT'!A5153&lt;&gt;"",LEFT('Atual-TXT'!A5153,15),"")</f>
        <v/>
      </c>
      <c r="B5132" s="11" t="str">
        <f>IF('Atual-TXT'!A5153&lt;&gt;"",RIGHT(LEFT('Atual-TXT'!A5153,51),34),"")</f>
        <v/>
      </c>
      <c r="C5132" s="12" t="str">
        <f>IF('Atual-TXT'!A5153&lt;&gt;"",VALUE(RIGHT(LEFT('Atual-TXT'!A5153,75),23)),"")</f>
        <v/>
      </c>
      <c r="D5132" s="11" t="str">
        <f>IF('Atual-TXT'!A5153&lt;&gt;"",RIGHT(LEFT('Atual-TXT'!A5153,77),1),"")</f>
        <v/>
      </c>
      <c r="E5132" s="12" t="str">
        <f>IF('Atual-TXT'!A5153&lt;&gt;"",IF(MOD(VALUE(LEFT(A5132,1)),2)=1,IF(D5132="D",C5132,-C5132),IF(D5132="C",C5132,-C5132)),"")</f>
        <v/>
      </c>
    </row>
    <row r="5133" spans="1:5" x14ac:dyDescent="0.2">
      <c r="A5133" s="11" t="str">
        <f>IF('Atual-TXT'!A5154&lt;&gt;"",LEFT('Atual-TXT'!A5154,15),"")</f>
        <v/>
      </c>
      <c r="B5133" s="11" t="str">
        <f>IF('Atual-TXT'!A5154&lt;&gt;"",RIGHT(LEFT('Atual-TXT'!A5154,51),34),"")</f>
        <v/>
      </c>
      <c r="C5133" s="12" t="str">
        <f>IF('Atual-TXT'!A5154&lt;&gt;"",VALUE(RIGHT(LEFT('Atual-TXT'!A5154,75),23)),"")</f>
        <v/>
      </c>
      <c r="D5133" s="11" t="str">
        <f>IF('Atual-TXT'!A5154&lt;&gt;"",RIGHT(LEFT('Atual-TXT'!A5154,77),1),"")</f>
        <v/>
      </c>
      <c r="E5133" s="12" t="str">
        <f>IF('Atual-TXT'!A5154&lt;&gt;"",IF(MOD(VALUE(LEFT(A5133,1)),2)=1,IF(D5133="D",C5133,-C5133),IF(D5133="C",C5133,-C5133)),"")</f>
        <v/>
      </c>
    </row>
    <row r="5134" spans="1:5" x14ac:dyDescent="0.2">
      <c r="A5134" s="11" t="str">
        <f>IF('Atual-TXT'!A5155&lt;&gt;"",LEFT('Atual-TXT'!A5155,15),"")</f>
        <v/>
      </c>
      <c r="B5134" s="11" t="str">
        <f>IF('Atual-TXT'!A5155&lt;&gt;"",RIGHT(LEFT('Atual-TXT'!A5155,51),34),"")</f>
        <v/>
      </c>
      <c r="C5134" s="12" t="str">
        <f>IF('Atual-TXT'!A5155&lt;&gt;"",VALUE(RIGHT(LEFT('Atual-TXT'!A5155,75),23)),"")</f>
        <v/>
      </c>
      <c r="D5134" s="11" t="str">
        <f>IF('Atual-TXT'!A5155&lt;&gt;"",RIGHT(LEFT('Atual-TXT'!A5155,77),1),"")</f>
        <v/>
      </c>
      <c r="E5134" s="12" t="str">
        <f>IF('Atual-TXT'!A5155&lt;&gt;"",IF(MOD(VALUE(LEFT(A5134,1)),2)=1,IF(D5134="D",C5134,-C5134),IF(D5134="C",C5134,-C5134)),"")</f>
        <v/>
      </c>
    </row>
    <row r="5135" spans="1:5" x14ac:dyDescent="0.2">
      <c r="A5135" s="11" t="str">
        <f>IF('Atual-TXT'!A5156&lt;&gt;"",LEFT('Atual-TXT'!A5156,15),"")</f>
        <v/>
      </c>
      <c r="B5135" s="11" t="str">
        <f>IF('Atual-TXT'!A5156&lt;&gt;"",RIGHT(LEFT('Atual-TXT'!A5156,51),34),"")</f>
        <v/>
      </c>
      <c r="C5135" s="12" t="str">
        <f>IF('Atual-TXT'!A5156&lt;&gt;"",VALUE(RIGHT(LEFT('Atual-TXT'!A5156,75),23)),"")</f>
        <v/>
      </c>
      <c r="D5135" s="11" t="str">
        <f>IF('Atual-TXT'!A5156&lt;&gt;"",RIGHT(LEFT('Atual-TXT'!A5156,77),1),"")</f>
        <v/>
      </c>
      <c r="E5135" s="12" t="str">
        <f>IF('Atual-TXT'!A5156&lt;&gt;"",IF(MOD(VALUE(LEFT(A5135,1)),2)=1,IF(D5135="D",C5135,-C5135),IF(D5135="C",C5135,-C5135)),"")</f>
        <v/>
      </c>
    </row>
    <row r="5136" spans="1:5" x14ac:dyDescent="0.2">
      <c r="A5136" s="11" t="str">
        <f>IF('Atual-TXT'!A5157&lt;&gt;"",LEFT('Atual-TXT'!A5157,15),"")</f>
        <v/>
      </c>
      <c r="B5136" s="11" t="str">
        <f>IF('Atual-TXT'!A5157&lt;&gt;"",RIGHT(LEFT('Atual-TXT'!A5157,51),34),"")</f>
        <v/>
      </c>
      <c r="C5136" s="12" t="str">
        <f>IF('Atual-TXT'!A5157&lt;&gt;"",VALUE(RIGHT(LEFT('Atual-TXT'!A5157,75),23)),"")</f>
        <v/>
      </c>
      <c r="D5136" s="11" t="str">
        <f>IF('Atual-TXT'!A5157&lt;&gt;"",RIGHT(LEFT('Atual-TXT'!A5157,77),1),"")</f>
        <v/>
      </c>
      <c r="E5136" s="12" t="str">
        <f>IF('Atual-TXT'!A5157&lt;&gt;"",IF(MOD(VALUE(LEFT(A5136,1)),2)=1,IF(D5136="D",C5136,-C5136),IF(D5136="C",C5136,-C5136)),"")</f>
        <v/>
      </c>
    </row>
    <row r="5137" spans="1:5" x14ac:dyDescent="0.2">
      <c r="A5137" s="11" t="str">
        <f>IF('Atual-TXT'!A5158&lt;&gt;"",LEFT('Atual-TXT'!A5158,15),"")</f>
        <v/>
      </c>
      <c r="B5137" s="11" t="str">
        <f>IF('Atual-TXT'!A5158&lt;&gt;"",RIGHT(LEFT('Atual-TXT'!A5158,51),34),"")</f>
        <v/>
      </c>
      <c r="C5137" s="12" t="str">
        <f>IF('Atual-TXT'!A5158&lt;&gt;"",VALUE(RIGHT(LEFT('Atual-TXT'!A5158,75),23)),"")</f>
        <v/>
      </c>
      <c r="D5137" s="11" t="str">
        <f>IF('Atual-TXT'!A5158&lt;&gt;"",RIGHT(LEFT('Atual-TXT'!A5158,77),1),"")</f>
        <v/>
      </c>
      <c r="E5137" s="12" t="str">
        <f>IF('Atual-TXT'!A5158&lt;&gt;"",IF(MOD(VALUE(LEFT(A5137,1)),2)=1,IF(D5137="D",C5137,-C5137),IF(D5137="C",C5137,-C5137)),"")</f>
        <v/>
      </c>
    </row>
    <row r="5138" spans="1:5" x14ac:dyDescent="0.2">
      <c r="A5138" s="11" t="str">
        <f>IF('Atual-TXT'!A5159&lt;&gt;"",LEFT('Atual-TXT'!A5159,15),"")</f>
        <v/>
      </c>
      <c r="B5138" s="11" t="str">
        <f>IF('Atual-TXT'!A5159&lt;&gt;"",RIGHT(LEFT('Atual-TXT'!A5159,51),34),"")</f>
        <v/>
      </c>
      <c r="C5138" s="12" t="str">
        <f>IF('Atual-TXT'!A5159&lt;&gt;"",VALUE(RIGHT(LEFT('Atual-TXT'!A5159,75),23)),"")</f>
        <v/>
      </c>
      <c r="D5138" s="11" t="str">
        <f>IF('Atual-TXT'!A5159&lt;&gt;"",RIGHT(LEFT('Atual-TXT'!A5159,77),1),"")</f>
        <v/>
      </c>
      <c r="E5138" s="12" t="str">
        <f>IF('Atual-TXT'!A5159&lt;&gt;"",IF(MOD(VALUE(LEFT(A5138,1)),2)=1,IF(D5138="D",C5138,-C5138),IF(D5138="C",C5138,-C5138)),"")</f>
        <v/>
      </c>
    </row>
    <row r="5139" spans="1:5" x14ac:dyDescent="0.2">
      <c r="A5139" s="11" t="str">
        <f>IF('Atual-TXT'!A5160&lt;&gt;"",LEFT('Atual-TXT'!A5160,15),"")</f>
        <v/>
      </c>
      <c r="B5139" s="11" t="str">
        <f>IF('Atual-TXT'!A5160&lt;&gt;"",RIGHT(LEFT('Atual-TXT'!A5160,51),34),"")</f>
        <v/>
      </c>
      <c r="C5139" s="12" t="str">
        <f>IF('Atual-TXT'!A5160&lt;&gt;"",VALUE(RIGHT(LEFT('Atual-TXT'!A5160,75),23)),"")</f>
        <v/>
      </c>
      <c r="D5139" s="11" t="str">
        <f>IF('Atual-TXT'!A5160&lt;&gt;"",RIGHT(LEFT('Atual-TXT'!A5160,77),1),"")</f>
        <v/>
      </c>
      <c r="E5139" s="12" t="str">
        <f>IF('Atual-TXT'!A5160&lt;&gt;"",IF(MOD(VALUE(LEFT(A5139,1)),2)=1,IF(D5139="D",C5139,-C5139),IF(D5139="C",C5139,-C5139)),"")</f>
        <v/>
      </c>
    </row>
    <row r="5140" spans="1:5" x14ac:dyDescent="0.2">
      <c r="A5140" s="11" t="str">
        <f>IF('Atual-TXT'!A5161&lt;&gt;"",LEFT('Atual-TXT'!A5161,15),"")</f>
        <v/>
      </c>
      <c r="B5140" s="11" t="str">
        <f>IF('Atual-TXT'!A5161&lt;&gt;"",RIGHT(LEFT('Atual-TXT'!A5161,51),34),"")</f>
        <v/>
      </c>
      <c r="C5140" s="12" t="str">
        <f>IF('Atual-TXT'!A5161&lt;&gt;"",VALUE(RIGHT(LEFT('Atual-TXT'!A5161,75),23)),"")</f>
        <v/>
      </c>
      <c r="D5140" s="11" t="str">
        <f>IF('Atual-TXT'!A5161&lt;&gt;"",RIGHT(LEFT('Atual-TXT'!A5161,77),1),"")</f>
        <v/>
      </c>
      <c r="E5140" s="12" t="str">
        <f>IF('Atual-TXT'!A5161&lt;&gt;"",IF(MOD(VALUE(LEFT(A5140,1)),2)=1,IF(D5140="D",C5140,-C5140),IF(D5140="C",C5140,-C5140)),"")</f>
        <v/>
      </c>
    </row>
    <row r="5141" spans="1:5" x14ac:dyDescent="0.2">
      <c r="A5141" s="11" t="str">
        <f>IF('Atual-TXT'!A5162&lt;&gt;"",LEFT('Atual-TXT'!A5162,15),"")</f>
        <v/>
      </c>
      <c r="B5141" s="11" t="str">
        <f>IF('Atual-TXT'!A5162&lt;&gt;"",RIGHT(LEFT('Atual-TXT'!A5162,51),34),"")</f>
        <v/>
      </c>
      <c r="C5141" s="12" t="str">
        <f>IF('Atual-TXT'!A5162&lt;&gt;"",VALUE(RIGHT(LEFT('Atual-TXT'!A5162,75),23)),"")</f>
        <v/>
      </c>
      <c r="D5141" s="11" t="str">
        <f>IF('Atual-TXT'!A5162&lt;&gt;"",RIGHT(LEFT('Atual-TXT'!A5162,77),1),"")</f>
        <v/>
      </c>
      <c r="E5141" s="12" t="str">
        <f>IF('Atual-TXT'!A5162&lt;&gt;"",IF(MOD(VALUE(LEFT(A5141,1)),2)=1,IF(D5141="D",C5141,-C5141),IF(D5141="C",C5141,-C5141)),"")</f>
        <v/>
      </c>
    </row>
    <row r="5142" spans="1:5" x14ac:dyDescent="0.2">
      <c r="A5142" s="11" t="str">
        <f>IF('Atual-TXT'!A5163&lt;&gt;"",LEFT('Atual-TXT'!A5163,15),"")</f>
        <v/>
      </c>
      <c r="B5142" s="11" t="str">
        <f>IF('Atual-TXT'!A5163&lt;&gt;"",RIGHT(LEFT('Atual-TXT'!A5163,51),34),"")</f>
        <v/>
      </c>
      <c r="C5142" s="12" t="str">
        <f>IF('Atual-TXT'!A5163&lt;&gt;"",VALUE(RIGHT(LEFT('Atual-TXT'!A5163,75),23)),"")</f>
        <v/>
      </c>
      <c r="D5142" s="11" t="str">
        <f>IF('Atual-TXT'!A5163&lt;&gt;"",RIGHT(LEFT('Atual-TXT'!A5163,77),1),"")</f>
        <v/>
      </c>
      <c r="E5142" s="12" t="str">
        <f>IF('Atual-TXT'!A5163&lt;&gt;"",IF(MOD(VALUE(LEFT(A5142,1)),2)=1,IF(D5142="D",C5142,-C5142),IF(D5142="C",C5142,-C5142)),"")</f>
        <v/>
      </c>
    </row>
    <row r="5143" spans="1:5" x14ac:dyDescent="0.2">
      <c r="A5143" s="11" t="str">
        <f>IF('Atual-TXT'!A5164&lt;&gt;"",LEFT('Atual-TXT'!A5164,15),"")</f>
        <v/>
      </c>
      <c r="B5143" s="11" t="str">
        <f>IF('Atual-TXT'!A5164&lt;&gt;"",RIGHT(LEFT('Atual-TXT'!A5164,51),34),"")</f>
        <v/>
      </c>
      <c r="C5143" s="12" t="str">
        <f>IF('Atual-TXT'!A5164&lt;&gt;"",VALUE(RIGHT(LEFT('Atual-TXT'!A5164,75),23)),"")</f>
        <v/>
      </c>
      <c r="D5143" s="11" t="str">
        <f>IF('Atual-TXT'!A5164&lt;&gt;"",RIGHT(LEFT('Atual-TXT'!A5164,77),1),"")</f>
        <v/>
      </c>
      <c r="E5143" s="12" t="str">
        <f>IF('Atual-TXT'!A5164&lt;&gt;"",IF(MOD(VALUE(LEFT(A5143,1)),2)=1,IF(D5143="D",C5143,-C5143),IF(D5143="C",C5143,-C5143)),"")</f>
        <v/>
      </c>
    </row>
    <row r="5144" spans="1:5" x14ac:dyDescent="0.2">
      <c r="A5144" s="11" t="str">
        <f>IF('Atual-TXT'!A5165&lt;&gt;"",LEFT('Atual-TXT'!A5165,15),"")</f>
        <v/>
      </c>
      <c r="B5144" s="11" t="str">
        <f>IF('Atual-TXT'!A5165&lt;&gt;"",RIGHT(LEFT('Atual-TXT'!A5165,51),34),"")</f>
        <v/>
      </c>
      <c r="C5144" s="12" t="str">
        <f>IF('Atual-TXT'!A5165&lt;&gt;"",VALUE(RIGHT(LEFT('Atual-TXT'!A5165,75),23)),"")</f>
        <v/>
      </c>
      <c r="D5144" s="11" t="str">
        <f>IF('Atual-TXT'!A5165&lt;&gt;"",RIGHT(LEFT('Atual-TXT'!A5165,77),1),"")</f>
        <v/>
      </c>
      <c r="E5144" s="12" t="str">
        <f>IF('Atual-TXT'!A5165&lt;&gt;"",IF(MOD(VALUE(LEFT(A5144,1)),2)=1,IF(D5144="D",C5144,-C5144),IF(D5144="C",C5144,-C5144)),"")</f>
        <v/>
      </c>
    </row>
    <row r="5145" spans="1:5" x14ac:dyDescent="0.2">
      <c r="A5145" s="11" t="str">
        <f>IF('Atual-TXT'!A5166&lt;&gt;"",LEFT('Atual-TXT'!A5166,15),"")</f>
        <v/>
      </c>
      <c r="B5145" s="11" t="str">
        <f>IF('Atual-TXT'!A5166&lt;&gt;"",RIGHT(LEFT('Atual-TXT'!A5166,51),34),"")</f>
        <v/>
      </c>
      <c r="C5145" s="12" t="str">
        <f>IF('Atual-TXT'!A5166&lt;&gt;"",VALUE(RIGHT(LEFT('Atual-TXT'!A5166,75),23)),"")</f>
        <v/>
      </c>
      <c r="D5145" s="11" t="str">
        <f>IF('Atual-TXT'!A5166&lt;&gt;"",RIGHT(LEFT('Atual-TXT'!A5166,77),1),"")</f>
        <v/>
      </c>
      <c r="E5145" s="12" t="str">
        <f>IF('Atual-TXT'!A5166&lt;&gt;"",IF(MOD(VALUE(LEFT(A5145,1)),2)=1,IF(D5145="D",C5145,-C5145),IF(D5145="C",C5145,-C5145)),"")</f>
        <v/>
      </c>
    </row>
    <row r="5146" spans="1:5" x14ac:dyDescent="0.2">
      <c r="A5146" s="11" t="str">
        <f>IF('Atual-TXT'!A5167&lt;&gt;"",LEFT('Atual-TXT'!A5167,15),"")</f>
        <v/>
      </c>
      <c r="B5146" s="11" t="str">
        <f>IF('Atual-TXT'!A5167&lt;&gt;"",RIGHT(LEFT('Atual-TXT'!A5167,51),34),"")</f>
        <v/>
      </c>
      <c r="C5146" s="12" t="str">
        <f>IF('Atual-TXT'!A5167&lt;&gt;"",VALUE(RIGHT(LEFT('Atual-TXT'!A5167,75),23)),"")</f>
        <v/>
      </c>
      <c r="D5146" s="11" t="str">
        <f>IF('Atual-TXT'!A5167&lt;&gt;"",RIGHT(LEFT('Atual-TXT'!A5167,77),1),"")</f>
        <v/>
      </c>
      <c r="E5146" s="12" t="str">
        <f>IF('Atual-TXT'!A5167&lt;&gt;"",IF(MOD(VALUE(LEFT(A5146,1)),2)=1,IF(D5146="D",C5146,-C5146),IF(D5146="C",C5146,-C5146)),"")</f>
        <v/>
      </c>
    </row>
    <row r="5147" spans="1:5" x14ac:dyDescent="0.2">
      <c r="A5147" s="11" t="str">
        <f>IF('Atual-TXT'!A5168&lt;&gt;"",LEFT('Atual-TXT'!A5168,15),"")</f>
        <v/>
      </c>
      <c r="B5147" s="11" t="str">
        <f>IF('Atual-TXT'!A5168&lt;&gt;"",RIGHT(LEFT('Atual-TXT'!A5168,51),34),"")</f>
        <v/>
      </c>
      <c r="C5147" s="12" t="str">
        <f>IF('Atual-TXT'!A5168&lt;&gt;"",VALUE(RIGHT(LEFT('Atual-TXT'!A5168,75),23)),"")</f>
        <v/>
      </c>
      <c r="D5147" s="11" t="str">
        <f>IF('Atual-TXT'!A5168&lt;&gt;"",RIGHT(LEFT('Atual-TXT'!A5168,77),1),"")</f>
        <v/>
      </c>
      <c r="E5147" s="12" t="str">
        <f>IF('Atual-TXT'!A5168&lt;&gt;"",IF(MOD(VALUE(LEFT(A5147,1)),2)=1,IF(D5147="D",C5147,-C5147),IF(D5147="C",C5147,-C5147)),"")</f>
        <v/>
      </c>
    </row>
    <row r="5148" spans="1:5" x14ac:dyDescent="0.2">
      <c r="A5148" s="11" t="str">
        <f>IF('Atual-TXT'!A5169&lt;&gt;"",LEFT('Atual-TXT'!A5169,15),"")</f>
        <v/>
      </c>
      <c r="B5148" s="11" t="str">
        <f>IF('Atual-TXT'!A5169&lt;&gt;"",RIGHT(LEFT('Atual-TXT'!A5169,51),34),"")</f>
        <v/>
      </c>
      <c r="C5148" s="12" t="str">
        <f>IF('Atual-TXT'!A5169&lt;&gt;"",VALUE(RIGHT(LEFT('Atual-TXT'!A5169,75),23)),"")</f>
        <v/>
      </c>
      <c r="D5148" s="11" t="str">
        <f>IF('Atual-TXT'!A5169&lt;&gt;"",RIGHT(LEFT('Atual-TXT'!A5169,77),1),"")</f>
        <v/>
      </c>
      <c r="E5148" s="12" t="str">
        <f>IF('Atual-TXT'!A5169&lt;&gt;"",IF(MOD(VALUE(LEFT(A5148,1)),2)=1,IF(D5148="D",C5148,-C5148),IF(D5148="C",C5148,-C5148)),"")</f>
        <v/>
      </c>
    </row>
    <row r="5149" spans="1:5" x14ac:dyDescent="0.2">
      <c r="A5149" s="11" t="str">
        <f>IF('Atual-TXT'!A5170&lt;&gt;"",LEFT('Atual-TXT'!A5170,15),"")</f>
        <v/>
      </c>
      <c r="B5149" s="11" t="str">
        <f>IF('Atual-TXT'!A5170&lt;&gt;"",RIGHT(LEFT('Atual-TXT'!A5170,51),34),"")</f>
        <v/>
      </c>
      <c r="C5149" s="12" t="str">
        <f>IF('Atual-TXT'!A5170&lt;&gt;"",VALUE(RIGHT(LEFT('Atual-TXT'!A5170,75),23)),"")</f>
        <v/>
      </c>
      <c r="D5149" s="11" t="str">
        <f>IF('Atual-TXT'!A5170&lt;&gt;"",RIGHT(LEFT('Atual-TXT'!A5170,77),1),"")</f>
        <v/>
      </c>
      <c r="E5149" s="12" t="str">
        <f>IF('Atual-TXT'!A5170&lt;&gt;"",IF(MOD(VALUE(LEFT(A5149,1)),2)=1,IF(D5149="D",C5149,-C5149),IF(D5149="C",C5149,-C5149)),"")</f>
        <v/>
      </c>
    </row>
    <row r="5150" spans="1:5" x14ac:dyDescent="0.2">
      <c r="A5150" s="11" t="str">
        <f>IF('Atual-TXT'!A5171&lt;&gt;"",LEFT('Atual-TXT'!A5171,15),"")</f>
        <v/>
      </c>
      <c r="B5150" s="11" t="str">
        <f>IF('Atual-TXT'!A5171&lt;&gt;"",RIGHT(LEFT('Atual-TXT'!A5171,51),34),"")</f>
        <v/>
      </c>
      <c r="C5150" s="12" t="str">
        <f>IF('Atual-TXT'!A5171&lt;&gt;"",VALUE(RIGHT(LEFT('Atual-TXT'!A5171,75),23)),"")</f>
        <v/>
      </c>
      <c r="D5150" s="11" t="str">
        <f>IF('Atual-TXT'!A5171&lt;&gt;"",RIGHT(LEFT('Atual-TXT'!A5171,77),1),"")</f>
        <v/>
      </c>
      <c r="E5150" s="12" t="str">
        <f>IF('Atual-TXT'!A5171&lt;&gt;"",IF(MOD(VALUE(LEFT(A5150,1)),2)=1,IF(D5150="D",C5150,-C5150),IF(D5150="C",C5150,-C5150)),"")</f>
        <v/>
      </c>
    </row>
    <row r="5151" spans="1:5" x14ac:dyDescent="0.2">
      <c r="A5151" s="11" t="str">
        <f>IF('Atual-TXT'!A5172&lt;&gt;"",LEFT('Atual-TXT'!A5172,15),"")</f>
        <v/>
      </c>
      <c r="B5151" s="11" t="str">
        <f>IF('Atual-TXT'!A5172&lt;&gt;"",RIGHT(LEFT('Atual-TXT'!A5172,51),34),"")</f>
        <v/>
      </c>
      <c r="C5151" s="12" t="str">
        <f>IF('Atual-TXT'!A5172&lt;&gt;"",VALUE(RIGHT(LEFT('Atual-TXT'!A5172,75),23)),"")</f>
        <v/>
      </c>
      <c r="D5151" s="11" t="str">
        <f>IF('Atual-TXT'!A5172&lt;&gt;"",RIGHT(LEFT('Atual-TXT'!A5172,77),1),"")</f>
        <v/>
      </c>
      <c r="E5151" s="12" t="str">
        <f>IF('Atual-TXT'!A5172&lt;&gt;"",IF(MOD(VALUE(LEFT(A5151,1)),2)=1,IF(D5151="D",C5151,-C5151),IF(D5151="C",C5151,-C5151)),"")</f>
        <v/>
      </c>
    </row>
    <row r="5152" spans="1:5" x14ac:dyDescent="0.2">
      <c r="A5152" s="11" t="str">
        <f>IF('Atual-TXT'!A5173&lt;&gt;"",LEFT('Atual-TXT'!A5173,15),"")</f>
        <v/>
      </c>
      <c r="B5152" s="11" t="str">
        <f>IF('Atual-TXT'!A5173&lt;&gt;"",RIGHT(LEFT('Atual-TXT'!A5173,51),34),"")</f>
        <v/>
      </c>
      <c r="C5152" s="12" t="str">
        <f>IF('Atual-TXT'!A5173&lt;&gt;"",VALUE(RIGHT(LEFT('Atual-TXT'!A5173,75),23)),"")</f>
        <v/>
      </c>
      <c r="D5152" s="11" t="str">
        <f>IF('Atual-TXT'!A5173&lt;&gt;"",RIGHT(LEFT('Atual-TXT'!A5173,77),1),"")</f>
        <v/>
      </c>
      <c r="E5152" s="12" t="str">
        <f>IF('Atual-TXT'!A5173&lt;&gt;"",IF(MOD(VALUE(LEFT(A5152,1)),2)=1,IF(D5152="D",C5152,-C5152),IF(D5152="C",C5152,-C5152)),"")</f>
        <v/>
      </c>
    </row>
    <row r="5153" spans="1:5" x14ac:dyDescent="0.2">
      <c r="A5153" s="11" t="str">
        <f>IF('Atual-TXT'!A5174&lt;&gt;"",LEFT('Atual-TXT'!A5174,15),"")</f>
        <v/>
      </c>
      <c r="B5153" s="11" t="str">
        <f>IF('Atual-TXT'!A5174&lt;&gt;"",RIGHT(LEFT('Atual-TXT'!A5174,51),34),"")</f>
        <v/>
      </c>
      <c r="C5153" s="12" t="str">
        <f>IF('Atual-TXT'!A5174&lt;&gt;"",VALUE(RIGHT(LEFT('Atual-TXT'!A5174,75),23)),"")</f>
        <v/>
      </c>
      <c r="D5153" s="11" t="str">
        <f>IF('Atual-TXT'!A5174&lt;&gt;"",RIGHT(LEFT('Atual-TXT'!A5174,77),1),"")</f>
        <v/>
      </c>
      <c r="E5153" s="12" t="str">
        <f>IF('Atual-TXT'!A5174&lt;&gt;"",IF(MOD(VALUE(LEFT(A5153,1)),2)=1,IF(D5153="D",C5153,-C5153),IF(D5153="C",C5153,-C5153)),"")</f>
        <v/>
      </c>
    </row>
    <row r="5154" spans="1:5" x14ac:dyDescent="0.2">
      <c r="A5154" s="11" t="str">
        <f>IF('Atual-TXT'!A5175&lt;&gt;"",LEFT('Atual-TXT'!A5175,15),"")</f>
        <v/>
      </c>
      <c r="B5154" s="11" t="str">
        <f>IF('Atual-TXT'!A5175&lt;&gt;"",RIGHT(LEFT('Atual-TXT'!A5175,51),34),"")</f>
        <v/>
      </c>
      <c r="C5154" s="12" t="str">
        <f>IF('Atual-TXT'!A5175&lt;&gt;"",VALUE(RIGHT(LEFT('Atual-TXT'!A5175,75),23)),"")</f>
        <v/>
      </c>
      <c r="D5154" s="11" t="str">
        <f>IF('Atual-TXT'!A5175&lt;&gt;"",RIGHT(LEFT('Atual-TXT'!A5175,77),1),"")</f>
        <v/>
      </c>
      <c r="E5154" s="12" t="str">
        <f>IF('Atual-TXT'!A5175&lt;&gt;"",IF(MOD(VALUE(LEFT(A5154,1)),2)=1,IF(D5154="D",C5154,-C5154),IF(D5154="C",C5154,-C5154)),"")</f>
        <v/>
      </c>
    </row>
    <row r="5155" spans="1:5" x14ac:dyDescent="0.2">
      <c r="A5155" s="11" t="str">
        <f>IF('Atual-TXT'!A5176&lt;&gt;"",LEFT('Atual-TXT'!A5176,15),"")</f>
        <v/>
      </c>
      <c r="B5155" s="11" t="str">
        <f>IF('Atual-TXT'!A5176&lt;&gt;"",RIGHT(LEFT('Atual-TXT'!A5176,51),34),"")</f>
        <v/>
      </c>
      <c r="C5155" s="12" t="str">
        <f>IF('Atual-TXT'!A5176&lt;&gt;"",VALUE(RIGHT(LEFT('Atual-TXT'!A5176,75),23)),"")</f>
        <v/>
      </c>
      <c r="D5155" s="11" t="str">
        <f>IF('Atual-TXT'!A5176&lt;&gt;"",RIGHT(LEFT('Atual-TXT'!A5176,77),1),"")</f>
        <v/>
      </c>
      <c r="E5155" s="12" t="str">
        <f>IF('Atual-TXT'!A5176&lt;&gt;"",IF(MOD(VALUE(LEFT(A5155,1)),2)=1,IF(D5155="D",C5155,-C5155),IF(D5155="C",C5155,-C5155)),"")</f>
        <v/>
      </c>
    </row>
    <row r="5156" spans="1:5" x14ac:dyDescent="0.2">
      <c r="A5156" s="11" t="str">
        <f>IF('Atual-TXT'!A5177&lt;&gt;"",LEFT('Atual-TXT'!A5177,15),"")</f>
        <v/>
      </c>
      <c r="B5156" s="11" t="str">
        <f>IF('Atual-TXT'!A5177&lt;&gt;"",RIGHT(LEFT('Atual-TXT'!A5177,51),34),"")</f>
        <v/>
      </c>
      <c r="C5156" s="12" t="str">
        <f>IF('Atual-TXT'!A5177&lt;&gt;"",VALUE(RIGHT(LEFT('Atual-TXT'!A5177,75),23)),"")</f>
        <v/>
      </c>
      <c r="D5156" s="11" t="str">
        <f>IF('Atual-TXT'!A5177&lt;&gt;"",RIGHT(LEFT('Atual-TXT'!A5177,77),1),"")</f>
        <v/>
      </c>
      <c r="E5156" s="12" t="str">
        <f>IF('Atual-TXT'!A5177&lt;&gt;"",IF(MOD(VALUE(LEFT(A5156,1)),2)=1,IF(D5156="D",C5156,-C5156),IF(D5156="C",C5156,-C5156)),"")</f>
        <v/>
      </c>
    </row>
    <row r="5157" spans="1:5" x14ac:dyDescent="0.2">
      <c r="A5157" s="11" t="str">
        <f>IF('Atual-TXT'!A5178&lt;&gt;"",LEFT('Atual-TXT'!A5178,15),"")</f>
        <v/>
      </c>
      <c r="B5157" s="11" t="str">
        <f>IF('Atual-TXT'!A5178&lt;&gt;"",RIGHT(LEFT('Atual-TXT'!A5178,51),34),"")</f>
        <v/>
      </c>
      <c r="C5157" s="12" t="str">
        <f>IF('Atual-TXT'!A5178&lt;&gt;"",VALUE(RIGHT(LEFT('Atual-TXT'!A5178,75),23)),"")</f>
        <v/>
      </c>
      <c r="D5157" s="11" t="str">
        <f>IF('Atual-TXT'!A5178&lt;&gt;"",RIGHT(LEFT('Atual-TXT'!A5178,77),1),"")</f>
        <v/>
      </c>
      <c r="E5157" s="12" t="str">
        <f>IF('Atual-TXT'!A5178&lt;&gt;"",IF(MOD(VALUE(LEFT(A5157,1)),2)=1,IF(D5157="D",C5157,-C5157),IF(D5157="C",C5157,-C5157)),"")</f>
        <v/>
      </c>
    </row>
    <row r="5158" spans="1:5" x14ac:dyDescent="0.2">
      <c r="A5158" s="11" t="str">
        <f>IF('Atual-TXT'!A5179&lt;&gt;"",LEFT('Atual-TXT'!A5179,15),"")</f>
        <v/>
      </c>
      <c r="B5158" s="11" t="str">
        <f>IF('Atual-TXT'!A5179&lt;&gt;"",RIGHT(LEFT('Atual-TXT'!A5179,51),34),"")</f>
        <v/>
      </c>
      <c r="C5158" s="12" t="str">
        <f>IF('Atual-TXT'!A5179&lt;&gt;"",VALUE(RIGHT(LEFT('Atual-TXT'!A5179,75),23)),"")</f>
        <v/>
      </c>
      <c r="D5158" s="11" t="str">
        <f>IF('Atual-TXT'!A5179&lt;&gt;"",RIGHT(LEFT('Atual-TXT'!A5179,77),1),"")</f>
        <v/>
      </c>
      <c r="E5158" s="12" t="str">
        <f>IF('Atual-TXT'!A5179&lt;&gt;"",IF(MOD(VALUE(LEFT(A5158,1)),2)=1,IF(D5158="D",C5158,-C5158),IF(D5158="C",C5158,-C5158)),"")</f>
        <v/>
      </c>
    </row>
    <row r="5159" spans="1:5" x14ac:dyDescent="0.2">
      <c r="A5159" s="11" t="str">
        <f>IF('Atual-TXT'!A5180&lt;&gt;"",LEFT('Atual-TXT'!A5180,15),"")</f>
        <v/>
      </c>
      <c r="B5159" s="11" t="str">
        <f>IF('Atual-TXT'!A5180&lt;&gt;"",RIGHT(LEFT('Atual-TXT'!A5180,51),34),"")</f>
        <v/>
      </c>
      <c r="C5159" s="12" t="str">
        <f>IF('Atual-TXT'!A5180&lt;&gt;"",VALUE(RIGHT(LEFT('Atual-TXT'!A5180,75),23)),"")</f>
        <v/>
      </c>
      <c r="D5159" s="11" t="str">
        <f>IF('Atual-TXT'!A5180&lt;&gt;"",RIGHT(LEFT('Atual-TXT'!A5180,77),1),"")</f>
        <v/>
      </c>
      <c r="E5159" s="12" t="str">
        <f>IF('Atual-TXT'!A5180&lt;&gt;"",IF(MOD(VALUE(LEFT(A5159,1)),2)=1,IF(D5159="D",C5159,-C5159),IF(D5159="C",C5159,-C5159)),"")</f>
        <v/>
      </c>
    </row>
    <row r="5160" spans="1:5" x14ac:dyDescent="0.2">
      <c r="A5160" s="11" t="str">
        <f>IF('Atual-TXT'!A5181&lt;&gt;"",LEFT('Atual-TXT'!A5181,15),"")</f>
        <v/>
      </c>
      <c r="B5160" s="11" t="str">
        <f>IF('Atual-TXT'!A5181&lt;&gt;"",RIGHT(LEFT('Atual-TXT'!A5181,51),34),"")</f>
        <v/>
      </c>
      <c r="C5160" s="12" t="str">
        <f>IF('Atual-TXT'!A5181&lt;&gt;"",VALUE(RIGHT(LEFT('Atual-TXT'!A5181,75),23)),"")</f>
        <v/>
      </c>
      <c r="D5160" s="11" t="str">
        <f>IF('Atual-TXT'!A5181&lt;&gt;"",RIGHT(LEFT('Atual-TXT'!A5181,77),1),"")</f>
        <v/>
      </c>
      <c r="E5160" s="12" t="str">
        <f>IF('Atual-TXT'!A5181&lt;&gt;"",IF(MOD(VALUE(LEFT(A5160,1)),2)=1,IF(D5160="D",C5160,-C5160),IF(D5160="C",C5160,-C5160)),"")</f>
        <v/>
      </c>
    </row>
    <row r="5161" spans="1:5" x14ac:dyDescent="0.2">
      <c r="A5161" s="11" t="str">
        <f>IF('Atual-TXT'!A5182&lt;&gt;"",LEFT('Atual-TXT'!A5182,15),"")</f>
        <v/>
      </c>
      <c r="B5161" s="11" t="str">
        <f>IF('Atual-TXT'!A5182&lt;&gt;"",RIGHT(LEFT('Atual-TXT'!A5182,51),34),"")</f>
        <v/>
      </c>
      <c r="C5161" s="12" t="str">
        <f>IF('Atual-TXT'!A5182&lt;&gt;"",VALUE(RIGHT(LEFT('Atual-TXT'!A5182,75),23)),"")</f>
        <v/>
      </c>
      <c r="D5161" s="11" t="str">
        <f>IF('Atual-TXT'!A5182&lt;&gt;"",RIGHT(LEFT('Atual-TXT'!A5182,77),1),"")</f>
        <v/>
      </c>
      <c r="E5161" s="12" t="str">
        <f>IF('Atual-TXT'!A5182&lt;&gt;"",IF(MOD(VALUE(LEFT(A5161,1)),2)=1,IF(D5161="D",C5161,-C5161),IF(D5161="C",C5161,-C5161)),"")</f>
        <v/>
      </c>
    </row>
    <row r="5162" spans="1:5" x14ac:dyDescent="0.2">
      <c r="A5162" s="11" t="str">
        <f>IF('Atual-TXT'!A5183&lt;&gt;"",LEFT('Atual-TXT'!A5183,15),"")</f>
        <v/>
      </c>
      <c r="B5162" s="11" t="str">
        <f>IF('Atual-TXT'!A5183&lt;&gt;"",RIGHT(LEFT('Atual-TXT'!A5183,51),34),"")</f>
        <v/>
      </c>
      <c r="C5162" s="12" t="str">
        <f>IF('Atual-TXT'!A5183&lt;&gt;"",VALUE(RIGHT(LEFT('Atual-TXT'!A5183,75),23)),"")</f>
        <v/>
      </c>
      <c r="D5162" s="11" t="str">
        <f>IF('Atual-TXT'!A5183&lt;&gt;"",RIGHT(LEFT('Atual-TXT'!A5183,77),1),"")</f>
        <v/>
      </c>
      <c r="E5162" s="12" t="str">
        <f>IF('Atual-TXT'!A5183&lt;&gt;"",IF(MOD(VALUE(LEFT(A5162,1)),2)=1,IF(D5162="D",C5162,-C5162),IF(D5162="C",C5162,-C5162)),"")</f>
        <v/>
      </c>
    </row>
    <row r="5163" spans="1:5" x14ac:dyDescent="0.2">
      <c r="A5163" s="11" t="str">
        <f>IF('Atual-TXT'!A5184&lt;&gt;"",LEFT('Atual-TXT'!A5184,15),"")</f>
        <v/>
      </c>
      <c r="B5163" s="11" t="str">
        <f>IF('Atual-TXT'!A5184&lt;&gt;"",RIGHT(LEFT('Atual-TXT'!A5184,51),34),"")</f>
        <v/>
      </c>
      <c r="C5163" s="12" t="str">
        <f>IF('Atual-TXT'!A5184&lt;&gt;"",VALUE(RIGHT(LEFT('Atual-TXT'!A5184,75),23)),"")</f>
        <v/>
      </c>
      <c r="D5163" s="11" t="str">
        <f>IF('Atual-TXT'!A5184&lt;&gt;"",RIGHT(LEFT('Atual-TXT'!A5184,77),1),"")</f>
        <v/>
      </c>
      <c r="E5163" s="12" t="str">
        <f>IF('Atual-TXT'!A5184&lt;&gt;"",IF(MOD(VALUE(LEFT(A5163,1)),2)=1,IF(D5163="D",C5163,-C5163),IF(D5163="C",C5163,-C5163)),"")</f>
        <v/>
      </c>
    </row>
    <row r="5164" spans="1:5" x14ac:dyDescent="0.2">
      <c r="A5164" s="11" t="str">
        <f>IF('Atual-TXT'!A5185&lt;&gt;"",LEFT('Atual-TXT'!A5185,15),"")</f>
        <v/>
      </c>
      <c r="B5164" s="11" t="str">
        <f>IF('Atual-TXT'!A5185&lt;&gt;"",RIGHT(LEFT('Atual-TXT'!A5185,51),34),"")</f>
        <v/>
      </c>
      <c r="C5164" s="12" t="str">
        <f>IF('Atual-TXT'!A5185&lt;&gt;"",VALUE(RIGHT(LEFT('Atual-TXT'!A5185,75),23)),"")</f>
        <v/>
      </c>
      <c r="D5164" s="11" t="str">
        <f>IF('Atual-TXT'!A5185&lt;&gt;"",RIGHT(LEFT('Atual-TXT'!A5185,77),1),"")</f>
        <v/>
      </c>
      <c r="E5164" s="12" t="str">
        <f>IF('Atual-TXT'!A5185&lt;&gt;"",IF(MOD(VALUE(LEFT(A5164,1)),2)=1,IF(D5164="D",C5164,-C5164),IF(D5164="C",C5164,-C5164)),"")</f>
        <v/>
      </c>
    </row>
    <row r="5165" spans="1:5" x14ac:dyDescent="0.2">
      <c r="A5165" s="11" t="str">
        <f>IF('Atual-TXT'!A5186&lt;&gt;"",LEFT('Atual-TXT'!A5186,15),"")</f>
        <v/>
      </c>
      <c r="B5165" s="11" t="str">
        <f>IF('Atual-TXT'!A5186&lt;&gt;"",RIGHT(LEFT('Atual-TXT'!A5186,51),34),"")</f>
        <v/>
      </c>
      <c r="C5165" s="12" t="str">
        <f>IF('Atual-TXT'!A5186&lt;&gt;"",VALUE(RIGHT(LEFT('Atual-TXT'!A5186,75),23)),"")</f>
        <v/>
      </c>
      <c r="D5165" s="11" t="str">
        <f>IF('Atual-TXT'!A5186&lt;&gt;"",RIGHT(LEFT('Atual-TXT'!A5186,77),1),"")</f>
        <v/>
      </c>
      <c r="E5165" s="12" t="str">
        <f>IF('Atual-TXT'!A5186&lt;&gt;"",IF(MOD(VALUE(LEFT(A5165,1)),2)=1,IF(D5165="D",C5165,-C5165),IF(D5165="C",C5165,-C5165)),"")</f>
        <v/>
      </c>
    </row>
    <row r="5166" spans="1:5" x14ac:dyDescent="0.2">
      <c r="A5166" s="11" t="str">
        <f>IF('Atual-TXT'!A5187&lt;&gt;"",LEFT('Atual-TXT'!A5187,15),"")</f>
        <v/>
      </c>
      <c r="B5166" s="11" t="str">
        <f>IF('Atual-TXT'!A5187&lt;&gt;"",RIGHT(LEFT('Atual-TXT'!A5187,51),34),"")</f>
        <v/>
      </c>
      <c r="C5166" s="12" t="str">
        <f>IF('Atual-TXT'!A5187&lt;&gt;"",VALUE(RIGHT(LEFT('Atual-TXT'!A5187,75),23)),"")</f>
        <v/>
      </c>
      <c r="D5166" s="11" t="str">
        <f>IF('Atual-TXT'!A5187&lt;&gt;"",RIGHT(LEFT('Atual-TXT'!A5187,77),1),"")</f>
        <v/>
      </c>
      <c r="E5166" s="12" t="str">
        <f>IF('Atual-TXT'!A5187&lt;&gt;"",IF(MOD(VALUE(LEFT(A5166,1)),2)=1,IF(D5166="D",C5166,-C5166),IF(D5166="C",C5166,-C5166)),"")</f>
        <v/>
      </c>
    </row>
    <row r="5167" spans="1:5" x14ac:dyDescent="0.2">
      <c r="A5167" s="11" t="str">
        <f>IF('Atual-TXT'!A5188&lt;&gt;"",LEFT('Atual-TXT'!A5188,15),"")</f>
        <v/>
      </c>
      <c r="B5167" s="11" t="str">
        <f>IF('Atual-TXT'!A5188&lt;&gt;"",RIGHT(LEFT('Atual-TXT'!A5188,51),34),"")</f>
        <v/>
      </c>
      <c r="C5167" s="12" t="str">
        <f>IF('Atual-TXT'!A5188&lt;&gt;"",VALUE(RIGHT(LEFT('Atual-TXT'!A5188,75),23)),"")</f>
        <v/>
      </c>
      <c r="D5167" s="11" t="str">
        <f>IF('Atual-TXT'!A5188&lt;&gt;"",RIGHT(LEFT('Atual-TXT'!A5188,77),1),"")</f>
        <v/>
      </c>
      <c r="E5167" s="12" t="str">
        <f>IF('Atual-TXT'!A5188&lt;&gt;"",IF(MOD(VALUE(LEFT(A5167,1)),2)=1,IF(D5167="D",C5167,-C5167),IF(D5167="C",C5167,-C5167)),"")</f>
        <v/>
      </c>
    </row>
    <row r="5168" spans="1:5" x14ac:dyDescent="0.2">
      <c r="A5168" s="11" t="str">
        <f>IF('Atual-TXT'!A5189&lt;&gt;"",LEFT('Atual-TXT'!A5189,15),"")</f>
        <v/>
      </c>
      <c r="B5168" s="11" t="str">
        <f>IF('Atual-TXT'!A5189&lt;&gt;"",RIGHT(LEFT('Atual-TXT'!A5189,51),34),"")</f>
        <v/>
      </c>
      <c r="C5168" s="12" t="str">
        <f>IF('Atual-TXT'!A5189&lt;&gt;"",VALUE(RIGHT(LEFT('Atual-TXT'!A5189,75),23)),"")</f>
        <v/>
      </c>
      <c r="D5168" s="11" t="str">
        <f>IF('Atual-TXT'!A5189&lt;&gt;"",RIGHT(LEFT('Atual-TXT'!A5189,77),1),"")</f>
        <v/>
      </c>
      <c r="E5168" s="12" t="str">
        <f>IF('Atual-TXT'!A5189&lt;&gt;"",IF(MOD(VALUE(LEFT(A5168,1)),2)=1,IF(D5168="D",C5168,-C5168),IF(D5168="C",C5168,-C5168)),"")</f>
        <v/>
      </c>
    </row>
    <row r="5169" spans="1:5" x14ac:dyDescent="0.2">
      <c r="A5169" s="11" t="str">
        <f>IF('Atual-TXT'!A5190&lt;&gt;"",LEFT('Atual-TXT'!A5190,15),"")</f>
        <v/>
      </c>
      <c r="B5169" s="11" t="str">
        <f>IF('Atual-TXT'!A5190&lt;&gt;"",RIGHT(LEFT('Atual-TXT'!A5190,51),34),"")</f>
        <v/>
      </c>
      <c r="C5169" s="12" t="str">
        <f>IF('Atual-TXT'!A5190&lt;&gt;"",VALUE(RIGHT(LEFT('Atual-TXT'!A5190,75),23)),"")</f>
        <v/>
      </c>
      <c r="D5169" s="11" t="str">
        <f>IF('Atual-TXT'!A5190&lt;&gt;"",RIGHT(LEFT('Atual-TXT'!A5190,77),1),"")</f>
        <v/>
      </c>
      <c r="E5169" s="12" t="str">
        <f>IF('Atual-TXT'!A5190&lt;&gt;"",IF(MOD(VALUE(LEFT(A5169,1)),2)=1,IF(D5169="D",C5169,-C5169),IF(D5169="C",C5169,-C5169)),"")</f>
        <v/>
      </c>
    </row>
    <row r="5170" spans="1:5" x14ac:dyDescent="0.2">
      <c r="A5170" s="11" t="str">
        <f>IF('Atual-TXT'!A5191&lt;&gt;"",LEFT('Atual-TXT'!A5191,15),"")</f>
        <v/>
      </c>
      <c r="B5170" s="11" t="str">
        <f>IF('Atual-TXT'!A5191&lt;&gt;"",RIGHT(LEFT('Atual-TXT'!A5191,51),34),"")</f>
        <v/>
      </c>
      <c r="C5170" s="12" t="str">
        <f>IF('Atual-TXT'!A5191&lt;&gt;"",VALUE(RIGHT(LEFT('Atual-TXT'!A5191,75),23)),"")</f>
        <v/>
      </c>
      <c r="D5170" s="11" t="str">
        <f>IF('Atual-TXT'!A5191&lt;&gt;"",RIGHT(LEFT('Atual-TXT'!A5191,77),1),"")</f>
        <v/>
      </c>
      <c r="E5170" s="12" t="str">
        <f>IF('Atual-TXT'!A5191&lt;&gt;"",IF(MOD(VALUE(LEFT(A5170,1)),2)=1,IF(D5170="D",C5170,-C5170),IF(D5170="C",C5170,-C5170)),"")</f>
        <v/>
      </c>
    </row>
    <row r="5171" spans="1:5" x14ac:dyDescent="0.2">
      <c r="A5171" s="11" t="str">
        <f>IF('Atual-TXT'!A5192&lt;&gt;"",LEFT('Atual-TXT'!A5192,15),"")</f>
        <v/>
      </c>
      <c r="B5171" s="11" t="str">
        <f>IF('Atual-TXT'!A5192&lt;&gt;"",RIGHT(LEFT('Atual-TXT'!A5192,51),34),"")</f>
        <v/>
      </c>
      <c r="C5171" s="12" t="str">
        <f>IF('Atual-TXT'!A5192&lt;&gt;"",VALUE(RIGHT(LEFT('Atual-TXT'!A5192,75),23)),"")</f>
        <v/>
      </c>
      <c r="D5171" s="11" t="str">
        <f>IF('Atual-TXT'!A5192&lt;&gt;"",RIGHT(LEFT('Atual-TXT'!A5192,77),1),"")</f>
        <v/>
      </c>
      <c r="E5171" s="12" t="str">
        <f>IF('Atual-TXT'!A5192&lt;&gt;"",IF(MOD(VALUE(LEFT(A5171,1)),2)=1,IF(D5171="D",C5171,-C5171),IF(D5171="C",C5171,-C5171)),"")</f>
        <v/>
      </c>
    </row>
    <row r="5172" spans="1:5" x14ac:dyDescent="0.2">
      <c r="A5172" s="11" t="str">
        <f>IF('Atual-TXT'!A5193&lt;&gt;"",LEFT('Atual-TXT'!A5193,15),"")</f>
        <v/>
      </c>
      <c r="B5172" s="11" t="str">
        <f>IF('Atual-TXT'!A5193&lt;&gt;"",RIGHT(LEFT('Atual-TXT'!A5193,51),34),"")</f>
        <v/>
      </c>
      <c r="C5172" s="12" t="str">
        <f>IF('Atual-TXT'!A5193&lt;&gt;"",VALUE(RIGHT(LEFT('Atual-TXT'!A5193,75),23)),"")</f>
        <v/>
      </c>
      <c r="D5172" s="11" t="str">
        <f>IF('Atual-TXT'!A5193&lt;&gt;"",RIGHT(LEFT('Atual-TXT'!A5193,77),1),"")</f>
        <v/>
      </c>
      <c r="E5172" s="12" t="str">
        <f>IF('Atual-TXT'!A5193&lt;&gt;"",IF(MOD(VALUE(LEFT(A5172,1)),2)=1,IF(D5172="D",C5172,-C5172),IF(D5172="C",C5172,-C5172)),"")</f>
        <v/>
      </c>
    </row>
    <row r="5173" spans="1:5" x14ac:dyDescent="0.2">
      <c r="A5173" s="11" t="str">
        <f>IF('Atual-TXT'!A5194&lt;&gt;"",LEFT('Atual-TXT'!A5194,15),"")</f>
        <v/>
      </c>
      <c r="B5173" s="11" t="str">
        <f>IF('Atual-TXT'!A5194&lt;&gt;"",RIGHT(LEFT('Atual-TXT'!A5194,51),34),"")</f>
        <v/>
      </c>
      <c r="C5173" s="12" t="str">
        <f>IF('Atual-TXT'!A5194&lt;&gt;"",VALUE(RIGHT(LEFT('Atual-TXT'!A5194,75),23)),"")</f>
        <v/>
      </c>
      <c r="D5173" s="11" t="str">
        <f>IF('Atual-TXT'!A5194&lt;&gt;"",RIGHT(LEFT('Atual-TXT'!A5194,77),1),"")</f>
        <v/>
      </c>
      <c r="E5173" s="12" t="str">
        <f>IF('Atual-TXT'!A5194&lt;&gt;"",IF(MOD(VALUE(LEFT(A5173,1)),2)=1,IF(D5173="D",C5173,-C5173),IF(D5173="C",C5173,-C5173)),"")</f>
        <v/>
      </c>
    </row>
    <row r="5174" spans="1:5" x14ac:dyDescent="0.2">
      <c r="A5174" s="11" t="str">
        <f>IF('Atual-TXT'!A5195&lt;&gt;"",LEFT('Atual-TXT'!A5195,15),"")</f>
        <v/>
      </c>
      <c r="B5174" s="11" t="str">
        <f>IF('Atual-TXT'!A5195&lt;&gt;"",RIGHT(LEFT('Atual-TXT'!A5195,51),34),"")</f>
        <v/>
      </c>
      <c r="C5174" s="12" t="str">
        <f>IF('Atual-TXT'!A5195&lt;&gt;"",VALUE(RIGHT(LEFT('Atual-TXT'!A5195,75),23)),"")</f>
        <v/>
      </c>
      <c r="D5174" s="11" t="str">
        <f>IF('Atual-TXT'!A5195&lt;&gt;"",RIGHT(LEFT('Atual-TXT'!A5195,77),1),"")</f>
        <v/>
      </c>
      <c r="E5174" s="12" t="str">
        <f>IF('Atual-TXT'!A5195&lt;&gt;"",IF(MOD(VALUE(LEFT(A5174,1)),2)=1,IF(D5174="D",C5174,-C5174),IF(D5174="C",C5174,-C5174)),"")</f>
        <v/>
      </c>
    </row>
    <row r="5175" spans="1:5" x14ac:dyDescent="0.2">
      <c r="A5175" s="11" t="str">
        <f>IF('Atual-TXT'!A5196&lt;&gt;"",LEFT('Atual-TXT'!A5196,15),"")</f>
        <v/>
      </c>
      <c r="B5175" s="11" t="str">
        <f>IF('Atual-TXT'!A5196&lt;&gt;"",RIGHT(LEFT('Atual-TXT'!A5196,51),34),"")</f>
        <v/>
      </c>
      <c r="C5175" s="12" t="str">
        <f>IF('Atual-TXT'!A5196&lt;&gt;"",VALUE(RIGHT(LEFT('Atual-TXT'!A5196,75),23)),"")</f>
        <v/>
      </c>
      <c r="D5175" s="11" t="str">
        <f>IF('Atual-TXT'!A5196&lt;&gt;"",RIGHT(LEFT('Atual-TXT'!A5196,77),1),"")</f>
        <v/>
      </c>
      <c r="E5175" s="12" t="str">
        <f>IF('Atual-TXT'!A5196&lt;&gt;"",IF(MOD(VALUE(LEFT(A5175,1)),2)=1,IF(D5175="D",C5175,-C5175),IF(D5175="C",C5175,-C5175)),"")</f>
        <v/>
      </c>
    </row>
    <row r="5176" spans="1:5" x14ac:dyDescent="0.2">
      <c r="A5176" s="11" t="str">
        <f>IF('Atual-TXT'!A5197&lt;&gt;"",LEFT('Atual-TXT'!A5197,15),"")</f>
        <v/>
      </c>
      <c r="B5176" s="11" t="str">
        <f>IF('Atual-TXT'!A5197&lt;&gt;"",RIGHT(LEFT('Atual-TXT'!A5197,51),34),"")</f>
        <v/>
      </c>
      <c r="C5176" s="12" t="str">
        <f>IF('Atual-TXT'!A5197&lt;&gt;"",VALUE(RIGHT(LEFT('Atual-TXT'!A5197,75),23)),"")</f>
        <v/>
      </c>
      <c r="D5176" s="11" t="str">
        <f>IF('Atual-TXT'!A5197&lt;&gt;"",RIGHT(LEFT('Atual-TXT'!A5197,77),1),"")</f>
        <v/>
      </c>
      <c r="E5176" s="12" t="str">
        <f>IF('Atual-TXT'!A5197&lt;&gt;"",IF(MOD(VALUE(LEFT(A5176,1)),2)=1,IF(D5176="D",C5176,-C5176),IF(D5176="C",C5176,-C5176)),"")</f>
        <v/>
      </c>
    </row>
    <row r="5177" spans="1:5" x14ac:dyDescent="0.2">
      <c r="A5177" s="11" t="str">
        <f>IF('Atual-TXT'!A5198&lt;&gt;"",LEFT('Atual-TXT'!A5198,15),"")</f>
        <v/>
      </c>
      <c r="B5177" s="11" t="str">
        <f>IF('Atual-TXT'!A5198&lt;&gt;"",RIGHT(LEFT('Atual-TXT'!A5198,51),34),"")</f>
        <v/>
      </c>
      <c r="C5177" s="12" t="str">
        <f>IF('Atual-TXT'!A5198&lt;&gt;"",VALUE(RIGHT(LEFT('Atual-TXT'!A5198,75),23)),"")</f>
        <v/>
      </c>
      <c r="D5177" s="11" t="str">
        <f>IF('Atual-TXT'!A5198&lt;&gt;"",RIGHT(LEFT('Atual-TXT'!A5198,77),1),"")</f>
        <v/>
      </c>
      <c r="E5177" s="12" t="str">
        <f>IF('Atual-TXT'!A5198&lt;&gt;"",IF(MOD(VALUE(LEFT(A5177,1)),2)=1,IF(D5177="D",C5177,-C5177),IF(D5177="C",C5177,-C5177)),"")</f>
        <v/>
      </c>
    </row>
    <row r="5178" spans="1:5" x14ac:dyDescent="0.2">
      <c r="A5178" s="11" t="str">
        <f>IF('Atual-TXT'!A5199&lt;&gt;"",LEFT('Atual-TXT'!A5199,15),"")</f>
        <v/>
      </c>
      <c r="B5178" s="11" t="str">
        <f>IF('Atual-TXT'!A5199&lt;&gt;"",RIGHT(LEFT('Atual-TXT'!A5199,51),34),"")</f>
        <v/>
      </c>
      <c r="C5178" s="12" t="str">
        <f>IF('Atual-TXT'!A5199&lt;&gt;"",VALUE(RIGHT(LEFT('Atual-TXT'!A5199,75),23)),"")</f>
        <v/>
      </c>
      <c r="D5178" s="11" t="str">
        <f>IF('Atual-TXT'!A5199&lt;&gt;"",RIGHT(LEFT('Atual-TXT'!A5199,77),1),"")</f>
        <v/>
      </c>
      <c r="E5178" s="12" t="str">
        <f>IF('Atual-TXT'!A5199&lt;&gt;"",IF(MOD(VALUE(LEFT(A5178,1)),2)=1,IF(D5178="D",C5178,-C5178),IF(D5178="C",C5178,-C5178)),"")</f>
        <v/>
      </c>
    </row>
    <row r="5179" spans="1:5" x14ac:dyDescent="0.2">
      <c r="A5179" s="11" t="str">
        <f>IF('Atual-TXT'!A5200&lt;&gt;"",LEFT('Atual-TXT'!A5200,15),"")</f>
        <v/>
      </c>
      <c r="B5179" s="11" t="str">
        <f>IF('Atual-TXT'!A5200&lt;&gt;"",RIGHT(LEFT('Atual-TXT'!A5200,51),34),"")</f>
        <v/>
      </c>
      <c r="C5179" s="12" t="str">
        <f>IF('Atual-TXT'!A5200&lt;&gt;"",VALUE(RIGHT(LEFT('Atual-TXT'!A5200,75),23)),"")</f>
        <v/>
      </c>
      <c r="D5179" s="11" t="str">
        <f>IF('Atual-TXT'!A5200&lt;&gt;"",RIGHT(LEFT('Atual-TXT'!A5200,77),1),"")</f>
        <v/>
      </c>
      <c r="E5179" s="12" t="str">
        <f>IF('Atual-TXT'!A5200&lt;&gt;"",IF(MOD(VALUE(LEFT(A5179,1)),2)=1,IF(D5179="D",C5179,-C5179),IF(D5179="C",C5179,-C5179)),"")</f>
        <v/>
      </c>
    </row>
    <row r="5180" spans="1:5" x14ac:dyDescent="0.2">
      <c r="A5180" s="11" t="str">
        <f>IF('Atual-TXT'!A5201&lt;&gt;"",LEFT('Atual-TXT'!A5201,15),"")</f>
        <v/>
      </c>
      <c r="B5180" s="11" t="str">
        <f>IF('Atual-TXT'!A5201&lt;&gt;"",RIGHT(LEFT('Atual-TXT'!A5201,51),34),"")</f>
        <v/>
      </c>
      <c r="C5180" s="12" t="str">
        <f>IF('Atual-TXT'!A5201&lt;&gt;"",VALUE(RIGHT(LEFT('Atual-TXT'!A5201,75),23)),"")</f>
        <v/>
      </c>
      <c r="D5180" s="11" t="str">
        <f>IF('Atual-TXT'!A5201&lt;&gt;"",RIGHT(LEFT('Atual-TXT'!A5201,77),1),"")</f>
        <v/>
      </c>
      <c r="E5180" s="12" t="str">
        <f>IF('Atual-TXT'!A5201&lt;&gt;"",IF(MOD(VALUE(LEFT(A5180,1)),2)=1,IF(D5180="D",C5180,-C5180),IF(D5180="C",C5180,-C5180)),"")</f>
        <v/>
      </c>
    </row>
    <row r="5181" spans="1:5" x14ac:dyDescent="0.2">
      <c r="A5181" s="11" t="str">
        <f>IF('Atual-TXT'!A5202&lt;&gt;"",LEFT('Atual-TXT'!A5202,15),"")</f>
        <v/>
      </c>
      <c r="B5181" s="11" t="str">
        <f>IF('Atual-TXT'!A5202&lt;&gt;"",RIGHT(LEFT('Atual-TXT'!A5202,51),34),"")</f>
        <v/>
      </c>
      <c r="C5181" s="12" t="str">
        <f>IF('Atual-TXT'!A5202&lt;&gt;"",VALUE(RIGHT(LEFT('Atual-TXT'!A5202,75),23)),"")</f>
        <v/>
      </c>
      <c r="D5181" s="11" t="str">
        <f>IF('Atual-TXT'!A5202&lt;&gt;"",RIGHT(LEFT('Atual-TXT'!A5202,77),1),"")</f>
        <v/>
      </c>
      <c r="E5181" s="12" t="str">
        <f>IF('Atual-TXT'!A5202&lt;&gt;"",IF(MOD(VALUE(LEFT(A5181,1)),2)=1,IF(D5181="D",C5181,-C5181),IF(D5181="C",C5181,-C5181)),"")</f>
        <v/>
      </c>
    </row>
    <row r="5182" spans="1:5" x14ac:dyDescent="0.2">
      <c r="A5182" s="11" t="str">
        <f>IF('Atual-TXT'!A5203&lt;&gt;"",LEFT('Atual-TXT'!A5203,15),"")</f>
        <v/>
      </c>
      <c r="B5182" s="11" t="str">
        <f>IF('Atual-TXT'!A5203&lt;&gt;"",RIGHT(LEFT('Atual-TXT'!A5203,51),34),"")</f>
        <v/>
      </c>
      <c r="C5182" s="12" t="str">
        <f>IF('Atual-TXT'!A5203&lt;&gt;"",VALUE(RIGHT(LEFT('Atual-TXT'!A5203,75),23)),"")</f>
        <v/>
      </c>
      <c r="D5182" s="11" t="str">
        <f>IF('Atual-TXT'!A5203&lt;&gt;"",RIGHT(LEFT('Atual-TXT'!A5203,77),1),"")</f>
        <v/>
      </c>
      <c r="E5182" s="12" t="str">
        <f>IF('Atual-TXT'!A5203&lt;&gt;"",IF(MOD(VALUE(LEFT(A5182,1)),2)=1,IF(D5182="D",C5182,-C5182),IF(D5182="C",C5182,-C5182)),"")</f>
        <v/>
      </c>
    </row>
    <row r="5183" spans="1:5" x14ac:dyDescent="0.2">
      <c r="A5183" s="11" t="str">
        <f>IF('Atual-TXT'!A5204&lt;&gt;"",LEFT('Atual-TXT'!A5204,15),"")</f>
        <v/>
      </c>
      <c r="B5183" s="11" t="str">
        <f>IF('Atual-TXT'!A5204&lt;&gt;"",RIGHT(LEFT('Atual-TXT'!A5204,51),34),"")</f>
        <v/>
      </c>
      <c r="C5183" s="12" t="str">
        <f>IF('Atual-TXT'!A5204&lt;&gt;"",VALUE(RIGHT(LEFT('Atual-TXT'!A5204,75),23)),"")</f>
        <v/>
      </c>
      <c r="D5183" s="11" t="str">
        <f>IF('Atual-TXT'!A5204&lt;&gt;"",RIGHT(LEFT('Atual-TXT'!A5204,77),1),"")</f>
        <v/>
      </c>
      <c r="E5183" s="12" t="str">
        <f>IF('Atual-TXT'!A5204&lt;&gt;"",IF(MOD(VALUE(LEFT(A5183,1)),2)=1,IF(D5183="D",C5183,-C5183),IF(D5183="C",C5183,-C5183)),"")</f>
        <v/>
      </c>
    </row>
    <row r="5184" spans="1:5" x14ac:dyDescent="0.2">
      <c r="A5184" s="11" t="str">
        <f>IF('Atual-TXT'!A5205&lt;&gt;"",LEFT('Atual-TXT'!A5205,15),"")</f>
        <v/>
      </c>
      <c r="B5184" s="11" t="str">
        <f>IF('Atual-TXT'!A5205&lt;&gt;"",RIGHT(LEFT('Atual-TXT'!A5205,51),34),"")</f>
        <v/>
      </c>
      <c r="C5184" s="12" t="str">
        <f>IF('Atual-TXT'!A5205&lt;&gt;"",VALUE(RIGHT(LEFT('Atual-TXT'!A5205,75),23)),"")</f>
        <v/>
      </c>
      <c r="D5184" s="11" t="str">
        <f>IF('Atual-TXT'!A5205&lt;&gt;"",RIGHT(LEFT('Atual-TXT'!A5205,77),1),"")</f>
        <v/>
      </c>
      <c r="E5184" s="12" t="str">
        <f>IF('Atual-TXT'!A5205&lt;&gt;"",IF(MOD(VALUE(LEFT(A5184,1)),2)=1,IF(D5184="D",C5184,-C5184),IF(D5184="C",C5184,-C5184)),"")</f>
        <v/>
      </c>
    </row>
    <row r="5185" spans="1:5" x14ac:dyDescent="0.2">
      <c r="A5185" s="11" t="str">
        <f>IF('Atual-TXT'!A5206&lt;&gt;"",LEFT('Atual-TXT'!A5206,15),"")</f>
        <v/>
      </c>
      <c r="B5185" s="11" t="str">
        <f>IF('Atual-TXT'!A5206&lt;&gt;"",RIGHT(LEFT('Atual-TXT'!A5206,51),34),"")</f>
        <v/>
      </c>
      <c r="C5185" s="12" t="str">
        <f>IF('Atual-TXT'!A5206&lt;&gt;"",VALUE(RIGHT(LEFT('Atual-TXT'!A5206,75),23)),"")</f>
        <v/>
      </c>
      <c r="D5185" s="11" t="str">
        <f>IF('Atual-TXT'!A5206&lt;&gt;"",RIGHT(LEFT('Atual-TXT'!A5206,77),1),"")</f>
        <v/>
      </c>
      <c r="E5185" s="12" t="str">
        <f>IF('Atual-TXT'!A5206&lt;&gt;"",IF(MOD(VALUE(LEFT(A5185,1)),2)=1,IF(D5185="D",C5185,-C5185),IF(D5185="C",C5185,-C5185)),"")</f>
        <v/>
      </c>
    </row>
    <row r="5186" spans="1:5" x14ac:dyDescent="0.2">
      <c r="A5186" s="11" t="str">
        <f>IF('Atual-TXT'!A5207&lt;&gt;"",LEFT('Atual-TXT'!A5207,15),"")</f>
        <v/>
      </c>
      <c r="B5186" s="11" t="str">
        <f>IF('Atual-TXT'!A5207&lt;&gt;"",RIGHT(LEFT('Atual-TXT'!A5207,51),34),"")</f>
        <v/>
      </c>
      <c r="C5186" s="12" t="str">
        <f>IF('Atual-TXT'!A5207&lt;&gt;"",VALUE(RIGHT(LEFT('Atual-TXT'!A5207,75),23)),"")</f>
        <v/>
      </c>
      <c r="D5186" s="11" t="str">
        <f>IF('Atual-TXT'!A5207&lt;&gt;"",RIGHT(LEFT('Atual-TXT'!A5207,77),1),"")</f>
        <v/>
      </c>
      <c r="E5186" s="12" t="str">
        <f>IF('Atual-TXT'!A5207&lt;&gt;"",IF(MOD(VALUE(LEFT(A5186,1)),2)=1,IF(D5186="D",C5186,-C5186),IF(D5186="C",C5186,-C5186)),"")</f>
        <v/>
      </c>
    </row>
    <row r="5187" spans="1:5" x14ac:dyDescent="0.2">
      <c r="A5187" s="11" t="str">
        <f>IF('Atual-TXT'!A5208&lt;&gt;"",LEFT('Atual-TXT'!A5208,15),"")</f>
        <v/>
      </c>
      <c r="B5187" s="11" t="str">
        <f>IF('Atual-TXT'!A5208&lt;&gt;"",RIGHT(LEFT('Atual-TXT'!A5208,51),34),"")</f>
        <v/>
      </c>
      <c r="C5187" s="12" t="str">
        <f>IF('Atual-TXT'!A5208&lt;&gt;"",VALUE(RIGHT(LEFT('Atual-TXT'!A5208,75),23)),"")</f>
        <v/>
      </c>
      <c r="D5187" s="11" t="str">
        <f>IF('Atual-TXT'!A5208&lt;&gt;"",RIGHT(LEFT('Atual-TXT'!A5208,77),1),"")</f>
        <v/>
      </c>
      <c r="E5187" s="12" t="str">
        <f>IF('Atual-TXT'!A5208&lt;&gt;"",IF(MOD(VALUE(LEFT(A5187,1)),2)=1,IF(D5187="D",C5187,-C5187),IF(D5187="C",C5187,-C5187)),"")</f>
        <v/>
      </c>
    </row>
    <row r="5188" spans="1:5" x14ac:dyDescent="0.2">
      <c r="A5188" s="11" t="str">
        <f>IF('Atual-TXT'!A5209&lt;&gt;"",LEFT('Atual-TXT'!A5209,15),"")</f>
        <v/>
      </c>
      <c r="B5188" s="11" t="str">
        <f>IF('Atual-TXT'!A5209&lt;&gt;"",RIGHT(LEFT('Atual-TXT'!A5209,51),34),"")</f>
        <v/>
      </c>
      <c r="C5188" s="12" t="str">
        <f>IF('Atual-TXT'!A5209&lt;&gt;"",VALUE(RIGHT(LEFT('Atual-TXT'!A5209,75),23)),"")</f>
        <v/>
      </c>
      <c r="D5188" s="11" t="str">
        <f>IF('Atual-TXT'!A5209&lt;&gt;"",RIGHT(LEFT('Atual-TXT'!A5209,77),1),"")</f>
        <v/>
      </c>
      <c r="E5188" s="12" t="str">
        <f>IF('Atual-TXT'!A5209&lt;&gt;"",IF(MOD(VALUE(LEFT(A5188,1)),2)=1,IF(D5188="D",C5188,-C5188),IF(D5188="C",C5188,-C5188)),"")</f>
        <v/>
      </c>
    </row>
    <row r="5189" spans="1:5" x14ac:dyDescent="0.2">
      <c r="A5189" s="11" t="str">
        <f>IF('Atual-TXT'!A5210&lt;&gt;"",LEFT('Atual-TXT'!A5210,15),"")</f>
        <v/>
      </c>
      <c r="B5189" s="11" t="str">
        <f>IF('Atual-TXT'!A5210&lt;&gt;"",RIGHT(LEFT('Atual-TXT'!A5210,51),34),"")</f>
        <v/>
      </c>
      <c r="C5189" s="12" t="str">
        <f>IF('Atual-TXT'!A5210&lt;&gt;"",VALUE(RIGHT(LEFT('Atual-TXT'!A5210,75),23)),"")</f>
        <v/>
      </c>
      <c r="D5189" s="11" t="str">
        <f>IF('Atual-TXT'!A5210&lt;&gt;"",RIGHT(LEFT('Atual-TXT'!A5210,77),1),"")</f>
        <v/>
      </c>
      <c r="E5189" s="12" t="str">
        <f>IF('Atual-TXT'!A5210&lt;&gt;"",IF(MOD(VALUE(LEFT(A5189,1)),2)=1,IF(D5189="D",C5189,-C5189),IF(D5189="C",C5189,-C5189)),"")</f>
        <v/>
      </c>
    </row>
    <row r="5190" spans="1:5" x14ac:dyDescent="0.2">
      <c r="A5190" s="11" t="str">
        <f>IF('Atual-TXT'!A5211&lt;&gt;"",LEFT('Atual-TXT'!A5211,15),"")</f>
        <v/>
      </c>
      <c r="B5190" s="11" t="str">
        <f>IF('Atual-TXT'!A5211&lt;&gt;"",RIGHT(LEFT('Atual-TXT'!A5211,51),34),"")</f>
        <v/>
      </c>
      <c r="C5190" s="12" t="str">
        <f>IF('Atual-TXT'!A5211&lt;&gt;"",VALUE(RIGHT(LEFT('Atual-TXT'!A5211,75),23)),"")</f>
        <v/>
      </c>
      <c r="D5190" s="11" t="str">
        <f>IF('Atual-TXT'!A5211&lt;&gt;"",RIGHT(LEFT('Atual-TXT'!A5211,77),1),"")</f>
        <v/>
      </c>
      <c r="E5190" s="12" t="str">
        <f>IF('Atual-TXT'!A5211&lt;&gt;"",IF(MOD(VALUE(LEFT(A5190,1)),2)=1,IF(D5190="D",C5190,-C5190),IF(D5190="C",C5190,-C5190)),"")</f>
        <v/>
      </c>
    </row>
    <row r="5191" spans="1:5" x14ac:dyDescent="0.2">
      <c r="A5191" s="11" t="str">
        <f>IF('Atual-TXT'!A5212&lt;&gt;"",LEFT('Atual-TXT'!A5212,15),"")</f>
        <v/>
      </c>
      <c r="B5191" s="11" t="str">
        <f>IF('Atual-TXT'!A5212&lt;&gt;"",RIGHT(LEFT('Atual-TXT'!A5212,51),34),"")</f>
        <v/>
      </c>
      <c r="C5191" s="12" t="str">
        <f>IF('Atual-TXT'!A5212&lt;&gt;"",VALUE(RIGHT(LEFT('Atual-TXT'!A5212,75),23)),"")</f>
        <v/>
      </c>
      <c r="D5191" s="11" t="str">
        <f>IF('Atual-TXT'!A5212&lt;&gt;"",RIGHT(LEFT('Atual-TXT'!A5212,77),1),"")</f>
        <v/>
      </c>
      <c r="E5191" s="12" t="str">
        <f>IF('Atual-TXT'!A5212&lt;&gt;"",IF(MOD(VALUE(LEFT(A5191,1)),2)=1,IF(D5191="D",C5191,-C5191),IF(D5191="C",C5191,-C5191)),"")</f>
        <v/>
      </c>
    </row>
    <row r="5192" spans="1:5" x14ac:dyDescent="0.2">
      <c r="A5192" s="11" t="str">
        <f>IF('Atual-TXT'!A5213&lt;&gt;"",LEFT('Atual-TXT'!A5213,15),"")</f>
        <v/>
      </c>
      <c r="B5192" s="11" t="str">
        <f>IF('Atual-TXT'!A5213&lt;&gt;"",RIGHT(LEFT('Atual-TXT'!A5213,51),34),"")</f>
        <v/>
      </c>
      <c r="C5192" s="12" t="str">
        <f>IF('Atual-TXT'!A5213&lt;&gt;"",VALUE(RIGHT(LEFT('Atual-TXT'!A5213,75),23)),"")</f>
        <v/>
      </c>
      <c r="D5192" s="11" t="str">
        <f>IF('Atual-TXT'!A5213&lt;&gt;"",RIGHT(LEFT('Atual-TXT'!A5213,77),1),"")</f>
        <v/>
      </c>
      <c r="E5192" s="12" t="str">
        <f>IF('Atual-TXT'!A5213&lt;&gt;"",IF(MOD(VALUE(LEFT(A5192,1)),2)=1,IF(D5192="D",C5192,-C5192),IF(D5192="C",C5192,-C5192)),"")</f>
        <v/>
      </c>
    </row>
    <row r="5193" spans="1:5" x14ac:dyDescent="0.2">
      <c r="A5193" s="11" t="str">
        <f>IF('Atual-TXT'!A5214&lt;&gt;"",LEFT('Atual-TXT'!A5214,15),"")</f>
        <v/>
      </c>
      <c r="B5193" s="11" t="str">
        <f>IF('Atual-TXT'!A5214&lt;&gt;"",RIGHT(LEFT('Atual-TXT'!A5214,51),34),"")</f>
        <v/>
      </c>
      <c r="C5193" s="12" t="str">
        <f>IF('Atual-TXT'!A5214&lt;&gt;"",VALUE(RIGHT(LEFT('Atual-TXT'!A5214,75),23)),"")</f>
        <v/>
      </c>
      <c r="D5193" s="11" t="str">
        <f>IF('Atual-TXT'!A5214&lt;&gt;"",RIGHT(LEFT('Atual-TXT'!A5214,77),1),"")</f>
        <v/>
      </c>
      <c r="E5193" s="12" t="str">
        <f>IF('Atual-TXT'!A5214&lt;&gt;"",IF(MOD(VALUE(LEFT(A5193,1)),2)=1,IF(D5193="D",C5193,-C5193),IF(D5193="C",C5193,-C5193)),"")</f>
        <v/>
      </c>
    </row>
    <row r="5194" spans="1:5" x14ac:dyDescent="0.2">
      <c r="A5194" s="11" t="str">
        <f>IF('Atual-TXT'!A5215&lt;&gt;"",LEFT('Atual-TXT'!A5215,15),"")</f>
        <v/>
      </c>
      <c r="B5194" s="11" t="str">
        <f>IF('Atual-TXT'!A5215&lt;&gt;"",RIGHT(LEFT('Atual-TXT'!A5215,51),34),"")</f>
        <v/>
      </c>
      <c r="C5194" s="12" t="str">
        <f>IF('Atual-TXT'!A5215&lt;&gt;"",VALUE(RIGHT(LEFT('Atual-TXT'!A5215,75),23)),"")</f>
        <v/>
      </c>
      <c r="D5194" s="11" t="str">
        <f>IF('Atual-TXT'!A5215&lt;&gt;"",RIGHT(LEFT('Atual-TXT'!A5215,77),1),"")</f>
        <v/>
      </c>
      <c r="E5194" s="12" t="str">
        <f>IF('Atual-TXT'!A5215&lt;&gt;"",IF(MOD(VALUE(LEFT(A5194,1)),2)=1,IF(D5194="D",C5194,-C5194),IF(D5194="C",C5194,-C5194)),"")</f>
        <v/>
      </c>
    </row>
    <row r="5195" spans="1:5" x14ac:dyDescent="0.2">
      <c r="A5195" s="11" t="str">
        <f>IF('Atual-TXT'!A5216&lt;&gt;"",LEFT('Atual-TXT'!A5216,15),"")</f>
        <v/>
      </c>
      <c r="B5195" s="11" t="str">
        <f>IF('Atual-TXT'!A5216&lt;&gt;"",RIGHT(LEFT('Atual-TXT'!A5216,51),34),"")</f>
        <v/>
      </c>
      <c r="C5195" s="12" t="str">
        <f>IF('Atual-TXT'!A5216&lt;&gt;"",VALUE(RIGHT(LEFT('Atual-TXT'!A5216,75),23)),"")</f>
        <v/>
      </c>
      <c r="D5195" s="11" t="str">
        <f>IF('Atual-TXT'!A5216&lt;&gt;"",RIGHT(LEFT('Atual-TXT'!A5216,77),1),"")</f>
        <v/>
      </c>
      <c r="E5195" s="12" t="str">
        <f>IF('Atual-TXT'!A5216&lt;&gt;"",IF(MOD(VALUE(LEFT(A5195,1)),2)=1,IF(D5195="D",C5195,-C5195),IF(D5195="C",C5195,-C5195)),"")</f>
        <v/>
      </c>
    </row>
    <row r="5196" spans="1:5" x14ac:dyDescent="0.2">
      <c r="A5196" s="11" t="str">
        <f>IF('Atual-TXT'!A5217&lt;&gt;"",LEFT('Atual-TXT'!A5217,15),"")</f>
        <v/>
      </c>
      <c r="B5196" s="11" t="str">
        <f>IF('Atual-TXT'!A5217&lt;&gt;"",RIGHT(LEFT('Atual-TXT'!A5217,51),34),"")</f>
        <v/>
      </c>
      <c r="C5196" s="12" t="str">
        <f>IF('Atual-TXT'!A5217&lt;&gt;"",VALUE(RIGHT(LEFT('Atual-TXT'!A5217,75),23)),"")</f>
        <v/>
      </c>
      <c r="D5196" s="11" t="str">
        <f>IF('Atual-TXT'!A5217&lt;&gt;"",RIGHT(LEFT('Atual-TXT'!A5217,77),1),"")</f>
        <v/>
      </c>
      <c r="E5196" s="12" t="str">
        <f>IF('Atual-TXT'!A5217&lt;&gt;"",IF(MOD(VALUE(LEFT(A5196,1)),2)=1,IF(D5196="D",C5196,-C5196),IF(D5196="C",C5196,-C5196)),"")</f>
        <v/>
      </c>
    </row>
    <row r="5197" spans="1:5" x14ac:dyDescent="0.2">
      <c r="A5197" s="11" t="str">
        <f>IF('Atual-TXT'!A5218&lt;&gt;"",LEFT('Atual-TXT'!A5218,15),"")</f>
        <v/>
      </c>
      <c r="B5197" s="11" t="str">
        <f>IF('Atual-TXT'!A5218&lt;&gt;"",RIGHT(LEFT('Atual-TXT'!A5218,51),34),"")</f>
        <v/>
      </c>
      <c r="C5197" s="12" t="str">
        <f>IF('Atual-TXT'!A5218&lt;&gt;"",VALUE(RIGHT(LEFT('Atual-TXT'!A5218,75),23)),"")</f>
        <v/>
      </c>
      <c r="D5197" s="11" t="str">
        <f>IF('Atual-TXT'!A5218&lt;&gt;"",RIGHT(LEFT('Atual-TXT'!A5218,77),1),"")</f>
        <v/>
      </c>
      <c r="E5197" s="12" t="str">
        <f>IF('Atual-TXT'!A5218&lt;&gt;"",IF(MOD(VALUE(LEFT(A5197,1)),2)=1,IF(D5197="D",C5197,-C5197),IF(D5197="C",C5197,-C5197)),"")</f>
        <v/>
      </c>
    </row>
    <row r="5198" spans="1:5" x14ac:dyDescent="0.2">
      <c r="A5198" s="11" t="str">
        <f>IF('Atual-TXT'!A5219&lt;&gt;"",LEFT('Atual-TXT'!A5219,15),"")</f>
        <v/>
      </c>
      <c r="B5198" s="11" t="str">
        <f>IF('Atual-TXT'!A5219&lt;&gt;"",RIGHT(LEFT('Atual-TXT'!A5219,51),34),"")</f>
        <v/>
      </c>
      <c r="C5198" s="12" t="str">
        <f>IF('Atual-TXT'!A5219&lt;&gt;"",VALUE(RIGHT(LEFT('Atual-TXT'!A5219,75),23)),"")</f>
        <v/>
      </c>
      <c r="D5198" s="11" t="str">
        <f>IF('Atual-TXT'!A5219&lt;&gt;"",RIGHT(LEFT('Atual-TXT'!A5219,77),1),"")</f>
        <v/>
      </c>
      <c r="E5198" s="12" t="str">
        <f>IF('Atual-TXT'!A5219&lt;&gt;"",IF(MOD(VALUE(LEFT(A5198,1)),2)=1,IF(D5198="D",C5198,-C5198),IF(D5198="C",C5198,-C5198)),"")</f>
        <v/>
      </c>
    </row>
    <row r="5199" spans="1:5" x14ac:dyDescent="0.2">
      <c r="A5199" s="11" t="str">
        <f>IF('Atual-TXT'!A5220&lt;&gt;"",LEFT('Atual-TXT'!A5220,15),"")</f>
        <v/>
      </c>
      <c r="B5199" s="11" t="str">
        <f>IF('Atual-TXT'!A5220&lt;&gt;"",RIGHT(LEFT('Atual-TXT'!A5220,51),34),"")</f>
        <v/>
      </c>
      <c r="C5199" s="12" t="str">
        <f>IF('Atual-TXT'!A5220&lt;&gt;"",VALUE(RIGHT(LEFT('Atual-TXT'!A5220,75),23)),"")</f>
        <v/>
      </c>
      <c r="D5199" s="11" t="str">
        <f>IF('Atual-TXT'!A5220&lt;&gt;"",RIGHT(LEFT('Atual-TXT'!A5220,77),1),"")</f>
        <v/>
      </c>
      <c r="E5199" s="12" t="str">
        <f>IF('Atual-TXT'!A5220&lt;&gt;"",IF(MOD(VALUE(LEFT(A5199,1)),2)=1,IF(D5199="D",C5199,-C5199),IF(D5199="C",C5199,-C5199)),"")</f>
        <v/>
      </c>
    </row>
    <row r="5200" spans="1:5" x14ac:dyDescent="0.2">
      <c r="A5200" s="11" t="str">
        <f>IF('Atual-TXT'!A5221&lt;&gt;"",LEFT('Atual-TXT'!A5221,15),"")</f>
        <v/>
      </c>
      <c r="B5200" s="11" t="str">
        <f>IF('Atual-TXT'!A5221&lt;&gt;"",RIGHT(LEFT('Atual-TXT'!A5221,51),34),"")</f>
        <v/>
      </c>
      <c r="C5200" s="12" t="str">
        <f>IF('Atual-TXT'!A5221&lt;&gt;"",VALUE(RIGHT(LEFT('Atual-TXT'!A5221,75),23)),"")</f>
        <v/>
      </c>
      <c r="D5200" s="11" t="str">
        <f>IF('Atual-TXT'!A5221&lt;&gt;"",RIGHT(LEFT('Atual-TXT'!A5221,77),1),"")</f>
        <v/>
      </c>
      <c r="E5200" s="12" t="str">
        <f>IF('Atual-TXT'!A5221&lt;&gt;"",IF(MOD(VALUE(LEFT(A5200,1)),2)=1,IF(D5200="D",C5200,-C5200),IF(D5200="C",C5200,-C5200)),"")</f>
        <v/>
      </c>
    </row>
    <row r="5201" spans="1:5" x14ac:dyDescent="0.2">
      <c r="A5201" s="11" t="str">
        <f>IF('Atual-TXT'!A5222&lt;&gt;"",LEFT('Atual-TXT'!A5222,15),"")</f>
        <v/>
      </c>
      <c r="B5201" s="11" t="str">
        <f>IF('Atual-TXT'!A5222&lt;&gt;"",RIGHT(LEFT('Atual-TXT'!A5222,51),34),"")</f>
        <v/>
      </c>
      <c r="C5201" s="12" t="str">
        <f>IF('Atual-TXT'!A5222&lt;&gt;"",VALUE(RIGHT(LEFT('Atual-TXT'!A5222,75),23)),"")</f>
        <v/>
      </c>
      <c r="D5201" s="11" t="str">
        <f>IF('Atual-TXT'!A5222&lt;&gt;"",RIGHT(LEFT('Atual-TXT'!A5222,77),1),"")</f>
        <v/>
      </c>
      <c r="E5201" s="12" t="str">
        <f>IF('Atual-TXT'!A5222&lt;&gt;"",IF(MOD(VALUE(LEFT(A5201,1)),2)=1,IF(D5201="D",C5201,-C5201),IF(D5201="C",C5201,-C5201)),"")</f>
        <v/>
      </c>
    </row>
    <row r="5202" spans="1:5" x14ac:dyDescent="0.2">
      <c r="A5202" s="11" t="str">
        <f>IF('Atual-TXT'!A5223&lt;&gt;"",LEFT('Atual-TXT'!A5223,15),"")</f>
        <v/>
      </c>
      <c r="B5202" s="11" t="str">
        <f>IF('Atual-TXT'!A5223&lt;&gt;"",RIGHT(LEFT('Atual-TXT'!A5223,51),34),"")</f>
        <v/>
      </c>
      <c r="C5202" s="12" t="str">
        <f>IF('Atual-TXT'!A5223&lt;&gt;"",VALUE(RIGHT(LEFT('Atual-TXT'!A5223,75),23)),"")</f>
        <v/>
      </c>
      <c r="D5202" s="11" t="str">
        <f>IF('Atual-TXT'!A5223&lt;&gt;"",RIGHT(LEFT('Atual-TXT'!A5223,77),1),"")</f>
        <v/>
      </c>
      <c r="E5202" s="12" t="str">
        <f>IF('Atual-TXT'!A5223&lt;&gt;"",IF(MOD(VALUE(LEFT(A5202,1)),2)=1,IF(D5202="D",C5202,-C5202),IF(D5202="C",C5202,-C5202)),"")</f>
        <v/>
      </c>
    </row>
    <row r="5203" spans="1:5" x14ac:dyDescent="0.2">
      <c r="A5203" s="11" t="str">
        <f>IF('Atual-TXT'!A5224&lt;&gt;"",LEFT('Atual-TXT'!A5224,15),"")</f>
        <v/>
      </c>
      <c r="B5203" s="11" t="str">
        <f>IF('Atual-TXT'!A5224&lt;&gt;"",RIGHT(LEFT('Atual-TXT'!A5224,51),34),"")</f>
        <v/>
      </c>
      <c r="C5203" s="12" t="str">
        <f>IF('Atual-TXT'!A5224&lt;&gt;"",VALUE(RIGHT(LEFT('Atual-TXT'!A5224,75),23)),"")</f>
        <v/>
      </c>
      <c r="D5203" s="11" t="str">
        <f>IF('Atual-TXT'!A5224&lt;&gt;"",RIGHT(LEFT('Atual-TXT'!A5224,77),1),"")</f>
        <v/>
      </c>
      <c r="E5203" s="12" t="str">
        <f>IF('Atual-TXT'!A5224&lt;&gt;"",IF(MOD(VALUE(LEFT(A5203,1)),2)=1,IF(D5203="D",C5203,-C5203),IF(D5203="C",C5203,-C5203)),"")</f>
        <v/>
      </c>
    </row>
    <row r="5204" spans="1:5" x14ac:dyDescent="0.2">
      <c r="A5204" s="11" t="str">
        <f>IF('Atual-TXT'!A5225&lt;&gt;"",LEFT('Atual-TXT'!A5225,15),"")</f>
        <v/>
      </c>
      <c r="B5204" s="11" t="str">
        <f>IF('Atual-TXT'!A5225&lt;&gt;"",RIGHT(LEFT('Atual-TXT'!A5225,51),34),"")</f>
        <v/>
      </c>
      <c r="C5204" s="12" t="str">
        <f>IF('Atual-TXT'!A5225&lt;&gt;"",VALUE(RIGHT(LEFT('Atual-TXT'!A5225,75),23)),"")</f>
        <v/>
      </c>
      <c r="D5204" s="11" t="str">
        <f>IF('Atual-TXT'!A5225&lt;&gt;"",RIGHT(LEFT('Atual-TXT'!A5225,77),1),"")</f>
        <v/>
      </c>
      <c r="E5204" s="12" t="str">
        <f>IF('Atual-TXT'!A5225&lt;&gt;"",IF(MOD(VALUE(LEFT(A5204,1)),2)=1,IF(D5204="D",C5204,-C5204),IF(D5204="C",C5204,-C5204)),"")</f>
        <v/>
      </c>
    </row>
    <row r="5205" spans="1:5" x14ac:dyDescent="0.2">
      <c r="A5205" s="11" t="str">
        <f>IF('Atual-TXT'!A5226&lt;&gt;"",LEFT('Atual-TXT'!A5226,15),"")</f>
        <v/>
      </c>
      <c r="B5205" s="11" t="str">
        <f>IF('Atual-TXT'!A5226&lt;&gt;"",RIGHT(LEFT('Atual-TXT'!A5226,51),34),"")</f>
        <v/>
      </c>
      <c r="C5205" s="12" t="str">
        <f>IF('Atual-TXT'!A5226&lt;&gt;"",VALUE(RIGHT(LEFT('Atual-TXT'!A5226,75),23)),"")</f>
        <v/>
      </c>
      <c r="D5205" s="11" t="str">
        <f>IF('Atual-TXT'!A5226&lt;&gt;"",RIGHT(LEFT('Atual-TXT'!A5226,77),1),"")</f>
        <v/>
      </c>
      <c r="E5205" s="12" t="str">
        <f>IF('Atual-TXT'!A5226&lt;&gt;"",IF(MOD(VALUE(LEFT(A5205,1)),2)=1,IF(D5205="D",C5205,-C5205),IF(D5205="C",C5205,-C5205)),"")</f>
        <v/>
      </c>
    </row>
    <row r="5206" spans="1:5" x14ac:dyDescent="0.2">
      <c r="A5206" s="11" t="str">
        <f>IF('Atual-TXT'!A5227&lt;&gt;"",LEFT('Atual-TXT'!A5227,15),"")</f>
        <v/>
      </c>
      <c r="B5206" s="11" t="str">
        <f>IF('Atual-TXT'!A5227&lt;&gt;"",RIGHT(LEFT('Atual-TXT'!A5227,51),34),"")</f>
        <v/>
      </c>
      <c r="C5206" s="12" t="str">
        <f>IF('Atual-TXT'!A5227&lt;&gt;"",VALUE(RIGHT(LEFT('Atual-TXT'!A5227,75),23)),"")</f>
        <v/>
      </c>
      <c r="D5206" s="11" t="str">
        <f>IF('Atual-TXT'!A5227&lt;&gt;"",RIGHT(LEFT('Atual-TXT'!A5227,77),1),"")</f>
        <v/>
      </c>
      <c r="E5206" s="12" t="str">
        <f>IF('Atual-TXT'!A5227&lt;&gt;"",IF(MOD(VALUE(LEFT(A5206,1)),2)=1,IF(D5206="D",C5206,-C5206),IF(D5206="C",C5206,-C5206)),"")</f>
        <v/>
      </c>
    </row>
    <row r="5207" spans="1:5" x14ac:dyDescent="0.2">
      <c r="A5207" s="11" t="str">
        <f>IF('Atual-TXT'!A5228&lt;&gt;"",LEFT('Atual-TXT'!A5228,15),"")</f>
        <v/>
      </c>
      <c r="B5207" s="11" t="str">
        <f>IF('Atual-TXT'!A5228&lt;&gt;"",RIGHT(LEFT('Atual-TXT'!A5228,51),34),"")</f>
        <v/>
      </c>
      <c r="C5207" s="12" t="str">
        <f>IF('Atual-TXT'!A5228&lt;&gt;"",VALUE(RIGHT(LEFT('Atual-TXT'!A5228,75),23)),"")</f>
        <v/>
      </c>
      <c r="D5207" s="11" t="str">
        <f>IF('Atual-TXT'!A5228&lt;&gt;"",RIGHT(LEFT('Atual-TXT'!A5228,77),1),"")</f>
        <v/>
      </c>
      <c r="E5207" s="12" t="str">
        <f>IF('Atual-TXT'!A5228&lt;&gt;"",IF(MOD(VALUE(LEFT(A5207,1)),2)=1,IF(D5207="D",C5207,-C5207),IF(D5207="C",C5207,-C5207)),"")</f>
        <v/>
      </c>
    </row>
    <row r="5208" spans="1:5" x14ac:dyDescent="0.2">
      <c r="A5208" s="11" t="str">
        <f>IF('Atual-TXT'!A5229&lt;&gt;"",LEFT('Atual-TXT'!A5229,15),"")</f>
        <v/>
      </c>
      <c r="B5208" s="11" t="str">
        <f>IF('Atual-TXT'!A5229&lt;&gt;"",RIGHT(LEFT('Atual-TXT'!A5229,51),34),"")</f>
        <v/>
      </c>
      <c r="C5208" s="12" t="str">
        <f>IF('Atual-TXT'!A5229&lt;&gt;"",VALUE(RIGHT(LEFT('Atual-TXT'!A5229,75),23)),"")</f>
        <v/>
      </c>
      <c r="D5208" s="11" t="str">
        <f>IF('Atual-TXT'!A5229&lt;&gt;"",RIGHT(LEFT('Atual-TXT'!A5229,77),1),"")</f>
        <v/>
      </c>
      <c r="E5208" s="12" t="str">
        <f>IF('Atual-TXT'!A5229&lt;&gt;"",IF(MOD(VALUE(LEFT(A5208,1)),2)=1,IF(D5208="D",C5208,-C5208),IF(D5208="C",C5208,-C5208)),"")</f>
        <v/>
      </c>
    </row>
    <row r="5209" spans="1:5" x14ac:dyDescent="0.2">
      <c r="A5209" s="11" t="str">
        <f>IF('Atual-TXT'!A5230&lt;&gt;"",LEFT('Atual-TXT'!A5230,15),"")</f>
        <v/>
      </c>
      <c r="B5209" s="11" t="str">
        <f>IF('Atual-TXT'!A5230&lt;&gt;"",RIGHT(LEFT('Atual-TXT'!A5230,51),34),"")</f>
        <v/>
      </c>
      <c r="C5209" s="12" t="str">
        <f>IF('Atual-TXT'!A5230&lt;&gt;"",VALUE(RIGHT(LEFT('Atual-TXT'!A5230,75),23)),"")</f>
        <v/>
      </c>
      <c r="D5209" s="11" t="str">
        <f>IF('Atual-TXT'!A5230&lt;&gt;"",RIGHT(LEFT('Atual-TXT'!A5230,77),1),"")</f>
        <v/>
      </c>
      <c r="E5209" s="12" t="str">
        <f>IF('Atual-TXT'!A5230&lt;&gt;"",IF(MOD(VALUE(LEFT(A5209,1)),2)=1,IF(D5209="D",C5209,-C5209),IF(D5209="C",C5209,-C5209)),"")</f>
        <v/>
      </c>
    </row>
    <row r="5210" spans="1:5" x14ac:dyDescent="0.2">
      <c r="A5210" s="11" t="str">
        <f>IF('Atual-TXT'!A5231&lt;&gt;"",LEFT('Atual-TXT'!A5231,15),"")</f>
        <v/>
      </c>
      <c r="B5210" s="11" t="str">
        <f>IF('Atual-TXT'!A5231&lt;&gt;"",RIGHT(LEFT('Atual-TXT'!A5231,51),34),"")</f>
        <v/>
      </c>
      <c r="C5210" s="12" t="str">
        <f>IF('Atual-TXT'!A5231&lt;&gt;"",VALUE(RIGHT(LEFT('Atual-TXT'!A5231,75),23)),"")</f>
        <v/>
      </c>
      <c r="D5210" s="11" t="str">
        <f>IF('Atual-TXT'!A5231&lt;&gt;"",RIGHT(LEFT('Atual-TXT'!A5231,77),1),"")</f>
        <v/>
      </c>
      <c r="E5210" s="12" t="str">
        <f>IF('Atual-TXT'!A5231&lt;&gt;"",IF(MOD(VALUE(LEFT(A5210,1)),2)=1,IF(D5210="D",C5210,-C5210),IF(D5210="C",C5210,-C5210)),"")</f>
        <v/>
      </c>
    </row>
    <row r="5211" spans="1:5" x14ac:dyDescent="0.2">
      <c r="A5211" s="11" t="str">
        <f>IF('Atual-TXT'!A5232&lt;&gt;"",LEFT('Atual-TXT'!A5232,15),"")</f>
        <v/>
      </c>
      <c r="B5211" s="11" t="str">
        <f>IF('Atual-TXT'!A5232&lt;&gt;"",RIGHT(LEFT('Atual-TXT'!A5232,51),34),"")</f>
        <v/>
      </c>
      <c r="C5211" s="12" t="str">
        <f>IF('Atual-TXT'!A5232&lt;&gt;"",VALUE(RIGHT(LEFT('Atual-TXT'!A5232,75),23)),"")</f>
        <v/>
      </c>
      <c r="D5211" s="11" t="str">
        <f>IF('Atual-TXT'!A5232&lt;&gt;"",RIGHT(LEFT('Atual-TXT'!A5232,77),1),"")</f>
        <v/>
      </c>
      <c r="E5211" s="12" t="str">
        <f>IF('Atual-TXT'!A5232&lt;&gt;"",IF(MOD(VALUE(LEFT(A5211,1)),2)=1,IF(D5211="D",C5211,-C5211),IF(D5211="C",C5211,-C5211)),"")</f>
        <v/>
      </c>
    </row>
    <row r="5212" spans="1:5" x14ac:dyDescent="0.2">
      <c r="A5212" s="11" t="str">
        <f>IF('Atual-TXT'!A5233&lt;&gt;"",LEFT('Atual-TXT'!A5233,15),"")</f>
        <v/>
      </c>
      <c r="B5212" s="11" t="str">
        <f>IF('Atual-TXT'!A5233&lt;&gt;"",RIGHT(LEFT('Atual-TXT'!A5233,51),34),"")</f>
        <v/>
      </c>
      <c r="C5212" s="12" t="str">
        <f>IF('Atual-TXT'!A5233&lt;&gt;"",VALUE(RIGHT(LEFT('Atual-TXT'!A5233,75),23)),"")</f>
        <v/>
      </c>
      <c r="D5212" s="11" t="str">
        <f>IF('Atual-TXT'!A5233&lt;&gt;"",RIGHT(LEFT('Atual-TXT'!A5233,77),1),"")</f>
        <v/>
      </c>
      <c r="E5212" s="12" t="str">
        <f>IF('Atual-TXT'!A5233&lt;&gt;"",IF(MOD(VALUE(LEFT(A5212,1)),2)=1,IF(D5212="D",C5212,-C5212),IF(D5212="C",C5212,-C5212)),"")</f>
        <v/>
      </c>
    </row>
    <row r="5213" spans="1:5" x14ac:dyDescent="0.2">
      <c r="A5213" s="11" t="str">
        <f>IF('Atual-TXT'!A5234&lt;&gt;"",LEFT('Atual-TXT'!A5234,15),"")</f>
        <v/>
      </c>
      <c r="B5213" s="11" t="str">
        <f>IF('Atual-TXT'!A5234&lt;&gt;"",RIGHT(LEFT('Atual-TXT'!A5234,51),34),"")</f>
        <v/>
      </c>
      <c r="C5213" s="12" t="str">
        <f>IF('Atual-TXT'!A5234&lt;&gt;"",VALUE(RIGHT(LEFT('Atual-TXT'!A5234,75),23)),"")</f>
        <v/>
      </c>
      <c r="D5213" s="11" t="str">
        <f>IF('Atual-TXT'!A5234&lt;&gt;"",RIGHT(LEFT('Atual-TXT'!A5234,77),1),"")</f>
        <v/>
      </c>
      <c r="E5213" s="12" t="str">
        <f>IF('Atual-TXT'!A5234&lt;&gt;"",IF(MOD(VALUE(LEFT(A5213,1)),2)=1,IF(D5213="D",C5213,-C5213),IF(D5213="C",C5213,-C5213)),"")</f>
        <v/>
      </c>
    </row>
    <row r="5214" spans="1:5" x14ac:dyDescent="0.2">
      <c r="A5214" s="11" t="str">
        <f>IF('Atual-TXT'!A5235&lt;&gt;"",LEFT('Atual-TXT'!A5235,15),"")</f>
        <v/>
      </c>
      <c r="B5214" s="11" t="str">
        <f>IF('Atual-TXT'!A5235&lt;&gt;"",RIGHT(LEFT('Atual-TXT'!A5235,51),34),"")</f>
        <v/>
      </c>
      <c r="C5214" s="12" t="str">
        <f>IF('Atual-TXT'!A5235&lt;&gt;"",VALUE(RIGHT(LEFT('Atual-TXT'!A5235,75),23)),"")</f>
        <v/>
      </c>
      <c r="D5214" s="11" t="str">
        <f>IF('Atual-TXT'!A5235&lt;&gt;"",RIGHT(LEFT('Atual-TXT'!A5235,77),1),"")</f>
        <v/>
      </c>
      <c r="E5214" s="12" t="str">
        <f>IF('Atual-TXT'!A5235&lt;&gt;"",IF(MOD(VALUE(LEFT(A5214,1)),2)=1,IF(D5214="D",C5214,-C5214),IF(D5214="C",C5214,-C5214)),"")</f>
        <v/>
      </c>
    </row>
    <row r="5215" spans="1:5" x14ac:dyDescent="0.2">
      <c r="A5215" s="11" t="str">
        <f>IF('Atual-TXT'!A5236&lt;&gt;"",LEFT('Atual-TXT'!A5236,15),"")</f>
        <v/>
      </c>
      <c r="B5215" s="11" t="str">
        <f>IF('Atual-TXT'!A5236&lt;&gt;"",RIGHT(LEFT('Atual-TXT'!A5236,51),34),"")</f>
        <v/>
      </c>
      <c r="C5215" s="12" t="str">
        <f>IF('Atual-TXT'!A5236&lt;&gt;"",VALUE(RIGHT(LEFT('Atual-TXT'!A5236,75),23)),"")</f>
        <v/>
      </c>
      <c r="D5215" s="11" t="str">
        <f>IF('Atual-TXT'!A5236&lt;&gt;"",RIGHT(LEFT('Atual-TXT'!A5236,77),1),"")</f>
        <v/>
      </c>
      <c r="E5215" s="12" t="str">
        <f>IF('Atual-TXT'!A5236&lt;&gt;"",IF(MOD(VALUE(LEFT(A5215,1)),2)=1,IF(D5215="D",C5215,-C5215),IF(D5215="C",C5215,-C5215)),"")</f>
        <v/>
      </c>
    </row>
    <row r="5216" spans="1:5" x14ac:dyDescent="0.2">
      <c r="A5216" s="11" t="str">
        <f>IF('Atual-TXT'!A5237&lt;&gt;"",LEFT('Atual-TXT'!A5237,15),"")</f>
        <v/>
      </c>
      <c r="B5216" s="11" t="str">
        <f>IF('Atual-TXT'!A5237&lt;&gt;"",RIGHT(LEFT('Atual-TXT'!A5237,51),34),"")</f>
        <v/>
      </c>
      <c r="C5216" s="12" t="str">
        <f>IF('Atual-TXT'!A5237&lt;&gt;"",VALUE(RIGHT(LEFT('Atual-TXT'!A5237,75),23)),"")</f>
        <v/>
      </c>
      <c r="D5216" s="11" t="str">
        <f>IF('Atual-TXT'!A5237&lt;&gt;"",RIGHT(LEFT('Atual-TXT'!A5237,77),1),"")</f>
        <v/>
      </c>
      <c r="E5216" s="12" t="str">
        <f>IF('Atual-TXT'!A5237&lt;&gt;"",IF(MOD(VALUE(LEFT(A5216,1)),2)=1,IF(D5216="D",C5216,-C5216),IF(D5216="C",C5216,-C5216)),"")</f>
        <v/>
      </c>
    </row>
    <row r="5217" spans="1:5" x14ac:dyDescent="0.2">
      <c r="A5217" s="11" t="str">
        <f>IF('Atual-TXT'!A5238&lt;&gt;"",LEFT('Atual-TXT'!A5238,15),"")</f>
        <v/>
      </c>
      <c r="B5217" s="11" t="str">
        <f>IF('Atual-TXT'!A5238&lt;&gt;"",RIGHT(LEFT('Atual-TXT'!A5238,51),34),"")</f>
        <v/>
      </c>
      <c r="C5217" s="12" t="str">
        <f>IF('Atual-TXT'!A5238&lt;&gt;"",VALUE(RIGHT(LEFT('Atual-TXT'!A5238,75),23)),"")</f>
        <v/>
      </c>
      <c r="D5217" s="11" t="str">
        <f>IF('Atual-TXT'!A5238&lt;&gt;"",RIGHT(LEFT('Atual-TXT'!A5238,77),1),"")</f>
        <v/>
      </c>
      <c r="E5217" s="12" t="str">
        <f>IF('Atual-TXT'!A5238&lt;&gt;"",IF(MOD(VALUE(LEFT(A5217,1)),2)=1,IF(D5217="D",C5217,-C5217),IF(D5217="C",C5217,-C5217)),"")</f>
        <v/>
      </c>
    </row>
    <row r="5218" spans="1:5" x14ac:dyDescent="0.2">
      <c r="A5218" s="11" t="str">
        <f>IF('Atual-TXT'!A5239&lt;&gt;"",LEFT('Atual-TXT'!A5239,15),"")</f>
        <v/>
      </c>
      <c r="B5218" s="11" t="str">
        <f>IF('Atual-TXT'!A5239&lt;&gt;"",RIGHT(LEFT('Atual-TXT'!A5239,51),34),"")</f>
        <v/>
      </c>
      <c r="C5218" s="12" t="str">
        <f>IF('Atual-TXT'!A5239&lt;&gt;"",VALUE(RIGHT(LEFT('Atual-TXT'!A5239,75),23)),"")</f>
        <v/>
      </c>
      <c r="D5218" s="11" t="str">
        <f>IF('Atual-TXT'!A5239&lt;&gt;"",RIGHT(LEFT('Atual-TXT'!A5239,77),1),"")</f>
        <v/>
      </c>
      <c r="E5218" s="12" t="str">
        <f>IF('Atual-TXT'!A5239&lt;&gt;"",IF(MOD(VALUE(LEFT(A5218,1)),2)=1,IF(D5218="D",C5218,-C5218),IF(D5218="C",C5218,-C5218)),"")</f>
        <v/>
      </c>
    </row>
    <row r="5219" spans="1:5" x14ac:dyDescent="0.2">
      <c r="A5219" s="11" t="str">
        <f>IF('Atual-TXT'!A5240&lt;&gt;"",LEFT('Atual-TXT'!A5240,15),"")</f>
        <v/>
      </c>
      <c r="B5219" s="11" t="str">
        <f>IF('Atual-TXT'!A5240&lt;&gt;"",RIGHT(LEFT('Atual-TXT'!A5240,51),34),"")</f>
        <v/>
      </c>
      <c r="C5219" s="12" t="str">
        <f>IF('Atual-TXT'!A5240&lt;&gt;"",VALUE(RIGHT(LEFT('Atual-TXT'!A5240,75),23)),"")</f>
        <v/>
      </c>
      <c r="D5219" s="11" t="str">
        <f>IF('Atual-TXT'!A5240&lt;&gt;"",RIGHT(LEFT('Atual-TXT'!A5240,77),1),"")</f>
        <v/>
      </c>
      <c r="E5219" s="12" t="str">
        <f>IF('Atual-TXT'!A5240&lt;&gt;"",IF(MOD(VALUE(LEFT(A5219,1)),2)=1,IF(D5219="D",C5219,-C5219),IF(D5219="C",C5219,-C5219)),"")</f>
        <v/>
      </c>
    </row>
    <row r="5220" spans="1:5" x14ac:dyDescent="0.2">
      <c r="A5220" s="11" t="str">
        <f>IF('Atual-TXT'!A5241&lt;&gt;"",LEFT('Atual-TXT'!A5241,15),"")</f>
        <v/>
      </c>
      <c r="B5220" s="11" t="str">
        <f>IF('Atual-TXT'!A5241&lt;&gt;"",RIGHT(LEFT('Atual-TXT'!A5241,51),34),"")</f>
        <v/>
      </c>
      <c r="C5220" s="12" t="str">
        <f>IF('Atual-TXT'!A5241&lt;&gt;"",VALUE(RIGHT(LEFT('Atual-TXT'!A5241,75),23)),"")</f>
        <v/>
      </c>
      <c r="D5220" s="11" t="str">
        <f>IF('Atual-TXT'!A5241&lt;&gt;"",RIGHT(LEFT('Atual-TXT'!A5241,77),1),"")</f>
        <v/>
      </c>
      <c r="E5220" s="12" t="str">
        <f>IF('Atual-TXT'!A5241&lt;&gt;"",IF(MOD(VALUE(LEFT(A5220,1)),2)=1,IF(D5220="D",C5220,-C5220),IF(D5220="C",C5220,-C5220)),"")</f>
        <v/>
      </c>
    </row>
    <row r="5221" spans="1:5" x14ac:dyDescent="0.2">
      <c r="A5221" s="11" t="str">
        <f>IF('Atual-TXT'!A5242&lt;&gt;"",LEFT('Atual-TXT'!A5242,15),"")</f>
        <v/>
      </c>
      <c r="B5221" s="11" t="str">
        <f>IF('Atual-TXT'!A5242&lt;&gt;"",RIGHT(LEFT('Atual-TXT'!A5242,51),34),"")</f>
        <v/>
      </c>
      <c r="C5221" s="12" t="str">
        <f>IF('Atual-TXT'!A5242&lt;&gt;"",VALUE(RIGHT(LEFT('Atual-TXT'!A5242,75),23)),"")</f>
        <v/>
      </c>
      <c r="D5221" s="11" t="str">
        <f>IF('Atual-TXT'!A5242&lt;&gt;"",RIGHT(LEFT('Atual-TXT'!A5242,77),1),"")</f>
        <v/>
      </c>
      <c r="E5221" s="12" t="str">
        <f>IF('Atual-TXT'!A5242&lt;&gt;"",IF(MOD(VALUE(LEFT(A5221,1)),2)=1,IF(D5221="D",C5221,-C5221),IF(D5221="C",C5221,-C5221)),"")</f>
        <v/>
      </c>
    </row>
    <row r="5222" spans="1:5" x14ac:dyDescent="0.2">
      <c r="A5222" s="11" t="str">
        <f>IF('Atual-TXT'!A5243&lt;&gt;"",LEFT('Atual-TXT'!A5243,15),"")</f>
        <v/>
      </c>
      <c r="B5222" s="11" t="str">
        <f>IF('Atual-TXT'!A5243&lt;&gt;"",RIGHT(LEFT('Atual-TXT'!A5243,51),34),"")</f>
        <v/>
      </c>
      <c r="C5222" s="12" t="str">
        <f>IF('Atual-TXT'!A5243&lt;&gt;"",VALUE(RIGHT(LEFT('Atual-TXT'!A5243,75),23)),"")</f>
        <v/>
      </c>
      <c r="D5222" s="11" t="str">
        <f>IF('Atual-TXT'!A5243&lt;&gt;"",RIGHT(LEFT('Atual-TXT'!A5243,77),1),"")</f>
        <v/>
      </c>
      <c r="E5222" s="12" t="str">
        <f>IF('Atual-TXT'!A5243&lt;&gt;"",IF(MOD(VALUE(LEFT(A5222,1)),2)=1,IF(D5222="D",C5222,-C5222),IF(D5222="C",C5222,-C5222)),"")</f>
        <v/>
      </c>
    </row>
    <row r="5223" spans="1:5" x14ac:dyDescent="0.2">
      <c r="A5223" s="11" t="str">
        <f>IF('Atual-TXT'!A5244&lt;&gt;"",LEFT('Atual-TXT'!A5244,15),"")</f>
        <v/>
      </c>
      <c r="B5223" s="11" t="str">
        <f>IF('Atual-TXT'!A5244&lt;&gt;"",RIGHT(LEFT('Atual-TXT'!A5244,51),34),"")</f>
        <v/>
      </c>
      <c r="C5223" s="12" t="str">
        <f>IF('Atual-TXT'!A5244&lt;&gt;"",VALUE(RIGHT(LEFT('Atual-TXT'!A5244,75),23)),"")</f>
        <v/>
      </c>
      <c r="D5223" s="11" t="str">
        <f>IF('Atual-TXT'!A5244&lt;&gt;"",RIGHT(LEFT('Atual-TXT'!A5244,77),1),"")</f>
        <v/>
      </c>
      <c r="E5223" s="12" t="str">
        <f>IF('Atual-TXT'!A5244&lt;&gt;"",IF(MOD(VALUE(LEFT(A5223,1)),2)=1,IF(D5223="D",C5223,-C5223),IF(D5223="C",C5223,-C5223)),"")</f>
        <v/>
      </c>
    </row>
    <row r="5224" spans="1:5" x14ac:dyDescent="0.2">
      <c r="A5224" s="11" t="str">
        <f>IF('Atual-TXT'!A5245&lt;&gt;"",LEFT('Atual-TXT'!A5245,15),"")</f>
        <v/>
      </c>
      <c r="B5224" s="11" t="str">
        <f>IF('Atual-TXT'!A5245&lt;&gt;"",RIGHT(LEFT('Atual-TXT'!A5245,51),34),"")</f>
        <v/>
      </c>
      <c r="C5224" s="12" t="str">
        <f>IF('Atual-TXT'!A5245&lt;&gt;"",VALUE(RIGHT(LEFT('Atual-TXT'!A5245,75),23)),"")</f>
        <v/>
      </c>
      <c r="D5224" s="11" t="str">
        <f>IF('Atual-TXT'!A5245&lt;&gt;"",RIGHT(LEFT('Atual-TXT'!A5245,77),1),"")</f>
        <v/>
      </c>
      <c r="E5224" s="12" t="str">
        <f>IF('Atual-TXT'!A5245&lt;&gt;"",IF(MOD(VALUE(LEFT(A5224,1)),2)=1,IF(D5224="D",C5224,-C5224),IF(D5224="C",C5224,-C5224)),"")</f>
        <v/>
      </c>
    </row>
    <row r="5225" spans="1:5" x14ac:dyDescent="0.2">
      <c r="A5225" s="11" t="str">
        <f>IF('Atual-TXT'!A5246&lt;&gt;"",LEFT('Atual-TXT'!A5246,15),"")</f>
        <v/>
      </c>
      <c r="B5225" s="11" t="str">
        <f>IF('Atual-TXT'!A5246&lt;&gt;"",RIGHT(LEFT('Atual-TXT'!A5246,51),34),"")</f>
        <v/>
      </c>
      <c r="C5225" s="12" t="str">
        <f>IF('Atual-TXT'!A5246&lt;&gt;"",VALUE(RIGHT(LEFT('Atual-TXT'!A5246,75),23)),"")</f>
        <v/>
      </c>
      <c r="D5225" s="11" t="str">
        <f>IF('Atual-TXT'!A5246&lt;&gt;"",RIGHT(LEFT('Atual-TXT'!A5246,77),1),"")</f>
        <v/>
      </c>
      <c r="E5225" s="12" t="str">
        <f>IF('Atual-TXT'!A5246&lt;&gt;"",IF(MOD(VALUE(LEFT(A5225,1)),2)=1,IF(D5225="D",C5225,-C5225),IF(D5225="C",C5225,-C5225)),"")</f>
        <v/>
      </c>
    </row>
    <row r="5226" spans="1:5" x14ac:dyDescent="0.2">
      <c r="A5226" s="11" t="str">
        <f>IF('Atual-TXT'!A5247&lt;&gt;"",LEFT('Atual-TXT'!A5247,15),"")</f>
        <v/>
      </c>
      <c r="B5226" s="11" t="str">
        <f>IF('Atual-TXT'!A5247&lt;&gt;"",RIGHT(LEFT('Atual-TXT'!A5247,51),34),"")</f>
        <v/>
      </c>
      <c r="C5226" s="12" t="str">
        <f>IF('Atual-TXT'!A5247&lt;&gt;"",VALUE(RIGHT(LEFT('Atual-TXT'!A5247,75),23)),"")</f>
        <v/>
      </c>
      <c r="D5226" s="11" t="str">
        <f>IF('Atual-TXT'!A5247&lt;&gt;"",RIGHT(LEFT('Atual-TXT'!A5247,77),1),"")</f>
        <v/>
      </c>
      <c r="E5226" s="12" t="str">
        <f>IF('Atual-TXT'!A5247&lt;&gt;"",IF(MOD(VALUE(LEFT(A5226,1)),2)=1,IF(D5226="D",C5226,-C5226),IF(D5226="C",C5226,-C5226)),"")</f>
        <v/>
      </c>
    </row>
    <row r="5227" spans="1:5" x14ac:dyDescent="0.2">
      <c r="A5227" s="11" t="str">
        <f>IF('Atual-TXT'!A5248&lt;&gt;"",LEFT('Atual-TXT'!A5248,15),"")</f>
        <v/>
      </c>
      <c r="B5227" s="11" t="str">
        <f>IF('Atual-TXT'!A5248&lt;&gt;"",RIGHT(LEFT('Atual-TXT'!A5248,51),34),"")</f>
        <v/>
      </c>
      <c r="C5227" s="12" t="str">
        <f>IF('Atual-TXT'!A5248&lt;&gt;"",VALUE(RIGHT(LEFT('Atual-TXT'!A5248,75),23)),"")</f>
        <v/>
      </c>
      <c r="D5227" s="11" t="str">
        <f>IF('Atual-TXT'!A5248&lt;&gt;"",RIGHT(LEFT('Atual-TXT'!A5248,77),1),"")</f>
        <v/>
      </c>
      <c r="E5227" s="12" t="str">
        <f>IF('Atual-TXT'!A5248&lt;&gt;"",IF(MOD(VALUE(LEFT(A5227,1)),2)=1,IF(D5227="D",C5227,-C5227),IF(D5227="C",C5227,-C5227)),"")</f>
        <v/>
      </c>
    </row>
    <row r="5228" spans="1:5" x14ac:dyDescent="0.2">
      <c r="A5228" s="11" t="str">
        <f>IF('Atual-TXT'!A5249&lt;&gt;"",LEFT('Atual-TXT'!A5249,15),"")</f>
        <v/>
      </c>
      <c r="B5228" s="11" t="str">
        <f>IF('Atual-TXT'!A5249&lt;&gt;"",RIGHT(LEFT('Atual-TXT'!A5249,51),34),"")</f>
        <v/>
      </c>
      <c r="C5228" s="12" t="str">
        <f>IF('Atual-TXT'!A5249&lt;&gt;"",VALUE(RIGHT(LEFT('Atual-TXT'!A5249,75),23)),"")</f>
        <v/>
      </c>
      <c r="D5228" s="11" t="str">
        <f>IF('Atual-TXT'!A5249&lt;&gt;"",RIGHT(LEFT('Atual-TXT'!A5249,77),1),"")</f>
        <v/>
      </c>
      <c r="E5228" s="12" t="str">
        <f>IF('Atual-TXT'!A5249&lt;&gt;"",IF(MOD(VALUE(LEFT(A5228,1)),2)=1,IF(D5228="D",C5228,-C5228),IF(D5228="C",C5228,-C5228)),"")</f>
        <v/>
      </c>
    </row>
    <row r="5229" spans="1:5" x14ac:dyDescent="0.2">
      <c r="A5229" s="11" t="str">
        <f>IF('Atual-TXT'!A5250&lt;&gt;"",LEFT('Atual-TXT'!A5250,15),"")</f>
        <v/>
      </c>
      <c r="B5229" s="11" t="str">
        <f>IF('Atual-TXT'!A5250&lt;&gt;"",RIGHT(LEFT('Atual-TXT'!A5250,51),34),"")</f>
        <v/>
      </c>
      <c r="C5229" s="12" t="str">
        <f>IF('Atual-TXT'!A5250&lt;&gt;"",VALUE(RIGHT(LEFT('Atual-TXT'!A5250,75),23)),"")</f>
        <v/>
      </c>
      <c r="D5229" s="11" t="str">
        <f>IF('Atual-TXT'!A5250&lt;&gt;"",RIGHT(LEFT('Atual-TXT'!A5250,77),1),"")</f>
        <v/>
      </c>
      <c r="E5229" s="12" t="str">
        <f>IF('Atual-TXT'!A5250&lt;&gt;"",IF(MOD(VALUE(LEFT(A5229,1)),2)=1,IF(D5229="D",C5229,-C5229),IF(D5229="C",C5229,-C5229)),"")</f>
        <v/>
      </c>
    </row>
    <row r="5230" spans="1:5" x14ac:dyDescent="0.2">
      <c r="A5230" s="11" t="str">
        <f>IF('Atual-TXT'!A5251&lt;&gt;"",LEFT('Atual-TXT'!A5251,15),"")</f>
        <v/>
      </c>
      <c r="B5230" s="11" t="str">
        <f>IF('Atual-TXT'!A5251&lt;&gt;"",RIGHT(LEFT('Atual-TXT'!A5251,51),34),"")</f>
        <v/>
      </c>
      <c r="C5230" s="12" t="str">
        <f>IF('Atual-TXT'!A5251&lt;&gt;"",VALUE(RIGHT(LEFT('Atual-TXT'!A5251,75),23)),"")</f>
        <v/>
      </c>
      <c r="D5230" s="11" t="str">
        <f>IF('Atual-TXT'!A5251&lt;&gt;"",RIGHT(LEFT('Atual-TXT'!A5251,77),1),"")</f>
        <v/>
      </c>
      <c r="E5230" s="12" t="str">
        <f>IF('Atual-TXT'!A5251&lt;&gt;"",IF(MOD(VALUE(LEFT(A5230,1)),2)=1,IF(D5230="D",C5230,-C5230),IF(D5230="C",C5230,-C5230)),"")</f>
        <v/>
      </c>
    </row>
    <row r="5231" spans="1:5" x14ac:dyDescent="0.2">
      <c r="A5231" s="11" t="str">
        <f>IF('Atual-TXT'!A5252&lt;&gt;"",LEFT('Atual-TXT'!A5252,15),"")</f>
        <v/>
      </c>
      <c r="B5231" s="11" t="str">
        <f>IF('Atual-TXT'!A5252&lt;&gt;"",RIGHT(LEFT('Atual-TXT'!A5252,51),34),"")</f>
        <v/>
      </c>
      <c r="C5231" s="12" t="str">
        <f>IF('Atual-TXT'!A5252&lt;&gt;"",VALUE(RIGHT(LEFT('Atual-TXT'!A5252,75),23)),"")</f>
        <v/>
      </c>
      <c r="D5231" s="11" t="str">
        <f>IF('Atual-TXT'!A5252&lt;&gt;"",RIGHT(LEFT('Atual-TXT'!A5252,77),1),"")</f>
        <v/>
      </c>
      <c r="E5231" s="12" t="str">
        <f>IF('Atual-TXT'!A5252&lt;&gt;"",IF(MOD(VALUE(LEFT(A5231,1)),2)=1,IF(D5231="D",C5231,-C5231),IF(D5231="C",C5231,-C5231)),"")</f>
        <v/>
      </c>
    </row>
    <row r="5232" spans="1:5" x14ac:dyDescent="0.2">
      <c r="A5232" s="11" t="str">
        <f>IF('Atual-TXT'!A5253&lt;&gt;"",LEFT('Atual-TXT'!A5253,15),"")</f>
        <v/>
      </c>
      <c r="B5232" s="11" t="str">
        <f>IF('Atual-TXT'!A5253&lt;&gt;"",RIGHT(LEFT('Atual-TXT'!A5253,51),34),"")</f>
        <v/>
      </c>
      <c r="C5232" s="12" t="str">
        <f>IF('Atual-TXT'!A5253&lt;&gt;"",VALUE(RIGHT(LEFT('Atual-TXT'!A5253,75),23)),"")</f>
        <v/>
      </c>
      <c r="D5232" s="11" t="str">
        <f>IF('Atual-TXT'!A5253&lt;&gt;"",RIGHT(LEFT('Atual-TXT'!A5253,77),1),"")</f>
        <v/>
      </c>
      <c r="E5232" s="12" t="str">
        <f>IF('Atual-TXT'!A5253&lt;&gt;"",IF(MOD(VALUE(LEFT(A5232,1)),2)=1,IF(D5232="D",C5232,-C5232),IF(D5232="C",C5232,-C5232)),"")</f>
        <v/>
      </c>
    </row>
    <row r="5233" spans="1:5" x14ac:dyDescent="0.2">
      <c r="A5233" s="11" t="str">
        <f>IF('Atual-TXT'!A5254&lt;&gt;"",LEFT('Atual-TXT'!A5254,15),"")</f>
        <v/>
      </c>
      <c r="B5233" s="11" t="str">
        <f>IF('Atual-TXT'!A5254&lt;&gt;"",RIGHT(LEFT('Atual-TXT'!A5254,51),34),"")</f>
        <v/>
      </c>
      <c r="C5233" s="12" t="str">
        <f>IF('Atual-TXT'!A5254&lt;&gt;"",VALUE(RIGHT(LEFT('Atual-TXT'!A5254,75),23)),"")</f>
        <v/>
      </c>
      <c r="D5233" s="11" t="str">
        <f>IF('Atual-TXT'!A5254&lt;&gt;"",RIGHT(LEFT('Atual-TXT'!A5254,77),1),"")</f>
        <v/>
      </c>
      <c r="E5233" s="12" t="str">
        <f>IF('Atual-TXT'!A5254&lt;&gt;"",IF(MOD(VALUE(LEFT(A5233,1)),2)=1,IF(D5233="D",C5233,-C5233),IF(D5233="C",C5233,-C5233)),"")</f>
        <v/>
      </c>
    </row>
    <row r="5234" spans="1:5" x14ac:dyDescent="0.2">
      <c r="A5234" s="11" t="str">
        <f>IF('Atual-TXT'!A5255&lt;&gt;"",LEFT('Atual-TXT'!A5255,15),"")</f>
        <v/>
      </c>
      <c r="B5234" s="11" t="str">
        <f>IF('Atual-TXT'!A5255&lt;&gt;"",RIGHT(LEFT('Atual-TXT'!A5255,51),34),"")</f>
        <v/>
      </c>
      <c r="C5234" s="12" t="str">
        <f>IF('Atual-TXT'!A5255&lt;&gt;"",VALUE(RIGHT(LEFT('Atual-TXT'!A5255,75),23)),"")</f>
        <v/>
      </c>
      <c r="D5234" s="11" t="str">
        <f>IF('Atual-TXT'!A5255&lt;&gt;"",RIGHT(LEFT('Atual-TXT'!A5255,77),1),"")</f>
        <v/>
      </c>
      <c r="E5234" s="12" t="str">
        <f>IF('Atual-TXT'!A5255&lt;&gt;"",IF(MOD(VALUE(LEFT(A5234,1)),2)=1,IF(D5234="D",C5234,-C5234),IF(D5234="C",C5234,-C5234)),"")</f>
        <v/>
      </c>
    </row>
    <row r="5235" spans="1:5" x14ac:dyDescent="0.2">
      <c r="A5235" s="11" t="str">
        <f>IF('Atual-TXT'!A5256&lt;&gt;"",LEFT('Atual-TXT'!A5256,15),"")</f>
        <v/>
      </c>
      <c r="B5235" s="11" t="str">
        <f>IF('Atual-TXT'!A5256&lt;&gt;"",RIGHT(LEFT('Atual-TXT'!A5256,51),34),"")</f>
        <v/>
      </c>
      <c r="C5235" s="12" t="str">
        <f>IF('Atual-TXT'!A5256&lt;&gt;"",VALUE(RIGHT(LEFT('Atual-TXT'!A5256,75),23)),"")</f>
        <v/>
      </c>
      <c r="D5235" s="11" t="str">
        <f>IF('Atual-TXT'!A5256&lt;&gt;"",RIGHT(LEFT('Atual-TXT'!A5256,77),1),"")</f>
        <v/>
      </c>
      <c r="E5235" s="12" t="str">
        <f>IF('Atual-TXT'!A5256&lt;&gt;"",IF(MOD(VALUE(LEFT(A5235,1)),2)=1,IF(D5235="D",C5235,-C5235),IF(D5235="C",C5235,-C5235)),"")</f>
        <v/>
      </c>
    </row>
    <row r="5236" spans="1:5" x14ac:dyDescent="0.2">
      <c r="A5236" s="11" t="str">
        <f>IF('Atual-TXT'!A5257&lt;&gt;"",LEFT('Atual-TXT'!A5257,15),"")</f>
        <v/>
      </c>
      <c r="B5236" s="11" t="str">
        <f>IF('Atual-TXT'!A5257&lt;&gt;"",RIGHT(LEFT('Atual-TXT'!A5257,51),34),"")</f>
        <v/>
      </c>
      <c r="C5236" s="12" t="str">
        <f>IF('Atual-TXT'!A5257&lt;&gt;"",VALUE(RIGHT(LEFT('Atual-TXT'!A5257,75),23)),"")</f>
        <v/>
      </c>
      <c r="D5236" s="11" t="str">
        <f>IF('Atual-TXT'!A5257&lt;&gt;"",RIGHT(LEFT('Atual-TXT'!A5257,77),1),"")</f>
        <v/>
      </c>
      <c r="E5236" s="12" t="str">
        <f>IF('Atual-TXT'!A5257&lt;&gt;"",IF(MOD(VALUE(LEFT(A5236,1)),2)=1,IF(D5236="D",C5236,-C5236),IF(D5236="C",C5236,-C5236)),"")</f>
        <v/>
      </c>
    </row>
    <row r="5237" spans="1:5" x14ac:dyDescent="0.2">
      <c r="A5237" s="11" t="str">
        <f>IF('Atual-TXT'!A5258&lt;&gt;"",LEFT('Atual-TXT'!A5258,15),"")</f>
        <v/>
      </c>
      <c r="B5237" s="11" t="str">
        <f>IF('Atual-TXT'!A5258&lt;&gt;"",RIGHT(LEFT('Atual-TXT'!A5258,51),34),"")</f>
        <v/>
      </c>
      <c r="C5237" s="12" t="str">
        <f>IF('Atual-TXT'!A5258&lt;&gt;"",VALUE(RIGHT(LEFT('Atual-TXT'!A5258,75),23)),"")</f>
        <v/>
      </c>
      <c r="D5237" s="11" t="str">
        <f>IF('Atual-TXT'!A5258&lt;&gt;"",RIGHT(LEFT('Atual-TXT'!A5258,77),1),"")</f>
        <v/>
      </c>
      <c r="E5237" s="12" t="str">
        <f>IF('Atual-TXT'!A5258&lt;&gt;"",IF(MOD(VALUE(LEFT(A5237,1)),2)=1,IF(D5237="D",C5237,-C5237),IF(D5237="C",C5237,-C5237)),"")</f>
        <v/>
      </c>
    </row>
    <row r="5238" spans="1:5" x14ac:dyDescent="0.2">
      <c r="A5238" s="11" t="str">
        <f>IF('Atual-TXT'!A5259&lt;&gt;"",LEFT('Atual-TXT'!A5259,15),"")</f>
        <v/>
      </c>
      <c r="B5238" s="11" t="str">
        <f>IF('Atual-TXT'!A5259&lt;&gt;"",RIGHT(LEFT('Atual-TXT'!A5259,51),34),"")</f>
        <v/>
      </c>
      <c r="C5238" s="12" t="str">
        <f>IF('Atual-TXT'!A5259&lt;&gt;"",VALUE(RIGHT(LEFT('Atual-TXT'!A5259,75),23)),"")</f>
        <v/>
      </c>
      <c r="D5238" s="11" t="str">
        <f>IF('Atual-TXT'!A5259&lt;&gt;"",RIGHT(LEFT('Atual-TXT'!A5259,77),1),"")</f>
        <v/>
      </c>
      <c r="E5238" s="12" t="str">
        <f>IF('Atual-TXT'!A5259&lt;&gt;"",IF(MOD(VALUE(LEFT(A5238,1)),2)=1,IF(D5238="D",C5238,-C5238),IF(D5238="C",C5238,-C5238)),"")</f>
        <v/>
      </c>
    </row>
    <row r="5239" spans="1:5" x14ac:dyDescent="0.2">
      <c r="A5239" s="11" t="str">
        <f>IF('Atual-TXT'!A5260&lt;&gt;"",LEFT('Atual-TXT'!A5260,15),"")</f>
        <v/>
      </c>
      <c r="B5239" s="11" t="str">
        <f>IF('Atual-TXT'!A5260&lt;&gt;"",RIGHT(LEFT('Atual-TXT'!A5260,51),34),"")</f>
        <v/>
      </c>
      <c r="C5239" s="12" t="str">
        <f>IF('Atual-TXT'!A5260&lt;&gt;"",VALUE(RIGHT(LEFT('Atual-TXT'!A5260,75),23)),"")</f>
        <v/>
      </c>
      <c r="D5239" s="11" t="str">
        <f>IF('Atual-TXT'!A5260&lt;&gt;"",RIGHT(LEFT('Atual-TXT'!A5260,77),1),"")</f>
        <v/>
      </c>
      <c r="E5239" s="12" t="str">
        <f>IF('Atual-TXT'!A5260&lt;&gt;"",IF(MOD(VALUE(LEFT(A5239,1)),2)=1,IF(D5239="D",C5239,-C5239),IF(D5239="C",C5239,-C5239)),"")</f>
        <v/>
      </c>
    </row>
    <row r="5240" spans="1:5" x14ac:dyDescent="0.2">
      <c r="A5240" s="11" t="str">
        <f>IF('Atual-TXT'!A5261&lt;&gt;"",LEFT('Atual-TXT'!A5261,15),"")</f>
        <v/>
      </c>
      <c r="B5240" s="11" t="str">
        <f>IF('Atual-TXT'!A5261&lt;&gt;"",RIGHT(LEFT('Atual-TXT'!A5261,51),34),"")</f>
        <v/>
      </c>
      <c r="C5240" s="12" t="str">
        <f>IF('Atual-TXT'!A5261&lt;&gt;"",VALUE(RIGHT(LEFT('Atual-TXT'!A5261,75),23)),"")</f>
        <v/>
      </c>
      <c r="D5240" s="11" t="str">
        <f>IF('Atual-TXT'!A5261&lt;&gt;"",RIGHT(LEFT('Atual-TXT'!A5261,77),1),"")</f>
        <v/>
      </c>
      <c r="E5240" s="12" t="str">
        <f>IF('Atual-TXT'!A5261&lt;&gt;"",IF(MOD(VALUE(LEFT(A5240,1)),2)=1,IF(D5240="D",C5240,-C5240),IF(D5240="C",C5240,-C5240)),"")</f>
        <v/>
      </c>
    </row>
    <row r="5241" spans="1:5" x14ac:dyDescent="0.2">
      <c r="A5241" s="11" t="str">
        <f>IF('Atual-TXT'!A5262&lt;&gt;"",LEFT('Atual-TXT'!A5262,15),"")</f>
        <v/>
      </c>
      <c r="B5241" s="11" t="str">
        <f>IF('Atual-TXT'!A5262&lt;&gt;"",RIGHT(LEFT('Atual-TXT'!A5262,51),34),"")</f>
        <v/>
      </c>
      <c r="C5241" s="12" t="str">
        <f>IF('Atual-TXT'!A5262&lt;&gt;"",VALUE(RIGHT(LEFT('Atual-TXT'!A5262,75),23)),"")</f>
        <v/>
      </c>
      <c r="D5241" s="11" t="str">
        <f>IF('Atual-TXT'!A5262&lt;&gt;"",RIGHT(LEFT('Atual-TXT'!A5262,77),1),"")</f>
        <v/>
      </c>
      <c r="E5241" s="12" t="str">
        <f>IF('Atual-TXT'!A5262&lt;&gt;"",IF(MOD(VALUE(LEFT(A5241,1)),2)=1,IF(D5241="D",C5241,-C5241),IF(D5241="C",C5241,-C5241)),"")</f>
        <v/>
      </c>
    </row>
    <row r="5242" spans="1:5" x14ac:dyDescent="0.2">
      <c r="A5242" s="11" t="str">
        <f>IF('Atual-TXT'!A5263&lt;&gt;"",LEFT('Atual-TXT'!A5263,15),"")</f>
        <v/>
      </c>
      <c r="B5242" s="11" t="str">
        <f>IF('Atual-TXT'!A5263&lt;&gt;"",RIGHT(LEFT('Atual-TXT'!A5263,51),34),"")</f>
        <v/>
      </c>
      <c r="C5242" s="12" t="str">
        <f>IF('Atual-TXT'!A5263&lt;&gt;"",VALUE(RIGHT(LEFT('Atual-TXT'!A5263,75),23)),"")</f>
        <v/>
      </c>
      <c r="D5242" s="11" t="str">
        <f>IF('Atual-TXT'!A5263&lt;&gt;"",RIGHT(LEFT('Atual-TXT'!A5263,77),1),"")</f>
        <v/>
      </c>
      <c r="E5242" s="12" t="str">
        <f>IF('Atual-TXT'!A5263&lt;&gt;"",IF(MOD(VALUE(LEFT(A5242,1)),2)=1,IF(D5242="D",C5242,-C5242),IF(D5242="C",C5242,-C5242)),"")</f>
        <v/>
      </c>
    </row>
    <row r="5243" spans="1:5" x14ac:dyDescent="0.2">
      <c r="A5243" s="11" t="str">
        <f>IF('Atual-TXT'!A5264&lt;&gt;"",LEFT('Atual-TXT'!A5264,15),"")</f>
        <v/>
      </c>
      <c r="B5243" s="11" t="str">
        <f>IF('Atual-TXT'!A5264&lt;&gt;"",RIGHT(LEFT('Atual-TXT'!A5264,51),34),"")</f>
        <v/>
      </c>
      <c r="C5243" s="12" t="str">
        <f>IF('Atual-TXT'!A5264&lt;&gt;"",VALUE(RIGHT(LEFT('Atual-TXT'!A5264,75),23)),"")</f>
        <v/>
      </c>
      <c r="D5243" s="11" t="str">
        <f>IF('Atual-TXT'!A5264&lt;&gt;"",RIGHT(LEFT('Atual-TXT'!A5264,77),1),"")</f>
        <v/>
      </c>
      <c r="E5243" s="12" t="str">
        <f>IF('Atual-TXT'!A5264&lt;&gt;"",IF(MOD(VALUE(LEFT(A5243,1)),2)=1,IF(D5243="D",C5243,-C5243),IF(D5243="C",C5243,-C5243)),"")</f>
        <v/>
      </c>
    </row>
    <row r="5244" spans="1:5" x14ac:dyDescent="0.2">
      <c r="A5244" s="11" t="str">
        <f>IF('Atual-TXT'!A5265&lt;&gt;"",LEFT('Atual-TXT'!A5265,15),"")</f>
        <v/>
      </c>
      <c r="B5244" s="11" t="str">
        <f>IF('Atual-TXT'!A5265&lt;&gt;"",RIGHT(LEFT('Atual-TXT'!A5265,51),34),"")</f>
        <v/>
      </c>
      <c r="C5244" s="12" t="str">
        <f>IF('Atual-TXT'!A5265&lt;&gt;"",VALUE(RIGHT(LEFT('Atual-TXT'!A5265,75),23)),"")</f>
        <v/>
      </c>
      <c r="D5244" s="11" t="str">
        <f>IF('Atual-TXT'!A5265&lt;&gt;"",RIGHT(LEFT('Atual-TXT'!A5265,77),1),"")</f>
        <v/>
      </c>
      <c r="E5244" s="12" t="str">
        <f>IF('Atual-TXT'!A5265&lt;&gt;"",IF(MOD(VALUE(LEFT(A5244,1)),2)=1,IF(D5244="D",C5244,-C5244),IF(D5244="C",C5244,-C5244)),"")</f>
        <v/>
      </c>
    </row>
    <row r="5245" spans="1:5" x14ac:dyDescent="0.2">
      <c r="A5245" s="11" t="str">
        <f>IF('Atual-TXT'!A5266&lt;&gt;"",LEFT('Atual-TXT'!A5266,15),"")</f>
        <v/>
      </c>
      <c r="B5245" s="11" t="str">
        <f>IF('Atual-TXT'!A5266&lt;&gt;"",RIGHT(LEFT('Atual-TXT'!A5266,51),34),"")</f>
        <v/>
      </c>
      <c r="C5245" s="12" t="str">
        <f>IF('Atual-TXT'!A5266&lt;&gt;"",VALUE(RIGHT(LEFT('Atual-TXT'!A5266,75),23)),"")</f>
        <v/>
      </c>
      <c r="D5245" s="11" t="str">
        <f>IF('Atual-TXT'!A5266&lt;&gt;"",RIGHT(LEFT('Atual-TXT'!A5266,77),1),"")</f>
        <v/>
      </c>
      <c r="E5245" s="12" t="str">
        <f>IF('Atual-TXT'!A5266&lt;&gt;"",IF(MOD(VALUE(LEFT(A5245,1)),2)=1,IF(D5245="D",C5245,-C5245),IF(D5245="C",C5245,-C5245)),"")</f>
        <v/>
      </c>
    </row>
    <row r="5246" spans="1:5" x14ac:dyDescent="0.2">
      <c r="A5246" s="11" t="str">
        <f>IF('Atual-TXT'!A5267&lt;&gt;"",LEFT('Atual-TXT'!A5267,15),"")</f>
        <v/>
      </c>
      <c r="B5246" s="11" t="str">
        <f>IF('Atual-TXT'!A5267&lt;&gt;"",RIGHT(LEFT('Atual-TXT'!A5267,51),34),"")</f>
        <v/>
      </c>
      <c r="C5246" s="12" t="str">
        <f>IF('Atual-TXT'!A5267&lt;&gt;"",VALUE(RIGHT(LEFT('Atual-TXT'!A5267,75),23)),"")</f>
        <v/>
      </c>
      <c r="D5246" s="11" t="str">
        <f>IF('Atual-TXT'!A5267&lt;&gt;"",RIGHT(LEFT('Atual-TXT'!A5267,77),1),"")</f>
        <v/>
      </c>
      <c r="E5246" s="12" t="str">
        <f>IF('Atual-TXT'!A5267&lt;&gt;"",IF(MOD(VALUE(LEFT(A5246,1)),2)=1,IF(D5246="D",C5246,-C5246),IF(D5246="C",C5246,-C5246)),"")</f>
        <v/>
      </c>
    </row>
    <row r="5247" spans="1:5" x14ac:dyDescent="0.2">
      <c r="A5247" s="11" t="str">
        <f>IF('Atual-TXT'!A5268&lt;&gt;"",LEFT('Atual-TXT'!A5268,15),"")</f>
        <v/>
      </c>
      <c r="B5247" s="11" t="str">
        <f>IF('Atual-TXT'!A5268&lt;&gt;"",RIGHT(LEFT('Atual-TXT'!A5268,51),34),"")</f>
        <v/>
      </c>
      <c r="C5247" s="12" t="str">
        <f>IF('Atual-TXT'!A5268&lt;&gt;"",VALUE(RIGHT(LEFT('Atual-TXT'!A5268,75),23)),"")</f>
        <v/>
      </c>
      <c r="D5247" s="11" t="str">
        <f>IF('Atual-TXT'!A5268&lt;&gt;"",RIGHT(LEFT('Atual-TXT'!A5268,77),1),"")</f>
        <v/>
      </c>
      <c r="E5247" s="12" t="str">
        <f>IF('Atual-TXT'!A5268&lt;&gt;"",IF(MOD(VALUE(LEFT(A5247,1)),2)=1,IF(D5247="D",C5247,-C5247),IF(D5247="C",C5247,-C5247)),"")</f>
        <v/>
      </c>
    </row>
    <row r="5248" spans="1:5" x14ac:dyDescent="0.2">
      <c r="A5248" s="11" t="str">
        <f>IF('Atual-TXT'!A5269&lt;&gt;"",LEFT('Atual-TXT'!A5269,15),"")</f>
        <v/>
      </c>
      <c r="B5248" s="11" t="str">
        <f>IF('Atual-TXT'!A5269&lt;&gt;"",RIGHT(LEFT('Atual-TXT'!A5269,51),34),"")</f>
        <v/>
      </c>
      <c r="C5248" s="12" t="str">
        <f>IF('Atual-TXT'!A5269&lt;&gt;"",VALUE(RIGHT(LEFT('Atual-TXT'!A5269,75),23)),"")</f>
        <v/>
      </c>
      <c r="D5248" s="11" t="str">
        <f>IF('Atual-TXT'!A5269&lt;&gt;"",RIGHT(LEFT('Atual-TXT'!A5269,77),1),"")</f>
        <v/>
      </c>
      <c r="E5248" s="12" t="str">
        <f>IF('Atual-TXT'!A5269&lt;&gt;"",IF(MOD(VALUE(LEFT(A5248,1)),2)=1,IF(D5248="D",C5248,-C5248),IF(D5248="C",C5248,-C5248)),"")</f>
        <v/>
      </c>
    </row>
    <row r="5249" spans="1:5" x14ac:dyDescent="0.2">
      <c r="A5249" s="11" t="str">
        <f>IF('Atual-TXT'!A5270&lt;&gt;"",LEFT('Atual-TXT'!A5270,15),"")</f>
        <v/>
      </c>
      <c r="B5249" s="11" t="str">
        <f>IF('Atual-TXT'!A5270&lt;&gt;"",RIGHT(LEFT('Atual-TXT'!A5270,51),34),"")</f>
        <v/>
      </c>
      <c r="C5249" s="12" t="str">
        <f>IF('Atual-TXT'!A5270&lt;&gt;"",VALUE(RIGHT(LEFT('Atual-TXT'!A5270,75),23)),"")</f>
        <v/>
      </c>
      <c r="D5249" s="11" t="str">
        <f>IF('Atual-TXT'!A5270&lt;&gt;"",RIGHT(LEFT('Atual-TXT'!A5270,77),1),"")</f>
        <v/>
      </c>
      <c r="E5249" s="12" t="str">
        <f>IF('Atual-TXT'!A5270&lt;&gt;"",IF(MOD(VALUE(LEFT(A5249,1)),2)=1,IF(D5249="D",C5249,-C5249),IF(D5249="C",C5249,-C5249)),"")</f>
        <v/>
      </c>
    </row>
    <row r="5250" spans="1:5" x14ac:dyDescent="0.2">
      <c r="A5250" s="11" t="str">
        <f>IF('Atual-TXT'!A5271&lt;&gt;"",LEFT('Atual-TXT'!A5271,15),"")</f>
        <v/>
      </c>
      <c r="B5250" s="11" t="str">
        <f>IF('Atual-TXT'!A5271&lt;&gt;"",RIGHT(LEFT('Atual-TXT'!A5271,51),34),"")</f>
        <v/>
      </c>
      <c r="C5250" s="12" t="str">
        <f>IF('Atual-TXT'!A5271&lt;&gt;"",VALUE(RIGHT(LEFT('Atual-TXT'!A5271,75),23)),"")</f>
        <v/>
      </c>
      <c r="D5250" s="11" t="str">
        <f>IF('Atual-TXT'!A5271&lt;&gt;"",RIGHT(LEFT('Atual-TXT'!A5271,77),1),"")</f>
        <v/>
      </c>
      <c r="E5250" s="12" t="str">
        <f>IF('Atual-TXT'!A5271&lt;&gt;"",IF(MOD(VALUE(LEFT(A5250,1)),2)=1,IF(D5250="D",C5250,-C5250),IF(D5250="C",C5250,-C5250)),"")</f>
        <v/>
      </c>
    </row>
    <row r="5251" spans="1:5" x14ac:dyDescent="0.2">
      <c r="A5251" s="11" t="str">
        <f>IF('Atual-TXT'!A5272&lt;&gt;"",LEFT('Atual-TXT'!A5272,15),"")</f>
        <v/>
      </c>
      <c r="B5251" s="11" t="str">
        <f>IF('Atual-TXT'!A5272&lt;&gt;"",RIGHT(LEFT('Atual-TXT'!A5272,51),34),"")</f>
        <v/>
      </c>
      <c r="C5251" s="12" t="str">
        <f>IF('Atual-TXT'!A5272&lt;&gt;"",VALUE(RIGHT(LEFT('Atual-TXT'!A5272,75),23)),"")</f>
        <v/>
      </c>
      <c r="D5251" s="11" t="str">
        <f>IF('Atual-TXT'!A5272&lt;&gt;"",RIGHT(LEFT('Atual-TXT'!A5272,77),1),"")</f>
        <v/>
      </c>
      <c r="E5251" s="12" t="str">
        <f>IF('Atual-TXT'!A5272&lt;&gt;"",IF(MOD(VALUE(LEFT(A5251,1)),2)=1,IF(D5251="D",C5251,-C5251),IF(D5251="C",C5251,-C5251)),"")</f>
        <v/>
      </c>
    </row>
    <row r="5252" spans="1:5" x14ac:dyDescent="0.2">
      <c r="A5252" s="11" t="str">
        <f>IF('Atual-TXT'!A5273&lt;&gt;"",LEFT('Atual-TXT'!A5273,15),"")</f>
        <v/>
      </c>
      <c r="B5252" s="11" t="str">
        <f>IF('Atual-TXT'!A5273&lt;&gt;"",RIGHT(LEFT('Atual-TXT'!A5273,51),34),"")</f>
        <v/>
      </c>
      <c r="C5252" s="12" t="str">
        <f>IF('Atual-TXT'!A5273&lt;&gt;"",VALUE(RIGHT(LEFT('Atual-TXT'!A5273,75),23)),"")</f>
        <v/>
      </c>
      <c r="D5252" s="11" t="str">
        <f>IF('Atual-TXT'!A5273&lt;&gt;"",RIGHT(LEFT('Atual-TXT'!A5273,77),1),"")</f>
        <v/>
      </c>
      <c r="E5252" s="12" t="str">
        <f>IF('Atual-TXT'!A5273&lt;&gt;"",IF(MOD(VALUE(LEFT(A5252,1)),2)=1,IF(D5252="D",C5252,-C5252),IF(D5252="C",C5252,-C5252)),"")</f>
        <v/>
      </c>
    </row>
    <row r="5253" spans="1:5" x14ac:dyDescent="0.2">
      <c r="A5253" s="11" t="str">
        <f>IF('Atual-TXT'!A5274&lt;&gt;"",LEFT('Atual-TXT'!A5274,15),"")</f>
        <v/>
      </c>
      <c r="B5253" s="11" t="str">
        <f>IF('Atual-TXT'!A5274&lt;&gt;"",RIGHT(LEFT('Atual-TXT'!A5274,51),34),"")</f>
        <v/>
      </c>
      <c r="C5253" s="12" t="str">
        <f>IF('Atual-TXT'!A5274&lt;&gt;"",VALUE(RIGHT(LEFT('Atual-TXT'!A5274,75),23)),"")</f>
        <v/>
      </c>
      <c r="D5253" s="11" t="str">
        <f>IF('Atual-TXT'!A5274&lt;&gt;"",RIGHT(LEFT('Atual-TXT'!A5274,77),1),"")</f>
        <v/>
      </c>
      <c r="E5253" s="12" t="str">
        <f>IF('Atual-TXT'!A5274&lt;&gt;"",IF(MOD(VALUE(LEFT(A5253,1)),2)=1,IF(D5253="D",C5253,-C5253),IF(D5253="C",C5253,-C5253)),"")</f>
        <v/>
      </c>
    </row>
    <row r="5254" spans="1:5" x14ac:dyDescent="0.2">
      <c r="A5254" s="11" t="str">
        <f>IF('Atual-TXT'!A5275&lt;&gt;"",LEFT('Atual-TXT'!A5275,15),"")</f>
        <v/>
      </c>
      <c r="B5254" s="11" t="str">
        <f>IF('Atual-TXT'!A5275&lt;&gt;"",RIGHT(LEFT('Atual-TXT'!A5275,51),34),"")</f>
        <v/>
      </c>
      <c r="C5254" s="12" t="str">
        <f>IF('Atual-TXT'!A5275&lt;&gt;"",VALUE(RIGHT(LEFT('Atual-TXT'!A5275,75),23)),"")</f>
        <v/>
      </c>
      <c r="D5254" s="11" t="str">
        <f>IF('Atual-TXT'!A5275&lt;&gt;"",RIGHT(LEFT('Atual-TXT'!A5275,77),1),"")</f>
        <v/>
      </c>
      <c r="E5254" s="12" t="str">
        <f>IF('Atual-TXT'!A5275&lt;&gt;"",IF(MOD(VALUE(LEFT(A5254,1)),2)=1,IF(D5254="D",C5254,-C5254),IF(D5254="C",C5254,-C5254)),"")</f>
        <v/>
      </c>
    </row>
    <row r="5255" spans="1:5" x14ac:dyDescent="0.2">
      <c r="A5255" s="11" t="str">
        <f>IF('Atual-TXT'!A5276&lt;&gt;"",LEFT('Atual-TXT'!A5276,15),"")</f>
        <v/>
      </c>
      <c r="B5255" s="11" t="str">
        <f>IF('Atual-TXT'!A5276&lt;&gt;"",RIGHT(LEFT('Atual-TXT'!A5276,51),34),"")</f>
        <v/>
      </c>
      <c r="C5255" s="12" t="str">
        <f>IF('Atual-TXT'!A5276&lt;&gt;"",VALUE(RIGHT(LEFT('Atual-TXT'!A5276,75),23)),"")</f>
        <v/>
      </c>
      <c r="D5255" s="11" t="str">
        <f>IF('Atual-TXT'!A5276&lt;&gt;"",RIGHT(LEFT('Atual-TXT'!A5276,77),1),"")</f>
        <v/>
      </c>
      <c r="E5255" s="12" t="str">
        <f>IF('Atual-TXT'!A5276&lt;&gt;"",IF(MOD(VALUE(LEFT(A5255,1)),2)=1,IF(D5255="D",C5255,-C5255),IF(D5255="C",C5255,-C5255)),"")</f>
        <v/>
      </c>
    </row>
    <row r="5256" spans="1:5" x14ac:dyDescent="0.2">
      <c r="A5256" s="11" t="str">
        <f>IF('Atual-TXT'!A5277&lt;&gt;"",LEFT('Atual-TXT'!A5277,15),"")</f>
        <v/>
      </c>
      <c r="B5256" s="11" t="str">
        <f>IF('Atual-TXT'!A5277&lt;&gt;"",RIGHT(LEFT('Atual-TXT'!A5277,51),34),"")</f>
        <v/>
      </c>
      <c r="C5256" s="12" t="str">
        <f>IF('Atual-TXT'!A5277&lt;&gt;"",VALUE(RIGHT(LEFT('Atual-TXT'!A5277,75),23)),"")</f>
        <v/>
      </c>
      <c r="D5256" s="11" t="str">
        <f>IF('Atual-TXT'!A5277&lt;&gt;"",RIGHT(LEFT('Atual-TXT'!A5277,77),1),"")</f>
        <v/>
      </c>
      <c r="E5256" s="12" t="str">
        <f>IF('Atual-TXT'!A5277&lt;&gt;"",IF(MOD(VALUE(LEFT(A5256,1)),2)=1,IF(D5256="D",C5256,-C5256),IF(D5256="C",C5256,-C5256)),"")</f>
        <v/>
      </c>
    </row>
    <row r="5257" spans="1:5" x14ac:dyDescent="0.2">
      <c r="A5257" s="11" t="str">
        <f>IF('Atual-TXT'!A5278&lt;&gt;"",LEFT('Atual-TXT'!A5278,15),"")</f>
        <v/>
      </c>
      <c r="B5257" s="11" t="str">
        <f>IF('Atual-TXT'!A5278&lt;&gt;"",RIGHT(LEFT('Atual-TXT'!A5278,51),34),"")</f>
        <v/>
      </c>
      <c r="C5257" s="12" t="str">
        <f>IF('Atual-TXT'!A5278&lt;&gt;"",VALUE(RIGHT(LEFT('Atual-TXT'!A5278,75),23)),"")</f>
        <v/>
      </c>
      <c r="D5257" s="11" t="str">
        <f>IF('Atual-TXT'!A5278&lt;&gt;"",RIGHT(LEFT('Atual-TXT'!A5278,77),1),"")</f>
        <v/>
      </c>
      <c r="E5257" s="12" t="str">
        <f>IF('Atual-TXT'!A5278&lt;&gt;"",IF(MOD(VALUE(LEFT(A5257,1)),2)=1,IF(D5257="D",C5257,-C5257),IF(D5257="C",C5257,-C5257)),"")</f>
        <v/>
      </c>
    </row>
    <row r="5258" spans="1:5" x14ac:dyDescent="0.2">
      <c r="A5258" s="11" t="str">
        <f>IF('Atual-TXT'!A5279&lt;&gt;"",LEFT('Atual-TXT'!A5279,15),"")</f>
        <v/>
      </c>
      <c r="B5258" s="11" t="str">
        <f>IF('Atual-TXT'!A5279&lt;&gt;"",RIGHT(LEFT('Atual-TXT'!A5279,51),34),"")</f>
        <v/>
      </c>
      <c r="C5258" s="12" t="str">
        <f>IF('Atual-TXT'!A5279&lt;&gt;"",VALUE(RIGHT(LEFT('Atual-TXT'!A5279,75),23)),"")</f>
        <v/>
      </c>
      <c r="D5258" s="11" t="str">
        <f>IF('Atual-TXT'!A5279&lt;&gt;"",RIGHT(LEFT('Atual-TXT'!A5279,77),1),"")</f>
        <v/>
      </c>
      <c r="E5258" s="12" t="str">
        <f>IF('Atual-TXT'!A5279&lt;&gt;"",IF(MOD(VALUE(LEFT(A5258,1)),2)=1,IF(D5258="D",C5258,-C5258),IF(D5258="C",C5258,-C5258)),"")</f>
        <v/>
      </c>
    </row>
    <row r="5259" spans="1:5" x14ac:dyDescent="0.2">
      <c r="A5259" s="11" t="str">
        <f>IF('Atual-TXT'!A5280&lt;&gt;"",LEFT('Atual-TXT'!A5280,15),"")</f>
        <v/>
      </c>
      <c r="B5259" s="11" t="str">
        <f>IF('Atual-TXT'!A5280&lt;&gt;"",RIGHT(LEFT('Atual-TXT'!A5280,51),34),"")</f>
        <v/>
      </c>
      <c r="C5259" s="12" t="str">
        <f>IF('Atual-TXT'!A5280&lt;&gt;"",VALUE(RIGHT(LEFT('Atual-TXT'!A5280,75),23)),"")</f>
        <v/>
      </c>
      <c r="D5259" s="11" t="str">
        <f>IF('Atual-TXT'!A5280&lt;&gt;"",RIGHT(LEFT('Atual-TXT'!A5280,77),1),"")</f>
        <v/>
      </c>
      <c r="E5259" s="12" t="str">
        <f>IF('Atual-TXT'!A5280&lt;&gt;"",IF(MOD(VALUE(LEFT(A5259,1)),2)=1,IF(D5259="D",C5259,-C5259),IF(D5259="C",C5259,-C5259)),"")</f>
        <v/>
      </c>
    </row>
    <row r="5260" spans="1:5" x14ac:dyDescent="0.2">
      <c r="A5260" s="11" t="str">
        <f>IF('Atual-TXT'!A5281&lt;&gt;"",LEFT('Atual-TXT'!A5281,15),"")</f>
        <v/>
      </c>
      <c r="B5260" s="11" t="str">
        <f>IF('Atual-TXT'!A5281&lt;&gt;"",RIGHT(LEFT('Atual-TXT'!A5281,51),34),"")</f>
        <v/>
      </c>
      <c r="C5260" s="12" t="str">
        <f>IF('Atual-TXT'!A5281&lt;&gt;"",VALUE(RIGHT(LEFT('Atual-TXT'!A5281,75),23)),"")</f>
        <v/>
      </c>
      <c r="D5260" s="11" t="str">
        <f>IF('Atual-TXT'!A5281&lt;&gt;"",RIGHT(LEFT('Atual-TXT'!A5281,77),1),"")</f>
        <v/>
      </c>
      <c r="E5260" s="12" t="str">
        <f>IF('Atual-TXT'!A5281&lt;&gt;"",IF(MOD(VALUE(LEFT(A5260,1)),2)=1,IF(D5260="D",C5260,-C5260),IF(D5260="C",C5260,-C5260)),"")</f>
        <v/>
      </c>
    </row>
    <row r="5261" spans="1:5" x14ac:dyDescent="0.2">
      <c r="A5261" s="11" t="str">
        <f>IF('Atual-TXT'!A5282&lt;&gt;"",LEFT('Atual-TXT'!A5282,15),"")</f>
        <v/>
      </c>
      <c r="B5261" s="11" t="str">
        <f>IF('Atual-TXT'!A5282&lt;&gt;"",RIGHT(LEFT('Atual-TXT'!A5282,51),34),"")</f>
        <v/>
      </c>
      <c r="C5261" s="12" t="str">
        <f>IF('Atual-TXT'!A5282&lt;&gt;"",VALUE(RIGHT(LEFT('Atual-TXT'!A5282,75),23)),"")</f>
        <v/>
      </c>
      <c r="D5261" s="11" t="str">
        <f>IF('Atual-TXT'!A5282&lt;&gt;"",RIGHT(LEFT('Atual-TXT'!A5282,77),1),"")</f>
        <v/>
      </c>
      <c r="E5261" s="12" t="str">
        <f>IF('Atual-TXT'!A5282&lt;&gt;"",IF(MOD(VALUE(LEFT(A5261,1)),2)=1,IF(D5261="D",C5261,-C5261),IF(D5261="C",C5261,-C5261)),"")</f>
        <v/>
      </c>
    </row>
    <row r="5262" spans="1:5" x14ac:dyDescent="0.2">
      <c r="A5262" s="11" t="str">
        <f>IF('Atual-TXT'!A5283&lt;&gt;"",LEFT('Atual-TXT'!A5283,15),"")</f>
        <v/>
      </c>
      <c r="B5262" s="11" t="str">
        <f>IF('Atual-TXT'!A5283&lt;&gt;"",RIGHT(LEFT('Atual-TXT'!A5283,51),34),"")</f>
        <v/>
      </c>
      <c r="C5262" s="12" t="str">
        <f>IF('Atual-TXT'!A5283&lt;&gt;"",VALUE(RIGHT(LEFT('Atual-TXT'!A5283,75),23)),"")</f>
        <v/>
      </c>
      <c r="D5262" s="11" t="str">
        <f>IF('Atual-TXT'!A5283&lt;&gt;"",RIGHT(LEFT('Atual-TXT'!A5283,77),1),"")</f>
        <v/>
      </c>
      <c r="E5262" s="12" t="str">
        <f>IF('Atual-TXT'!A5283&lt;&gt;"",IF(MOD(VALUE(LEFT(A5262,1)),2)=1,IF(D5262="D",C5262,-C5262),IF(D5262="C",C5262,-C5262)),"")</f>
        <v/>
      </c>
    </row>
    <row r="5263" spans="1:5" x14ac:dyDescent="0.2">
      <c r="A5263" s="11" t="str">
        <f>IF('Atual-TXT'!A5284&lt;&gt;"",LEFT('Atual-TXT'!A5284,15),"")</f>
        <v/>
      </c>
      <c r="B5263" s="11" t="str">
        <f>IF('Atual-TXT'!A5284&lt;&gt;"",RIGHT(LEFT('Atual-TXT'!A5284,51),34),"")</f>
        <v/>
      </c>
      <c r="C5263" s="12" t="str">
        <f>IF('Atual-TXT'!A5284&lt;&gt;"",VALUE(RIGHT(LEFT('Atual-TXT'!A5284,75),23)),"")</f>
        <v/>
      </c>
      <c r="D5263" s="11" t="str">
        <f>IF('Atual-TXT'!A5284&lt;&gt;"",RIGHT(LEFT('Atual-TXT'!A5284,77),1),"")</f>
        <v/>
      </c>
      <c r="E5263" s="12" t="str">
        <f>IF('Atual-TXT'!A5284&lt;&gt;"",IF(MOD(VALUE(LEFT(A5263,1)),2)=1,IF(D5263="D",C5263,-C5263),IF(D5263="C",C5263,-C5263)),"")</f>
        <v/>
      </c>
    </row>
    <row r="5264" spans="1:5" x14ac:dyDescent="0.2">
      <c r="A5264" s="11" t="str">
        <f>IF('Atual-TXT'!A5285&lt;&gt;"",LEFT('Atual-TXT'!A5285,15),"")</f>
        <v/>
      </c>
      <c r="B5264" s="11" t="str">
        <f>IF('Atual-TXT'!A5285&lt;&gt;"",RIGHT(LEFT('Atual-TXT'!A5285,51),34),"")</f>
        <v/>
      </c>
      <c r="C5264" s="12" t="str">
        <f>IF('Atual-TXT'!A5285&lt;&gt;"",VALUE(RIGHT(LEFT('Atual-TXT'!A5285,75),23)),"")</f>
        <v/>
      </c>
      <c r="D5264" s="11" t="str">
        <f>IF('Atual-TXT'!A5285&lt;&gt;"",RIGHT(LEFT('Atual-TXT'!A5285,77),1),"")</f>
        <v/>
      </c>
      <c r="E5264" s="12" t="str">
        <f>IF('Atual-TXT'!A5285&lt;&gt;"",IF(MOD(VALUE(LEFT(A5264,1)),2)=1,IF(D5264="D",C5264,-C5264),IF(D5264="C",C5264,-C5264)),"")</f>
        <v/>
      </c>
    </row>
    <row r="5265" spans="1:5" x14ac:dyDescent="0.2">
      <c r="A5265" s="11" t="str">
        <f>IF('Atual-TXT'!A5286&lt;&gt;"",LEFT('Atual-TXT'!A5286,15),"")</f>
        <v/>
      </c>
      <c r="B5265" s="11" t="str">
        <f>IF('Atual-TXT'!A5286&lt;&gt;"",RIGHT(LEFT('Atual-TXT'!A5286,51),34),"")</f>
        <v/>
      </c>
      <c r="C5265" s="12" t="str">
        <f>IF('Atual-TXT'!A5286&lt;&gt;"",VALUE(RIGHT(LEFT('Atual-TXT'!A5286,75),23)),"")</f>
        <v/>
      </c>
      <c r="D5265" s="11" t="str">
        <f>IF('Atual-TXT'!A5286&lt;&gt;"",RIGHT(LEFT('Atual-TXT'!A5286,77),1),"")</f>
        <v/>
      </c>
      <c r="E5265" s="12" t="str">
        <f>IF('Atual-TXT'!A5286&lt;&gt;"",IF(MOD(VALUE(LEFT(A5265,1)),2)=1,IF(D5265="D",C5265,-C5265),IF(D5265="C",C5265,-C5265)),"")</f>
        <v/>
      </c>
    </row>
    <row r="5266" spans="1:5" x14ac:dyDescent="0.2">
      <c r="A5266" s="11" t="str">
        <f>IF('Atual-TXT'!A5287&lt;&gt;"",LEFT('Atual-TXT'!A5287,15),"")</f>
        <v/>
      </c>
      <c r="B5266" s="11" t="str">
        <f>IF('Atual-TXT'!A5287&lt;&gt;"",RIGHT(LEFT('Atual-TXT'!A5287,51),34),"")</f>
        <v/>
      </c>
      <c r="C5266" s="12" t="str">
        <f>IF('Atual-TXT'!A5287&lt;&gt;"",VALUE(RIGHT(LEFT('Atual-TXT'!A5287,75),23)),"")</f>
        <v/>
      </c>
      <c r="D5266" s="11" t="str">
        <f>IF('Atual-TXT'!A5287&lt;&gt;"",RIGHT(LEFT('Atual-TXT'!A5287,77),1),"")</f>
        <v/>
      </c>
      <c r="E5266" s="12" t="str">
        <f>IF('Atual-TXT'!A5287&lt;&gt;"",IF(MOD(VALUE(LEFT(A5266,1)),2)=1,IF(D5266="D",C5266,-C5266),IF(D5266="C",C5266,-C5266)),"")</f>
        <v/>
      </c>
    </row>
    <row r="5267" spans="1:5" x14ac:dyDescent="0.2">
      <c r="A5267" s="11" t="str">
        <f>IF('Atual-TXT'!A5288&lt;&gt;"",LEFT('Atual-TXT'!A5288,15),"")</f>
        <v/>
      </c>
      <c r="B5267" s="11" t="str">
        <f>IF('Atual-TXT'!A5288&lt;&gt;"",RIGHT(LEFT('Atual-TXT'!A5288,51),34),"")</f>
        <v/>
      </c>
      <c r="C5267" s="12" t="str">
        <f>IF('Atual-TXT'!A5288&lt;&gt;"",VALUE(RIGHT(LEFT('Atual-TXT'!A5288,75),23)),"")</f>
        <v/>
      </c>
      <c r="D5267" s="11" t="str">
        <f>IF('Atual-TXT'!A5288&lt;&gt;"",RIGHT(LEFT('Atual-TXT'!A5288,77),1),"")</f>
        <v/>
      </c>
      <c r="E5267" s="12" t="str">
        <f>IF('Atual-TXT'!A5288&lt;&gt;"",IF(MOD(VALUE(LEFT(A5267,1)),2)=1,IF(D5267="D",C5267,-C5267),IF(D5267="C",C5267,-C5267)),"")</f>
        <v/>
      </c>
    </row>
    <row r="5268" spans="1:5" x14ac:dyDescent="0.2">
      <c r="A5268" s="11" t="str">
        <f>IF('Atual-TXT'!A5289&lt;&gt;"",LEFT('Atual-TXT'!A5289,15),"")</f>
        <v/>
      </c>
      <c r="B5268" s="11" t="str">
        <f>IF('Atual-TXT'!A5289&lt;&gt;"",RIGHT(LEFT('Atual-TXT'!A5289,51),34),"")</f>
        <v/>
      </c>
      <c r="C5268" s="12" t="str">
        <f>IF('Atual-TXT'!A5289&lt;&gt;"",VALUE(RIGHT(LEFT('Atual-TXT'!A5289,75),23)),"")</f>
        <v/>
      </c>
      <c r="D5268" s="11" t="str">
        <f>IF('Atual-TXT'!A5289&lt;&gt;"",RIGHT(LEFT('Atual-TXT'!A5289,77),1),"")</f>
        <v/>
      </c>
      <c r="E5268" s="12" t="str">
        <f>IF('Atual-TXT'!A5289&lt;&gt;"",IF(MOD(VALUE(LEFT(A5268,1)),2)=1,IF(D5268="D",C5268,-C5268),IF(D5268="C",C5268,-C5268)),"")</f>
        <v/>
      </c>
    </row>
    <row r="5269" spans="1:5" x14ac:dyDescent="0.2">
      <c r="A5269" s="11" t="str">
        <f>IF('Atual-TXT'!A5290&lt;&gt;"",LEFT('Atual-TXT'!A5290,15),"")</f>
        <v/>
      </c>
      <c r="B5269" s="11" t="str">
        <f>IF('Atual-TXT'!A5290&lt;&gt;"",RIGHT(LEFT('Atual-TXT'!A5290,51),34),"")</f>
        <v/>
      </c>
      <c r="C5269" s="12" t="str">
        <f>IF('Atual-TXT'!A5290&lt;&gt;"",VALUE(RIGHT(LEFT('Atual-TXT'!A5290,75),23)),"")</f>
        <v/>
      </c>
      <c r="D5269" s="11" t="str">
        <f>IF('Atual-TXT'!A5290&lt;&gt;"",RIGHT(LEFT('Atual-TXT'!A5290,77),1),"")</f>
        <v/>
      </c>
      <c r="E5269" s="12" t="str">
        <f>IF('Atual-TXT'!A5290&lt;&gt;"",IF(MOD(VALUE(LEFT(A5269,1)),2)=1,IF(D5269="D",C5269,-C5269),IF(D5269="C",C5269,-C5269)),"")</f>
        <v/>
      </c>
    </row>
    <row r="5270" spans="1:5" x14ac:dyDescent="0.2">
      <c r="A5270" s="11" t="str">
        <f>IF('Atual-TXT'!A5291&lt;&gt;"",LEFT('Atual-TXT'!A5291,15),"")</f>
        <v/>
      </c>
      <c r="B5270" s="11" t="str">
        <f>IF('Atual-TXT'!A5291&lt;&gt;"",RIGHT(LEFT('Atual-TXT'!A5291,51),34),"")</f>
        <v/>
      </c>
      <c r="C5270" s="12" t="str">
        <f>IF('Atual-TXT'!A5291&lt;&gt;"",VALUE(RIGHT(LEFT('Atual-TXT'!A5291,75),23)),"")</f>
        <v/>
      </c>
      <c r="D5270" s="11" t="str">
        <f>IF('Atual-TXT'!A5291&lt;&gt;"",RIGHT(LEFT('Atual-TXT'!A5291,77),1),"")</f>
        <v/>
      </c>
      <c r="E5270" s="12" t="str">
        <f>IF('Atual-TXT'!A5291&lt;&gt;"",IF(MOD(VALUE(LEFT(A5270,1)),2)=1,IF(D5270="D",C5270,-C5270),IF(D5270="C",C5270,-C5270)),"")</f>
        <v/>
      </c>
    </row>
    <row r="5271" spans="1:5" x14ac:dyDescent="0.2">
      <c r="A5271" s="11" t="str">
        <f>IF('Atual-TXT'!A5292&lt;&gt;"",LEFT('Atual-TXT'!A5292,15),"")</f>
        <v/>
      </c>
      <c r="B5271" s="11" t="str">
        <f>IF('Atual-TXT'!A5292&lt;&gt;"",RIGHT(LEFT('Atual-TXT'!A5292,51),34),"")</f>
        <v/>
      </c>
      <c r="C5271" s="12" t="str">
        <f>IF('Atual-TXT'!A5292&lt;&gt;"",VALUE(RIGHT(LEFT('Atual-TXT'!A5292,75),23)),"")</f>
        <v/>
      </c>
      <c r="D5271" s="11" t="str">
        <f>IF('Atual-TXT'!A5292&lt;&gt;"",RIGHT(LEFT('Atual-TXT'!A5292,77),1),"")</f>
        <v/>
      </c>
      <c r="E5271" s="12" t="str">
        <f>IF('Atual-TXT'!A5292&lt;&gt;"",IF(MOD(VALUE(LEFT(A5271,1)),2)=1,IF(D5271="D",C5271,-C5271),IF(D5271="C",C5271,-C5271)),"")</f>
        <v/>
      </c>
    </row>
    <row r="5272" spans="1:5" x14ac:dyDescent="0.2">
      <c r="A5272" s="11" t="str">
        <f>IF('Atual-TXT'!A5293&lt;&gt;"",LEFT('Atual-TXT'!A5293,15),"")</f>
        <v/>
      </c>
      <c r="B5272" s="11" t="str">
        <f>IF('Atual-TXT'!A5293&lt;&gt;"",RIGHT(LEFT('Atual-TXT'!A5293,51),34),"")</f>
        <v/>
      </c>
      <c r="C5272" s="12" t="str">
        <f>IF('Atual-TXT'!A5293&lt;&gt;"",VALUE(RIGHT(LEFT('Atual-TXT'!A5293,75),23)),"")</f>
        <v/>
      </c>
      <c r="D5272" s="11" t="str">
        <f>IF('Atual-TXT'!A5293&lt;&gt;"",RIGHT(LEFT('Atual-TXT'!A5293,77),1),"")</f>
        <v/>
      </c>
      <c r="E5272" s="12" t="str">
        <f>IF('Atual-TXT'!A5293&lt;&gt;"",IF(MOD(VALUE(LEFT(A5272,1)),2)=1,IF(D5272="D",C5272,-C5272),IF(D5272="C",C5272,-C5272)),"")</f>
        <v/>
      </c>
    </row>
    <row r="5273" spans="1:5" x14ac:dyDescent="0.2">
      <c r="A5273" s="11" t="str">
        <f>IF('Atual-TXT'!A5294&lt;&gt;"",LEFT('Atual-TXT'!A5294,15),"")</f>
        <v/>
      </c>
      <c r="B5273" s="11" t="str">
        <f>IF('Atual-TXT'!A5294&lt;&gt;"",RIGHT(LEFT('Atual-TXT'!A5294,51),34),"")</f>
        <v/>
      </c>
      <c r="C5273" s="12" t="str">
        <f>IF('Atual-TXT'!A5294&lt;&gt;"",VALUE(RIGHT(LEFT('Atual-TXT'!A5294,75),23)),"")</f>
        <v/>
      </c>
      <c r="D5273" s="11" t="str">
        <f>IF('Atual-TXT'!A5294&lt;&gt;"",RIGHT(LEFT('Atual-TXT'!A5294,77),1),"")</f>
        <v/>
      </c>
      <c r="E5273" s="12" t="str">
        <f>IF('Atual-TXT'!A5294&lt;&gt;"",IF(MOD(VALUE(LEFT(A5273,1)),2)=1,IF(D5273="D",C5273,-C5273),IF(D5273="C",C5273,-C5273)),"")</f>
        <v/>
      </c>
    </row>
    <row r="5274" spans="1:5" x14ac:dyDescent="0.2">
      <c r="A5274" s="11" t="str">
        <f>IF('Atual-TXT'!A5295&lt;&gt;"",LEFT('Atual-TXT'!A5295,15),"")</f>
        <v/>
      </c>
      <c r="B5274" s="11" t="str">
        <f>IF('Atual-TXT'!A5295&lt;&gt;"",RIGHT(LEFT('Atual-TXT'!A5295,51),34),"")</f>
        <v/>
      </c>
      <c r="C5274" s="12" t="str">
        <f>IF('Atual-TXT'!A5295&lt;&gt;"",VALUE(RIGHT(LEFT('Atual-TXT'!A5295,75),23)),"")</f>
        <v/>
      </c>
      <c r="D5274" s="11" t="str">
        <f>IF('Atual-TXT'!A5295&lt;&gt;"",RIGHT(LEFT('Atual-TXT'!A5295,77),1),"")</f>
        <v/>
      </c>
      <c r="E5274" s="12" t="str">
        <f>IF('Atual-TXT'!A5295&lt;&gt;"",IF(MOD(VALUE(LEFT(A5274,1)),2)=1,IF(D5274="D",C5274,-C5274),IF(D5274="C",C5274,-C5274)),"")</f>
        <v/>
      </c>
    </row>
    <row r="5275" spans="1:5" x14ac:dyDescent="0.2">
      <c r="A5275" s="11" t="str">
        <f>IF('Atual-TXT'!A5296&lt;&gt;"",LEFT('Atual-TXT'!A5296,15),"")</f>
        <v/>
      </c>
      <c r="B5275" s="11" t="str">
        <f>IF('Atual-TXT'!A5296&lt;&gt;"",RIGHT(LEFT('Atual-TXT'!A5296,51),34),"")</f>
        <v/>
      </c>
      <c r="C5275" s="12" t="str">
        <f>IF('Atual-TXT'!A5296&lt;&gt;"",VALUE(RIGHT(LEFT('Atual-TXT'!A5296,75),23)),"")</f>
        <v/>
      </c>
      <c r="D5275" s="11" t="str">
        <f>IF('Atual-TXT'!A5296&lt;&gt;"",RIGHT(LEFT('Atual-TXT'!A5296,77),1),"")</f>
        <v/>
      </c>
      <c r="E5275" s="12" t="str">
        <f>IF('Atual-TXT'!A5296&lt;&gt;"",IF(MOD(VALUE(LEFT(A5275,1)),2)=1,IF(D5275="D",C5275,-C5275),IF(D5275="C",C5275,-C5275)),"")</f>
        <v/>
      </c>
    </row>
    <row r="5276" spans="1:5" x14ac:dyDescent="0.2">
      <c r="A5276" s="11" t="str">
        <f>IF('Atual-TXT'!A5297&lt;&gt;"",LEFT('Atual-TXT'!A5297,15),"")</f>
        <v/>
      </c>
      <c r="B5276" s="11" t="str">
        <f>IF('Atual-TXT'!A5297&lt;&gt;"",RIGHT(LEFT('Atual-TXT'!A5297,51),34),"")</f>
        <v/>
      </c>
      <c r="C5276" s="12" t="str">
        <f>IF('Atual-TXT'!A5297&lt;&gt;"",VALUE(RIGHT(LEFT('Atual-TXT'!A5297,75),23)),"")</f>
        <v/>
      </c>
      <c r="D5276" s="11" t="str">
        <f>IF('Atual-TXT'!A5297&lt;&gt;"",RIGHT(LEFT('Atual-TXT'!A5297,77),1),"")</f>
        <v/>
      </c>
      <c r="E5276" s="12" t="str">
        <f>IF('Atual-TXT'!A5297&lt;&gt;"",IF(MOD(VALUE(LEFT(A5276,1)),2)=1,IF(D5276="D",C5276,-C5276),IF(D5276="C",C5276,-C5276)),"")</f>
        <v/>
      </c>
    </row>
    <row r="5277" spans="1:5" x14ac:dyDescent="0.2">
      <c r="A5277" s="11" t="str">
        <f>IF('Atual-TXT'!A5298&lt;&gt;"",LEFT('Atual-TXT'!A5298,15),"")</f>
        <v/>
      </c>
      <c r="B5277" s="11" t="str">
        <f>IF('Atual-TXT'!A5298&lt;&gt;"",RIGHT(LEFT('Atual-TXT'!A5298,51),34),"")</f>
        <v/>
      </c>
      <c r="C5277" s="12" t="str">
        <f>IF('Atual-TXT'!A5298&lt;&gt;"",VALUE(RIGHT(LEFT('Atual-TXT'!A5298,75),23)),"")</f>
        <v/>
      </c>
      <c r="D5277" s="11" t="str">
        <f>IF('Atual-TXT'!A5298&lt;&gt;"",RIGHT(LEFT('Atual-TXT'!A5298,77),1),"")</f>
        <v/>
      </c>
      <c r="E5277" s="12" t="str">
        <f>IF('Atual-TXT'!A5298&lt;&gt;"",IF(MOD(VALUE(LEFT(A5277,1)),2)=1,IF(D5277="D",C5277,-C5277),IF(D5277="C",C5277,-C5277)),"")</f>
        <v/>
      </c>
    </row>
    <row r="5278" spans="1:5" x14ac:dyDescent="0.2">
      <c r="A5278" s="11" t="str">
        <f>IF('Atual-TXT'!A5299&lt;&gt;"",LEFT('Atual-TXT'!A5299,15),"")</f>
        <v/>
      </c>
      <c r="B5278" s="11" t="str">
        <f>IF('Atual-TXT'!A5299&lt;&gt;"",RIGHT(LEFT('Atual-TXT'!A5299,51),34),"")</f>
        <v/>
      </c>
      <c r="C5278" s="12" t="str">
        <f>IF('Atual-TXT'!A5299&lt;&gt;"",VALUE(RIGHT(LEFT('Atual-TXT'!A5299,75),23)),"")</f>
        <v/>
      </c>
      <c r="D5278" s="11" t="str">
        <f>IF('Atual-TXT'!A5299&lt;&gt;"",RIGHT(LEFT('Atual-TXT'!A5299,77),1),"")</f>
        <v/>
      </c>
      <c r="E5278" s="12" t="str">
        <f>IF('Atual-TXT'!A5299&lt;&gt;"",IF(MOD(VALUE(LEFT(A5278,1)),2)=1,IF(D5278="D",C5278,-C5278),IF(D5278="C",C5278,-C5278)),"")</f>
        <v/>
      </c>
    </row>
    <row r="5279" spans="1:5" x14ac:dyDescent="0.2">
      <c r="A5279" s="11" t="str">
        <f>IF('Atual-TXT'!A5300&lt;&gt;"",LEFT('Atual-TXT'!A5300,15),"")</f>
        <v/>
      </c>
      <c r="B5279" s="11" t="str">
        <f>IF('Atual-TXT'!A5300&lt;&gt;"",RIGHT(LEFT('Atual-TXT'!A5300,51),34),"")</f>
        <v/>
      </c>
      <c r="C5279" s="12" t="str">
        <f>IF('Atual-TXT'!A5300&lt;&gt;"",VALUE(RIGHT(LEFT('Atual-TXT'!A5300,75),23)),"")</f>
        <v/>
      </c>
      <c r="D5279" s="11" t="str">
        <f>IF('Atual-TXT'!A5300&lt;&gt;"",RIGHT(LEFT('Atual-TXT'!A5300,77),1),"")</f>
        <v/>
      </c>
      <c r="E5279" s="12" t="str">
        <f>IF('Atual-TXT'!A5300&lt;&gt;"",IF(MOD(VALUE(LEFT(A5279,1)),2)=1,IF(D5279="D",C5279,-C5279),IF(D5279="C",C5279,-C5279)),"")</f>
        <v/>
      </c>
    </row>
    <row r="5280" spans="1:5" x14ac:dyDescent="0.2">
      <c r="A5280" s="11" t="str">
        <f>IF('Atual-TXT'!A5301&lt;&gt;"",LEFT('Atual-TXT'!A5301,15),"")</f>
        <v/>
      </c>
      <c r="B5280" s="11" t="str">
        <f>IF('Atual-TXT'!A5301&lt;&gt;"",RIGHT(LEFT('Atual-TXT'!A5301,51),34),"")</f>
        <v/>
      </c>
      <c r="C5280" s="12" t="str">
        <f>IF('Atual-TXT'!A5301&lt;&gt;"",VALUE(RIGHT(LEFT('Atual-TXT'!A5301,75),23)),"")</f>
        <v/>
      </c>
      <c r="D5280" s="11" t="str">
        <f>IF('Atual-TXT'!A5301&lt;&gt;"",RIGHT(LEFT('Atual-TXT'!A5301,77),1),"")</f>
        <v/>
      </c>
      <c r="E5280" s="12" t="str">
        <f>IF('Atual-TXT'!A5301&lt;&gt;"",IF(MOD(VALUE(LEFT(A5280,1)),2)=1,IF(D5280="D",C5280,-C5280),IF(D5280="C",C5280,-C5280)),"")</f>
        <v/>
      </c>
    </row>
    <row r="5281" spans="1:5" x14ac:dyDescent="0.2">
      <c r="A5281" s="11" t="str">
        <f>IF('Atual-TXT'!A5302&lt;&gt;"",LEFT('Atual-TXT'!A5302,15),"")</f>
        <v/>
      </c>
      <c r="B5281" s="11" t="str">
        <f>IF('Atual-TXT'!A5302&lt;&gt;"",RIGHT(LEFT('Atual-TXT'!A5302,51),34),"")</f>
        <v/>
      </c>
      <c r="C5281" s="12" t="str">
        <f>IF('Atual-TXT'!A5302&lt;&gt;"",VALUE(RIGHT(LEFT('Atual-TXT'!A5302,75),23)),"")</f>
        <v/>
      </c>
      <c r="D5281" s="11" t="str">
        <f>IF('Atual-TXT'!A5302&lt;&gt;"",RIGHT(LEFT('Atual-TXT'!A5302,77),1),"")</f>
        <v/>
      </c>
      <c r="E5281" s="12" t="str">
        <f>IF('Atual-TXT'!A5302&lt;&gt;"",IF(MOD(VALUE(LEFT(A5281,1)),2)=1,IF(D5281="D",C5281,-C5281),IF(D5281="C",C5281,-C5281)),"")</f>
        <v/>
      </c>
    </row>
    <row r="5282" spans="1:5" x14ac:dyDescent="0.2">
      <c r="A5282" s="11" t="str">
        <f>IF('Atual-TXT'!A5303&lt;&gt;"",LEFT('Atual-TXT'!A5303,15),"")</f>
        <v/>
      </c>
      <c r="B5282" s="11" t="str">
        <f>IF('Atual-TXT'!A5303&lt;&gt;"",RIGHT(LEFT('Atual-TXT'!A5303,51),34),"")</f>
        <v/>
      </c>
      <c r="C5282" s="12" t="str">
        <f>IF('Atual-TXT'!A5303&lt;&gt;"",VALUE(RIGHT(LEFT('Atual-TXT'!A5303,75),23)),"")</f>
        <v/>
      </c>
      <c r="D5282" s="11" t="str">
        <f>IF('Atual-TXT'!A5303&lt;&gt;"",RIGHT(LEFT('Atual-TXT'!A5303,77),1),"")</f>
        <v/>
      </c>
      <c r="E5282" s="12" t="str">
        <f>IF('Atual-TXT'!A5303&lt;&gt;"",IF(MOD(VALUE(LEFT(A5282,1)),2)=1,IF(D5282="D",C5282,-C5282),IF(D5282="C",C5282,-C5282)),"")</f>
        <v/>
      </c>
    </row>
    <row r="5283" spans="1:5" x14ac:dyDescent="0.2">
      <c r="A5283" s="11" t="str">
        <f>IF('Atual-TXT'!A5304&lt;&gt;"",LEFT('Atual-TXT'!A5304,15),"")</f>
        <v/>
      </c>
      <c r="B5283" s="11" t="str">
        <f>IF('Atual-TXT'!A5304&lt;&gt;"",RIGHT(LEFT('Atual-TXT'!A5304,51),34),"")</f>
        <v/>
      </c>
      <c r="C5283" s="12" t="str">
        <f>IF('Atual-TXT'!A5304&lt;&gt;"",VALUE(RIGHT(LEFT('Atual-TXT'!A5304,75),23)),"")</f>
        <v/>
      </c>
      <c r="D5283" s="11" t="str">
        <f>IF('Atual-TXT'!A5304&lt;&gt;"",RIGHT(LEFT('Atual-TXT'!A5304,77),1),"")</f>
        <v/>
      </c>
      <c r="E5283" s="12" t="str">
        <f>IF('Atual-TXT'!A5304&lt;&gt;"",IF(MOD(VALUE(LEFT(A5283,1)),2)=1,IF(D5283="D",C5283,-C5283),IF(D5283="C",C5283,-C5283)),"")</f>
        <v/>
      </c>
    </row>
    <row r="5284" spans="1:5" x14ac:dyDescent="0.2">
      <c r="A5284" s="11" t="str">
        <f>IF('Atual-TXT'!A5305&lt;&gt;"",LEFT('Atual-TXT'!A5305,15),"")</f>
        <v/>
      </c>
      <c r="B5284" s="11" t="str">
        <f>IF('Atual-TXT'!A5305&lt;&gt;"",RIGHT(LEFT('Atual-TXT'!A5305,51),34),"")</f>
        <v/>
      </c>
      <c r="C5284" s="12" t="str">
        <f>IF('Atual-TXT'!A5305&lt;&gt;"",VALUE(RIGHT(LEFT('Atual-TXT'!A5305,75),23)),"")</f>
        <v/>
      </c>
      <c r="D5284" s="11" t="str">
        <f>IF('Atual-TXT'!A5305&lt;&gt;"",RIGHT(LEFT('Atual-TXT'!A5305,77),1),"")</f>
        <v/>
      </c>
      <c r="E5284" s="12" t="str">
        <f>IF('Atual-TXT'!A5305&lt;&gt;"",IF(MOD(VALUE(LEFT(A5284,1)),2)=1,IF(D5284="D",C5284,-C5284),IF(D5284="C",C5284,-C5284)),"")</f>
        <v/>
      </c>
    </row>
    <row r="5285" spans="1:5" x14ac:dyDescent="0.2">
      <c r="A5285" s="11" t="str">
        <f>IF('Atual-TXT'!A5306&lt;&gt;"",LEFT('Atual-TXT'!A5306,15),"")</f>
        <v/>
      </c>
      <c r="B5285" s="11" t="str">
        <f>IF('Atual-TXT'!A5306&lt;&gt;"",RIGHT(LEFT('Atual-TXT'!A5306,51),34),"")</f>
        <v/>
      </c>
      <c r="C5285" s="12" t="str">
        <f>IF('Atual-TXT'!A5306&lt;&gt;"",VALUE(RIGHT(LEFT('Atual-TXT'!A5306,75),23)),"")</f>
        <v/>
      </c>
      <c r="D5285" s="11" t="str">
        <f>IF('Atual-TXT'!A5306&lt;&gt;"",RIGHT(LEFT('Atual-TXT'!A5306,77),1),"")</f>
        <v/>
      </c>
      <c r="E5285" s="12" t="str">
        <f>IF('Atual-TXT'!A5306&lt;&gt;"",IF(MOD(VALUE(LEFT(A5285,1)),2)=1,IF(D5285="D",C5285,-C5285),IF(D5285="C",C5285,-C5285)),"")</f>
        <v/>
      </c>
    </row>
    <row r="5286" spans="1:5" x14ac:dyDescent="0.2">
      <c r="A5286" s="11" t="str">
        <f>IF('Atual-TXT'!A5307&lt;&gt;"",LEFT('Atual-TXT'!A5307,15),"")</f>
        <v/>
      </c>
      <c r="B5286" s="11" t="str">
        <f>IF('Atual-TXT'!A5307&lt;&gt;"",RIGHT(LEFT('Atual-TXT'!A5307,51),34),"")</f>
        <v/>
      </c>
      <c r="C5286" s="12" t="str">
        <f>IF('Atual-TXT'!A5307&lt;&gt;"",VALUE(RIGHT(LEFT('Atual-TXT'!A5307,75),23)),"")</f>
        <v/>
      </c>
      <c r="D5286" s="11" t="str">
        <f>IF('Atual-TXT'!A5307&lt;&gt;"",RIGHT(LEFT('Atual-TXT'!A5307,77),1),"")</f>
        <v/>
      </c>
      <c r="E5286" s="12" t="str">
        <f>IF('Atual-TXT'!A5307&lt;&gt;"",IF(MOD(VALUE(LEFT(A5286,1)),2)=1,IF(D5286="D",C5286,-C5286),IF(D5286="C",C5286,-C5286)),"")</f>
        <v/>
      </c>
    </row>
    <row r="5287" spans="1:5" x14ac:dyDescent="0.2">
      <c r="A5287" s="11" t="str">
        <f>IF('Atual-TXT'!A5308&lt;&gt;"",LEFT('Atual-TXT'!A5308,15),"")</f>
        <v/>
      </c>
      <c r="B5287" s="11" t="str">
        <f>IF('Atual-TXT'!A5308&lt;&gt;"",RIGHT(LEFT('Atual-TXT'!A5308,51),34),"")</f>
        <v/>
      </c>
      <c r="C5287" s="12" t="str">
        <f>IF('Atual-TXT'!A5308&lt;&gt;"",VALUE(RIGHT(LEFT('Atual-TXT'!A5308,75),23)),"")</f>
        <v/>
      </c>
      <c r="D5287" s="11" t="str">
        <f>IF('Atual-TXT'!A5308&lt;&gt;"",RIGHT(LEFT('Atual-TXT'!A5308,77),1),"")</f>
        <v/>
      </c>
      <c r="E5287" s="12" t="str">
        <f>IF('Atual-TXT'!A5308&lt;&gt;"",IF(MOD(VALUE(LEFT(A5287,1)),2)=1,IF(D5287="D",C5287,-C5287),IF(D5287="C",C5287,-C5287)),"")</f>
        <v/>
      </c>
    </row>
    <row r="5288" spans="1:5" x14ac:dyDescent="0.2">
      <c r="A5288" s="11" t="str">
        <f>IF('Atual-TXT'!A5309&lt;&gt;"",LEFT('Atual-TXT'!A5309,15),"")</f>
        <v/>
      </c>
      <c r="B5288" s="11" t="str">
        <f>IF('Atual-TXT'!A5309&lt;&gt;"",RIGHT(LEFT('Atual-TXT'!A5309,51),34),"")</f>
        <v/>
      </c>
      <c r="C5288" s="12" t="str">
        <f>IF('Atual-TXT'!A5309&lt;&gt;"",VALUE(RIGHT(LEFT('Atual-TXT'!A5309,75),23)),"")</f>
        <v/>
      </c>
      <c r="D5288" s="11" t="str">
        <f>IF('Atual-TXT'!A5309&lt;&gt;"",RIGHT(LEFT('Atual-TXT'!A5309,77),1),"")</f>
        <v/>
      </c>
      <c r="E5288" s="12" t="str">
        <f>IF('Atual-TXT'!A5309&lt;&gt;"",IF(MOD(VALUE(LEFT(A5288,1)),2)=1,IF(D5288="D",C5288,-C5288),IF(D5288="C",C5288,-C5288)),"")</f>
        <v/>
      </c>
    </row>
    <row r="5289" spans="1:5" x14ac:dyDescent="0.2">
      <c r="A5289" s="11" t="str">
        <f>IF('Atual-TXT'!A5310&lt;&gt;"",LEFT('Atual-TXT'!A5310,15),"")</f>
        <v/>
      </c>
      <c r="B5289" s="11" t="str">
        <f>IF('Atual-TXT'!A5310&lt;&gt;"",RIGHT(LEFT('Atual-TXT'!A5310,51),34),"")</f>
        <v/>
      </c>
      <c r="C5289" s="12" t="str">
        <f>IF('Atual-TXT'!A5310&lt;&gt;"",VALUE(RIGHT(LEFT('Atual-TXT'!A5310,75),23)),"")</f>
        <v/>
      </c>
      <c r="D5289" s="11" t="str">
        <f>IF('Atual-TXT'!A5310&lt;&gt;"",RIGHT(LEFT('Atual-TXT'!A5310,77),1),"")</f>
        <v/>
      </c>
      <c r="E5289" s="12" t="str">
        <f>IF('Atual-TXT'!A5310&lt;&gt;"",IF(MOD(VALUE(LEFT(A5289,1)),2)=1,IF(D5289="D",C5289,-C5289),IF(D5289="C",C5289,-C5289)),"")</f>
        <v/>
      </c>
    </row>
    <row r="5290" spans="1:5" x14ac:dyDescent="0.2">
      <c r="A5290" s="11" t="str">
        <f>IF('Atual-TXT'!A5311&lt;&gt;"",LEFT('Atual-TXT'!A5311,15),"")</f>
        <v/>
      </c>
      <c r="B5290" s="11" t="str">
        <f>IF('Atual-TXT'!A5311&lt;&gt;"",RIGHT(LEFT('Atual-TXT'!A5311,51),34),"")</f>
        <v/>
      </c>
      <c r="C5290" s="12" t="str">
        <f>IF('Atual-TXT'!A5311&lt;&gt;"",VALUE(RIGHT(LEFT('Atual-TXT'!A5311,75),23)),"")</f>
        <v/>
      </c>
      <c r="D5290" s="11" t="str">
        <f>IF('Atual-TXT'!A5311&lt;&gt;"",RIGHT(LEFT('Atual-TXT'!A5311,77),1),"")</f>
        <v/>
      </c>
      <c r="E5290" s="12" t="str">
        <f>IF('Atual-TXT'!A5311&lt;&gt;"",IF(MOD(VALUE(LEFT(A5290,1)),2)=1,IF(D5290="D",C5290,-C5290),IF(D5290="C",C5290,-C5290)),"")</f>
        <v/>
      </c>
    </row>
    <row r="5291" spans="1:5" x14ac:dyDescent="0.2">
      <c r="A5291" s="11" t="str">
        <f>IF('Atual-TXT'!A5312&lt;&gt;"",LEFT('Atual-TXT'!A5312,15),"")</f>
        <v/>
      </c>
      <c r="B5291" s="11" t="str">
        <f>IF('Atual-TXT'!A5312&lt;&gt;"",RIGHT(LEFT('Atual-TXT'!A5312,51),34),"")</f>
        <v/>
      </c>
      <c r="C5291" s="12" t="str">
        <f>IF('Atual-TXT'!A5312&lt;&gt;"",VALUE(RIGHT(LEFT('Atual-TXT'!A5312,75),23)),"")</f>
        <v/>
      </c>
      <c r="D5291" s="11" t="str">
        <f>IF('Atual-TXT'!A5312&lt;&gt;"",RIGHT(LEFT('Atual-TXT'!A5312,77),1),"")</f>
        <v/>
      </c>
      <c r="E5291" s="12" t="str">
        <f>IF('Atual-TXT'!A5312&lt;&gt;"",IF(MOD(VALUE(LEFT(A5291,1)),2)=1,IF(D5291="D",C5291,-C5291),IF(D5291="C",C5291,-C5291)),"")</f>
        <v/>
      </c>
    </row>
    <row r="5292" spans="1:5" x14ac:dyDescent="0.2">
      <c r="A5292" s="11" t="str">
        <f>IF('Atual-TXT'!A5313&lt;&gt;"",LEFT('Atual-TXT'!A5313,15),"")</f>
        <v/>
      </c>
      <c r="B5292" s="11" t="str">
        <f>IF('Atual-TXT'!A5313&lt;&gt;"",RIGHT(LEFT('Atual-TXT'!A5313,51),34),"")</f>
        <v/>
      </c>
      <c r="C5292" s="12" t="str">
        <f>IF('Atual-TXT'!A5313&lt;&gt;"",VALUE(RIGHT(LEFT('Atual-TXT'!A5313,75),23)),"")</f>
        <v/>
      </c>
      <c r="D5292" s="11" t="str">
        <f>IF('Atual-TXT'!A5313&lt;&gt;"",RIGHT(LEFT('Atual-TXT'!A5313,77),1),"")</f>
        <v/>
      </c>
      <c r="E5292" s="12" t="str">
        <f>IF('Atual-TXT'!A5313&lt;&gt;"",IF(MOD(VALUE(LEFT(A5292,1)),2)=1,IF(D5292="D",C5292,-C5292),IF(D5292="C",C5292,-C5292)),"")</f>
        <v/>
      </c>
    </row>
    <row r="5293" spans="1:5" x14ac:dyDescent="0.2">
      <c r="A5293" s="11" t="str">
        <f>IF('Atual-TXT'!A5314&lt;&gt;"",LEFT('Atual-TXT'!A5314,15),"")</f>
        <v/>
      </c>
      <c r="B5293" s="11" t="str">
        <f>IF('Atual-TXT'!A5314&lt;&gt;"",RIGHT(LEFT('Atual-TXT'!A5314,51),34),"")</f>
        <v/>
      </c>
      <c r="C5293" s="12" t="str">
        <f>IF('Atual-TXT'!A5314&lt;&gt;"",VALUE(RIGHT(LEFT('Atual-TXT'!A5314,75),23)),"")</f>
        <v/>
      </c>
      <c r="D5293" s="11" t="str">
        <f>IF('Atual-TXT'!A5314&lt;&gt;"",RIGHT(LEFT('Atual-TXT'!A5314,77),1),"")</f>
        <v/>
      </c>
      <c r="E5293" s="12" t="str">
        <f>IF('Atual-TXT'!A5314&lt;&gt;"",IF(MOD(VALUE(LEFT(A5293,1)),2)=1,IF(D5293="D",C5293,-C5293),IF(D5293="C",C5293,-C5293)),"")</f>
        <v/>
      </c>
    </row>
    <row r="5294" spans="1:5" x14ac:dyDescent="0.2">
      <c r="A5294" s="11" t="str">
        <f>IF('Atual-TXT'!A5315&lt;&gt;"",LEFT('Atual-TXT'!A5315,15),"")</f>
        <v/>
      </c>
      <c r="B5294" s="11" t="str">
        <f>IF('Atual-TXT'!A5315&lt;&gt;"",RIGHT(LEFT('Atual-TXT'!A5315,51),34),"")</f>
        <v/>
      </c>
      <c r="C5294" s="12" t="str">
        <f>IF('Atual-TXT'!A5315&lt;&gt;"",VALUE(RIGHT(LEFT('Atual-TXT'!A5315,75),23)),"")</f>
        <v/>
      </c>
      <c r="D5294" s="11" t="str">
        <f>IF('Atual-TXT'!A5315&lt;&gt;"",RIGHT(LEFT('Atual-TXT'!A5315,77),1),"")</f>
        <v/>
      </c>
      <c r="E5294" s="12" t="str">
        <f>IF('Atual-TXT'!A5315&lt;&gt;"",IF(MOD(VALUE(LEFT(A5294,1)),2)=1,IF(D5294="D",C5294,-C5294),IF(D5294="C",C5294,-C5294)),"")</f>
        <v/>
      </c>
    </row>
    <row r="5295" spans="1:5" x14ac:dyDescent="0.2">
      <c r="A5295" s="11" t="str">
        <f>IF('Atual-TXT'!A5316&lt;&gt;"",LEFT('Atual-TXT'!A5316,15),"")</f>
        <v/>
      </c>
      <c r="B5295" s="11" t="str">
        <f>IF('Atual-TXT'!A5316&lt;&gt;"",RIGHT(LEFT('Atual-TXT'!A5316,51),34),"")</f>
        <v/>
      </c>
      <c r="C5295" s="12" t="str">
        <f>IF('Atual-TXT'!A5316&lt;&gt;"",VALUE(RIGHT(LEFT('Atual-TXT'!A5316,75),23)),"")</f>
        <v/>
      </c>
      <c r="D5295" s="11" t="str">
        <f>IF('Atual-TXT'!A5316&lt;&gt;"",RIGHT(LEFT('Atual-TXT'!A5316,77),1),"")</f>
        <v/>
      </c>
      <c r="E5295" s="12" t="str">
        <f>IF('Atual-TXT'!A5316&lt;&gt;"",IF(MOD(VALUE(LEFT(A5295,1)),2)=1,IF(D5295="D",C5295,-C5295),IF(D5295="C",C5295,-C5295)),"")</f>
        <v/>
      </c>
    </row>
    <row r="5296" spans="1:5" x14ac:dyDescent="0.2">
      <c r="A5296" s="11" t="str">
        <f>IF('Atual-TXT'!A5317&lt;&gt;"",LEFT('Atual-TXT'!A5317,15),"")</f>
        <v/>
      </c>
      <c r="B5296" s="11" t="str">
        <f>IF('Atual-TXT'!A5317&lt;&gt;"",RIGHT(LEFT('Atual-TXT'!A5317,51),34),"")</f>
        <v/>
      </c>
      <c r="C5296" s="12" t="str">
        <f>IF('Atual-TXT'!A5317&lt;&gt;"",VALUE(RIGHT(LEFT('Atual-TXT'!A5317,75),23)),"")</f>
        <v/>
      </c>
      <c r="D5296" s="11" t="str">
        <f>IF('Atual-TXT'!A5317&lt;&gt;"",RIGHT(LEFT('Atual-TXT'!A5317,77),1),"")</f>
        <v/>
      </c>
      <c r="E5296" s="12" t="str">
        <f>IF('Atual-TXT'!A5317&lt;&gt;"",IF(MOD(VALUE(LEFT(A5296,1)),2)=1,IF(D5296="D",C5296,-C5296),IF(D5296="C",C5296,-C5296)),"")</f>
        <v/>
      </c>
    </row>
    <row r="5297" spans="1:5" x14ac:dyDescent="0.2">
      <c r="A5297" s="11" t="str">
        <f>IF('Atual-TXT'!A5318&lt;&gt;"",LEFT('Atual-TXT'!A5318,15),"")</f>
        <v/>
      </c>
      <c r="B5297" s="11" t="str">
        <f>IF('Atual-TXT'!A5318&lt;&gt;"",RIGHT(LEFT('Atual-TXT'!A5318,51),34),"")</f>
        <v/>
      </c>
      <c r="C5297" s="12" t="str">
        <f>IF('Atual-TXT'!A5318&lt;&gt;"",VALUE(RIGHT(LEFT('Atual-TXT'!A5318,75),23)),"")</f>
        <v/>
      </c>
      <c r="D5297" s="11" t="str">
        <f>IF('Atual-TXT'!A5318&lt;&gt;"",RIGHT(LEFT('Atual-TXT'!A5318,77),1),"")</f>
        <v/>
      </c>
      <c r="E5297" s="12" t="str">
        <f>IF('Atual-TXT'!A5318&lt;&gt;"",IF(MOD(VALUE(LEFT(A5297,1)),2)=1,IF(D5297="D",C5297,-C5297),IF(D5297="C",C5297,-C5297)),"")</f>
        <v/>
      </c>
    </row>
    <row r="5298" spans="1:5" x14ac:dyDescent="0.2">
      <c r="A5298" s="11" t="str">
        <f>IF('Atual-TXT'!A5319&lt;&gt;"",LEFT('Atual-TXT'!A5319,15),"")</f>
        <v/>
      </c>
      <c r="B5298" s="11" t="str">
        <f>IF('Atual-TXT'!A5319&lt;&gt;"",RIGHT(LEFT('Atual-TXT'!A5319,51),34),"")</f>
        <v/>
      </c>
      <c r="C5298" s="12" t="str">
        <f>IF('Atual-TXT'!A5319&lt;&gt;"",VALUE(RIGHT(LEFT('Atual-TXT'!A5319,75),23)),"")</f>
        <v/>
      </c>
      <c r="D5298" s="11" t="str">
        <f>IF('Atual-TXT'!A5319&lt;&gt;"",RIGHT(LEFT('Atual-TXT'!A5319,77),1),"")</f>
        <v/>
      </c>
      <c r="E5298" s="12" t="str">
        <f>IF('Atual-TXT'!A5319&lt;&gt;"",IF(MOD(VALUE(LEFT(A5298,1)),2)=1,IF(D5298="D",C5298,-C5298),IF(D5298="C",C5298,-C5298)),"")</f>
        <v/>
      </c>
    </row>
    <row r="5299" spans="1:5" x14ac:dyDescent="0.2">
      <c r="A5299" s="11" t="str">
        <f>IF('Atual-TXT'!A5320&lt;&gt;"",LEFT('Atual-TXT'!A5320,15),"")</f>
        <v/>
      </c>
      <c r="B5299" s="11" t="str">
        <f>IF('Atual-TXT'!A5320&lt;&gt;"",RIGHT(LEFT('Atual-TXT'!A5320,51),34),"")</f>
        <v/>
      </c>
      <c r="C5299" s="12" t="str">
        <f>IF('Atual-TXT'!A5320&lt;&gt;"",VALUE(RIGHT(LEFT('Atual-TXT'!A5320,75),23)),"")</f>
        <v/>
      </c>
      <c r="D5299" s="11" t="str">
        <f>IF('Atual-TXT'!A5320&lt;&gt;"",RIGHT(LEFT('Atual-TXT'!A5320,77),1),"")</f>
        <v/>
      </c>
      <c r="E5299" s="12" t="str">
        <f>IF('Atual-TXT'!A5320&lt;&gt;"",IF(MOD(VALUE(LEFT(A5299,1)),2)=1,IF(D5299="D",C5299,-C5299),IF(D5299="C",C5299,-C5299)),"")</f>
        <v/>
      </c>
    </row>
    <row r="5300" spans="1:5" x14ac:dyDescent="0.2">
      <c r="A5300" s="11" t="str">
        <f>IF('Atual-TXT'!A5321&lt;&gt;"",LEFT('Atual-TXT'!A5321,15),"")</f>
        <v/>
      </c>
      <c r="B5300" s="11" t="str">
        <f>IF('Atual-TXT'!A5321&lt;&gt;"",RIGHT(LEFT('Atual-TXT'!A5321,51),34),"")</f>
        <v/>
      </c>
      <c r="C5300" s="12" t="str">
        <f>IF('Atual-TXT'!A5321&lt;&gt;"",VALUE(RIGHT(LEFT('Atual-TXT'!A5321,75),23)),"")</f>
        <v/>
      </c>
      <c r="D5300" s="11" t="str">
        <f>IF('Atual-TXT'!A5321&lt;&gt;"",RIGHT(LEFT('Atual-TXT'!A5321,77),1),"")</f>
        <v/>
      </c>
      <c r="E5300" s="12" t="str">
        <f>IF('Atual-TXT'!A5321&lt;&gt;"",IF(MOD(VALUE(LEFT(A5300,1)),2)=1,IF(D5300="D",C5300,-C5300),IF(D5300="C",C5300,-C5300)),"")</f>
        <v/>
      </c>
    </row>
    <row r="5301" spans="1:5" x14ac:dyDescent="0.2">
      <c r="A5301" s="11" t="str">
        <f>IF('Atual-TXT'!A5322&lt;&gt;"",LEFT('Atual-TXT'!A5322,15),"")</f>
        <v/>
      </c>
      <c r="B5301" s="11" t="str">
        <f>IF('Atual-TXT'!A5322&lt;&gt;"",RIGHT(LEFT('Atual-TXT'!A5322,51),34),"")</f>
        <v/>
      </c>
      <c r="C5301" s="12" t="str">
        <f>IF('Atual-TXT'!A5322&lt;&gt;"",VALUE(RIGHT(LEFT('Atual-TXT'!A5322,75),23)),"")</f>
        <v/>
      </c>
      <c r="D5301" s="11" t="str">
        <f>IF('Atual-TXT'!A5322&lt;&gt;"",RIGHT(LEFT('Atual-TXT'!A5322,77),1),"")</f>
        <v/>
      </c>
      <c r="E5301" s="12" t="str">
        <f>IF('Atual-TXT'!A5322&lt;&gt;"",IF(MOD(VALUE(LEFT(A5301,1)),2)=1,IF(D5301="D",C5301,-C5301),IF(D5301="C",C5301,-C5301)),"")</f>
        <v/>
      </c>
    </row>
    <row r="5302" spans="1:5" x14ac:dyDescent="0.2">
      <c r="A5302" s="11" t="str">
        <f>IF('Atual-TXT'!A5323&lt;&gt;"",LEFT('Atual-TXT'!A5323,15),"")</f>
        <v/>
      </c>
      <c r="B5302" s="11" t="str">
        <f>IF('Atual-TXT'!A5323&lt;&gt;"",RIGHT(LEFT('Atual-TXT'!A5323,51),34),"")</f>
        <v/>
      </c>
      <c r="C5302" s="12" t="str">
        <f>IF('Atual-TXT'!A5323&lt;&gt;"",VALUE(RIGHT(LEFT('Atual-TXT'!A5323,75),23)),"")</f>
        <v/>
      </c>
      <c r="D5302" s="11" t="str">
        <f>IF('Atual-TXT'!A5323&lt;&gt;"",RIGHT(LEFT('Atual-TXT'!A5323,77),1),"")</f>
        <v/>
      </c>
      <c r="E5302" s="12" t="str">
        <f>IF('Atual-TXT'!A5323&lt;&gt;"",IF(MOD(VALUE(LEFT(A5302,1)),2)=1,IF(D5302="D",C5302,-C5302),IF(D5302="C",C5302,-C5302)),"")</f>
        <v/>
      </c>
    </row>
    <row r="5303" spans="1:5" x14ac:dyDescent="0.2">
      <c r="A5303" s="11" t="str">
        <f>IF('Atual-TXT'!A5324&lt;&gt;"",LEFT('Atual-TXT'!A5324,15),"")</f>
        <v/>
      </c>
      <c r="B5303" s="11" t="str">
        <f>IF('Atual-TXT'!A5324&lt;&gt;"",RIGHT(LEFT('Atual-TXT'!A5324,51),34),"")</f>
        <v/>
      </c>
      <c r="C5303" s="12" t="str">
        <f>IF('Atual-TXT'!A5324&lt;&gt;"",VALUE(RIGHT(LEFT('Atual-TXT'!A5324,75),23)),"")</f>
        <v/>
      </c>
      <c r="D5303" s="11" t="str">
        <f>IF('Atual-TXT'!A5324&lt;&gt;"",RIGHT(LEFT('Atual-TXT'!A5324,77),1),"")</f>
        <v/>
      </c>
      <c r="E5303" s="12" t="str">
        <f>IF('Atual-TXT'!A5324&lt;&gt;"",IF(MOD(VALUE(LEFT(A5303,1)),2)=1,IF(D5303="D",C5303,-C5303),IF(D5303="C",C5303,-C5303)),"")</f>
        <v/>
      </c>
    </row>
    <row r="5304" spans="1:5" x14ac:dyDescent="0.2">
      <c r="A5304" s="11" t="str">
        <f>IF('Atual-TXT'!A5325&lt;&gt;"",LEFT('Atual-TXT'!A5325,15),"")</f>
        <v/>
      </c>
      <c r="B5304" s="11" t="str">
        <f>IF('Atual-TXT'!A5325&lt;&gt;"",RIGHT(LEFT('Atual-TXT'!A5325,51),34),"")</f>
        <v/>
      </c>
      <c r="C5304" s="12" t="str">
        <f>IF('Atual-TXT'!A5325&lt;&gt;"",VALUE(RIGHT(LEFT('Atual-TXT'!A5325,75),23)),"")</f>
        <v/>
      </c>
      <c r="D5304" s="11" t="str">
        <f>IF('Atual-TXT'!A5325&lt;&gt;"",RIGHT(LEFT('Atual-TXT'!A5325,77),1),"")</f>
        <v/>
      </c>
      <c r="E5304" s="12" t="str">
        <f>IF('Atual-TXT'!A5325&lt;&gt;"",IF(MOD(VALUE(LEFT(A5304,1)),2)=1,IF(D5304="D",C5304,-C5304),IF(D5304="C",C5304,-C5304)),"")</f>
        <v/>
      </c>
    </row>
    <row r="5305" spans="1:5" x14ac:dyDescent="0.2">
      <c r="A5305" s="11" t="str">
        <f>IF('Atual-TXT'!A5326&lt;&gt;"",LEFT('Atual-TXT'!A5326,15),"")</f>
        <v/>
      </c>
      <c r="B5305" s="11" t="str">
        <f>IF('Atual-TXT'!A5326&lt;&gt;"",RIGHT(LEFT('Atual-TXT'!A5326,51),34),"")</f>
        <v/>
      </c>
      <c r="C5305" s="12" t="str">
        <f>IF('Atual-TXT'!A5326&lt;&gt;"",VALUE(RIGHT(LEFT('Atual-TXT'!A5326,75),23)),"")</f>
        <v/>
      </c>
      <c r="D5305" s="11" t="str">
        <f>IF('Atual-TXT'!A5326&lt;&gt;"",RIGHT(LEFT('Atual-TXT'!A5326,77),1),"")</f>
        <v/>
      </c>
      <c r="E5305" s="12" t="str">
        <f>IF('Atual-TXT'!A5326&lt;&gt;"",IF(MOD(VALUE(LEFT(A5305,1)),2)=1,IF(D5305="D",C5305,-C5305),IF(D5305="C",C5305,-C5305)),"")</f>
        <v/>
      </c>
    </row>
    <row r="5306" spans="1:5" x14ac:dyDescent="0.2">
      <c r="A5306" s="11" t="str">
        <f>IF('Atual-TXT'!A5327&lt;&gt;"",LEFT('Atual-TXT'!A5327,15),"")</f>
        <v/>
      </c>
      <c r="B5306" s="11" t="str">
        <f>IF('Atual-TXT'!A5327&lt;&gt;"",RIGHT(LEFT('Atual-TXT'!A5327,51),34),"")</f>
        <v/>
      </c>
      <c r="C5306" s="12" t="str">
        <f>IF('Atual-TXT'!A5327&lt;&gt;"",VALUE(RIGHT(LEFT('Atual-TXT'!A5327,75),23)),"")</f>
        <v/>
      </c>
      <c r="D5306" s="11" t="str">
        <f>IF('Atual-TXT'!A5327&lt;&gt;"",RIGHT(LEFT('Atual-TXT'!A5327,77),1),"")</f>
        <v/>
      </c>
      <c r="E5306" s="12" t="str">
        <f>IF('Atual-TXT'!A5327&lt;&gt;"",IF(MOD(VALUE(LEFT(A5306,1)),2)=1,IF(D5306="D",C5306,-C5306),IF(D5306="C",C5306,-C5306)),"")</f>
        <v/>
      </c>
    </row>
    <row r="5307" spans="1:5" x14ac:dyDescent="0.2">
      <c r="A5307" s="11" t="str">
        <f>IF('Atual-TXT'!A5328&lt;&gt;"",LEFT('Atual-TXT'!A5328,15),"")</f>
        <v/>
      </c>
      <c r="B5307" s="11" t="str">
        <f>IF('Atual-TXT'!A5328&lt;&gt;"",RIGHT(LEFT('Atual-TXT'!A5328,51),34),"")</f>
        <v/>
      </c>
      <c r="C5307" s="12" t="str">
        <f>IF('Atual-TXT'!A5328&lt;&gt;"",VALUE(RIGHT(LEFT('Atual-TXT'!A5328,75),23)),"")</f>
        <v/>
      </c>
      <c r="D5307" s="11" t="str">
        <f>IF('Atual-TXT'!A5328&lt;&gt;"",RIGHT(LEFT('Atual-TXT'!A5328,77),1),"")</f>
        <v/>
      </c>
      <c r="E5307" s="12" t="str">
        <f>IF('Atual-TXT'!A5328&lt;&gt;"",IF(MOD(VALUE(LEFT(A5307,1)),2)=1,IF(D5307="D",C5307,-C5307),IF(D5307="C",C5307,-C5307)),"")</f>
        <v/>
      </c>
    </row>
    <row r="5308" spans="1:5" x14ac:dyDescent="0.2">
      <c r="A5308" s="11" t="str">
        <f>IF('Atual-TXT'!A5329&lt;&gt;"",LEFT('Atual-TXT'!A5329,15),"")</f>
        <v/>
      </c>
      <c r="B5308" s="11" t="str">
        <f>IF('Atual-TXT'!A5329&lt;&gt;"",RIGHT(LEFT('Atual-TXT'!A5329,51),34),"")</f>
        <v/>
      </c>
      <c r="C5308" s="12" t="str">
        <f>IF('Atual-TXT'!A5329&lt;&gt;"",VALUE(RIGHT(LEFT('Atual-TXT'!A5329,75),23)),"")</f>
        <v/>
      </c>
      <c r="D5308" s="11" t="str">
        <f>IF('Atual-TXT'!A5329&lt;&gt;"",RIGHT(LEFT('Atual-TXT'!A5329,77),1),"")</f>
        <v/>
      </c>
      <c r="E5308" s="12" t="str">
        <f>IF('Atual-TXT'!A5329&lt;&gt;"",IF(MOD(VALUE(LEFT(A5308,1)),2)=1,IF(D5308="D",C5308,-C5308),IF(D5308="C",C5308,-C5308)),"")</f>
        <v/>
      </c>
    </row>
    <row r="5309" spans="1:5" x14ac:dyDescent="0.2">
      <c r="A5309" s="11" t="str">
        <f>IF('Atual-TXT'!A5330&lt;&gt;"",LEFT('Atual-TXT'!A5330,15),"")</f>
        <v/>
      </c>
      <c r="B5309" s="11" t="str">
        <f>IF('Atual-TXT'!A5330&lt;&gt;"",RIGHT(LEFT('Atual-TXT'!A5330,51),34),"")</f>
        <v/>
      </c>
      <c r="C5309" s="12" t="str">
        <f>IF('Atual-TXT'!A5330&lt;&gt;"",VALUE(RIGHT(LEFT('Atual-TXT'!A5330,75),23)),"")</f>
        <v/>
      </c>
      <c r="D5309" s="11" t="str">
        <f>IF('Atual-TXT'!A5330&lt;&gt;"",RIGHT(LEFT('Atual-TXT'!A5330,77),1),"")</f>
        <v/>
      </c>
      <c r="E5309" s="12" t="str">
        <f>IF('Atual-TXT'!A5330&lt;&gt;"",IF(MOD(VALUE(LEFT(A5309,1)),2)=1,IF(D5309="D",C5309,-C5309),IF(D5309="C",C5309,-C5309)),"")</f>
        <v/>
      </c>
    </row>
    <row r="5310" spans="1:5" x14ac:dyDescent="0.2">
      <c r="A5310" s="11" t="str">
        <f>IF('Atual-TXT'!A5331&lt;&gt;"",LEFT('Atual-TXT'!A5331,15),"")</f>
        <v/>
      </c>
      <c r="B5310" s="11" t="str">
        <f>IF('Atual-TXT'!A5331&lt;&gt;"",RIGHT(LEFT('Atual-TXT'!A5331,51),34),"")</f>
        <v/>
      </c>
      <c r="C5310" s="12" t="str">
        <f>IF('Atual-TXT'!A5331&lt;&gt;"",VALUE(RIGHT(LEFT('Atual-TXT'!A5331,75),23)),"")</f>
        <v/>
      </c>
      <c r="D5310" s="11" t="str">
        <f>IF('Atual-TXT'!A5331&lt;&gt;"",RIGHT(LEFT('Atual-TXT'!A5331,77),1),"")</f>
        <v/>
      </c>
      <c r="E5310" s="12" t="str">
        <f>IF('Atual-TXT'!A5331&lt;&gt;"",IF(MOD(VALUE(LEFT(A5310,1)),2)=1,IF(D5310="D",C5310,-C5310),IF(D5310="C",C5310,-C5310)),"")</f>
        <v/>
      </c>
    </row>
    <row r="5311" spans="1:5" x14ac:dyDescent="0.2">
      <c r="A5311" s="11" t="str">
        <f>IF('Atual-TXT'!A5332&lt;&gt;"",LEFT('Atual-TXT'!A5332,15),"")</f>
        <v/>
      </c>
      <c r="B5311" s="11" t="str">
        <f>IF('Atual-TXT'!A5332&lt;&gt;"",RIGHT(LEFT('Atual-TXT'!A5332,51),34),"")</f>
        <v/>
      </c>
      <c r="C5311" s="12" t="str">
        <f>IF('Atual-TXT'!A5332&lt;&gt;"",VALUE(RIGHT(LEFT('Atual-TXT'!A5332,75),23)),"")</f>
        <v/>
      </c>
      <c r="D5311" s="11" t="str">
        <f>IF('Atual-TXT'!A5332&lt;&gt;"",RIGHT(LEFT('Atual-TXT'!A5332,77),1),"")</f>
        <v/>
      </c>
      <c r="E5311" s="12" t="str">
        <f>IF('Atual-TXT'!A5332&lt;&gt;"",IF(MOD(VALUE(LEFT(A5311,1)),2)=1,IF(D5311="D",C5311,-C5311),IF(D5311="C",C5311,-C5311)),"")</f>
        <v/>
      </c>
    </row>
    <row r="5312" spans="1:5" x14ac:dyDescent="0.2">
      <c r="A5312" s="11" t="str">
        <f>IF('Atual-TXT'!A5333&lt;&gt;"",LEFT('Atual-TXT'!A5333,15),"")</f>
        <v/>
      </c>
      <c r="B5312" s="11" t="str">
        <f>IF('Atual-TXT'!A5333&lt;&gt;"",RIGHT(LEFT('Atual-TXT'!A5333,51),34),"")</f>
        <v/>
      </c>
      <c r="C5312" s="12" t="str">
        <f>IF('Atual-TXT'!A5333&lt;&gt;"",VALUE(RIGHT(LEFT('Atual-TXT'!A5333,75),23)),"")</f>
        <v/>
      </c>
      <c r="D5312" s="11" t="str">
        <f>IF('Atual-TXT'!A5333&lt;&gt;"",RIGHT(LEFT('Atual-TXT'!A5333,77),1),"")</f>
        <v/>
      </c>
      <c r="E5312" s="12" t="str">
        <f>IF('Atual-TXT'!A5333&lt;&gt;"",IF(MOD(VALUE(LEFT(A5312,1)),2)=1,IF(D5312="D",C5312,-C5312),IF(D5312="C",C5312,-C5312)),"")</f>
        <v/>
      </c>
    </row>
    <row r="5313" spans="1:5" x14ac:dyDescent="0.2">
      <c r="A5313" s="11" t="str">
        <f>IF('Atual-TXT'!A5334&lt;&gt;"",LEFT('Atual-TXT'!A5334,15),"")</f>
        <v/>
      </c>
      <c r="B5313" s="11" t="str">
        <f>IF('Atual-TXT'!A5334&lt;&gt;"",RIGHT(LEFT('Atual-TXT'!A5334,51),34),"")</f>
        <v/>
      </c>
      <c r="C5313" s="12" t="str">
        <f>IF('Atual-TXT'!A5334&lt;&gt;"",VALUE(RIGHT(LEFT('Atual-TXT'!A5334,75),23)),"")</f>
        <v/>
      </c>
      <c r="D5313" s="11" t="str">
        <f>IF('Atual-TXT'!A5334&lt;&gt;"",RIGHT(LEFT('Atual-TXT'!A5334,77),1),"")</f>
        <v/>
      </c>
      <c r="E5313" s="12" t="str">
        <f>IF('Atual-TXT'!A5334&lt;&gt;"",IF(MOD(VALUE(LEFT(A5313,1)),2)=1,IF(D5313="D",C5313,-C5313),IF(D5313="C",C5313,-C5313)),"")</f>
        <v/>
      </c>
    </row>
    <row r="5314" spans="1:5" x14ac:dyDescent="0.2">
      <c r="A5314" s="11" t="str">
        <f>IF('Atual-TXT'!A5335&lt;&gt;"",LEFT('Atual-TXT'!A5335,15),"")</f>
        <v/>
      </c>
      <c r="B5314" s="11" t="str">
        <f>IF('Atual-TXT'!A5335&lt;&gt;"",RIGHT(LEFT('Atual-TXT'!A5335,51),34),"")</f>
        <v/>
      </c>
      <c r="C5314" s="12" t="str">
        <f>IF('Atual-TXT'!A5335&lt;&gt;"",VALUE(RIGHT(LEFT('Atual-TXT'!A5335,75),23)),"")</f>
        <v/>
      </c>
      <c r="D5314" s="11" t="str">
        <f>IF('Atual-TXT'!A5335&lt;&gt;"",RIGHT(LEFT('Atual-TXT'!A5335,77),1),"")</f>
        <v/>
      </c>
      <c r="E5314" s="12" t="str">
        <f>IF('Atual-TXT'!A5335&lt;&gt;"",IF(MOD(VALUE(LEFT(A5314,1)),2)=1,IF(D5314="D",C5314,-C5314),IF(D5314="C",C5314,-C5314)),"")</f>
        <v/>
      </c>
    </row>
    <row r="5315" spans="1:5" x14ac:dyDescent="0.2">
      <c r="A5315" s="11" t="str">
        <f>IF('Atual-TXT'!A5336&lt;&gt;"",LEFT('Atual-TXT'!A5336,15),"")</f>
        <v/>
      </c>
      <c r="B5315" s="11" t="str">
        <f>IF('Atual-TXT'!A5336&lt;&gt;"",RIGHT(LEFT('Atual-TXT'!A5336,51),34),"")</f>
        <v/>
      </c>
      <c r="C5315" s="12" t="str">
        <f>IF('Atual-TXT'!A5336&lt;&gt;"",VALUE(RIGHT(LEFT('Atual-TXT'!A5336,75),23)),"")</f>
        <v/>
      </c>
      <c r="D5315" s="11" t="str">
        <f>IF('Atual-TXT'!A5336&lt;&gt;"",RIGHT(LEFT('Atual-TXT'!A5336,77),1),"")</f>
        <v/>
      </c>
      <c r="E5315" s="12" t="str">
        <f>IF('Atual-TXT'!A5336&lt;&gt;"",IF(MOD(VALUE(LEFT(A5315,1)),2)=1,IF(D5315="D",C5315,-C5315),IF(D5315="C",C5315,-C5315)),"")</f>
        <v/>
      </c>
    </row>
    <row r="5316" spans="1:5" x14ac:dyDescent="0.2">
      <c r="A5316" s="11" t="str">
        <f>IF('Atual-TXT'!A5337&lt;&gt;"",LEFT('Atual-TXT'!A5337,15),"")</f>
        <v/>
      </c>
      <c r="B5316" s="11" t="str">
        <f>IF('Atual-TXT'!A5337&lt;&gt;"",RIGHT(LEFT('Atual-TXT'!A5337,51),34),"")</f>
        <v/>
      </c>
      <c r="C5316" s="12" t="str">
        <f>IF('Atual-TXT'!A5337&lt;&gt;"",VALUE(RIGHT(LEFT('Atual-TXT'!A5337,75),23)),"")</f>
        <v/>
      </c>
      <c r="D5316" s="11" t="str">
        <f>IF('Atual-TXT'!A5337&lt;&gt;"",RIGHT(LEFT('Atual-TXT'!A5337,77),1),"")</f>
        <v/>
      </c>
      <c r="E5316" s="12" t="str">
        <f>IF('Atual-TXT'!A5337&lt;&gt;"",IF(MOD(VALUE(LEFT(A5316,1)),2)=1,IF(D5316="D",C5316,-C5316),IF(D5316="C",C5316,-C5316)),"")</f>
        <v/>
      </c>
    </row>
    <row r="5317" spans="1:5" x14ac:dyDescent="0.2">
      <c r="A5317" s="11" t="str">
        <f>IF('Atual-TXT'!A5338&lt;&gt;"",LEFT('Atual-TXT'!A5338,15),"")</f>
        <v/>
      </c>
      <c r="B5317" s="11" t="str">
        <f>IF('Atual-TXT'!A5338&lt;&gt;"",RIGHT(LEFT('Atual-TXT'!A5338,51),34),"")</f>
        <v/>
      </c>
      <c r="C5317" s="12" t="str">
        <f>IF('Atual-TXT'!A5338&lt;&gt;"",VALUE(RIGHT(LEFT('Atual-TXT'!A5338,75),23)),"")</f>
        <v/>
      </c>
      <c r="D5317" s="11" t="str">
        <f>IF('Atual-TXT'!A5338&lt;&gt;"",RIGHT(LEFT('Atual-TXT'!A5338,77),1),"")</f>
        <v/>
      </c>
      <c r="E5317" s="12" t="str">
        <f>IF('Atual-TXT'!A5338&lt;&gt;"",IF(MOD(VALUE(LEFT(A5317,1)),2)=1,IF(D5317="D",C5317,-C5317),IF(D5317="C",C5317,-C5317)),"")</f>
        <v/>
      </c>
    </row>
    <row r="5318" spans="1:5" x14ac:dyDescent="0.2">
      <c r="A5318" s="11" t="str">
        <f>IF('Atual-TXT'!A5339&lt;&gt;"",LEFT('Atual-TXT'!A5339,15),"")</f>
        <v/>
      </c>
      <c r="B5318" s="11" t="str">
        <f>IF('Atual-TXT'!A5339&lt;&gt;"",RIGHT(LEFT('Atual-TXT'!A5339,51),34),"")</f>
        <v/>
      </c>
      <c r="C5318" s="12" t="str">
        <f>IF('Atual-TXT'!A5339&lt;&gt;"",VALUE(RIGHT(LEFT('Atual-TXT'!A5339,75),23)),"")</f>
        <v/>
      </c>
      <c r="D5318" s="11" t="str">
        <f>IF('Atual-TXT'!A5339&lt;&gt;"",RIGHT(LEFT('Atual-TXT'!A5339,77),1),"")</f>
        <v/>
      </c>
      <c r="E5318" s="12" t="str">
        <f>IF('Atual-TXT'!A5339&lt;&gt;"",IF(MOD(VALUE(LEFT(A5318,1)),2)=1,IF(D5318="D",C5318,-C5318),IF(D5318="C",C5318,-C5318)),"")</f>
        <v/>
      </c>
    </row>
    <row r="5319" spans="1:5" x14ac:dyDescent="0.2">
      <c r="A5319" s="11" t="str">
        <f>IF('Atual-TXT'!A5340&lt;&gt;"",LEFT('Atual-TXT'!A5340,15),"")</f>
        <v/>
      </c>
      <c r="B5319" s="11" t="str">
        <f>IF('Atual-TXT'!A5340&lt;&gt;"",RIGHT(LEFT('Atual-TXT'!A5340,51),34),"")</f>
        <v/>
      </c>
      <c r="C5319" s="12" t="str">
        <f>IF('Atual-TXT'!A5340&lt;&gt;"",VALUE(RIGHT(LEFT('Atual-TXT'!A5340,75),23)),"")</f>
        <v/>
      </c>
      <c r="D5319" s="11" t="str">
        <f>IF('Atual-TXT'!A5340&lt;&gt;"",RIGHT(LEFT('Atual-TXT'!A5340,77),1),"")</f>
        <v/>
      </c>
      <c r="E5319" s="12" t="str">
        <f>IF('Atual-TXT'!A5340&lt;&gt;"",IF(MOD(VALUE(LEFT(A5319,1)),2)=1,IF(D5319="D",C5319,-C5319),IF(D5319="C",C5319,-C5319)),"")</f>
        <v/>
      </c>
    </row>
    <row r="5320" spans="1:5" x14ac:dyDescent="0.2">
      <c r="A5320" s="11" t="str">
        <f>IF('Atual-TXT'!A5341&lt;&gt;"",LEFT('Atual-TXT'!A5341,15),"")</f>
        <v/>
      </c>
      <c r="B5320" s="11" t="str">
        <f>IF('Atual-TXT'!A5341&lt;&gt;"",RIGHT(LEFT('Atual-TXT'!A5341,51),34),"")</f>
        <v/>
      </c>
      <c r="C5320" s="12" t="str">
        <f>IF('Atual-TXT'!A5341&lt;&gt;"",VALUE(RIGHT(LEFT('Atual-TXT'!A5341,75),23)),"")</f>
        <v/>
      </c>
      <c r="D5320" s="11" t="str">
        <f>IF('Atual-TXT'!A5341&lt;&gt;"",RIGHT(LEFT('Atual-TXT'!A5341,77),1),"")</f>
        <v/>
      </c>
      <c r="E5320" s="12" t="str">
        <f>IF('Atual-TXT'!A5341&lt;&gt;"",IF(MOD(VALUE(LEFT(A5320,1)),2)=1,IF(D5320="D",C5320,-C5320),IF(D5320="C",C5320,-C5320)),"")</f>
        <v/>
      </c>
    </row>
    <row r="5321" spans="1:5" x14ac:dyDescent="0.2">
      <c r="A5321" s="11" t="str">
        <f>IF('Atual-TXT'!A5342&lt;&gt;"",LEFT('Atual-TXT'!A5342,15),"")</f>
        <v/>
      </c>
      <c r="B5321" s="11" t="str">
        <f>IF('Atual-TXT'!A5342&lt;&gt;"",RIGHT(LEFT('Atual-TXT'!A5342,51),34),"")</f>
        <v/>
      </c>
      <c r="C5321" s="12" t="str">
        <f>IF('Atual-TXT'!A5342&lt;&gt;"",VALUE(RIGHT(LEFT('Atual-TXT'!A5342,75),23)),"")</f>
        <v/>
      </c>
      <c r="D5321" s="11" t="str">
        <f>IF('Atual-TXT'!A5342&lt;&gt;"",RIGHT(LEFT('Atual-TXT'!A5342,77),1),"")</f>
        <v/>
      </c>
      <c r="E5321" s="12" t="str">
        <f>IF('Atual-TXT'!A5342&lt;&gt;"",IF(MOD(VALUE(LEFT(A5321,1)),2)=1,IF(D5321="D",C5321,-C5321),IF(D5321="C",C5321,-C5321)),"")</f>
        <v/>
      </c>
    </row>
    <row r="5322" spans="1:5" x14ac:dyDescent="0.2">
      <c r="A5322" s="11" t="str">
        <f>IF('Atual-TXT'!A5343&lt;&gt;"",LEFT('Atual-TXT'!A5343,15),"")</f>
        <v/>
      </c>
      <c r="B5322" s="11" t="str">
        <f>IF('Atual-TXT'!A5343&lt;&gt;"",RIGHT(LEFT('Atual-TXT'!A5343,51),34),"")</f>
        <v/>
      </c>
      <c r="C5322" s="12" t="str">
        <f>IF('Atual-TXT'!A5343&lt;&gt;"",VALUE(RIGHT(LEFT('Atual-TXT'!A5343,75),23)),"")</f>
        <v/>
      </c>
      <c r="D5322" s="11" t="str">
        <f>IF('Atual-TXT'!A5343&lt;&gt;"",RIGHT(LEFT('Atual-TXT'!A5343,77),1),"")</f>
        <v/>
      </c>
      <c r="E5322" s="12" t="str">
        <f>IF('Atual-TXT'!A5343&lt;&gt;"",IF(MOD(VALUE(LEFT(A5322,1)),2)=1,IF(D5322="D",C5322,-C5322),IF(D5322="C",C5322,-C5322)),"")</f>
        <v/>
      </c>
    </row>
    <row r="5323" spans="1:5" x14ac:dyDescent="0.2">
      <c r="A5323" s="11" t="str">
        <f>IF('Atual-TXT'!A5344&lt;&gt;"",LEFT('Atual-TXT'!A5344,15),"")</f>
        <v/>
      </c>
      <c r="B5323" s="11" t="str">
        <f>IF('Atual-TXT'!A5344&lt;&gt;"",RIGHT(LEFT('Atual-TXT'!A5344,51),34),"")</f>
        <v/>
      </c>
      <c r="C5323" s="12" t="str">
        <f>IF('Atual-TXT'!A5344&lt;&gt;"",VALUE(RIGHT(LEFT('Atual-TXT'!A5344,75),23)),"")</f>
        <v/>
      </c>
      <c r="D5323" s="11" t="str">
        <f>IF('Atual-TXT'!A5344&lt;&gt;"",RIGHT(LEFT('Atual-TXT'!A5344,77),1),"")</f>
        <v/>
      </c>
      <c r="E5323" s="12" t="str">
        <f>IF('Atual-TXT'!A5344&lt;&gt;"",IF(MOD(VALUE(LEFT(A5323,1)),2)=1,IF(D5323="D",C5323,-C5323),IF(D5323="C",C5323,-C5323)),"")</f>
        <v/>
      </c>
    </row>
    <row r="5324" spans="1:5" x14ac:dyDescent="0.2">
      <c r="A5324" s="11" t="str">
        <f>IF('Atual-TXT'!A5345&lt;&gt;"",LEFT('Atual-TXT'!A5345,15),"")</f>
        <v/>
      </c>
      <c r="B5324" s="11" t="str">
        <f>IF('Atual-TXT'!A5345&lt;&gt;"",RIGHT(LEFT('Atual-TXT'!A5345,51),34),"")</f>
        <v/>
      </c>
      <c r="C5324" s="12" t="str">
        <f>IF('Atual-TXT'!A5345&lt;&gt;"",VALUE(RIGHT(LEFT('Atual-TXT'!A5345,75),23)),"")</f>
        <v/>
      </c>
      <c r="D5324" s="11" t="str">
        <f>IF('Atual-TXT'!A5345&lt;&gt;"",RIGHT(LEFT('Atual-TXT'!A5345,77),1),"")</f>
        <v/>
      </c>
      <c r="E5324" s="12" t="str">
        <f>IF('Atual-TXT'!A5345&lt;&gt;"",IF(MOD(VALUE(LEFT(A5324,1)),2)=1,IF(D5324="D",C5324,-C5324),IF(D5324="C",C5324,-C5324)),"")</f>
        <v/>
      </c>
    </row>
    <row r="5325" spans="1:5" x14ac:dyDescent="0.2">
      <c r="A5325" s="11" t="str">
        <f>IF('Atual-TXT'!A5346&lt;&gt;"",LEFT('Atual-TXT'!A5346,15),"")</f>
        <v/>
      </c>
      <c r="B5325" s="11" t="str">
        <f>IF('Atual-TXT'!A5346&lt;&gt;"",RIGHT(LEFT('Atual-TXT'!A5346,51),34),"")</f>
        <v/>
      </c>
      <c r="C5325" s="12" t="str">
        <f>IF('Atual-TXT'!A5346&lt;&gt;"",VALUE(RIGHT(LEFT('Atual-TXT'!A5346,75),23)),"")</f>
        <v/>
      </c>
      <c r="D5325" s="11" t="str">
        <f>IF('Atual-TXT'!A5346&lt;&gt;"",RIGHT(LEFT('Atual-TXT'!A5346,77),1),"")</f>
        <v/>
      </c>
      <c r="E5325" s="12" t="str">
        <f>IF('Atual-TXT'!A5346&lt;&gt;"",IF(MOD(VALUE(LEFT(A5325,1)),2)=1,IF(D5325="D",C5325,-C5325),IF(D5325="C",C5325,-C5325)),"")</f>
        <v/>
      </c>
    </row>
    <row r="5326" spans="1:5" x14ac:dyDescent="0.2">
      <c r="A5326" s="11" t="str">
        <f>IF('Atual-TXT'!A5347&lt;&gt;"",LEFT('Atual-TXT'!A5347,15),"")</f>
        <v/>
      </c>
      <c r="B5326" s="11" t="str">
        <f>IF('Atual-TXT'!A5347&lt;&gt;"",RIGHT(LEFT('Atual-TXT'!A5347,51),34),"")</f>
        <v/>
      </c>
      <c r="C5326" s="12" t="str">
        <f>IF('Atual-TXT'!A5347&lt;&gt;"",VALUE(RIGHT(LEFT('Atual-TXT'!A5347,75),23)),"")</f>
        <v/>
      </c>
      <c r="D5326" s="11" t="str">
        <f>IF('Atual-TXT'!A5347&lt;&gt;"",RIGHT(LEFT('Atual-TXT'!A5347,77),1),"")</f>
        <v/>
      </c>
      <c r="E5326" s="12" t="str">
        <f>IF('Atual-TXT'!A5347&lt;&gt;"",IF(MOD(VALUE(LEFT(A5326,1)),2)=1,IF(D5326="D",C5326,-C5326),IF(D5326="C",C5326,-C5326)),"")</f>
        <v/>
      </c>
    </row>
    <row r="5327" spans="1:5" x14ac:dyDescent="0.2">
      <c r="A5327" s="11" t="str">
        <f>IF('Atual-TXT'!A5348&lt;&gt;"",LEFT('Atual-TXT'!A5348,15),"")</f>
        <v/>
      </c>
      <c r="B5327" s="11" t="str">
        <f>IF('Atual-TXT'!A5348&lt;&gt;"",RIGHT(LEFT('Atual-TXT'!A5348,51),34),"")</f>
        <v/>
      </c>
      <c r="C5327" s="12" t="str">
        <f>IF('Atual-TXT'!A5348&lt;&gt;"",VALUE(RIGHT(LEFT('Atual-TXT'!A5348,75),23)),"")</f>
        <v/>
      </c>
      <c r="D5327" s="11" t="str">
        <f>IF('Atual-TXT'!A5348&lt;&gt;"",RIGHT(LEFT('Atual-TXT'!A5348,77),1),"")</f>
        <v/>
      </c>
      <c r="E5327" s="12" t="str">
        <f>IF('Atual-TXT'!A5348&lt;&gt;"",IF(MOD(VALUE(LEFT(A5327,1)),2)=1,IF(D5327="D",C5327,-C5327),IF(D5327="C",C5327,-C5327)),"")</f>
        <v/>
      </c>
    </row>
    <row r="5328" spans="1:5" x14ac:dyDescent="0.2">
      <c r="A5328" s="11" t="str">
        <f>IF('Atual-TXT'!A5349&lt;&gt;"",LEFT('Atual-TXT'!A5349,15),"")</f>
        <v/>
      </c>
      <c r="B5328" s="11" t="str">
        <f>IF('Atual-TXT'!A5349&lt;&gt;"",RIGHT(LEFT('Atual-TXT'!A5349,51),34),"")</f>
        <v/>
      </c>
      <c r="C5328" s="12" t="str">
        <f>IF('Atual-TXT'!A5349&lt;&gt;"",VALUE(RIGHT(LEFT('Atual-TXT'!A5349,75),23)),"")</f>
        <v/>
      </c>
      <c r="D5328" s="11" t="str">
        <f>IF('Atual-TXT'!A5349&lt;&gt;"",RIGHT(LEFT('Atual-TXT'!A5349,77),1),"")</f>
        <v/>
      </c>
      <c r="E5328" s="12" t="str">
        <f>IF('Atual-TXT'!A5349&lt;&gt;"",IF(MOD(VALUE(LEFT(A5328,1)),2)=1,IF(D5328="D",C5328,-C5328),IF(D5328="C",C5328,-C5328)),"")</f>
        <v/>
      </c>
    </row>
    <row r="5329" spans="1:5" x14ac:dyDescent="0.2">
      <c r="A5329" s="11" t="str">
        <f>IF('Atual-TXT'!A5350&lt;&gt;"",LEFT('Atual-TXT'!A5350,15),"")</f>
        <v/>
      </c>
      <c r="B5329" s="11" t="str">
        <f>IF('Atual-TXT'!A5350&lt;&gt;"",RIGHT(LEFT('Atual-TXT'!A5350,51),34),"")</f>
        <v/>
      </c>
      <c r="C5329" s="12" t="str">
        <f>IF('Atual-TXT'!A5350&lt;&gt;"",VALUE(RIGHT(LEFT('Atual-TXT'!A5350,75),23)),"")</f>
        <v/>
      </c>
      <c r="D5329" s="11" t="str">
        <f>IF('Atual-TXT'!A5350&lt;&gt;"",RIGHT(LEFT('Atual-TXT'!A5350,77),1),"")</f>
        <v/>
      </c>
      <c r="E5329" s="12" t="str">
        <f>IF('Atual-TXT'!A5350&lt;&gt;"",IF(MOD(VALUE(LEFT(A5329,1)),2)=1,IF(D5329="D",C5329,-C5329),IF(D5329="C",C5329,-C5329)),"")</f>
        <v/>
      </c>
    </row>
    <row r="5330" spans="1:5" x14ac:dyDescent="0.2">
      <c r="A5330" s="11" t="str">
        <f>IF('Atual-TXT'!A5351&lt;&gt;"",LEFT('Atual-TXT'!A5351,15),"")</f>
        <v/>
      </c>
      <c r="B5330" s="11" t="str">
        <f>IF('Atual-TXT'!A5351&lt;&gt;"",RIGHT(LEFT('Atual-TXT'!A5351,51),34),"")</f>
        <v/>
      </c>
      <c r="C5330" s="12" t="str">
        <f>IF('Atual-TXT'!A5351&lt;&gt;"",VALUE(RIGHT(LEFT('Atual-TXT'!A5351,75),23)),"")</f>
        <v/>
      </c>
      <c r="D5330" s="11" t="str">
        <f>IF('Atual-TXT'!A5351&lt;&gt;"",RIGHT(LEFT('Atual-TXT'!A5351,77),1),"")</f>
        <v/>
      </c>
      <c r="E5330" s="12" t="str">
        <f>IF('Atual-TXT'!A5351&lt;&gt;"",IF(MOD(VALUE(LEFT(A5330,1)),2)=1,IF(D5330="D",C5330,-C5330),IF(D5330="C",C5330,-C5330)),"")</f>
        <v/>
      </c>
    </row>
    <row r="5331" spans="1:5" x14ac:dyDescent="0.2">
      <c r="A5331" s="11" t="str">
        <f>IF('Atual-TXT'!A5352&lt;&gt;"",LEFT('Atual-TXT'!A5352,15),"")</f>
        <v/>
      </c>
      <c r="B5331" s="11" t="str">
        <f>IF('Atual-TXT'!A5352&lt;&gt;"",RIGHT(LEFT('Atual-TXT'!A5352,51),34),"")</f>
        <v/>
      </c>
      <c r="C5331" s="12" t="str">
        <f>IF('Atual-TXT'!A5352&lt;&gt;"",VALUE(RIGHT(LEFT('Atual-TXT'!A5352,75),23)),"")</f>
        <v/>
      </c>
      <c r="D5331" s="11" t="str">
        <f>IF('Atual-TXT'!A5352&lt;&gt;"",RIGHT(LEFT('Atual-TXT'!A5352,77),1),"")</f>
        <v/>
      </c>
      <c r="E5331" s="12" t="str">
        <f>IF('Atual-TXT'!A5352&lt;&gt;"",IF(MOD(VALUE(LEFT(A5331,1)),2)=1,IF(D5331="D",C5331,-C5331),IF(D5331="C",C5331,-C5331)),"")</f>
        <v/>
      </c>
    </row>
    <row r="5332" spans="1:5" x14ac:dyDescent="0.2">
      <c r="A5332" s="11" t="str">
        <f>IF('Atual-TXT'!A5353&lt;&gt;"",LEFT('Atual-TXT'!A5353,15),"")</f>
        <v/>
      </c>
      <c r="B5332" s="11" t="str">
        <f>IF('Atual-TXT'!A5353&lt;&gt;"",RIGHT(LEFT('Atual-TXT'!A5353,51),34),"")</f>
        <v/>
      </c>
      <c r="C5332" s="12" t="str">
        <f>IF('Atual-TXT'!A5353&lt;&gt;"",VALUE(RIGHT(LEFT('Atual-TXT'!A5353,75),23)),"")</f>
        <v/>
      </c>
      <c r="D5332" s="11" t="str">
        <f>IF('Atual-TXT'!A5353&lt;&gt;"",RIGHT(LEFT('Atual-TXT'!A5353,77),1),"")</f>
        <v/>
      </c>
      <c r="E5332" s="12" t="str">
        <f>IF('Atual-TXT'!A5353&lt;&gt;"",IF(MOD(VALUE(LEFT(A5332,1)),2)=1,IF(D5332="D",C5332,-C5332),IF(D5332="C",C5332,-C5332)),"")</f>
        <v/>
      </c>
    </row>
    <row r="5333" spans="1:5" x14ac:dyDescent="0.2">
      <c r="A5333" s="11" t="str">
        <f>IF('Atual-TXT'!A5354&lt;&gt;"",LEFT('Atual-TXT'!A5354,15),"")</f>
        <v/>
      </c>
      <c r="B5333" s="11" t="str">
        <f>IF('Atual-TXT'!A5354&lt;&gt;"",RIGHT(LEFT('Atual-TXT'!A5354,51),34),"")</f>
        <v/>
      </c>
      <c r="C5333" s="12" t="str">
        <f>IF('Atual-TXT'!A5354&lt;&gt;"",VALUE(RIGHT(LEFT('Atual-TXT'!A5354,75),23)),"")</f>
        <v/>
      </c>
      <c r="D5333" s="11" t="str">
        <f>IF('Atual-TXT'!A5354&lt;&gt;"",RIGHT(LEFT('Atual-TXT'!A5354,77),1),"")</f>
        <v/>
      </c>
      <c r="E5333" s="12" t="str">
        <f>IF('Atual-TXT'!A5354&lt;&gt;"",IF(MOD(VALUE(LEFT(A5333,1)),2)=1,IF(D5333="D",C5333,-C5333),IF(D5333="C",C5333,-C5333)),"")</f>
        <v/>
      </c>
    </row>
    <row r="5334" spans="1:5" x14ac:dyDescent="0.2">
      <c r="A5334" s="11" t="str">
        <f>IF('Atual-TXT'!A5355&lt;&gt;"",LEFT('Atual-TXT'!A5355,15),"")</f>
        <v/>
      </c>
      <c r="B5334" s="11" t="str">
        <f>IF('Atual-TXT'!A5355&lt;&gt;"",RIGHT(LEFT('Atual-TXT'!A5355,51),34),"")</f>
        <v/>
      </c>
      <c r="C5334" s="12" t="str">
        <f>IF('Atual-TXT'!A5355&lt;&gt;"",VALUE(RIGHT(LEFT('Atual-TXT'!A5355,75),23)),"")</f>
        <v/>
      </c>
      <c r="D5334" s="11" t="str">
        <f>IF('Atual-TXT'!A5355&lt;&gt;"",RIGHT(LEFT('Atual-TXT'!A5355,77),1),"")</f>
        <v/>
      </c>
      <c r="E5334" s="12" t="str">
        <f>IF('Atual-TXT'!A5355&lt;&gt;"",IF(MOD(VALUE(LEFT(A5334,1)),2)=1,IF(D5334="D",C5334,-C5334),IF(D5334="C",C5334,-C5334)),"")</f>
        <v/>
      </c>
    </row>
    <row r="5335" spans="1:5" x14ac:dyDescent="0.2">
      <c r="A5335" s="11" t="str">
        <f>IF('Atual-TXT'!A5356&lt;&gt;"",LEFT('Atual-TXT'!A5356,15),"")</f>
        <v/>
      </c>
      <c r="B5335" s="11" t="str">
        <f>IF('Atual-TXT'!A5356&lt;&gt;"",RIGHT(LEFT('Atual-TXT'!A5356,51),34),"")</f>
        <v/>
      </c>
      <c r="C5335" s="12" t="str">
        <f>IF('Atual-TXT'!A5356&lt;&gt;"",VALUE(RIGHT(LEFT('Atual-TXT'!A5356,75),23)),"")</f>
        <v/>
      </c>
      <c r="D5335" s="11" t="str">
        <f>IF('Atual-TXT'!A5356&lt;&gt;"",RIGHT(LEFT('Atual-TXT'!A5356,77),1),"")</f>
        <v/>
      </c>
      <c r="E5335" s="12" t="str">
        <f>IF('Atual-TXT'!A5356&lt;&gt;"",IF(MOD(VALUE(LEFT(A5335,1)),2)=1,IF(D5335="D",C5335,-C5335),IF(D5335="C",C5335,-C5335)),"")</f>
        <v/>
      </c>
    </row>
    <row r="5336" spans="1:5" x14ac:dyDescent="0.2">
      <c r="A5336" s="11" t="str">
        <f>IF('Atual-TXT'!A5357&lt;&gt;"",LEFT('Atual-TXT'!A5357,15),"")</f>
        <v/>
      </c>
      <c r="B5336" s="11" t="str">
        <f>IF('Atual-TXT'!A5357&lt;&gt;"",RIGHT(LEFT('Atual-TXT'!A5357,51),34),"")</f>
        <v/>
      </c>
      <c r="C5336" s="12" t="str">
        <f>IF('Atual-TXT'!A5357&lt;&gt;"",VALUE(RIGHT(LEFT('Atual-TXT'!A5357,75),23)),"")</f>
        <v/>
      </c>
      <c r="D5336" s="11" t="str">
        <f>IF('Atual-TXT'!A5357&lt;&gt;"",RIGHT(LEFT('Atual-TXT'!A5357,77),1),"")</f>
        <v/>
      </c>
      <c r="E5336" s="12" t="str">
        <f>IF('Atual-TXT'!A5357&lt;&gt;"",IF(MOD(VALUE(LEFT(A5336,1)),2)=1,IF(D5336="D",C5336,-C5336),IF(D5336="C",C5336,-C5336)),"")</f>
        <v/>
      </c>
    </row>
    <row r="5337" spans="1:5" x14ac:dyDescent="0.2">
      <c r="A5337" s="11" t="str">
        <f>IF('Atual-TXT'!A5358&lt;&gt;"",LEFT('Atual-TXT'!A5358,15),"")</f>
        <v/>
      </c>
      <c r="B5337" s="11" t="str">
        <f>IF('Atual-TXT'!A5358&lt;&gt;"",RIGHT(LEFT('Atual-TXT'!A5358,51),34),"")</f>
        <v/>
      </c>
      <c r="C5337" s="12" t="str">
        <f>IF('Atual-TXT'!A5358&lt;&gt;"",VALUE(RIGHT(LEFT('Atual-TXT'!A5358,75),23)),"")</f>
        <v/>
      </c>
      <c r="D5337" s="11" t="str">
        <f>IF('Atual-TXT'!A5358&lt;&gt;"",RIGHT(LEFT('Atual-TXT'!A5358,77),1),"")</f>
        <v/>
      </c>
      <c r="E5337" s="12" t="str">
        <f>IF('Atual-TXT'!A5358&lt;&gt;"",IF(MOD(VALUE(LEFT(A5337,1)),2)=1,IF(D5337="D",C5337,-C5337),IF(D5337="C",C5337,-C5337)),"")</f>
        <v/>
      </c>
    </row>
    <row r="5338" spans="1:5" x14ac:dyDescent="0.2">
      <c r="A5338" s="11" t="str">
        <f>IF('Atual-TXT'!A5359&lt;&gt;"",LEFT('Atual-TXT'!A5359,15),"")</f>
        <v/>
      </c>
      <c r="B5338" s="11" t="str">
        <f>IF('Atual-TXT'!A5359&lt;&gt;"",RIGHT(LEFT('Atual-TXT'!A5359,51),34),"")</f>
        <v/>
      </c>
      <c r="C5338" s="12" t="str">
        <f>IF('Atual-TXT'!A5359&lt;&gt;"",VALUE(RIGHT(LEFT('Atual-TXT'!A5359,75),23)),"")</f>
        <v/>
      </c>
      <c r="D5338" s="11" t="str">
        <f>IF('Atual-TXT'!A5359&lt;&gt;"",RIGHT(LEFT('Atual-TXT'!A5359,77),1),"")</f>
        <v/>
      </c>
      <c r="E5338" s="12" t="str">
        <f>IF('Atual-TXT'!A5359&lt;&gt;"",IF(MOD(VALUE(LEFT(A5338,1)),2)=1,IF(D5338="D",C5338,-C5338),IF(D5338="C",C5338,-C5338)),"")</f>
        <v/>
      </c>
    </row>
    <row r="5339" spans="1:5" x14ac:dyDescent="0.2">
      <c r="A5339" s="11" t="str">
        <f>IF('Atual-TXT'!A5360&lt;&gt;"",LEFT('Atual-TXT'!A5360,15),"")</f>
        <v/>
      </c>
      <c r="B5339" s="11" t="str">
        <f>IF('Atual-TXT'!A5360&lt;&gt;"",RIGHT(LEFT('Atual-TXT'!A5360,51),34),"")</f>
        <v/>
      </c>
      <c r="C5339" s="12" t="str">
        <f>IF('Atual-TXT'!A5360&lt;&gt;"",VALUE(RIGHT(LEFT('Atual-TXT'!A5360,75),23)),"")</f>
        <v/>
      </c>
      <c r="D5339" s="11" t="str">
        <f>IF('Atual-TXT'!A5360&lt;&gt;"",RIGHT(LEFT('Atual-TXT'!A5360,77),1),"")</f>
        <v/>
      </c>
      <c r="E5339" s="12" t="str">
        <f>IF('Atual-TXT'!A5360&lt;&gt;"",IF(MOD(VALUE(LEFT(A5339,1)),2)=1,IF(D5339="D",C5339,-C5339),IF(D5339="C",C5339,-C5339)),"")</f>
        <v/>
      </c>
    </row>
    <row r="5340" spans="1:5" x14ac:dyDescent="0.2">
      <c r="A5340" s="11" t="str">
        <f>IF('Atual-TXT'!A5361&lt;&gt;"",LEFT('Atual-TXT'!A5361,15),"")</f>
        <v/>
      </c>
      <c r="B5340" s="11" t="str">
        <f>IF('Atual-TXT'!A5361&lt;&gt;"",RIGHT(LEFT('Atual-TXT'!A5361,51),34),"")</f>
        <v/>
      </c>
      <c r="C5340" s="12" t="str">
        <f>IF('Atual-TXT'!A5361&lt;&gt;"",VALUE(RIGHT(LEFT('Atual-TXT'!A5361,75),23)),"")</f>
        <v/>
      </c>
      <c r="D5340" s="11" t="str">
        <f>IF('Atual-TXT'!A5361&lt;&gt;"",RIGHT(LEFT('Atual-TXT'!A5361,77),1),"")</f>
        <v/>
      </c>
      <c r="E5340" s="12" t="str">
        <f>IF('Atual-TXT'!A5361&lt;&gt;"",IF(MOD(VALUE(LEFT(A5340,1)),2)=1,IF(D5340="D",C5340,-C5340),IF(D5340="C",C5340,-C5340)),"")</f>
        <v/>
      </c>
    </row>
    <row r="5341" spans="1:5" x14ac:dyDescent="0.2">
      <c r="A5341" s="11" t="str">
        <f>IF('Atual-TXT'!A5362&lt;&gt;"",LEFT('Atual-TXT'!A5362,15),"")</f>
        <v/>
      </c>
      <c r="B5341" s="11" t="str">
        <f>IF('Atual-TXT'!A5362&lt;&gt;"",RIGHT(LEFT('Atual-TXT'!A5362,51),34),"")</f>
        <v/>
      </c>
      <c r="C5341" s="12" t="str">
        <f>IF('Atual-TXT'!A5362&lt;&gt;"",VALUE(RIGHT(LEFT('Atual-TXT'!A5362,75),23)),"")</f>
        <v/>
      </c>
      <c r="D5341" s="11" t="str">
        <f>IF('Atual-TXT'!A5362&lt;&gt;"",RIGHT(LEFT('Atual-TXT'!A5362,77),1),"")</f>
        <v/>
      </c>
      <c r="E5341" s="12" t="str">
        <f>IF('Atual-TXT'!A5362&lt;&gt;"",IF(MOD(VALUE(LEFT(A5341,1)),2)=1,IF(D5341="D",C5341,-C5341),IF(D5341="C",C5341,-C5341)),"")</f>
        <v/>
      </c>
    </row>
    <row r="5342" spans="1:5" x14ac:dyDescent="0.2">
      <c r="A5342" s="11" t="str">
        <f>IF('Atual-TXT'!A5363&lt;&gt;"",LEFT('Atual-TXT'!A5363,15),"")</f>
        <v/>
      </c>
      <c r="B5342" s="11" t="str">
        <f>IF('Atual-TXT'!A5363&lt;&gt;"",RIGHT(LEFT('Atual-TXT'!A5363,51),34),"")</f>
        <v/>
      </c>
      <c r="C5342" s="12" t="str">
        <f>IF('Atual-TXT'!A5363&lt;&gt;"",VALUE(RIGHT(LEFT('Atual-TXT'!A5363,75),23)),"")</f>
        <v/>
      </c>
      <c r="D5342" s="11" t="str">
        <f>IF('Atual-TXT'!A5363&lt;&gt;"",RIGHT(LEFT('Atual-TXT'!A5363,77),1),"")</f>
        <v/>
      </c>
      <c r="E5342" s="12" t="str">
        <f>IF('Atual-TXT'!A5363&lt;&gt;"",IF(MOD(VALUE(LEFT(A5342,1)),2)=1,IF(D5342="D",C5342,-C5342),IF(D5342="C",C5342,-C5342)),"")</f>
        <v/>
      </c>
    </row>
    <row r="5343" spans="1:5" x14ac:dyDescent="0.2">
      <c r="A5343" s="11" t="str">
        <f>IF('Atual-TXT'!A5364&lt;&gt;"",LEFT('Atual-TXT'!A5364,15),"")</f>
        <v/>
      </c>
      <c r="B5343" s="11" t="str">
        <f>IF('Atual-TXT'!A5364&lt;&gt;"",RIGHT(LEFT('Atual-TXT'!A5364,51),34),"")</f>
        <v/>
      </c>
      <c r="C5343" s="12" t="str">
        <f>IF('Atual-TXT'!A5364&lt;&gt;"",VALUE(RIGHT(LEFT('Atual-TXT'!A5364,75),23)),"")</f>
        <v/>
      </c>
      <c r="D5343" s="11" t="str">
        <f>IF('Atual-TXT'!A5364&lt;&gt;"",RIGHT(LEFT('Atual-TXT'!A5364,77),1),"")</f>
        <v/>
      </c>
      <c r="E5343" s="12" t="str">
        <f>IF('Atual-TXT'!A5364&lt;&gt;"",IF(MOD(VALUE(LEFT(A5343,1)),2)=1,IF(D5343="D",C5343,-C5343),IF(D5343="C",C5343,-C5343)),"")</f>
        <v/>
      </c>
    </row>
    <row r="5344" spans="1:5" x14ac:dyDescent="0.2">
      <c r="A5344" s="11" t="str">
        <f>IF('Atual-TXT'!A5365&lt;&gt;"",LEFT('Atual-TXT'!A5365,15),"")</f>
        <v/>
      </c>
      <c r="B5344" s="11" t="str">
        <f>IF('Atual-TXT'!A5365&lt;&gt;"",RIGHT(LEFT('Atual-TXT'!A5365,51),34),"")</f>
        <v/>
      </c>
      <c r="C5344" s="12" t="str">
        <f>IF('Atual-TXT'!A5365&lt;&gt;"",VALUE(RIGHT(LEFT('Atual-TXT'!A5365,75),23)),"")</f>
        <v/>
      </c>
      <c r="D5344" s="11" t="str">
        <f>IF('Atual-TXT'!A5365&lt;&gt;"",RIGHT(LEFT('Atual-TXT'!A5365,77),1),"")</f>
        <v/>
      </c>
      <c r="E5344" s="12" t="str">
        <f>IF('Atual-TXT'!A5365&lt;&gt;"",IF(MOD(VALUE(LEFT(A5344,1)),2)=1,IF(D5344="D",C5344,-C5344),IF(D5344="C",C5344,-C5344)),"")</f>
        <v/>
      </c>
    </row>
    <row r="5345" spans="1:5" x14ac:dyDescent="0.2">
      <c r="A5345" s="11" t="str">
        <f>IF('Atual-TXT'!A5366&lt;&gt;"",LEFT('Atual-TXT'!A5366,15),"")</f>
        <v/>
      </c>
      <c r="B5345" s="11" t="str">
        <f>IF('Atual-TXT'!A5366&lt;&gt;"",RIGHT(LEFT('Atual-TXT'!A5366,51),34),"")</f>
        <v/>
      </c>
      <c r="C5345" s="12" t="str">
        <f>IF('Atual-TXT'!A5366&lt;&gt;"",VALUE(RIGHT(LEFT('Atual-TXT'!A5366,75),23)),"")</f>
        <v/>
      </c>
      <c r="D5345" s="11" t="str">
        <f>IF('Atual-TXT'!A5366&lt;&gt;"",RIGHT(LEFT('Atual-TXT'!A5366,77),1),"")</f>
        <v/>
      </c>
      <c r="E5345" s="12" t="str">
        <f>IF('Atual-TXT'!A5366&lt;&gt;"",IF(MOD(VALUE(LEFT(A5345,1)),2)=1,IF(D5345="D",C5345,-C5345),IF(D5345="C",C5345,-C5345)),"")</f>
        <v/>
      </c>
    </row>
    <row r="5346" spans="1:5" x14ac:dyDescent="0.2">
      <c r="A5346" s="11" t="str">
        <f>IF('Atual-TXT'!A5367&lt;&gt;"",LEFT('Atual-TXT'!A5367,15),"")</f>
        <v/>
      </c>
      <c r="B5346" s="11" t="str">
        <f>IF('Atual-TXT'!A5367&lt;&gt;"",RIGHT(LEFT('Atual-TXT'!A5367,51),34),"")</f>
        <v/>
      </c>
      <c r="C5346" s="12" t="str">
        <f>IF('Atual-TXT'!A5367&lt;&gt;"",VALUE(RIGHT(LEFT('Atual-TXT'!A5367,75),23)),"")</f>
        <v/>
      </c>
      <c r="D5346" s="11" t="str">
        <f>IF('Atual-TXT'!A5367&lt;&gt;"",RIGHT(LEFT('Atual-TXT'!A5367,77),1),"")</f>
        <v/>
      </c>
      <c r="E5346" s="12" t="str">
        <f>IF('Atual-TXT'!A5367&lt;&gt;"",IF(MOD(VALUE(LEFT(A5346,1)),2)=1,IF(D5346="D",C5346,-C5346),IF(D5346="C",C5346,-C5346)),"")</f>
        <v/>
      </c>
    </row>
    <row r="5347" spans="1:5" x14ac:dyDescent="0.2">
      <c r="A5347" s="11" t="str">
        <f>IF('Atual-TXT'!A5368&lt;&gt;"",LEFT('Atual-TXT'!A5368,15),"")</f>
        <v/>
      </c>
      <c r="B5347" s="11" t="str">
        <f>IF('Atual-TXT'!A5368&lt;&gt;"",RIGHT(LEFT('Atual-TXT'!A5368,51),34),"")</f>
        <v/>
      </c>
      <c r="C5347" s="12" t="str">
        <f>IF('Atual-TXT'!A5368&lt;&gt;"",VALUE(RIGHT(LEFT('Atual-TXT'!A5368,75),23)),"")</f>
        <v/>
      </c>
      <c r="D5347" s="11" t="str">
        <f>IF('Atual-TXT'!A5368&lt;&gt;"",RIGHT(LEFT('Atual-TXT'!A5368,77),1),"")</f>
        <v/>
      </c>
      <c r="E5347" s="12" t="str">
        <f>IF('Atual-TXT'!A5368&lt;&gt;"",IF(MOD(VALUE(LEFT(A5347,1)),2)=1,IF(D5347="D",C5347,-C5347),IF(D5347="C",C5347,-C5347)),"")</f>
        <v/>
      </c>
    </row>
    <row r="5348" spans="1:5" x14ac:dyDescent="0.2">
      <c r="A5348" s="11" t="str">
        <f>IF('Atual-TXT'!A5369&lt;&gt;"",LEFT('Atual-TXT'!A5369,15),"")</f>
        <v/>
      </c>
      <c r="B5348" s="11" t="str">
        <f>IF('Atual-TXT'!A5369&lt;&gt;"",RIGHT(LEFT('Atual-TXT'!A5369,51),34),"")</f>
        <v/>
      </c>
      <c r="C5348" s="12" t="str">
        <f>IF('Atual-TXT'!A5369&lt;&gt;"",VALUE(RIGHT(LEFT('Atual-TXT'!A5369,75),23)),"")</f>
        <v/>
      </c>
      <c r="D5348" s="11" t="str">
        <f>IF('Atual-TXT'!A5369&lt;&gt;"",RIGHT(LEFT('Atual-TXT'!A5369,77),1),"")</f>
        <v/>
      </c>
      <c r="E5348" s="12" t="str">
        <f>IF('Atual-TXT'!A5369&lt;&gt;"",IF(MOD(VALUE(LEFT(A5348,1)),2)=1,IF(D5348="D",C5348,-C5348),IF(D5348="C",C5348,-C5348)),"")</f>
        <v/>
      </c>
    </row>
    <row r="5349" spans="1:5" x14ac:dyDescent="0.2">
      <c r="A5349" s="11" t="str">
        <f>IF('Atual-TXT'!A5370&lt;&gt;"",LEFT('Atual-TXT'!A5370,15),"")</f>
        <v/>
      </c>
      <c r="B5349" s="11" t="str">
        <f>IF('Atual-TXT'!A5370&lt;&gt;"",RIGHT(LEFT('Atual-TXT'!A5370,51),34),"")</f>
        <v/>
      </c>
      <c r="C5349" s="12" t="str">
        <f>IF('Atual-TXT'!A5370&lt;&gt;"",VALUE(RIGHT(LEFT('Atual-TXT'!A5370,75),23)),"")</f>
        <v/>
      </c>
      <c r="D5349" s="11" t="str">
        <f>IF('Atual-TXT'!A5370&lt;&gt;"",RIGHT(LEFT('Atual-TXT'!A5370,77),1),"")</f>
        <v/>
      </c>
      <c r="E5349" s="12" t="str">
        <f>IF('Atual-TXT'!A5370&lt;&gt;"",IF(MOD(VALUE(LEFT(A5349,1)),2)=1,IF(D5349="D",C5349,-C5349),IF(D5349="C",C5349,-C5349)),"")</f>
        <v/>
      </c>
    </row>
    <row r="5350" spans="1:5" x14ac:dyDescent="0.2">
      <c r="A5350" s="11" t="str">
        <f>IF('Atual-TXT'!A5371&lt;&gt;"",LEFT('Atual-TXT'!A5371,15),"")</f>
        <v/>
      </c>
      <c r="B5350" s="11" t="str">
        <f>IF('Atual-TXT'!A5371&lt;&gt;"",RIGHT(LEFT('Atual-TXT'!A5371,51),34),"")</f>
        <v/>
      </c>
      <c r="C5350" s="12" t="str">
        <f>IF('Atual-TXT'!A5371&lt;&gt;"",VALUE(RIGHT(LEFT('Atual-TXT'!A5371,75),23)),"")</f>
        <v/>
      </c>
      <c r="D5350" s="11" t="str">
        <f>IF('Atual-TXT'!A5371&lt;&gt;"",RIGHT(LEFT('Atual-TXT'!A5371,77),1),"")</f>
        <v/>
      </c>
      <c r="E5350" s="12" t="str">
        <f>IF('Atual-TXT'!A5371&lt;&gt;"",IF(MOD(VALUE(LEFT(A5350,1)),2)=1,IF(D5350="D",C5350,-C5350),IF(D5350="C",C5350,-C5350)),"")</f>
        <v/>
      </c>
    </row>
    <row r="5351" spans="1:5" x14ac:dyDescent="0.2">
      <c r="A5351" s="11" t="str">
        <f>IF('Atual-TXT'!A5372&lt;&gt;"",LEFT('Atual-TXT'!A5372,15),"")</f>
        <v/>
      </c>
      <c r="B5351" s="11" t="str">
        <f>IF('Atual-TXT'!A5372&lt;&gt;"",RIGHT(LEFT('Atual-TXT'!A5372,51),34),"")</f>
        <v/>
      </c>
      <c r="C5351" s="12" t="str">
        <f>IF('Atual-TXT'!A5372&lt;&gt;"",VALUE(RIGHT(LEFT('Atual-TXT'!A5372,75),23)),"")</f>
        <v/>
      </c>
      <c r="D5351" s="11" t="str">
        <f>IF('Atual-TXT'!A5372&lt;&gt;"",RIGHT(LEFT('Atual-TXT'!A5372,77),1),"")</f>
        <v/>
      </c>
      <c r="E5351" s="12" t="str">
        <f>IF('Atual-TXT'!A5372&lt;&gt;"",IF(MOD(VALUE(LEFT(A5351,1)),2)=1,IF(D5351="D",C5351,-C5351),IF(D5351="C",C5351,-C5351)),"")</f>
        <v/>
      </c>
    </row>
    <row r="5352" spans="1:5" x14ac:dyDescent="0.2">
      <c r="A5352" s="11" t="str">
        <f>IF('Atual-TXT'!A5373&lt;&gt;"",LEFT('Atual-TXT'!A5373,15),"")</f>
        <v/>
      </c>
      <c r="B5352" s="11" t="str">
        <f>IF('Atual-TXT'!A5373&lt;&gt;"",RIGHT(LEFT('Atual-TXT'!A5373,51),34),"")</f>
        <v/>
      </c>
      <c r="C5352" s="12" t="str">
        <f>IF('Atual-TXT'!A5373&lt;&gt;"",VALUE(RIGHT(LEFT('Atual-TXT'!A5373,75),23)),"")</f>
        <v/>
      </c>
      <c r="D5352" s="11" t="str">
        <f>IF('Atual-TXT'!A5373&lt;&gt;"",RIGHT(LEFT('Atual-TXT'!A5373,77),1),"")</f>
        <v/>
      </c>
      <c r="E5352" s="12" t="str">
        <f>IF('Atual-TXT'!A5373&lt;&gt;"",IF(MOD(VALUE(LEFT(A5352,1)),2)=1,IF(D5352="D",C5352,-C5352),IF(D5352="C",C5352,-C5352)),"")</f>
        <v/>
      </c>
    </row>
    <row r="5353" spans="1:5" x14ac:dyDescent="0.2">
      <c r="A5353" s="11" t="str">
        <f>IF('Atual-TXT'!A5374&lt;&gt;"",LEFT('Atual-TXT'!A5374,15),"")</f>
        <v/>
      </c>
      <c r="B5353" s="11" t="str">
        <f>IF('Atual-TXT'!A5374&lt;&gt;"",RIGHT(LEFT('Atual-TXT'!A5374,51),34),"")</f>
        <v/>
      </c>
      <c r="C5353" s="12" t="str">
        <f>IF('Atual-TXT'!A5374&lt;&gt;"",VALUE(RIGHT(LEFT('Atual-TXT'!A5374,75),23)),"")</f>
        <v/>
      </c>
      <c r="D5353" s="11" t="str">
        <f>IF('Atual-TXT'!A5374&lt;&gt;"",RIGHT(LEFT('Atual-TXT'!A5374,77),1),"")</f>
        <v/>
      </c>
      <c r="E5353" s="12" t="str">
        <f>IF('Atual-TXT'!A5374&lt;&gt;"",IF(MOD(VALUE(LEFT(A5353,1)),2)=1,IF(D5353="D",C5353,-C5353),IF(D5353="C",C5353,-C5353)),"")</f>
        <v/>
      </c>
    </row>
    <row r="5354" spans="1:5" x14ac:dyDescent="0.2">
      <c r="A5354" s="11" t="str">
        <f>IF('Atual-TXT'!A5375&lt;&gt;"",LEFT('Atual-TXT'!A5375,15),"")</f>
        <v/>
      </c>
      <c r="B5354" s="11" t="str">
        <f>IF('Atual-TXT'!A5375&lt;&gt;"",RIGHT(LEFT('Atual-TXT'!A5375,51),34),"")</f>
        <v/>
      </c>
      <c r="C5354" s="12" t="str">
        <f>IF('Atual-TXT'!A5375&lt;&gt;"",VALUE(RIGHT(LEFT('Atual-TXT'!A5375,75),23)),"")</f>
        <v/>
      </c>
      <c r="D5354" s="11" t="str">
        <f>IF('Atual-TXT'!A5375&lt;&gt;"",RIGHT(LEFT('Atual-TXT'!A5375,77),1),"")</f>
        <v/>
      </c>
      <c r="E5354" s="12" t="str">
        <f>IF('Atual-TXT'!A5375&lt;&gt;"",IF(MOD(VALUE(LEFT(A5354,1)),2)=1,IF(D5354="D",C5354,-C5354),IF(D5354="C",C5354,-C5354)),"")</f>
        <v/>
      </c>
    </row>
    <row r="5355" spans="1:5" x14ac:dyDescent="0.2">
      <c r="A5355" s="11" t="str">
        <f>IF('Atual-TXT'!A5376&lt;&gt;"",LEFT('Atual-TXT'!A5376,15),"")</f>
        <v/>
      </c>
      <c r="B5355" s="11" t="str">
        <f>IF('Atual-TXT'!A5376&lt;&gt;"",RIGHT(LEFT('Atual-TXT'!A5376,51),34),"")</f>
        <v/>
      </c>
      <c r="C5355" s="12" t="str">
        <f>IF('Atual-TXT'!A5376&lt;&gt;"",VALUE(RIGHT(LEFT('Atual-TXT'!A5376,75),23)),"")</f>
        <v/>
      </c>
      <c r="D5355" s="11" t="str">
        <f>IF('Atual-TXT'!A5376&lt;&gt;"",RIGHT(LEFT('Atual-TXT'!A5376,77),1),"")</f>
        <v/>
      </c>
      <c r="E5355" s="12" t="str">
        <f>IF('Atual-TXT'!A5376&lt;&gt;"",IF(MOD(VALUE(LEFT(A5355,1)),2)=1,IF(D5355="D",C5355,-C5355),IF(D5355="C",C5355,-C5355)),"")</f>
        <v/>
      </c>
    </row>
    <row r="5356" spans="1:5" x14ac:dyDescent="0.2">
      <c r="A5356" s="11" t="str">
        <f>IF('Atual-TXT'!A5377&lt;&gt;"",LEFT('Atual-TXT'!A5377,15),"")</f>
        <v/>
      </c>
      <c r="B5356" s="11" t="str">
        <f>IF('Atual-TXT'!A5377&lt;&gt;"",RIGHT(LEFT('Atual-TXT'!A5377,51),34),"")</f>
        <v/>
      </c>
      <c r="C5356" s="12" t="str">
        <f>IF('Atual-TXT'!A5377&lt;&gt;"",VALUE(RIGHT(LEFT('Atual-TXT'!A5377,75),23)),"")</f>
        <v/>
      </c>
      <c r="D5356" s="11" t="str">
        <f>IF('Atual-TXT'!A5377&lt;&gt;"",RIGHT(LEFT('Atual-TXT'!A5377,77),1),"")</f>
        <v/>
      </c>
      <c r="E5356" s="12" t="str">
        <f>IF('Atual-TXT'!A5377&lt;&gt;"",IF(MOD(VALUE(LEFT(A5356,1)),2)=1,IF(D5356="D",C5356,-C5356),IF(D5356="C",C5356,-C5356)),"")</f>
        <v/>
      </c>
    </row>
    <row r="5357" spans="1:5" x14ac:dyDescent="0.2">
      <c r="A5357" s="11" t="str">
        <f>IF('Atual-TXT'!A5378&lt;&gt;"",LEFT('Atual-TXT'!A5378,15),"")</f>
        <v/>
      </c>
      <c r="B5357" s="11" t="str">
        <f>IF('Atual-TXT'!A5378&lt;&gt;"",RIGHT(LEFT('Atual-TXT'!A5378,51),34),"")</f>
        <v/>
      </c>
      <c r="C5357" s="12" t="str">
        <f>IF('Atual-TXT'!A5378&lt;&gt;"",VALUE(RIGHT(LEFT('Atual-TXT'!A5378,75),23)),"")</f>
        <v/>
      </c>
      <c r="D5357" s="11" t="str">
        <f>IF('Atual-TXT'!A5378&lt;&gt;"",RIGHT(LEFT('Atual-TXT'!A5378,77),1),"")</f>
        <v/>
      </c>
      <c r="E5357" s="12" t="str">
        <f>IF('Atual-TXT'!A5378&lt;&gt;"",IF(MOD(VALUE(LEFT(A5357,1)),2)=1,IF(D5357="D",C5357,-C5357),IF(D5357="C",C5357,-C5357)),"")</f>
        <v/>
      </c>
    </row>
    <row r="5358" spans="1:5" x14ac:dyDescent="0.2">
      <c r="A5358" s="11" t="str">
        <f>IF('Atual-TXT'!A5379&lt;&gt;"",LEFT('Atual-TXT'!A5379,15),"")</f>
        <v/>
      </c>
      <c r="B5358" s="11" t="str">
        <f>IF('Atual-TXT'!A5379&lt;&gt;"",RIGHT(LEFT('Atual-TXT'!A5379,51),34),"")</f>
        <v/>
      </c>
      <c r="C5358" s="12" t="str">
        <f>IF('Atual-TXT'!A5379&lt;&gt;"",VALUE(RIGHT(LEFT('Atual-TXT'!A5379,75),23)),"")</f>
        <v/>
      </c>
      <c r="D5358" s="11" t="str">
        <f>IF('Atual-TXT'!A5379&lt;&gt;"",RIGHT(LEFT('Atual-TXT'!A5379,77),1),"")</f>
        <v/>
      </c>
      <c r="E5358" s="12" t="str">
        <f>IF('Atual-TXT'!A5379&lt;&gt;"",IF(MOD(VALUE(LEFT(A5358,1)),2)=1,IF(D5358="D",C5358,-C5358),IF(D5358="C",C5358,-C5358)),"")</f>
        <v/>
      </c>
    </row>
    <row r="5359" spans="1:5" x14ac:dyDescent="0.2">
      <c r="A5359" s="11" t="str">
        <f>IF('Atual-TXT'!A5380&lt;&gt;"",LEFT('Atual-TXT'!A5380,15),"")</f>
        <v/>
      </c>
      <c r="B5359" s="11" t="str">
        <f>IF('Atual-TXT'!A5380&lt;&gt;"",RIGHT(LEFT('Atual-TXT'!A5380,51),34),"")</f>
        <v/>
      </c>
      <c r="C5359" s="12" t="str">
        <f>IF('Atual-TXT'!A5380&lt;&gt;"",VALUE(RIGHT(LEFT('Atual-TXT'!A5380,75),23)),"")</f>
        <v/>
      </c>
      <c r="D5359" s="11" t="str">
        <f>IF('Atual-TXT'!A5380&lt;&gt;"",RIGHT(LEFT('Atual-TXT'!A5380,77),1),"")</f>
        <v/>
      </c>
      <c r="E5359" s="12" t="str">
        <f>IF('Atual-TXT'!A5380&lt;&gt;"",IF(MOD(VALUE(LEFT(A5359,1)),2)=1,IF(D5359="D",C5359,-C5359),IF(D5359="C",C5359,-C5359)),"")</f>
        <v/>
      </c>
    </row>
    <row r="5360" spans="1:5" x14ac:dyDescent="0.2">
      <c r="A5360" s="11" t="str">
        <f>IF('Atual-TXT'!A5381&lt;&gt;"",LEFT('Atual-TXT'!A5381,15),"")</f>
        <v/>
      </c>
      <c r="B5360" s="11" t="str">
        <f>IF('Atual-TXT'!A5381&lt;&gt;"",RIGHT(LEFT('Atual-TXT'!A5381,51),34),"")</f>
        <v/>
      </c>
      <c r="C5360" s="12" t="str">
        <f>IF('Atual-TXT'!A5381&lt;&gt;"",VALUE(RIGHT(LEFT('Atual-TXT'!A5381,75),23)),"")</f>
        <v/>
      </c>
      <c r="D5360" s="11" t="str">
        <f>IF('Atual-TXT'!A5381&lt;&gt;"",RIGHT(LEFT('Atual-TXT'!A5381,77),1),"")</f>
        <v/>
      </c>
      <c r="E5360" s="12" t="str">
        <f>IF('Atual-TXT'!A5381&lt;&gt;"",IF(MOD(VALUE(LEFT(A5360,1)),2)=1,IF(D5360="D",C5360,-C5360),IF(D5360="C",C5360,-C5360)),"")</f>
        <v/>
      </c>
    </row>
    <row r="5361" spans="1:5" x14ac:dyDescent="0.2">
      <c r="A5361" s="11" t="str">
        <f>IF('Atual-TXT'!A5382&lt;&gt;"",LEFT('Atual-TXT'!A5382,15),"")</f>
        <v/>
      </c>
      <c r="B5361" s="11" t="str">
        <f>IF('Atual-TXT'!A5382&lt;&gt;"",RIGHT(LEFT('Atual-TXT'!A5382,51),34),"")</f>
        <v/>
      </c>
      <c r="C5361" s="12" t="str">
        <f>IF('Atual-TXT'!A5382&lt;&gt;"",VALUE(RIGHT(LEFT('Atual-TXT'!A5382,75),23)),"")</f>
        <v/>
      </c>
      <c r="D5361" s="11" t="str">
        <f>IF('Atual-TXT'!A5382&lt;&gt;"",RIGHT(LEFT('Atual-TXT'!A5382,77),1),"")</f>
        <v/>
      </c>
      <c r="E5361" s="12" t="str">
        <f>IF('Atual-TXT'!A5382&lt;&gt;"",IF(MOD(VALUE(LEFT(A5361,1)),2)=1,IF(D5361="D",C5361,-C5361),IF(D5361="C",C5361,-C5361)),"")</f>
        <v/>
      </c>
    </row>
    <row r="5362" spans="1:5" x14ac:dyDescent="0.2">
      <c r="A5362" s="11" t="str">
        <f>IF('Atual-TXT'!A5383&lt;&gt;"",LEFT('Atual-TXT'!A5383,15),"")</f>
        <v/>
      </c>
      <c r="B5362" s="11" t="str">
        <f>IF('Atual-TXT'!A5383&lt;&gt;"",RIGHT(LEFT('Atual-TXT'!A5383,51),34),"")</f>
        <v/>
      </c>
      <c r="C5362" s="12" t="str">
        <f>IF('Atual-TXT'!A5383&lt;&gt;"",VALUE(RIGHT(LEFT('Atual-TXT'!A5383,75),23)),"")</f>
        <v/>
      </c>
      <c r="D5362" s="11" t="str">
        <f>IF('Atual-TXT'!A5383&lt;&gt;"",RIGHT(LEFT('Atual-TXT'!A5383,77),1),"")</f>
        <v/>
      </c>
      <c r="E5362" s="12" t="str">
        <f>IF('Atual-TXT'!A5383&lt;&gt;"",IF(MOD(VALUE(LEFT(A5362,1)),2)=1,IF(D5362="D",C5362,-C5362),IF(D5362="C",C5362,-C5362)),"")</f>
        <v/>
      </c>
    </row>
    <row r="5363" spans="1:5" x14ac:dyDescent="0.2">
      <c r="A5363" s="11" t="str">
        <f>IF('Atual-TXT'!A5384&lt;&gt;"",LEFT('Atual-TXT'!A5384,15),"")</f>
        <v/>
      </c>
      <c r="B5363" s="11" t="str">
        <f>IF('Atual-TXT'!A5384&lt;&gt;"",RIGHT(LEFT('Atual-TXT'!A5384,51),34),"")</f>
        <v/>
      </c>
      <c r="C5363" s="12" t="str">
        <f>IF('Atual-TXT'!A5384&lt;&gt;"",VALUE(RIGHT(LEFT('Atual-TXT'!A5384,75),23)),"")</f>
        <v/>
      </c>
      <c r="D5363" s="11" t="str">
        <f>IF('Atual-TXT'!A5384&lt;&gt;"",RIGHT(LEFT('Atual-TXT'!A5384,77),1),"")</f>
        <v/>
      </c>
      <c r="E5363" s="12" t="str">
        <f>IF('Atual-TXT'!A5384&lt;&gt;"",IF(MOD(VALUE(LEFT(A5363,1)),2)=1,IF(D5363="D",C5363,-C5363),IF(D5363="C",C5363,-C5363)),"")</f>
        <v/>
      </c>
    </row>
    <row r="5364" spans="1:5" x14ac:dyDescent="0.2">
      <c r="A5364" s="11" t="str">
        <f>IF('Atual-TXT'!A5385&lt;&gt;"",LEFT('Atual-TXT'!A5385,15),"")</f>
        <v/>
      </c>
      <c r="B5364" s="11" t="str">
        <f>IF('Atual-TXT'!A5385&lt;&gt;"",RIGHT(LEFT('Atual-TXT'!A5385,51),34),"")</f>
        <v/>
      </c>
      <c r="C5364" s="12" t="str">
        <f>IF('Atual-TXT'!A5385&lt;&gt;"",VALUE(RIGHT(LEFT('Atual-TXT'!A5385,75),23)),"")</f>
        <v/>
      </c>
      <c r="D5364" s="11" t="str">
        <f>IF('Atual-TXT'!A5385&lt;&gt;"",RIGHT(LEFT('Atual-TXT'!A5385,77),1),"")</f>
        <v/>
      </c>
      <c r="E5364" s="12" t="str">
        <f>IF('Atual-TXT'!A5385&lt;&gt;"",IF(MOD(VALUE(LEFT(A5364,1)),2)=1,IF(D5364="D",C5364,-C5364),IF(D5364="C",C5364,-C5364)),"")</f>
        <v/>
      </c>
    </row>
    <row r="5365" spans="1:5" x14ac:dyDescent="0.2">
      <c r="A5365" s="11" t="str">
        <f>IF('Atual-TXT'!A5386&lt;&gt;"",LEFT('Atual-TXT'!A5386,15),"")</f>
        <v/>
      </c>
      <c r="B5365" s="11" t="str">
        <f>IF('Atual-TXT'!A5386&lt;&gt;"",RIGHT(LEFT('Atual-TXT'!A5386,51),34),"")</f>
        <v/>
      </c>
      <c r="C5365" s="12" t="str">
        <f>IF('Atual-TXT'!A5386&lt;&gt;"",VALUE(RIGHT(LEFT('Atual-TXT'!A5386,75),23)),"")</f>
        <v/>
      </c>
      <c r="D5365" s="11" t="str">
        <f>IF('Atual-TXT'!A5386&lt;&gt;"",RIGHT(LEFT('Atual-TXT'!A5386,77),1),"")</f>
        <v/>
      </c>
      <c r="E5365" s="12" t="str">
        <f>IF('Atual-TXT'!A5386&lt;&gt;"",IF(MOD(VALUE(LEFT(A5365,1)),2)=1,IF(D5365="D",C5365,-C5365),IF(D5365="C",C5365,-C5365)),"")</f>
        <v/>
      </c>
    </row>
    <row r="5366" spans="1:5" x14ac:dyDescent="0.2">
      <c r="A5366" s="11" t="str">
        <f>IF('Atual-TXT'!A5387&lt;&gt;"",LEFT('Atual-TXT'!A5387,15),"")</f>
        <v/>
      </c>
      <c r="B5366" s="11" t="str">
        <f>IF('Atual-TXT'!A5387&lt;&gt;"",RIGHT(LEFT('Atual-TXT'!A5387,51),34),"")</f>
        <v/>
      </c>
      <c r="C5366" s="12" t="str">
        <f>IF('Atual-TXT'!A5387&lt;&gt;"",VALUE(RIGHT(LEFT('Atual-TXT'!A5387,75),23)),"")</f>
        <v/>
      </c>
      <c r="D5366" s="11" t="str">
        <f>IF('Atual-TXT'!A5387&lt;&gt;"",RIGHT(LEFT('Atual-TXT'!A5387,77),1),"")</f>
        <v/>
      </c>
      <c r="E5366" s="12" t="str">
        <f>IF('Atual-TXT'!A5387&lt;&gt;"",IF(MOD(VALUE(LEFT(A5366,1)),2)=1,IF(D5366="D",C5366,-C5366),IF(D5366="C",C5366,-C5366)),"")</f>
        <v/>
      </c>
    </row>
    <row r="5367" spans="1:5" x14ac:dyDescent="0.2">
      <c r="A5367" s="11" t="str">
        <f>IF('Atual-TXT'!A5388&lt;&gt;"",LEFT('Atual-TXT'!A5388,15),"")</f>
        <v/>
      </c>
      <c r="B5367" s="11" t="str">
        <f>IF('Atual-TXT'!A5388&lt;&gt;"",RIGHT(LEFT('Atual-TXT'!A5388,51),34),"")</f>
        <v/>
      </c>
      <c r="C5367" s="12" t="str">
        <f>IF('Atual-TXT'!A5388&lt;&gt;"",VALUE(RIGHT(LEFT('Atual-TXT'!A5388,75),23)),"")</f>
        <v/>
      </c>
      <c r="D5367" s="11" t="str">
        <f>IF('Atual-TXT'!A5388&lt;&gt;"",RIGHT(LEFT('Atual-TXT'!A5388,77),1),"")</f>
        <v/>
      </c>
      <c r="E5367" s="12" t="str">
        <f>IF('Atual-TXT'!A5388&lt;&gt;"",IF(MOD(VALUE(LEFT(A5367,1)),2)=1,IF(D5367="D",C5367,-C5367),IF(D5367="C",C5367,-C5367)),"")</f>
        <v/>
      </c>
    </row>
    <row r="5368" spans="1:5" x14ac:dyDescent="0.2">
      <c r="A5368" s="11" t="str">
        <f>IF('Atual-TXT'!A5389&lt;&gt;"",LEFT('Atual-TXT'!A5389,15),"")</f>
        <v/>
      </c>
      <c r="B5368" s="11" t="str">
        <f>IF('Atual-TXT'!A5389&lt;&gt;"",RIGHT(LEFT('Atual-TXT'!A5389,51),34),"")</f>
        <v/>
      </c>
      <c r="C5368" s="12" t="str">
        <f>IF('Atual-TXT'!A5389&lt;&gt;"",VALUE(RIGHT(LEFT('Atual-TXT'!A5389,75),23)),"")</f>
        <v/>
      </c>
      <c r="D5368" s="11" t="str">
        <f>IF('Atual-TXT'!A5389&lt;&gt;"",RIGHT(LEFT('Atual-TXT'!A5389,77),1),"")</f>
        <v/>
      </c>
      <c r="E5368" s="12" t="str">
        <f>IF('Atual-TXT'!A5389&lt;&gt;"",IF(MOD(VALUE(LEFT(A5368,1)),2)=1,IF(D5368="D",C5368,-C5368),IF(D5368="C",C5368,-C5368)),"")</f>
        <v/>
      </c>
    </row>
    <row r="5369" spans="1:5" x14ac:dyDescent="0.2">
      <c r="A5369" s="11" t="str">
        <f>IF('Atual-TXT'!A5390&lt;&gt;"",LEFT('Atual-TXT'!A5390,15),"")</f>
        <v/>
      </c>
      <c r="B5369" s="11" t="str">
        <f>IF('Atual-TXT'!A5390&lt;&gt;"",RIGHT(LEFT('Atual-TXT'!A5390,51),34),"")</f>
        <v/>
      </c>
      <c r="C5369" s="12" t="str">
        <f>IF('Atual-TXT'!A5390&lt;&gt;"",VALUE(RIGHT(LEFT('Atual-TXT'!A5390,75),23)),"")</f>
        <v/>
      </c>
      <c r="D5369" s="11" t="str">
        <f>IF('Atual-TXT'!A5390&lt;&gt;"",RIGHT(LEFT('Atual-TXT'!A5390,77),1),"")</f>
        <v/>
      </c>
      <c r="E5369" s="12" t="str">
        <f>IF('Atual-TXT'!A5390&lt;&gt;"",IF(MOD(VALUE(LEFT(A5369,1)),2)=1,IF(D5369="D",C5369,-C5369),IF(D5369="C",C5369,-C5369)),"")</f>
        <v/>
      </c>
    </row>
    <row r="5370" spans="1:5" x14ac:dyDescent="0.2">
      <c r="A5370" s="11" t="str">
        <f>IF('Atual-TXT'!A5391&lt;&gt;"",LEFT('Atual-TXT'!A5391,15),"")</f>
        <v/>
      </c>
      <c r="B5370" s="11" t="str">
        <f>IF('Atual-TXT'!A5391&lt;&gt;"",RIGHT(LEFT('Atual-TXT'!A5391,51),34),"")</f>
        <v/>
      </c>
      <c r="C5370" s="12" t="str">
        <f>IF('Atual-TXT'!A5391&lt;&gt;"",VALUE(RIGHT(LEFT('Atual-TXT'!A5391,75),23)),"")</f>
        <v/>
      </c>
      <c r="D5370" s="11" t="str">
        <f>IF('Atual-TXT'!A5391&lt;&gt;"",RIGHT(LEFT('Atual-TXT'!A5391,77),1),"")</f>
        <v/>
      </c>
      <c r="E5370" s="12" t="str">
        <f>IF('Atual-TXT'!A5391&lt;&gt;"",IF(MOD(VALUE(LEFT(A5370,1)),2)=1,IF(D5370="D",C5370,-C5370),IF(D5370="C",C5370,-C5370)),"")</f>
        <v/>
      </c>
    </row>
    <row r="5371" spans="1:5" x14ac:dyDescent="0.2">
      <c r="A5371" s="11" t="str">
        <f>IF('Atual-TXT'!A5392&lt;&gt;"",LEFT('Atual-TXT'!A5392,15),"")</f>
        <v/>
      </c>
      <c r="B5371" s="11" t="str">
        <f>IF('Atual-TXT'!A5392&lt;&gt;"",RIGHT(LEFT('Atual-TXT'!A5392,51),34),"")</f>
        <v/>
      </c>
      <c r="C5371" s="12" t="str">
        <f>IF('Atual-TXT'!A5392&lt;&gt;"",VALUE(RIGHT(LEFT('Atual-TXT'!A5392,75),23)),"")</f>
        <v/>
      </c>
      <c r="D5371" s="11" t="str">
        <f>IF('Atual-TXT'!A5392&lt;&gt;"",RIGHT(LEFT('Atual-TXT'!A5392,77),1),"")</f>
        <v/>
      </c>
      <c r="E5371" s="12" t="str">
        <f>IF('Atual-TXT'!A5392&lt;&gt;"",IF(MOD(VALUE(LEFT(A5371,1)),2)=1,IF(D5371="D",C5371,-C5371),IF(D5371="C",C5371,-C5371)),"")</f>
        <v/>
      </c>
    </row>
    <row r="5372" spans="1:5" x14ac:dyDescent="0.2">
      <c r="A5372" s="11" t="str">
        <f>IF('Atual-TXT'!A5393&lt;&gt;"",LEFT('Atual-TXT'!A5393,15),"")</f>
        <v/>
      </c>
      <c r="B5372" s="11" t="str">
        <f>IF('Atual-TXT'!A5393&lt;&gt;"",RIGHT(LEFT('Atual-TXT'!A5393,51),34),"")</f>
        <v/>
      </c>
      <c r="C5372" s="12" t="str">
        <f>IF('Atual-TXT'!A5393&lt;&gt;"",VALUE(RIGHT(LEFT('Atual-TXT'!A5393,75),23)),"")</f>
        <v/>
      </c>
      <c r="D5372" s="11" t="str">
        <f>IF('Atual-TXT'!A5393&lt;&gt;"",RIGHT(LEFT('Atual-TXT'!A5393,77),1),"")</f>
        <v/>
      </c>
      <c r="E5372" s="12" t="str">
        <f>IF('Atual-TXT'!A5393&lt;&gt;"",IF(MOD(VALUE(LEFT(A5372,1)),2)=1,IF(D5372="D",C5372,-C5372),IF(D5372="C",C5372,-C5372)),"")</f>
        <v/>
      </c>
    </row>
    <row r="5373" spans="1:5" x14ac:dyDescent="0.2">
      <c r="A5373" s="11" t="str">
        <f>IF('Atual-TXT'!A5394&lt;&gt;"",LEFT('Atual-TXT'!A5394,15),"")</f>
        <v/>
      </c>
      <c r="B5373" s="11" t="str">
        <f>IF('Atual-TXT'!A5394&lt;&gt;"",RIGHT(LEFT('Atual-TXT'!A5394,51),34),"")</f>
        <v/>
      </c>
      <c r="C5373" s="12" t="str">
        <f>IF('Atual-TXT'!A5394&lt;&gt;"",VALUE(RIGHT(LEFT('Atual-TXT'!A5394,75),23)),"")</f>
        <v/>
      </c>
      <c r="D5373" s="11" t="str">
        <f>IF('Atual-TXT'!A5394&lt;&gt;"",RIGHT(LEFT('Atual-TXT'!A5394,77),1),"")</f>
        <v/>
      </c>
      <c r="E5373" s="12" t="str">
        <f>IF('Atual-TXT'!A5394&lt;&gt;"",IF(MOD(VALUE(LEFT(A5373,1)),2)=1,IF(D5373="D",C5373,-C5373),IF(D5373="C",C5373,-C5373)),"")</f>
        <v/>
      </c>
    </row>
    <row r="5374" spans="1:5" x14ac:dyDescent="0.2">
      <c r="A5374" s="11" t="str">
        <f>IF('Atual-TXT'!A5395&lt;&gt;"",LEFT('Atual-TXT'!A5395,15),"")</f>
        <v/>
      </c>
      <c r="B5374" s="11" t="str">
        <f>IF('Atual-TXT'!A5395&lt;&gt;"",RIGHT(LEFT('Atual-TXT'!A5395,51),34),"")</f>
        <v/>
      </c>
      <c r="C5374" s="12" t="str">
        <f>IF('Atual-TXT'!A5395&lt;&gt;"",VALUE(RIGHT(LEFT('Atual-TXT'!A5395,75),23)),"")</f>
        <v/>
      </c>
      <c r="D5374" s="11" t="str">
        <f>IF('Atual-TXT'!A5395&lt;&gt;"",RIGHT(LEFT('Atual-TXT'!A5395,77),1),"")</f>
        <v/>
      </c>
      <c r="E5374" s="12" t="str">
        <f>IF('Atual-TXT'!A5395&lt;&gt;"",IF(MOD(VALUE(LEFT(A5374,1)),2)=1,IF(D5374="D",C5374,-C5374),IF(D5374="C",C5374,-C5374)),"")</f>
        <v/>
      </c>
    </row>
    <row r="5375" spans="1:5" x14ac:dyDescent="0.2">
      <c r="A5375" s="11" t="str">
        <f>IF('Atual-TXT'!A5396&lt;&gt;"",LEFT('Atual-TXT'!A5396,15),"")</f>
        <v/>
      </c>
      <c r="B5375" s="11" t="str">
        <f>IF('Atual-TXT'!A5396&lt;&gt;"",RIGHT(LEFT('Atual-TXT'!A5396,51),34),"")</f>
        <v/>
      </c>
      <c r="C5375" s="12" t="str">
        <f>IF('Atual-TXT'!A5396&lt;&gt;"",VALUE(RIGHT(LEFT('Atual-TXT'!A5396,75),23)),"")</f>
        <v/>
      </c>
      <c r="D5375" s="11" t="str">
        <f>IF('Atual-TXT'!A5396&lt;&gt;"",RIGHT(LEFT('Atual-TXT'!A5396,77),1),"")</f>
        <v/>
      </c>
      <c r="E5375" s="12" t="str">
        <f>IF('Atual-TXT'!A5396&lt;&gt;"",IF(MOD(VALUE(LEFT(A5375,1)),2)=1,IF(D5375="D",C5375,-C5375),IF(D5375="C",C5375,-C5375)),"")</f>
        <v/>
      </c>
    </row>
    <row r="5376" spans="1:5" x14ac:dyDescent="0.2">
      <c r="A5376" s="11" t="str">
        <f>IF('Atual-TXT'!A5397&lt;&gt;"",LEFT('Atual-TXT'!A5397,15),"")</f>
        <v/>
      </c>
      <c r="B5376" s="11" t="str">
        <f>IF('Atual-TXT'!A5397&lt;&gt;"",RIGHT(LEFT('Atual-TXT'!A5397,51),34),"")</f>
        <v/>
      </c>
      <c r="C5376" s="12" t="str">
        <f>IF('Atual-TXT'!A5397&lt;&gt;"",VALUE(RIGHT(LEFT('Atual-TXT'!A5397,75),23)),"")</f>
        <v/>
      </c>
      <c r="D5376" s="11" t="str">
        <f>IF('Atual-TXT'!A5397&lt;&gt;"",RIGHT(LEFT('Atual-TXT'!A5397,77),1),"")</f>
        <v/>
      </c>
      <c r="E5376" s="12" t="str">
        <f>IF('Atual-TXT'!A5397&lt;&gt;"",IF(MOD(VALUE(LEFT(A5376,1)),2)=1,IF(D5376="D",C5376,-C5376),IF(D5376="C",C5376,-C5376)),"")</f>
        <v/>
      </c>
    </row>
    <row r="5377" spans="1:5" x14ac:dyDescent="0.2">
      <c r="A5377" s="11" t="str">
        <f>IF('Atual-TXT'!A5398&lt;&gt;"",LEFT('Atual-TXT'!A5398,15),"")</f>
        <v/>
      </c>
      <c r="B5377" s="11" t="str">
        <f>IF('Atual-TXT'!A5398&lt;&gt;"",RIGHT(LEFT('Atual-TXT'!A5398,51),34),"")</f>
        <v/>
      </c>
      <c r="C5377" s="12" t="str">
        <f>IF('Atual-TXT'!A5398&lt;&gt;"",VALUE(RIGHT(LEFT('Atual-TXT'!A5398,75),23)),"")</f>
        <v/>
      </c>
      <c r="D5377" s="11" t="str">
        <f>IF('Atual-TXT'!A5398&lt;&gt;"",RIGHT(LEFT('Atual-TXT'!A5398,77),1),"")</f>
        <v/>
      </c>
      <c r="E5377" s="12" t="str">
        <f>IF('Atual-TXT'!A5398&lt;&gt;"",IF(MOD(VALUE(LEFT(A5377,1)),2)=1,IF(D5377="D",C5377,-C5377),IF(D5377="C",C5377,-C5377)),"")</f>
        <v/>
      </c>
    </row>
    <row r="5378" spans="1:5" x14ac:dyDescent="0.2">
      <c r="A5378" s="11" t="str">
        <f>IF('Atual-TXT'!A5399&lt;&gt;"",LEFT('Atual-TXT'!A5399,15),"")</f>
        <v/>
      </c>
      <c r="B5378" s="11" t="str">
        <f>IF('Atual-TXT'!A5399&lt;&gt;"",RIGHT(LEFT('Atual-TXT'!A5399,51),34),"")</f>
        <v/>
      </c>
      <c r="C5378" s="12" t="str">
        <f>IF('Atual-TXT'!A5399&lt;&gt;"",VALUE(RIGHT(LEFT('Atual-TXT'!A5399,75),23)),"")</f>
        <v/>
      </c>
      <c r="D5378" s="11" t="str">
        <f>IF('Atual-TXT'!A5399&lt;&gt;"",RIGHT(LEFT('Atual-TXT'!A5399,77),1),"")</f>
        <v/>
      </c>
      <c r="E5378" s="12" t="str">
        <f>IF('Atual-TXT'!A5399&lt;&gt;"",IF(MOD(VALUE(LEFT(A5378,1)),2)=1,IF(D5378="D",C5378,-C5378),IF(D5378="C",C5378,-C5378)),"")</f>
        <v/>
      </c>
    </row>
    <row r="5379" spans="1:5" x14ac:dyDescent="0.2">
      <c r="A5379" s="11" t="str">
        <f>IF('Atual-TXT'!A5400&lt;&gt;"",LEFT('Atual-TXT'!A5400,15),"")</f>
        <v/>
      </c>
      <c r="B5379" s="11" t="str">
        <f>IF('Atual-TXT'!A5400&lt;&gt;"",RIGHT(LEFT('Atual-TXT'!A5400,51),34),"")</f>
        <v/>
      </c>
      <c r="C5379" s="12" t="str">
        <f>IF('Atual-TXT'!A5400&lt;&gt;"",VALUE(RIGHT(LEFT('Atual-TXT'!A5400,75),23)),"")</f>
        <v/>
      </c>
      <c r="D5379" s="11" t="str">
        <f>IF('Atual-TXT'!A5400&lt;&gt;"",RIGHT(LEFT('Atual-TXT'!A5400,77),1),"")</f>
        <v/>
      </c>
      <c r="E5379" s="12" t="str">
        <f>IF('Atual-TXT'!A5400&lt;&gt;"",IF(MOD(VALUE(LEFT(A5379,1)),2)=1,IF(D5379="D",C5379,-C5379),IF(D5379="C",C5379,-C5379)),"")</f>
        <v/>
      </c>
    </row>
    <row r="5380" spans="1:5" x14ac:dyDescent="0.2">
      <c r="A5380" s="11" t="str">
        <f>IF('Atual-TXT'!A5401&lt;&gt;"",LEFT('Atual-TXT'!A5401,15),"")</f>
        <v/>
      </c>
      <c r="B5380" s="11" t="str">
        <f>IF('Atual-TXT'!A5401&lt;&gt;"",RIGHT(LEFT('Atual-TXT'!A5401,51),34),"")</f>
        <v/>
      </c>
      <c r="C5380" s="12" t="str">
        <f>IF('Atual-TXT'!A5401&lt;&gt;"",VALUE(RIGHT(LEFT('Atual-TXT'!A5401,75),23)),"")</f>
        <v/>
      </c>
      <c r="D5380" s="11" t="str">
        <f>IF('Atual-TXT'!A5401&lt;&gt;"",RIGHT(LEFT('Atual-TXT'!A5401,77),1),"")</f>
        <v/>
      </c>
      <c r="E5380" s="12" t="str">
        <f>IF('Atual-TXT'!A5401&lt;&gt;"",IF(MOD(VALUE(LEFT(A5380,1)),2)=1,IF(D5380="D",C5380,-C5380),IF(D5380="C",C5380,-C5380)),"")</f>
        <v/>
      </c>
    </row>
    <row r="5381" spans="1:5" x14ac:dyDescent="0.2">
      <c r="A5381" s="11" t="str">
        <f>IF('Atual-TXT'!A5402&lt;&gt;"",LEFT('Atual-TXT'!A5402,15),"")</f>
        <v/>
      </c>
      <c r="B5381" s="11" t="str">
        <f>IF('Atual-TXT'!A5402&lt;&gt;"",RIGHT(LEFT('Atual-TXT'!A5402,51),34),"")</f>
        <v/>
      </c>
      <c r="C5381" s="12" t="str">
        <f>IF('Atual-TXT'!A5402&lt;&gt;"",VALUE(RIGHT(LEFT('Atual-TXT'!A5402,75),23)),"")</f>
        <v/>
      </c>
      <c r="D5381" s="11" t="str">
        <f>IF('Atual-TXT'!A5402&lt;&gt;"",RIGHT(LEFT('Atual-TXT'!A5402,77),1),"")</f>
        <v/>
      </c>
      <c r="E5381" s="12" t="str">
        <f>IF('Atual-TXT'!A5402&lt;&gt;"",IF(MOD(VALUE(LEFT(A5381,1)),2)=1,IF(D5381="D",C5381,-C5381),IF(D5381="C",C5381,-C5381)),"")</f>
        <v/>
      </c>
    </row>
    <row r="5382" spans="1:5" x14ac:dyDescent="0.2">
      <c r="A5382" s="11" t="str">
        <f>IF('Atual-TXT'!A5403&lt;&gt;"",LEFT('Atual-TXT'!A5403,15),"")</f>
        <v/>
      </c>
      <c r="B5382" s="11" t="str">
        <f>IF('Atual-TXT'!A5403&lt;&gt;"",RIGHT(LEFT('Atual-TXT'!A5403,51),34),"")</f>
        <v/>
      </c>
      <c r="C5382" s="12" t="str">
        <f>IF('Atual-TXT'!A5403&lt;&gt;"",VALUE(RIGHT(LEFT('Atual-TXT'!A5403,75),23)),"")</f>
        <v/>
      </c>
      <c r="D5382" s="11" t="str">
        <f>IF('Atual-TXT'!A5403&lt;&gt;"",RIGHT(LEFT('Atual-TXT'!A5403,77),1),"")</f>
        <v/>
      </c>
      <c r="E5382" s="12" t="str">
        <f>IF('Atual-TXT'!A5403&lt;&gt;"",IF(MOD(VALUE(LEFT(A5382,1)),2)=1,IF(D5382="D",C5382,-C5382),IF(D5382="C",C5382,-C5382)),"")</f>
        <v/>
      </c>
    </row>
    <row r="5383" spans="1:5" x14ac:dyDescent="0.2">
      <c r="A5383" s="11" t="str">
        <f>IF('Atual-TXT'!A5404&lt;&gt;"",LEFT('Atual-TXT'!A5404,15),"")</f>
        <v/>
      </c>
      <c r="B5383" s="11" t="str">
        <f>IF('Atual-TXT'!A5404&lt;&gt;"",RIGHT(LEFT('Atual-TXT'!A5404,51),34),"")</f>
        <v/>
      </c>
      <c r="C5383" s="12" t="str">
        <f>IF('Atual-TXT'!A5404&lt;&gt;"",VALUE(RIGHT(LEFT('Atual-TXT'!A5404,75),23)),"")</f>
        <v/>
      </c>
      <c r="D5383" s="11" t="str">
        <f>IF('Atual-TXT'!A5404&lt;&gt;"",RIGHT(LEFT('Atual-TXT'!A5404,77),1),"")</f>
        <v/>
      </c>
      <c r="E5383" s="12" t="str">
        <f>IF('Atual-TXT'!A5404&lt;&gt;"",IF(MOD(VALUE(LEFT(A5383,1)),2)=1,IF(D5383="D",C5383,-C5383),IF(D5383="C",C5383,-C5383)),"")</f>
        <v/>
      </c>
    </row>
    <row r="5384" spans="1:5" x14ac:dyDescent="0.2">
      <c r="A5384" s="11" t="str">
        <f>IF('Atual-TXT'!A5405&lt;&gt;"",LEFT('Atual-TXT'!A5405,15),"")</f>
        <v/>
      </c>
      <c r="B5384" s="11" t="str">
        <f>IF('Atual-TXT'!A5405&lt;&gt;"",RIGHT(LEFT('Atual-TXT'!A5405,51),34),"")</f>
        <v/>
      </c>
      <c r="C5384" s="12" t="str">
        <f>IF('Atual-TXT'!A5405&lt;&gt;"",VALUE(RIGHT(LEFT('Atual-TXT'!A5405,75),23)),"")</f>
        <v/>
      </c>
      <c r="D5384" s="11" t="str">
        <f>IF('Atual-TXT'!A5405&lt;&gt;"",RIGHT(LEFT('Atual-TXT'!A5405,77),1),"")</f>
        <v/>
      </c>
      <c r="E5384" s="12" t="str">
        <f>IF('Atual-TXT'!A5405&lt;&gt;"",IF(MOD(VALUE(LEFT(A5384,1)),2)=1,IF(D5384="D",C5384,-C5384),IF(D5384="C",C5384,-C5384)),"")</f>
        <v/>
      </c>
    </row>
    <row r="5385" spans="1:5" x14ac:dyDescent="0.2">
      <c r="A5385" s="11" t="str">
        <f>IF('Atual-TXT'!A5406&lt;&gt;"",LEFT('Atual-TXT'!A5406,15),"")</f>
        <v/>
      </c>
      <c r="B5385" s="11" t="str">
        <f>IF('Atual-TXT'!A5406&lt;&gt;"",RIGHT(LEFT('Atual-TXT'!A5406,51),34),"")</f>
        <v/>
      </c>
      <c r="C5385" s="12" t="str">
        <f>IF('Atual-TXT'!A5406&lt;&gt;"",VALUE(RIGHT(LEFT('Atual-TXT'!A5406,75),23)),"")</f>
        <v/>
      </c>
      <c r="D5385" s="11" t="str">
        <f>IF('Atual-TXT'!A5406&lt;&gt;"",RIGHT(LEFT('Atual-TXT'!A5406,77),1),"")</f>
        <v/>
      </c>
      <c r="E5385" s="12" t="str">
        <f>IF('Atual-TXT'!A5406&lt;&gt;"",IF(MOD(VALUE(LEFT(A5385,1)),2)=1,IF(D5385="D",C5385,-C5385),IF(D5385="C",C5385,-C5385)),"")</f>
        <v/>
      </c>
    </row>
    <row r="5386" spans="1:5" x14ac:dyDescent="0.2">
      <c r="A5386" s="11" t="str">
        <f>IF('Atual-TXT'!A5407&lt;&gt;"",LEFT('Atual-TXT'!A5407,15),"")</f>
        <v/>
      </c>
      <c r="B5386" s="11" t="str">
        <f>IF('Atual-TXT'!A5407&lt;&gt;"",RIGHT(LEFT('Atual-TXT'!A5407,51),34),"")</f>
        <v/>
      </c>
      <c r="C5386" s="12" t="str">
        <f>IF('Atual-TXT'!A5407&lt;&gt;"",VALUE(RIGHT(LEFT('Atual-TXT'!A5407,75),23)),"")</f>
        <v/>
      </c>
      <c r="D5386" s="11" t="str">
        <f>IF('Atual-TXT'!A5407&lt;&gt;"",RIGHT(LEFT('Atual-TXT'!A5407,77),1),"")</f>
        <v/>
      </c>
      <c r="E5386" s="12" t="str">
        <f>IF('Atual-TXT'!A5407&lt;&gt;"",IF(MOD(VALUE(LEFT(A5386,1)),2)=1,IF(D5386="D",C5386,-C5386),IF(D5386="C",C5386,-C5386)),"")</f>
        <v/>
      </c>
    </row>
    <row r="5387" spans="1:5" x14ac:dyDescent="0.2">
      <c r="A5387" s="11" t="str">
        <f>IF('Atual-TXT'!A5408&lt;&gt;"",LEFT('Atual-TXT'!A5408,15),"")</f>
        <v/>
      </c>
      <c r="B5387" s="11" t="str">
        <f>IF('Atual-TXT'!A5408&lt;&gt;"",RIGHT(LEFT('Atual-TXT'!A5408,51),34),"")</f>
        <v/>
      </c>
      <c r="C5387" s="12" t="str">
        <f>IF('Atual-TXT'!A5408&lt;&gt;"",VALUE(RIGHT(LEFT('Atual-TXT'!A5408,75),23)),"")</f>
        <v/>
      </c>
      <c r="D5387" s="11" t="str">
        <f>IF('Atual-TXT'!A5408&lt;&gt;"",RIGHT(LEFT('Atual-TXT'!A5408,77),1),"")</f>
        <v/>
      </c>
      <c r="E5387" s="12" t="str">
        <f>IF('Atual-TXT'!A5408&lt;&gt;"",IF(MOD(VALUE(LEFT(A5387,1)),2)=1,IF(D5387="D",C5387,-C5387),IF(D5387="C",C5387,-C5387)),"")</f>
        <v/>
      </c>
    </row>
    <row r="5388" spans="1:5" x14ac:dyDescent="0.2">
      <c r="A5388" s="11" t="str">
        <f>IF('Atual-TXT'!A5409&lt;&gt;"",LEFT('Atual-TXT'!A5409,15),"")</f>
        <v/>
      </c>
      <c r="B5388" s="11" t="str">
        <f>IF('Atual-TXT'!A5409&lt;&gt;"",RIGHT(LEFT('Atual-TXT'!A5409,51),34),"")</f>
        <v/>
      </c>
      <c r="C5388" s="12" t="str">
        <f>IF('Atual-TXT'!A5409&lt;&gt;"",VALUE(RIGHT(LEFT('Atual-TXT'!A5409,75),23)),"")</f>
        <v/>
      </c>
      <c r="D5388" s="11" t="str">
        <f>IF('Atual-TXT'!A5409&lt;&gt;"",RIGHT(LEFT('Atual-TXT'!A5409,77),1),"")</f>
        <v/>
      </c>
      <c r="E5388" s="12" t="str">
        <f>IF('Atual-TXT'!A5409&lt;&gt;"",IF(MOD(VALUE(LEFT(A5388,1)),2)=1,IF(D5388="D",C5388,-C5388),IF(D5388="C",C5388,-C5388)),"")</f>
        <v/>
      </c>
    </row>
    <row r="5389" spans="1:5" x14ac:dyDescent="0.2">
      <c r="A5389" s="11" t="str">
        <f>IF('Atual-TXT'!A5410&lt;&gt;"",LEFT('Atual-TXT'!A5410,15),"")</f>
        <v/>
      </c>
      <c r="B5389" s="11" t="str">
        <f>IF('Atual-TXT'!A5410&lt;&gt;"",RIGHT(LEFT('Atual-TXT'!A5410,51),34),"")</f>
        <v/>
      </c>
      <c r="C5389" s="12" t="str">
        <f>IF('Atual-TXT'!A5410&lt;&gt;"",VALUE(RIGHT(LEFT('Atual-TXT'!A5410,75),23)),"")</f>
        <v/>
      </c>
      <c r="D5389" s="11" t="str">
        <f>IF('Atual-TXT'!A5410&lt;&gt;"",RIGHT(LEFT('Atual-TXT'!A5410,77),1),"")</f>
        <v/>
      </c>
      <c r="E5389" s="12" t="str">
        <f>IF('Atual-TXT'!A5410&lt;&gt;"",IF(MOD(VALUE(LEFT(A5389,1)),2)=1,IF(D5389="D",C5389,-C5389),IF(D5389="C",C5389,-C5389)),"")</f>
        <v/>
      </c>
    </row>
    <row r="5390" spans="1:5" x14ac:dyDescent="0.2">
      <c r="A5390" s="11" t="str">
        <f>IF('Atual-TXT'!A5411&lt;&gt;"",LEFT('Atual-TXT'!A5411,15),"")</f>
        <v/>
      </c>
      <c r="B5390" s="11" t="str">
        <f>IF('Atual-TXT'!A5411&lt;&gt;"",RIGHT(LEFT('Atual-TXT'!A5411,51),34),"")</f>
        <v/>
      </c>
      <c r="C5390" s="12" t="str">
        <f>IF('Atual-TXT'!A5411&lt;&gt;"",VALUE(RIGHT(LEFT('Atual-TXT'!A5411,75),23)),"")</f>
        <v/>
      </c>
      <c r="D5390" s="11" t="str">
        <f>IF('Atual-TXT'!A5411&lt;&gt;"",RIGHT(LEFT('Atual-TXT'!A5411,77),1),"")</f>
        <v/>
      </c>
      <c r="E5390" s="12" t="str">
        <f>IF('Atual-TXT'!A5411&lt;&gt;"",IF(MOD(VALUE(LEFT(A5390,1)),2)=1,IF(D5390="D",C5390,-C5390),IF(D5390="C",C5390,-C5390)),"")</f>
        <v/>
      </c>
    </row>
    <row r="5391" spans="1:5" x14ac:dyDescent="0.2">
      <c r="A5391" s="11" t="str">
        <f>IF('Atual-TXT'!A5412&lt;&gt;"",LEFT('Atual-TXT'!A5412,15),"")</f>
        <v/>
      </c>
      <c r="B5391" s="11" t="str">
        <f>IF('Atual-TXT'!A5412&lt;&gt;"",RIGHT(LEFT('Atual-TXT'!A5412,51),34),"")</f>
        <v/>
      </c>
      <c r="C5391" s="12" t="str">
        <f>IF('Atual-TXT'!A5412&lt;&gt;"",VALUE(RIGHT(LEFT('Atual-TXT'!A5412,75),23)),"")</f>
        <v/>
      </c>
      <c r="D5391" s="11" t="str">
        <f>IF('Atual-TXT'!A5412&lt;&gt;"",RIGHT(LEFT('Atual-TXT'!A5412,77),1),"")</f>
        <v/>
      </c>
      <c r="E5391" s="12" t="str">
        <f>IF('Atual-TXT'!A5412&lt;&gt;"",IF(MOD(VALUE(LEFT(A5391,1)),2)=1,IF(D5391="D",C5391,-C5391),IF(D5391="C",C5391,-C5391)),"")</f>
        <v/>
      </c>
    </row>
    <row r="5392" spans="1:5" x14ac:dyDescent="0.2">
      <c r="A5392" s="11" t="str">
        <f>IF('Atual-TXT'!A5413&lt;&gt;"",LEFT('Atual-TXT'!A5413,15),"")</f>
        <v/>
      </c>
      <c r="B5392" s="11" t="str">
        <f>IF('Atual-TXT'!A5413&lt;&gt;"",RIGHT(LEFT('Atual-TXT'!A5413,51),34),"")</f>
        <v/>
      </c>
      <c r="C5392" s="12" t="str">
        <f>IF('Atual-TXT'!A5413&lt;&gt;"",VALUE(RIGHT(LEFT('Atual-TXT'!A5413,75),23)),"")</f>
        <v/>
      </c>
      <c r="D5392" s="11" t="str">
        <f>IF('Atual-TXT'!A5413&lt;&gt;"",RIGHT(LEFT('Atual-TXT'!A5413,77),1),"")</f>
        <v/>
      </c>
      <c r="E5392" s="12" t="str">
        <f>IF('Atual-TXT'!A5413&lt;&gt;"",IF(MOD(VALUE(LEFT(A5392,1)),2)=1,IF(D5392="D",C5392,-C5392),IF(D5392="C",C5392,-C5392)),"")</f>
        <v/>
      </c>
    </row>
    <row r="5393" spans="1:5" x14ac:dyDescent="0.2">
      <c r="A5393" s="11" t="str">
        <f>IF('Atual-TXT'!A5414&lt;&gt;"",LEFT('Atual-TXT'!A5414,15),"")</f>
        <v/>
      </c>
      <c r="B5393" s="11" t="str">
        <f>IF('Atual-TXT'!A5414&lt;&gt;"",RIGHT(LEFT('Atual-TXT'!A5414,51),34),"")</f>
        <v/>
      </c>
      <c r="C5393" s="12" t="str">
        <f>IF('Atual-TXT'!A5414&lt;&gt;"",VALUE(RIGHT(LEFT('Atual-TXT'!A5414,75),23)),"")</f>
        <v/>
      </c>
      <c r="D5393" s="11" t="str">
        <f>IF('Atual-TXT'!A5414&lt;&gt;"",RIGHT(LEFT('Atual-TXT'!A5414,77),1),"")</f>
        <v/>
      </c>
      <c r="E5393" s="12" t="str">
        <f>IF('Atual-TXT'!A5414&lt;&gt;"",IF(MOD(VALUE(LEFT(A5393,1)),2)=1,IF(D5393="D",C5393,-C5393),IF(D5393="C",C5393,-C5393)),"")</f>
        <v/>
      </c>
    </row>
    <row r="5394" spans="1:5" x14ac:dyDescent="0.2">
      <c r="A5394" s="11" t="str">
        <f>IF('Atual-TXT'!A5415&lt;&gt;"",LEFT('Atual-TXT'!A5415,15),"")</f>
        <v/>
      </c>
      <c r="B5394" s="11" t="str">
        <f>IF('Atual-TXT'!A5415&lt;&gt;"",RIGHT(LEFT('Atual-TXT'!A5415,51),34),"")</f>
        <v/>
      </c>
      <c r="C5394" s="12" t="str">
        <f>IF('Atual-TXT'!A5415&lt;&gt;"",VALUE(RIGHT(LEFT('Atual-TXT'!A5415,75),23)),"")</f>
        <v/>
      </c>
      <c r="D5394" s="11" t="str">
        <f>IF('Atual-TXT'!A5415&lt;&gt;"",RIGHT(LEFT('Atual-TXT'!A5415,77),1),"")</f>
        <v/>
      </c>
      <c r="E5394" s="12" t="str">
        <f>IF('Atual-TXT'!A5415&lt;&gt;"",IF(MOD(VALUE(LEFT(A5394,1)),2)=1,IF(D5394="D",C5394,-C5394),IF(D5394="C",C5394,-C5394)),"")</f>
        <v/>
      </c>
    </row>
    <row r="5395" spans="1:5" x14ac:dyDescent="0.2">
      <c r="A5395" s="11" t="str">
        <f>IF('Atual-TXT'!A5416&lt;&gt;"",LEFT('Atual-TXT'!A5416,15),"")</f>
        <v/>
      </c>
      <c r="B5395" s="11" t="str">
        <f>IF('Atual-TXT'!A5416&lt;&gt;"",RIGHT(LEFT('Atual-TXT'!A5416,51),34),"")</f>
        <v/>
      </c>
      <c r="C5395" s="12" t="str">
        <f>IF('Atual-TXT'!A5416&lt;&gt;"",VALUE(RIGHT(LEFT('Atual-TXT'!A5416,75),23)),"")</f>
        <v/>
      </c>
      <c r="D5395" s="11" t="str">
        <f>IF('Atual-TXT'!A5416&lt;&gt;"",RIGHT(LEFT('Atual-TXT'!A5416,77),1),"")</f>
        <v/>
      </c>
      <c r="E5395" s="12" t="str">
        <f>IF('Atual-TXT'!A5416&lt;&gt;"",IF(MOD(VALUE(LEFT(A5395,1)),2)=1,IF(D5395="D",C5395,-C5395),IF(D5395="C",C5395,-C5395)),"")</f>
        <v/>
      </c>
    </row>
    <row r="5396" spans="1:5" x14ac:dyDescent="0.2">
      <c r="A5396" s="11" t="str">
        <f>IF('Atual-TXT'!A5417&lt;&gt;"",LEFT('Atual-TXT'!A5417,15),"")</f>
        <v/>
      </c>
      <c r="B5396" s="11" t="str">
        <f>IF('Atual-TXT'!A5417&lt;&gt;"",RIGHT(LEFT('Atual-TXT'!A5417,51),34),"")</f>
        <v/>
      </c>
      <c r="C5396" s="12" t="str">
        <f>IF('Atual-TXT'!A5417&lt;&gt;"",VALUE(RIGHT(LEFT('Atual-TXT'!A5417,75),23)),"")</f>
        <v/>
      </c>
      <c r="D5396" s="11" t="str">
        <f>IF('Atual-TXT'!A5417&lt;&gt;"",RIGHT(LEFT('Atual-TXT'!A5417,77),1),"")</f>
        <v/>
      </c>
      <c r="E5396" s="12" t="str">
        <f>IF('Atual-TXT'!A5417&lt;&gt;"",IF(MOD(VALUE(LEFT(A5396,1)),2)=1,IF(D5396="D",C5396,-C5396),IF(D5396="C",C5396,-C5396)),"")</f>
        <v/>
      </c>
    </row>
    <row r="5397" spans="1:5" x14ac:dyDescent="0.2">
      <c r="A5397" s="11" t="str">
        <f>IF('Atual-TXT'!A5418&lt;&gt;"",LEFT('Atual-TXT'!A5418,15),"")</f>
        <v/>
      </c>
      <c r="B5397" s="11" t="str">
        <f>IF('Atual-TXT'!A5418&lt;&gt;"",RIGHT(LEFT('Atual-TXT'!A5418,51),34),"")</f>
        <v/>
      </c>
      <c r="C5397" s="12" t="str">
        <f>IF('Atual-TXT'!A5418&lt;&gt;"",VALUE(RIGHT(LEFT('Atual-TXT'!A5418,75),23)),"")</f>
        <v/>
      </c>
      <c r="D5397" s="11" t="str">
        <f>IF('Atual-TXT'!A5418&lt;&gt;"",RIGHT(LEFT('Atual-TXT'!A5418,77),1),"")</f>
        <v/>
      </c>
      <c r="E5397" s="12" t="str">
        <f>IF('Atual-TXT'!A5418&lt;&gt;"",IF(MOD(VALUE(LEFT(A5397,1)),2)=1,IF(D5397="D",C5397,-C5397),IF(D5397="C",C5397,-C5397)),"")</f>
        <v/>
      </c>
    </row>
    <row r="5398" spans="1:5" x14ac:dyDescent="0.2">
      <c r="A5398" s="11" t="str">
        <f>IF('Atual-TXT'!A5419&lt;&gt;"",LEFT('Atual-TXT'!A5419,15),"")</f>
        <v/>
      </c>
      <c r="B5398" s="11" t="str">
        <f>IF('Atual-TXT'!A5419&lt;&gt;"",RIGHT(LEFT('Atual-TXT'!A5419,51),34),"")</f>
        <v/>
      </c>
      <c r="C5398" s="12" t="str">
        <f>IF('Atual-TXT'!A5419&lt;&gt;"",VALUE(RIGHT(LEFT('Atual-TXT'!A5419,75),23)),"")</f>
        <v/>
      </c>
      <c r="D5398" s="11" t="str">
        <f>IF('Atual-TXT'!A5419&lt;&gt;"",RIGHT(LEFT('Atual-TXT'!A5419,77),1),"")</f>
        <v/>
      </c>
      <c r="E5398" s="12" t="str">
        <f>IF('Atual-TXT'!A5419&lt;&gt;"",IF(MOD(VALUE(LEFT(A5398,1)),2)=1,IF(D5398="D",C5398,-C5398),IF(D5398="C",C5398,-C5398)),"")</f>
        <v/>
      </c>
    </row>
    <row r="5399" spans="1:5" x14ac:dyDescent="0.2">
      <c r="A5399" s="11" t="str">
        <f>IF('Atual-TXT'!A5420&lt;&gt;"",LEFT('Atual-TXT'!A5420,15),"")</f>
        <v/>
      </c>
      <c r="B5399" s="11" t="str">
        <f>IF('Atual-TXT'!A5420&lt;&gt;"",RIGHT(LEFT('Atual-TXT'!A5420,51),34),"")</f>
        <v/>
      </c>
      <c r="C5399" s="12" t="str">
        <f>IF('Atual-TXT'!A5420&lt;&gt;"",VALUE(RIGHT(LEFT('Atual-TXT'!A5420,75),23)),"")</f>
        <v/>
      </c>
      <c r="D5399" s="11" t="str">
        <f>IF('Atual-TXT'!A5420&lt;&gt;"",RIGHT(LEFT('Atual-TXT'!A5420,77),1),"")</f>
        <v/>
      </c>
      <c r="E5399" s="12" t="str">
        <f>IF('Atual-TXT'!A5420&lt;&gt;"",IF(MOD(VALUE(LEFT(A5399,1)),2)=1,IF(D5399="D",C5399,-C5399),IF(D5399="C",C5399,-C5399)),"")</f>
        <v/>
      </c>
    </row>
    <row r="5400" spans="1:5" x14ac:dyDescent="0.2">
      <c r="A5400" s="11" t="str">
        <f>IF('Atual-TXT'!A5421&lt;&gt;"",LEFT('Atual-TXT'!A5421,15),"")</f>
        <v/>
      </c>
      <c r="B5400" s="11" t="str">
        <f>IF('Atual-TXT'!A5421&lt;&gt;"",RIGHT(LEFT('Atual-TXT'!A5421,51),34),"")</f>
        <v/>
      </c>
      <c r="C5400" s="12" t="str">
        <f>IF('Atual-TXT'!A5421&lt;&gt;"",VALUE(RIGHT(LEFT('Atual-TXT'!A5421,75),23)),"")</f>
        <v/>
      </c>
      <c r="D5400" s="11" t="str">
        <f>IF('Atual-TXT'!A5421&lt;&gt;"",RIGHT(LEFT('Atual-TXT'!A5421,77),1),"")</f>
        <v/>
      </c>
      <c r="E5400" s="12" t="str">
        <f>IF('Atual-TXT'!A5421&lt;&gt;"",IF(MOD(VALUE(LEFT(A5400,1)),2)=1,IF(D5400="D",C5400,-C5400),IF(D5400="C",C5400,-C5400)),"")</f>
        <v/>
      </c>
    </row>
    <row r="5401" spans="1:5" x14ac:dyDescent="0.2">
      <c r="A5401" s="11" t="str">
        <f>IF('Atual-TXT'!A5422&lt;&gt;"",LEFT('Atual-TXT'!A5422,15),"")</f>
        <v/>
      </c>
      <c r="B5401" s="11" t="str">
        <f>IF('Atual-TXT'!A5422&lt;&gt;"",RIGHT(LEFT('Atual-TXT'!A5422,51),34),"")</f>
        <v/>
      </c>
      <c r="C5401" s="12" t="str">
        <f>IF('Atual-TXT'!A5422&lt;&gt;"",VALUE(RIGHT(LEFT('Atual-TXT'!A5422,75),23)),"")</f>
        <v/>
      </c>
      <c r="D5401" s="11" t="str">
        <f>IF('Atual-TXT'!A5422&lt;&gt;"",RIGHT(LEFT('Atual-TXT'!A5422,77),1),"")</f>
        <v/>
      </c>
      <c r="E5401" s="12" t="str">
        <f>IF('Atual-TXT'!A5422&lt;&gt;"",IF(MOD(VALUE(LEFT(A5401,1)),2)=1,IF(D5401="D",C5401,-C5401),IF(D5401="C",C5401,-C5401)),"")</f>
        <v/>
      </c>
    </row>
    <row r="5402" spans="1:5" x14ac:dyDescent="0.2">
      <c r="A5402" s="11" t="str">
        <f>IF('Atual-TXT'!A5423&lt;&gt;"",LEFT('Atual-TXT'!A5423,15),"")</f>
        <v/>
      </c>
      <c r="B5402" s="11" t="str">
        <f>IF('Atual-TXT'!A5423&lt;&gt;"",RIGHT(LEFT('Atual-TXT'!A5423,51),34),"")</f>
        <v/>
      </c>
      <c r="C5402" s="12" t="str">
        <f>IF('Atual-TXT'!A5423&lt;&gt;"",VALUE(RIGHT(LEFT('Atual-TXT'!A5423,75),23)),"")</f>
        <v/>
      </c>
      <c r="D5402" s="11" t="str">
        <f>IF('Atual-TXT'!A5423&lt;&gt;"",RIGHT(LEFT('Atual-TXT'!A5423,77),1),"")</f>
        <v/>
      </c>
      <c r="E5402" s="12" t="str">
        <f>IF('Atual-TXT'!A5423&lt;&gt;"",IF(MOD(VALUE(LEFT(A5402,1)),2)=1,IF(D5402="D",C5402,-C5402),IF(D5402="C",C5402,-C5402)),"")</f>
        <v/>
      </c>
    </row>
    <row r="5403" spans="1:5" x14ac:dyDescent="0.2">
      <c r="A5403" s="11" t="str">
        <f>IF('Atual-TXT'!A5424&lt;&gt;"",LEFT('Atual-TXT'!A5424,15),"")</f>
        <v/>
      </c>
      <c r="B5403" s="11" t="str">
        <f>IF('Atual-TXT'!A5424&lt;&gt;"",RIGHT(LEFT('Atual-TXT'!A5424,51),34),"")</f>
        <v/>
      </c>
      <c r="C5403" s="12" t="str">
        <f>IF('Atual-TXT'!A5424&lt;&gt;"",VALUE(RIGHT(LEFT('Atual-TXT'!A5424,75),23)),"")</f>
        <v/>
      </c>
      <c r="D5403" s="11" t="str">
        <f>IF('Atual-TXT'!A5424&lt;&gt;"",RIGHT(LEFT('Atual-TXT'!A5424,77),1),"")</f>
        <v/>
      </c>
      <c r="E5403" s="12" t="str">
        <f>IF('Atual-TXT'!A5424&lt;&gt;"",IF(MOD(VALUE(LEFT(A5403,1)),2)=1,IF(D5403="D",C5403,-C5403),IF(D5403="C",C5403,-C5403)),"")</f>
        <v/>
      </c>
    </row>
    <row r="5404" spans="1:5" x14ac:dyDescent="0.2">
      <c r="A5404" s="11" t="str">
        <f>IF('Atual-TXT'!A5425&lt;&gt;"",LEFT('Atual-TXT'!A5425,15),"")</f>
        <v/>
      </c>
      <c r="B5404" s="11" t="str">
        <f>IF('Atual-TXT'!A5425&lt;&gt;"",RIGHT(LEFT('Atual-TXT'!A5425,51),34),"")</f>
        <v/>
      </c>
      <c r="C5404" s="12" t="str">
        <f>IF('Atual-TXT'!A5425&lt;&gt;"",VALUE(RIGHT(LEFT('Atual-TXT'!A5425,75),23)),"")</f>
        <v/>
      </c>
      <c r="D5404" s="11" t="str">
        <f>IF('Atual-TXT'!A5425&lt;&gt;"",RIGHT(LEFT('Atual-TXT'!A5425,77),1),"")</f>
        <v/>
      </c>
      <c r="E5404" s="12" t="str">
        <f>IF('Atual-TXT'!A5425&lt;&gt;"",IF(MOD(VALUE(LEFT(A5404,1)),2)=1,IF(D5404="D",C5404,-C5404),IF(D5404="C",C5404,-C5404)),"")</f>
        <v/>
      </c>
    </row>
    <row r="5405" spans="1:5" x14ac:dyDescent="0.2">
      <c r="A5405" s="11" t="str">
        <f>IF('Atual-TXT'!A5426&lt;&gt;"",LEFT('Atual-TXT'!A5426,15),"")</f>
        <v/>
      </c>
      <c r="B5405" s="11" t="str">
        <f>IF('Atual-TXT'!A5426&lt;&gt;"",RIGHT(LEFT('Atual-TXT'!A5426,51),34),"")</f>
        <v/>
      </c>
      <c r="C5405" s="12" t="str">
        <f>IF('Atual-TXT'!A5426&lt;&gt;"",VALUE(RIGHT(LEFT('Atual-TXT'!A5426,75),23)),"")</f>
        <v/>
      </c>
      <c r="D5405" s="11" t="str">
        <f>IF('Atual-TXT'!A5426&lt;&gt;"",RIGHT(LEFT('Atual-TXT'!A5426,77),1),"")</f>
        <v/>
      </c>
      <c r="E5405" s="12" t="str">
        <f>IF('Atual-TXT'!A5426&lt;&gt;"",IF(MOD(VALUE(LEFT(A5405,1)),2)=1,IF(D5405="D",C5405,-C5405),IF(D5405="C",C5405,-C5405)),"")</f>
        <v/>
      </c>
    </row>
    <row r="5406" spans="1:5" x14ac:dyDescent="0.2">
      <c r="A5406" s="11" t="str">
        <f>IF('Atual-TXT'!A5427&lt;&gt;"",LEFT('Atual-TXT'!A5427,15),"")</f>
        <v/>
      </c>
      <c r="B5406" s="11" t="str">
        <f>IF('Atual-TXT'!A5427&lt;&gt;"",RIGHT(LEFT('Atual-TXT'!A5427,51),34),"")</f>
        <v/>
      </c>
      <c r="C5406" s="12" t="str">
        <f>IF('Atual-TXT'!A5427&lt;&gt;"",VALUE(RIGHT(LEFT('Atual-TXT'!A5427,75),23)),"")</f>
        <v/>
      </c>
      <c r="D5406" s="11" t="str">
        <f>IF('Atual-TXT'!A5427&lt;&gt;"",RIGHT(LEFT('Atual-TXT'!A5427,77),1),"")</f>
        <v/>
      </c>
      <c r="E5406" s="12" t="str">
        <f>IF('Atual-TXT'!A5427&lt;&gt;"",IF(MOD(VALUE(LEFT(A5406,1)),2)=1,IF(D5406="D",C5406,-C5406),IF(D5406="C",C5406,-C5406)),"")</f>
        <v/>
      </c>
    </row>
    <row r="5407" spans="1:5" x14ac:dyDescent="0.2">
      <c r="A5407" s="11" t="str">
        <f>IF('Atual-TXT'!A5428&lt;&gt;"",LEFT('Atual-TXT'!A5428,15),"")</f>
        <v/>
      </c>
      <c r="B5407" s="11" t="str">
        <f>IF('Atual-TXT'!A5428&lt;&gt;"",RIGHT(LEFT('Atual-TXT'!A5428,51),34),"")</f>
        <v/>
      </c>
      <c r="C5407" s="12" t="str">
        <f>IF('Atual-TXT'!A5428&lt;&gt;"",VALUE(RIGHT(LEFT('Atual-TXT'!A5428,75),23)),"")</f>
        <v/>
      </c>
      <c r="D5407" s="11" t="str">
        <f>IF('Atual-TXT'!A5428&lt;&gt;"",RIGHT(LEFT('Atual-TXT'!A5428,77),1),"")</f>
        <v/>
      </c>
      <c r="E5407" s="12" t="str">
        <f>IF('Atual-TXT'!A5428&lt;&gt;"",IF(MOD(VALUE(LEFT(A5407,1)),2)=1,IF(D5407="D",C5407,-C5407),IF(D5407="C",C5407,-C5407)),"")</f>
        <v/>
      </c>
    </row>
    <row r="5408" spans="1:5" x14ac:dyDescent="0.2">
      <c r="A5408" s="11" t="str">
        <f>IF('Atual-TXT'!A5429&lt;&gt;"",LEFT('Atual-TXT'!A5429,15),"")</f>
        <v/>
      </c>
      <c r="B5408" s="11" t="str">
        <f>IF('Atual-TXT'!A5429&lt;&gt;"",RIGHT(LEFT('Atual-TXT'!A5429,51),34),"")</f>
        <v/>
      </c>
      <c r="C5408" s="12" t="str">
        <f>IF('Atual-TXT'!A5429&lt;&gt;"",VALUE(RIGHT(LEFT('Atual-TXT'!A5429,75),23)),"")</f>
        <v/>
      </c>
      <c r="D5408" s="11" t="str">
        <f>IF('Atual-TXT'!A5429&lt;&gt;"",RIGHT(LEFT('Atual-TXT'!A5429,77),1),"")</f>
        <v/>
      </c>
      <c r="E5408" s="12" t="str">
        <f>IF('Atual-TXT'!A5429&lt;&gt;"",IF(MOD(VALUE(LEFT(A5408,1)),2)=1,IF(D5408="D",C5408,-C5408),IF(D5408="C",C5408,-C5408)),"")</f>
        <v/>
      </c>
    </row>
    <row r="5409" spans="1:5" x14ac:dyDescent="0.2">
      <c r="A5409" s="11" t="str">
        <f>IF('Atual-TXT'!A5430&lt;&gt;"",LEFT('Atual-TXT'!A5430,15),"")</f>
        <v/>
      </c>
      <c r="B5409" s="11" t="str">
        <f>IF('Atual-TXT'!A5430&lt;&gt;"",RIGHT(LEFT('Atual-TXT'!A5430,51),34),"")</f>
        <v/>
      </c>
      <c r="C5409" s="12" t="str">
        <f>IF('Atual-TXT'!A5430&lt;&gt;"",VALUE(RIGHT(LEFT('Atual-TXT'!A5430,75),23)),"")</f>
        <v/>
      </c>
      <c r="D5409" s="11" t="str">
        <f>IF('Atual-TXT'!A5430&lt;&gt;"",RIGHT(LEFT('Atual-TXT'!A5430,77),1),"")</f>
        <v/>
      </c>
      <c r="E5409" s="12" t="str">
        <f>IF('Atual-TXT'!A5430&lt;&gt;"",IF(MOD(VALUE(LEFT(A5409,1)),2)=1,IF(D5409="D",C5409,-C5409),IF(D5409="C",C5409,-C5409)),"")</f>
        <v/>
      </c>
    </row>
    <row r="5410" spans="1:5" x14ac:dyDescent="0.2">
      <c r="A5410" s="11" t="str">
        <f>IF('Atual-TXT'!A5431&lt;&gt;"",LEFT('Atual-TXT'!A5431,15),"")</f>
        <v/>
      </c>
      <c r="B5410" s="11" t="str">
        <f>IF('Atual-TXT'!A5431&lt;&gt;"",RIGHT(LEFT('Atual-TXT'!A5431,51),34),"")</f>
        <v/>
      </c>
      <c r="C5410" s="12" t="str">
        <f>IF('Atual-TXT'!A5431&lt;&gt;"",VALUE(RIGHT(LEFT('Atual-TXT'!A5431,75),23)),"")</f>
        <v/>
      </c>
      <c r="D5410" s="11" t="str">
        <f>IF('Atual-TXT'!A5431&lt;&gt;"",RIGHT(LEFT('Atual-TXT'!A5431,77),1),"")</f>
        <v/>
      </c>
      <c r="E5410" s="12" t="str">
        <f>IF('Atual-TXT'!A5431&lt;&gt;"",IF(MOD(VALUE(LEFT(A5410,1)),2)=1,IF(D5410="D",C5410,-C5410),IF(D5410="C",C5410,-C5410)),"")</f>
        <v/>
      </c>
    </row>
    <row r="5411" spans="1:5" x14ac:dyDescent="0.2">
      <c r="A5411" s="11" t="str">
        <f>IF('Atual-TXT'!A5432&lt;&gt;"",LEFT('Atual-TXT'!A5432,15),"")</f>
        <v/>
      </c>
      <c r="B5411" s="11" t="str">
        <f>IF('Atual-TXT'!A5432&lt;&gt;"",RIGHT(LEFT('Atual-TXT'!A5432,51),34),"")</f>
        <v/>
      </c>
      <c r="C5411" s="12" t="str">
        <f>IF('Atual-TXT'!A5432&lt;&gt;"",VALUE(RIGHT(LEFT('Atual-TXT'!A5432,75),23)),"")</f>
        <v/>
      </c>
      <c r="D5411" s="11" t="str">
        <f>IF('Atual-TXT'!A5432&lt;&gt;"",RIGHT(LEFT('Atual-TXT'!A5432,77),1),"")</f>
        <v/>
      </c>
      <c r="E5411" s="12" t="str">
        <f>IF('Atual-TXT'!A5432&lt;&gt;"",IF(MOD(VALUE(LEFT(A5411,1)),2)=1,IF(D5411="D",C5411,-C5411),IF(D5411="C",C5411,-C5411)),"")</f>
        <v/>
      </c>
    </row>
    <row r="5412" spans="1:5" x14ac:dyDescent="0.2">
      <c r="A5412" s="11" t="str">
        <f>IF('Atual-TXT'!A5433&lt;&gt;"",LEFT('Atual-TXT'!A5433,15),"")</f>
        <v/>
      </c>
      <c r="B5412" s="11" t="str">
        <f>IF('Atual-TXT'!A5433&lt;&gt;"",RIGHT(LEFT('Atual-TXT'!A5433,51),34),"")</f>
        <v/>
      </c>
      <c r="C5412" s="12" t="str">
        <f>IF('Atual-TXT'!A5433&lt;&gt;"",VALUE(RIGHT(LEFT('Atual-TXT'!A5433,75),23)),"")</f>
        <v/>
      </c>
      <c r="D5412" s="11" t="str">
        <f>IF('Atual-TXT'!A5433&lt;&gt;"",RIGHT(LEFT('Atual-TXT'!A5433,77),1),"")</f>
        <v/>
      </c>
      <c r="E5412" s="12" t="str">
        <f>IF('Atual-TXT'!A5433&lt;&gt;"",IF(MOD(VALUE(LEFT(A5412,1)),2)=1,IF(D5412="D",C5412,-C5412),IF(D5412="C",C5412,-C5412)),"")</f>
        <v/>
      </c>
    </row>
    <row r="5413" spans="1:5" x14ac:dyDescent="0.2">
      <c r="A5413" s="11" t="str">
        <f>IF('Atual-TXT'!A5434&lt;&gt;"",LEFT('Atual-TXT'!A5434,15),"")</f>
        <v/>
      </c>
      <c r="B5413" s="11" t="str">
        <f>IF('Atual-TXT'!A5434&lt;&gt;"",RIGHT(LEFT('Atual-TXT'!A5434,51),34),"")</f>
        <v/>
      </c>
      <c r="C5413" s="12" t="str">
        <f>IF('Atual-TXT'!A5434&lt;&gt;"",VALUE(RIGHT(LEFT('Atual-TXT'!A5434,75),23)),"")</f>
        <v/>
      </c>
      <c r="D5413" s="11" t="str">
        <f>IF('Atual-TXT'!A5434&lt;&gt;"",RIGHT(LEFT('Atual-TXT'!A5434,77),1),"")</f>
        <v/>
      </c>
      <c r="E5413" s="12" t="str">
        <f>IF('Atual-TXT'!A5434&lt;&gt;"",IF(MOD(VALUE(LEFT(A5413,1)),2)=1,IF(D5413="D",C5413,-C5413),IF(D5413="C",C5413,-C5413)),"")</f>
        <v/>
      </c>
    </row>
    <row r="5414" spans="1:5" x14ac:dyDescent="0.2">
      <c r="A5414" s="11" t="str">
        <f>IF('Atual-TXT'!A5435&lt;&gt;"",LEFT('Atual-TXT'!A5435,15),"")</f>
        <v/>
      </c>
      <c r="B5414" s="11" t="str">
        <f>IF('Atual-TXT'!A5435&lt;&gt;"",RIGHT(LEFT('Atual-TXT'!A5435,51),34),"")</f>
        <v/>
      </c>
      <c r="C5414" s="12" t="str">
        <f>IF('Atual-TXT'!A5435&lt;&gt;"",VALUE(RIGHT(LEFT('Atual-TXT'!A5435,75),23)),"")</f>
        <v/>
      </c>
      <c r="D5414" s="11" t="str">
        <f>IF('Atual-TXT'!A5435&lt;&gt;"",RIGHT(LEFT('Atual-TXT'!A5435,77),1),"")</f>
        <v/>
      </c>
      <c r="E5414" s="12" t="str">
        <f>IF('Atual-TXT'!A5435&lt;&gt;"",IF(MOD(VALUE(LEFT(A5414,1)),2)=1,IF(D5414="D",C5414,-C5414),IF(D5414="C",C5414,-C5414)),"")</f>
        <v/>
      </c>
    </row>
    <row r="5415" spans="1:5" x14ac:dyDescent="0.2">
      <c r="A5415" s="11" t="str">
        <f>IF('Atual-TXT'!A5436&lt;&gt;"",LEFT('Atual-TXT'!A5436,15),"")</f>
        <v/>
      </c>
      <c r="B5415" s="11" t="str">
        <f>IF('Atual-TXT'!A5436&lt;&gt;"",RIGHT(LEFT('Atual-TXT'!A5436,51),34),"")</f>
        <v/>
      </c>
      <c r="C5415" s="12" t="str">
        <f>IF('Atual-TXT'!A5436&lt;&gt;"",VALUE(RIGHT(LEFT('Atual-TXT'!A5436,75),23)),"")</f>
        <v/>
      </c>
      <c r="D5415" s="11" t="str">
        <f>IF('Atual-TXT'!A5436&lt;&gt;"",RIGHT(LEFT('Atual-TXT'!A5436,77),1),"")</f>
        <v/>
      </c>
      <c r="E5415" s="12" t="str">
        <f>IF('Atual-TXT'!A5436&lt;&gt;"",IF(MOD(VALUE(LEFT(A5415,1)),2)=1,IF(D5415="D",C5415,-C5415),IF(D5415="C",C5415,-C5415)),"")</f>
        <v/>
      </c>
    </row>
    <row r="5416" spans="1:5" x14ac:dyDescent="0.2">
      <c r="A5416" s="11" t="str">
        <f>IF('Atual-TXT'!A5437&lt;&gt;"",LEFT('Atual-TXT'!A5437,15),"")</f>
        <v/>
      </c>
      <c r="B5416" s="11" t="str">
        <f>IF('Atual-TXT'!A5437&lt;&gt;"",RIGHT(LEFT('Atual-TXT'!A5437,51),34),"")</f>
        <v/>
      </c>
      <c r="C5416" s="12" t="str">
        <f>IF('Atual-TXT'!A5437&lt;&gt;"",VALUE(RIGHT(LEFT('Atual-TXT'!A5437,75),23)),"")</f>
        <v/>
      </c>
      <c r="D5416" s="11" t="str">
        <f>IF('Atual-TXT'!A5437&lt;&gt;"",RIGHT(LEFT('Atual-TXT'!A5437,77),1),"")</f>
        <v/>
      </c>
      <c r="E5416" s="12" t="str">
        <f>IF('Atual-TXT'!A5437&lt;&gt;"",IF(MOD(VALUE(LEFT(A5416,1)),2)=1,IF(D5416="D",C5416,-C5416),IF(D5416="C",C5416,-C5416)),"")</f>
        <v/>
      </c>
    </row>
    <row r="5417" spans="1:5" x14ac:dyDescent="0.2">
      <c r="A5417" s="11" t="str">
        <f>IF('Atual-TXT'!A5438&lt;&gt;"",LEFT('Atual-TXT'!A5438,15),"")</f>
        <v/>
      </c>
      <c r="B5417" s="11" t="str">
        <f>IF('Atual-TXT'!A5438&lt;&gt;"",RIGHT(LEFT('Atual-TXT'!A5438,51),34),"")</f>
        <v/>
      </c>
      <c r="C5417" s="12" t="str">
        <f>IF('Atual-TXT'!A5438&lt;&gt;"",VALUE(RIGHT(LEFT('Atual-TXT'!A5438,75),23)),"")</f>
        <v/>
      </c>
      <c r="D5417" s="11" t="str">
        <f>IF('Atual-TXT'!A5438&lt;&gt;"",RIGHT(LEFT('Atual-TXT'!A5438,77),1),"")</f>
        <v/>
      </c>
      <c r="E5417" s="12" t="str">
        <f>IF('Atual-TXT'!A5438&lt;&gt;"",IF(MOD(VALUE(LEFT(A5417,1)),2)=1,IF(D5417="D",C5417,-C5417),IF(D5417="C",C5417,-C5417)),"")</f>
        <v/>
      </c>
    </row>
    <row r="5418" spans="1:5" x14ac:dyDescent="0.2">
      <c r="A5418" s="11" t="str">
        <f>IF('Atual-TXT'!A5439&lt;&gt;"",LEFT('Atual-TXT'!A5439,15),"")</f>
        <v/>
      </c>
      <c r="B5418" s="11" t="str">
        <f>IF('Atual-TXT'!A5439&lt;&gt;"",RIGHT(LEFT('Atual-TXT'!A5439,51),34),"")</f>
        <v/>
      </c>
      <c r="C5418" s="12" t="str">
        <f>IF('Atual-TXT'!A5439&lt;&gt;"",VALUE(RIGHT(LEFT('Atual-TXT'!A5439,75),23)),"")</f>
        <v/>
      </c>
      <c r="D5418" s="11" t="str">
        <f>IF('Atual-TXT'!A5439&lt;&gt;"",RIGHT(LEFT('Atual-TXT'!A5439,77),1),"")</f>
        <v/>
      </c>
      <c r="E5418" s="12" t="str">
        <f>IF('Atual-TXT'!A5439&lt;&gt;"",IF(MOD(VALUE(LEFT(A5418,1)),2)=1,IF(D5418="D",C5418,-C5418),IF(D5418="C",C5418,-C5418)),"")</f>
        <v/>
      </c>
    </row>
    <row r="5419" spans="1:5" x14ac:dyDescent="0.2">
      <c r="A5419" s="11" t="str">
        <f>IF('Atual-TXT'!A5440&lt;&gt;"",LEFT('Atual-TXT'!A5440,15),"")</f>
        <v/>
      </c>
      <c r="B5419" s="11" t="str">
        <f>IF('Atual-TXT'!A5440&lt;&gt;"",RIGHT(LEFT('Atual-TXT'!A5440,51),34),"")</f>
        <v/>
      </c>
      <c r="C5419" s="12" t="str">
        <f>IF('Atual-TXT'!A5440&lt;&gt;"",VALUE(RIGHT(LEFT('Atual-TXT'!A5440,75),23)),"")</f>
        <v/>
      </c>
      <c r="D5419" s="11" t="str">
        <f>IF('Atual-TXT'!A5440&lt;&gt;"",RIGHT(LEFT('Atual-TXT'!A5440,77),1),"")</f>
        <v/>
      </c>
      <c r="E5419" s="12" t="str">
        <f>IF('Atual-TXT'!A5440&lt;&gt;"",IF(MOD(VALUE(LEFT(A5419,1)),2)=1,IF(D5419="D",C5419,-C5419),IF(D5419="C",C5419,-C5419)),"")</f>
        <v/>
      </c>
    </row>
    <row r="5420" spans="1:5" x14ac:dyDescent="0.2">
      <c r="A5420" s="11" t="str">
        <f>IF('Atual-TXT'!A5441&lt;&gt;"",LEFT('Atual-TXT'!A5441,15),"")</f>
        <v/>
      </c>
      <c r="B5420" s="11" t="str">
        <f>IF('Atual-TXT'!A5441&lt;&gt;"",RIGHT(LEFT('Atual-TXT'!A5441,51),34),"")</f>
        <v/>
      </c>
      <c r="C5420" s="12" t="str">
        <f>IF('Atual-TXT'!A5441&lt;&gt;"",VALUE(RIGHT(LEFT('Atual-TXT'!A5441,75),23)),"")</f>
        <v/>
      </c>
      <c r="D5420" s="11" t="str">
        <f>IF('Atual-TXT'!A5441&lt;&gt;"",RIGHT(LEFT('Atual-TXT'!A5441,77),1),"")</f>
        <v/>
      </c>
      <c r="E5420" s="12" t="str">
        <f>IF('Atual-TXT'!A5441&lt;&gt;"",IF(MOD(VALUE(LEFT(A5420,1)),2)=1,IF(D5420="D",C5420,-C5420),IF(D5420="C",C5420,-C5420)),"")</f>
        <v/>
      </c>
    </row>
    <row r="5421" spans="1:5" x14ac:dyDescent="0.2">
      <c r="A5421" s="11" t="str">
        <f>IF('Atual-TXT'!A5442&lt;&gt;"",LEFT('Atual-TXT'!A5442,15),"")</f>
        <v/>
      </c>
      <c r="B5421" s="11" t="str">
        <f>IF('Atual-TXT'!A5442&lt;&gt;"",RIGHT(LEFT('Atual-TXT'!A5442,51),34),"")</f>
        <v/>
      </c>
      <c r="C5421" s="12" t="str">
        <f>IF('Atual-TXT'!A5442&lt;&gt;"",VALUE(RIGHT(LEFT('Atual-TXT'!A5442,75),23)),"")</f>
        <v/>
      </c>
      <c r="D5421" s="11" t="str">
        <f>IF('Atual-TXT'!A5442&lt;&gt;"",RIGHT(LEFT('Atual-TXT'!A5442,77),1),"")</f>
        <v/>
      </c>
      <c r="E5421" s="12" t="str">
        <f>IF('Atual-TXT'!A5442&lt;&gt;"",IF(MOD(VALUE(LEFT(A5421,1)),2)=1,IF(D5421="D",C5421,-C5421),IF(D5421="C",C5421,-C5421)),"")</f>
        <v/>
      </c>
    </row>
    <row r="5422" spans="1:5" x14ac:dyDescent="0.2">
      <c r="A5422" s="11" t="str">
        <f>IF('Atual-TXT'!A5443&lt;&gt;"",LEFT('Atual-TXT'!A5443,15),"")</f>
        <v/>
      </c>
      <c r="B5422" s="11" t="str">
        <f>IF('Atual-TXT'!A5443&lt;&gt;"",RIGHT(LEFT('Atual-TXT'!A5443,51),34),"")</f>
        <v/>
      </c>
      <c r="C5422" s="12" t="str">
        <f>IF('Atual-TXT'!A5443&lt;&gt;"",VALUE(RIGHT(LEFT('Atual-TXT'!A5443,75),23)),"")</f>
        <v/>
      </c>
      <c r="D5422" s="11" t="str">
        <f>IF('Atual-TXT'!A5443&lt;&gt;"",RIGHT(LEFT('Atual-TXT'!A5443,77),1),"")</f>
        <v/>
      </c>
      <c r="E5422" s="12" t="str">
        <f>IF('Atual-TXT'!A5443&lt;&gt;"",IF(MOD(VALUE(LEFT(A5422,1)),2)=1,IF(D5422="D",C5422,-C5422),IF(D5422="C",C5422,-C5422)),"")</f>
        <v/>
      </c>
    </row>
    <row r="5423" spans="1:5" x14ac:dyDescent="0.2">
      <c r="A5423" s="11" t="str">
        <f>IF('Atual-TXT'!A5444&lt;&gt;"",LEFT('Atual-TXT'!A5444,15),"")</f>
        <v/>
      </c>
      <c r="B5423" s="11" t="str">
        <f>IF('Atual-TXT'!A5444&lt;&gt;"",RIGHT(LEFT('Atual-TXT'!A5444,51),34),"")</f>
        <v/>
      </c>
      <c r="C5423" s="12" t="str">
        <f>IF('Atual-TXT'!A5444&lt;&gt;"",VALUE(RIGHT(LEFT('Atual-TXT'!A5444,75),23)),"")</f>
        <v/>
      </c>
      <c r="D5423" s="11" t="str">
        <f>IF('Atual-TXT'!A5444&lt;&gt;"",RIGHT(LEFT('Atual-TXT'!A5444,77),1),"")</f>
        <v/>
      </c>
      <c r="E5423" s="12" t="str">
        <f>IF('Atual-TXT'!A5444&lt;&gt;"",IF(MOD(VALUE(LEFT(A5423,1)),2)=1,IF(D5423="D",C5423,-C5423),IF(D5423="C",C5423,-C5423)),"")</f>
        <v/>
      </c>
    </row>
    <row r="5424" spans="1:5" x14ac:dyDescent="0.2">
      <c r="A5424" s="11" t="str">
        <f>IF('Atual-TXT'!A5445&lt;&gt;"",LEFT('Atual-TXT'!A5445,15),"")</f>
        <v/>
      </c>
      <c r="B5424" s="11" t="str">
        <f>IF('Atual-TXT'!A5445&lt;&gt;"",RIGHT(LEFT('Atual-TXT'!A5445,51),34),"")</f>
        <v/>
      </c>
      <c r="C5424" s="12" t="str">
        <f>IF('Atual-TXT'!A5445&lt;&gt;"",VALUE(RIGHT(LEFT('Atual-TXT'!A5445,75),23)),"")</f>
        <v/>
      </c>
      <c r="D5424" s="11" t="str">
        <f>IF('Atual-TXT'!A5445&lt;&gt;"",RIGHT(LEFT('Atual-TXT'!A5445,77),1),"")</f>
        <v/>
      </c>
      <c r="E5424" s="12" t="str">
        <f>IF('Atual-TXT'!A5445&lt;&gt;"",IF(MOD(VALUE(LEFT(A5424,1)),2)=1,IF(D5424="D",C5424,-C5424),IF(D5424="C",C5424,-C5424)),"")</f>
        <v/>
      </c>
    </row>
    <row r="5425" spans="1:5" x14ac:dyDescent="0.2">
      <c r="A5425" s="11" t="str">
        <f>IF('Atual-TXT'!A5446&lt;&gt;"",LEFT('Atual-TXT'!A5446,15),"")</f>
        <v/>
      </c>
      <c r="B5425" s="11" t="str">
        <f>IF('Atual-TXT'!A5446&lt;&gt;"",RIGHT(LEFT('Atual-TXT'!A5446,51),34),"")</f>
        <v/>
      </c>
      <c r="C5425" s="12" t="str">
        <f>IF('Atual-TXT'!A5446&lt;&gt;"",VALUE(RIGHT(LEFT('Atual-TXT'!A5446,75),23)),"")</f>
        <v/>
      </c>
      <c r="D5425" s="11" t="str">
        <f>IF('Atual-TXT'!A5446&lt;&gt;"",RIGHT(LEFT('Atual-TXT'!A5446,77),1),"")</f>
        <v/>
      </c>
      <c r="E5425" s="12" t="str">
        <f>IF('Atual-TXT'!A5446&lt;&gt;"",IF(MOD(VALUE(LEFT(A5425,1)),2)=1,IF(D5425="D",C5425,-C5425),IF(D5425="C",C5425,-C5425)),"")</f>
        <v/>
      </c>
    </row>
    <row r="5426" spans="1:5" x14ac:dyDescent="0.2">
      <c r="A5426" s="11" t="str">
        <f>IF('Atual-TXT'!A5447&lt;&gt;"",LEFT('Atual-TXT'!A5447,15),"")</f>
        <v/>
      </c>
      <c r="B5426" s="11" t="str">
        <f>IF('Atual-TXT'!A5447&lt;&gt;"",RIGHT(LEFT('Atual-TXT'!A5447,51),34),"")</f>
        <v/>
      </c>
      <c r="C5426" s="12" t="str">
        <f>IF('Atual-TXT'!A5447&lt;&gt;"",VALUE(RIGHT(LEFT('Atual-TXT'!A5447,75),23)),"")</f>
        <v/>
      </c>
      <c r="D5426" s="11" t="str">
        <f>IF('Atual-TXT'!A5447&lt;&gt;"",RIGHT(LEFT('Atual-TXT'!A5447,77),1),"")</f>
        <v/>
      </c>
      <c r="E5426" s="12" t="str">
        <f>IF('Atual-TXT'!A5447&lt;&gt;"",IF(MOD(VALUE(LEFT(A5426,1)),2)=1,IF(D5426="D",C5426,-C5426),IF(D5426="C",C5426,-C5426)),"")</f>
        <v/>
      </c>
    </row>
    <row r="5427" spans="1:5" x14ac:dyDescent="0.2">
      <c r="A5427" s="11" t="str">
        <f>IF('Atual-TXT'!A5448&lt;&gt;"",LEFT('Atual-TXT'!A5448,15),"")</f>
        <v/>
      </c>
      <c r="B5427" s="11" t="str">
        <f>IF('Atual-TXT'!A5448&lt;&gt;"",RIGHT(LEFT('Atual-TXT'!A5448,51),34),"")</f>
        <v/>
      </c>
      <c r="C5427" s="12" t="str">
        <f>IF('Atual-TXT'!A5448&lt;&gt;"",VALUE(RIGHT(LEFT('Atual-TXT'!A5448,75),23)),"")</f>
        <v/>
      </c>
      <c r="D5427" s="11" t="str">
        <f>IF('Atual-TXT'!A5448&lt;&gt;"",RIGHT(LEFT('Atual-TXT'!A5448,77),1),"")</f>
        <v/>
      </c>
      <c r="E5427" s="12" t="str">
        <f>IF('Atual-TXT'!A5448&lt;&gt;"",IF(MOD(VALUE(LEFT(A5427,1)),2)=1,IF(D5427="D",C5427,-C5427),IF(D5427="C",C5427,-C5427)),"")</f>
        <v/>
      </c>
    </row>
    <row r="5428" spans="1:5" x14ac:dyDescent="0.2">
      <c r="A5428" s="11" t="str">
        <f>IF('Atual-TXT'!A5449&lt;&gt;"",LEFT('Atual-TXT'!A5449,15),"")</f>
        <v/>
      </c>
      <c r="B5428" s="11" t="str">
        <f>IF('Atual-TXT'!A5449&lt;&gt;"",RIGHT(LEFT('Atual-TXT'!A5449,51),34),"")</f>
        <v/>
      </c>
      <c r="C5428" s="12" t="str">
        <f>IF('Atual-TXT'!A5449&lt;&gt;"",VALUE(RIGHT(LEFT('Atual-TXT'!A5449,75),23)),"")</f>
        <v/>
      </c>
      <c r="D5428" s="11" t="str">
        <f>IF('Atual-TXT'!A5449&lt;&gt;"",RIGHT(LEFT('Atual-TXT'!A5449,77),1),"")</f>
        <v/>
      </c>
      <c r="E5428" s="12" t="str">
        <f>IF('Atual-TXT'!A5449&lt;&gt;"",IF(MOD(VALUE(LEFT(A5428,1)),2)=1,IF(D5428="D",C5428,-C5428),IF(D5428="C",C5428,-C5428)),"")</f>
        <v/>
      </c>
    </row>
    <row r="5429" spans="1:5" x14ac:dyDescent="0.2">
      <c r="A5429" s="11" t="str">
        <f>IF('Atual-TXT'!A5450&lt;&gt;"",LEFT('Atual-TXT'!A5450,15),"")</f>
        <v/>
      </c>
      <c r="B5429" s="11" t="str">
        <f>IF('Atual-TXT'!A5450&lt;&gt;"",RIGHT(LEFT('Atual-TXT'!A5450,51),34),"")</f>
        <v/>
      </c>
      <c r="C5429" s="12" t="str">
        <f>IF('Atual-TXT'!A5450&lt;&gt;"",VALUE(RIGHT(LEFT('Atual-TXT'!A5450,75),23)),"")</f>
        <v/>
      </c>
      <c r="D5429" s="11" t="str">
        <f>IF('Atual-TXT'!A5450&lt;&gt;"",RIGHT(LEFT('Atual-TXT'!A5450,77),1),"")</f>
        <v/>
      </c>
      <c r="E5429" s="12" t="str">
        <f>IF('Atual-TXT'!A5450&lt;&gt;"",IF(MOD(VALUE(LEFT(A5429,1)),2)=1,IF(D5429="D",C5429,-C5429),IF(D5429="C",C5429,-C5429)),"")</f>
        <v/>
      </c>
    </row>
    <row r="5430" spans="1:5" x14ac:dyDescent="0.2">
      <c r="A5430" s="11" t="str">
        <f>IF('Atual-TXT'!A5451&lt;&gt;"",LEFT('Atual-TXT'!A5451,15),"")</f>
        <v/>
      </c>
      <c r="B5430" s="11" t="str">
        <f>IF('Atual-TXT'!A5451&lt;&gt;"",RIGHT(LEFT('Atual-TXT'!A5451,51),34),"")</f>
        <v/>
      </c>
      <c r="C5430" s="12" t="str">
        <f>IF('Atual-TXT'!A5451&lt;&gt;"",VALUE(RIGHT(LEFT('Atual-TXT'!A5451,75),23)),"")</f>
        <v/>
      </c>
      <c r="D5430" s="11" t="str">
        <f>IF('Atual-TXT'!A5451&lt;&gt;"",RIGHT(LEFT('Atual-TXT'!A5451,77),1),"")</f>
        <v/>
      </c>
      <c r="E5430" s="12" t="str">
        <f>IF('Atual-TXT'!A5451&lt;&gt;"",IF(MOD(VALUE(LEFT(A5430,1)),2)=1,IF(D5430="D",C5430,-C5430),IF(D5430="C",C5430,-C5430)),"")</f>
        <v/>
      </c>
    </row>
    <row r="5431" spans="1:5" x14ac:dyDescent="0.2">
      <c r="A5431" s="11" t="str">
        <f>IF('Atual-TXT'!A5452&lt;&gt;"",LEFT('Atual-TXT'!A5452,15),"")</f>
        <v/>
      </c>
      <c r="B5431" s="11" t="str">
        <f>IF('Atual-TXT'!A5452&lt;&gt;"",RIGHT(LEFT('Atual-TXT'!A5452,51),34),"")</f>
        <v/>
      </c>
      <c r="C5431" s="12" t="str">
        <f>IF('Atual-TXT'!A5452&lt;&gt;"",VALUE(RIGHT(LEFT('Atual-TXT'!A5452,75),23)),"")</f>
        <v/>
      </c>
      <c r="D5431" s="11" t="str">
        <f>IF('Atual-TXT'!A5452&lt;&gt;"",RIGHT(LEFT('Atual-TXT'!A5452,77),1),"")</f>
        <v/>
      </c>
      <c r="E5431" s="12" t="str">
        <f>IF('Atual-TXT'!A5452&lt;&gt;"",IF(MOD(VALUE(LEFT(A5431,1)),2)=1,IF(D5431="D",C5431,-C5431),IF(D5431="C",C5431,-C5431)),"")</f>
        <v/>
      </c>
    </row>
    <row r="5432" spans="1:5" x14ac:dyDescent="0.2">
      <c r="A5432" s="11" t="str">
        <f>IF('Atual-TXT'!A5453&lt;&gt;"",LEFT('Atual-TXT'!A5453,15),"")</f>
        <v/>
      </c>
      <c r="B5432" s="11" t="str">
        <f>IF('Atual-TXT'!A5453&lt;&gt;"",RIGHT(LEFT('Atual-TXT'!A5453,51),34),"")</f>
        <v/>
      </c>
      <c r="C5432" s="12" t="str">
        <f>IF('Atual-TXT'!A5453&lt;&gt;"",VALUE(RIGHT(LEFT('Atual-TXT'!A5453,75),23)),"")</f>
        <v/>
      </c>
      <c r="D5432" s="11" t="str">
        <f>IF('Atual-TXT'!A5453&lt;&gt;"",RIGHT(LEFT('Atual-TXT'!A5453,77),1),"")</f>
        <v/>
      </c>
      <c r="E5432" s="12" t="str">
        <f>IF('Atual-TXT'!A5453&lt;&gt;"",IF(MOD(VALUE(LEFT(A5432,1)),2)=1,IF(D5432="D",C5432,-C5432),IF(D5432="C",C5432,-C5432)),"")</f>
        <v/>
      </c>
    </row>
    <row r="5433" spans="1:5" x14ac:dyDescent="0.2">
      <c r="A5433" s="11" t="str">
        <f>IF('Atual-TXT'!A5454&lt;&gt;"",LEFT('Atual-TXT'!A5454,15),"")</f>
        <v/>
      </c>
      <c r="B5433" s="11" t="str">
        <f>IF('Atual-TXT'!A5454&lt;&gt;"",RIGHT(LEFT('Atual-TXT'!A5454,51),34),"")</f>
        <v/>
      </c>
      <c r="C5433" s="12" t="str">
        <f>IF('Atual-TXT'!A5454&lt;&gt;"",VALUE(RIGHT(LEFT('Atual-TXT'!A5454,75),23)),"")</f>
        <v/>
      </c>
      <c r="D5433" s="11" t="str">
        <f>IF('Atual-TXT'!A5454&lt;&gt;"",RIGHT(LEFT('Atual-TXT'!A5454,77),1),"")</f>
        <v/>
      </c>
      <c r="E5433" s="12" t="str">
        <f>IF('Atual-TXT'!A5454&lt;&gt;"",IF(MOD(VALUE(LEFT(A5433,1)),2)=1,IF(D5433="D",C5433,-C5433),IF(D5433="C",C5433,-C5433)),"")</f>
        <v/>
      </c>
    </row>
    <row r="5434" spans="1:5" x14ac:dyDescent="0.2">
      <c r="A5434" s="11" t="str">
        <f>IF('Atual-TXT'!A5455&lt;&gt;"",LEFT('Atual-TXT'!A5455,15),"")</f>
        <v/>
      </c>
      <c r="B5434" s="11" t="str">
        <f>IF('Atual-TXT'!A5455&lt;&gt;"",RIGHT(LEFT('Atual-TXT'!A5455,51),34),"")</f>
        <v/>
      </c>
      <c r="C5434" s="12" t="str">
        <f>IF('Atual-TXT'!A5455&lt;&gt;"",VALUE(RIGHT(LEFT('Atual-TXT'!A5455,75),23)),"")</f>
        <v/>
      </c>
      <c r="D5434" s="11" t="str">
        <f>IF('Atual-TXT'!A5455&lt;&gt;"",RIGHT(LEFT('Atual-TXT'!A5455,77),1),"")</f>
        <v/>
      </c>
      <c r="E5434" s="12" t="str">
        <f>IF('Atual-TXT'!A5455&lt;&gt;"",IF(MOD(VALUE(LEFT(A5434,1)),2)=1,IF(D5434="D",C5434,-C5434),IF(D5434="C",C5434,-C5434)),"")</f>
        <v/>
      </c>
    </row>
    <row r="5435" spans="1:5" x14ac:dyDescent="0.2">
      <c r="A5435" s="11" t="str">
        <f>IF('Atual-TXT'!A5456&lt;&gt;"",LEFT('Atual-TXT'!A5456,15),"")</f>
        <v/>
      </c>
      <c r="B5435" s="11" t="str">
        <f>IF('Atual-TXT'!A5456&lt;&gt;"",RIGHT(LEFT('Atual-TXT'!A5456,51),34),"")</f>
        <v/>
      </c>
      <c r="C5435" s="12" t="str">
        <f>IF('Atual-TXT'!A5456&lt;&gt;"",VALUE(RIGHT(LEFT('Atual-TXT'!A5456,75),23)),"")</f>
        <v/>
      </c>
      <c r="D5435" s="11" t="str">
        <f>IF('Atual-TXT'!A5456&lt;&gt;"",RIGHT(LEFT('Atual-TXT'!A5456,77),1),"")</f>
        <v/>
      </c>
      <c r="E5435" s="12" t="str">
        <f>IF('Atual-TXT'!A5456&lt;&gt;"",IF(MOD(VALUE(LEFT(A5435,1)),2)=1,IF(D5435="D",C5435,-C5435),IF(D5435="C",C5435,-C5435)),"")</f>
        <v/>
      </c>
    </row>
    <row r="5436" spans="1:5" x14ac:dyDescent="0.2">
      <c r="A5436" s="11" t="str">
        <f>IF('Atual-TXT'!A5457&lt;&gt;"",LEFT('Atual-TXT'!A5457,15),"")</f>
        <v/>
      </c>
      <c r="B5436" s="11" t="str">
        <f>IF('Atual-TXT'!A5457&lt;&gt;"",RIGHT(LEFT('Atual-TXT'!A5457,51),34),"")</f>
        <v/>
      </c>
      <c r="C5436" s="12" t="str">
        <f>IF('Atual-TXT'!A5457&lt;&gt;"",VALUE(RIGHT(LEFT('Atual-TXT'!A5457,75),23)),"")</f>
        <v/>
      </c>
      <c r="D5436" s="11" t="str">
        <f>IF('Atual-TXT'!A5457&lt;&gt;"",RIGHT(LEFT('Atual-TXT'!A5457,77),1),"")</f>
        <v/>
      </c>
      <c r="E5436" s="12" t="str">
        <f>IF('Atual-TXT'!A5457&lt;&gt;"",IF(MOD(VALUE(LEFT(A5436,1)),2)=1,IF(D5436="D",C5436,-C5436),IF(D5436="C",C5436,-C5436)),"")</f>
        <v/>
      </c>
    </row>
    <row r="5437" spans="1:5" x14ac:dyDescent="0.2">
      <c r="A5437" s="11" t="str">
        <f>IF('Atual-TXT'!A5458&lt;&gt;"",LEFT('Atual-TXT'!A5458,15),"")</f>
        <v/>
      </c>
      <c r="B5437" s="11" t="str">
        <f>IF('Atual-TXT'!A5458&lt;&gt;"",RIGHT(LEFT('Atual-TXT'!A5458,51),34),"")</f>
        <v/>
      </c>
      <c r="C5437" s="12" t="str">
        <f>IF('Atual-TXT'!A5458&lt;&gt;"",VALUE(RIGHT(LEFT('Atual-TXT'!A5458,75),23)),"")</f>
        <v/>
      </c>
      <c r="D5437" s="11" t="str">
        <f>IF('Atual-TXT'!A5458&lt;&gt;"",RIGHT(LEFT('Atual-TXT'!A5458,77),1),"")</f>
        <v/>
      </c>
      <c r="E5437" s="12" t="str">
        <f>IF('Atual-TXT'!A5458&lt;&gt;"",IF(MOD(VALUE(LEFT(A5437,1)),2)=1,IF(D5437="D",C5437,-C5437),IF(D5437="C",C5437,-C5437)),"")</f>
        <v/>
      </c>
    </row>
    <row r="5438" spans="1:5" x14ac:dyDescent="0.2">
      <c r="A5438" s="11" t="str">
        <f>IF('Atual-TXT'!A5459&lt;&gt;"",LEFT('Atual-TXT'!A5459,15),"")</f>
        <v/>
      </c>
      <c r="B5438" s="11" t="str">
        <f>IF('Atual-TXT'!A5459&lt;&gt;"",RIGHT(LEFT('Atual-TXT'!A5459,51),34),"")</f>
        <v/>
      </c>
      <c r="C5438" s="12" t="str">
        <f>IF('Atual-TXT'!A5459&lt;&gt;"",VALUE(RIGHT(LEFT('Atual-TXT'!A5459,75),23)),"")</f>
        <v/>
      </c>
      <c r="D5438" s="11" t="str">
        <f>IF('Atual-TXT'!A5459&lt;&gt;"",RIGHT(LEFT('Atual-TXT'!A5459,77),1),"")</f>
        <v/>
      </c>
      <c r="E5438" s="12" t="str">
        <f>IF('Atual-TXT'!A5459&lt;&gt;"",IF(MOD(VALUE(LEFT(A5438,1)),2)=1,IF(D5438="D",C5438,-C5438),IF(D5438="C",C5438,-C5438)),"")</f>
        <v/>
      </c>
    </row>
    <row r="5439" spans="1:5" x14ac:dyDescent="0.2">
      <c r="A5439" s="11" t="str">
        <f>IF('Atual-TXT'!A5460&lt;&gt;"",LEFT('Atual-TXT'!A5460,15),"")</f>
        <v/>
      </c>
      <c r="B5439" s="11" t="str">
        <f>IF('Atual-TXT'!A5460&lt;&gt;"",RIGHT(LEFT('Atual-TXT'!A5460,51),34),"")</f>
        <v/>
      </c>
      <c r="C5439" s="12" t="str">
        <f>IF('Atual-TXT'!A5460&lt;&gt;"",VALUE(RIGHT(LEFT('Atual-TXT'!A5460,75),23)),"")</f>
        <v/>
      </c>
      <c r="D5439" s="11" t="str">
        <f>IF('Atual-TXT'!A5460&lt;&gt;"",RIGHT(LEFT('Atual-TXT'!A5460,77),1),"")</f>
        <v/>
      </c>
      <c r="E5439" s="12" t="str">
        <f>IF('Atual-TXT'!A5460&lt;&gt;"",IF(MOD(VALUE(LEFT(A5439,1)),2)=1,IF(D5439="D",C5439,-C5439),IF(D5439="C",C5439,-C5439)),"")</f>
        <v/>
      </c>
    </row>
    <row r="5440" spans="1:5" x14ac:dyDescent="0.2">
      <c r="A5440" s="11" t="str">
        <f>IF('Atual-TXT'!A5461&lt;&gt;"",LEFT('Atual-TXT'!A5461,15),"")</f>
        <v/>
      </c>
      <c r="B5440" s="11" t="str">
        <f>IF('Atual-TXT'!A5461&lt;&gt;"",RIGHT(LEFT('Atual-TXT'!A5461,51),34),"")</f>
        <v/>
      </c>
      <c r="C5440" s="12" t="str">
        <f>IF('Atual-TXT'!A5461&lt;&gt;"",VALUE(RIGHT(LEFT('Atual-TXT'!A5461,75),23)),"")</f>
        <v/>
      </c>
      <c r="D5440" s="11" t="str">
        <f>IF('Atual-TXT'!A5461&lt;&gt;"",RIGHT(LEFT('Atual-TXT'!A5461,77),1),"")</f>
        <v/>
      </c>
      <c r="E5440" s="12" t="str">
        <f>IF('Atual-TXT'!A5461&lt;&gt;"",IF(MOD(VALUE(LEFT(A5440,1)),2)=1,IF(D5440="D",C5440,-C5440),IF(D5440="C",C5440,-C5440)),"")</f>
        <v/>
      </c>
    </row>
    <row r="5441" spans="1:5" x14ac:dyDescent="0.2">
      <c r="A5441" s="11" t="str">
        <f>IF('Atual-TXT'!A5462&lt;&gt;"",LEFT('Atual-TXT'!A5462,15),"")</f>
        <v/>
      </c>
      <c r="B5441" s="11" t="str">
        <f>IF('Atual-TXT'!A5462&lt;&gt;"",RIGHT(LEFT('Atual-TXT'!A5462,51),34),"")</f>
        <v/>
      </c>
      <c r="C5441" s="12" t="str">
        <f>IF('Atual-TXT'!A5462&lt;&gt;"",VALUE(RIGHT(LEFT('Atual-TXT'!A5462,75),23)),"")</f>
        <v/>
      </c>
      <c r="D5441" s="11" t="str">
        <f>IF('Atual-TXT'!A5462&lt;&gt;"",RIGHT(LEFT('Atual-TXT'!A5462,77),1),"")</f>
        <v/>
      </c>
      <c r="E5441" s="12" t="str">
        <f>IF('Atual-TXT'!A5462&lt;&gt;"",IF(MOD(VALUE(LEFT(A5441,1)),2)=1,IF(D5441="D",C5441,-C5441),IF(D5441="C",C5441,-C5441)),"")</f>
        <v/>
      </c>
    </row>
    <row r="5442" spans="1:5" x14ac:dyDescent="0.2">
      <c r="A5442" s="11" t="str">
        <f>IF('Atual-TXT'!A5463&lt;&gt;"",LEFT('Atual-TXT'!A5463,15),"")</f>
        <v/>
      </c>
      <c r="B5442" s="11" t="str">
        <f>IF('Atual-TXT'!A5463&lt;&gt;"",RIGHT(LEFT('Atual-TXT'!A5463,51),34),"")</f>
        <v/>
      </c>
      <c r="C5442" s="12" t="str">
        <f>IF('Atual-TXT'!A5463&lt;&gt;"",VALUE(RIGHT(LEFT('Atual-TXT'!A5463,75),23)),"")</f>
        <v/>
      </c>
      <c r="D5442" s="11" t="str">
        <f>IF('Atual-TXT'!A5463&lt;&gt;"",RIGHT(LEFT('Atual-TXT'!A5463,77),1),"")</f>
        <v/>
      </c>
      <c r="E5442" s="12" t="str">
        <f>IF('Atual-TXT'!A5463&lt;&gt;"",IF(MOD(VALUE(LEFT(A5442,1)),2)=1,IF(D5442="D",C5442,-C5442),IF(D5442="C",C5442,-C5442)),"")</f>
        <v/>
      </c>
    </row>
    <row r="5443" spans="1:5" x14ac:dyDescent="0.2">
      <c r="A5443" s="11" t="str">
        <f>IF('Atual-TXT'!A5464&lt;&gt;"",LEFT('Atual-TXT'!A5464,15),"")</f>
        <v/>
      </c>
      <c r="B5443" s="11" t="str">
        <f>IF('Atual-TXT'!A5464&lt;&gt;"",RIGHT(LEFT('Atual-TXT'!A5464,51),34),"")</f>
        <v/>
      </c>
      <c r="C5443" s="12" t="str">
        <f>IF('Atual-TXT'!A5464&lt;&gt;"",VALUE(RIGHT(LEFT('Atual-TXT'!A5464,75),23)),"")</f>
        <v/>
      </c>
      <c r="D5443" s="11" t="str">
        <f>IF('Atual-TXT'!A5464&lt;&gt;"",RIGHT(LEFT('Atual-TXT'!A5464,77),1),"")</f>
        <v/>
      </c>
      <c r="E5443" s="12" t="str">
        <f>IF('Atual-TXT'!A5464&lt;&gt;"",IF(MOD(VALUE(LEFT(A5443,1)),2)=1,IF(D5443="D",C5443,-C5443),IF(D5443="C",C5443,-C5443)),"")</f>
        <v/>
      </c>
    </row>
    <row r="5444" spans="1:5" x14ac:dyDescent="0.2">
      <c r="A5444" s="11" t="str">
        <f>IF('Atual-TXT'!A5465&lt;&gt;"",LEFT('Atual-TXT'!A5465,15),"")</f>
        <v/>
      </c>
      <c r="B5444" s="11" t="str">
        <f>IF('Atual-TXT'!A5465&lt;&gt;"",RIGHT(LEFT('Atual-TXT'!A5465,51),34),"")</f>
        <v/>
      </c>
      <c r="C5444" s="12" t="str">
        <f>IF('Atual-TXT'!A5465&lt;&gt;"",VALUE(RIGHT(LEFT('Atual-TXT'!A5465,75),23)),"")</f>
        <v/>
      </c>
      <c r="D5444" s="11" t="str">
        <f>IF('Atual-TXT'!A5465&lt;&gt;"",RIGHT(LEFT('Atual-TXT'!A5465,77),1),"")</f>
        <v/>
      </c>
      <c r="E5444" s="12" t="str">
        <f>IF('Atual-TXT'!A5465&lt;&gt;"",IF(MOD(VALUE(LEFT(A5444,1)),2)=1,IF(D5444="D",C5444,-C5444),IF(D5444="C",C5444,-C5444)),"")</f>
        <v/>
      </c>
    </row>
    <row r="5445" spans="1:5" x14ac:dyDescent="0.2">
      <c r="A5445" s="11" t="str">
        <f>IF('Atual-TXT'!A5466&lt;&gt;"",LEFT('Atual-TXT'!A5466,15),"")</f>
        <v/>
      </c>
      <c r="B5445" s="11" t="str">
        <f>IF('Atual-TXT'!A5466&lt;&gt;"",RIGHT(LEFT('Atual-TXT'!A5466,51),34),"")</f>
        <v/>
      </c>
      <c r="C5445" s="12" t="str">
        <f>IF('Atual-TXT'!A5466&lt;&gt;"",VALUE(RIGHT(LEFT('Atual-TXT'!A5466,75),23)),"")</f>
        <v/>
      </c>
      <c r="D5445" s="11" t="str">
        <f>IF('Atual-TXT'!A5466&lt;&gt;"",RIGHT(LEFT('Atual-TXT'!A5466,77),1),"")</f>
        <v/>
      </c>
      <c r="E5445" s="12" t="str">
        <f>IF('Atual-TXT'!A5466&lt;&gt;"",IF(MOD(VALUE(LEFT(A5445,1)),2)=1,IF(D5445="D",C5445,-C5445),IF(D5445="C",C5445,-C5445)),"")</f>
        <v/>
      </c>
    </row>
    <row r="5446" spans="1:5" x14ac:dyDescent="0.2">
      <c r="A5446" s="11" t="str">
        <f>IF('Atual-TXT'!A5467&lt;&gt;"",LEFT('Atual-TXT'!A5467,15),"")</f>
        <v/>
      </c>
      <c r="B5446" s="11" t="str">
        <f>IF('Atual-TXT'!A5467&lt;&gt;"",RIGHT(LEFT('Atual-TXT'!A5467,51),34),"")</f>
        <v/>
      </c>
      <c r="C5446" s="12" t="str">
        <f>IF('Atual-TXT'!A5467&lt;&gt;"",VALUE(RIGHT(LEFT('Atual-TXT'!A5467,75),23)),"")</f>
        <v/>
      </c>
      <c r="D5446" s="11" t="str">
        <f>IF('Atual-TXT'!A5467&lt;&gt;"",RIGHT(LEFT('Atual-TXT'!A5467,77),1),"")</f>
        <v/>
      </c>
      <c r="E5446" s="12" t="str">
        <f>IF('Atual-TXT'!A5467&lt;&gt;"",IF(MOD(VALUE(LEFT(A5446,1)),2)=1,IF(D5446="D",C5446,-C5446),IF(D5446="C",C5446,-C5446)),"")</f>
        <v/>
      </c>
    </row>
    <row r="5447" spans="1:5" x14ac:dyDescent="0.2">
      <c r="A5447" s="11" t="str">
        <f>IF('Atual-TXT'!A5468&lt;&gt;"",LEFT('Atual-TXT'!A5468,15),"")</f>
        <v/>
      </c>
      <c r="B5447" s="11" t="str">
        <f>IF('Atual-TXT'!A5468&lt;&gt;"",RIGHT(LEFT('Atual-TXT'!A5468,51),34),"")</f>
        <v/>
      </c>
      <c r="C5447" s="12" t="str">
        <f>IF('Atual-TXT'!A5468&lt;&gt;"",VALUE(RIGHT(LEFT('Atual-TXT'!A5468,75),23)),"")</f>
        <v/>
      </c>
      <c r="D5447" s="11" t="str">
        <f>IF('Atual-TXT'!A5468&lt;&gt;"",RIGHT(LEFT('Atual-TXT'!A5468,77),1),"")</f>
        <v/>
      </c>
      <c r="E5447" s="12" t="str">
        <f>IF('Atual-TXT'!A5468&lt;&gt;"",IF(MOD(VALUE(LEFT(A5447,1)),2)=1,IF(D5447="D",C5447,-C5447),IF(D5447="C",C5447,-C5447)),"")</f>
        <v/>
      </c>
    </row>
    <row r="5448" spans="1:5" x14ac:dyDescent="0.2">
      <c r="A5448" s="11" t="str">
        <f>IF('Atual-TXT'!A5469&lt;&gt;"",LEFT('Atual-TXT'!A5469,15),"")</f>
        <v/>
      </c>
      <c r="B5448" s="11" t="str">
        <f>IF('Atual-TXT'!A5469&lt;&gt;"",RIGHT(LEFT('Atual-TXT'!A5469,51),34),"")</f>
        <v/>
      </c>
      <c r="C5448" s="12" t="str">
        <f>IF('Atual-TXT'!A5469&lt;&gt;"",VALUE(RIGHT(LEFT('Atual-TXT'!A5469,75),23)),"")</f>
        <v/>
      </c>
      <c r="D5448" s="11" t="str">
        <f>IF('Atual-TXT'!A5469&lt;&gt;"",RIGHT(LEFT('Atual-TXT'!A5469,77),1),"")</f>
        <v/>
      </c>
      <c r="E5448" s="12" t="str">
        <f>IF('Atual-TXT'!A5469&lt;&gt;"",IF(MOD(VALUE(LEFT(A5448,1)),2)=1,IF(D5448="D",C5448,-C5448),IF(D5448="C",C5448,-C5448)),"")</f>
        <v/>
      </c>
    </row>
    <row r="5449" spans="1:5" x14ac:dyDescent="0.2">
      <c r="A5449" s="11" t="str">
        <f>IF('Atual-TXT'!A5470&lt;&gt;"",LEFT('Atual-TXT'!A5470,15),"")</f>
        <v/>
      </c>
      <c r="B5449" s="11" t="str">
        <f>IF('Atual-TXT'!A5470&lt;&gt;"",RIGHT(LEFT('Atual-TXT'!A5470,51),34),"")</f>
        <v/>
      </c>
      <c r="C5449" s="12" t="str">
        <f>IF('Atual-TXT'!A5470&lt;&gt;"",VALUE(RIGHT(LEFT('Atual-TXT'!A5470,75),23)),"")</f>
        <v/>
      </c>
      <c r="D5449" s="11" t="str">
        <f>IF('Atual-TXT'!A5470&lt;&gt;"",RIGHT(LEFT('Atual-TXT'!A5470,77),1),"")</f>
        <v/>
      </c>
      <c r="E5449" s="12" t="str">
        <f>IF('Atual-TXT'!A5470&lt;&gt;"",IF(MOD(VALUE(LEFT(A5449,1)),2)=1,IF(D5449="D",C5449,-C5449),IF(D5449="C",C5449,-C5449)),"")</f>
        <v/>
      </c>
    </row>
    <row r="5450" spans="1:5" x14ac:dyDescent="0.2">
      <c r="A5450" s="11" t="str">
        <f>IF('Atual-TXT'!A5471&lt;&gt;"",LEFT('Atual-TXT'!A5471,15),"")</f>
        <v/>
      </c>
      <c r="B5450" s="11" t="str">
        <f>IF('Atual-TXT'!A5471&lt;&gt;"",RIGHT(LEFT('Atual-TXT'!A5471,51),34),"")</f>
        <v/>
      </c>
      <c r="C5450" s="12" t="str">
        <f>IF('Atual-TXT'!A5471&lt;&gt;"",VALUE(RIGHT(LEFT('Atual-TXT'!A5471,75),23)),"")</f>
        <v/>
      </c>
      <c r="D5450" s="11" t="str">
        <f>IF('Atual-TXT'!A5471&lt;&gt;"",RIGHT(LEFT('Atual-TXT'!A5471,77),1),"")</f>
        <v/>
      </c>
      <c r="E5450" s="12" t="str">
        <f>IF('Atual-TXT'!A5471&lt;&gt;"",IF(MOD(VALUE(LEFT(A5450,1)),2)=1,IF(D5450="D",C5450,-C5450),IF(D5450="C",C5450,-C5450)),"")</f>
        <v/>
      </c>
    </row>
    <row r="5451" spans="1:5" x14ac:dyDescent="0.2">
      <c r="A5451" s="11" t="str">
        <f>IF('Atual-TXT'!A5472&lt;&gt;"",LEFT('Atual-TXT'!A5472,15),"")</f>
        <v/>
      </c>
      <c r="B5451" s="11" t="str">
        <f>IF('Atual-TXT'!A5472&lt;&gt;"",RIGHT(LEFT('Atual-TXT'!A5472,51),34),"")</f>
        <v/>
      </c>
      <c r="C5451" s="12" t="str">
        <f>IF('Atual-TXT'!A5472&lt;&gt;"",VALUE(RIGHT(LEFT('Atual-TXT'!A5472,75),23)),"")</f>
        <v/>
      </c>
      <c r="D5451" s="11" t="str">
        <f>IF('Atual-TXT'!A5472&lt;&gt;"",RIGHT(LEFT('Atual-TXT'!A5472,77),1),"")</f>
        <v/>
      </c>
      <c r="E5451" s="12" t="str">
        <f>IF('Atual-TXT'!A5472&lt;&gt;"",IF(MOD(VALUE(LEFT(A5451,1)),2)=1,IF(D5451="D",C5451,-C5451),IF(D5451="C",C5451,-C5451)),"")</f>
        <v/>
      </c>
    </row>
    <row r="5452" spans="1:5" x14ac:dyDescent="0.2">
      <c r="A5452" s="11" t="str">
        <f>IF('Atual-TXT'!A5473&lt;&gt;"",LEFT('Atual-TXT'!A5473,15),"")</f>
        <v/>
      </c>
      <c r="B5452" s="11" t="str">
        <f>IF('Atual-TXT'!A5473&lt;&gt;"",RIGHT(LEFT('Atual-TXT'!A5473,51),34),"")</f>
        <v/>
      </c>
      <c r="C5452" s="12" t="str">
        <f>IF('Atual-TXT'!A5473&lt;&gt;"",VALUE(RIGHT(LEFT('Atual-TXT'!A5473,75),23)),"")</f>
        <v/>
      </c>
      <c r="D5452" s="11" t="str">
        <f>IF('Atual-TXT'!A5473&lt;&gt;"",RIGHT(LEFT('Atual-TXT'!A5473,77),1),"")</f>
        <v/>
      </c>
      <c r="E5452" s="12" t="str">
        <f>IF('Atual-TXT'!A5473&lt;&gt;"",IF(MOD(VALUE(LEFT(A5452,1)),2)=1,IF(D5452="D",C5452,-C5452),IF(D5452="C",C5452,-C5452)),"")</f>
        <v/>
      </c>
    </row>
    <row r="5453" spans="1:5" x14ac:dyDescent="0.2">
      <c r="A5453" s="11" t="str">
        <f>IF('Atual-TXT'!A5474&lt;&gt;"",LEFT('Atual-TXT'!A5474,15),"")</f>
        <v/>
      </c>
      <c r="B5453" s="11" t="str">
        <f>IF('Atual-TXT'!A5474&lt;&gt;"",RIGHT(LEFT('Atual-TXT'!A5474,51),34),"")</f>
        <v/>
      </c>
      <c r="C5453" s="12" t="str">
        <f>IF('Atual-TXT'!A5474&lt;&gt;"",VALUE(RIGHT(LEFT('Atual-TXT'!A5474,75),23)),"")</f>
        <v/>
      </c>
      <c r="D5453" s="11" t="str">
        <f>IF('Atual-TXT'!A5474&lt;&gt;"",RIGHT(LEFT('Atual-TXT'!A5474,77),1),"")</f>
        <v/>
      </c>
      <c r="E5453" s="12" t="str">
        <f>IF('Atual-TXT'!A5474&lt;&gt;"",IF(MOD(VALUE(LEFT(A5453,1)),2)=1,IF(D5453="D",C5453,-C5453),IF(D5453="C",C5453,-C5453)),"")</f>
        <v/>
      </c>
    </row>
    <row r="5454" spans="1:5" x14ac:dyDescent="0.2">
      <c r="A5454" s="11" t="str">
        <f>IF('Atual-TXT'!A5475&lt;&gt;"",LEFT('Atual-TXT'!A5475,15),"")</f>
        <v/>
      </c>
      <c r="B5454" s="11" t="str">
        <f>IF('Atual-TXT'!A5475&lt;&gt;"",RIGHT(LEFT('Atual-TXT'!A5475,51),34),"")</f>
        <v/>
      </c>
      <c r="C5454" s="12" t="str">
        <f>IF('Atual-TXT'!A5475&lt;&gt;"",VALUE(RIGHT(LEFT('Atual-TXT'!A5475,75),23)),"")</f>
        <v/>
      </c>
      <c r="D5454" s="11" t="str">
        <f>IF('Atual-TXT'!A5475&lt;&gt;"",RIGHT(LEFT('Atual-TXT'!A5475,77),1),"")</f>
        <v/>
      </c>
      <c r="E5454" s="12" t="str">
        <f>IF('Atual-TXT'!A5475&lt;&gt;"",IF(MOD(VALUE(LEFT(A5454,1)),2)=1,IF(D5454="D",C5454,-C5454),IF(D5454="C",C5454,-C5454)),"")</f>
        <v/>
      </c>
    </row>
    <row r="5455" spans="1:5" x14ac:dyDescent="0.2">
      <c r="A5455" s="11" t="str">
        <f>IF('Atual-TXT'!A5476&lt;&gt;"",LEFT('Atual-TXT'!A5476,15),"")</f>
        <v/>
      </c>
      <c r="B5455" s="11" t="str">
        <f>IF('Atual-TXT'!A5476&lt;&gt;"",RIGHT(LEFT('Atual-TXT'!A5476,51),34),"")</f>
        <v/>
      </c>
      <c r="C5455" s="12" t="str">
        <f>IF('Atual-TXT'!A5476&lt;&gt;"",VALUE(RIGHT(LEFT('Atual-TXT'!A5476,75),23)),"")</f>
        <v/>
      </c>
      <c r="D5455" s="11" t="str">
        <f>IF('Atual-TXT'!A5476&lt;&gt;"",RIGHT(LEFT('Atual-TXT'!A5476,77),1),"")</f>
        <v/>
      </c>
      <c r="E5455" s="12" t="str">
        <f>IF('Atual-TXT'!A5476&lt;&gt;"",IF(MOD(VALUE(LEFT(A5455,1)),2)=1,IF(D5455="D",C5455,-C5455),IF(D5455="C",C5455,-C5455)),"")</f>
        <v/>
      </c>
    </row>
    <row r="5456" spans="1:5" x14ac:dyDescent="0.2">
      <c r="A5456" s="11" t="str">
        <f>IF('Atual-TXT'!A5477&lt;&gt;"",LEFT('Atual-TXT'!A5477,15),"")</f>
        <v/>
      </c>
      <c r="B5456" s="11" t="str">
        <f>IF('Atual-TXT'!A5477&lt;&gt;"",RIGHT(LEFT('Atual-TXT'!A5477,51),34),"")</f>
        <v/>
      </c>
      <c r="C5456" s="12" t="str">
        <f>IF('Atual-TXT'!A5477&lt;&gt;"",VALUE(RIGHT(LEFT('Atual-TXT'!A5477,75),23)),"")</f>
        <v/>
      </c>
      <c r="D5456" s="11" t="str">
        <f>IF('Atual-TXT'!A5477&lt;&gt;"",RIGHT(LEFT('Atual-TXT'!A5477,77),1),"")</f>
        <v/>
      </c>
      <c r="E5456" s="12" t="str">
        <f>IF('Atual-TXT'!A5477&lt;&gt;"",IF(MOD(VALUE(LEFT(A5456,1)),2)=1,IF(D5456="D",C5456,-C5456),IF(D5456="C",C5456,-C5456)),"")</f>
        <v/>
      </c>
    </row>
    <row r="5457" spans="1:5" x14ac:dyDescent="0.2">
      <c r="A5457" s="11" t="str">
        <f>IF('Atual-TXT'!A5478&lt;&gt;"",LEFT('Atual-TXT'!A5478,15),"")</f>
        <v/>
      </c>
      <c r="B5457" s="11" t="str">
        <f>IF('Atual-TXT'!A5478&lt;&gt;"",RIGHT(LEFT('Atual-TXT'!A5478,51),34),"")</f>
        <v/>
      </c>
      <c r="C5457" s="12" t="str">
        <f>IF('Atual-TXT'!A5478&lt;&gt;"",VALUE(RIGHT(LEFT('Atual-TXT'!A5478,75),23)),"")</f>
        <v/>
      </c>
      <c r="D5457" s="11" t="str">
        <f>IF('Atual-TXT'!A5478&lt;&gt;"",RIGHT(LEFT('Atual-TXT'!A5478,77),1),"")</f>
        <v/>
      </c>
      <c r="E5457" s="12" t="str">
        <f>IF('Atual-TXT'!A5478&lt;&gt;"",IF(MOD(VALUE(LEFT(A5457,1)),2)=1,IF(D5457="D",C5457,-C5457),IF(D5457="C",C5457,-C5457)),"")</f>
        <v/>
      </c>
    </row>
    <row r="5458" spans="1:5" x14ac:dyDescent="0.2">
      <c r="A5458" s="11" t="str">
        <f>IF('Atual-TXT'!A5479&lt;&gt;"",LEFT('Atual-TXT'!A5479,15),"")</f>
        <v/>
      </c>
      <c r="B5458" s="11" t="str">
        <f>IF('Atual-TXT'!A5479&lt;&gt;"",RIGHT(LEFT('Atual-TXT'!A5479,51),34),"")</f>
        <v/>
      </c>
      <c r="C5458" s="12" t="str">
        <f>IF('Atual-TXT'!A5479&lt;&gt;"",VALUE(RIGHT(LEFT('Atual-TXT'!A5479,75),23)),"")</f>
        <v/>
      </c>
      <c r="D5458" s="11" t="str">
        <f>IF('Atual-TXT'!A5479&lt;&gt;"",RIGHT(LEFT('Atual-TXT'!A5479,77),1),"")</f>
        <v/>
      </c>
      <c r="E5458" s="12" t="str">
        <f>IF('Atual-TXT'!A5479&lt;&gt;"",IF(MOD(VALUE(LEFT(A5458,1)),2)=1,IF(D5458="D",C5458,-C5458),IF(D5458="C",C5458,-C5458)),"")</f>
        <v/>
      </c>
    </row>
    <row r="5459" spans="1:5" x14ac:dyDescent="0.2">
      <c r="A5459" s="11" t="str">
        <f>IF('Atual-TXT'!A5480&lt;&gt;"",LEFT('Atual-TXT'!A5480,15),"")</f>
        <v/>
      </c>
      <c r="B5459" s="11" t="str">
        <f>IF('Atual-TXT'!A5480&lt;&gt;"",RIGHT(LEFT('Atual-TXT'!A5480,51),34),"")</f>
        <v/>
      </c>
      <c r="C5459" s="12" t="str">
        <f>IF('Atual-TXT'!A5480&lt;&gt;"",VALUE(RIGHT(LEFT('Atual-TXT'!A5480,75),23)),"")</f>
        <v/>
      </c>
      <c r="D5459" s="11" t="str">
        <f>IF('Atual-TXT'!A5480&lt;&gt;"",RIGHT(LEFT('Atual-TXT'!A5480,77),1),"")</f>
        <v/>
      </c>
      <c r="E5459" s="12" t="str">
        <f>IF('Atual-TXT'!A5480&lt;&gt;"",IF(MOD(VALUE(LEFT(A5459,1)),2)=1,IF(D5459="D",C5459,-C5459),IF(D5459="C",C5459,-C5459)),"")</f>
        <v/>
      </c>
    </row>
    <row r="5460" spans="1:5" x14ac:dyDescent="0.2">
      <c r="A5460" s="11" t="str">
        <f>IF('Atual-TXT'!A5481&lt;&gt;"",LEFT('Atual-TXT'!A5481,15),"")</f>
        <v/>
      </c>
      <c r="B5460" s="11" t="str">
        <f>IF('Atual-TXT'!A5481&lt;&gt;"",RIGHT(LEFT('Atual-TXT'!A5481,51),34),"")</f>
        <v/>
      </c>
      <c r="C5460" s="12" t="str">
        <f>IF('Atual-TXT'!A5481&lt;&gt;"",VALUE(RIGHT(LEFT('Atual-TXT'!A5481,75),23)),"")</f>
        <v/>
      </c>
      <c r="D5460" s="11" t="str">
        <f>IF('Atual-TXT'!A5481&lt;&gt;"",RIGHT(LEFT('Atual-TXT'!A5481,77),1),"")</f>
        <v/>
      </c>
      <c r="E5460" s="12" t="str">
        <f>IF('Atual-TXT'!A5481&lt;&gt;"",IF(MOD(VALUE(LEFT(A5460,1)),2)=1,IF(D5460="D",C5460,-C5460),IF(D5460="C",C5460,-C5460)),"")</f>
        <v/>
      </c>
    </row>
    <row r="5461" spans="1:5" x14ac:dyDescent="0.2">
      <c r="A5461" s="11" t="str">
        <f>IF('Atual-TXT'!A5482&lt;&gt;"",LEFT('Atual-TXT'!A5482,15),"")</f>
        <v/>
      </c>
      <c r="B5461" s="11" t="str">
        <f>IF('Atual-TXT'!A5482&lt;&gt;"",RIGHT(LEFT('Atual-TXT'!A5482,51),34),"")</f>
        <v/>
      </c>
      <c r="C5461" s="12" t="str">
        <f>IF('Atual-TXT'!A5482&lt;&gt;"",VALUE(RIGHT(LEFT('Atual-TXT'!A5482,75),23)),"")</f>
        <v/>
      </c>
      <c r="D5461" s="11" t="str">
        <f>IF('Atual-TXT'!A5482&lt;&gt;"",RIGHT(LEFT('Atual-TXT'!A5482,77),1),"")</f>
        <v/>
      </c>
      <c r="E5461" s="12" t="str">
        <f>IF('Atual-TXT'!A5482&lt;&gt;"",IF(MOD(VALUE(LEFT(A5461,1)),2)=1,IF(D5461="D",C5461,-C5461),IF(D5461="C",C5461,-C5461)),"")</f>
        <v/>
      </c>
    </row>
    <row r="5462" spans="1:5" x14ac:dyDescent="0.2">
      <c r="A5462" s="11" t="str">
        <f>IF('Atual-TXT'!A5483&lt;&gt;"",LEFT('Atual-TXT'!A5483,15),"")</f>
        <v/>
      </c>
      <c r="B5462" s="11" t="str">
        <f>IF('Atual-TXT'!A5483&lt;&gt;"",RIGHT(LEFT('Atual-TXT'!A5483,51),34),"")</f>
        <v/>
      </c>
      <c r="C5462" s="12" t="str">
        <f>IF('Atual-TXT'!A5483&lt;&gt;"",VALUE(RIGHT(LEFT('Atual-TXT'!A5483,75),23)),"")</f>
        <v/>
      </c>
      <c r="D5462" s="11" t="str">
        <f>IF('Atual-TXT'!A5483&lt;&gt;"",RIGHT(LEFT('Atual-TXT'!A5483,77),1),"")</f>
        <v/>
      </c>
      <c r="E5462" s="12" t="str">
        <f>IF('Atual-TXT'!A5483&lt;&gt;"",IF(MOD(VALUE(LEFT(A5462,1)),2)=1,IF(D5462="D",C5462,-C5462),IF(D5462="C",C5462,-C5462)),"")</f>
        <v/>
      </c>
    </row>
    <row r="5463" spans="1:5" x14ac:dyDescent="0.2">
      <c r="A5463" s="11" t="str">
        <f>IF('Atual-TXT'!A5484&lt;&gt;"",LEFT('Atual-TXT'!A5484,15),"")</f>
        <v/>
      </c>
      <c r="B5463" s="11" t="str">
        <f>IF('Atual-TXT'!A5484&lt;&gt;"",RIGHT(LEFT('Atual-TXT'!A5484,51),34),"")</f>
        <v/>
      </c>
      <c r="C5463" s="12" t="str">
        <f>IF('Atual-TXT'!A5484&lt;&gt;"",VALUE(RIGHT(LEFT('Atual-TXT'!A5484,75),23)),"")</f>
        <v/>
      </c>
      <c r="D5463" s="11" t="str">
        <f>IF('Atual-TXT'!A5484&lt;&gt;"",RIGHT(LEFT('Atual-TXT'!A5484,77),1),"")</f>
        <v/>
      </c>
      <c r="E5463" s="12" t="str">
        <f>IF('Atual-TXT'!A5484&lt;&gt;"",IF(MOD(VALUE(LEFT(A5463,1)),2)=1,IF(D5463="D",C5463,-C5463),IF(D5463="C",C5463,-C5463)),"")</f>
        <v/>
      </c>
    </row>
    <row r="5464" spans="1:5" x14ac:dyDescent="0.2">
      <c r="A5464" s="11" t="str">
        <f>IF('Atual-TXT'!A5485&lt;&gt;"",LEFT('Atual-TXT'!A5485,15),"")</f>
        <v/>
      </c>
      <c r="B5464" s="11" t="str">
        <f>IF('Atual-TXT'!A5485&lt;&gt;"",RIGHT(LEFT('Atual-TXT'!A5485,51),34),"")</f>
        <v/>
      </c>
      <c r="C5464" s="12" t="str">
        <f>IF('Atual-TXT'!A5485&lt;&gt;"",VALUE(RIGHT(LEFT('Atual-TXT'!A5485,75),23)),"")</f>
        <v/>
      </c>
      <c r="D5464" s="11" t="str">
        <f>IF('Atual-TXT'!A5485&lt;&gt;"",RIGHT(LEFT('Atual-TXT'!A5485,77),1),"")</f>
        <v/>
      </c>
      <c r="E5464" s="12" t="str">
        <f>IF('Atual-TXT'!A5485&lt;&gt;"",IF(MOD(VALUE(LEFT(A5464,1)),2)=1,IF(D5464="D",C5464,-C5464),IF(D5464="C",C5464,-C5464)),"")</f>
        <v/>
      </c>
    </row>
    <row r="5465" spans="1:5" x14ac:dyDescent="0.2">
      <c r="A5465" s="11" t="str">
        <f>IF('Atual-TXT'!A5486&lt;&gt;"",LEFT('Atual-TXT'!A5486,15),"")</f>
        <v/>
      </c>
      <c r="B5465" s="11" t="str">
        <f>IF('Atual-TXT'!A5486&lt;&gt;"",RIGHT(LEFT('Atual-TXT'!A5486,51),34),"")</f>
        <v/>
      </c>
      <c r="C5465" s="12" t="str">
        <f>IF('Atual-TXT'!A5486&lt;&gt;"",VALUE(RIGHT(LEFT('Atual-TXT'!A5486,75),23)),"")</f>
        <v/>
      </c>
      <c r="D5465" s="11" t="str">
        <f>IF('Atual-TXT'!A5486&lt;&gt;"",RIGHT(LEFT('Atual-TXT'!A5486,77),1),"")</f>
        <v/>
      </c>
      <c r="E5465" s="12" t="str">
        <f>IF('Atual-TXT'!A5486&lt;&gt;"",IF(MOD(VALUE(LEFT(A5465,1)),2)=1,IF(D5465="D",C5465,-C5465),IF(D5465="C",C5465,-C5465)),"")</f>
        <v/>
      </c>
    </row>
    <row r="5466" spans="1:5" x14ac:dyDescent="0.2">
      <c r="A5466" s="11" t="str">
        <f>IF('Atual-TXT'!A5487&lt;&gt;"",LEFT('Atual-TXT'!A5487,15),"")</f>
        <v/>
      </c>
      <c r="B5466" s="11" t="str">
        <f>IF('Atual-TXT'!A5487&lt;&gt;"",RIGHT(LEFT('Atual-TXT'!A5487,51),34),"")</f>
        <v/>
      </c>
      <c r="C5466" s="12" t="str">
        <f>IF('Atual-TXT'!A5487&lt;&gt;"",VALUE(RIGHT(LEFT('Atual-TXT'!A5487,75),23)),"")</f>
        <v/>
      </c>
      <c r="D5466" s="11" t="str">
        <f>IF('Atual-TXT'!A5487&lt;&gt;"",RIGHT(LEFT('Atual-TXT'!A5487,77),1),"")</f>
        <v/>
      </c>
      <c r="E5466" s="12" t="str">
        <f>IF('Atual-TXT'!A5487&lt;&gt;"",IF(MOD(VALUE(LEFT(A5466,1)),2)=1,IF(D5466="D",C5466,-C5466),IF(D5466="C",C5466,-C5466)),"")</f>
        <v/>
      </c>
    </row>
    <row r="5467" spans="1:5" x14ac:dyDescent="0.2">
      <c r="A5467" s="11" t="str">
        <f>IF('Atual-TXT'!A5488&lt;&gt;"",LEFT('Atual-TXT'!A5488,15),"")</f>
        <v/>
      </c>
      <c r="B5467" s="11" t="str">
        <f>IF('Atual-TXT'!A5488&lt;&gt;"",RIGHT(LEFT('Atual-TXT'!A5488,51),34),"")</f>
        <v/>
      </c>
      <c r="C5467" s="12" t="str">
        <f>IF('Atual-TXT'!A5488&lt;&gt;"",VALUE(RIGHT(LEFT('Atual-TXT'!A5488,75),23)),"")</f>
        <v/>
      </c>
      <c r="D5467" s="11" t="str">
        <f>IF('Atual-TXT'!A5488&lt;&gt;"",RIGHT(LEFT('Atual-TXT'!A5488,77),1),"")</f>
        <v/>
      </c>
      <c r="E5467" s="12" t="str">
        <f>IF('Atual-TXT'!A5488&lt;&gt;"",IF(MOD(VALUE(LEFT(A5467,1)),2)=1,IF(D5467="D",C5467,-C5467),IF(D5467="C",C5467,-C5467)),"")</f>
        <v/>
      </c>
    </row>
    <row r="5468" spans="1:5" x14ac:dyDescent="0.2">
      <c r="A5468" s="11" t="str">
        <f>IF('Atual-TXT'!A5489&lt;&gt;"",LEFT('Atual-TXT'!A5489,15),"")</f>
        <v/>
      </c>
      <c r="B5468" s="11" t="str">
        <f>IF('Atual-TXT'!A5489&lt;&gt;"",RIGHT(LEFT('Atual-TXT'!A5489,51),34),"")</f>
        <v/>
      </c>
      <c r="C5468" s="12" t="str">
        <f>IF('Atual-TXT'!A5489&lt;&gt;"",VALUE(RIGHT(LEFT('Atual-TXT'!A5489,75),23)),"")</f>
        <v/>
      </c>
      <c r="D5468" s="11" t="str">
        <f>IF('Atual-TXT'!A5489&lt;&gt;"",RIGHT(LEFT('Atual-TXT'!A5489,77),1),"")</f>
        <v/>
      </c>
      <c r="E5468" s="12" t="str">
        <f>IF('Atual-TXT'!A5489&lt;&gt;"",IF(MOD(VALUE(LEFT(A5468,1)),2)=1,IF(D5468="D",C5468,-C5468),IF(D5468="C",C5468,-C5468)),"")</f>
        <v/>
      </c>
    </row>
    <row r="5469" spans="1:5" x14ac:dyDescent="0.2">
      <c r="A5469" s="11" t="str">
        <f>IF('Atual-TXT'!A5490&lt;&gt;"",LEFT('Atual-TXT'!A5490,15),"")</f>
        <v/>
      </c>
      <c r="B5469" s="11" t="str">
        <f>IF('Atual-TXT'!A5490&lt;&gt;"",RIGHT(LEFT('Atual-TXT'!A5490,51),34),"")</f>
        <v/>
      </c>
      <c r="C5469" s="12" t="str">
        <f>IF('Atual-TXT'!A5490&lt;&gt;"",VALUE(RIGHT(LEFT('Atual-TXT'!A5490,75),23)),"")</f>
        <v/>
      </c>
      <c r="D5469" s="11" t="str">
        <f>IF('Atual-TXT'!A5490&lt;&gt;"",RIGHT(LEFT('Atual-TXT'!A5490,77),1),"")</f>
        <v/>
      </c>
      <c r="E5469" s="12" t="str">
        <f>IF('Atual-TXT'!A5490&lt;&gt;"",IF(MOD(VALUE(LEFT(A5469,1)),2)=1,IF(D5469="D",C5469,-C5469),IF(D5469="C",C5469,-C5469)),"")</f>
        <v/>
      </c>
    </row>
    <row r="5470" spans="1:5" x14ac:dyDescent="0.2">
      <c r="A5470" s="11" t="str">
        <f>IF('Atual-TXT'!A5491&lt;&gt;"",LEFT('Atual-TXT'!A5491,15),"")</f>
        <v/>
      </c>
      <c r="B5470" s="11" t="str">
        <f>IF('Atual-TXT'!A5491&lt;&gt;"",RIGHT(LEFT('Atual-TXT'!A5491,51),34),"")</f>
        <v/>
      </c>
      <c r="C5470" s="12" t="str">
        <f>IF('Atual-TXT'!A5491&lt;&gt;"",VALUE(RIGHT(LEFT('Atual-TXT'!A5491,75),23)),"")</f>
        <v/>
      </c>
      <c r="D5470" s="11" t="str">
        <f>IF('Atual-TXT'!A5491&lt;&gt;"",RIGHT(LEFT('Atual-TXT'!A5491,77),1),"")</f>
        <v/>
      </c>
      <c r="E5470" s="12" t="str">
        <f>IF('Atual-TXT'!A5491&lt;&gt;"",IF(MOD(VALUE(LEFT(A5470,1)),2)=1,IF(D5470="D",C5470,-C5470),IF(D5470="C",C5470,-C5470)),"")</f>
        <v/>
      </c>
    </row>
    <row r="5471" spans="1:5" x14ac:dyDescent="0.2">
      <c r="A5471" s="11" t="str">
        <f>IF('Atual-TXT'!A5492&lt;&gt;"",LEFT('Atual-TXT'!A5492,15),"")</f>
        <v/>
      </c>
      <c r="B5471" s="11" t="str">
        <f>IF('Atual-TXT'!A5492&lt;&gt;"",RIGHT(LEFT('Atual-TXT'!A5492,51),34),"")</f>
        <v/>
      </c>
      <c r="C5471" s="12" t="str">
        <f>IF('Atual-TXT'!A5492&lt;&gt;"",VALUE(RIGHT(LEFT('Atual-TXT'!A5492,75),23)),"")</f>
        <v/>
      </c>
      <c r="D5471" s="11" t="str">
        <f>IF('Atual-TXT'!A5492&lt;&gt;"",RIGHT(LEFT('Atual-TXT'!A5492,77),1),"")</f>
        <v/>
      </c>
      <c r="E5471" s="12" t="str">
        <f>IF('Atual-TXT'!A5492&lt;&gt;"",IF(MOD(VALUE(LEFT(A5471,1)),2)=1,IF(D5471="D",C5471,-C5471),IF(D5471="C",C5471,-C5471)),"")</f>
        <v/>
      </c>
    </row>
    <row r="5472" spans="1:5" x14ac:dyDescent="0.2">
      <c r="A5472" s="11" t="str">
        <f>IF('Atual-TXT'!A5493&lt;&gt;"",LEFT('Atual-TXT'!A5493,15),"")</f>
        <v/>
      </c>
      <c r="B5472" s="11" t="str">
        <f>IF('Atual-TXT'!A5493&lt;&gt;"",RIGHT(LEFT('Atual-TXT'!A5493,51),34),"")</f>
        <v/>
      </c>
      <c r="C5472" s="12" t="str">
        <f>IF('Atual-TXT'!A5493&lt;&gt;"",VALUE(RIGHT(LEFT('Atual-TXT'!A5493,75),23)),"")</f>
        <v/>
      </c>
      <c r="D5472" s="11" t="str">
        <f>IF('Atual-TXT'!A5493&lt;&gt;"",RIGHT(LEFT('Atual-TXT'!A5493,77),1),"")</f>
        <v/>
      </c>
      <c r="E5472" s="12" t="str">
        <f>IF('Atual-TXT'!A5493&lt;&gt;"",IF(MOD(VALUE(LEFT(A5472,1)),2)=1,IF(D5472="D",C5472,-C5472),IF(D5472="C",C5472,-C5472)),"")</f>
        <v/>
      </c>
    </row>
    <row r="5473" spans="1:5" x14ac:dyDescent="0.2">
      <c r="A5473" s="11" t="str">
        <f>IF('Atual-TXT'!A5494&lt;&gt;"",LEFT('Atual-TXT'!A5494,15),"")</f>
        <v/>
      </c>
      <c r="B5473" s="11" t="str">
        <f>IF('Atual-TXT'!A5494&lt;&gt;"",RIGHT(LEFT('Atual-TXT'!A5494,51),34),"")</f>
        <v/>
      </c>
      <c r="C5473" s="12" t="str">
        <f>IF('Atual-TXT'!A5494&lt;&gt;"",VALUE(RIGHT(LEFT('Atual-TXT'!A5494,75),23)),"")</f>
        <v/>
      </c>
      <c r="D5473" s="11" t="str">
        <f>IF('Atual-TXT'!A5494&lt;&gt;"",RIGHT(LEFT('Atual-TXT'!A5494,77),1),"")</f>
        <v/>
      </c>
      <c r="E5473" s="12" t="str">
        <f>IF('Atual-TXT'!A5494&lt;&gt;"",IF(MOD(VALUE(LEFT(A5473,1)),2)=1,IF(D5473="D",C5473,-C5473),IF(D5473="C",C5473,-C5473)),"")</f>
        <v/>
      </c>
    </row>
    <row r="5474" spans="1:5" x14ac:dyDescent="0.2">
      <c r="A5474" s="11" t="str">
        <f>IF('Atual-TXT'!A5495&lt;&gt;"",LEFT('Atual-TXT'!A5495,15),"")</f>
        <v/>
      </c>
      <c r="B5474" s="11" t="str">
        <f>IF('Atual-TXT'!A5495&lt;&gt;"",RIGHT(LEFT('Atual-TXT'!A5495,51),34),"")</f>
        <v/>
      </c>
      <c r="C5474" s="12" t="str">
        <f>IF('Atual-TXT'!A5495&lt;&gt;"",VALUE(RIGHT(LEFT('Atual-TXT'!A5495,75),23)),"")</f>
        <v/>
      </c>
      <c r="D5474" s="11" t="str">
        <f>IF('Atual-TXT'!A5495&lt;&gt;"",RIGHT(LEFT('Atual-TXT'!A5495,77),1),"")</f>
        <v/>
      </c>
      <c r="E5474" s="12" t="str">
        <f>IF('Atual-TXT'!A5495&lt;&gt;"",IF(MOD(VALUE(LEFT(A5474,1)),2)=1,IF(D5474="D",C5474,-C5474),IF(D5474="C",C5474,-C5474)),"")</f>
        <v/>
      </c>
    </row>
    <row r="5475" spans="1:5" x14ac:dyDescent="0.2">
      <c r="A5475" s="11" t="str">
        <f>IF('Atual-TXT'!A5496&lt;&gt;"",LEFT('Atual-TXT'!A5496,15),"")</f>
        <v/>
      </c>
      <c r="B5475" s="11" t="str">
        <f>IF('Atual-TXT'!A5496&lt;&gt;"",RIGHT(LEFT('Atual-TXT'!A5496,51),34),"")</f>
        <v/>
      </c>
      <c r="C5475" s="12" t="str">
        <f>IF('Atual-TXT'!A5496&lt;&gt;"",VALUE(RIGHT(LEFT('Atual-TXT'!A5496,75),23)),"")</f>
        <v/>
      </c>
      <c r="D5475" s="11" t="str">
        <f>IF('Atual-TXT'!A5496&lt;&gt;"",RIGHT(LEFT('Atual-TXT'!A5496,77),1),"")</f>
        <v/>
      </c>
      <c r="E5475" s="12" t="str">
        <f>IF('Atual-TXT'!A5496&lt;&gt;"",IF(MOD(VALUE(LEFT(A5475,1)),2)=1,IF(D5475="D",C5475,-C5475),IF(D5475="C",C5475,-C5475)),"")</f>
        <v/>
      </c>
    </row>
    <row r="5476" spans="1:5" x14ac:dyDescent="0.2">
      <c r="A5476" s="11" t="str">
        <f>IF('Atual-TXT'!A5497&lt;&gt;"",LEFT('Atual-TXT'!A5497,15),"")</f>
        <v/>
      </c>
      <c r="B5476" s="11" t="str">
        <f>IF('Atual-TXT'!A5497&lt;&gt;"",RIGHT(LEFT('Atual-TXT'!A5497,51),34),"")</f>
        <v/>
      </c>
      <c r="C5476" s="12" t="str">
        <f>IF('Atual-TXT'!A5497&lt;&gt;"",VALUE(RIGHT(LEFT('Atual-TXT'!A5497,75),23)),"")</f>
        <v/>
      </c>
      <c r="D5476" s="11" t="str">
        <f>IF('Atual-TXT'!A5497&lt;&gt;"",RIGHT(LEFT('Atual-TXT'!A5497,77),1),"")</f>
        <v/>
      </c>
      <c r="E5476" s="12" t="str">
        <f>IF('Atual-TXT'!A5497&lt;&gt;"",IF(MOD(VALUE(LEFT(A5476,1)),2)=1,IF(D5476="D",C5476,-C5476),IF(D5476="C",C5476,-C5476)),"")</f>
        <v/>
      </c>
    </row>
    <row r="5477" spans="1:5" x14ac:dyDescent="0.2">
      <c r="A5477" s="11" t="str">
        <f>IF('Atual-TXT'!A5498&lt;&gt;"",LEFT('Atual-TXT'!A5498,15),"")</f>
        <v/>
      </c>
      <c r="B5477" s="11" t="str">
        <f>IF('Atual-TXT'!A5498&lt;&gt;"",RIGHT(LEFT('Atual-TXT'!A5498,51),34),"")</f>
        <v/>
      </c>
      <c r="C5477" s="12" t="str">
        <f>IF('Atual-TXT'!A5498&lt;&gt;"",VALUE(RIGHT(LEFT('Atual-TXT'!A5498,75),23)),"")</f>
        <v/>
      </c>
      <c r="D5477" s="11" t="str">
        <f>IF('Atual-TXT'!A5498&lt;&gt;"",RIGHT(LEFT('Atual-TXT'!A5498,77),1),"")</f>
        <v/>
      </c>
      <c r="E5477" s="12" t="str">
        <f>IF('Atual-TXT'!A5498&lt;&gt;"",IF(MOD(VALUE(LEFT(A5477,1)),2)=1,IF(D5477="D",C5477,-C5477),IF(D5477="C",C5477,-C5477)),"")</f>
        <v/>
      </c>
    </row>
    <row r="5478" spans="1:5" x14ac:dyDescent="0.2">
      <c r="A5478" s="11" t="str">
        <f>IF('Atual-TXT'!A5499&lt;&gt;"",LEFT('Atual-TXT'!A5499,15),"")</f>
        <v/>
      </c>
      <c r="B5478" s="11" t="str">
        <f>IF('Atual-TXT'!A5499&lt;&gt;"",RIGHT(LEFT('Atual-TXT'!A5499,51),34),"")</f>
        <v/>
      </c>
      <c r="C5478" s="12" t="str">
        <f>IF('Atual-TXT'!A5499&lt;&gt;"",VALUE(RIGHT(LEFT('Atual-TXT'!A5499,75),23)),"")</f>
        <v/>
      </c>
      <c r="D5478" s="11" t="str">
        <f>IF('Atual-TXT'!A5499&lt;&gt;"",RIGHT(LEFT('Atual-TXT'!A5499,77),1),"")</f>
        <v/>
      </c>
      <c r="E5478" s="12" t="str">
        <f>IF('Atual-TXT'!A5499&lt;&gt;"",IF(MOD(VALUE(LEFT(A5478,1)),2)=1,IF(D5478="D",C5478,-C5478),IF(D5478="C",C5478,-C5478)),"")</f>
        <v/>
      </c>
    </row>
    <row r="5479" spans="1:5" x14ac:dyDescent="0.2">
      <c r="A5479" s="11" t="str">
        <f>IF('Atual-TXT'!A5500&lt;&gt;"",LEFT('Atual-TXT'!A5500,15),"")</f>
        <v/>
      </c>
      <c r="B5479" s="11" t="str">
        <f>IF('Atual-TXT'!A5500&lt;&gt;"",RIGHT(LEFT('Atual-TXT'!A5500,51),34),"")</f>
        <v/>
      </c>
      <c r="C5479" s="12" t="str">
        <f>IF('Atual-TXT'!A5500&lt;&gt;"",VALUE(RIGHT(LEFT('Atual-TXT'!A5500,75),23)),"")</f>
        <v/>
      </c>
      <c r="D5479" s="11" t="str">
        <f>IF('Atual-TXT'!A5500&lt;&gt;"",RIGHT(LEFT('Atual-TXT'!A5500,77),1),"")</f>
        <v/>
      </c>
      <c r="E5479" s="12" t="str">
        <f>IF('Atual-TXT'!A5500&lt;&gt;"",IF(MOD(VALUE(LEFT(A5479,1)),2)=1,IF(D5479="D",C5479,-C5479),IF(D5479="C",C5479,-C5479)),"")</f>
        <v/>
      </c>
    </row>
    <row r="5480" spans="1:5" x14ac:dyDescent="0.2">
      <c r="A5480" s="11" t="str">
        <f>IF('Atual-TXT'!A5501&lt;&gt;"",LEFT('Atual-TXT'!A5501,15),"")</f>
        <v/>
      </c>
      <c r="B5480" s="11" t="str">
        <f>IF('Atual-TXT'!A5501&lt;&gt;"",RIGHT(LEFT('Atual-TXT'!A5501,51),34),"")</f>
        <v/>
      </c>
      <c r="C5480" s="12" t="str">
        <f>IF('Atual-TXT'!A5501&lt;&gt;"",VALUE(RIGHT(LEFT('Atual-TXT'!A5501,75),23)),"")</f>
        <v/>
      </c>
      <c r="D5480" s="11" t="str">
        <f>IF('Atual-TXT'!A5501&lt;&gt;"",RIGHT(LEFT('Atual-TXT'!A5501,77),1),"")</f>
        <v/>
      </c>
      <c r="E5480" s="12" t="str">
        <f>IF('Atual-TXT'!A5501&lt;&gt;"",IF(MOD(VALUE(LEFT(A5480,1)),2)=1,IF(D5480="D",C5480,-C5480),IF(D5480="C",C5480,-C5480)),"")</f>
        <v/>
      </c>
    </row>
    <row r="5481" spans="1:5" x14ac:dyDescent="0.2">
      <c r="A5481" s="11" t="str">
        <f>IF('Atual-TXT'!A5502&lt;&gt;"",LEFT('Atual-TXT'!A5502,15),"")</f>
        <v/>
      </c>
      <c r="B5481" s="11" t="str">
        <f>IF('Atual-TXT'!A5502&lt;&gt;"",RIGHT(LEFT('Atual-TXT'!A5502,51),34),"")</f>
        <v/>
      </c>
      <c r="C5481" s="12" t="str">
        <f>IF('Atual-TXT'!A5502&lt;&gt;"",VALUE(RIGHT(LEFT('Atual-TXT'!A5502,75),23)),"")</f>
        <v/>
      </c>
      <c r="D5481" s="11" t="str">
        <f>IF('Atual-TXT'!A5502&lt;&gt;"",RIGHT(LEFT('Atual-TXT'!A5502,77),1),"")</f>
        <v/>
      </c>
      <c r="E5481" s="12" t="str">
        <f>IF('Atual-TXT'!A5502&lt;&gt;"",IF(MOD(VALUE(LEFT(A5481,1)),2)=1,IF(D5481="D",C5481,-C5481),IF(D5481="C",C5481,-C5481)),"")</f>
        <v/>
      </c>
    </row>
    <row r="5482" spans="1:5" x14ac:dyDescent="0.2">
      <c r="A5482" s="11" t="str">
        <f>IF('Atual-TXT'!A5503&lt;&gt;"",LEFT('Atual-TXT'!A5503,15),"")</f>
        <v/>
      </c>
      <c r="B5482" s="11" t="str">
        <f>IF('Atual-TXT'!A5503&lt;&gt;"",RIGHT(LEFT('Atual-TXT'!A5503,51),34),"")</f>
        <v/>
      </c>
      <c r="C5482" s="12" t="str">
        <f>IF('Atual-TXT'!A5503&lt;&gt;"",VALUE(RIGHT(LEFT('Atual-TXT'!A5503,75),23)),"")</f>
        <v/>
      </c>
      <c r="D5482" s="11" t="str">
        <f>IF('Atual-TXT'!A5503&lt;&gt;"",RIGHT(LEFT('Atual-TXT'!A5503,77),1),"")</f>
        <v/>
      </c>
      <c r="E5482" s="12" t="str">
        <f>IF('Atual-TXT'!A5503&lt;&gt;"",IF(MOD(VALUE(LEFT(A5482,1)),2)=1,IF(D5482="D",C5482,-C5482),IF(D5482="C",C5482,-C5482)),"")</f>
        <v/>
      </c>
    </row>
    <row r="5483" spans="1:5" x14ac:dyDescent="0.2">
      <c r="A5483" s="11" t="str">
        <f>IF('Atual-TXT'!A5504&lt;&gt;"",LEFT('Atual-TXT'!A5504,15),"")</f>
        <v/>
      </c>
      <c r="B5483" s="11" t="str">
        <f>IF('Atual-TXT'!A5504&lt;&gt;"",RIGHT(LEFT('Atual-TXT'!A5504,51),34),"")</f>
        <v/>
      </c>
      <c r="C5483" s="12" t="str">
        <f>IF('Atual-TXT'!A5504&lt;&gt;"",VALUE(RIGHT(LEFT('Atual-TXT'!A5504,75),23)),"")</f>
        <v/>
      </c>
      <c r="D5483" s="11" t="str">
        <f>IF('Atual-TXT'!A5504&lt;&gt;"",RIGHT(LEFT('Atual-TXT'!A5504,77),1),"")</f>
        <v/>
      </c>
      <c r="E5483" s="12" t="str">
        <f>IF('Atual-TXT'!A5504&lt;&gt;"",IF(MOD(VALUE(LEFT(A5483,1)),2)=1,IF(D5483="D",C5483,-C5483),IF(D5483="C",C5483,-C5483)),"")</f>
        <v/>
      </c>
    </row>
    <row r="5484" spans="1:5" x14ac:dyDescent="0.2">
      <c r="A5484" s="11" t="str">
        <f>IF('Atual-TXT'!A5505&lt;&gt;"",LEFT('Atual-TXT'!A5505,15),"")</f>
        <v/>
      </c>
      <c r="B5484" s="11" t="str">
        <f>IF('Atual-TXT'!A5505&lt;&gt;"",RIGHT(LEFT('Atual-TXT'!A5505,51),34),"")</f>
        <v/>
      </c>
      <c r="C5484" s="12" t="str">
        <f>IF('Atual-TXT'!A5505&lt;&gt;"",VALUE(RIGHT(LEFT('Atual-TXT'!A5505,75),23)),"")</f>
        <v/>
      </c>
      <c r="D5484" s="11" t="str">
        <f>IF('Atual-TXT'!A5505&lt;&gt;"",RIGHT(LEFT('Atual-TXT'!A5505,77),1),"")</f>
        <v/>
      </c>
      <c r="E5484" s="12" t="str">
        <f>IF('Atual-TXT'!A5505&lt;&gt;"",IF(MOD(VALUE(LEFT(A5484,1)),2)=1,IF(D5484="D",C5484,-C5484),IF(D5484="C",C5484,-C5484)),"")</f>
        <v/>
      </c>
    </row>
    <row r="5485" spans="1:5" x14ac:dyDescent="0.2">
      <c r="A5485" s="11" t="str">
        <f>IF('Atual-TXT'!A5506&lt;&gt;"",LEFT('Atual-TXT'!A5506,15),"")</f>
        <v/>
      </c>
      <c r="B5485" s="11" t="str">
        <f>IF('Atual-TXT'!A5506&lt;&gt;"",RIGHT(LEFT('Atual-TXT'!A5506,51),34),"")</f>
        <v/>
      </c>
      <c r="C5485" s="12" t="str">
        <f>IF('Atual-TXT'!A5506&lt;&gt;"",VALUE(RIGHT(LEFT('Atual-TXT'!A5506,75),23)),"")</f>
        <v/>
      </c>
      <c r="D5485" s="11" t="str">
        <f>IF('Atual-TXT'!A5506&lt;&gt;"",RIGHT(LEFT('Atual-TXT'!A5506,77),1),"")</f>
        <v/>
      </c>
      <c r="E5485" s="12" t="str">
        <f>IF('Atual-TXT'!A5506&lt;&gt;"",IF(MOD(VALUE(LEFT(A5485,1)),2)=1,IF(D5485="D",C5485,-C5485),IF(D5485="C",C5485,-C5485)),"")</f>
        <v/>
      </c>
    </row>
    <row r="5486" spans="1:5" x14ac:dyDescent="0.2">
      <c r="A5486" s="11" t="str">
        <f>IF('Atual-TXT'!A5507&lt;&gt;"",LEFT('Atual-TXT'!A5507,15),"")</f>
        <v/>
      </c>
      <c r="B5486" s="11" t="str">
        <f>IF('Atual-TXT'!A5507&lt;&gt;"",RIGHT(LEFT('Atual-TXT'!A5507,51),34),"")</f>
        <v/>
      </c>
      <c r="C5486" s="12" t="str">
        <f>IF('Atual-TXT'!A5507&lt;&gt;"",VALUE(RIGHT(LEFT('Atual-TXT'!A5507,75),23)),"")</f>
        <v/>
      </c>
      <c r="D5486" s="11" t="str">
        <f>IF('Atual-TXT'!A5507&lt;&gt;"",RIGHT(LEFT('Atual-TXT'!A5507,77),1),"")</f>
        <v/>
      </c>
      <c r="E5486" s="12" t="str">
        <f>IF('Atual-TXT'!A5507&lt;&gt;"",IF(MOD(VALUE(LEFT(A5486,1)),2)=1,IF(D5486="D",C5486,-C5486),IF(D5486="C",C5486,-C5486)),"")</f>
        <v/>
      </c>
    </row>
    <row r="5487" spans="1:5" x14ac:dyDescent="0.2">
      <c r="A5487" s="11" t="str">
        <f>IF('Atual-TXT'!A5508&lt;&gt;"",LEFT('Atual-TXT'!A5508,15),"")</f>
        <v/>
      </c>
      <c r="B5487" s="11" t="str">
        <f>IF('Atual-TXT'!A5508&lt;&gt;"",RIGHT(LEFT('Atual-TXT'!A5508,51),34),"")</f>
        <v/>
      </c>
      <c r="C5487" s="12" t="str">
        <f>IF('Atual-TXT'!A5508&lt;&gt;"",VALUE(RIGHT(LEFT('Atual-TXT'!A5508,75),23)),"")</f>
        <v/>
      </c>
      <c r="D5487" s="11" t="str">
        <f>IF('Atual-TXT'!A5508&lt;&gt;"",RIGHT(LEFT('Atual-TXT'!A5508,77),1),"")</f>
        <v/>
      </c>
      <c r="E5487" s="12" t="str">
        <f>IF('Atual-TXT'!A5508&lt;&gt;"",IF(MOD(VALUE(LEFT(A5487,1)),2)=1,IF(D5487="D",C5487,-C5487),IF(D5487="C",C5487,-C5487)),"")</f>
        <v/>
      </c>
    </row>
    <row r="5488" spans="1:5" x14ac:dyDescent="0.2">
      <c r="A5488" s="11" t="str">
        <f>IF('Atual-TXT'!A5509&lt;&gt;"",LEFT('Atual-TXT'!A5509,15),"")</f>
        <v/>
      </c>
      <c r="B5488" s="11" t="str">
        <f>IF('Atual-TXT'!A5509&lt;&gt;"",RIGHT(LEFT('Atual-TXT'!A5509,51),34),"")</f>
        <v/>
      </c>
      <c r="C5488" s="12" t="str">
        <f>IF('Atual-TXT'!A5509&lt;&gt;"",VALUE(RIGHT(LEFT('Atual-TXT'!A5509,75),23)),"")</f>
        <v/>
      </c>
      <c r="D5488" s="11" t="str">
        <f>IF('Atual-TXT'!A5509&lt;&gt;"",RIGHT(LEFT('Atual-TXT'!A5509,77),1),"")</f>
        <v/>
      </c>
      <c r="E5488" s="12" t="str">
        <f>IF('Atual-TXT'!A5509&lt;&gt;"",IF(MOD(VALUE(LEFT(A5488,1)),2)=1,IF(D5488="D",C5488,-C5488),IF(D5488="C",C5488,-C5488)),"")</f>
        <v/>
      </c>
    </row>
    <row r="5489" spans="1:5" x14ac:dyDescent="0.2">
      <c r="A5489" s="11" t="str">
        <f>IF('Atual-TXT'!A5510&lt;&gt;"",LEFT('Atual-TXT'!A5510,15),"")</f>
        <v/>
      </c>
      <c r="B5489" s="11" t="str">
        <f>IF('Atual-TXT'!A5510&lt;&gt;"",RIGHT(LEFT('Atual-TXT'!A5510,51),34),"")</f>
        <v/>
      </c>
      <c r="C5489" s="12" t="str">
        <f>IF('Atual-TXT'!A5510&lt;&gt;"",VALUE(RIGHT(LEFT('Atual-TXT'!A5510,75),23)),"")</f>
        <v/>
      </c>
      <c r="D5489" s="11" t="str">
        <f>IF('Atual-TXT'!A5510&lt;&gt;"",RIGHT(LEFT('Atual-TXT'!A5510,77),1),"")</f>
        <v/>
      </c>
      <c r="E5489" s="12" t="str">
        <f>IF('Atual-TXT'!A5510&lt;&gt;"",IF(MOD(VALUE(LEFT(A5489,1)),2)=1,IF(D5489="D",C5489,-C5489),IF(D5489="C",C5489,-C5489)),"")</f>
        <v/>
      </c>
    </row>
    <row r="5490" spans="1:5" x14ac:dyDescent="0.2">
      <c r="A5490" s="11" t="str">
        <f>IF('Atual-TXT'!A5511&lt;&gt;"",LEFT('Atual-TXT'!A5511,15),"")</f>
        <v/>
      </c>
      <c r="B5490" s="11" t="str">
        <f>IF('Atual-TXT'!A5511&lt;&gt;"",RIGHT(LEFT('Atual-TXT'!A5511,51),34),"")</f>
        <v/>
      </c>
      <c r="C5490" s="12" t="str">
        <f>IF('Atual-TXT'!A5511&lt;&gt;"",VALUE(RIGHT(LEFT('Atual-TXT'!A5511,75),23)),"")</f>
        <v/>
      </c>
      <c r="D5490" s="11" t="str">
        <f>IF('Atual-TXT'!A5511&lt;&gt;"",RIGHT(LEFT('Atual-TXT'!A5511,77),1),"")</f>
        <v/>
      </c>
      <c r="E5490" s="12" t="str">
        <f>IF('Atual-TXT'!A5511&lt;&gt;"",IF(MOD(VALUE(LEFT(A5490,1)),2)=1,IF(D5490="D",C5490,-C5490),IF(D5490="C",C5490,-C5490)),"")</f>
        <v/>
      </c>
    </row>
    <row r="5491" spans="1:5" x14ac:dyDescent="0.2">
      <c r="A5491" s="11" t="str">
        <f>IF('Atual-TXT'!A5512&lt;&gt;"",LEFT('Atual-TXT'!A5512,15),"")</f>
        <v/>
      </c>
      <c r="B5491" s="11" t="str">
        <f>IF('Atual-TXT'!A5512&lt;&gt;"",RIGHT(LEFT('Atual-TXT'!A5512,51),34),"")</f>
        <v/>
      </c>
      <c r="C5491" s="12" t="str">
        <f>IF('Atual-TXT'!A5512&lt;&gt;"",VALUE(RIGHT(LEFT('Atual-TXT'!A5512,75),23)),"")</f>
        <v/>
      </c>
      <c r="D5491" s="11" t="str">
        <f>IF('Atual-TXT'!A5512&lt;&gt;"",RIGHT(LEFT('Atual-TXT'!A5512,77),1),"")</f>
        <v/>
      </c>
      <c r="E5491" s="12" t="str">
        <f>IF('Atual-TXT'!A5512&lt;&gt;"",IF(MOD(VALUE(LEFT(A5491,1)),2)=1,IF(D5491="D",C5491,-C5491),IF(D5491="C",C5491,-C5491)),"")</f>
        <v/>
      </c>
    </row>
    <row r="5492" spans="1:5" x14ac:dyDescent="0.2">
      <c r="A5492" s="11" t="str">
        <f>IF('Atual-TXT'!A5513&lt;&gt;"",LEFT('Atual-TXT'!A5513,15),"")</f>
        <v/>
      </c>
      <c r="B5492" s="11" t="str">
        <f>IF('Atual-TXT'!A5513&lt;&gt;"",RIGHT(LEFT('Atual-TXT'!A5513,51),34),"")</f>
        <v/>
      </c>
      <c r="C5492" s="12" t="str">
        <f>IF('Atual-TXT'!A5513&lt;&gt;"",VALUE(RIGHT(LEFT('Atual-TXT'!A5513,75),23)),"")</f>
        <v/>
      </c>
      <c r="D5492" s="11" t="str">
        <f>IF('Atual-TXT'!A5513&lt;&gt;"",RIGHT(LEFT('Atual-TXT'!A5513,77),1),"")</f>
        <v/>
      </c>
      <c r="E5492" s="12" t="str">
        <f>IF('Atual-TXT'!A5513&lt;&gt;"",IF(MOD(VALUE(LEFT(A5492,1)),2)=1,IF(D5492="D",C5492,-C5492),IF(D5492="C",C5492,-C5492)),"")</f>
        <v/>
      </c>
    </row>
    <row r="5493" spans="1:5" x14ac:dyDescent="0.2">
      <c r="A5493" s="11" t="str">
        <f>IF('Atual-TXT'!A5514&lt;&gt;"",LEFT('Atual-TXT'!A5514,15),"")</f>
        <v/>
      </c>
      <c r="B5493" s="11" t="str">
        <f>IF('Atual-TXT'!A5514&lt;&gt;"",RIGHT(LEFT('Atual-TXT'!A5514,51),34),"")</f>
        <v/>
      </c>
      <c r="C5493" s="12" t="str">
        <f>IF('Atual-TXT'!A5514&lt;&gt;"",VALUE(RIGHT(LEFT('Atual-TXT'!A5514,75),23)),"")</f>
        <v/>
      </c>
      <c r="D5493" s="11" t="str">
        <f>IF('Atual-TXT'!A5514&lt;&gt;"",RIGHT(LEFT('Atual-TXT'!A5514,77),1),"")</f>
        <v/>
      </c>
      <c r="E5493" s="12" t="str">
        <f>IF('Atual-TXT'!A5514&lt;&gt;"",IF(MOD(VALUE(LEFT(A5493,1)),2)=1,IF(D5493="D",C5493,-C5493),IF(D5493="C",C5493,-C5493)),"")</f>
        <v/>
      </c>
    </row>
    <row r="5494" spans="1:5" x14ac:dyDescent="0.2">
      <c r="A5494" s="11" t="str">
        <f>IF('Atual-TXT'!A5515&lt;&gt;"",LEFT('Atual-TXT'!A5515,15),"")</f>
        <v/>
      </c>
      <c r="B5494" s="11" t="str">
        <f>IF('Atual-TXT'!A5515&lt;&gt;"",RIGHT(LEFT('Atual-TXT'!A5515,51),34),"")</f>
        <v/>
      </c>
      <c r="C5494" s="12" t="str">
        <f>IF('Atual-TXT'!A5515&lt;&gt;"",VALUE(RIGHT(LEFT('Atual-TXT'!A5515,75),23)),"")</f>
        <v/>
      </c>
      <c r="D5494" s="11" t="str">
        <f>IF('Atual-TXT'!A5515&lt;&gt;"",RIGHT(LEFT('Atual-TXT'!A5515,77),1),"")</f>
        <v/>
      </c>
      <c r="E5494" s="12" t="str">
        <f>IF('Atual-TXT'!A5515&lt;&gt;"",IF(MOD(VALUE(LEFT(A5494,1)),2)=1,IF(D5494="D",C5494,-C5494),IF(D5494="C",C5494,-C5494)),"")</f>
        <v/>
      </c>
    </row>
    <row r="5495" spans="1:5" x14ac:dyDescent="0.2">
      <c r="A5495" s="11" t="str">
        <f>IF('Atual-TXT'!A5516&lt;&gt;"",LEFT('Atual-TXT'!A5516,15),"")</f>
        <v/>
      </c>
      <c r="B5495" s="11" t="str">
        <f>IF('Atual-TXT'!A5516&lt;&gt;"",RIGHT(LEFT('Atual-TXT'!A5516,51),34),"")</f>
        <v/>
      </c>
      <c r="C5495" s="12" t="str">
        <f>IF('Atual-TXT'!A5516&lt;&gt;"",VALUE(RIGHT(LEFT('Atual-TXT'!A5516,75),23)),"")</f>
        <v/>
      </c>
      <c r="D5495" s="11" t="str">
        <f>IF('Atual-TXT'!A5516&lt;&gt;"",RIGHT(LEFT('Atual-TXT'!A5516,77),1),"")</f>
        <v/>
      </c>
      <c r="E5495" s="12" t="str">
        <f>IF('Atual-TXT'!A5516&lt;&gt;"",IF(MOD(VALUE(LEFT(A5495,1)),2)=1,IF(D5495="D",C5495,-C5495),IF(D5495="C",C5495,-C5495)),"")</f>
        <v/>
      </c>
    </row>
    <row r="5496" spans="1:5" x14ac:dyDescent="0.2">
      <c r="A5496" s="11" t="str">
        <f>IF('Atual-TXT'!A5517&lt;&gt;"",LEFT('Atual-TXT'!A5517,15),"")</f>
        <v/>
      </c>
      <c r="B5496" s="11" t="str">
        <f>IF('Atual-TXT'!A5517&lt;&gt;"",RIGHT(LEFT('Atual-TXT'!A5517,51),34),"")</f>
        <v/>
      </c>
      <c r="C5496" s="12" t="str">
        <f>IF('Atual-TXT'!A5517&lt;&gt;"",VALUE(RIGHT(LEFT('Atual-TXT'!A5517,75),23)),"")</f>
        <v/>
      </c>
      <c r="D5496" s="11" t="str">
        <f>IF('Atual-TXT'!A5517&lt;&gt;"",RIGHT(LEFT('Atual-TXT'!A5517,77),1),"")</f>
        <v/>
      </c>
      <c r="E5496" s="12" t="str">
        <f>IF('Atual-TXT'!A5517&lt;&gt;"",IF(MOD(VALUE(LEFT(A5496,1)),2)=1,IF(D5496="D",C5496,-C5496),IF(D5496="C",C5496,-C5496)),"")</f>
        <v/>
      </c>
    </row>
    <row r="5497" spans="1:5" x14ac:dyDescent="0.2">
      <c r="A5497" s="11" t="str">
        <f>IF('Atual-TXT'!A5518&lt;&gt;"",LEFT('Atual-TXT'!A5518,15),"")</f>
        <v/>
      </c>
      <c r="B5497" s="11" t="str">
        <f>IF('Atual-TXT'!A5518&lt;&gt;"",RIGHT(LEFT('Atual-TXT'!A5518,51),34),"")</f>
        <v/>
      </c>
      <c r="C5497" s="12" t="str">
        <f>IF('Atual-TXT'!A5518&lt;&gt;"",VALUE(RIGHT(LEFT('Atual-TXT'!A5518,75),23)),"")</f>
        <v/>
      </c>
      <c r="D5497" s="11" t="str">
        <f>IF('Atual-TXT'!A5518&lt;&gt;"",RIGHT(LEFT('Atual-TXT'!A5518,77),1),"")</f>
        <v/>
      </c>
      <c r="E5497" s="12" t="str">
        <f>IF('Atual-TXT'!A5518&lt;&gt;"",IF(MOD(VALUE(LEFT(A5497,1)),2)=1,IF(D5497="D",C5497,-C5497),IF(D5497="C",C5497,-C5497)),"")</f>
        <v/>
      </c>
    </row>
    <row r="5498" spans="1:5" x14ac:dyDescent="0.2">
      <c r="A5498" s="11" t="str">
        <f>IF('Atual-TXT'!A5519&lt;&gt;"",LEFT('Atual-TXT'!A5519,15),"")</f>
        <v/>
      </c>
      <c r="B5498" s="11" t="str">
        <f>IF('Atual-TXT'!A5519&lt;&gt;"",RIGHT(LEFT('Atual-TXT'!A5519,51),34),"")</f>
        <v/>
      </c>
      <c r="C5498" s="12" t="str">
        <f>IF('Atual-TXT'!A5519&lt;&gt;"",VALUE(RIGHT(LEFT('Atual-TXT'!A5519,75),23)),"")</f>
        <v/>
      </c>
      <c r="D5498" s="11" t="str">
        <f>IF('Atual-TXT'!A5519&lt;&gt;"",RIGHT(LEFT('Atual-TXT'!A5519,77),1),"")</f>
        <v/>
      </c>
      <c r="E5498" s="12" t="str">
        <f>IF('Atual-TXT'!A5519&lt;&gt;"",IF(MOD(VALUE(LEFT(A5498,1)),2)=1,IF(D5498="D",C5498,-C5498),IF(D5498="C",C5498,-C5498)),"")</f>
        <v/>
      </c>
    </row>
    <row r="5499" spans="1:5" x14ac:dyDescent="0.2">
      <c r="A5499" s="11" t="str">
        <f>IF('Atual-TXT'!A5520&lt;&gt;"",LEFT('Atual-TXT'!A5520,15),"")</f>
        <v/>
      </c>
      <c r="B5499" s="11" t="str">
        <f>IF('Atual-TXT'!A5520&lt;&gt;"",RIGHT(LEFT('Atual-TXT'!A5520,51),34),"")</f>
        <v/>
      </c>
      <c r="C5499" s="12" t="str">
        <f>IF('Atual-TXT'!A5520&lt;&gt;"",VALUE(RIGHT(LEFT('Atual-TXT'!A5520,75),23)),"")</f>
        <v/>
      </c>
      <c r="D5499" s="11" t="str">
        <f>IF('Atual-TXT'!A5520&lt;&gt;"",RIGHT(LEFT('Atual-TXT'!A5520,77),1),"")</f>
        <v/>
      </c>
      <c r="E5499" s="12" t="str">
        <f>IF('Atual-TXT'!A5520&lt;&gt;"",IF(MOD(VALUE(LEFT(A5499,1)),2)=1,IF(D5499="D",C5499,-C5499),IF(D5499="C",C5499,-C5499)),"")</f>
        <v/>
      </c>
    </row>
    <row r="5500" spans="1:5" x14ac:dyDescent="0.2">
      <c r="A5500" s="11" t="str">
        <f>IF('Atual-TXT'!A5521&lt;&gt;"",LEFT('Atual-TXT'!A5521,15),"")</f>
        <v/>
      </c>
      <c r="B5500" s="11" t="str">
        <f>IF('Atual-TXT'!A5521&lt;&gt;"",RIGHT(LEFT('Atual-TXT'!A5521,51),34),"")</f>
        <v/>
      </c>
      <c r="C5500" s="12" t="str">
        <f>IF('Atual-TXT'!A5521&lt;&gt;"",VALUE(RIGHT(LEFT('Atual-TXT'!A5521,75),23)),"")</f>
        <v/>
      </c>
      <c r="D5500" s="11" t="str">
        <f>IF('Atual-TXT'!A5521&lt;&gt;"",RIGHT(LEFT('Atual-TXT'!A5521,77),1),"")</f>
        <v/>
      </c>
      <c r="E5500" s="12" t="str">
        <f>IF('Atual-TXT'!A5521&lt;&gt;"",IF(MOD(VALUE(LEFT(A5500,1)),2)=1,IF(D5500="D",C5500,-C5500),IF(D5500="C",C5500,-C5500)),"")</f>
        <v/>
      </c>
    </row>
    <row r="5501" spans="1:5" x14ac:dyDescent="0.2">
      <c r="A5501" s="11" t="str">
        <f>IF('Atual-TXT'!A5522&lt;&gt;"",LEFT('Atual-TXT'!A5522,15),"")</f>
        <v/>
      </c>
      <c r="B5501" s="11" t="str">
        <f>IF('Atual-TXT'!A5522&lt;&gt;"",RIGHT(LEFT('Atual-TXT'!A5522,51),34),"")</f>
        <v/>
      </c>
      <c r="C5501" s="12" t="str">
        <f>IF('Atual-TXT'!A5522&lt;&gt;"",VALUE(RIGHT(LEFT('Atual-TXT'!A5522,75),23)),"")</f>
        <v/>
      </c>
      <c r="D5501" s="11" t="str">
        <f>IF('Atual-TXT'!A5522&lt;&gt;"",RIGHT(LEFT('Atual-TXT'!A5522,77),1),"")</f>
        <v/>
      </c>
      <c r="E5501" s="12" t="str">
        <f>IF('Atual-TXT'!A5522&lt;&gt;"",IF(MOD(VALUE(LEFT(A5501,1)),2)=1,IF(D5501="D",C5501,-C5501),IF(D5501="C",C5501,-C5501)),"")</f>
        <v/>
      </c>
    </row>
    <row r="5502" spans="1:5" x14ac:dyDescent="0.2">
      <c r="A5502" s="11" t="str">
        <f>IF('Atual-TXT'!A5523&lt;&gt;"",LEFT('Atual-TXT'!A5523,15),"")</f>
        <v/>
      </c>
      <c r="B5502" s="11" t="str">
        <f>IF('Atual-TXT'!A5523&lt;&gt;"",RIGHT(LEFT('Atual-TXT'!A5523,51),34),"")</f>
        <v/>
      </c>
      <c r="C5502" s="12" t="str">
        <f>IF('Atual-TXT'!A5523&lt;&gt;"",VALUE(RIGHT(LEFT('Atual-TXT'!A5523,75),23)),"")</f>
        <v/>
      </c>
      <c r="D5502" s="11" t="str">
        <f>IF('Atual-TXT'!A5523&lt;&gt;"",RIGHT(LEFT('Atual-TXT'!A5523,77),1),"")</f>
        <v/>
      </c>
      <c r="E5502" s="12" t="str">
        <f>IF('Atual-TXT'!A5523&lt;&gt;"",IF(MOD(VALUE(LEFT(A5502,1)),2)=1,IF(D5502="D",C5502,-C5502),IF(D5502="C",C5502,-C5502)),"")</f>
        <v/>
      </c>
    </row>
    <row r="5503" spans="1:5" x14ac:dyDescent="0.2">
      <c r="A5503" s="11" t="str">
        <f>IF('Atual-TXT'!A5524&lt;&gt;"",LEFT('Atual-TXT'!A5524,15),"")</f>
        <v/>
      </c>
      <c r="B5503" s="11" t="str">
        <f>IF('Atual-TXT'!A5524&lt;&gt;"",RIGHT(LEFT('Atual-TXT'!A5524,51),34),"")</f>
        <v/>
      </c>
      <c r="C5503" s="12" t="str">
        <f>IF('Atual-TXT'!A5524&lt;&gt;"",VALUE(RIGHT(LEFT('Atual-TXT'!A5524,75),23)),"")</f>
        <v/>
      </c>
      <c r="D5503" s="11" t="str">
        <f>IF('Atual-TXT'!A5524&lt;&gt;"",RIGHT(LEFT('Atual-TXT'!A5524,77),1),"")</f>
        <v/>
      </c>
      <c r="E5503" s="12" t="str">
        <f>IF('Atual-TXT'!A5524&lt;&gt;"",IF(MOD(VALUE(LEFT(A5503,1)),2)=1,IF(D5503="D",C5503,-C5503),IF(D5503="C",C5503,-C5503)),"")</f>
        <v/>
      </c>
    </row>
    <row r="5504" spans="1:5" x14ac:dyDescent="0.2">
      <c r="A5504" s="11" t="str">
        <f>IF('Atual-TXT'!A5525&lt;&gt;"",LEFT('Atual-TXT'!A5525,15),"")</f>
        <v/>
      </c>
      <c r="B5504" s="11" t="str">
        <f>IF('Atual-TXT'!A5525&lt;&gt;"",RIGHT(LEFT('Atual-TXT'!A5525,51),34),"")</f>
        <v/>
      </c>
      <c r="C5504" s="12" t="str">
        <f>IF('Atual-TXT'!A5525&lt;&gt;"",VALUE(RIGHT(LEFT('Atual-TXT'!A5525,75),23)),"")</f>
        <v/>
      </c>
      <c r="D5504" s="11" t="str">
        <f>IF('Atual-TXT'!A5525&lt;&gt;"",RIGHT(LEFT('Atual-TXT'!A5525,77),1),"")</f>
        <v/>
      </c>
      <c r="E5504" s="12" t="str">
        <f>IF('Atual-TXT'!A5525&lt;&gt;"",IF(MOD(VALUE(LEFT(A5504,1)),2)=1,IF(D5504="D",C5504,-C5504),IF(D5504="C",C5504,-C5504)),"")</f>
        <v/>
      </c>
    </row>
    <row r="5505" spans="1:5" x14ac:dyDescent="0.2">
      <c r="A5505" s="11" t="str">
        <f>IF('Atual-TXT'!A5526&lt;&gt;"",LEFT('Atual-TXT'!A5526,15),"")</f>
        <v/>
      </c>
      <c r="B5505" s="11" t="str">
        <f>IF('Atual-TXT'!A5526&lt;&gt;"",RIGHT(LEFT('Atual-TXT'!A5526,51),34),"")</f>
        <v/>
      </c>
      <c r="C5505" s="12" t="str">
        <f>IF('Atual-TXT'!A5526&lt;&gt;"",VALUE(RIGHT(LEFT('Atual-TXT'!A5526,75),23)),"")</f>
        <v/>
      </c>
      <c r="D5505" s="11" t="str">
        <f>IF('Atual-TXT'!A5526&lt;&gt;"",RIGHT(LEFT('Atual-TXT'!A5526,77),1),"")</f>
        <v/>
      </c>
      <c r="E5505" s="12" t="str">
        <f>IF('Atual-TXT'!A5526&lt;&gt;"",IF(MOD(VALUE(LEFT(A5505,1)),2)=1,IF(D5505="D",C5505,-C5505),IF(D5505="C",C5505,-C5505)),"")</f>
        <v/>
      </c>
    </row>
    <row r="5506" spans="1:5" x14ac:dyDescent="0.2">
      <c r="A5506" s="11" t="str">
        <f>IF('Atual-TXT'!A5527&lt;&gt;"",LEFT('Atual-TXT'!A5527,15),"")</f>
        <v/>
      </c>
      <c r="B5506" s="11" t="str">
        <f>IF('Atual-TXT'!A5527&lt;&gt;"",RIGHT(LEFT('Atual-TXT'!A5527,51),34),"")</f>
        <v/>
      </c>
      <c r="C5506" s="12" t="str">
        <f>IF('Atual-TXT'!A5527&lt;&gt;"",VALUE(RIGHT(LEFT('Atual-TXT'!A5527,75),23)),"")</f>
        <v/>
      </c>
      <c r="D5506" s="11" t="str">
        <f>IF('Atual-TXT'!A5527&lt;&gt;"",RIGHT(LEFT('Atual-TXT'!A5527,77),1),"")</f>
        <v/>
      </c>
      <c r="E5506" s="12" t="str">
        <f>IF('Atual-TXT'!A5527&lt;&gt;"",IF(MOD(VALUE(LEFT(A5506,1)),2)=1,IF(D5506="D",C5506,-C5506),IF(D5506="C",C5506,-C5506)),"")</f>
        <v/>
      </c>
    </row>
    <row r="5507" spans="1:5" x14ac:dyDescent="0.2">
      <c r="A5507" s="11" t="str">
        <f>IF('Atual-TXT'!A5528&lt;&gt;"",LEFT('Atual-TXT'!A5528,15),"")</f>
        <v/>
      </c>
      <c r="B5507" s="11" t="str">
        <f>IF('Atual-TXT'!A5528&lt;&gt;"",RIGHT(LEFT('Atual-TXT'!A5528,51),34),"")</f>
        <v/>
      </c>
      <c r="C5507" s="12" t="str">
        <f>IF('Atual-TXT'!A5528&lt;&gt;"",VALUE(RIGHT(LEFT('Atual-TXT'!A5528,75),23)),"")</f>
        <v/>
      </c>
      <c r="D5507" s="11" t="str">
        <f>IF('Atual-TXT'!A5528&lt;&gt;"",RIGHT(LEFT('Atual-TXT'!A5528,77),1),"")</f>
        <v/>
      </c>
      <c r="E5507" s="12" t="str">
        <f>IF('Atual-TXT'!A5528&lt;&gt;"",IF(MOD(VALUE(LEFT(A5507,1)),2)=1,IF(D5507="D",C5507,-C5507),IF(D5507="C",C5507,-C5507)),"")</f>
        <v/>
      </c>
    </row>
    <row r="5508" spans="1:5" x14ac:dyDescent="0.2">
      <c r="A5508" s="11" t="str">
        <f>IF('Atual-TXT'!A5529&lt;&gt;"",LEFT('Atual-TXT'!A5529,15),"")</f>
        <v/>
      </c>
      <c r="B5508" s="11" t="str">
        <f>IF('Atual-TXT'!A5529&lt;&gt;"",RIGHT(LEFT('Atual-TXT'!A5529,51),34),"")</f>
        <v/>
      </c>
      <c r="C5508" s="12" t="str">
        <f>IF('Atual-TXT'!A5529&lt;&gt;"",VALUE(RIGHT(LEFT('Atual-TXT'!A5529,75),23)),"")</f>
        <v/>
      </c>
      <c r="D5508" s="11" t="str">
        <f>IF('Atual-TXT'!A5529&lt;&gt;"",RIGHT(LEFT('Atual-TXT'!A5529,77),1),"")</f>
        <v/>
      </c>
      <c r="E5508" s="12" t="str">
        <f>IF('Atual-TXT'!A5529&lt;&gt;"",IF(MOD(VALUE(LEFT(A5508,1)),2)=1,IF(D5508="D",C5508,-C5508),IF(D5508="C",C5508,-C5508)),"")</f>
        <v/>
      </c>
    </row>
    <row r="5509" spans="1:5" x14ac:dyDescent="0.2">
      <c r="A5509" s="11" t="str">
        <f>IF('Atual-TXT'!A5530&lt;&gt;"",LEFT('Atual-TXT'!A5530,15),"")</f>
        <v/>
      </c>
      <c r="B5509" s="11" t="str">
        <f>IF('Atual-TXT'!A5530&lt;&gt;"",RIGHT(LEFT('Atual-TXT'!A5530,51),34),"")</f>
        <v/>
      </c>
      <c r="C5509" s="12" t="str">
        <f>IF('Atual-TXT'!A5530&lt;&gt;"",VALUE(RIGHT(LEFT('Atual-TXT'!A5530,75),23)),"")</f>
        <v/>
      </c>
      <c r="D5509" s="11" t="str">
        <f>IF('Atual-TXT'!A5530&lt;&gt;"",RIGHT(LEFT('Atual-TXT'!A5530,77),1),"")</f>
        <v/>
      </c>
      <c r="E5509" s="12" t="str">
        <f>IF('Atual-TXT'!A5530&lt;&gt;"",IF(MOD(VALUE(LEFT(A5509,1)),2)=1,IF(D5509="D",C5509,-C5509),IF(D5509="C",C5509,-C5509)),"")</f>
        <v/>
      </c>
    </row>
    <row r="5510" spans="1:5" x14ac:dyDescent="0.2">
      <c r="A5510" s="11" t="str">
        <f>IF('Atual-TXT'!A5531&lt;&gt;"",LEFT('Atual-TXT'!A5531,15),"")</f>
        <v/>
      </c>
      <c r="B5510" s="11" t="str">
        <f>IF('Atual-TXT'!A5531&lt;&gt;"",RIGHT(LEFT('Atual-TXT'!A5531,51),34),"")</f>
        <v/>
      </c>
      <c r="C5510" s="12" t="str">
        <f>IF('Atual-TXT'!A5531&lt;&gt;"",VALUE(RIGHT(LEFT('Atual-TXT'!A5531,75),23)),"")</f>
        <v/>
      </c>
      <c r="D5510" s="11" t="str">
        <f>IF('Atual-TXT'!A5531&lt;&gt;"",RIGHT(LEFT('Atual-TXT'!A5531,77),1),"")</f>
        <v/>
      </c>
      <c r="E5510" s="12" t="str">
        <f>IF('Atual-TXT'!A5531&lt;&gt;"",IF(MOD(VALUE(LEFT(A5510,1)),2)=1,IF(D5510="D",C5510,-C5510),IF(D5510="C",C5510,-C5510)),"")</f>
        <v/>
      </c>
    </row>
    <row r="5511" spans="1:5" x14ac:dyDescent="0.2">
      <c r="A5511" s="11" t="str">
        <f>IF('Atual-TXT'!A5532&lt;&gt;"",LEFT('Atual-TXT'!A5532,15),"")</f>
        <v/>
      </c>
      <c r="B5511" s="11" t="str">
        <f>IF('Atual-TXT'!A5532&lt;&gt;"",RIGHT(LEFT('Atual-TXT'!A5532,51),34),"")</f>
        <v/>
      </c>
      <c r="C5511" s="12" t="str">
        <f>IF('Atual-TXT'!A5532&lt;&gt;"",VALUE(RIGHT(LEFT('Atual-TXT'!A5532,75),23)),"")</f>
        <v/>
      </c>
      <c r="D5511" s="11" t="str">
        <f>IF('Atual-TXT'!A5532&lt;&gt;"",RIGHT(LEFT('Atual-TXT'!A5532,77),1),"")</f>
        <v/>
      </c>
      <c r="E5511" s="12" t="str">
        <f>IF('Atual-TXT'!A5532&lt;&gt;"",IF(MOD(VALUE(LEFT(A5511,1)),2)=1,IF(D5511="D",C5511,-C5511),IF(D5511="C",C5511,-C5511)),"")</f>
        <v/>
      </c>
    </row>
    <row r="5512" spans="1:5" x14ac:dyDescent="0.2">
      <c r="A5512" s="11" t="str">
        <f>IF('Atual-TXT'!A5533&lt;&gt;"",LEFT('Atual-TXT'!A5533,15),"")</f>
        <v/>
      </c>
      <c r="B5512" s="11" t="str">
        <f>IF('Atual-TXT'!A5533&lt;&gt;"",RIGHT(LEFT('Atual-TXT'!A5533,51),34),"")</f>
        <v/>
      </c>
      <c r="C5512" s="12" t="str">
        <f>IF('Atual-TXT'!A5533&lt;&gt;"",VALUE(RIGHT(LEFT('Atual-TXT'!A5533,75),23)),"")</f>
        <v/>
      </c>
      <c r="D5512" s="11" t="str">
        <f>IF('Atual-TXT'!A5533&lt;&gt;"",RIGHT(LEFT('Atual-TXT'!A5533,77),1),"")</f>
        <v/>
      </c>
      <c r="E5512" s="12" t="str">
        <f>IF('Atual-TXT'!A5533&lt;&gt;"",IF(MOD(VALUE(LEFT(A5512,1)),2)=1,IF(D5512="D",C5512,-C5512),IF(D5512="C",C5512,-C5512)),"")</f>
        <v/>
      </c>
    </row>
    <row r="5513" spans="1:5" x14ac:dyDescent="0.2">
      <c r="A5513" s="11" t="str">
        <f>IF('Atual-TXT'!A5534&lt;&gt;"",LEFT('Atual-TXT'!A5534,15),"")</f>
        <v/>
      </c>
      <c r="B5513" s="11" t="str">
        <f>IF('Atual-TXT'!A5534&lt;&gt;"",RIGHT(LEFT('Atual-TXT'!A5534,51),34),"")</f>
        <v/>
      </c>
      <c r="C5513" s="12" t="str">
        <f>IF('Atual-TXT'!A5534&lt;&gt;"",VALUE(RIGHT(LEFT('Atual-TXT'!A5534,75),23)),"")</f>
        <v/>
      </c>
      <c r="D5513" s="11" t="str">
        <f>IF('Atual-TXT'!A5534&lt;&gt;"",RIGHT(LEFT('Atual-TXT'!A5534,77),1),"")</f>
        <v/>
      </c>
      <c r="E5513" s="12" t="str">
        <f>IF('Atual-TXT'!A5534&lt;&gt;"",IF(MOD(VALUE(LEFT(A5513,1)),2)=1,IF(D5513="D",C5513,-C5513),IF(D5513="C",C5513,-C5513)),"")</f>
        <v/>
      </c>
    </row>
    <row r="5514" spans="1:5" x14ac:dyDescent="0.2">
      <c r="A5514" s="11" t="str">
        <f>IF('Atual-TXT'!A5535&lt;&gt;"",LEFT('Atual-TXT'!A5535,15),"")</f>
        <v/>
      </c>
      <c r="B5514" s="11" t="str">
        <f>IF('Atual-TXT'!A5535&lt;&gt;"",RIGHT(LEFT('Atual-TXT'!A5535,51),34),"")</f>
        <v/>
      </c>
      <c r="C5514" s="12" t="str">
        <f>IF('Atual-TXT'!A5535&lt;&gt;"",VALUE(RIGHT(LEFT('Atual-TXT'!A5535,75),23)),"")</f>
        <v/>
      </c>
      <c r="D5514" s="11" t="str">
        <f>IF('Atual-TXT'!A5535&lt;&gt;"",RIGHT(LEFT('Atual-TXT'!A5535,77),1),"")</f>
        <v/>
      </c>
      <c r="E5514" s="12" t="str">
        <f>IF('Atual-TXT'!A5535&lt;&gt;"",IF(MOD(VALUE(LEFT(A5514,1)),2)=1,IF(D5514="D",C5514,-C5514),IF(D5514="C",C5514,-C5514)),"")</f>
        <v/>
      </c>
    </row>
    <row r="5515" spans="1:5" x14ac:dyDescent="0.2">
      <c r="A5515" s="11" t="str">
        <f>IF('Atual-TXT'!A5536&lt;&gt;"",LEFT('Atual-TXT'!A5536,15),"")</f>
        <v/>
      </c>
      <c r="B5515" s="11" t="str">
        <f>IF('Atual-TXT'!A5536&lt;&gt;"",RIGHT(LEFT('Atual-TXT'!A5536,51),34),"")</f>
        <v/>
      </c>
      <c r="C5515" s="12" t="str">
        <f>IF('Atual-TXT'!A5536&lt;&gt;"",VALUE(RIGHT(LEFT('Atual-TXT'!A5536,75),23)),"")</f>
        <v/>
      </c>
      <c r="D5515" s="11" t="str">
        <f>IF('Atual-TXT'!A5536&lt;&gt;"",RIGHT(LEFT('Atual-TXT'!A5536,77),1),"")</f>
        <v/>
      </c>
      <c r="E5515" s="12" t="str">
        <f>IF('Atual-TXT'!A5536&lt;&gt;"",IF(MOD(VALUE(LEFT(A5515,1)),2)=1,IF(D5515="D",C5515,-C5515),IF(D5515="C",C5515,-C5515)),"")</f>
        <v/>
      </c>
    </row>
    <row r="5516" spans="1:5" x14ac:dyDescent="0.2">
      <c r="A5516" s="11" t="str">
        <f>IF('Atual-TXT'!A5537&lt;&gt;"",LEFT('Atual-TXT'!A5537,15),"")</f>
        <v/>
      </c>
      <c r="B5516" s="11" t="str">
        <f>IF('Atual-TXT'!A5537&lt;&gt;"",RIGHT(LEFT('Atual-TXT'!A5537,51),34),"")</f>
        <v/>
      </c>
      <c r="C5516" s="12" t="str">
        <f>IF('Atual-TXT'!A5537&lt;&gt;"",VALUE(RIGHT(LEFT('Atual-TXT'!A5537,75),23)),"")</f>
        <v/>
      </c>
      <c r="D5516" s="11" t="str">
        <f>IF('Atual-TXT'!A5537&lt;&gt;"",RIGHT(LEFT('Atual-TXT'!A5537,77),1),"")</f>
        <v/>
      </c>
      <c r="E5516" s="12" t="str">
        <f>IF('Atual-TXT'!A5537&lt;&gt;"",IF(MOD(VALUE(LEFT(A5516,1)),2)=1,IF(D5516="D",C5516,-C5516),IF(D5516="C",C5516,-C5516)),"")</f>
        <v/>
      </c>
    </row>
    <row r="5517" spans="1:5" x14ac:dyDescent="0.2">
      <c r="A5517" s="11" t="str">
        <f>IF('Atual-TXT'!A5538&lt;&gt;"",LEFT('Atual-TXT'!A5538,15),"")</f>
        <v/>
      </c>
      <c r="B5517" s="11" t="str">
        <f>IF('Atual-TXT'!A5538&lt;&gt;"",RIGHT(LEFT('Atual-TXT'!A5538,51),34),"")</f>
        <v/>
      </c>
      <c r="C5517" s="12" t="str">
        <f>IF('Atual-TXT'!A5538&lt;&gt;"",VALUE(RIGHT(LEFT('Atual-TXT'!A5538,75),23)),"")</f>
        <v/>
      </c>
      <c r="D5517" s="11" t="str">
        <f>IF('Atual-TXT'!A5538&lt;&gt;"",RIGHT(LEFT('Atual-TXT'!A5538,77),1),"")</f>
        <v/>
      </c>
      <c r="E5517" s="12" t="str">
        <f>IF('Atual-TXT'!A5538&lt;&gt;"",IF(MOD(VALUE(LEFT(A5517,1)),2)=1,IF(D5517="D",C5517,-C5517),IF(D5517="C",C5517,-C5517)),"")</f>
        <v/>
      </c>
    </row>
    <row r="5518" spans="1:5" x14ac:dyDescent="0.2">
      <c r="A5518" s="11" t="str">
        <f>IF('Atual-TXT'!A5539&lt;&gt;"",LEFT('Atual-TXT'!A5539,15),"")</f>
        <v/>
      </c>
      <c r="B5518" s="11" t="str">
        <f>IF('Atual-TXT'!A5539&lt;&gt;"",RIGHT(LEFT('Atual-TXT'!A5539,51),34),"")</f>
        <v/>
      </c>
      <c r="C5518" s="12" t="str">
        <f>IF('Atual-TXT'!A5539&lt;&gt;"",VALUE(RIGHT(LEFT('Atual-TXT'!A5539,75),23)),"")</f>
        <v/>
      </c>
      <c r="D5518" s="11" t="str">
        <f>IF('Atual-TXT'!A5539&lt;&gt;"",RIGHT(LEFT('Atual-TXT'!A5539,77),1),"")</f>
        <v/>
      </c>
      <c r="E5518" s="12" t="str">
        <f>IF('Atual-TXT'!A5539&lt;&gt;"",IF(MOD(VALUE(LEFT(A5518,1)),2)=1,IF(D5518="D",C5518,-C5518),IF(D5518="C",C5518,-C5518)),"")</f>
        <v/>
      </c>
    </row>
    <row r="5519" spans="1:5" x14ac:dyDescent="0.2">
      <c r="A5519" s="11" t="str">
        <f>IF('Atual-TXT'!A5540&lt;&gt;"",LEFT('Atual-TXT'!A5540,15),"")</f>
        <v/>
      </c>
      <c r="B5519" s="11" t="str">
        <f>IF('Atual-TXT'!A5540&lt;&gt;"",RIGHT(LEFT('Atual-TXT'!A5540,51),34),"")</f>
        <v/>
      </c>
      <c r="C5519" s="12" t="str">
        <f>IF('Atual-TXT'!A5540&lt;&gt;"",VALUE(RIGHT(LEFT('Atual-TXT'!A5540,75),23)),"")</f>
        <v/>
      </c>
      <c r="D5519" s="11" t="str">
        <f>IF('Atual-TXT'!A5540&lt;&gt;"",RIGHT(LEFT('Atual-TXT'!A5540,77),1),"")</f>
        <v/>
      </c>
      <c r="E5519" s="12" t="str">
        <f>IF('Atual-TXT'!A5540&lt;&gt;"",IF(MOD(VALUE(LEFT(A5519,1)),2)=1,IF(D5519="D",C5519,-C5519),IF(D5519="C",C5519,-C5519)),"")</f>
        <v/>
      </c>
    </row>
    <row r="5520" spans="1:5" x14ac:dyDescent="0.2">
      <c r="A5520" s="11" t="str">
        <f>IF('Atual-TXT'!A5541&lt;&gt;"",LEFT('Atual-TXT'!A5541,15),"")</f>
        <v/>
      </c>
      <c r="B5520" s="11" t="str">
        <f>IF('Atual-TXT'!A5541&lt;&gt;"",RIGHT(LEFT('Atual-TXT'!A5541,51),34),"")</f>
        <v/>
      </c>
      <c r="C5520" s="12" t="str">
        <f>IF('Atual-TXT'!A5541&lt;&gt;"",VALUE(RIGHT(LEFT('Atual-TXT'!A5541,75),23)),"")</f>
        <v/>
      </c>
      <c r="D5520" s="11" t="str">
        <f>IF('Atual-TXT'!A5541&lt;&gt;"",RIGHT(LEFT('Atual-TXT'!A5541,77),1),"")</f>
        <v/>
      </c>
      <c r="E5520" s="12" t="str">
        <f>IF('Atual-TXT'!A5541&lt;&gt;"",IF(MOD(VALUE(LEFT(A5520,1)),2)=1,IF(D5520="D",C5520,-C5520),IF(D5520="C",C5520,-C5520)),"")</f>
        <v/>
      </c>
    </row>
    <row r="5521" spans="1:5" x14ac:dyDescent="0.2">
      <c r="A5521" s="11" t="str">
        <f>IF('Atual-TXT'!A5542&lt;&gt;"",LEFT('Atual-TXT'!A5542,15),"")</f>
        <v/>
      </c>
      <c r="B5521" s="11" t="str">
        <f>IF('Atual-TXT'!A5542&lt;&gt;"",RIGHT(LEFT('Atual-TXT'!A5542,51),34),"")</f>
        <v/>
      </c>
      <c r="C5521" s="12" t="str">
        <f>IF('Atual-TXT'!A5542&lt;&gt;"",VALUE(RIGHT(LEFT('Atual-TXT'!A5542,75),23)),"")</f>
        <v/>
      </c>
      <c r="D5521" s="11" t="str">
        <f>IF('Atual-TXT'!A5542&lt;&gt;"",RIGHT(LEFT('Atual-TXT'!A5542,77),1),"")</f>
        <v/>
      </c>
      <c r="E5521" s="12" t="str">
        <f>IF('Atual-TXT'!A5542&lt;&gt;"",IF(MOD(VALUE(LEFT(A5521,1)),2)=1,IF(D5521="D",C5521,-C5521),IF(D5521="C",C5521,-C5521)),"")</f>
        <v/>
      </c>
    </row>
    <row r="5522" spans="1:5" x14ac:dyDescent="0.2">
      <c r="A5522" s="11" t="str">
        <f>IF('Atual-TXT'!A5543&lt;&gt;"",LEFT('Atual-TXT'!A5543,15),"")</f>
        <v/>
      </c>
      <c r="B5522" s="11" t="str">
        <f>IF('Atual-TXT'!A5543&lt;&gt;"",RIGHT(LEFT('Atual-TXT'!A5543,51),34),"")</f>
        <v/>
      </c>
      <c r="C5522" s="12" t="str">
        <f>IF('Atual-TXT'!A5543&lt;&gt;"",VALUE(RIGHT(LEFT('Atual-TXT'!A5543,75),23)),"")</f>
        <v/>
      </c>
      <c r="D5522" s="11" t="str">
        <f>IF('Atual-TXT'!A5543&lt;&gt;"",RIGHT(LEFT('Atual-TXT'!A5543,77),1),"")</f>
        <v/>
      </c>
      <c r="E5522" s="12" t="str">
        <f>IF('Atual-TXT'!A5543&lt;&gt;"",IF(MOD(VALUE(LEFT(A5522,1)),2)=1,IF(D5522="D",C5522,-C5522),IF(D5522="C",C5522,-C5522)),"")</f>
        <v/>
      </c>
    </row>
    <row r="5523" spans="1:5" x14ac:dyDescent="0.2">
      <c r="A5523" s="11" t="str">
        <f>IF('Atual-TXT'!A5544&lt;&gt;"",LEFT('Atual-TXT'!A5544,15),"")</f>
        <v/>
      </c>
      <c r="B5523" s="11" t="str">
        <f>IF('Atual-TXT'!A5544&lt;&gt;"",RIGHT(LEFT('Atual-TXT'!A5544,51),34),"")</f>
        <v/>
      </c>
      <c r="C5523" s="12" t="str">
        <f>IF('Atual-TXT'!A5544&lt;&gt;"",VALUE(RIGHT(LEFT('Atual-TXT'!A5544,75),23)),"")</f>
        <v/>
      </c>
      <c r="D5523" s="11" t="str">
        <f>IF('Atual-TXT'!A5544&lt;&gt;"",RIGHT(LEFT('Atual-TXT'!A5544,77),1),"")</f>
        <v/>
      </c>
      <c r="E5523" s="12" t="str">
        <f>IF('Atual-TXT'!A5544&lt;&gt;"",IF(MOD(VALUE(LEFT(A5523,1)),2)=1,IF(D5523="D",C5523,-C5523),IF(D5523="C",C5523,-C5523)),"")</f>
        <v/>
      </c>
    </row>
    <row r="5524" spans="1:5" x14ac:dyDescent="0.2">
      <c r="A5524" s="11" t="str">
        <f>IF('Atual-TXT'!A5545&lt;&gt;"",LEFT('Atual-TXT'!A5545,15),"")</f>
        <v/>
      </c>
      <c r="B5524" s="11" t="str">
        <f>IF('Atual-TXT'!A5545&lt;&gt;"",RIGHT(LEFT('Atual-TXT'!A5545,51),34),"")</f>
        <v/>
      </c>
      <c r="C5524" s="12" t="str">
        <f>IF('Atual-TXT'!A5545&lt;&gt;"",VALUE(RIGHT(LEFT('Atual-TXT'!A5545,75),23)),"")</f>
        <v/>
      </c>
      <c r="D5524" s="11" t="str">
        <f>IF('Atual-TXT'!A5545&lt;&gt;"",RIGHT(LEFT('Atual-TXT'!A5545,77),1),"")</f>
        <v/>
      </c>
      <c r="E5524" s="12" t="str">
        <f>IF('Atual-TXT'!A5545&lt;&gt;"",IF(MOD(VALUE(LEFT(A5524,1)),2)=1,IF(D5524="D",C5524,-C5524),IF(D5524="C",C5524,-C5524)),"")</f>
        <v/>
      </c>
    </row>
    <row r="5525" spans="1:5" x14ac:dyDescent="0.2">
      <c r="A5525" s="11" t="str">
        <f>IF('Atual-TXT'!A5546&lt;&gt;"",LEFT('Atual-TXT'!A5546,15),"")</f>
        <v/>
      </c>
      <c r="B5525" s="11" t="str">
        <f>IF('Atual-TXT'!A5546&lt;&gt;"",RIGHT(LEFT('Atual-TXT'!A5546,51),34),"")</f>
        <v/>
      </c>
      <c r="C5525" s="12" t="str">
        <f>IF('Atual-TXT'!A5546&lt;&gt;"",VALUE(RIGHT(LEFT('Atual-TXT'!A5546,75),23)),"")</f>
        <v/>
      </c>
      <c r="D5525" s="11" t="str">
        <f>IF('Atual-TXT'!A5546&lt;&gt;"",RIGHT(LEFT('Atual-TXT'!A5546,77),1),"")</f>
        <v/>
      </c>
      <c r="E5525" s="12" t="str">
        <f>IF('Atual-TXT'!A5546&lt;&gt;"",IF(MOD(VALUE(LEFT(A5525,1)),2)=1,IF(D5525="D",C5525,-C5525),IF(D5525="C",C5525,-C5525)),"")</f>
        <v/>
      </c>
    </row>
    <row r="5526" spans="1:5" x14ac:dyDescent="0.2">
      <c r="A5526" s="11" t="str">
        <f>IF('Atual-TXT'!A5547&lt;&gt;"",LEFT('Atual-TXT'!A5547,15),"")</f>
        <v/>
      </c>
      <c r="B5526" s="11" t="str">
        <f>IF('Atual-TXT'!A5547&lt;&gt;"",RIGHT(LEFT('Atual-TXT'!A5547,51),34),"")</f>
        <v/>
      </c>
      <c r="C5526" s="12" t="str">
        <f>IF('Atual-TXT'!A5547&lt;&gt;"",VALUE(RIGHT(LEFT('Atual-TXT'!A5547,75),23)),"")</f>
        <v/>
      </c>
      <c r="D5526" s="11" t="str">
        <f>IF('Atual-TXT'!A5547&lt;&gt;"",RIGHT(LEFT('Atual-TXT'!A5547,77),1),"")</f>
        <v/>
      </c>
      <c r="E5526" s="12" t="str">
        <f>IF('Atual-TXT'!A5547&lt;&gt;"",IF(MOD(VALUE(LEFT(A5526,1)),2)=1,IF(D5526="D",C5526,-C5526),IF(D5526="C",C5526,-C5526)),"")</f>
        <v/>
      </c>
    </row>
    <row r="5527" spans="1:5" x14ac:dyDescent="0.2">
      <c r="A5527" s="11" t="str">
        <f>IF('Atual-TXT'!A5548&lt;&gt;"",LEFT('Atual-TXT'!A5548,15),"")</f>
        <v/>
      </c>
      <c r="B5527" s="11" t="str">
        <f>IF('Atual-TXT'!A5548&lt;&gt;"",RIGHT(LEFT('Atual-TXT'!A5548,51),34),"")</f>
        <v/>
      </c>
      <c r="C5527" s="12" t="str">
        <f>IF('Atual-TXT'!A5548&lt;&gt;"",VALUE(RIGHT(LEFT('Atual-TXT'!A5548,75),23)),"")</f>
        <v/>
      </c>
      <c r="D5527" s="11" t="str">
        <f>IF('Atual-TXT'!A5548&lt;&gt;"",RIGHT(LEFT('Atual-TXT'!A5548,77),1),"")</f>
        <v/>
      </c>
      <c r="E5527" s="12" t="str">
        <f>IF('Atual-TXT'!A5548&lt;&gt;"",IF(MOD(VALUE(LEFT(A5527,1)),2)=1,IF(D5527="D",C5527,-C5527),IF(D5527="C",C5527,-C5527)),"")</f>
        <v/>
      </c>
    </row>
    <row r="5528" spans="1:5" x14ac:dyDescent="0.2">
      <c r="A5528" s="11" t="str">
        <f>IF('Atual-TXT'!A5549&lt;&gt;"",LEFT('Atual-TXT'!A5549,15),"")</f>
        <v/>
      </c>
      <c r="B5528" s="11" t="str">
        <f>IF('Atual-TXT'!A5549&lt;&gt;"",RIGHT(LEFT('Atual-TXT'!A5549,51),34),"")</f>
        <v/>
      </c>
      <c r="C5528" s="12" t="str">
        <f>IF('Atual-TXT'!A5549&lt;&gt;"",VALUE(RIGHT(LEFT('Atual-TXT'!A5549,75),23)),"")</f>
        <v/>
      </c>
      <c r="D5528" s="11" t="str">
        <f>IF('Atual-TXT'!A5549&lt;&gt;"",RIGHT(LEFT('Atual-TXT'!A5549,77),1),"")</f>
        <v/>
      </c>
      <c r="E5528" s="12" t="str">
        <f>IF('Atual-TXT'!A5549&lt;&gt;"",IF(MOD(VALUE(LEFT(A5528,1)),2)=1,IF(D5528="D",C5528,-C5528),IF(D5528="C",C5528,-C5528)),"")</f>
        <v/>
      </c>
    </row>
    <row r="5529" spans="1:5" x14ac:dyDescent="0.2">
      <c r="A5529" s="11" t="str">
        <f>IF('Atual-TXT'!A5550&lt;&gt;"",LEFT('Atual-TXT'!A5550,15),"")</f>
        <v/>
      </c>
      <c r="B5529" s="11" t="str">
        <f>IF('Atual-TXT'!A5550&lt;&gt;"",RIGHT(LEFT('Atual-TXT'!A5550,51),34),"")</f>
        <v/>
      </c>
      <c r="C5529" s="12" t="str">
        <f>IF('Atual-TXT'!A5550&lt;&gt;"",VALUE(RIGHT(LEFT('Atual-TXT'!A5550,75),23)),"")</f>
        <v/>
      </c>
      <c r="D5529" s="11" t="str">
        <f>IF('Atual-TXT'!A5550&lt;&gt;"",RIGHT(LEFT('Atual-TXT'!A5550,77),1),"")</f>
        <v/>
      </c>
      <c r="E5529" s="12" t="str">
        <f>IF('Atual-TXT'!A5550&lt;&gt;"",IF(MOD(VALUE(LEFT(A5529,1)),2)=1,IF(D5529="D",C5529,-C5529),IF(D5529="C",C5529,-C5529)),"")</f>
        <v/>
      </c>
    </row>
    <row r="5530" spans="1:5" x14ac:dyDescent="0.2">
      <c r="A5530" s="11" t="str">
        <f>IF('Atual-TXT'!A5551&lt;&gt;"",LEFT('Atual-TXT'!A5551,15),"")</f>
        <v/>
      </c>
      <c r="B5530" s="11" t="str">
        <f>IF('Atual-TXT'!A5551&lt;&gt;"",RIGHT(LEFT('Atual-TXT'!A5551,51),34),"")</f>
        <v/>
      </c>
      <c r="C5530" s="12" t="str">
        <f>IF('Atual-TXT'!A5551&lt;&gt;"",VALUE(RIGHT(LEFT('Atual-TXT'!A5551,75),23)),"")</f>
        <v/>
      </c>
      <c r="D5530" s="11" t="str">
        <f>IF('Atual-TXT'!A5551&lt;&gt;"",RIGHT(LEFT('Atual-TXT'!A5551,77),1),"")</f>
        <v/>
      </c>
      <c r="E5530" s="12" t="str">
        <f>IF('Atual-TXT'!A5551&lt;&gt;"",IF(MOD(VALUE(LEFT(A5530,1)),2)=1,IF(D5530="D",C5530,-C5530),IF(D5530="C",C5530,-C5530)),"")</f>
        <v/>
      </c>
    </row>
    <row r="5531" spans="1:5" x14ac:dyDescent="0.2">
      <c r="A5531" s="11" t="str">
        <f>IF('Atual-TXT'!A5552&lt;&gt;"",LEFT('Atual-TXT'!A5552,15),"")</f>
        <v/>
      </c>
      <c r="B5531" s="11" t="str">
        <f>IF('Atual-TXT'!A5552&lt;&gt;"",RIGHT(LEFT('Atual-TXT'!A5552,51),34),"")</f>
        <v/>
      </c>
      <c r="C5531" s="12" t="str">
        <f>IF('Atual-TXT'!A5552&lt;&gt;"",VALUE(RIGHT(LEFT('Atual-TXT'!A5552,75),23)),"")</f>
        <v/>
      </c>
      <c r="D5531" s="11" t="str">
        <f>IF('Atual-TXT'!A5552&lt;&gt;"",RIGHT(LEFT('Atual-TXT'!A5552,77),1),"")</f>
        <v/>
      </c>
      <c r="E5531" s="12" t="str">
        <f>IF('Atual-TXT'!A5552&lt;&gt;"",IF(MOD(VALUE(LEFT(A5531,1)),2)=1,IF(D5531="D",C5531,-C5531),IF(D5531="C",C5531,-C5531)),"")</f>
        <v/>
      </c>
    </row>
    <row r="5532" spans="1:5" x14ac:dyDescent="0.2">
      <c r="A5532" s="11" t="str">
        <f>IF('Atual-TXT'!A5553&lt;&gt;"",LEFT('Atual-TXT'!A5553,15),"")</f>
        <v/>
      </c>
      <c r="B5532" s="11" t="str">
        <f>IF('Atual-TXT'!A5553&lt;&gt;"",RIGHT(LEFT('Atual-TXT'!A5553,51),34),"")</f>
        <v/>
      </c>
      <c r="C5532" s="12" t="str">
        <f>IF('Atual-TXT'!A5553&lt;&gt;"",VALUE(RIGHT(LEFT('Atual-TXT'!A5553,75),23)),"")</f>
        <v/>
      </c>
      <c r="D5532" s="11" t="str">
        <f>IF('Atual-TXT'!A5553&lt;&gt;"",RIGHT(LEFT('Atual-TXT'!A5553,77),1),"")</f>
        <v/>
      </c>
      <c r="E5532" s="12" t="str">
        <f>IF('Atual-TXT'!A5553&lt;&gt;"",IF(MOD(VALUE(LEFT(A5532,1)),2)=1,IF(D5532="D",C5532,-C5532),IF(D5532="C",C5532,-C5532)),"")</f>
        <v/>
      </c>
    </row>
    <row r="5533" spans="1:5" x14ac:dyDescent="0.2">
      <c r="A5533" s="11" t="str">
        <f>IF('Atual-TXT'!A5554&lt;&gt;"",LEFT('Atual-TXT'!A5554,15),"")</f>
        <v/>
      </c>
      <c r="B5533" s="11" t="str">
        <f>IF('Atual-TXT'!A5554&lt;&gt;"",RIGHT(LEFT('Atual-TXT'!A5554,51),34),"")</f>
        <v/>
      </c>
      <c r="C5533" s="12" t="str">
        <f>IF('Atual-TXT'!A5554&lt;&gt;"",VALUE(RIGHT(LEFT('Atual-TXT'!A5554,75),23)),"")</f>
        <v/>
      </c>
      <c r="D5533" s="11" t="str">
        <f>IF('Atual-TXT'!A5554&lt;&gt;"",RIGHT(LEFT('Atual-TXT'!A5554,77),1),"")</f>
        <v/>
      </c>
      <c r="E5533" s="12" t="str">
        <f>IF('Atual-TXT'!A5554&lt;&gt;"",IF(MOD(VALUE(LEFT(A5533,1)),2)=1,IF(D5533="D",C5533,-C5533),IF(D5533="C",C5533,-C5533)),"")</f>
        <v/>
      </c>
    </row>
    <row r="5534" spans="1:5" x14ac:dyDescent="0.2">
      <c r="A5534" s="11" t="str">
        <f>IF('Atual-TXT'!A5555&lt;&gt;"",LEFT('Atual-TXT'!A5555,15),"")</f>
        <v/>
      </c>
      <c r="B5534" s="11" t="str">
        <f>IF('Atual-TXT'!A5555&lt;&gt;"",RIGHT(LEFT('Atual-TXT'!A5555,51),34),"")</f>
        <v/>
      </c>
      <c r="C5534" s="12" t="str">
        <f>IF('Atual-TXT'!A5555&lt;&gt;"",VALUE(RIGHT(LEFT('Atual-TXT'!A5555,75),23)),"")</f>
        <v/>
      </c>
      <c r="D5534" s="11" t="str">
        <f>IF('Atual-TXT'!A5555&lt;&gt;"",RIGHT(LEFT('Atual-TXT'!A5555,77),1),"")</f>
        <v/>
      </c>
      <c r="E5534" s="12" t="str">
        <f>IF('Atual-TXT'!A5555&lt;&gt;"",IF(MOD(VALUE(LEFT(A5534,1)),2)=1,IF(D5534="D",C5534,-C5534),IF(D5534="C",C5534,-C5534)),"")</f>
        <v/>
      </c>
    </row>
    <row r="5535" spans="1:5" x14ac:dyDescent="0.2">
      <c r="A5535" s="11" t="str">
        <f>IF('Atual-TXT'!A5556&lt;&gt;"",LEFT('Atual-TXT'!A5556,15),"")</f>
        <v/>
      </c>
      <c r="B5535" s="11" t="str">
        <f>IF('Atual-TXT'!A5556&lt;&gt;"",RIGHT(LEFT('Atual-TXT'!A5556,51),34),"")</f>
        <v/>
      </c>
      <c r="C5535" s="12" t="str">
        <f>IF('Atual-TXT'!A5556&lt;&gt;"",VALUE(RIGHT(LEFT('Atual-TXT'!A5556,75),23)),"")</f>
        <v/>
      </c>
      <c r="D5535" s="11" t="str">
        <f>IF('Atual-TXT'!A5556&lt;&gt;"",RIGHT(LEFT('Atual-TXT'!A5556,77),1),"")</f>
        <v/>
      </c>
      <c r="E5535" s="12" t="str">
        <f>IF('Atual-TXT'!A5556&lt;&gt;"",IF(MOD(VALUE(LEFT(A5535,1)),2)=1,IF(D5535="D",C5535,-C5535),IF(D5535="C",C5535,-C5535)),"")</f>
        <v/>
      </c>
    </row>
    <row r="5536" spans="1:5" x14ac:dyDescent="0.2">
      <c r="A5536" s="11" t="str">
        <f>IF('Atual-TXT'!A5557&lt;&gt;"",LEFT('Atual-TXT'!A5557,15),"")</f>
        <v/>
      </c>
      <c r="B5536" s="11" t="str">
        <f>IF('Atual-TXT'!A5557&lt;&gt;"",RIGHT(LEFT('Atual-TXT'!A5557,51),34),"")</f>
        <v/>
      </c>
      <c r="C5536" s="12" t="str">
        <f>IF('Atual-TXT'!A5557&lt;&gt;"",VALUE(RIGHT(LEFT('Atual-TXT'!A5557,75),23)),"")</f>
        <v/>
      </c>
      <c r="D5536" s="11" t="str">
        <f>IF('Atual-TXT'!A5557&lt;&gt;"",RIGHT(LEFT('Atual-TXT'!A5557,77),1),"")</f>
        <v/>
      </c>
      <c r="E5536" s="12" t="str">
        <f>IF('Atual-TXT'!A5557&lt;&gt;"",IF(MOD(VALUE(LEFT(A5536,1)),2)=1,IF(D5536="D",C5536,-C5536),IF(D5536="C",C5536,-C5536)),"")</f>
        <v/>
      </c>
    </row>
    <row r="5537" spans="1:5" x14ac:dyDescent="0.2">
      <c r="A5537" s="11" t="str">
        <f>IF('Atual-TXT'!A5558&lt;&gt;"",LEFT('Atual-TXT'!A5558,15),"")</f>
        <v/>
      </c>
      <c r="B5537" s="11" t="str">
        <f>IF('Atual-TXT'!A5558&lt;&gt;"",RIGHT(LEFT('Atual-TXT'!A5558,51),34),"")</f>
        <v/>
      </c>
      <c r="C5537" s="12" t="str">
        <f>IF('Atual-TXT'!A5558&lt;&gt;"",VALUE(RIGHT(LEFT('Atual-TXT'!A5558,75),23)),"")</f>
        <v/>
      </c>
      <c r="D5537" s="11" t="str">
        <f>IF('Atual-TXT'!A5558&lt;&gt;"",RIGHT(LEFT('Atual-TXT'!A5558,77),1),"")</f>
        <v/>
      </c>
      <c r="E5537" s="12" t="str">
        <f>IF('Atual-TXT'!A5558&lt;&gt;"",IF(MOD(VALUE(LEFT(A5537,1)),2)=1,IF(D5537="D",C5537,-C5537),IF(D5537="C",C5537,-C5537)),"")</f>
        <v/>
      </c>
    </row>
    <row r="5538" spans="1:5" x14ac:dyDescent="0.2">
      <c r="A5538" s="11" t="str">
        <f>IF('Atual-TXT'!A5559&lt;&gt;"",LEFT('Atual-TXT'!A5559,15),"")</f>
        <v/>
      </c>
      <c r="B5538" s="11" t="str">
        <f>IF('Atual-TXT'!A5559&lt;&gt;"",RIGHT(LEFT('Atual-TXT'!A5559,51),34),"")</f>
        <v/>
      </c>
      <c r="C5538" s="12" t="str">
        <f>IF('Atual-TXT'!A5559&lt;&gt;"",VALUE(RIGHT(LEFT('Atual-TXT'!A5559,75),23)),"")</f>
        <v/>
      </c>
      <c r="D5538" s="11" t="str">
        <f>IF('Atual-TXT'!A5559&lt;&gt;"",RIGHT(LEFT('Atual-TXT'!A5559,77),1),"")</f>
        <v/>
      </c>
      <c r="E5538" s="12" t="str">
        <f>IF('Atual-TXT'!A5559&lt;&gt;"",IF(MOD(VALUE(LEFT(A5538,1)),2)=1,IF(D5538="D",C5538,-C5538),IF(D5538="C",C5538,-C5538)),"")</f>
        <v/>
      </c>
    </row>
    <row r="5539" spans="1:5" x14ac:dyDescent="0.2">
      <c r="A5539" s="11" t="str">
        <f>IF('Atual-TXT'!A5560&lt;&gt;"",LEFT('Atual-TXT'!A5560,15),"")</f>
        <v/>
      </c>
      <c r="B5539" s="11" t="str">
        <f>IF('Atual-TXT'!A5560&lt;&gt;"",RIGHT(LEFT('Atual-TXT'!A5560,51),34),"")</f>
        <v/>
      </c>
      <c r="C5539" s="12" t="str">
        <f>IF('Atual-TXT'!A5560&lt;&gt;"",VALUE(RIGHT(LEFT('Atual-TXT'!A5560,75),23)),"")</f>
        <v/>
      </c>
      <c r="D5539" s="11" t="str">
        <f>IF('Atual-TXT'!A5560&lt;&gt;"",RIGHT(LEFT('Atual-TXT'!A5560,77),1),"")</f>
        <v/>
      </c>
      <c r="E5539" s="12" t="str">
        <f>IF('Atual-TXT'!A5560&lt;&gt;"",IF(MOD(VALUE(LEFT(A5539,1)),2)=1,IF(D5539="D",C5539,-C5539),IF(D5539="C",C5539,-C5539)),"")</f>
        <v/>
      </c>
    </row>
    <row r="5540" spans="1:5" x14ac:dyDescent="0.2">
      <c r="A5540" s="11" t="str">
        <f>IF('Atual-TXT'!A5561&lt;&gt;"",LEFT('Atual-TXT'!A5561,15),"")</f>
        <v/>
      </c>
      <c r="B5540" s="11" t="str">
        <f>IF('Atual-TXT'!A5561&lt;&gt;"",RIGHT(LEFT('Atual-TXT'!A5561,51),34),"")</f>
        <v/>
      </c>
      <c r="C5540" s="12" t="str">
        <f>IF('Atual-TXT'!A5561&lt;&gt;"",VALUE(RIGHT(LEFT('Atual-TXT'!A5561,75),23)),"")</f>
        <v/>
      </c>
      <c r="D5540" s="11" t="str">
        <f>IF('Atual-TXT'!A5561&lt;&gt;"",RIGHT(LEFT('Atual-TXT'!A5561,77),1),"")</f>
        <v/>
      </c>
      <c r="E5540" s="12" t="str">
        <f>IF('Atual-TXT'!A5561&lt;&gt;"",IF(MOD(VALUE(LEFT(A5540,1)),2)=1,IF(D5540="D",C5540,-C5540),IF(D5540="C",C5540,-C5540)),"")</f>
        <v/>
      </c>
    </row>
    <row r="5541" spans="1:5" x14ac:dyDescent="0.2">
      <c r="A5541" s="11" t="str">
        <f>IF('Atual-TXT'!A5562&lt;&gt;"",LEFT('Atual-TXT'!A5562,15),"")</f>
        <v/>
      </c>
      <c r="B5541" s="11" t="str">
        <f>IF('Atual-TXT'!A5562&lt;&gt;"",RIGHT(LEFT('Atual-TXT'!A5562,51),34),"")</f>
        <v/>
      </c>
      <c r="C5541" s="12" t="str">
        <f>IF('Atual-TXT'!A5562&lt;&gt;"",VALUE(RIGHT(LEFT('Atual-TXT'!A5562,75),23)),"")</f>
        <v/>
      </c>
      <c r="D5541" s="11" t="str">
        <f>IF('Atual-TXT'!A5562&lt;&gt;"",RIGHT(LEFT('Atual-TXT'!A5562,77),1),"")</f>
        <v/>
      </c>
      <c r="E5541" s="12" t="str">
        <f>IF('Atual-TXT'!A5562&lt;&gt;"",IF(MOD(VALUE(LEFT(A5541,1)),2)=1,IF(D5541="D",C5541,-C5541),IF(D5541="C",C5541,-C5541)),"")</f>
        <v/>
      </c>
    </row>
    <row r="5542" spans="1:5" x14ac:dyDescent="0.2">
      <c r="A5542" s="11" t="str">
        <f>IF('Atual-TXT'!A5563&lt;&gt;"",LEFT('Atual-TXT'!A5563,15),"")</f>
        <v/>
      </c>
      <c r="B5542" s="11" t="str">
        <f>IF('Atual-TXT'!A5563&lt;&gt;"",RIGHT(LEFT('Atual-TXT'!A5563,51),34),"")</f>
        <v/>
      </c>
      <c r="C5542" s="12" t="str">
        <f>IF('Atual-TXT'!A5563&lt;&gt;"",VALUE(RIGHT(LEFT('Atual-TXT'!A5563,75),23)),"")</f>
        <v/>
      </c>
      <c r="D5542" s="11" t="str">
        <f>IF('Atual-TXT'!A5563&lt;&gt;"",RIGHT(LEFT('Atual-TXT'!A5563,77),1),"")</f>
        <v/>
      </c>
      <c r="E5542" s="12" t="str">
        <f>IF('Atual-TXT'!A5563&lt;&gt;"",IF(MOD(VALUE(LEFT(A5542,1)),2)=1,IF(D5542="D",C5542,-C5542),IF(D5542="C",C5542,-C5542)),"")</f>
        <v/>
      </c>
    </row>
    <row r="5543" spans="1:5" x14ac:dyDescent="0.2">
      <c r="A5543" s="11" t="str">
        <f>IF('Atual-TXT'!A5564&lt;&gt;"",LEFT('Atual-TXT'!A5564,15),"")</f>
        <v/>
      </c>
      <c r="B5543" s="11" t="str">
        <f>IF('Atual-TXT'!A5564&lt;&gt;"",RIGHT(LEFT('Atual-TXT'!A5564,51),34),"")</f>
        <v/>
      </c>
      <c r="C5543" s="12" t="str">
        <f>IF('Atual-TXT'!A5564&lt;&gt;"",VALUE(RIGHT(LEFT('Atual-TXT'!A5564,75),23)),"")</f>
        <v/>
      </c>
      <c r="D5543" s="11" t="str">
        <f>IF('Atual-TXT'!A5564&lt;&gt;"",RIGHT(LEFT('Atual-TXT'!A5564,77),1),"")</f>
        <v/>
      </c>
      <c r="E5543" s="12" t="str">
        <f>IF('Atual-TXT'!A5564&lt;&gt;"",IF(MOD(VALUE(LEFT(A5543,1)),2)=1,IF(D5543="D",C5543,-C5543),IF(D5543="C",C5543,-C5543)),"")</f>
        <v/>
      </c>
    </row>
    <row r="5544" spans="1:5" x14ac:dyDescent="0.2">
      <c r="A5544" s="11" t="str">
        <f>IF('Atual-TXT'!A5565&lt;&gt;"",LEFT('Atual-TXT'!A5565,15),"")</f>
        <v/>
      </c>
      <c r="B5544" s="11" t="str">
        <f>IF('Atual-TXT'!A5565&lt;&gt;"",RIGHT(LEFT('Atual-TXT'!A5565,51),34),"")</f>
        <v/>
      </c>
      <c r="C5544" s="12" t="str">
        <f>IF('Atual-TXT'!A5565&lt;&gt;"",VALUE(RIGHT(LEFT('Atual-TXT'!A5565,75),23)),"")</f>
        <v/>
      </c>
      <c r="D5544" s="11" t="str">
        <f>IF('Atual-TXT'!A5565&lt;&gt;"",RIGHT(LEFT('Atual-TXT'!A5565,77),1),"")</f>
        <v/>
      </c>
      <c r="E5544" s="12" t="str">
        <f>IF('Atual-TXT'!A5565&lt;&gt;"",IF(MOD(VALUE(LEFT(A5544,1)),2)=1,IF(D5544="D",C5544,-C5544),IF(D5544="C",C5544,-C5544)),"")</f>
        <v/>
      </c>
    </row>
    <row r="5545" spans="1:5" x14ac:dyDescent="0.2">
      <c r="A5545" s="11" t="str">
        <f>IF('Atual-TXT'!A5566&lt;&gt;"",LEFT('Atual-TXT'!A5566,15),"")</f>
        <v/>
      </c>
      <c r="B5545" s="11" t="str">
        <f>IF('Atual-TXT'!A5566&lt;&gt;"",RIGHT(LEFT('Atual-TXT'!A5566,51),34),"")</f>
        <v/>
      </c>
      <c r="C5545" s="12" t="str">
        <f>IF('Atual-TXT'!A5566&lt;&gt;"",VALUE(RIGHT(LEFT('Atual-TXT'!A5566,75),23)),"")</f>
        <v/>
      </c>
      <c r="D5545" s="11" t="str">
        <f>IF('Atual-TXT'!A5566&lt;&gt;"",RIGHT(LEFT('Atual-TXT'!A5566,77),1),"")</f>
        <v/>
      </c>
      <c r="E5545" s="12" t="str">
        <f>IF('Atual-TXT'!A5566&lt;&gt;"",IF(MOD(VALUE(LEFT(A5545,1)),2)=1,IF(D5545="D",C5545,-C5545),IF(D5545="C",C5545,-C5545)),"")</f>
        <v/>
      </c>
    </row>
    <row r="5546" spans="1:5" x14ac:dyDescent="0.2">
      <c r="A5546" s="11" t="str">
        <f>IF('Atual-TXT'!A5567&lt;&gt;"",LEFT('Atual-TXT'!A5567,15),"")</f>
        <v/>
      </c>
      <c r="B5546" s="11" t="str">
        <f>IF('Atual-TXT'!A5567&lt;&gt;"",RIGHT(LEFT('Atual-TXT'!A5567,51),34),"")</f>
        <v/>
      </c>
      <c r="C5546" s="12" t="str">
        <f>IF('Atual-TXT'!A5567&lt;&gt;"",VALUE(RIGHT(LEFT('Atual-TXT'!A5567,75),23)),"")</f>
        <v/>
      </c>
      <c r="D5546" s="11" t="str">
        <f>IF('Atual-TXT'!A5567&lt;&gt;"",RIGHT(LEFT('Atual-TXT'!A5567,77),1),"")</f>
        <v/>
      </c>
      <c r="E5546" s="12" t="str">
        <f>IF('Atual-TXT'!A5567&lt;&gt;"",IF(MOD(VALUE(LEFT(A5546,1)),2)=1,IF(D5546="D",C5546,-C5546),IF(D5546="C",C5546,-C5546)),"")</f>
        <v/>
      </c>
    </row>
    <row r="5547" spans="1:5" x14ac:dyDescent="0.2">
      <c r="A5547" s="11" t="str">
        <f>IF('Atual-TXT'!A5568&lt;&gt;"",LEFT('Atual-TXT'!A5568,15),"")</f>
        <v/>
      </c>
      <c r="B5547" s="11" t="str">
        <f>IF('Atual-TXT'!A5568&lt;&gt;"",RIGHT(LEFT('Atual-TXT'!A5568,51),34),"")</f>
        <v/>
      </c>
      <c r="C5547" s="12" t="str">
        <f>IF('Atual-TXT'!A5568&lt;&gt;"",VALUE(RIGHT(LEFT('Atual-TXT'!A5568,75),23)),"")</f>
        <v/>
      </c>
      <c r="D5547" s="11" t="str">
        <f>IF('Atual-TXT'!A5568&lt;&gt;"",RIGHT(LEFT('Atual-TXT'!A5568,77),1),"")</f>
        <v/>
      </c>
      <c r="E5547" s="12" t="str">
        <f>IF('Atual-TXT'!A5568&lt;&gt;"",IF(MOD(VALUE(LEFT(A5547,1)),2)=1,IF(D5547="D",C5547,-C5547),IF(D5547="C",C5547,-C5547)),"")</f>
        <v/>
      </c>
    </row>
    <row r="5548" spans="1:5" x14ac:dyDescent="0.2">
      <c r="A5548" s="11" t="str">
        <f>IF('Atual-TXT'!A5569&lt;&gt;"",LEFT('Atual-TXT'!A5569,15),"")</f>
        <v/>
      </c>
      <c r="B5548" s="11" t="str">
        <f>IF('Atual-TXT'!A5569&lt;&gt;"",RIGHT(LEFT('Atual-TXT'!A5569,51),34),"")</f>
        <v/>
      </c>
      <c r="C5548" s="12" t="str">
        <f>IF('Atual-TXT'!A5569&lt;&gt;"",VALUE(RIGHT(LEFT('Atual-TXT'!A5569,75),23)),"")</f>
        <v/>
      </c>
      <c r="D5548" s="11" t="str">
        <f>IF('Atual-TXT'!A5569&lt;&gt;"",RIGHT(LEFT('Atual-TXT'!A5569,77),1),"")</f>
        <v/>
      </c>
      <c r="E5548" s="12" t="str">
        <f>IF('Atual-TXT'!A5569&lt;&gt;"",IF(MOD(VALUE(LEFT(A5548,1)),2)=1,IF(D5548="D",C5548,-C5548),IF(D5548="C",C5548,-C5548)),"")</f>
        <v/>
      </c>
    </row>
    <row r="5549" spans="1:5" x14ac:dyDescent="0.2">
      <c r="A5549" s="11" t="str">
        <f>IF('Atual-TXT'!A5570&lt;&gt;"",LEFT('Atual-TXT'!A5570,15),"")</f>
        <v/>
      </c>
      <c r="B5549" s="11" t="str">
        <f>IF('Atual-TXT'!A5570&lt;&gt;"",RIGHT(LEFT('Atual-TXT'!A5570,51),34),"")</f>
        <v/>
      </c>
      <c r="C5549" s="12" t="str">
        <f>IF('Atual-TXT'!A5570&lt;&gt;"",VALUE(RIGHT(LEFT('Atual-TXT'!A5570,75),23)),"")</f>
        <v/>
      </c>
      <c r="D5549" s="11" t="str">
        <f>IF('Atual-TXT'!A5570&lt;&gt;"",RIGHT(LEFT('Atual-TXT'!A5570,77),1),"")</f>
        <v/>
      </c>
      <c r="E5549" s="12" t="str">
        <f>IF('Atual-TXT'!A5570&lt;&gt;"",IF(MOD(VALUE(LEFT(A5549,1)),2)=1,IF(D5549="D",C5549,-C5549),IF(D5549="C",C5549,-C5549)),"")</f>
        <v/>
      </c>
    </row>
    <row r="5550" spans="1:5" x14ac:dyDescent="0.2">
      <c r="A5550" s="11" t="str">
        <f>IF('Atual-TXT'!A5571&lt;&gt;"",LEFT('Atual-TXT'!A5571,15),"")</f>
        <v/>
      </c>
      <c r="B5550" s="11" t="str">
        <f>IF('Atual-TXT'!A5571&lt;&gt;"",RIGHT(LEFT('Atual-TXT'!A5571,51),34),"")</f>
        <v/>
      </c>
      <c r="C5550" s="12" t="str">
        <f>IF('Atual-TXT'!A5571&lt;&gt;"",VALUE(RIGHT(LEFT('Atual-TXT'!A5571,75),23)),"")</f>
        <v/>
      </c>
      <c r="D5550" s="11" t="str">
        <f>IF('Atual-TXT'!A5571&lt;&gt;"",RIGHT(LEFT('Atual-TXT'!A5571,77),1),"")</f>
        <v/>
      </c>
      <c r="E5550" s="12" t="str">
        <f>IF('Atual-TXT'!A5571&lt;&gt;"",IF(MOD(VALUE(LEFT(A5550,1)),2)=1,IF(D5550="D",C5550,-C5550),IF(D5550="C",C5550,-C5550)),"")</f>
        <v/>
      </c>
    </row>
    <row r="5551" spans="1:5" x14ac:dyDescent="0.2">
      <c r="A5551" s="11" t="str">
        <f>IF('Atual-TXT'!A5572&lt;&gt;"",LEFT('Atual-TXT'!A5572,15),"")</f>
        <v/>
      </c>
      <c r="B5551" s="11" t="str">
        <f>IF('Atual-TXT'!A5572&lt;&gt;"",RIGHT(LEFT('Atual-TXT'!A5572,51),34),"")</f>
        <v/>
      </c>
      <c r="C5551" s="12" t="str">
        <f>IF('Atual-TXT'!A5572&lt;&gt;"",VALUE(RIGHT(LEFT('Atual-TXT'!A5572,75),23)),"")</f>
        <v/>
      </c>
      <c r="D5551" s="11" t="str">
        <f>IF('Atual-TXT'!A5572&lt;&gt;"",RIGHT(LEFT('Atual-TXT'!A5572,77),1),"")</f>
        <v/>
      </c>
      <c r="E5551" s="12" t="str">
        <f>IF('Atual-TXT'!A5572&lt;&gt;"",IF(MOD(VALUE(LEFT(A5551,1)),2)=1,IF(D5551="D",C5551,-C5551),IF(D5551="C",C5551,-C5551)),"")</f>
        <v/>
      </c>
    </row>
    <row r="5552" spans="1:5" x14ac:dyDescent="0.2">
      <c r="A5552" s="11" t="str">
        <f>IF('Atual-TXT'!A5573&lt;&gt;"",LEFT('Atual-TXT'!A5573,15),"")</f>
        <v/>
      </c>
      <c r="B5552" s="11" t="str">
        <f>IF('Atual-TXT'!A5573&lt;&gt;"",RIGHT(LEFT('Atual-TXT'!A5573,51),34),"")</f>
        <v/>
      </c>
      <c r="C5552" s="12" t="str">
        <f>IF('Atual-TXT'!A5573&lt;&gt;"",VALUE(RIGHT(LEFT('Atual-TXT'!A5573,75),23)),"")</f>
        <v/>
      </c>
      <c r="D5552" s="11" t="str">
        <f>IF('Atual-TXT'!A5573&lt;&gt;"",RIGHT(LEFT('Atual-TXT'!A5573,77),1),"")</f>
        <v/>
      </c>
      <c r="E5552" s="12" t="str">
        <f>IF('Atual-TXT'!A5573&lt;&gt;"",IF(MOD(VALUE(LEFT(A5552,1)),2)=1,IF(D5552="D",C5552,-C5552),IF(D5552="C",C5552,-C5552)),"")</f>
        <v/>
      </c>
    </row>
    <row r="5553" spans="1:5" x14ac:dyDescent="0.2">
      <c r="A5553" s="11" t="str">
        <f>IF('Atual-TXT'!A5574&lt;&gt;"",LEFT('Atual-TXT'!A5574,15),"")</f>
        <v/>
      </c>
      <c r="B5553" s="11" t="str">
        <f>IF('Atual-TXT'!A5574&lt;&gt;"",RIGHT(LEFT('Atual-TXT'!A5574,51),34),"")</f>
        <v/>
      </c>
      <c r="C5553" s="12" t="str">
        <f>IF('Atual-TXT'!A5574&lt;&gt;"",VALUE(RIGHT(LEFT('Atual-TXT'!A5574,75),23)),"")</f>
        <v/>
      </c>
      <c r="D5553" s="11" t="str">
        <f>IF('Atual-TXT'!A5574&lt;&gt;"",RIGHT(LEFT('Atual-TXT'!A5574,77),1),"")</f>
        <v/>
      </c>
      <c r="E5553" s="12" t="str">
        <f>IF('Atual-TXT'!A5574&lt;&gt;"",IF(MOD(VALUE(LEFT(A5553,1)),2)=1,IF(D5553="D",C5553,-C5553),IF(D5553="C",C5553,-C5553)),"")</f>
        <v/>
      </c>
    </row>
    <row r="5554" spans="1:5" x14ac:dyDescent="0.2">
      <c r="A5554" s="11" t="str">
        <f>IF('Atual-TXT'!A5575&lt;&gt;"",LEFT('Atual-TXT'!A5575,15),"")</f>
        <v/>
      </c>
      <c r="B5554" s="11" t="str">
        <f>IF('Atual-TXT'!A5575&lt;&gt;"",RIGHT(LEFT('Atual-TXT'!A5575,51),34),"")</f>
        <v/>
      </c>
      <c r="C5554" s="12" t="str">
        <f>IF('Atual-TXT'!A5575&lt;&gt;"",VALUE(RIGHT(LEFT('Atual-TXT'!A5575,75),23)),"")</f>
        <v/>
      </c>
      <c r="D5554" s="11" t="str">
        <f>IF('Atual-TXT'!A5575&lt;&gt;"",RIGHT(LEFT('Atual-TXT'!A5575,77),1),"")</f>
        <v/>
      </c>
      <c r="E5554" s="12" t="str">
        <f>IF('Atual-TXT'!A5575&lt;&gt;"",IF(MOD(VALUE(LEFT(A5554,1)),2)=1,IF(D5554="D",C5554,-C5554),IF(D5554="C",C5554,-C5554)),"")</f>
        <v/>
      </c>
    </row>
    <row r="5555" spans="1:5" x14ac:dyDescent="0.2">
      <c r="A5555" s="11" t="str">
        <f>IF('Atual-TXT'!A5576&lt;&gt;"",LEFT('Atual-TXT'!A5576,15),"")</f>
        <v/>
      </c>
      <c r="B5555" s="11" t="str">
        <f>IF('Atual-TXT'!A5576&lt;&gt;"",RIGHT(LEFT('Atual-TXT'!A5576,51),34),"")</f>
        <v/>
      </c>
      <c r="C5555" s="12" t="str">
        <f>IF('Atual-TXT'!A5576&lt;&gt;"",VALUE(RIGHT(LEFT('Atual-TXT'!A5576,75),23)),"")</f>
        <v/>
      </c>
      <c r="D5555" s="11" t="str">
        <f>IF('Atual-TXT'!A5576&lt;&gt;"",RIGHT(LEFT('Atual-TXT'!A5576,77),1),"")</f>
        <v/>
      </c>
      <c r="E5555" s="12" t="str">
        <f>IF('Atual-TXT'!A5576&lt;&gt;"",IF(MOD(VALUE(LEFT(A5555,1)),2)=1,IF(D5555="D",C5555,-C5555),IF(D5555="C",C5555,-C5555)),"")</f>
        <v/>
      </c>
    </row>
    <row r="5556" spans="1:5" x14ac:dyDescent="0.2">
      <c r="A5556" s="11" t="str">
        <f>IF('Atual-TXT'!A5577&lt;&gt;"",LEFT('Atual-TXT'!A5577,15),"")</f>
        <v/>
      </c>
      <c r="B5556" s="11" t="str">
        <f>IF('Atual-TXT'!A5577&lt;&gt;"",RIGHT(LEFT('Atual-TXT'!A5577,51),34),"")</f>
        <v/>
      </c>
      <c r="C5556" s="12" t="str">
        <f>IF('Atual-TXT'!A5577&lt;&gt;"",VALUE(RIGHT(LEFT('Atual-TXT'!A5577,75),23)),"")</f>
        <v/>
      </c>
      <c r="D5556" s="11" t="str">
        <f>IF('Atual-TXT'!A5577&lt;&gt;"",RIGHT(LEFT('Atual-TXT'!A5577,77),1),"")</f>
        <v/>
      </c>
      <c r="E5556" s="12" t="str">
        <f>IF('Atual-TXT'!A5577&lt;&gt;"",IF(MOD(VALUE(LEFT(A5556,1)),2)=1,IF(D5556="D",C5556,-C5556),IF(D5556="C",C5556,-C5556)),"")</f>
        <v/>
      </c>
    </row>
    <row r="5557" spans="1:5" x14ac:dyDescent="0.2">
      <c r="A5557" s="11" t="str">
        <f>IF('Atual-TXT'!A5578&lt;&gt;"",LEFT('Atual-TXT'!A5578,15),"")</f>
        <v/>
      </c>
      <c r="B5557" s="11" t="str">
        <f>IF('Atual-TXT'!A5578&lt;&gt;"",RIGHT(LEFT('Atual-TXT'!A5578,51),34),"")</f>
        <v/>
      </c>
      <c r="C5557" s="12" t="str">
        <f>IF('Atual-TXT'!A5578&lt;&gt;"",VALUE(RIGHT(LEFT('Atual-TXT'!A5578,75),23)),"")</f>
        <v/>
      </c>
      <c r="D5557" s="11" t="str">
        <f>IF('Atual-TXT'!A5578&lt;&gt;"",RIGHT(LEFT('Atual-TXT'!A5578,77),1),"")</f>
        <v/>
      </c>
      <c r="E5557" s="12" t="str">
        <f>IF('Atual-TXT'!A5578&lt;&gt;"",IF(MOD(VALUE(LEFT(A5557,1)),2)=1,IF(D5557="D",C5557,-C5557),IF(D5557="C",C5557,-C5557)),"")</f>
        <v/>
      </c>
    </row>
    <row r="5558" spans="1:5" x14ac:dyDescent="0.2">
      <c r="A5558" s="11" t="str">
        <f>IF('Atual-TXT'!A5579&lt;&gt;"",LEFT('Atual-TXT'!A5579,15),"")</f>
        <v/>
      </c>
      <c r="B5558" s="11" t="str">
        <f>IF('Atual-TXT'!A5579&lt;&gt;"",RIGHT(LEFT('Atual-TXT'!A5579,51),34),"")</f>
        <v/>
      </c>
      <c r="C5558" s="12" t="str">
        <f>IF('Atual-TXT'!A5579&lt;&gt;"",VALUE(RIGHT(LEFT('Atual-TXT'!A5579,75),23)),"")</f>
        <v/>
      </c>
      <c r="D5558" s="11" t="str">
        <f>IF('Atual-TXT'!A5579&lt;&gt;"",RIGHT(LEFT('Atual-TXT'!A5579,77),1),"")</f>
        <v/>
      </c>
      <c r="E5558" s="12" t="str">
        <f>IF('Atual-TXT'!A5579&lt;&gt;"",IF(MOD(VALUE(LEFT(A5558,1)),2)=1,IF(D5558="D",C5558,-C5558),IF(D5558="C",C5558,-C5558)),"")</f>
        <v/>
      </c>
    </row>
    <row r="5559" spans="1:5" x14ac:dyDescent="0.2">
      <c r="A5559" s="11" t="str">
        <f>IF('Atual-TXT'!A5580&lt;&gt;"",LEFT('Atual-TXT'!A5580,15),"")</f>
        <v/>
      </c>
      <c r="B5559" s="11" t="str">
        <f>IF('Atual-TXT'!A5580&lt;&gt;"",RIGHT(LEFT('Atual-TXT'!A5580,51),34),"")</f>
        <v/>
      </c>
      <c r="C5559" s="12" t="str">
        <f>IF('Atual-TXT'!A5580&lt;&gt;"",VALUE(RIGHT(LEFT('Atual-TXT'!A5580,75),23)),"")</f>
        <v/>
      </c>
      <c r="D5559" s="11" t="str">
        <f>IF('Atual-TXT'!A5580&lt;&gt;"",RIGHT(LEFT('Atual-TXT'!A5580,77),1),"")</f>
        <v/>
      </c>
      <c r="E5559" s="12" t="str">
        <f>IF('Atual-TXT'!A5580&lt;&gt;"",IF(MOD(VALUE(LEFT(A5559,1)),2)=1,IF(D5559="D",C5559,-C5559),IF(D5559="C",C5559,-C5559)),"")</f>
        <v/>
      </c>
    </row>
    <row r="5560" spans="1:5" x14ac:dyDescent="0.2">
      <c r="A5560" s="11" t="str">
        <f>IF('Atual-TXT'!A5581&lt;&gt;"",LEFT('Atual-TXT'!A5581,15),"")</f>
        <v/>
      </c>
      <c r="B5560" s="11" t="str">
        <f>IF('Atual-TXT'!A5581&lt;&gt;"",RIGHT(LEFT('Atual-TXT'!A5581,51),34),"")</f>
        <v/>
      </c>
      <c r="C5560" s="12" t="str">
        <f>IF('Atual-TXT'!A5581&lt;&gt;"",VALUE(RIGHT(LEFT('Atual-TXT'!A5581,75),23)),"")</f>
        <v/>
      </c>
      <c r="D5560" s="11" t="str">
        <f>IF('Atual-TXT'!A5581&lt;&gt;"",RIGHT(LEFT('Atual-TXT'!A5581,77),1),"")</f>
        <v/>
      </c>
      <c r="E5560" s="12" t="str">
        <f>IF('Atual-TXT'!A5581&lt;&gt;"",IF(MOD(VALUE(LEFT(A5560,1)),2)=1,IF(D5560="D",C5560,-C5560),IF(D5560="C",C5560,-C5560)),"")</f>
        <v/>
      </c>
    </row>
    <row r="5561" spans="1:5" x14ac:dyDescent="0.2">
      <c r="A5561" s="11" t="str">
        <f>IF('Atual-TXT'!A5582&lt;&gt;"",LEFT('Atual-TXT'!A5582,15),"")</f>
        <v/>
      </c>
      <c r="B5561" s="11" t="str">
        <f>IF('Atual-TXT'!A5582&lt;&gt;"",RIGHT(LEFT('Atual-TXT'!A5582,51),34),"")</f>
        <v/>
      </c>
      <c r="C5561" s="12" t="str">
        <f>IF('Atual-TXT'!A5582&lt;&gt;"",VALUE(RIGHT(LEFT('Atual-TXT'!A5582,75),23)),"")</f>
        <v/>
      </c>
      <c r="D5561" s="11" t="str">
        <f>IF('Atual-TXT'!A5582&lt;&gt;"",RIGHT(LEFT('Atual-TXT'!A5582,77),1),"")</f>
        <v/>
      </c>
      <c r="E5561" s="12" t="str">
        <f>IF('Atual-TXT'!A5582&lt;&gt;"",IF(MOD(VALUE(LEFT(A5561,1)),2)=1,IF(D5561="D",C5561,-C5561),IF(D5561="C",C5561,-C5561)),"")</f>
        <v/>
      </c>
    </row>
    <row r="5562" spans="1:5" x14ac:dyDescent="0.2">
      <c r="A5562" s="11" t="str">
        <f>IF('Atual-TXT'!A5583&lt;&gt;"",LEFT('Atual-TXT'!A5583,15),"")</f>
        <v/>
      </c>
      <c r="B5562" s="11" t="str">
        <f>IF('Atual-TXT'!A5583&lt;&gt;"",RIGHT(LEFT('Atual-TXT'!A5583,51),34),"")</f>
        <v/>
      </c>
      <c r="C5562" s="12" t="str">
        <f>IF('Atual-TXT'!A5583&lt;&gt;"",VALUE(RIGHT(LEFT('Atual-TXT'!A5583,75),23)),"")</f>
        <v/>
      </c>
      <c r="D5562" s="11" t="str">
        <f>IF('Atual-TXT'!A5583&lt;&gt;"",RIGHT(LEFT('Atual-TXT'!A5583,77),1),"")</f>
        <v/>
      </c>
      <c r="E5562" s="12" t="str">
        <f>IF('Atual-TXT'!A5583&lt;&gt;"",IF(MOD(VALUE(LEFT(A5562,1)),2)=1,IF(D5562="D",C5562,-C5562),IF(D5562="C",C5562,-C5562)),"")</f>
        <v/>
      </c>
    </row>
    <row r="5563" spans="1:5" x14ac:dyDescent="0.2">
      <c r="A5563" s="11" t="str">
        <f>IF('Atual-TXT'!A5584&lt;&gt;"",LEFT('Atual-TXT'!A5584,15),"")</f>
        <v/>
      </c>
      <c r="B5563" s="11" t="str">
        <f>IF('Atual-TXT'!A5584&lt;&gt;"",RIGHT(LEFT('Atual-TXT'!A5584,51),34),"")</f>
        <v/>
      </c>
      <c r="C5563" s="12" t="str">
        <f>IF('Atual-TXT'!A5584&lt;&gt;"",VALUE(RIGHT(LEFT('Atual-TXT'!A5584,75),23)),"")</f>
        <v/>
      </c>
      <c r="D5563" s="11" t="str">
        <f>IF('Atual-TXT'!A5584&lt;&gt;"",RIGHT(LEFT('Atual-TXT'!A5584,77),1),"")</f>
        <v/>
      </c>
      <c r="E5563" s="12" t="str">
        <f>IF('Atual-TXT'!A5584&lt;&gt;"",IF(MOD(VALUE(LEFT(A5563,1)),2)=1,IF(D5563="D",C5563,-C5563),IF(D5563="C",C5563,-C5563)),"")</f>
        <v/>
      </c>
    </row>
    <row r="5564" spans="1:5" x14ac:dyDescent="0.2">
      <c r="A5564" s="11" t="str">
        <f>IF('Atual-TXT'!A5585&lt;&gt;"",LEFT('Atual-TXT'!A5585,15),"")</f>
        <v/>
      </c>
      <c r="B5564" s="11" t="str">
        <f>IF('Atual-TXT'!A5585&lt;&gt;"",RIGHT(LEFT('Atual-TXT'!A5585,51),34),"")</f>
        <v/>
      </c>
      <c r="C5564" s="12" t="str">
        <f>IF('Atual-TXT'!A5585&lt;&gt;"",VALUE(RIGHT(LEFT('Atual-TXT'!A5585,75),23)),"")</f>
        <v/>
      </c>
      <c r="D5564" s="11" t="str">
        <f>IF('Atual-TXT'!A5585&lt;&gt;"",RIGHT(LEFT('Atual-TXT'!A5585,77),1),"")</f>
        <v/>
      </c>
      <c r="E5564" s="12" t="str">
        <f>IF('Atual-TXT'!A5585&lt;&gt;"",IF(MOD(VALUE(LEFT(A5564,1)),2)=1,IF(D5564="D",C5564,-C5564),IF(D5564="C",C5564,-C5564)),"")</f>
        <v/>
      </c>
    </row>
    <row r="5565" spans="1:5" x14ac:dyDescent="0.2">
      <c r="A5565" s="11" t="str">
        <f>IF('Atual-TXT'!A5586&lt;&gt;"",LEFT('Atual-TXT'!A5586,15),"")</f>
        <v/>
      </c>
      <c r="B5565" s="11" t="str">
        <f>IF('Atual-TXT'!A5586&lt;&gt;"",RIGHT(LEFT('Atual-TXT'!A5586,51),34),"")</f>
        <v/>
      </c>
      <c r="C5565" s="12" t="str">
        <f>IF('Atual-TXT'!A5586&lt;&gt;"",VALUE(RIGHT(LEFT('Atual-TXT'!A5586,75),23)),"")</f>
        <v/>
      </c>
      <c r="D5565" s="11" t="str">
        <f>IF('Atual-TXT'!A5586&lt;&gt;"",RIGHT(LEFT('Atual-TXT'!A5586,77),1),"")</f>
        <v/>
      </c>
      <c r="E5565" s="12" t="str">
        <f>IF('Atual-TXT'!A5586&lt;&gt;"",IF(MOD(VALUE(LEFT(A5565,1)),2)=1,IF(D5565="D",C5565,-C5565),IF(D5565="C",C5565,-C5565)),"")</f>
        <v/>
      </c>
    </row>
    <row r="5566" spans="1:5" x14ac:dyDescent="0.2">
      <c r="A5566" s="11" t="str">
        <f>IF('Atual-TXT'!A5587&lt;&gt;"",LEFT('Atual-TXT'!A5587,15),"")</f>
        <v/>
      </c>
      <c r="B5566" s="11" t="str">
        <f>IF('Atual-TXT'!A5587&lt;&gt;"",RIGHT(LEFT('Atual-TXT'!A5587,51),34),"")</f>
        <v/>
      </c>
      <c r="C5566" s="12" t="str">
        <f>IF('Atual-TXT'!A5587&lt;&gt;"",VALUE(RIGHT(LEFT('Atual-TXT'!A5587,75),23)),"")</f>
        <v/>
      </c>
      <c r="D5566" s="11" t="str">
        <f>IF('Atual-TXT'!A5587&lt;&gt;"",RIGHT(LEFT('Atual-TXT'!A5587,77),1),"")</f>
        <v/>
      </c>
      <c r="E5566" s="12" t="str">
        <f>IF('Atual-TXT'!A5587&lt;&gt;"",IF(MOD(VALUE(LEFT(A5566,1)),2)=1,IF(D5566="D",C5566,-C5566),IF(D5566="C",C5566,-C5566)),"")</f>
        <v/>
      </c>
    </row>
    <row r="5567" spans="1:5" x14ac:dyDescent="0.2">
      <c r="A5567" s="11" t="str">
        <f>IF('Atual-TXT'!A5588&lt;&gt;"",LEFT('Atual-TXT'!A5588,15),"")</f>
        <v/>
      </c>
      <c r="B5567" s="11" t="str">
        <f>IF('Atual-TXT'!A5588&lt;&gt;"",RIGHT(LEFT('Atual-TXT'!A5588,51),34),"")</f>
        <v/>
      </c>
      <c r="C5567" s="12" t="str">
        <f>IF('Atual-TXT'!A5588&lt;&gt;"",VALUE(RIGHT(LEFT('Atual-TXT'!A5588,75),23)),"")</f>
        <v/>
      </c>
      <c r="D5567" s="11" t="str">
        <f>IF('Atual-TXT'!A5588&lt;&gt;"",RIGHT(LEFT('Atual-TXT'!A5588,77),1),"")</f>
        <v/>
      </c>
      <c r="E5567" s="12" t="str">
        <f>IF('Atual-TXT'!A5588&lt;&gt;"",IF(MOD(VALUE(LEFT(A5567,1)),2)=1,IF(D5567="D",C5567,-C5567),IF(D5567="C",C5567,-C5567)),"")</f>
        <v/>
      </c>
    </row>
    <row r="5568" spans="1:5" x14ac:dyDescent="0.2">
      <c r="A5568" s="11" t="str">
        <f>IF('Atual-TXT'!A5589&lt;&gt;"",LEFT('Atual-TXT'!A5589,15),"")</f>
        <v/>
      </c>
      <c r="B5568" s="11" t="str">
        <f>IF('Atual-TXT'!A5589&lt;&gt;"",RIGHT(LEFT('Atual-TXT'!A5589,51),34),"")</f>
        <v/>
      </c>
      <c r="C5568" s="12" t="str">
        <f>IF('Atual-TXT'!A5589&lt;&gt;"",VALUE(RIGHT(LEFT('Atual-TXT'!A5589,75),23)),"")</f>
        <v/>
      </c>
      <c r="D5568" s="11" t="str">
        <f>IF('Atual-TXT'!A5589&lt;&gt;"",RIGHT(LEFT('Atual-TXT'!A5589,77),1),"")</f>
        <v/>
      </c>
      <c r="E5568" s="12" t="str">
        <f>IF('Atual-TXT'!A5589&lt;&gt;"",IF(MOD(VALUE(LEFT(A5568,1)),2)=1,IF(D5568="D",C5568,-C5568),IF(D5568="C",C5568,-C5568)),"")</f>
        <v/>
      </c>
    </row>
    <row r="5569" spans="1:5" x14ac:dyDescent="0.2">
      <c r="A5569" s="11" t="str">
        <f>IF('Atual-TXT'!A5590&lt;&gt;"",LEFT('Atual-TXT'!A5590,15),"")</f>
        <v/>
      </c>
      <c r="B5569" s="11" t="str">
        <f>IF('Atual-TXT'!A5590&lt;&gt;"",RIGHT(LEFT('Atual-TXT'!A5590,51),34),"")</f>
        <v/>
      </c>
      <c r="C5569" s="12" t="str">
        <f>IF('Atual-TXT'!A5590&lt;&gt;"",VALUE(RIGHT(LEFT('Atual-TXT'!A5590,75),23)),"")</f>
        <v/>
      </c>
      <c r="D5569" s="11" t="str">
        <f>IF('Atual-TXT'!A5590&lt;&gt;"",RIGHT(LEFT('Atual-TXT'!A5590,77),1),"")</f>
        <v/>
      </c>
      <c r="E5569" s="12" t="str">
        <f>IF('Atual-TXT'!A5590&lt;&gt;"",IF(MOD(VALUE(LEFT(A5569,1)),2)=1,IF(D5569="D",C5569,-C5569),IF(D5569="C",C5569,-C5569)),"")</f>
        <v/>
      </c>
    </row>
    <row r="5570" spans="1:5" x14ac:dyDescent="0.2">
      <c r="A5570" s="11" t="str">
        <f>IF('Atual-TXT'!A5591&lt;&gt;"",LEFT('Atual-TXT'!A5591,15),"")</f>
        <v/>
      </c>
      <c r="B5570" s="11" t="str">
        <f>IF('Atual-TXT'!A5591&lt;&gt;"",RIGHT(LEFT('Atual-TXT'!A5591,51),34),"")</f>
        <v/>
      </c>
      <c r="C5570" s="12" t="str">
        <f>IF('Atual-TXT'!A5591&lt;&gt;"",VALUE(RIGHT(LEFT('Atual-TXT'!A5591,75),23)),"")</f>
        <v/>
      </c>
      <c r="D5570" s="11" t="str">
        <f>IF('Atual-TXT'!A5591&lt;&gt;"",RIGHT(LEFT('Atual-TXT'!A5591,77),1),"")</f>
        <v/>
      </c>
      <c r="E5570" s="12" t="str">
        <f>IF('Atual-TXT'!A5591&lt;&gt;"",IF(MOD(VALUE(LEFT(A5570,1)),2)=1,IF(D5570="D",C5570,-C5570),IF(D5570="C",C5570,-C5570)),"")</f>
        <v/>
      </c>
    </row>
    <row r="5571" spans="1:5" x14ac:dyDescent="0.2">
      <c r="A5571" s="11" t="str">
        <f>IF('Atual-TXT'!A5592&lt;&gt;"",LEFT('Atual-TXT'!A5592,15),"")</f>
        <v/>
      </c>
      <c r="B5571" s="11" t="str">
        <f>IF('Atual-TXT'!A5592&lt;&gt;"",RIGHT(LEFT('Atual-TXT'!A5592,51),34),"")</f>
        <v/>
      </c>
      <c r="C5571" s="12" t="str">
        <f>IF('Atual-TXT'!A5592&lt;&gt;"",VALUE(RIGHT(LEFT('Atual-TXT'!A5592,75),23)),"")</f>
        <v/>
      </c>
      <c r="D5571" s="11" t="str">
        <f>IF('Atual-TXT'!A5592&lt;&gt;"",RIGHT(LEFT('Atual-TXT'!A5592,77),1),"")</f>
        <v/>
      </c>
      <c r="E5571" s="12" t="str">
        <f>IF('Atual-TXT'!A5592&lt;&gt;"",IF(MOD(VALUE(LEFT(A5571,1)),2)=1,IF(D5571="D",C5571,-C5571),IF(D5571="C",C5571,-C5571)),"")</f>
        <v/>
      </c>
    </row>
    <row r="5572" spans="1:5" x14ac:dyDescent="0.2">
      <c r="A5572" s="11" t="str">
        <f>IF('Atual-TXT'!A5593&lt;&gt;"",LEFT('Atual-TXT'!A5593,15),"")</f>
        <v/>
      </c>
      <c r="B5572" s="11" t="str">
        <f>IF('Atual-TXT'!A5593&lt;&gt;"",RIGHT(LEFT('Atual-TXT'!A5593,51),34),"")</f>
        <v/>
      </c>
      <c r="C5572" s="12" t="str">
        <f>IF('Atual-TXT'!A5593&lt;&gt;"",VALUE(RIGHT(LEFT('Atual-TXT'!A5593,75),23)),"")</f>
        <v/>
      </c>
      <c r="D5572" s="11" t="str">
        <f>IF('Atual-TXT'!A5593&lt;&gt;"",RIGHT(LEFT('Atual-TXT'!A5593,77),1),"")</f>
        <v/>
      </c>
      <c r="E5572" s="12" t="str">
        <f>IF('Atual-TXT'!A5593&lt;&gt;"",IF(MOD(VALUE(LEFT(A5572,1)),2)=1,IF(D5572="D",C5572,-C5572),IF(D5572="C",C5572,-C5572)),"")</f>
        <v/>
      </c>
    </row>
    <row r="5573" spans="1:5" x14ac:dyDescent="0.2">
      <c r="A5573" s="11" t="str">
        <f>IF('Atual-TXT'!A5594&lt;&gt;"",LEFT('Atual-TXT'!A5594,15),"")</f>
        <v/>
      </c>
      <c r="B5573" s="11" t="str">
        <f>IF('Atual-TXT'!A5594&lt;&gt;"",RIGHT(LEFT('Atual-TXT'!A5594,51),34),"")</f>
        <v/>
      </c>
      <c r="C5573" s="12" t="str">
        <f>IF('Atual-TXT'!A5594&lt;&gt;"",VALUE(RIGHT(LEFT('Atual-TXT'!A5594,75),23)),"")</f>
        <v/>
      </c>
      <c r="D5573" s="11" t="str">
        <f>IF('Atual-TXT'!A5594&lt;&gt;"",RIGHT(LEFT('Atual-TXT'!A5594,77),1),"")</f>
        <v/>
      </c>
      <c r="E5573" s="12" t="str">
        <f>IF('Atual-TXT'!A5594&lt;&gt;"",IF(MOD(VALUE(LEFT(A5573,1)),2)=1,IF(D5573="D",C5573,-C5573),IF(D5573="C",C5573,-C5573)),"")</f>
        <v/>
      </c>
    </row>
    <row r="5574" spans="1:5" x14ac:dyDescent="0.2">
      <c r="A5574" s="11" t="str">
        <f>IF('Atual-TXT'!A5595&lt;&gt;"",LEFT('Atual-TXT'!A5595,15),"")</f>
        <v/>
      </c>
      <c r="B5574" s="11" t="str">
        <f>IF('Atual-TXT'!A5595&lt;&gt;"",RIGHT(LEFT('Atual-TXT'!A5595,51),34),"")</f>
        <v/>
      </c>
      <c r="C5574" s="12" t="str">
        <f>IF('Atual-TXT'!A5595&lt;&gt;"",VALUE(RIGHT(LEFT('Atual-TXT'!A5595,75),23)),"")</f>
        <v/>
      </c>
      <c r="D5574" s="11" t="str">
        <f>IF('Atual-TXT'!A5595&lt;&gt;"",RIGHT(LEFT('Atual-TXT'!A5595,77),1),"")</f>
        <v/>
      </c>
      <c r="E5574" s="12" t="str">
        <f>IF('Atual-TXT'!A5595&lt;&gt;"",IF(MOD(VALUE(LEFT(A5574,1)),2)=1,IF(D5574="D",C5574,-C5574),IF(D5574="C",C5574,-C5574)),"")</f>
        <v/>
      </c>
    </row>
    <row r="5575" spans="1:5" x14ac:dyDescent="0.2">
      <c r="A5575" s="11" t="str">
        <f>IF('Atual-TXT'!A5596&lt;&gt;"",LEFT('Atual-TXT'!A5596,15),"")</f>
        <v/>
      </c>
      <c r="B5575" s="11" t="str">
        <f>IF('Atual-TXT'!A5596&lt;&gt;"",RIGHT(LEFT('Atual-TXT'!A5596,51),34),"")</f>
        <v/>
      </c>
      <c r="C5575" s="12" t="str">
        <f>IF('Atual-TXT'!A5596&lt;&gt;"",VALUE(RIGHT(LEFT('Atual-TXT'!A5596,75),23)),"")</f>
        <v/>
      </c>
      <c r="D5575" s="11" t="str">
        <f>IF('Atual-TXT'!A5596&lt;&gt;"",RIGHT(LEFT('Atual-TXT'!A5596,77),1),"")</f>
        <v/>
      </c>
      <c r="E5575" s="12" t="str">
        <f>IF('Atual-TXT'!A5596&lt;&gt;"",IF(MOD(VALUE(LEFT(A5575,1)),2)=1,IF(D5575="D",C5575,-C5575),IF(D5575="C",C5575,-C5575)),"")</f>
        <v/>
      </c>
    </row>
    <row r="5576" spans="1:5" x14ac:dyDescent="0.2">
      <c r="A5576" s="11" t="str">
        <f>IF('Atual-TXT'!A5597&lt;&gt;"",LEFT('Atual-TXT'!A5597,15),"")</f>
        <v/>
      </c>
      <c r="B5576" s="11" t="str">
        <f>IF('Atual-TXT'!A5597&lt;&gt;"",RIGHT(LEFT('Atual-TXT'!A5597,51),34),"")</f>
        <v/>
      </c>
      <c r="C5576" s="12" t="str">
        <f>IF('Atual-TXT'!A5597&lt;&gt;"",VALUE(RIGHT(LEFT('Atual-TXT'!A5597,75),23)),"")</f>
        <v/>
      </c>
      <c r="D5576" s="11" t="str">
        <f>IF('Atual-TXT'!A5597&lt;&gt;"",RIGHT(LEFT('Atual-TXT'!A5597,77),1),"")</f>
        <v/>
      </c>
      <c r="E5576" s="12" t="str">
        <f>IF('Atual-TXT'!A5597&lt;&gt;"",IF(MOD(VALUE(LEFT(A5576,1)),2)=1,IF(D5576="D",C5576,-C5576),IF(D5576="C",C5576,-C5576)),"")</f>
        <v/>
      </c>
    </row>
    <row r="5577" spans="1:5" x14ac:dyDescent="0.2">
      <c r="A5577" s="11" t="str">
        <f>IF('Atual-TXT'!A5598&lt;&gt;"",LEFT('Atual-TXT'!A5598,15),"")</f>
        <v/>
      </c>
      <c r="B5577" s="11" t="str">
        <f>IF('Atual-TXT'!A5598&lt;&gt;"",RIGHT(LEFT('Atual-TXT'!A5598,51),34),"")</f>
        <v/>
      </c>
      <c r="C5577" s="12" t="str">
        <f>IF('Atual-TXT'!A5598&lt;&gt;"",VALUE(RIGHT(LEFT('Atual-TXT'!A5598,75),23)),"")</f>
        <v/>
      </c>
      <c r="D5577" s="11" t="str">
        <f>IF('Atual-TXT'!A5598&lt;&gt;"",RIGHT(LEFT('Atual-TXT'!A5598,77),1),"")</f>
        <v/>
      </c>
      <c r="E5577" s="12" t="str">
        <f>IF('Atual-TXT'!A5598&lt;&gt;"",IF(MOD(VALUE(LEFT(A5577,1)),2)=1,IF(D5577="D",C5577,-C5577),IF(D5577="C",C5577,-C5577)),"")</f>
        <v/>
      </c>
    </row>
    <row r="5578" spans="1:5" x14ac:dyDescent="0.2">
      <c r="A5578" s="11" t="str">
        <f>IF('Atual-TXT'!A5599&lt;&gt;"",LEFT('Atual-TXT'!A5599,15),"")</f>
        <v/>
      </c>
      <c r="B5578" s="11" t="str">
        <f>IF('Atual-TXT'!A5599&lt;&gt;"",RIGHT(LEFT('Atual-TXT'!A5599,51),34),"")</f>
        <v/>
      </c>
      <c r="C5578" s="12" t="str">
        <f>IF('Atual-TXT'!A5599&lt;&gt;"",VALUE(RIGHT(LEFT('Atual-TXT'!A5599,75),23)),"")</f>
        <v/>
      </c>
      <c r="D5578" s="11" t="str">
        <f>IF('Atual-TXT'!A5599&lt;&gt;"",RIGHT(LEFT('Atual-TXT'!A5599,77),1),"")</f>
        <v/>
      </c>
      <c r="E5578" s="12" t="str">
        <f>IF('Atual-TXT'!A5599&lt;&gt;"",IF(MOD(VALUE(LEFT(A5578,1)),2)=1,IF(D5578="D",C5578,-C5578),IF(D5578="C",C5578,-C5578)),"")</f>
        <v/>
      </c>
    </row>
    <row r="5579" spans="1:5" x14ac:dyDescent="0.2">
      <c r="A5579" s="11" t="str">
        <f>IF('Atual-TXT'!A5600&lt;&gt;"",LEFT('Atual-TXT'!A5600,15),"")</f>
        <v/>
      </c>
      <c r="B5579" s="11" t="str">
        <f>IF('Atual-TXT'!A5600&lt;&gt;"",RIGHT(LEFT('Atual-TXT'!A5600,51),34),"")</f>
        <v/>
      </c>
      <c r="C5579" s="12" t="str">
        <f>IF('Atual-TXT'!A5600&lt;&gt;"",VALUE(RIGHT(LEFT('Atual-TXT'!A5600,75),23)),"")</f>
        <v/>
      </c>
      <c r="D5579" s="11" t="str">
        <f>IF('Atual-TXT'!A5600&lt;&gt;"",RIGHT(LEFT('Atual-TXT'!A5600,77),1),"")</f>
        <v/>
      </c>
      <c r="E5579" s="12" t="str">
        <f>IF('Atual-TXT'!A5600&lt;&gt;"",IF(MOD(VALUE(LEFT(A5579,1)),2)=1,IF(D5579="D",C5579,-C5579),IF(D5579="C",C5579,-C5579)),"")</f>
        <v/>
      </c>
    </row>
    <row r="5580" spans="1:5" x14ac:dyDescent="0.2">
      <c r="A5580" s="11" t="str">
        <f>IF('Atual-TXT'!A5601&lt;&gt;"",LEFT('Atual-TXT'!A5601,15),"")</f>
        <v/>
      </c>
      <c r="B5580" s="11" t="str">
        <f>IF('Atual-TXT'!A5601&lt;&gt;"",RIGHT(LEFT('Atual-TXT'!A5601,51),34),"")</f>
        <v/>
      </c>
      <c r="C5580" s="12" t="str">
        <f>IF('Atual-TXT'!A5601&lt;&gt;"",VALUE(RIGHT(LEFT('Atual-TXT'!A5601,75),23)),"")</f>
        <v/>
      </c>
      <c r="D5580" s="11" t="str">
        <f>IF('Atual-TXT'!A5601&lt;&gt;"",RIGHT(LEFT('Atual-TXT'!A5601,77),1),"")</f>
        <v/>
      </c>
      <c r="E5580" s="12" t="str">
        <f>IF('Atual-TXT'!A5601&lt;&gt;"",IF(MOD(VALUE(LEFT(A5580,1)),2)=1,IF(D5580="D",C5580,-C5580),IF(D5580="C",C5580,-C5580)),"")</f>
        <v/>
      </c>
    </row>
    <row r="5581" spans="1:5" x14ac:dyDescent="0.2">
      <c r="A5581" s="11" t="str">
        <f>IF('Atual-TXT'!A5602&lt;&gt;"",LEFT('Atual-TXT'!A5602,15),"")</f>
        <v/>
      </c>
      <c r="B5581" s="11" t="str">
        <f>IF('Atual-TXT'!A5602&lt;&gt;"",RIGHT(LEFT('Atual-TXT'!A5602,51),34),"")</f>
        <v/>
      </c>
      <c r="C5581" s="12" t="str">
        <f>IF('Atual-TXT'!A5602&lt;&gt;"",VALUE(RIGHT(LEFT('Atual-TXT'!A5602,75),23)),"")</f>
        <v/>
      </c>
      <c r="D5581" s="11" t="str">
        <f>IF('Atual-TXT'!A5602&lt;&gt;"",RIGHT(LEFT('Atual-TXT'!A5602,77),1),"")</f>
        <v/>
      </c>
      <c r="E5581" s="12" t="str">
        <f>IF('Atual-TXT'!A5602&lt;&gt;"",IF(MOD(VALUE(LEFT(A5581,1)),2)=1,IF(D5581="D",C5581,-C5581),IF(D5581="C",C5581,-C5581)),"")</f>
        <v/>
      </c>
    </row>
    <row r="5582" spans="1:5" x14ac:dyDescent="0.2">
      <c r="A5582" s="11" t="str">
        <f>IF('Atual-TXT'!A5603&lt;&gt;"",LEFT('Atual-TXT'!A5603,15),"")</f>
        <v/>
      </c>
      <c r="B5582" s="11" t="str">
        <f>IF('Atual-TXT'!A5603&lt;&gt;"",RIGHT(LEFT('Atual-TXT'!A5603,51),34),"")</f>
        <v/>
      </c>
      <c r="C5582" s="12" t="str">
        <f>IF('Atual-TXT'!A5603&lt;&gt;"",VALUE(RIGHT(LEFT('Atual-TXT'!A5603,75),23)),"")</f>
        <v/>
      </c>
      <c r="D5582" s="11" t="str">
        <f>IF('Atual-TXT'!A5603&lt;&gt;"",RIGHT(LEFT('Atual-TXT'!A5603,77),1),"")</f>
        <v/>
      </c>
      <c r="E5582" s="12" t="str">
        <f>IF('Atual-TXT'!A5603&lt;&gt;"",IF(MOD(VALUE(LEFT(A5582,1)),2)=1,IF(D5582="D",C5582,-C5582),IF(D5582="C",C5582,-C5582)),"")</f>
        <v/>
      </c>
    </row>
    <row r="5583" spans="1:5" x14ac:dyDescent="0.2">
      <c r="A5583" s="11" t="str">
        <f>IF('Atual-TXT'!A5604&lt;&gt;"",LEFT('Atual-TXT'!A5604,15),"")</f>
        <v/>
      </c>
      <c r="B5583" s="11" t="str">
        <f>IF('Atual-TXT'!A5604&lt;&gt;"",RIGHT(LEFT('Atual-TXT'!A5604,51),34),"")</f>
        <v/>
      </c>
      <c r="C5583" s="12" t="str">
        <f>IF('Atual-TXT'!A5604&lt;&gt;"",VALUE(RIGHT(LEFT('Atual-TXT'!A5604,75),23)),"")</f>
        <v/>
      </c>
      <c r="D5583" s="11" t="str">
        <f>IF('Atual-TXT'!A5604&lt;&gt;"",RIGHT(LEFT('Atual-TXT'!A5604,77),1),"")</f>
        <v/>
      </c>
      <c r="E5583" s="12" t="str">
        <f>IF('Atual-TXT'!A5604&lt;&gt;"",IF(MOD(VALUE(LEFT(A5583,1)),2)=1,IF(D5583="D",C5583,-C5583),IF(D5583="C",C5583,-C5583)),"")</f>
        <v/>
      </c>
    </row>
    <row r="5584" spans="1:5" x14ac:dyDescent="0.2">
      <c r="A5584" s="11" t="str">
        <f>IF('Atual-TXT'!A5605&lt;&gt;"",LEFT('Atual-TXT'!A5605,15),"")</f>
        <v/>
      </c>
      <c r="B5584" s="11" t="str">
        <f>IF('Atual-TXT'!A5605&lt;&gt;"",RIGHT(LEFT('Atual-TXT'!A5605,51),34),"")</f>
        <v/>
      </c>
      <c r="C5584" s="12" t="str">
        <f>IF('Atual-TXT'!A5605&lt;&gt;"",VALUE(RIGHT(LEFT('Atual-TXT'!A5605,75),23)),"")</f>
        <v/>
      </c>
      <c r="D5584" s="11" t="str">
        <f>IF('Atual-TXT'!A5605&lt;&gt;"",RIGHT(LEFT('Atual-TXT'!A5605,77),1),"")</f>
        <v/>
      </c>
      <c r="E5584" s="12" t="str">
        <f>IF('Atual-TXT'!A5605&lt;&gt;"",IF(MOD(VALUE(LEFT(A5584,1)),2)=1,IF(D5584="D",C5584,-C5584),IF(D5584="C",C5584,-C5584)),"")</f>
        <v/>
      </c>
    </row>
    <row r="5585" spans="1:5" x14ac:dyDescent="0.2">
      <c r="A5585" s="11" t="str">
        <f>IF('Atual-TXT'!A5606&lt;&gt;"",LEFT('Atual-TXT'!A5606,15),"")</f>
        <v/>
      </c>
      <c r="B5585" s="11" t="str">
        <f>IF('Atual-TXT'!A5606&lt;&gt;"",RIGHT(LEFT('Atual-TXT'!A5606,51),34),"")</f>
        <v/>
      </c>
      <c r="C5585" s="12" t="str">
        <f>IF('Atual-TXT'!A5606&lt;&gt;"",VALUE(RIGHT(LEFT('Atual-TXT'!A5606,75),23)),"")</f>
        <v/>
      </c>
      <c r="D5585" s="11" t="str">
        <f>IF('Atual-TXT'!A5606&lt;&gt;"",RIGHT(LEFT('Atual-TXT'!A5606,77),1),"")</f>
        <v/>
      </c>
      <c r="E5585" s="12" t="str">
        <f>IF('Atual-TXT'!A5606&lt;&gt;"",IF(MOD(VALUE(LEFT(A5585,1)),2)=1,IF(D5585="D",C5585,-C5585),IF(D5585="C",C5585,-C5585)),"")</f>
        <v/>
      </c>
    </row>
    <row r="5586" spans="1:5" x14ac:dyDescent="0.2">
      <c r="A5586" s="11" t="str">
        <f>IF('Atual-TXT'!A5607&lt;&gt;"",LEFT('Atual-TXT'!A5607,15),"")</f>
        <v/>
      </c>
      <c r="B5586" s="11" t="str">
        <f>IF('Atual-TXT'!A5607&lt;&gt;"",RIGHT(LEFT('Atual-TXT'!A5607,51),34),"")</f>
        <v/>
      </c>
      <c r="C5586" s="12" t="str">
        <f>IF('Atual-TXT'!A5607&lt;&gt;"",VALUE(RIGHT(LEFT('Atual-TXT'!A5607,75),23)),"")</f>
        <v/>
      </c>
      <c r="D5586" s="11" t="str">
        <f>IF('Atual-TXT'!A5607&lt;&gt;"",RIGHT(LEFT('Atual-TXT'!A5607,77),1),"")</f>
        <v/>
      </c>
      <c r="E5586" s="12" t="str">
        <f>IF('Atual-TXT'!A5607&lt;&gt;"",IF(MOD(VALUE(LEFT(A5586,1)),2)=1,IF(D5586="D",C5586,-C5586),IF(D5586="C",C5586,-C5586)),"")</f>
        <v/>
      </c>
    </row>
    <row r="5587" spans="1:5" x14ac:dyDescent="0.2">
      <c r="A5587" s="11" t="str">
        <f>IF('Atual-TXT'!A5608&lt;&gt;"",LEFT('Atual-TXT'!A5608,15),"")</f>
        <v/>
      </c>
      <c r="B5587" s="11" t="str">
        <f>IF('Atual-TXT'!A5608&lt;&gt;"",RIGHT(LEFT('Atual-TXT'!A5608,51),34),"")</f>
        <v/>
      </c>
      <c r="C5587" s="12" t="str">
        <f>IF('Atual-TXT'!A5608&lt;&gt;"",VALUE(RIGHT(LEFT('Atual-TXT'!A5608,75),23)),"")</f>
        <v/>
      </c>
      <c r="D5587" s="11" t="str">
        <f>IF('Atual-TXT'!A5608&lt;&gt;"",RIGHT(LEFT('Atual-TXT'!A5608,77),1),"")</f>
        <v/>
      </c>
      <c r="E5587" s="12" t="str">
        <f>IF('Atual-TXT'!A5608&lt;&gt;"",IF(MOD(VALUE(LEFT(A5587,1)),2)=1,IF(D5587="D",C5587,-C5587),IF(D5587="C",C5587,-C5587)),"")</f>
        <v/>
      </c>
    </row>
    <row r="5588" spans="1:5" x14ac:dyDescent="0.2">
      <c r="A5588" s="11" t="str">
        <f>IF('Atual-TXT'!A5609&lt;&gt;"",LEFT('Atual-TXT'!A5609,15),"")</f>
        <v/>
      </c>
      <c r="B5588" s="11" t="str">
        <f>IF('Atual-TXT'!A5609&lt;&gt;"",RIGHT(LEFT('Atual-TXT'!A5609,51),34),"")</f>
        <v/>
      </c>
      <c r="C5588" s="12" t="str">
        <f>IF('Atual-TXT'!A5609&lt;&gt;"",VALUE(RIGHT(LEFT('Atual-TXT'!A5609,75),23)),"")</f>
        <v/>
      </c>
      <c r="D5588" s="11" t="str">
        <f>IF('Atual-TXT'!A5609&lt;&gt;"",RIGHT(LEFT('Atual-TXT'!A5609,77),1),"")</f>
        <v/>
      </c>
      <c r="E5588" s="12" t="str">
        <f>IF('Atual-TXT'!A5609&lt;&gt;"",IF(MOD(VALUE(LEFT(A5588,1)),2)=1,IF(D5588="D",C5588,-C5588),IF(D5588="C",C5588,-C5588)),"")</f>
        <v/>
      </c>
    </row>
    <row r="5589" spans="1:5" x14ac:dyDescent="0.2">
      <c r="A5589" s="11" t="str">
        <f>IF('Atual-TXT'!A5610&lt;&gt;"",LEFT('Atual-TXT'!A5610,15),"")</f>
        <v/>
      </c>
      <c r="B5589" s="11" t="str">
        <f>IF('Atual-TXT'!A5610&lt;&gt;"",RIGHT(LEFT('Atual-TXT'!A5610,51),34),"")</f>
        <v/>
      </c>
      <c r="C5589" s="12" t="str">
        <f>IF('Atual-TXT'!A5610&lt;&gt;"",VALUE(RIGHT(LEFT('Atual-TXT'!A5610,75),23)),"")</f>
        <v/>
      </c>
      <c r="D5589" s="11" t="str">
        <f>IF('Atual-TXT'!A5610&lt;&gt;"",RIGHT(LEFT('Atual-TXT'!A5610,77),1),"")</f>
        <v/>
      </c>
      <c r="E5589" s="12" t="str">
        <f>IF('Atual-TXT'!A5610&lt;&gt;"",IF(MOD(VALUE(LEFT(A5589,1)),2)=1,IF(D5589="D",C5589,-C5589),IF(D5589="C",C5589,-C5589)),"")</f>
        <v/>
      </c>
    </row>
    <row r="5590" spans="1:5" x14ac:dyDescent="0.2">
      <c r="A5590" s="11" t="str">
        <f>IF('Atual-TXT'!A5611&lt;&gt;"",LEFT('Atual-TXT'!A5611,15),"")</f>
        <v/>
      </c>
      <c r="B5590" s="11" t="str">
        <f>IF('Atual-TXT'!A5611&lt;&gt;"",RIGHT(LEFT('Atual-TXT'!A5611,51),34),"")</f>
        <v/>
      </c>
      <c r="C5590" s="12" t="str">
        <f>IF('Atual-TXT'!A5611&lt;&gt;"",VALUE(RIGHT(LEFT('Atual-TXT'!A5611,75),23)),"")</f>
        <v/>
      </c>
      <c r="D5590" s="11" t="str">
        <f>IF('Atual-TXT'!A5611&lt;&gt;"",RIGHT(LEFT('Atual-TXT'!A5611,77),1),"")</f>
        <v/>
      </c>
      <c r="E5590" s="12" t="str">
        <f>IF('Atual-TXT'!A5611&lt;&gt;"",IF(MOD(VALUE(LEFT(A5590,1)),2)=1,IF(D5590="D",C5590,-C5590),IF(D5590="C",C5590,-C5590)),"")</f>
        <v/>
      </c>
    </row>
    <row r="5591" spans="1:5" x14ac:dyDescent="0.2">
      <c r="A5591" s="11" t="str">
        <f>IF('Atual-TXT'!A5612&lt;&gt;"",LEFT('Atual-TXT'!A5612,15),"")</f>
        <v/>
      </c>
      <c r="B5591" s="11" t="str">
        <f>IF('Atual-TXT'!A5612&lt;&gt;"",RIGHT(LEFT('Atual-TXT'!A5612,51),34),"")</f>
        <v/>
      </c>
      <c r="C5591" s="12" t="str">
        <f>IF('Atual-TXT'!A5612&lt;&gt;"",VALUE(RIGHT(LEFT('Atual-TXT'!A5612,75),23)),"")</f>
        <v/>
      </c>
      <c r="D5591" s="11" t="str">
        <f>IF('Atual-TXT'!A5612&lt;&gt;"",RIGHT(LEFT('Atual-TXT'!A5612,77),1),"")</f>
        <v/>
      </c>
      <c r="E5591" s="12" t="str">
        <f>IF('Atual-TXT'!A5612&lt;&gt;"",IF(MOD(VALUE(LEFT(A5591,1)),2)=1,IF(D5591="D",C5591,-C5591),IF(D5591="C",C5591,-C5591)),"")</f>
        <v/>
      </c>
    </row>
    <row r="5592" spans="1:5" x14ac:dyDescent="0.2">
      <c r="A5592" s="11" t="str">
        <f>IF('Atual-TXT'!A5613&lt;&gt;"",LEFT('Atual-TXT'!A5613,15),"")</f>
        <v/>
      </c>
      <c r="B5592" s="11" t="str">
        <f>IF('Atual-TXT'!A5613&lt;&gt;"",RIGHT(LEFT('Atual-TXT'!A5613,51),34),"")</f>
        <v/>
      </c>
      <c r="C5592" s="12" t="str">
        <f>IF('Atual-TXT'!A5613&lt;&gt;"",VALUE(RIGHT(LEFT('Atual-TXT'!A5613,75),23)),"")</f>
        <v/>
      </c>
      <c r="D5592" s="11" t="str">
        <f>IF('Atual-TXT'!A5613&lt;&gt;"",RIGHT(LEFT('Atual-TXT'!A5613,77),1),"")</f>
        <v/>
      </c>
      <c r="E5592" s="12" t="str">
        <f>IF('Atual-TXT'!A5613&lt;&gt;"",IF(MOD(VALUE(LEFT(A5592,1)),2)=1,IF(D5592="D",C5592,-C5592),IF(D5592="C",C5592,-C5592)),"")</f>
        <v/>
      </c>
    </row>
    <row r="5593" spans="1:5" x14ac:dyDescent="0.2">
      <c r="A5593" s="11" t="str">
        <f>IF('Atual-TXT'!A5614&lt;&gt;"",LEFT('Atual-TXT'!A5614,15),"")</f>
        <v/>
      </c>
      <c r="B5593" s="11" t="str">
        <f>IF('Atual-TXT'!A5614&lt;&gt;"",RIGHT(LEFT('Atual-TXT'!A5614,51),34),"")</f>
        <v/>
      </c>
      <c r="C5593" s="12" t="str">
        <f>IF('Atual-TXT'!A5614&lt;&gt;"",VALUE(RIGHT(LEFT('Atual-TXT'!A5614,75),23)),"")</f>
        <v/>
      </c>
      <c r="D5593" s="11" t="str">
        <f>IF('Atual-TXT'!A5614&lt;&gt;"",RIGHT(LEFT('Atual-TXT'!A5614,77),1),"")</f>
        <v/>
      </c>
      <c r="E5593" s="12" t="str">
        <f>IF('Atual-TXT'!A5614&lt;&gt;"",IF(MOD(VALUE(LEFT(A5593,1)),2)=1,IF(D5593="D",C5593,-C5593),IF(D5593="C",C5593,-C5593)),"")</f>
        <v/>
      </c>
    </row>
    <row r="5594" spans="1:5" x14ac:dyDescent="0.2">
      <c r="A5594" s="11" t="str">
        <f>IF('Atual-TXT'!A5615&lt;&gt;"",LEFT('Atual-TXT'!A5615,15),"")</f>
        <v/>
      </c>
      <c r="B5594" s="11" t="str">
        <f>IF('Atual-TXT'!A5615&lt;&gt;"",RIGHT(LEFT('Atual-TXT'!A5615,51),34),"")</f>
        <v/>
      </c>
      <c r="C5594" s="12" t="str">
        <f>IF('Atual-TXT'!A5615&lt;&gt;"",VALUE(RIGHT(LEFT('Atual-TXT'!A5615,75),23)),"")</f>
        <v/>
      </c>
      <c r="D5594" s="11" t="str">
        <f>IF('Atual-TXT'!A5615&lt;&gt;"",RIGHT(LEFT('Atual-TXT'!A5615,77),1),"")</f>
        <v/>
      </c>
      <c r="E5594" s="12" t="str">
        <f>IF('Atual-TXT'!A5615&lt;&gt;"",IF(MOD(VALUE(LEFT(A5594,1)),2)=1,IF(D5594="D",C5594,-C5594),IF(D5594="C",C5594,-C5594)),"")</f>
        <v/>
      </c>
    </row>
    <row r="5595" spans="1:5" x14ac:dyDescent="0.2">
      <c r="A5595" s="11" t="str">
        <f>IF('Atual-TXT'!A5616&lt;&gt;"",LEFT('Atual-TXT'!A5616,15),"")</f>
        <v/>
      </c>
      <c r="B5595" s="11" t="str">
        <f>IF('Atual-TXT'!A5616&lt;&gt;"",RIGHT(LEFT('Atual-TXT'!A5616,51),34),"")</f>
        <v/>
      </c>
      <c r="C5595" s="12" t="str">
        <f>IF('Atual-TXT'!A5616&lt;&gt;"",VALUE(RIGHT(LEFT('Atual-TXT'!A5616,75),23)),"")</f>
        <v/>
      </c>
      <c r="D5595" s="11" t="str">
        <f>IF('Atual-TXT'!A5616&lt;&gt;"",RIGHT(LEFT('Atual-TXT'!A5616,77),1),"")</f>
        <v/>
      </c>
      <c r="E5595" s="12" t="str">
        <f>IF('Atual-TXT'!A5616&lt;&gt;"",IF(MOD(VALUE(LEFT(A5595,1)),2)=1,IF(D5595="D",C5595,-C5595),IF(D5595="C",C5595,-C5595)),"")</f>
        <v/>
      </c>
    </row>
    <row r="5596" spans="1:5" x14ac:dyDescent="0.2">
      <c r="A5596" s="11" t="str">
        <f>IF('Atual-TXT'!A5617&lt;&gt;"",LEFT('Atual-TXT'!A5617,15),"")</f>
        <v/>
      </c>
      <c r="B5596" s="11" t="str">
        <f>IF('Atual-TXT'!A5617&lt;&gt;"",RIGHT(LEFT('Atual-TXT'!A5617,51),34),"")</f>
        <v/>
      </c>
      <c r="C5596" s="12" t="str">
        <f>IF('Atual-TXT'!A5617&lt;&gt;"",VALUE(RIGHT(LEFT('Atual-TXT'!A5617,75),23)),"")</f>
        <v/>
      </c>
      <c r="D5596" s="11" t="str">
        <f>IF('Atual-TXT'!A5617&lt;&gt;"",RIGHT(LEFT('Atual-TXT'!A5617,77),1),"")</f>
        <v/>
      </c>
      <c r="E5596" s="12" t="str">
        <f>IF('Atual-TXT'!A5617&lt;&gt;"",IF(MOD(VALUE(LEFT(A5596,1)),2)=1,IF(D5596="D",C5596,-C5596),IF(D5596="C",C5596,-C5596)),"")</f>
        <v/>
      </c>
    </row>
    <row r="5597" spans="1:5" x14ac:dyDescent="0.2">
      <c r="A5597" s="11" t="str">
        <f>IF('Atual-TXT'!A5618&lt;&gt;"",LEFT('Atual-TXT'!A5618,15),"")</f>
        <v/>
      </c>
      <c r="B5597" s="11" t="str">
        <f>IF('Atual-TXT'!A5618&lt;&gt;"",RIGHT(LEFT('Atual-TXT'!A5618,51),34),"")</f>
        <v/>
      </c>
      <c r="C5597" s="12" t="str">
        <f>IF('Atual-TXT'!A5618&lt;&gt;"",VALUE(RIGHT(LEFT('Atual-TXT'!A5618,75),23)),"")</f>
        <v/>
      </c>
      <c r="D5597" s="11" t="str">
        <f>IF('Atual-TXT'!A5618&lt;&gt;"",RIGHT(LEFT('Atual-TXT'!A5618,77),1),"")</f>
        <v/>
      </c>
      <c r="E5597" s="12" t="str">
        <f>IF('Atual-TXT'!A5618&lt;&gt;"",IF(MOD(VALUE(LEFT(A5597,1)),2)=1,IF(D5597="D",C5597,-C5597),IF(D5597="C",C5597,-C5597)),"")</f>
        <v/>
      </c>
    </row>
    <row r="5598" spans="1:5" x14ac:dyDescent="0.2">
      <c r="A5598" s="11" t="str">
        <f>IF('Atual-TXT'!A5619&lt;&gt;"",LEFT('Atual-TXT'!A5619,15),"")</f>
        <v/>
      </c>
      <c r="B5598" s="11" t="str">
        <f>IF('Atual-TXT'!A5619&lt;&gt;"",RIGHT(LEFT('Atual-TXT'!A5619,51),34),"")</f>
        <v/>
      </c>
      <c r="C5598" s="12" t="str">
        <f>IF('Atual-TXT'!A5619&lt;&gt;"",VALUE(RIGHT(LEFT('Atual-TXT'!A5619,75),23)),"")</f>
        <v/>
      </c>
      <c r="D5598" s="11" t="str">
        <f>IF('Atual-TXT'!A5619&lt;&gt;"",RIGHT(LEFT('Atual-TXT'!A5619,77),1),"")</f>
        <v/>
      </c>
      <c r="E5598" s="12" t="str">
        <f>IF('Atual-TXT'!A5619&lt;&gt;"",IF(MOD(VALUE(LEFT(A5598,1)),2)=1,IF(D5598="D",C5598,-C5598),IF(D5598="C",C5598,-C5598)),"")</f>
        <v/>
      </c>
    </row>
    <row r="5599" spans="1:5" x14ac:dyDescent="0.2">
      <c r="A5599" s="11" t="str">
        <f>IF('Atual-TXT'!A5620&lt;&gt;"",LEFT('Atual-TXT'!A5620,15),"")</f>
        <v/>
      </c>
      <c r="B5599" s="11" t="str">
        <f>IF('Atual-TXT'!A5620&lt;&gt;"",RIGHT(LEFT('Atual-TXT'!A5620,51),34),"")</f>
        <v/>
      </c>
      <c r="C5599" s="12" t="str">
        <f>IF('Atual-TXT'!A5620&lt;&gt;"",VALUE(RIGHT(LEFT('Atual-TXT'!A5620,75),23)),"")</f>
        <v/>
      </c>
      <c r="D5599" s="11" t="str">
        <f>IF('Atual-TXT'!A5620&lt;&gt;"",RIGHT(LEFT('Atual-TXT'!A5620,77),1),"")</f>
        <v/>
      </c>
      <c r="E5599" s="12" t="str">
        <f>IF('Atual-TXT'!A5620&lt;&gt;"",IF(MOD(VALUE(LEFT(A5599,1)),2)=1,IF(D5599="D",C5599,-C5599),IF(D5599="C",C5599,-C5599)),"")</f>
        <v/>
      </c>
    </row>
    <row r="5600" spans="1:5" x14ac:dyDescent="0.2">
      <c r="A5600" s="11" t="str">
        <f>IF('Atual-TXT'!A5621&lt;&gt;"",LEFT('Atual-TXT'!A5621,15),"")</f>
        <v/>
      </c>
      <c r="B5600" s="11" t="str">
        <f>IF('Atual-TXT'!A5621&lt;&gt;"",RIGHT(LEFT('Atual-TXT'!A5621,51),34),"")</f>
        <v/>
      </c>
      <c r="C5600" s="12" t="str">
        <f>IF('Atual-TXT'!A5621&lt;&gt;"",VALUE(RIGHT(LEFT('Atual-TXT'!A5621,75),23)),"")</f>
        <v/>
      </c>
      <c r="D5600" s="11" t="str">
        <f>IF('Atual-TXT'!A5621&lt;&gt;"",RIGHT(LEFT('Atual-TXT'!A5621,77),1),"")</f>
        <v/>
      </c>
      <c r="E5600" s="12" t="str">
        <f>IF('Atual-TXT'!A5621&lt;&gt;"",IF(MOD(VALUE(LEFT(A5600,1)),2)=1,IF(D5600="D",C5600,-C5600),IF(D5600="C",C5600,-C5600)),"")</f>
        <v/>
      </c>
    </row>
    <row r="5601" spans="1:5" x14ac:dyDescent="0.2">
      <c r="A5601" s="11" t="str">
        <f>IF('Atual-TXT'!A5622&lt;&gt;"",LEFT('Atual-TXT'!A5622,15),"")</f>
        <v/>
      </c>
      <c r="B5601" s="11" t="str">
        <f>IF('Atual-TXT'!A5622&lt;&gt;"",RIGHT(LEFT('Atual-TXT'!A5622,51),34),"")</f>
        <v/>
      </c>
      <c r="C5601" s="12" t="str">
        <f>IF('Atual-TXT'!A5622&lt;&gt;"",VALUE(RIGHT(LEFT('Atual-TXT'!A5622,75),23)),"")</f>
        <v/>
      </c>
      <c r="D5601" s="11" t="str">
        <f>IF('Atual-TXT'!A5622&lt;&gt;"",RIGHT(LEFT('Atual-TXT'!A5622,77),1),"")</f>
        <v/>
      </c>
      <c r="E5601" s="12" t="str">
        <f>IF('Atual-TXT'!A5622&lt;&gt;"",IF(MOD(VALUE(LEFT(A5601,1)),2)=1,IF(D5601="D",C5601,-C5601),IF(D5601="C",C5601,-C5601)),"")</f>
        <v/>
      </c>
    </row>
    <row r="5602" spans="1:5" x14ac:dyDescent="0.2">
      <c r="A5602" s="11" t="str">
        <f>IF('Atual-TXT'!A5623&lt;&gt;"",LEFT('Atual-TXT'!A5623,15),"")</f>
        <v/>
      </c>
      <c r="B5602" s="11" t="str">
        <f>IF('Atual-TXT'!A5623&lt;&gt;"",RIGHT(LEFT('Atual-TXT'!A5623,51),34),"")</f>
        <v/>
      </c>
      <c r="C5602" s="12" t="str">
        <f>IF('Atual-TXT'!A5623&lt;&gt;"",VALUE(RIGHT(LEFT('Atual-TXT'!A5623,75),23)),"")</f>
        <v/>
      </c>
      <c r="D5602" s="11" t="str">
        <f>IF('Atual-TXT'!A5623&lt;&gt;"",RIGHT(LEFT('Atual-TXT'!A5623,77),1),"")</f>
        <v/>
      </c>
      <c r="E5602" s="12" t="str">
        <f>IF('Atual-TXT'!A5623&lt;&gt;"",IF(MOD(VALUE(LEFT(A5602,1)),2)=1,IF(D5602="D",C5602,-C5602),IF(D5602="C",C5602,-C5602)),"")</f>
        <v/>
      </c>
    </row>
    <row r="5603" spans="1:5" x14ac:dyDescent="0.2">
      <c r="A5603" s="11" t="str">
        <f>IF('Atual-TXT'!A5624&lt;&gt;"",LEFT('Atual-TXT'!A5624,15),"")</f>
        <v/>
      </c>
      <c r="B5603" s="11" t="str">
        <f>IF('Atual-TXT'!A5624&lt;&gt;"",RIGHT(LEFT('Atual-TXT'!A5624,51),34),"")</f>
        <v/>
      </c>
      <c r="C5603" s="12" t="str">
        <f>IF('Atual-TXT'!A5624&lt;&gt;"",VALUE(RIGHT(LEFT('Atual-TXT'!A5624,75),23)),"")</f>
        <v/>
      </c>
      <c r="D5603" s="11" t="str">
        <f>IF('Atual-TXT'!A5624&lt;&gt;"",RIGHT(LEFT('Atual-TXT'!A5624,77),1),"")</f>
        <v/>
      </c>
      <c r="E5603" s="12" t="str">
        <f>IF('Atual-TXT'!A5624&lt;&gt;"",IF(MOD(VALUE(LEFT(A5603,1)),2)=1,IF(D5603="D",C5603,-C5603),IF(D5603="C",C5603,-C5603)),"")</f>
        <v/>
      </c>
    </row>
    <row r="5604" spans="1:5" x14ac:dyDescent="0.2">
      <c r="A5604" s="11" t="str">
        <f>IF('Atual-TXT'!A5625&lt;&gt;"",LEFT('Atual-TXT'!A5625,15),"")</f>
        <v/>
      </c>
      <c r="B5604" s="11" t="str">
        <f>IF('Atual-TXT'!A5625&lt;&gt;"",RIGHT(LEFT('Atual-TXT'!A5625,51),34),"")</f>
        <v/>
      </c>
      <c r="C5604" s="12" t="str">
        <f>IF('Atual-TXT'!A5625&lt;&gt;"",VALUE(RIGHT(LEFT('Atual-TXT'!A5625,75),23)),"")</f>
        <v/>
      </c>
      <c r="D5604" s="11" t="str">
        <f>IF('Atual-TXT'!A5625&lt;&gt;"",RIGHT(LEFT('Atual-TXT'!A5625,77),1),"")</f>
        <v/>
      </c>
      <c r="E5604" s="12" t="str">
        <f>IF('Atual-TXT'!A5625&lt;&gt;"",IF(MOD(VALUE(LEFT(A5604,1)),2)=1,IF(D5604="D",C5604,-C5604),IF(D5604="C",C5604,-C5604)),"")</f>
        <v/>
      </c>
    </row>
    <row r="5605" spans="1:5" x14ac:dyDescent="0.2">
      <c r="A5605" s="11" t="str">
        <f>IF('Atual-TXT'!A5626&lt;&gt;"",LEFT('Atual-TXT'!A5626,15),"")</f>
        <v/>
      </c>
      <c r="B5605" s="11" t="str">
        <f>IF('Atual-TXT'!A5626&lt;&gt;"",RIGHT(LEFT('Atual-TXT'!A5626,51),34),"")</f>
        <v/>
      </c>
      <c r="C5605" s="12" t="str">
        <f>IF('Atual-TXT'!A5626&lt;&gt;"",VALUE(RIGHT(LEFT('Atual-TXT'!A5626,75),23)),"")</f>
        <v/>
      </c>
      <c r="D5605" s="11" t="str">
        <f>IF('Atual-TXT'!A5626&lt;&gt;"",RIGHT(LEFT('Atual-TXT'!A5626,77),1),"")</f>
        <v/>
      </c>
      <c r="E5605" s="12" t="str">
        <f>IF('Atual-TXT'!A5626&lt;&gt;"",IF(MOD(VALUE(LEFT(A5605,1)),2)=1,IF(D5605="D",C5605,-C5605),IF(D5605="C",C5605,-C5605)),"")</f>
        <v/>
      </c>
    </row>
    <row r="5606" spans="1:5" x14ac:dyDescent="0.2">
      <c r="A5606" s="11" t="str">
        <f>IF('Atual-TXT'!A5627&lt;&gt;"",LEFT('Atual-TXT'!A5627,15),"")</f>
        <v/>
      </c>
      <c r="B5606" s="11" t="str">
        <f>IF('Atual-TXT'!A5627&lt;&gt;"",RIGHT(LEFT('Atual-TXT'!A5627,51),34),"")</f>
        <v/>
      </c>
      <c r="C5606" s="12" t="str">
        <f>IF('Atual-TXT'!A5627&lt;&gt;"",VALUE(RIGHT(LEFT('Atual-TXT'!A5627,75),23)),"")</f>
        <v/>
      </c>
      <c r="D5606" s="11" t="str">
        <f>IF('Atual-TXT'!A5627&lt;&gt;"",RIGHT(LEFT('Atual-TXT'!A5627,77),1),"")</f>
        <v/>
      </c>
      <c r="E5606" s="12" t="str">
        <f>IF('Atual-TXT'!A5627&lt;&gt;"",IF(MOD(VALUE(LEFT(A5606,1)),2)=1,IF(D5606="D",C5606,-C5606),IF(D5606="C",C5606,-C5606)),"")</f>
        <v/>
      </c>
    </row>
    <row r="5607" spans="1:5" x14ac:dyDescent="0.2">
      <c r="A5607" s="11" t="str">
        <f>IF('Atual-TXT'!A5628&lt;&gt;"",LEFT('Atual-TXT'!A5628,15),"")</f>
        <v/>
      </c>
      <c r="B5607" s="11" t="str">
        <f>IF('Atual-TXT'!A5628&lt;&gt;"",RIGHT(LEFT('Atual-TXT'!A5628,51),34),"")</f>
        <v/>
      </c>
      <c r="C5607" s="12" t="str">
        <f>IF('Atual-TXT'!A5628&lt;&gt;"",VALUE(RIGHT(LEFT('Atual-TXT'!A5628,75),23)),"")</f>
        <v/>
      </c>
      <c r="D5607" s="11" t="str">
        <f>IF('Atual-TXT'!A5628&lt;&gt;"",RIGHT(LEFT('Atual-TXT'!A5628,77),1),"")</f>
        <v/>
      </c>
      <c r="E5607" s="12" t="str">
        <f>IF('Atual-TXT'!A5628&lt;&gt;"",IF(MOD(VALUE(LEFT(A5607,1)),2)=1,IF(D5607="D",C5607,-C5607),IF(D5607="C",C5607,-C5607)),"")</f>
        <v/>
      </c>
    </row>
    <row r="5608" spans="1:5" x14ac:dyDescent="0.2">
      <c r="A5608" s="11" t="str">
        <f>IF('Atual-TXT'!A5629&lt;&gt;"",LEFT('Atual-TXT'!A5629,15),"")</f>
        <v/>
      </c>
      <c r="B5608" s="11" t="str">
        <f>IF('Atual-TXT'!A5629&lt;&gt;"",RIGHT(LEFT('Atual-TXT'!A5629,51),34),"")</f>
        <v/>
      </c>
      <c r="C5608" s="12" t="str">
        <f>IF('Atual-TXT'!A5629&lt;&gt;"",VALUE(RIGHT(LEFT('Atual-TXT'!A5629,75),23)),"")</f>
        <v/>
      </c>
      <c r="D5608" s="11" t="str">
        <f>IF('Atual-TXT'!A5629&lt;&gt;"",RIGHT(LEFT('Atual-TXT'!A5629,77),1),"")</f>
        <v/>
      </c>
      <c r="E5608" s="12" t="str">
        <f>IF('Atual-TXT'!A5629&lt;&gt;"",IF(MOD(VALUE(LEFT(A5608,1)),2)=1,IF(D5608="D",C5608,-C5608),IF(D5608="C",C5608,-C5608)),"")</f>
        <v/>
      </c>
    </row>
    <row r="5609" spans="1:5" x14ac:dyDescent="0.2">
      <c r="A5609" s="11" t="str">
        <f>IF('Atual-TXT'!A5630&lt;&gt;"",LEFT('Atual-TXT'!A5630,15),"")</f>
        <v/>
      </c>
      <c r="B5609" s="11" t="str">
        <f>IF('Atual-TXT'!A5630&lt;&gt;"",RIGHT(LEFT('Atual-TXT'!A5630,51),34),"")</f>
        <v/>
      </c>
      <c r="C5609" s="12" t="str">
        <f>IF('Atual-TXT'!A5630&lt;&gt;"",VALUE(RIGHT(LEFT('Atual-TXT'!A5630,75),23)),"")</f>
        <v/>
      </c>
      <c r="D5609" s="11" t="str">
        <f>IF('Atual-TXT'!A5630&lt;&gt;"",RIGHT(LEFT('Atual-TXT'!A5630,77),1),"")</f>
        <v/>
      </c>
      <c r="E5609" s="12" t="str">
        <f>IF('Atual-TXT'!A5630&lt;&gt;"",IF(MOD(VALUE(LEFT(A5609,1)),2)=1,IF(D5609="D",C5609,-C5609),IF(D5609="C",C5609,-C5609)),"")</f>
        <v/>
      </c>
    </row>
    <row r="5610" spans="1:5" x14ac:dyDescent="0.2">
      <c r="A5610" s="11" t="str">
        <f>IF('Atual-TXT'!A5631&lt;&gt;"",LEFT('Atual-TXT'!A5631,15),"")</f>
        <v/>
      </c>
      <c r="B5610" s="11" t="str">
        <f>IF('Atual-TXT'!A5631&lt;&gt;"",RIGHT(LEFT('Atual-TXT'!A5631,51),34),"")</f>
        <v/>
      </c>
      <c r="C5610" s="12" t="str">
        <f>IF('Atual-TXT'!A5631&lt;&gt;"",VALUE(RIGHT(LEFT('Atual-TXT'!A5631,75),23)),"")</f>
        <v/>
      </c>
      <c r="D5610" s="11" t="str">
        <f>IF('Atual-TXT'!A5631&lt;&gt;"",RIGHT(LEFT('Atual-TXT'!A5631,77),1),"")</f>
        <v/>
      </c>
      <c r="E5610" s="12" t="str">
        <f>IF('Atual-TXT'!A5631&lt;&gt;"",IF(MOD(VALUE(LEFT(A5610,1)),2)=1,IF(D5610="D",C5610,-C5610),IF(D5610="C",C5610,-C5610)),"")</f>
        <v/>
      </c>
    </row>
    <row r="5611" spans="1:5" x14ac:dyDescent="0.2">
      <c r="A5611" s="11" t="str">
        <f>IF('Atual-TXT'!A5632&lt;&gt;"",LEFT('Atual-TXT'!A5632,15),"")</f>
        <v/>
      </c>
      <c r="B5611" s="11" t="str">
        <f>IF('Atual-TXT'!A5632&lt;&gt;"",RIGHT(LEFT('Atual-TXT'!A5632,51),34),"")</f>
        <v/>
      </c>
      <c r="C5611" s="12" t="str">
        <f>IF('Atual-TXT'!A5632&lt;&gt;"",VALUE(RIGHT(LEFT('Atual-TXT'!A5632,75),23)),"")</f>
        <v/>
      </c>
      <c r="D5611" s="11" t="str">
        <f>IF('Atual-TXT'!A5632&lt;&gt;"",RIGHT(LEFT('Atual-TXT'!A5632,77),1),"")</f>
        <v/>
      </c>
      <c r="E5611" s="12" t="str">
        <f>IF('Atual-TXT'!A5632&lt;&gt;"",IF(MOD(VALUE(LEFT(A5611,1)),2)=1,IF(D5611="D",C5611,-C5611),IF(D5611="C",C5611,-C5611)),"")</f>
        <v/>
      </c>
    </row>
    <row r="5612" spans="1:5" x14ac:dyDescent="0.2">
      <c r="A5612" s="11" t="str">
        <f>IF('Atual-TXT'!A5633&lt;&gt;"",LEFT('Atual-TXT'!A5633,15),"")</f>
        <v/>
      </c>
      <c r="B5612" s="11" t="str">
        <f>IF('Atual-TXT'!A5633&lt;&gt;"",RIGHT(LEFT('Atual-TXT'!A5633,51),34),"")</f>
        <v/>
      </c>
      <c r="C5612" s="12" t="str">
        <f>IF('Atual-TXT'!A5633&lt;&gt;"",VALUE(RIGHT(LEFT('Atual-TXT'!A5633,75),23)),"")</f>
        <v/>
      </c>
      <c r="D5612" s="11" t="str">
        <f>IF('Atual-TXT'!A5633&lt;&gt;"",RIGHT(LEFT('Atual-TXT'!A5633,77),1),"")</f>
        <v/>
      </c>
      <c r="E5612" s="12" t="str">
        <f>IF('Atual-TXT'!A5633&lt;&gt;"",IF(MOD(VALUE(LEFT(A5612,1)),2)=1,IF(D5612="D",C5612,-C5612),IF(D5612="C",C5612,-C5612)),"")</f>
        <v/>
      </c>
    </row>
    <row r="5613" spans="1:5" x14ac:dyDescent="0.2">
      <c r="A5613" s="11" t="str">
        <f>IF('Atual-TXT'!A5634&lt;&gt;"",LEFT('Atual-TXT'!A5634,15),"")</f>
        <v/>
      </c>
      <c r="B5613" s="11" t="str">
        <f>IF('Atual-TXT'!A5634&lt;&gt;"",RIGHT(LEFT('Atual-TXT'!A5634,51),34),"")</f>
        <v/>
      </c>
      <c r="C5613" s="12" t="str">
        <f>IF('Atual-TXT'!A5634&lt;&gt;"",VALUE(RIGHT(LEFT('Atual-TXT'!A5634,75),23)),"")</f>
        <v/>
      </c>
      <c r="D5613" s="11" t="str">
        <f>IF('Atual-TXT'!A5634&lt;&gt;"",RIGHT(LEFT('Atual-TXT'!A5634,77),1),"")</f>
        <v/>
      </c>
      <c r="E5613" s="12" t="str">
        <f>IF('Atual-TXT'!A5634&lt;&gt;"",IF(MOD(VALUE(LEFT(A5613,1)),2)=1,IF(D5613="D",C5613,-C5613),IF(D5613="C",C5613,-C5613)),"")</f>
        <v/>
      </c>
    </row>
    <row r="5614" spans="1:5" x14ac:dyDescent="0.2">
      <c r="A5614" s="11" t="str">
        <f>IF('Atual-TXT'!A5635&lt;&gt;"",LEFT('Atual-TXT'!A5635,15),"")</f>
        <v/>
      </c>
      <c r="B5614" s="11" t="str">
        <f>IF('Atual-TXT'!A5635&lt;&gt;"",RIGHT(LEFT('Atual-TXT'!A5635,51),34),"")</f>
        <v/>
      </c>
      <c r="C5614" s="12" t="str">
        <f>IF('Atual-TXT'!A5635&lt;&gt;"",VALUE(RIGHT(LEFT('Atual-TXT'!A5635,75),23)),"")</f>
        <v/>
      </c>
      <c r="D5614" s="11" t="str">
        <f>IF('Atual-TXT'!A5635&lt;&gt;"",RIGHT(LEFT('Atual-TXT'!A5635,77),1),"")</f>
        <v/>
      </c>
      <c r="E5614" s="12" t="str">
        <f>IF('Atual-TXT'!A5635&lt;&gt;"",IF(MOD(VALUE(LEFT(A5614,1)),2)=1,IF(D5614="D",C5614,-C5614),IF(D5614="C",C5614,-C5614)),"")</f>
        <v/>
      </c>
    </row>
    <row r="5615" spans="1:5" x14ac:dyDescent="0.2">
      <c r="A5615" s="11" t="str">
        <f>IF('Atual-TXT'!A5636&lt;&gt;"",LEFT('Atual-TXT'!A5636,15),"")</f>
        <v/>
      </c>
      <c r="B5615" s="11" t="str">
        <f>IF('Atual-TXT'!A5636&lt;&gt;"",RIGHT(LEFT('Atual-TXT'!A5636,51),34),"")</f>
        <v/>
      </c>
      <c r="C5615" s="12" t="str">
        <f>IF('Atual-TXT'!A5636&lt;&gt;"",VALUE(RIGHT(LEFT('Atual-TXT'!A5636,75),23)),"")</f>
        <v/>
      </c>
      <c r="D5615" s="11" t="str">
        <f>IF('Atual-TXT'!A5636&lt;&gt;"",RIGHT(LEFT('Atual-TXT'!A5636,77),1),"")</f>
        <v/>
      </c>
      <c r="E5615" s="12" t="str">
        <f>IF('Atual-TXT'!A5636&lt;&gt;"",IF(MOD(VALUE(LEFT(A5615,1)),2)=1,IF(D5615="D",C5615,-C5615),IF(D5615="C",C5615,-C5615)),"")</f>
        <v/>
      </c>
    </row>
    <row r="5616" spans="1:5" x14ac:dyDescent="0.2">
      <c r="A5616" s="11" t="str">
        <f>IF('Atual-TXT'!A5637&lt;&gt;"",LEFT('Atual-TXT'!A5637,15),"")</f>
        <v/>
      </c>
      <c r="B5616" s="11" t="str">
        <f>IF('Atual-TXT'!A5637&lt;&gt;"",RIGHT(LEFT('Atual-TXT'!A5637,51),34),"")</f>
        <v/>
      </c>
      <c r="C5616" s="12" t="str">
        <f>IF('Atual-TXT'!A5637&lt;&gt;"",VALUE(RIGHT(LEFT('Atual-TXT'!A5637,75),23)),"")</f>
        <v/>
      </c>
      <c r="D5616" s="11" t="str">
        <f>IF('Atual-TXT'!A5637&lt;&gt;"",RIGHT(LEFT('Atual-TXT'!A5637,77),1),"")</f>
        <v/>
      </c>
      <c r="E5616" s="12" t="str">
        <f>IF('Atual-TXT'!A5637&lt;&gt;"",IF(MOD(VALUE(LEFT(A5616,1)),2)=1,IF(D5616="D",C5616,-C5616),IF(D5616="C",C5616,-C5616)),"")</f>
        <v/>
      </c>
    </row>
    <row r="5617" spans="1:5" x14ac:dyDescent="0.2">
      <c r="A5617" s="11" t="str">
        <f>IF('Atual-TXT'!A5638&lt;&gt;"",LEFT('Atual-TXT'!A5638,15),"")</f>
        <v/>
      </c>
      <c r="B5617" s="11" t="str">
        <f>IF('Atual-TXT'!A5638&lt;&gt;"",RIGHT(LEFT('Atual-TXT'!A5638,51),34),"")</f>
        <v/>
      </c>
      <c r="C5617" s="12" t="str">
        <f>IF('Atual-TXT'!A5638&lt;&gt;"",VALUE(RIGHT(LEFT('Atual-TXT'!A5638,75),23)),"")</f>
        <v/>
      </c>
      <c r="D5617" s="11" t="str">
        <f>IF('Atual-TXT'!A5638&lt;&gt;"",RIGHT(LEFT('Atual-TXT'!A5638,77),1),"")</f>
        <v/>
      </c>
      <c r="E5617" s="12" t="str">
        <f>IF('Atual-TXT'!A5638&lt;&gt;"",IF(MOD(VALUE(LEFT(A5617,1)),2)=1,IF(D5617="D",C5617,-C5617),IF(D5617="C",C5617,-C5617)),"")</f>
        <v/>
      </c>
    </row>
    <row r="5618" spans="1:5" x14ac:dyDescent="0.2">
      <c r="A5618" s="11" t="str">
        <f>IF('Atual-TXT'!A5639&lt;&gt;"",LEFT('Atual-TXT'!A5639,15),"")</f>
        <v/>
      </c>
      <c r="B5618" s="11" t="str">
        <f>IF('Atual-TXT'!A5639&lt;&gt;"",RIGHT(LEFT('Atual-TXT'!A5639,51),34),"")</f>
        <v/>
      </c>
      <c r="C5618" s="12" t="str">
        <f>IF('Atual-TXT'!A5639&lt;&gt;"",VALUE(RIGHT(LEFT('Atual-TXT'!A5639,75),23)),"")</f>
        <v/>
      </c>
      <c r="D5618" s="11" t="str">
        <f>IF('Atual-TXT'!A5639&lt;&gt;"",RIGHT(LEFT('Atual-TXT'!A5639,77),1),"")</f>
        <v/>
      </c>
      <c r="E5618" s="12" t="str">
        <f>IF('Atual-TXT'!A5639&lt;&gt;"",IF(MOD(VALUE(LEFT(A5618,1)),2)=1,IF(D5618="D",C5618,-C5618),IF(D5618="C",C5618,-C5618)),"")</f>
        <v/>
      </c>
    </row>
    <row r="5619" spans="1:5" x14ac:dyDescent="0.2">
      <c r="A5619" s="11" t="str">
        <f>IF('Atual-TXT'!A5640&lt;&gt;"",LEFT('Atual-TXT'!A5640,15),"")</f>
        <v/>
      </c>
      <c r="B5619" s="11" t="str">
        <f>IF('Atual-TXT'!A5640&lt;&gt;"",RIGHT(LEFT('Atual-TXT'!A5640,51),34),"")</f>
        <v/>
      </c>
      <c r="C5619" s="12" t="str">
        <f>IF('Atual-TXT'!A5640&lt;&gt;"",VALUE(RIGHT(LEFT('Atual-TXT'!A5640,75),23)),"")</f>
        <v/>
      </c>
      <c r="D5619" s="11" t="str">
        <f>IF('Atual-TXT'!A5640&lt;&gt;"",RIGHT(LEFT('Atual-TXT'!A5640,77),1),"")</f>
        <v/>
      </c>
      <c r="E5619" s="12" t="str">
        <f>IF('Atual-TXT'!A5640&lt;&gt;"",IF(MOD(VALUE(LEFT(A5619,1)),2)=1,IF(D5619="D",C5619,-C5619),IF(D5619="C",C5619,-C5619)),"")</f>
        <v/>
      </c>
    </row>
    <row r="5620" spans="1:5" x14ac:dyDescent="0.2">
      <c r="A5620" s="11" t="str">
        <f>IF('Atual-TXT'!A5641&lt;&gt;"",LEFT('Atual-TXT'!A5641,15),"")</f>
        <v/>
      </c>
      <c r="B5620" s="11" t="str">
        <f>IF('Atual-TXT'!A5641&lt;&gt;"",RIGHT(LEFT('Atual-TXT'!A5641,51),34),"")</f>
        <v/>
      </c>
      <c r="C5620" s="12" t="str">
        <f>IF('Atual-TXT'!A5641&lt;&gt;"",VALUE(RIGHT(LEFT('Atual-TXT'!A5641,75),23)),"")</f>
        <v/>
      </c>
      <c r="D5620" s="11" t="str">
        <f>IF('Atual-TXT'!A5641&lt;&gt;"",RIGHT(LEFT('Atual-TXT'!A5641,77),1),"")</f>
        <v/>
      </c>
      <c r="E5620" s="12" t="str">
        <f>IF('Atual-TXT'!A5641&lt;&gt;"",IF(MOD(VALUE(LEFT(A5620,1)),2)=1,IF(D5620="D",C5620,-C5620),IF(D5620="C",C5620,-C5620)),"")</f>
        <v/>
      </c>
    </row>
    <row r="5621" spans="1:5" x14ac:dyDescent="0.2">
      <c r="A5621" s="11" t="str">
        <f>IF('Atual-TXT'!A5642&lt;&gt;"",LEFT('Atual-TXT'!A5642,15),"")</f>
        <v/>
      </c>
      <c r="B5621" s="11" t="str">
        <f>IF('Atual-TXT'!A5642&lt;&gt;"",RIGHT(LEFT('Atual-TXT'!A5642,51),34),"")</f>
        <v/>
      </c>
      <c r="C5621" s="12" t="str">
        <f>IF('Atual-TXT'!A5642&lt;&gt;"",VALUE(RIGHT(LEFT('Atual-TXT'!A5642,75),23)),"")</f>
        <v/>
      </c>
      <c r="D5621" s="11" t="str">
        <f>IF('Atual-TXT'!A5642&lt;&gt;"",RIGHT(LEFT('Atual-TXT'!A5642,77),1),"")</f>
        <v/>
      </c>
      <c r="E5621" s="12" t="str">
        <f>IF('Atual-TXT'!A5642&lt;&gt;"",IF(MOD(VALUE(LEFT(A5621,1)),2)=1,IF(D5621="D",C5621,-C5621),IF(D5621="C",C5621,-C5621)),"")</f>
        <v/>
      </c>
    </row>
    <row r="5622" spans="1:5" x14ac:dyDescent="0.2">
      <c r="A5622" s="11" t="str">
        <f>IF('Atual-TXT'!A5643&lt;&gt;"",LEFT('Atual-TXT'!A5643,15),"")</f>
        <v/>
      </c>
      <c r="B5622" s="11" t="str">
        <f>IF('Atual-TXT'!A5643&lt;&gt;"",RIGHT(LEFT('Atual-TXT'!A5643,51),34),"")</f>
        <v/>
      </c>
      <c r="C5622" s="12" t="str">
        <f>IF('Atual-TXT'!A5643&lt;&gt;"",VALUE(RIGHT(LEFT('Atual-TXT'!A5643,75),23)),"")</f>
        <v/>
      </c>
      <c r="D5622" s="11" t="str">
        <f>IF('Atual-TXT'!A5643&lt;&gt;"",RIGHT(LEFT('Atual-TXT'!A5643,77),1),"")</f>
        <v/>
      </c>
      <c r="E5622" s="12" t="str">
        <f>IF('Atual-TXT'!A5643&lt;&gt;"",IF(MOD(VALUE(LEFT(A5622,1)),2)=1,IF(D5622="D",C5622,-C5622),IF(D5622="C",C5622,-C5622)),"")</f>
        <v/>
      </c>
    </row>
    <row r="5623" spans="1:5" x14ac:dyDescent="0.2">
      <c r="A5623" s="11" t="str">
        <f>IF('Atual-TXT'!A5644&lt;&gt;"",LEFT('Atual-TXT'!A5644,15),"")</f>
        <v/>
      </c>
      <c r="B5623" s="11" t="str">
        <f>IF('Atual-TXT'!A5644&lt;&gt;"",RIGHT(LEFT('Atual-TXT'!A5644,51),34),"")</f>
        <v/>
      </c>
      <c r="C5623" s="12" t="str">
        <f>IF('Atual-TXT'!A5644&lt;&gt;"",VALUE(RIGHT(LEFT('Atual-TXT'!A5644,75),23)),"")</f>
        <v/>
      </c>
      <c r="D5623" s="11" t="str">
        <f>IF('Atual-TXT'!A5644&lt;&gt;"",RIGHT(LEFT('Atual-TXT'!A5644,77),1),"")</f>
        <v/>
      </c>
      <c r="E5623" s="12" t="str">
        <f>IF('Atual-TXT'!A5644&lt;&gt;"",IF(MOD(VALUE(LEFT(A5623,1)),2)=1,IF(D5623="D",C5623,-C5623),IF(D5623="C",C5623,-C5623)),"")</f>
        <v/>
      </c>
    </row>
    <row r="5624" spans="1:5" x14ac:dyDescent="0.2">
      <c r="A5624" s="11" t="str">
        <f>IF('Atual-TXT'!A5645&lt;&gt;"",LEFT('Atual-TXT'!A5645,15),"")</f>
        <v/>
      </c>
      <c r="B5624" s="11" t="str">
        <f>IF('Atual-TXT'!A5645&lt;&gt;"",RIGHT(LEFT('Atual-TXT'!A5645,51),34),"")</f>
        <v/>
      </c>
      <c r="C5624" s="12" t="str">
        <f>IF('Atual-TXT'!A5645&lt;&gt;"",VALUE(RIGHT(LEFT('Atual-TXT'!A5645,75),23)),"")</f>
        <v/>
      </c>
      <c r="D5624" s="11" t="str">
        <f>IF('Atual-TXT'!A5645&lt;&gt;"",RIGHT(LEFT('Atual-TXT'!A5645,77),1),"")</f>
        <v/>
      </c>
      <c r="E5624" s="12" t="str">
        <f>IF('Atual-TXT'!A5645&lt;&gt;"",IF(MOD(VALUE(LEFT(A5624,1)),2)=1,IF(D5624="D",C5624,-C5624),IF(D5624="C",C5624,-C5624)),"")</f>
        <v/>
      </c>
    </row>
    <row r="5625" spans="1:5" x14ac:dyDescent="0.2">
      <c r="A5625" s="11" t="str">
        <f>IF('Atual-TXT'!A5646&lt;&gt;"",LEFT('Atual-TXT'!A5646,15),"")</f>
        <v/>
      </c>
      <c r="B5625" s="11" t="str">
        <f>IF('Atual-TXT'!A5646&lt;&gt;"",RIGHT(LEFT('Atual-TXT'!A5646,51),34),"")</f>
        <v/>
      </c>
      <c r="C5625" s="12" t="str">
        <f>IF('Atual-TXT'!A5646&lt;&gt;"",VALUE(RIGHT(LEFT('Atual-TXT'!A5646,75),23)),"")</f>
        <v/>
      </c>
      <c r="D5625" s="11" t="str">
        <f>IF('Atual-TXT'!A5646&lt;&gt;"",RIGHT(LEFT('Atual-TXT'!A5646,77),1),"")</f>
        <v/>
      </c>
      <c r="E5625" s="12" t="str">
        <f>IF('Atual-TXT'!A5646&lt;&gt;"",IF(MOD(VALUE(LEFT(A5625,1)),2)=1,IF(D5625="D",C5625,-C5625),IF(D5625="C",C5625,-C5625)),"")</f>
        <v/>
      </c>
    </row>
    <row r="5626" spans="1:5" x14ac:dyDescent="0.2">
      <c r="A5626" s="11" t="str">
        <f>IF('Atual-TXT'!A5647&lt;&gt;"",LEFT('Atual-TXT'!A5647,15),"")</f>
        <v/>
      </c>
      <c r="B5626" s="11" t="str">
        <f>IF('Atual-TXT'!A5647&lt;&gt;"",RIGHT(LEFT('Atual-TXT'!A5647,51),34),"")</f>
        <v/>
      </c>
      <c r="C5626" s="12" t="str">
        <f>IF('Atual-TXT'!A5647&lt;&gt;"",VALUE(RIGHT(LEFT('Atual-TXT'!A5647,75),23)),"")</f>
        <v/>
      </c>
      <c r="D5626" s="11" t="str">
        <f>IF('Atual-TXT'!A5647&lt;&gt;"",RIGHT(LEFT('Atual-TXT'!A5647,77),1),"")</f>
        <v/>
      </c>
      <c r="E5626" s="12" t="str">
        <f>IF('Atual-TXT'!A5647&lt;&gt;"",IF(MOD(VALUE(LEFT(A5626,1)),2)=1,IF(D5626="D",C5626,-C5626),IF(D5626="C",C5626,-C5626)),"")</f>
        <v/>
      </c>
    </row>
    <row r="5627" spans="1:5" x14ac:dyDescent="0.2">
      <c r="A5627" s="11" t="str">
        <f>IF('Atual-TXT'!A5648&lt;&gt;"",LEFT('Atual-TXT'!A5648,15),"")</f>
        <v/>
      </c>
      <c r="B5627" s="11" t="str">
        <f>IF('Atual-TXT'!A5648&lt;&gt;"",RIGHT(LEFT('Atual-TXT'!A5648,51),34),"")</f>
        <v/>
      </c>
      <c r="C5627" s="12" t="str">
        <f>IF('Atual-TXT'!A5648&lt;&gt;"",VALUE(RIGHT(LEFT('Atual-TXT'!A5648,75),23)),"")</f>
        <v/>
      </c>
      <c r="D5627" s="11" t="str">
        <f>IF('Atual-TXT'!A5648&lt;&gt;"",RIGHT(LEFT('Atual-TXT'!A5648,77),1),"")</f>
        <v/>
      </c>
      <c r="E5627" s="12" t="str">
        <f>IF('Atual-TXT'!A5648&lt;&gt;"",IF(MOD(VALUE(LEFT(A5627,1)),2)=1,IF(D5627="D",C5627,-C5627),IF(D5627="C",C5627,-C5627)),"")</f>
        <v/>
      </c>
    </row>
    <row r="5628" spans="1:5" x14ac:dyDescent="0.2">
      <c r="A5628" s="11" t="str">
        <f>IF('Atual-TXT'!A5649&lt;&gt;"",LEFT('Atual-TXT'!A5649,15),"")</f>
        <v/>
      </c>
      <c r="B5628" s="11" t="str">
        <f>IF('Atual-TXT'!A5649&lt;&gt;"",RIGHT(LEFT('Atual-TXT'!A5649,51),34),"")</f>
        <v/>
      </c>
      <c r="C5628" s="12" t="str">
        <f>IF('Atual-TXT'!A5649&lt;&gt;"",VALUE(RIGHT(LEFT('Atual-TXT'!A5649,75),23)),"")</f>
        <v/>
      </c>
      <c r="D5628" s="11" t="str">
        <f>IF('Atual-TXT'!A5649&lt;&gt;"",RIGHT(LEFT('Atual-TXT'!A5649,77),1),"")</f>
        <v/>
      </c>
      <c r="E5628" s="12" t="str">
        <f>IF('Atual-TXT'!A5649&lt;&gt;"",IF(MOD(VALUE(LEFT(A5628,1)),2)=1,IF(D5628="D",C5628,-C5628),IF(D5628="C",C5628,-C5628)),"")</f>
        <v/>
      </c>
    </row>
    <row r="5629" spans="1:5" x14ac:dyDescent="0.2">
      <c r="A5629" s="11" t="str">
        <f>IF('Atual-TXT'!A5650&lt;&gt;"",LEFT('Atual-TXT'!A5650,15),"")</f>
        <v/>
      </c>
      <c r="B5629" s="11" t="str">
        <f>IF('Atual-TXT'!A5650&lt;&gt;"",RIGHT(LEFT('Atual-TXT'!A5650,51),34),"")</f>
        <v/>
      </c>
      <c r="C5629" s="12" t="str">
        <f>IF('Atual-TXT'!A5650&lt;&gt;"",VALUE(RIGHT(LEFT('Atual-TXT'!A5650,75),23)),"")</f>
        <v/>
      </c>
      <c r="D5629" s="11" t="str">
        <f>IF('Atual-TXT'!A5650&lt;&gt;"",RIGHT(LEFT('Atual-TXT'!A5650,77),1),"")</f>
        <v/>
      </c>
      <c r="E5629" s="12" t="str">
        <f>IF('Atual-TXT'!A5650&lt;&gt;"",IF(MOD(VALUE(LEFT(A5629,1)),2)=1,IF(D5629="D",C5629,-C5629),IF(D5629="C",C5629,-C5629)),"")</f>
        <v/>
      </c>
    </row>
    <row r="5630" spans="1:5" x14ac:dyDescent="0.2">
      <c r="A5630" s="11" t="str">
        <f>IF('Atual-TXT'!A5651&lt;&gt;"",LEFT('Atual-TXT'!A5651,15),"")</f>
        <v/>
      </c>
      <c r="B5630" s="11" t="str">
        <f>IF('Atual-TXT'!A5651&lt;&gt;"",RIGHT(LEFT('Atual-TXT'!A5651,51),34),"")</f>
        <v/>
      </c>
      <c r="C5630" s="12" t="str">
        <f>IF('Atual-TXT'!A5651&lt;&gt;"",VALUE(RIGHT(LEFT('Atual-TXT'!A5651,75),23)),"")</f>
        <v/>
      </c>
      <c r="D5630" s="11" t="str">
        <f>IF('Atual-TXT'!A5651&lt;&gt;"",RIGHT(LEFT('Atual-TXT'!A5651,77),1),"")</f>
        <v/>
      </c>
      <c r="E5630" s="12" t="str">
        <f>IF('Atual-TXT'!A5651&lt;&gt;"",IF(MOD(VALUE(LEFT(A5630,1)),2)=1,IF(D5630="D",C5630,-C5630),IF(D5630="C",C5630,-C5630)),"")</f>
        <v/>
      </c>
    </row>
    <row r="5631" spans="1:5" x14ac:dyDescent="0.2">
      <c r="A5631" s="11" t="str">
        <f>IF('Atual-TXT'!A5652&lt;&gt;"",LEFT('Atual-TXT'!A5652,15),"")</f>
        <v/>
      </c>
      <c r="B5631" s="11" t="str">
        <f>IF('Atual-TXT'!A5652&lt;&gt;"",RIGHT(LEFT('Atual-TXT'!A5652,51),34),"")</f>
        <v/>
      </c>
      <c r="C5631" s="12" t="str">
        <f>IF('Atual-TXT'!A5652&lt;&gt;"",VALUE(RIGHT(LEFT('Atual-TXT'!A5652,75),23)),"")</f>
        <v/>
      </c>
      <c r="D5631" s="11" t="str">
        <f>IF('Atual-TXT'!A5652&lt;&gt;"",RIGHT(LEFT('Atual-TXT'!A5652,77),1),"")</f>
        <v/>
      </c>
      <c r="E5631" s="12" t="str">
        <f>IF('Atual-TXT'!A5652&lt;&gt;"",IF(MOD(VALUE(LEFT(A5631,1)),2)=1,IF(D5631="D",C5631,-C5631),IF(D5631="C",C5631,-C5631)),"")</f>
        <v/>
      </c>
    </row>
    <row r="5632" spans="1:5" x14ac:dyDescent="0.2">
      <c r="A5632" s="11" t="str">
        <f>IF('Atual-TXT'!A5653&lt;&gt;"",LEFT('Atual-TXT'!A5653,15),"")</f>
        <v/>
      </c>
      <c r="B5632" s="11" t="str">
        <f>IF('Atual-TXT'!A5653&lt;&gt;"",RIGHT(LEFT('Atual-TXT'!A5653,51),34),"")</f>
        <v/>
      </c>
      <c r="C5632" s="12" t="str">
        <f>IF('Atual-TXT'!A5653&lt;&gt;"",VALUE(RIGHT(LEFT('Atual-TXT'!A5653,75),23)),"")</f>
        <v/>
      </c>
      <c r="D5632" s="11" t="str">
        <f>IF('Atual-TXT'!A5653&lt;&gt;"",RIGHT(LEFT('Atual-TXT'!A5653,77),1),"")</f>
        <v/>
      </c>
      <c r="E5632" s="12" t="str">
        <f>IF('Atual-TXT'!A5653&lt;&gt;"",IF(MOD(VALUE(LEFT(A5632,1)),2)=1,IF(D5632="D",C5632,-C5632),IF(D5632="C",C5632,-C5632)),"")</f>
        <v/>
      </c>
    </row>
    <row r="5633" spans="1:5" x14ac:dyDescent="0.2">
      <c r="A5633" s="11" t="str">
        <f>IF('Atual-TXT'!A5654&lt;&gt;"",LEFT('Atual-TXT'!A5654,15),"")</f>
        <v/>
      </c>
      <c r="B5633" s="11" t="str">
        <f>IF('Atual-TXT'!A5654&lt;&gt;"",RIGHT(LEFT('Atual-TXT'!A5654,51),34),"")</f>
        <v/>
      </c>
      <c r="C5633" s="12" t="str">
        <f>IF('Atual-TXT'!A5654&lt;&gt;"",VALUE(RIGHT(LEFT('Atual-TXT'!A5654,75),23)),"")</f>
        <v/>
      </c>
      <c r="D5633" s="11" t="str">
        <f>IF('Atual-TXT'!A5654&lt;&gt;"",RIGHT(LEFT('Atual-TXT'!A5654,77),1),"")</f>
        <v/>
      </c>
      <c r="E5633" s="12" t="str">
        <f>IF('Atual-TXT'!A5654&lt;&gt;"",IF(MOD(VALUE(LEFT(A5633,1)),2)=1,IF(D5633="D",C5633,-C5633),IF(D5633="C",C5633,-C5633)),"")</f>
        <v/>
      </c>
    </row>
    <row r="5634" spans="1:5" x14ac:dyDescent="0.2">
      <c r="A5634" s="11" t="str">
        <f>IF('Atual-TXT'!A5655&lt;&gt;"",LEFT('Atual-TXT'!A5655,15),"")</f>
        <v/>
      </c>
      <c r="B5634" s="11" t="str">
        <f>IF('Atual-TXT'!A5655&lt;&gt;"",RIGHT(LEFT('Atual-TXT'!A5655,51),34),"")</f>
        <v/>
      </c>
      <c r="C5634" s="12" t="str">
        <f>IF('Atual-TXT'!A5655&lt;&gt;"",VALUE(RIGHT(LEFT('Atual-TXT'!A5655,75),23)),"")</f>
        <v/>
      </c>
      <c r="D5634" s="11" t="str">
        <f>IF('Atual-TXT'!A5655&lt;&gt;"",RIGHT(LEFT('Atual-TXT'!A5655,77),1),"")</f>
        <v/>
      </c>
      <c r="E5634" s="12" t="str">
        <f>IF('Atual-TXT'!A5655&lt;&gt;"",IF(MOD(VALUE(LEFT(A5634,1)),2)=1,IF(D5634="D",C5634,-C5634),IF(D5634="C",C5634,-C5634)),"")</f>
        <v/>
      </c>
    </row>
    <row r="5635" spans="1:5" x14ac:dyDescent="0.2">
      <c r="A5635" s="11" t="str">
        <f>IF('Atual-TXT'!A5656&lt;&gt;"",LEFT('Atual-TXT'!A5656,15),"")</f>
        <v/>
      </c>
      <c r="B5635" s="11" t="str">
        <f>IF('Atual-TXT'!A5656&lt;&gt;"",RIGHT(LEFT('Atual-TXT'!A5656,51),34),"")</f>
        <v/>
      </c>
      <c r="C5635" s="12" t="str">
        <f>IF('Atual-TXT'!A5656&lt;&gt;"",VALUE(RIGHT(LEFT('Atual-TXT'!A5656,75),23)),"")</f>
        <v/>
      </c>
      <c r="D5635" s="11" t="str">
        <f>IF('Atual-TXT'!A5656&lt;&gt;"",RIGHT(LEFT('Atual-TXT'!A5656,77),1),"")</f>
        <v/>
      </c>
      <c r="E5635" s="12" t="str">
        <f>IF('Atual-TXT'!A5656&lt;&gt;"",IF(MOD(VALUE(LEFT(A5635,1)),2)=1,IF(D5635="D",C5635,-C5635),IF(D5635="C",C5635,-C5635)),"")</f>
        <v/>
      </c>
    </row>
    <row r="5636" spans="1:5" x14ac:dyDescent="0.2">
      <c r="A5636" s="11" t="str">
        <f>IF('Atual-TXT'!A5657&lt;&gt;"",LEFT('Atual-TXT'!A5657,15),"")</f>
        <v/>
      </c>
      <c r="B5636" s="11" t="str">
        <f>IF('Atual-TXT'!A5657&lt;&gt;"",RIGHT(LEFT('Atual-TXT'!A5657,51),34),"")</f>
        <v/>
      </c>
      <c r="C5636" s="12" t="str">
        <f>IF('Atual-TXT'!A5657&lt;&gt;"",VALUE(RIGHT(LEFT('Atual-TXT'!A5657,75),23)),"")</f>
        <v/>
      </c>
      <c r="D5636" s="11" t="str">
        <f>IF('Atual-TXT'!A5657&lt;&gt;"",RIGHT(LEFT('Atual-TXT'!A5657,77),1),"")</f>
        <v/>
      </c>
      <c r="E5636" s="12" t="str">
        <f>IF('Atual-TXT'!A5657&lt;&gt;"",IF(MOD(VALUE(LEFT(A5636,1)),2)=1,IF(D5636="D",C5636,-C5636),IF(D5636="C",C5636,-C5636)),"")</f>
        <v/>
      </c>
    </row>
    <row r="5637" spans="1:5" x14ac:dyDescent="0.2">
      <c r="A5637" s="11" t="str">
        <f>IF('Atual-TXT'!A5658&lt;&gt;"",LEFT('Atual-TXT'!A5658,15),"")</f>
        <v/>
      </c>
      <c r="B5637" s="11" t="str">
        <f>IF('Atual-TXT'!A5658&lt;&gt;"",RIGHT(LEFT('Atual-TXT'!A5658,51),34),"")</f>
        <v/>
      </c>
      <c r="C5637" s="12" t="str">
        <f>IF('Atual-TXT'!A5658&lt;&gt;"",VALUE(RIGHT(LEFT('Atual-TXT'!A5658,75),23)),"")</f>
        <v/>
      </c>
      <c r="D5637" s="11" t="str">
        <f>IF('Atual-TXT'!A5658&lt;&gt;"",RIGHT(LEFT('Atual-TXT'!A5658,77),1),"")</f>
        <v/>
      </c>
      <c r="E5637" s="12" t="str">
        <f>IF('Atual-TXT'!A5658&lt;&gt;"",IF(MOD(VALUE(LEFT(A5637,1)),2)=1,IF(D5637="D",C5637,-C5637),IF(D5637="C",C5637,-C5637)),"")</f>
        <v/>
      </c>
    </row>
    <row r="5638" spans="1:5" x14ac:dyDescent="0.2">
      <c r="A5638" s="11" t="str">
        <f>IF('Atual-TXT'!A5659&lt;&gt;"",LEFT('Atual-TXT'!A5659,15),"")</f>
        <v/>
      </c>
      <c r="B5638" s="11" t="str">
        <f>IF('Atual-TXT'!A5659&lt;&gt;"",RIGHT(LEFT('Atual-TXT'!A5659,51),34),"")</f>
        <v/>
      </c>
      <c r="C5638" s="12" t="str">
        <f>IF('Atual-TXT'!A5659&lt;&gt;"",VALUE(RIGHT(LEFT('Atual-TXT'!A5659,75),23)),"")</f>
        <v/>
      </c>
      <c r="D5638" s="11" t="str">
        <f>IF('Atual-TXT'!A5659&lt;&gt;"",RIGHT(LEFT('Atual-TXT'!A5659,77),1),"")</f>
        <v/>
      </c>
      <c r="E5638" s="12" t="str">
        <f>IF('Atual-TXT'!A5659&lt;&gt;"",IF(MOD(VALUE(LEFT(A5638,1)),2)=1,IF(D5638="D",C5638,-C5638),IF(D5638="C",C5638,-C5638)),"")</f>
        <v/>
      </c>
    </row>
    <row r="5639" spans="1:5" x14ac:dyDescent="0.2">
      <c r="A5639" s="11" t="str">
        <f>IF('Atual-TXT'!A5660&lt;&gt;"",LEFT('Atual-TXT'!A5660,15),"")</f>
        <v/>
      </c>
      <c r="B5639" s="11" t="str">
        <f>IF('Atual-TXT'!A5660&lt;&gt;"",RIGHT(LEFT('Atual-TXT'!A5660,51),34),"")</f>
        <v/>
      </c>
      <c r="C5639" s="12" t="str">
        <f>IF('Atual-TXT'!A5660&lt;&gt;"",VALUE(RIGHT(LEFT('Atual-TXT'!A5660,75),23)),"")</f>
        <v/>
      </c>
      <c r="D5639" s="11" t="str">
        <f>IF('Atual-TXT'!A5660&lt;&gt;"",RIGHT(LEFT('Atual-TXT'!A5660,77),1),"")</f>
        <v/>
      </c>
      <c r="E5639" s="12" t="str">
        <f>IF('Atual-TXT'!A5660&lt;&gt;"",IF(MOD(VALUE(LEFT(A5639,1)),2)=1,IF(D5639="D",C5639,-C5639),IF(D5639="C",C5639,-C5639)),"")</f>
        <v/>
      </c>
    </row>
    <row r="5640" spans="1:5" x14ac:dyDescent="0.2">
      <c r="A5640" s="11" t="str">
        <f>IF('Atual-TXT'!A5661&lt;&gt;"",LEFT('Atual-TXT'!A5661,15),"")</f>
        <v/>
      </c>
      <c r="B5640" s="11" t="str">
        <f>IF('Atual-TXT'!A5661&lt;&gt;"",RIGHT(LEFT('Atual-TXT'!A5661,51),34),"")</f>
        <v/>
      </c>
      <c r="C5640" s="12" t="str">
        <f>IF('Atual-TXT'!A5661&lt;&gt;"",VALUE(RIGHT(LEFT('Atual-TXT'!A5661,75),23)),"")</f>
        <v/>
      </c>
      <c r="D5640" s="11" t="str">
        <f>IF('Atual-TXT'!A5661&lt;&gt;"",RIGHT(LEFT('Atual-TXT'!A5661,77),1),"")</f>
        <v/>
      </c>
      <c r="E5640" s="12" t="str">
        <f>IF('Atual-TXT'!A5661&lt;&gt;"",IF(MOD(VALUE(LEFT(A5640,1)),2)=1,IF(D5640="D",C5640,-C5640),IF(D5640="C",C5640,-C5640)),"")</f>
        <v/>
      </c>
    </row>
    <row r="5641" spans="1:5" x14ac:dyDescent="0.2">
      <c r="A5641" s="11" t="str">
        <f>IF('Atual-TXT'!A5662&lt;&gt;"",LEFT('Atual-TXT'!A5662,15),"")</f>
        <v/>
      </c>
      <c r="B5641" s="11" t="str">
        <f>IF('Atual-TXT'!A5662&lt;&gt;"",RIGHT(LEFT('Atual-TXT'!A5662,51),34),"")</f>
        <v/>
      </c>
      <c r="C5641" s="12" t="str">
        <f>IF('Atual-TXT'!A5662&lt;&gt;"",VALUE(RIGHT(LEFT('Atual-TXT'!A5662,75),23)),"")</f>
        <v/>
      </c>
      <c r="D5641" s="11" t="str">
        <f>IF('Atual-TXT'!A5662&lt;&gt;"",RIGHT(LEFT('Atual-TXT'!A5662,77),1),"")</f>
        <v/>
      </c>
      <c r="E5641" s="12" t="str">
        <f>IF('Atual-TXT'!A5662&lt;&gt;"",IF(MOD(VALUE(LEFT(A5641,1)),2)=1,IF(D5641="D",C5641,-C5641),IF(D5641="C",C5641,-C5641)),"")</f>
        <v/>
      </c>
    </row>
    <row r="5642" spans="1:5" x14ac:dyDescent="0.2">
      <c r="A5642" s="11" t="str">
        <f>IF('Atual-TXT'!A5663&lt;&gt;"",LEFT('Atual-TXT'!A5663,15),"")</f>
        <v/>
      </c>
      <c r="B5642" s="11" t="str">
        <f>IF('Atual-TXT'!A5663&lt;&gt;"",RIGHT(LEFT('Atual-TXT'!A5663,51),34),"")</f>
        <v/>
      </c>
      <c r="C5642" s="12" t="str">
        <f>IF('Atual-TXT'!A5663&lt;&gt;"",VALUE(RIGHT(LEFT('Atual-TXT'!A5663,75),23)),"")</f>
        <v/>
      </c>
      <c r="D5642" s="11" t="str">
        <f>IF('Atual-TXT'!A5663&lt;&gt;"",RIGHT(LEFT('Atual-TXT'!A5663,77),1),"")</f>
        <v/>
      </c>
      <c r="E5642" s="12" t="str">
        <f>IF('Atual-TXT'!A5663&lt;&gt;"",IF(MOD(VALUE(LEFT(A5642,1)),2)=1,IF(D5642="D",C5642,-C5642),IF(D5642="C",C5642,-C5642)),"")</f>
        <v/>
      </c>
    </row>
    <row r="5643" spans="1:5" x14ac:dyDescent="0.2">
      <c r="A5643" s="11" t="str">
        <f>IF('Atual-TXT'!A5664&lt;&gt;"",LEFT('Atual-TXT'!A5664,15),"")</f>
        <v/>
      </c>
      <c r="B5643" s="11" t="str">
        <f>IF('Atual-TXT'!A5664&lt;&gt;"",RIGHT(LEFT('Atual-TXT'!A5664,51),34),"")</f>
        <v/>
      </c>
      <c r="C5643" s="12" t="str">
        <f>IF('Atual-TXT'!A5664&lt;&gt;"",VALUE(RIGHT(LEFT('Atual-TXT'!A5664,75),23)),"")</f>
        <v/>
      </c>
      <c r="D5643" s="11" t="str">
        <f>IF('Atual-TXT'!A5664&lt;&gt;"",RIGHT(LEFT('Atual-TXT'!A5664,77),1),"")</f>
        <v/>
      </c>
      <c r="E5643" s="12" t="str">
        <f>IF('Atual-TXT'!A5664&lt;&gt;"",IF(MOD(VALUE(LEFT(A5643,1)),2)=1,IF(D5643="D",C5643,-C5643),IF(D5643="C",C5643,-C5643)),"")</f>
        <v/>
      </c>
    </row>
    <row r="5644" spans="1:5" x14ac:dyDescent="0.2">
      <c r="A5644" s="11" t="str">
        <f>IF('Atual-TXT'!A5665&lt;&gt;"",LEFT('Atual-TXT'!A5665,15),"")</f>
        <v/>
      </c>
      <c r="B5644" s="11" t="str">
        <f>IF('Atual-TXT'!A5665&lt;&gt;"",RIGHT(LEFT('Atual-TXT'!A5665,51),34),"")</f>
        <v/>
      </c>
      <c r="C5644" s="12" t="str">
        <f>IF('Atual-TXT'!A5665&lt;&gt;"",VALUE(RIGHT(LEFT('Atual-TXT'!A5665,75),23)),"")</f>
        <v/>
      </c>
      <c r="D5644" s="11" t="str">
        <f>IF('Atual-TXT'!A5665&lt;&gt;"",RIGHT(LEFT('Atual-TXT'!A5665,77),1),"")</f>
        <v/>
      </c>
      <c r="E5644" s="12" t="str">
        <f>IF('Atual-TXT'!A5665&lt;&gt;"",IF(MOD(VALUE(LEFT(A5644,1)),2)=1,IF(D5644="D",C5644,-C5644),IF(D5644="C",C5644,-C5644)),"")</f>
        <v/>
      </c>
    </row>
    <row r="5645" spans="1:5" x14ac:dyDescent="0.2">
      <c r="A5645" s="11" t="str">
        <f>IF('Atual-TXT'!A5666&lt;&gt;"",LEFT('Atual-TXT'!A5666,15),"")</f>
        <v/>
      </c>
      <c r="B5645" s="11" t="str">
        <f>IF('Atual-TXT'!A5666&lt;&gt;"",RIGHT(LEFT('Atual-TXT'!A5666,51),34),"")</f>
        <v/>
      </c>
      <c r="C5645" s="12" t="str">
        <f>IF('Atual-TXT'!A5666&lt;&gt;"",VALUE(RIGHT(LEFT('Atual-TXT'!A5666,75),23)),"")</f>
        <v/>
      </c>
      <c r="D5645" s="11" t="str">
        <f>IF('Atual-TXT'!A5666&lt;&gt;"",RIGHT(LEFT('Atual-TXT'!A5666,77),1),"")</f>
        <v/>
      </c>
      <c r="E5645" s="12" t="str">
        <f>IF('Atual-TXT'!A5666&lt;&gt;"",IF(MOD(VALUE(LEFT(A5645,1)),2)=1,IF(D5645="D",C5645,-C5645),IF(D5645="C",C5645,-C5645)),"")</f>
        <v/>
      </c>
    </row>
    <row r="5646" spans="1:5" x14ac:dyDescent="0.2">
      <c r="A5646" s="11" t="str">
        <f>IF('Atual-TXT'!A5667&lt;&gt;"",LEFT('Atual-TXT'!A5667,15),"")</f>
        <v/>
      </c>
      <c r="B5646" s="11" t="str">
        <f>IF('Atual-TXT'!A5667&lt;&gt;"",RIGHT(LEFT('Atual-TXT'!A5667,51),34),"")</f>
        <v/>
      </c>
      <c r="C5646" s="12" t="str">
        <f>IF('Atual-TXT'!A5667&lt;&gt;"",VALUE(RIGHT(LEFT('Atual-TXT'!A5667,75),23)),"")</f>
        <v/>
      </c>
      <c r="D5646" s="11" t="str">
        <f>IF('Atual-TXT'!A5667&lt;&gt;"",RIGHT(LEFT('Atual-TXT'!A5667,77),1),"")</f>
        <v/>
      </c>
      <c r="E5646" s="12" t="str">
        <f>IF('Atual-TXT'!A5667&lt;&gt;"",IF(MOD(VALUE(LEFT(A5646,1)),2)=1,IF(D5646="D",C5646,-C5646),IF(D5646="C",C5646,-C5646)),"")</f>
        <v/>
      </c>
    </row>
    <row r="5647" spans="1:5" x14ac:dyDescent="0.2">
      <c r="A5647" s="11" t="str">
        <f>IF('Atual-TXT'!A5668&lt;&gt;"",LEFT('Atual-TXT'!A5668,15),"")</f>
        <v/>
      </c>
      <c r="B5647" s="11" t="str">
        <f>IF('Atual-TXT'!A5668&lt;&gt;"",RIGHT(LEFT('Atual-TXT'!A5668,51),34),"")</f>
        <v/>
      </c>
      <c r="C5647" s="12" t="str">
        <f>IF('Atual-TXT'!A5668&lt;&gt;"",VALUE(RIGHT(LEFT('Atual-TXT'!A5668,75),23)),"")</f>
        <v/>
      </c>
      <c r="D5647" s="11" t="str">
        <f>IF('Atual-TXT'!A5668&lt;&gt;"",RIGHT(LEFT('Atual-TXT'!A5668,77),1),"")</f>
        <v/>
      </c>
      <c r="E5647" s="12" t="str">
        <f>IF('Atual-TXT'!A5668&lt;&gt;"",IF(MOD(VALUE(LEFT(A5647,1)),2)=1,IF(D5647="D",C5647,-C5647),IF(D5647="C",C5647,-C5647)),"")</f>
        <v/>
      </c>
    </row>
    <row r="5648" spans="1:5" x14ac:dyDescent="0.2">
      <c r="A5648" s="11" t="str">
        <f>IF('Atual-TXT'!A5669&lt;&gt;"",LEFT('Atual-TXT'!A5669,15),"")</f>
        <v/>
      </c>
      <c r="B5648" s="11" t="str">
        <f>IF('Atual-TXT'!A5669&lt;&gt;"",RIGHT(LEFT('Atual-TXT'!A5669,51),34),"")</f>
        <v/>
      </c>
      <c r="C5648" s="12" t="str">
        <f>IF('Atual-TXT'!A5669&lt;&gt;"",VALUE(RIGHT(LEFT('Atual-TXT'!A5669,75),23)),"")</f>
        <v/>
      </c>
      <c r="D5648" s="11" t="str">
        <f>IF('Atual-TXT'!A5669&lt;&gt;"",RIGHT(LEFT('Atual-TXT'!A5669,77),1),"")</f>
        <v/>
      </c>
      <c r="E5648" s="12" t="str">
        <f>IF('Atual-TXT'!A5669&lt;&gt;"",IF(MOD(VALUE(LEFT(A5648,1)),2)=1,IF(D5648="D",C5648,-C5648),IF(D5648="C",C5648,-C5648)),"")</f>
        <v/>
      </c>
    </row>
    <row r="5649" spans="1:5" x14ac:dyDescent="0.2">
      <c r="A5649" s="11" t="str">
        <f>IF('Atual-TXT'!A5670&lt;&gt;"",LEFT('Atual-TXT'!A5670,15),"")</f>
        <v/>
      </c>
      <c r="B5649" s="11" t="str">
        <f>IF('Atual-TXT'!A5670&lt;&gt;"",RIGHT(LEFT('Atual-TXT'!A5670,51),34),"")</f>
        <v/>
      </c>
      <c r="C5649" s="12" t="str">
        <f>IF('Atual-TXT'!A5670&lt;&gt;"",VALUE(RIGHT(LEFT('Atual-TXT'!A5670,75),23)),"")</f>
        <v/>
      </c>
      <c r="D5649" s="11" t="str">
        <f>IF('Atual-TXT'!A5670&lt;&gt;"",RIGHT(LEFT('Atual-TXT'!A5670,77),1),"")</f>
        <v/>
      </c>
      <c r="E5649" s="12" t="str">
        <f>IF('Atual-TXT'!A5670&lt;&gt;"",IF(MOD(VALUE(LEFT(A5649,1)),2)=1,IF(D5649="D",C5649,-C5649),IF(D5649="C",C5649,-C5649)),"")</f>
        <v/>
      </c>
    </row>
    <row r="5650" spans="1:5" x14ac:dyDescent="0.2">
      <c r="A5650" s="11" t="str">
        <f>IF('Atual-TXT'!A5671&lt;&gt;"",LEFT('Atual-TXT'!A5671,15),"")</f>
        <v/>
      </c>
      <c r="B5650" s="11" t="str">
        <f>IF('Atual-TXT'!A5671&lt;&gt;"",RIGHT(LEFT('Atual-TXT'!A5671,51),34),"")</f>
        <v/>
      </c>
      <c r="C5650" s="12" t="str">
        <f>IF('Atual-TXT'!A5671&lt;&gt;"",VALUE(RIGHT(LEFT('Atual-TXT'!A5671,75),23)),"")</f>
        <v/>
      </c>
      <c r="D5650" s="11" t="str">
        <f>IF('Atual-TXT'!A5671&lt;&gt;"",RIGHT(LEFT('Atual-TXT'!A5671,77),1),"")</f>
        <v/>
      </c>
      <c r="E5650" s="12" t="str">
        <f>IF('Atual-TXT'!A5671&lt;&gt;"",IF(MOD(VALUE(LEFT(A5650,1)),2)=1,IF(D5650="D",C5650,-C5650),IF(D5650="C",C5650,-C5650)),"")</f>
        <v/>
      </c>
    </row>
    <row r="5651" spans="1:5" x14ac:dyDescent="0.2">
      <c r="A5651" s="11" t="str">
        <f>IF('Atual-TXT'!A5672&lt;&gt;"",LEFT('Atual-TXT'!A5672,15),"")</f>
        <v/>
      </c>
      <c r="B5651" s="11" t="str">
        <f>IF('Atual-TXT'!A5672&lt;&gt;"",RIGHT(LEFT('Atual-TXT'!A5672,51),34),"")</f>
        <v/>
      </c>
      <c r="C5651" s="12" t="str">
        <f>IF('Atual-TXT'!A5672&lt;&gt;"",VALUE(RIGHT(LEFT('Atual-TXT'!A5672,75),23)),"")</f>
        <v/>
      </c>
      <c r="D5651" s="11" t="str">
        <f>IF('Atual-TXT'!A5672&lt;&gt;"",RIGHT(LEFT('Atual-TXT'!A5672,77),1),"")</f>
        <v/>
      </c>
      <c r="E5651" s="12" t="str">
        <f>IF('Atual-TXT'!A5672&lt;&gt;"",IF(MOD(VALUE(LEFT(A5651,1)),2)=1,IF(D5651="D",C5651,-C5651),IF(D5651="C",C5651,-C5651)),"")</f>
        <v/>
      </c>
    </row>
    <row r="5652" spans="1:5" x14ac:dyDescent="0.2">
      <c r="A5652" s="11" t="str">
        <f>IF('Atual-TXT'!A5673&lt;&gt;"",LEFT('Atual-TXT'!A5673,15),"")</f>
        <v/>
      </c>
      <c r="B5652" s="11" t="str">
        <f>IF('Atual-TXT'!A5673&lt;&gt;"",RIGHT(LEFT('Atual-TXT'!A5673,51),34),"")</f>
        <v/>
      </c>
      <c r="C5652" s="12" t="str">
        <f>IF('Atual-TXT'!A5673&lt;&gt;"",VALUE(RIGHT(LEFT('Atual-TXT'!A5673,75),23)),"")</f>
        <v/>
      </c>
      <c r="D5652" s="11" t="str">
        <f>IF('Atual-TXT'!A5673&lt;&gt;"",RIGHT(LEFT('Atual-TXT'!A5673,77),1),"")</f>
        <v/>
      </c>
      <c r="E5652" s="12" t="str">
        <f>IF('Atual-TXT'!A5673&lt;&gt;"",IF(MOD(VALUE(LEFT(A5652,1)),2)=1,IF(D5652="D",C5652,-C5652),IF(D5652="C",C5652,-C5652)),"")</f>
        <v/>
      </c>
    </row>
    <row r="5653" spans="1:5" x14ac:dyDescent="0.2">
      <c r="A5653" s="11" t="str">
        <f>IF('Atual-TXT'!A5674&lt;&gt;"",LEFT('Atual-TXT'!A5674,15),"")</f>
        <v/>
      </c>
      <c r="B5653" s="11" t="str">
        <f>IF('Atual-TXT'!A5674&lt;&gt;"",RIGHT(LEFT('Atual-TXT'!A5674,51),34),"")</f>
        <v/>
      </c>
      <c r="C5653" s="12" t="str">
        <f>IF('Atual-TXT'!A5674&lt;&gt;"",VALUE(RIGHT(LEFT('Atual-TXT'!A5674,75),23)),"")</f>
        <v/>
      </c>
      <c r="D5653" s="11" t="str">
        <f>IF('Atual-TXT'!A5674&lt;&gt;"",RIGHT(LEFT('Atual-TXT'!A5674,77),1),"")</f>
        <v/>
      </c>
      <c r="E5653" s="12" t="str">
        <f>IF('Atual-TXT'!A5674&lt;&gt;"",IF(MOD(VALUE(LEFT(A5653,1)),2)=1,IF(D5653="D",C5653,-C5653),IF(D5653="C",C5653,-C5653)),"")</f>
        <v/>
      </c>
    </row>
    <row r="5654" spans="1:5" x14ac:dyDescent="0.2">
      <c r="A5654" s="11" t="str">
        <f>IF('Atual-TXT'!A5675&lt;&gt;"",LEFT('Atual-TXT'!A5675,15),"")</f>
        <v/>
      </c>
      <c r="B5654" s="11" t="str">
        <f>IF('Atual-TXT'!A5675&lt;&gt;"",RIGHT(LEFT('Atual-TXT'!A5675,51),34),"")</f>
        <v/>
      </c>
      <c r="C5654" s="12" t="str">
        <f>IF('Atual-TXT'!A5675&lt;&gt;"",VALUE(RIGHT(LEFT('Atual-TXT'!A5675,75),23)),"")</f>
        <v/>
      </c>
      <c r="D5654" s="11" t="str">
        <f>IF('Atual-TXT'!A5675&lt;&gt;"",RIGHT(LEFT('Atual-TXT'!A5675,77),1),"")</f>
        <v/>
      </c>
      <c r="E5654" s="12" t="str">
        <f>IF('Atual-TXT'!A5675&lt;&gt;"",IF(MOD(VALUE(LEFT(A5654,1)),2)=1,IF(D5654="D",C5654,-C5654),IF(D5654="C",C5654,-C5654)),"")</f>
        <v/>
      </c>
    </row>
    <row r="5655" spans="1:5" x14ac:dyDescent="0.2">
      <c r="A5655" s="11" t="str">
        <f>IF('Atual-TXT'!A5676&lt;&gt;"",LEFT('Atual-TXT'!A5676,15),"")</f>
        <v/>
      </c>
      <c r="B5655" s="11" t="str">
        <f>IF('Atual-TXT'!A5676&lt;&gt;"",RIGHT(LEFT('Atual-TXT'!A5676,51),34),"")</f>
        <v/>
      </c>
      <c r="C5655" s="12" t="str">
        <f>IF('Atual-TXT'!A5676&lt;&gt;"",VALUE(RIGHT(LEFT('Atual-TXT'!A5676,75),23)),"")</f>
        <v/>
      </c>
      <c r="D5655" s="11" t="str">
        <f>IF('Atual-TXT'!A5676&lt;&gt;"",RIGHT(LEFT('Atual-TXT'!A5676,77),1),"")</f>
        <v/>
      </c>
      <c r="E5655" s="12" t="str">
        <f>IF('Atual-TXT'!A5676&lt;&gt;"",IF(MOD(VALUE(LEFT(A5655,1)),2)=1,IF(D5655="D",C5655,-C5655),IF(D5655="C",C5655,-C5655)),"")</f>
        <v/>
      </c>
    </row>
    <row r="5656" spans="1:5" x14ac:dyDescent="0.2">
      <c r="A5656" s="11" t="str">
        <f>IF('Atual-TXT'!A5677&lt;&gt;"",LEFT('Atual-TXT'!A5677,15),"")</f>
        <v/>
      </c>
      <c r="B5656" s="11" t="str">
        <f>IF('Atual-TXT'!A5677&lt;&gt;"",RIGHT(LEFT('Atual-TXT'!A5677,51),34),"")</f>
        <v/>
      </c>
      <c r="C5656" s="12" t="str">
        <f>IF('Atual-TXT'!A5677&lt;&gt;"",VALUE(RIGHT(LEFT('Atual-TXT'!A5677,75),23)),"")</f>
        <v/>
      </c>
      <c r="D5656" s="11" t="str">
        <f>IF('Atual-TXT'!A5677&lt;&gt;"",RIGHT(LEFT('Atual-TXT'!A5677,77),1),"")</f>
        <v/>
      </c>
      <c r="E5656" s="12" t="str">
        <f>IF('Atual-TXT'!A5677&lt;&gt;"",IF(MOD(VALUE(LEFT(A5656,1)),2)=1,IF(D5656="D",C5656,-C5656),IF(D5656="C",C5656,-C5656)),"")</f>
        <v/>
      </c>
    </row>
    <row r="5657" spans="1:5" x14ac:dyDescent="0.2">
      <c r="A5657" s="11" t="str">
        <f>IF('Atual-TXT'!A5678&lt;&gt;"",LEFT('Atual-TXT'!A5678,15),"")</f>
        <v/>
      </c>
      <c r="B5657" s="11" t="str">
        <f>IF('Atual-TXT'!A5678&lt;&gt;"",RIGHT(LEFT('Atual-TXT'!A5678,51),34),"")</f>
        <v/>
      </c>
      <c r="C5657" s="12" t="str">
        <f>IF('Atual-TXT'!A5678&lt;&gt;"",VALUE(RIGHT(LEFT('Atual-TXT'!A5678,75),23)),"")</f>
        <v/>
      </c>
      <c r="D5657" s="11" t="str">
        <f>IF('Atual-TXT'!A5678&lt;&gt;"",RIGHT(LEFT('Atual-TXT'!A5678,77),1),"")</f>
        <v/>
      </c>
      <c r="E5657" s="12" t="str">
        <f>IF('Atual-TXT'!A5678&lt;&gt;"",IF(MOD(VALUE(LEFT(A5657,1)),2)=1,IF(D5657="D",C5657,-C5657),IF(D5657="C",C5657,-C5657)),"")</f>
        <v/>
      </c>
    </row>
    <row r="5658" spans="1:5" x14ac:dyDescent="0.2">
      <c r="A5658" s="11" t="str">
        <f>IF('Atual-TXT'!A5679&lt;&gt;"",LEFT('Atual-TXT'!A5679,15),"")</f>
        <v/>
      </c>
      <c r="B5658" s="11" t="str">
        <f>IF('Atual-TXT'!A5679&lt;&gt;"",RIGHT(LEFT('Atual-TXT'!A5679,51),34),"")</f>
        <v/>
      </c>
      <c r="C5658" s="12" t="str">
        <f>IF('Atual-TXT'!A5679&lt;&gt;"",VALUE(RIGHT(LEFT('Atual-TXT'!A5679,75),23)),"")</f>
        <v/>
      </c>
      <c r="D5658" s="11" t="str">
        <f>IF('Atual-TXT'!A5679&lt;&gt;"",RIGHT(LEFT('Atual-TXT'!A5679,77),1),"")</f>
        <v/>
      </c>
      <c r="E5658" s="12" t="str">
        <f>IF('Atual-TXT'!A5679&lt;&gt;"",IF(MOD(VALUE(LEFT(A5658,1)),2)=1,IF(D5658="D",C5658,-C5658),IF(D5658="C",C5658,-C5658)),"")</f>
        <v/>
      </c>
    </row>
    <row r="5659" spans="1:5" x14ac:dyDescent="0.2">
      <c r="A5659" s="11" t="str">
        <f>IF('Atual-TXT'!A5680&lt;&gt;"",LEFT('Atual-TXT'!A5680,15),"")</f>
        <v/>
      </c>
      <c r="B5659" s="11" t="str">
        <f>IF('Atual-TXT'!A5680&lt;&gt;"",RIGHT(LEFT('Atual-TXT'!A5680,51),34),"")</f>
        <v/>
      </c>
      <c r="C5659" s="12" t="str">
        <f>IF('Atual-TXT'!A5680&lt;&gt;"",VALUE(RIGHT(LEFT('Atual-TXT'!A5680,75),23)),"")</f>
        <v/>
      </c>
      <c r="D5659" s="11" t="str">
        <f>IF('Atual-TXT'!A5680&lt;&gt;"",RIGHT(LEFT('Atual-TXT'!A5680,77),1),"")</f>
        <v/>
      </c>
      <c r="E5659" s="12" t="str">
        <f>IF('Atual-TXT'!A5680&lt;&gt;"",IF(MOD(VALUE(LEFT(A5659,1)),2)=1,IF(D5659="D",C5659,-C5659),IF(D5659="C",C5659,-C5659)),"")</f>
        <v/>
      </c>
    </row>
    <row r="5660" spans="1:5" x14ac:dyDescent="0.2">
      <c r="A5660" s="11" t="str">
        <f>IF('Atual-TXT'!A5681&lt;&gt;"",LEFT('Atual-TXT'!A5681,15),"")</f>
        <v/>
      </c>
      <c r="B5660" s="11" t="str">
        <f>IF('Atual-TXT'!A5681&lt;&gt;"",RIGHT(LEFT('Atual-TXT'!A5681,51),34),"")</f>
        <v/>
      </c>
      <c r="C5660" s="12" t="str">
        <f>IF('Atual-TXT'!A5681&lt;&gt;"",VALUE(RIGHT(LEFT('Atual-TXT'!A5681,75),23)),"")</f>
        <v/>
      </c>
      <c r="D5660" s="11" t="str">
        <f>IF('Atual-TXT'!A5681&lt;&gt;"",RIGHT(LEFT('Atual-TXT'!A5681,77),1),"")</f>
        <v/>
      </c>
      <c r="E5660" s="12" t="str">
        <f>IF('Atual-TXT'!A5681&lt;&gt;"",IF(MOD(VALUE(LEFT(A5660,1)),2)=1,IF(D5660="D",C5660,-C5660),IF(D5660="C",C5660,-C5660)),"")</f>
        <v/>
      </c>
    </row>
    <row r="5661" spans="1:5" x14ac:dyDescent="0.2">
      <c r="A5661" s="11" t="str">
        <f>IF('Atual-TXT'!A5682&lt;&gt;"",LEFT('Atual-TXT'!A5682,15),"")</f>
        <v/>
      </c>
      <c r="B5661" s="11" t="str">
        <f>IF('Atual-TXT'!A5682&lt;&gt;"",RIGHT(LEFT('Atual-TXT'!A5682,51),34),"")</f>
        <v/>
      </c>
      <c r="C5661" s="12" t="str">
        <f>IF('Atual-TXT'!A5682&lt;&gt;"",VALUE(RIGHT(LEFT('Atual-TXT'!A5682,75),23)),"")</f>
        <v/>
      </c>
      <c r="D5661" s="11" t="str">
        <f>IF('Atual-TXT'!A5682&lt;&gt;"",RIGHT(LEFT('Atual-TXT'!A5682,77),1),"")</f>
        <v/>
      </c>
      <c r="E5661" s="12" t="str">
        <f>IF('Atual-TXT'!A5682&lt;&gt;"",IF(MOD(VALUE(LEFT(A5661,1)),2)=1,IF(D5661="D",C5661,-C5661),IF(D5661="C",C5661,-C5661)),"")</f>
        <v/>
      </c>
    </row>
    <row r="5662" spans="1:5" x14ac:dyDescent="0.2">
      <c r="A5662" s="11" t="str">
        <f>IF('Atual-TXT'!A5683&lt;&gt;"",LEFT('Atual-TXT'!A5683,15),"")</f>
        <v/>
      </c>
      <c r="B5662" s="11" t="str">
        <f>IF('Atual-TXT'!A5683&lt;&gt;"",RIGHT(LEFT('Atual-TXT'!A5683,51),34),"")</f>
        <v/>
      </c>
      <c r="C5662" s="12" t="str">
        <f>IF('Atual-TXT'!A5683&lt;&gt;"",VALUE(RIGHT(LEFT('Atual-TXT'!A5683,75),23)),"")</f>
        <v/>
      </c>
      <c r="D5662" s="11" t="str">
        <f>IF('Atual-TXT'!A5683&lt;&gt;"",RIGHT(LEFT('Atual-TXT'!A5683,77),1),"")</f>
        <v/>
      </c>
      <c r="E5662" s="12" t="str">
        <f>IF('Atual-TXT'!A5683&lt;&gt;"",IF(MOD(VALUE(LEFT(A5662,1)),2)=1,IF(D5662="D",C5662,-C5662),IF(D5662="C",C5662,-C5662)),"")</f>
        <v/>
      </c>
    </row>
    <row r="5663" spans="1:5" x14ac:dyDescent="0.2">
      <c r="A5663" s="11" t="str">
        <f>IF('Atual-TXT'!A5684&lt;&gt;"",LEFT('Atual-TXT'!A5684,15),"")</f>
        <v/>
      </c>
      <c r="B5663" s="11" t="str">
        <f>IF('Atual-TXT'!A5684&lt;&gt;"",RIGHT(LEFT('Atual-TXT'!A5684,51),34),"")</f>
        <v/>
      </c>
      <c r="C5663" s="12" t="str">
        <f>IF('Atual-TXT'!A5684&lt;&gt;"",VALUE(RIGHT(LEFT('Atual-TXT'!A5684,75),23)),"")</f>
        <v/>
      </c>
      <c r="D5663" s="11" t="str">
        <f>IF('Atual-TXT'!A5684&lt;&gt;"",RIGHT(LEFT('Atual-TXT'!A5684,77),1),"")</f>
        <v/>
      </c>
      <c r="E5663" s="12" t="str">
        <f>IF('Atual-TXT'!A5684&lt;&gt;"",IF(MOD(VALUE(LEFT(A5663,1)),2)=1,IF(D5663="D",C5663,-C5663),IF(D5663="C",C5663,-C5663)),"")</f>
        <v/>
      </c>
    </row>
    <row r="5664" spans="1:5" x14ac:dyDescent="0.2">
      <c r="A5664" s="11" t="str">
        <f>IF('Atual-TXT'!A5685&lt;&gt;"",LEFT('Atual-TXT'!A5685,15),"")</f>
        <v/>
      </c>
      <c r="B5664" s="11" t="str">
        <f>IF('Atual-TXT'!A5685&lt;&gt;"",RIGHT(LEFT('Atual-TXT'!A5685,51),34),"")</f>
        <v/>
      </c>
      <c r="C5664" s="12" t="str">
        <f>IF('Atual-TXT'!A5685&lt;&gt;"",VALUE(RIGHT(LEFT('Atual-TXT'!A5685,75),23)),"")</f>
        <v/>
      </c>
      <c r="D5664" s="11" t="str">
        <f>IF('Atual-TXT'!A5685&lt;&gt;"",RIGHT(LEFT('Atual-TXT'!A5685,77),1),"")</f>
        <v/>
      </c>
      <c r="E5664" s="12" t="str">
        <f>IF('Atual-TXT'!A5685&lt;&gt;"",IF(MOD(VALUE(LEFT(A5664,1)),2)=1,IF(D5664="D",C5664,-C5664),IF(D5664="C",C5664,-C5664)),"")</f>
        <v/>
      </c>
    </row>
    <row r="5665" spans="1:5" x14ac:dyDescent="0.2">
      <c r="A5665" s="11" t="str">
        <f>IF('Atual-TXT'!A5686&lt;&gt;"",LEFT('Atual-TXT'!A5686,15),"")</f>
        <v/>
      </c>
      <c r="B5665" s="11" t="str">
        <f>IF('Atual-TXT'!A5686&lt;&gt;"",RIGHT(LEFT('Atual-TXT'!A5686,51),34),"")</f>
        <v/>
      </c>
      <c r="C5665" s="12" t="str">
        <f>IF('Atual-TXT'!A5686&lt;&gt;"",VALUE(RIGHT(LEFT('Atual-TXT'!A5686,75),23)),"")</f>
        <v/>
      </c>
      <c r="D5665" s="11" t="str">
        <f>IF('Atual-TXT'!A5686&lt;&gt;"",RIGHT(LEFT('Atual-TXT'!A5686,77),1),"")</f>
        <v/>
      </c>
      <c r="E5665" s="12" t="str">
        <f>IF('Atual-TXT'!A5686&lt;&gt;"",IF(MOD(VALUE(LEFT(A5665,1)),2)=1,IF(D5665="D",C5665,-C5665),IF(D5665="C",C5665,-C5665)),"")</f>
        <v/>
      </c>
    </row>
    <row r="5666" spans="1:5" x14ac:dyDescent="0.2">
      <c r="A5666" s="11" t="str">
        <f>IF('Atual-TXT'!A5687&lt;&gt;"",LEFT('Atual-TXT'!A5687,15),"")</f>
        <v/>
      </c>
      <c r="B5666" s="11" t="str">
        <f>IF('Atual-TXT'!A5687&lt;&gt;"",RIGHT(LEFT('Atual-TXT'!A5687,51),34),"")</f>
        <v/>
      </c>
      <c r="C5666" s="12" t="str">
        <f>IF('Atual-TXT'!A5687&lt;&gt;"",VALUE(RIGHT(LEFT('Atual-TXT'!A5687,75),23)),"")</f>
        <v/>
      </c>
      <c r="D5666" s="11" t="str">
        <f>IF('Atual-TXT'!A5687&lt;&gt;"",RIGHT(LEFT('Atual-TXT'!A5687,77),1),"")</f>
        <v/>
      </c>
      <c r="E5666" s="12" t="str">
        <f>IF('Atual-TXT'!A5687&lt;&gt;"",IF(MOD(VALUE(LEFT(A5666,1)),2)=1,IF(D5666="D",C5666,-C5666),IF(D5666="C",C5666,-C5666)),"")</f>
        <v/>
      </c>
    </row>
    <row r="5667" spans="1:5" x14ac:dyDescent="0.2">
      <c r="A5667" s="11" t="str">
        <f>IF('Atual-TXT'!A5688&lt;&gt;"",LEFT('Atual-TXT'!A5688,15),"")</f>
        <v/>
      </c>
      <c r="B5667" s="11" t="str">
        <f>IF('Atual-TXT'!A5688&lt;&gt;"",RIGHT(LEFT('Atual-TXT'!A5688,51),34),"")</f>
        <v/>
      </c>
      <c r="C5667" s="12" t="str">
        <f>IF('Atual-TXT'!A5688&lt;&gt;"",VALUE(RIGHT(LEFT('Atual-TXT'!A5688,75),23)),"")</f>
        <v/>
      </c>
      <c r="D5667" s="11" t="str">
        <f>IF('Atual-TXT'!A5688&lt;&gt;"",RIGHT(LEFT('Atual-TXT'!A5688,77),1),"")</f>
        <v/>
      </c>
      <c r="E5667" s="12" t="str">
        <f>IF('Atual-TXT'!A5688&lt;&gt;"",IF(MOD(VALUE(LEFT(A5667,1)),2)=1,IF(D5667="D",C5667,-C5667),IF(D5667="C",C5667,-C5667)),"")</f>
        <v/>
      </c>
    </row>
    <row r="5668" spans="1:5" x14ac:dyDescent="0.2">
      <c r="A5668" s="11" t="str">
        <f>IF('Atual-TXT'!A5689&lt;&gt;"",LEFT('Atual-TXT'!A5689,15),"")</f>
        <v/>
      </c>
      <c r="B5668" s="11" t="str">
        <f>IF('Atual-TXT'!A5689&lt;&gt;"",RIGHT(LEFT('Atual-TXT'!A5689,51),34),"")</f>
        <v/>
      </c>
      <c r="C5668" s="12" t="str">
        <f>IF('Atual-TXT'!A5689&lt;&gt;"",VALUE(RIGHT(LEFT('Atual-TXT'!A5689,75),23)),"")</f>
        <v/>
      </c>
      <c r="D5668" s="11" t="str">
        <f>IF('Atual-TXT'!A5689&lt;&gt;"",RIGHT(LEFT('Atual-TXT'!A5689,77),1),"")</f>
        <v/>
      </c>
      <c r="E5668" s="12" t="str">
        <f>IF('Atual-TXT'!A5689&lt;&gt;"",IF(MOD(VALUE(LEFT(A5668,1)),2)=1,IF(D5668="D",C5668,-C5668),IF(D5668="C",C5668,-C5668)),"")</f>
        <v/>
      </c>
    </row>
    <row r="5669" spans="1:5" x14ac:dyDescent="0.2">
      <c r="A5669" s="11" t="str">
        <f>IF('Atual-TXT'!A5690&lt;&gt;"",LEFT('Atual-TXT'!A5690,15),"")</f>
        <v/>
      </c>
      <c r="B5669" s="11" t="str">
        <f>IF('Atual-TXT'!A5690&lt;&gt;"",RIGHT(LEFT('Atual-TXT'!A5690,51),34),"")</f>
        <v/>
      </c>
      <c r="C5669" s="12" t="str">
        <f>IF('Atual-TXT'!A5690&lt;&gt;"",VALUE(RIGHT(LEFT('Atual-TXT'!A5690,75),23)),"")</f>
        <v/>
      </c>
      <c r="D5669" s="11" t="str">
        <f>IF('Atual-TXT'!A5690&lt;&gt;"",RIGHT(LEFT('Atual-TXT'!A5690,77),1),"")</f>
        <v/>
      </c>
      <c r="E5669" s="12" t="str">
        <f>IF('Atual-TXT'!A5690&lt;&gt;"",IF(MOD(VALUE(LEFT(A5669,1)),2)=1,IF(D5669="D",C5669,-C5669),IF(D5669="C",C5669,-C5669)),"")</f>
        <v/>
      </c>
    </row>
    <row r="5670" spans="1:5" x14ac:dyDescent="0.2">
      <c r="A5670" s="11" t="str">
        <f>IF('Atual-TXT'!A5691&lt;&gt;"",LEFT('Atual-TXT'!A5691,15),"")</f>
        <v/>
      </c>
      <c r="B5670" s="11" t="str">
        <f>IF('Atual-TXT'!A5691&lt;&gt;"",RIGHT(LEFT('Atual-TXT'!A5691,51),34),"")</f>
        <v/>
      </c>
      <c r="C5670" s="12" t="str">
        <f>IF('Atual-TXT'!A5691&lt;&gt;"",VALUE(RIGHT(LEFT('Atual-TXT'!A5691,75),23)),"")</f>
        <v/>
      </c>
      <c r="D5670" s="11" t="str">
        <f>IF('Atual-TXT'!A5691&lt;&gt;"",RIGHT(LEFT('Atual-TXT'!A5691,77),1),"")</f>
        <v/>
      </c>
      <c r="E5670" s="12" t="str">
        <f>IF('Atual-TXT'!A5691&lt;&gt;"",IF(MOD(VALUE(LEFT(A5670,1)),2)=1,IF(D5670="D",C5670,-C5670),IF(D5670="C",C5670,-C5670)),"")</f>
        <v/>
      </c>
    </row>
    <row r="5671" spans="1:5" x14ac:dyDescent="0.2">
      <c r="A5671" s="11" t="str">
        <f>IF('Atual-TXT'!A5692&lt;&gt;"",LEFT('Atual-TXT'!A5692,15),"")</f>
        <v/>
      </c>
      <c r="B5671" s="11" t="str">
        <f>IF('Atual-TXT'!A5692&lt;&gt;"",RIGHT(LEFT('Atual-TXT'!A5692,51),34),"")</f>
        <v/>
      </c>
      <c r="C5671" s="12" t="str">
        <f>IF('Atual-TXT'!A5692&lt;&gt;"",VALUE(RIGHT(LEFT('Atual-TXT'!A5692,75),23)),"")</f>
        <v/>
      </c>
      <c r="D5671" s="11" t="str">
        <f>IF('Atual-TXT'!A5692&lt;&gt;"",RIGHT(LEFT('Atual-TXT'!A5692,77),1),"")</f>
        <v/>
      </c>
      <c r="E5671" s="12" t="str">
        <f>IF('Atual-TXT'!A5692&lt;&gt;"",IF(MOD(VALUE(LEFT(A5671,1)),2)=1,IF(D5671="D",C5671,-C5671),IF(D5671="C",C5671,-C5671)),"")</f>
        <v/>
      </c>
    </row>
    <row r="5672" spans="1:5" x14ac:dyDescent="0.2">
      <c r="A5672" s="11" t="str">
        <f>IF('Atual-TXT'!A5693&lt;&gt;"",LEFT('Atual-TXT'!A5693,15),"")</f>
        <v/>
      </c>
      <c r="B5672" s="11" t="str">
        <f>IF('Atual-TXT'!A5693&lt;&gt;"",RIGHT(LEFT('Atual-TXT'!A5693,51),34),"")</f>
        <v/>
      </c>
      <c r="C5672" s="12" t="str">
        <f>IF('Atual-TXT'!A5693&lt;&gt;"",VALUE(RIGHT(LEFT('Atual-TXT'!A5693,75),23)),"")</f>
        <v/>
      </c>
      <c r="D5672" s="11" t="str">
        <f>IF('Atual-TXT'!A5693&lt;&gt;"",RIGHT(LEFT('Atual-TXT'!A5693,77),1),"")</f>
        <v/>
      </c>
      <c r="E5672" s="12" t="str">
        <f>IF('Atual-TXT'!A5693&lt;&gt;"",IF(MOD(VALUE(LEFT(A5672,1)),2)=1,IF(D5672="D",C5672,-C5672),IF(D5672="C",C5672,-C5672)),"")</f>
        <v/>
      </c>
    </row>
    <row r="5673" spans="1:5" x14ac:dyDescent="0.2">
      <c r="A5673" s="11" t="str">
        <f>IF('Atual-TXT'!A5694&lt;&gt;"",LEFT('Atual-TXT'!A5694,15),"")</f>
        <v/>
      </c>
      <c r="B5673" s="11" t="str">
        <f>IF('Atual-TXT'!A5694&lt;&gt;"",RIGHT(LEFT('Atual-TXT'!A5694,51),34),"")</f>
        <v/>
      </c>
      <c r="C5673" s="12" t="str">
        <f>IF('Atual-TXT'!A5694&lt;&gt;"",VALUE(RIGHT(LEFT('Atual-TXT'!A5694,75),23)),"")</f>
        <v/>
      </c>
      <c r="D5673" s="11" t="str">
        <f>IF('Atual-TXT'!A5694&lt;&gt;"",RIGHT(LEFT('Atual-TXT'!A5694,77),1),"")</f>
        <v/>
      </c>
      <c r="E5673" s="12" t="str">
        <f>IF('Atual-TXT'!A5694&lt;&gt;"",IF(MOD(VALUE(LEFT(A5673,1)),2)=1,IF(D5673="D",C5673,-C5673),IF(D5673="C",C5673,-C5673)),"")</f>
        <v/>
      </c>
    </row>
    <row r="5674" spans="1:5" x14ac:dyDescent="0.2">
      <c r="A5674" s="11" t="str">
        <f>IF('Atual-TXT'!A5695&lt;&gt;"",LEFT('Atual-TXT'!A5695,15),"")</f>
        <v/>
      </c>
      <c r="B5674" s="11" t="str">
        <f>IF('Atual-TXT'!A5695&lt;&gt;"",RIGHT(LEFT('Atual-TXT'!A5695,51),34),"")</f>
        <v/>
      </c>
      <c r="C5674" s="12" t="str">
        <f>IF('Atual-TXT'!A5695&lt;&gt;"",VALUE(RIGHT(LEFT('Atual-TXT'!A5695,75),23)),"")</f>
        <v/>
      </c>
      <c r="D5674" s="11" t="str">
        <f>IF('Atual-TXT'!A5695&lt;&gt;"",RIGHT(LEFT('Atual-TXT'!A5695,77),1),"")</f>
        <v/>
      </c>
      <c r="E5674" s="12" t="str">
        <f>IF('Atual-TXT'!A5695&lt;&gt;"",IF(MOD(VALUE(LEFT(A5674,1)),2)=1,IF(D5674="D",C5674,-C5674),IF(D5674="C",C5674,-C5674)),"")</f>
        <v/>
      </c>
    </row>
    <row r="5675" spans="1:5" x14ac:dyDescent="0.2">
      <c r="A5675" s="11" t="str">
        <f>IF('Atual-TXT'!A5696&lt;&gt;"",LEFT('Atual-TXT'!A5696,15),"")</f>
        <v/>
      </c>
      <c r="B5675" s="11" t="str">
        <f>IF('Atual-TXT'!A5696&lt;&gt;"",RIGHT(LEFT('Atual-TXT'!A5696,51),34),"")</f>
        <v/>
      </c>
      <c r="C5675" s="12" t="str">
        <f>IF('Atual-TXT'!A5696&lt;&gt;"",VALUE(RIGHT(LEFT('Atual-TXT'!A5696,75),23)),"")</f>
        <v/>
      </c>
      <c r="D5675" s="11" t="str">
        <f>IF('Atual-TXT'!A5696&lt;&gt;"",RIGHT(LEFT('Atual-TXT'!A5696,77),1),"")</f>
        <v/>
      </c>
      <c r="E5675" s="12" t="str">
        <f>IF('Atual-TXT'!A5696&lt;&gt;"",IF(MOD(VALUE(LEFT(A5675,1)),2)=1,IF(D5675="D",C5675,-C5675),IF(D5675="C",C5675,-C5675)),"")</f>
        <v/>
      </c>
    </row>
    <row r="5676" spans="1:5" x14ac:dyDescent="0.2">
      <c r="A5676" s="11" t="str">
        <f>IF('Atual-TXT'!A5697&lt;&gt;"",LEFT('Atual-TXT'!A5697,15),"")</f>
        <v/>
      </c>
      <c r="B5676" s="11" t="str">
        <f>IF('Atual-TXT'!A5697&lt;&gt;"",RIGHT(LEFT('Atual-TXT'!A5697,51),34),"")</f>
        <v/>
      </c>
      <c r="C5676" s="12" t="str">
        <f>IF('Atual-TXT'!A5697&lt;&gt;"",VALUE(RIGHT(LEFT('Atual-TXT'!A5697,75),23)),"")</f>
        <v/>
      </c>
      <c r="D5676" s="11" t="str">
        <f>IF('Atual-TXT'!A5697&lt;&gt;"",RIGHT(LEFT('Atual-TXT'!A5697,77),1),"")</f>
        <v/>
      </c>
      <c r="E5676" s="12" t="str">
        <f>IF('Atual-TXT'!A5697&lt;&gt;"",IF(MOD(VALUE(LEFT(A5676,1)),2)=1,IF(D5676="D",C5676,-C5676),IF(D5676="C",C5676,-C5676)),"")</f>
        <v/>
      </c>
    </row>
    <row r="5677" spans="1:5" x14ac:dyDescent="0.2">
      <c r="A5677" s="11" t="str">
        <f>IF('Atual-TXT'!A5698&lt;&gt;"",LEFT('Atual-TXT'!A5698,15),"")</f>
        <v/>
      </c>
      <c r="B5677" s="11" t="str">
        <f>IF('Atual-TXT'!A5698&lt;&gt;"",RIGHT(LEFT('Atual-TXT'!A5698,51),34),"")</f>
        <v/>
      </c>
      <c r="C5677" s="12" t="str">
        <f>IF('Atual-TXT'!A5698&lt;&gt;"",VALUE(RIGHT(LEFT('Atual-TXT'!A5698,75),23)),"")</f>
        <v/>
      </c>
      <c r="D5677" s="11" t="str">
        <f>IF('Atual-TXT'!A5698&lt;&gt;"",RIGHT(LEFT('Atual-TXT'!A5698,77),1),"")</f>
        <v/>
      </c>
      <c r="E5677" s="12" t="str">
        <f>IF('Atual-TXT'!A5698&lt;&gt;"",IF(MOD(VALUE(LEFT(A5677,1)),2)=1,IF(D5677="D",C5677,-C5677),IF(D5677="C",C5677,-C5677)),"")</f>
        <v/>
      </c>
    </row>
    <row r="5678" spans="1:5" x14ac:dyDescent="0.2">
      <c r="A5678" s="11" t="str">
        <f>IF('Atual-TXT'!A5699&lt;&gt;"",LEFT('Atual-TXT'!A5699,15),"")</f>
        <v/>
      </c>
      <c r="B5678" s="11" t="str">
        <f>IF('Atual-TXT'!A5699&lt;&gt;"",RIGHT(LEFT('Atual-TXT'!A5699,51),34),"")</f>
        <v/>
      </c>
      <c r="C5678" s="12" t="str">
        <f>IF('Atual-TXT'!A5699&lt;&gt;"",VALUE(RIGHT(LEFT('Atual-TXT'!A5699,75),23)),"")</f>
        <v/>
      </c>
      <c r="D5678" s="11" t="str">
        <f>IF('Atual-TXT'!A5699&lt;&gt;"",RIGHT(LEFT('Atual-TXT'!A5699,77),1),"")</f>
        <v/>
      </c>
      <c r="E5678" s="12" t="str">
        <f>IF('Atual-TXT'!A5699&lt;&gt;"",IF(MOD(VALUE(LEFT(A5678,1)),2)=1,IF(D5678="D",C5678,-C5678),IF(D5678="C",C5678,-C5678)),"")</f>
        <v/>
      </c>
    </row>
    <row r="5679" spans="1:5" x14ac:dyDescent="0.2">
      <c r="A5679" s="11" t="str">
        <f>IF('Atual-TXT'!A5700&lt;&gt;"",LEFT('Atual-TXT'!A5700,15),"")</f>
        <v/>
      </c>
      <c r="B5679" s="11" t="str">
        <f>IF('Atual-TXT'!A5700&lt;&gt;"",RIGHT(LEFT('Atual-TXT'!A5700,51),34),"")</f>
        <v/>
      </c>
      <c r="C5679" s="12" t="str">
        <f>IF('Atual-TXT'!A5700&lt;&gt;"",VALUE(RIGHT(LEFT('Atual-TXT'!A5700,75),23)),"")</f>
        <v/>
      </c>
      <c r="D5679" s="11" t="str">
        <f>IF('Atual-TXT'!A5700&lt;&gt;"",RIGHT(LEFT('Atual-TXT'!A5700,77),1),"")</f>
        <v/>
      </c>
      <c r="E5679" s="12" t="str">
        <f>IF('Atual-TXT'!A5700&lt;&gt;"",IF(MOD(VALUE(LEFT(A5679,1)),2)=1,IF(D5679="D",C5679,-C5679),IF(D5679="C",C5679,-C5679)),"")</f>
        <v/>
      </c>
    </row>
    <row r="5680" spans="1:5" x14ac:dyDescent="0.2">
      <c r="A5680" s="11" t="str">
        <f>IF('Atual-TXT'!A5701&lt;&gt;"",LEFT('Atual-TXT'!A5701,15),"")</f>
        <v/>
      </c>
      <c r="B5680" s="11" t="str">
        <f>IF('Atual-TXT'!A5701&lt;&gt;"",RIGHT(LEFT('Atual-TXT'!A5701,51),34),"")</f>
        <v/>
      </c>
      <c r="C5680" s="12" t="str">
        <f>IF('Atual-TXT'!A5701&lt;&gt;"",VALUE(RIGHT(LEFT('Atual-TXT'!A5701,75),23)),"")</f>
        <v/>
      </c>
      <c r="D5680" s="11" t="str">
        <f>IF('Atual-TXT'!A5701&lt;&gt;"",RIGHT(LEFT('Atual-TXT'!A5701,77),1),"")</f>
        <v/>
      </c>
      <c r="E5680" s="12" t="str">
        <f>IF('Atual-TXT'!A5701&lt;&gt;"",IF(MOD(VALUE(LEFT(A5680,1)),2)=1,IF(D5680="D",C5680,-C5680),IF(D5680="C",C5680,-C5680)),"")</f>
        <v/>
      </c>
    </row>
    <row r="5681" spans="1:5" x14ac:dyDescent="0.2">
      <c r="A5681" s="11" t="str">
        <f>IF('Atual-TXT'!A5702&lt;&gt;"",LEFT('Atual-TXT'!A5702,15),"")</f>
        <v/>
      </c>
      <c r="B5681" s="11" t="str">
        <f>IF('Atual-TXT'!A5702&lt;&gt;"",RIGHT(LEFT('Atual-TXT'!A5702,51),34),"")</f>
        <v/>
      </c>
      <c r="C5681" s="12" t="str">
        <f>IF('Atual-TXT'!A5702&lt;&gt;"",VALUE(RIGHT(LEFT('Atual-TXT'!A5702,75),23)),"")</f>
        <v/>
      </c>
      <c r="D5681" s="11" t="str">
        <f>IF('Atual-TXT'!A5702&lt;&gt;"",RIGHT(LEFT('Atual-TXT'!A5702,77),1),"")</f>
        <v/>
      </c>
      <c r="E5681" s="12" t="str">
        <f>IF('Atual-TXT'!A5702&lt;&gt;"",IF(MOD(VALUE(LEFT(A5681,1)),2)=1,IF(D5681="D",C5681,-C5681),IF(D5681="C",C5681,-C5681)),"")</f>
        <v/>
      </c>
    </row>
    <row r="5682" spans="1:5" x14ac:dyDescent="0.2">
      <c r="A5682" s="11" t="str">
        <f>IF('Atual-TXT'!A5703&lt;&gt;"",LEFT('Atual-TXT'!A5703,15),"")</f>
        <v/>
      </c>
      <c r="B5682" s="11" t="str">
        <f>IF('Atual-TXT'!A5703&lt;&gt;"",RIGHT(LEFT('Atual-TXT'!A5703,51),34),"")</f>
        <v/>
      </c>
      <c r="C5682" s="12" t="str">
        <f>IF('Atual-TXT'!A5703&lt;&gt;"",VALUE(RIGHT(LEFT('Atual-TXT'!A5703,75),23)),"")</f>
        <v/>
      </c>
      <c r="D5682" s="11" t="str">
        <f>IF('Atual-TXT'!A5703&lt;&gt;"",RIGHT(LEFT('Atual-TXT'!A5703,77),1),"")</f>
        <v/>
      </c>
      <c r="E5682" s="12" t="str">
        <f>IF('Atual-TXT'!A5703&lt;&gt;"",IF(MOD(VALUE(LEFT(A5682,1)),2)=1,IF(D5682="D",C5682,-C5682),IF(D5682="C",C5682,-C5682)),"")</f>
        <v/>
      </c>
    </row>
    <row r="5683" spans="1:5" x14ac:dyDescent="0.2">
      <c r="A5683" s="11" t="str">
        <f>IF('Atual-TXT'!A5704&lt;&gt;"",LEFT('Atual-TXT'!A5704,15),"")</f>
        <v/>
      </c>
      <c r="B5683" s="11" t="str">
        <f>IF('Atual-TXT'!A5704&lt;&gt;"",RIGHT(LEFT('Atual-TXT'!A5704,51),34),"")</f>
        <v/>
      </c>
      <c r="C5683" s="12" t="str">
        <f>IF('Atual-TXT'!A5704&lt;&gt;"",VALUE(RIGHT(LEFT('Atual-TXT'!A5704,75),23)),"")</f>
        <v/>
      </c>
      <c r="D5683" s="11" t="str">
        <f>IF('Atual-TXT'!A5704&lt;&gt;"",RIGHT(LEFT('Atual-TXT'!A5704,77),1),"")</f>
        <v/>
      </c>
      <c r="E5683" s="12" t="str">
        <f>IF('Atual-TXT'!A5704&lt;&gt;"",IF(MOD(VALUE(LEFT(A5683,1)),2)=1,IF(D5683="D",C5683,-C5683),IF(D5683="C",C5683,-C5683)),"")</f>
        <v/>
      </c>
    </row>
    <row r="5684" spans="1:5" x14ac:dyDescent="0.2">
      <c r="A5684" s="11" t="str">
        <f>IF('Atual-TXT'!A5705&lt;&gt;"",LEFT('Atual-TXT'!A5705,15),"")</f>
        <v/>
      </c>
      <c r="B5684" s="11" t="str">
        <f>IF('Atual-TXT'!A5705&lt;&gt;"",RIGHT(LEFT('Atual-TXT'!A5705,51),34),"")</f>
        <v/>
      </c>
      <c r="C5684" s="12" t="str">
        <f>IF('Atual-TXT'!A5705&lt;&gt;"",VALUE(RIGHT(LEFT('Atual-TXT'!A5705,75),23)),"")</f>
        <v/>
      </c>
      <c r="D5684" s="11" t="str">
        <f>IF('Atual-TXT'!A5705&lt;&gt;"",RIGHT(LEFT('Atual-TXT'!A5705,77),1),"")</f>
        <v/>
      </c>
      <c r="E5684" s="12" t="str">
        <f>IF('Atual-TXT'!A5705&lt;&gt;"",IF(MOD(VALUE(LEFT(A5684,1)),2)=1,IF(D5684="D",C5684,-C5684),IF(D5684="C",C5684,-C5684)),"")</f>
        <v/>
      </c>
    </row>
    <row r="5685" spans="1:5" x14ac:dyDescent="0.2">
      <c r="A5685" s="11" t="str">
        <f>IF('Atual-TXT'!A5706&lt;&gt;"",LEFT('Atual-TXT'!A5706,15),"")</f>
        <v/>
      </c>
      <c r="B5685" s="11" t="str">
        <f>IF('Atual-TXT'!A5706&lt;&gt;"",RIGHT(LEFT('Atual-TXT'!A5706,51),34),"")</f>
        <v/>
      </c>
      <c r="C5685" s="12" t="str">
        <f>IF('Atual-TXT'!A5706&lt;&gt;"",VALUE(RIGHT(LEFT('Atual-TXT'!A5706,75),23)),"")</f>
        <v/>
      </c>
      <c r="D5685" s="11" t="str">
        <f>IF('Atual-TXT'!A5706&lt;&gt;"",RIGHT(LEFT('Atual-TXT'!A5706,77),1),"")</f>
        <v/>
      </c>
      <c r="E5685" s="12" t="str">
        <f>IF('Atual-TXT'!A5706&lt;&gt;"",IF(MOD(VALUE(LEFT(A5685,1)),2)=1,IF(D5685="D",C5685,-C5685),IF(D5685="C",C5685,-C5685)),"")</f>
        <v/>
      </c>
    </row>
    <row r="5686" spans="1:5" x14ac:dyDescent="0.2">
      <c r="A5686" s="11" t="str">
        <f>IF('Atual-TXT'!A5707&lt;&gt;"",LEFT('Atual-TXT'!A5707,15),"")</f>
        <v/>
      </c>
      <c r="B5686" s="11" t="str">
        <f>IF('Atual-TXT'!A5707&lt;&gt;"",RIGHT(LEFT('Atual-TXT'!A5707,51),34),"")</f>
        <v/>
      </c>
      <c r="C5686" s="12" t="str">
        <f>IF('Atual-TXT'!A5707&lt;&gt;"",VALUE(RIGHT(LEFT('Atual-TXT'!A5707,75),23)),"")</f>
        <v/>
      </c>
      <c r="D5686" s="11" t="str">
        <f>IF('Atual-TXT'!A5707&lt;&gt;"",RIGHT(LEFT('Atual-TXT'!A5707,77),1),"")</f>
        <v/>
      </c>
      <c r="E5686" s="12" t="str">
        <f>IF('Atual-TXT'!A5707&lt;&gt;"",IF(MOD(VALUE(LEFT(A5686,1)),2)=1,IF(D5686="D",C5686,-C5686),IF(D5686="C",C5686,-C5686)),"")</f>
        <v/>
      </c>
    </row>
    <row r="5687" spans="1:5" x14ac:dyDescent="0.2">
      <c r="A5687" s="11" t="str">
        <f>IF('Atual-TXT'!A5708&lt;&gt;"",LEFT('Atual-TXT'!A5708,15),"")</f>
        <v/>
      </c>
      <c r="B5687" s="11" t="str">
        <f>IF('Atual-TXT'!A5708&lt;&gt;"",RIGHT(LEFT('Atual-TXT'!A5708,51),34),"")</f>
        <v/>
      </c>
      <c r="C5687" s="12" t="str">
        <f>IF('Atual-TXT'!A5708&lt;&gt;"",VALUE(RIGHT(LEFT('Atual-TXT'!A5708,75),23)),"")</f>
        <v/>
      </c>
      <c r="D5687" s="11" t="str">
        <f>IF('Atual-TXT'!A5708&lt;&gt;"",RIGHT(LEFT('Atual-TXT'!A5708,77),1),"")</f>
        <v/>
      </c>
      <c r="E5687" s="12" t="str">
        <f>IF('Atual-TXT'!A5708&lt;&gt;"",IF(MOD(VALUE(LEFT(A5687,1)),2)=1,IF(D5687="D",C5687,-C5687),IF(D5687="C",C5687,-C5687)),"")</f>
        <v/>
      </c>
    </row>
    <row r="5688" spans="1:5" x14ac:dyDescent="0.2">
      <c r="A5688" s="11" t="str">
        <f>IF('Atual-TXT'!A5709&lt;&gt;"",LEFT('Atual-TXT'!A5709,15),"")</f>
        <v/>
      </c>
      <c r="B5688" s="11" t="str">
        <f>IF('Atual-TXT'!A5709&lt;&gt;"",RIGHT(LEFT('Atual-TXT'!A5709,51),34),"")</f>
        <v/>
      </c>
      <c r="C5688" s="12" t="str">
        <f>IF('Atual-TXT'!A5709&lt;&gt;"",VALUE(RIGHT(LEFT('Atual-TXT'!A5709,75),23)),"")</f>
        <v/>
      </c>
      <c r="D5688" s="11" t="str">
        <f>IF('Atual-TXT'!A5709&lt;&gt;"",RIGHT(LEFT('Atual-TXT'!A5709,77),1),"")</f>
        <v/>
      </c>
      <c r="E5688" s="12" t="str">
        <f>IF('Atual-TXT'!A5709&lt;&gt;"",IF(MOD(VALUE(LEFT(A5688,1)),2)=1,IF(D5688="D",C5688,-C5688),IF(D5688="C",C5688,-C5688)),"")</f>
        <v/>
      </c>
    </row>
    <row r="5689" spans="1:5" x14ac:dyDescent="0.2">
      <c r="A5689" s="11" t="str">
        <f>IF('Atual-TXT'!A5710&lt;&gt;"",LEFT('Atual-TXT'!A5710,15),"")</f>
        <v/>
      </c>
      <c r="B5689" s="11" t="str">
        <f>IF('Atual-TXT'!A5710&lt;&gt;"",RIGHT(LEFT('Atual-TXT'!A5710,51),34),"")</f>
        <v/>
      </c>
      <c r="C5689" s="12" t="str">
        <f>IF('Atual-TXT'!A5710&lt;&gt;"",VALUE(RIGHT(LEFT('Atual-TXT'!A5710,75),23)),"")</f>
        <v/>
      </c>
      <c r="D5689" s="11" t="str">
        <f>IF('Atual-TXT'!A5710&lt;&gt;"",RIGHT(LEFT('Atual-TXT'!A5710,77),1),"")</f>
        <v/>
      </c>
      <c r="E5689" s="12" t="str">
        <f>IF('Atual-TXT'!A5710&lt;&gt;"",IF(MOD(VALUE(LEFT(A5689,1)),2)=1,IF(D5689="D",C5689,-C5689),IF(D5689="C",C5689,-C5689)),"")</f>
        <v/>
      </c>
    </row>
    <row r="5690" spans="1:5" x14ac:dyDescent="0.2">
      <c r="A5690" s="11" t="str">
        <f>IF('Atual-TXT'!A5711&lt;&gt;"",LEFT('Atual-TXT'!A5711,15),"")</f>
        <v/>
      </c>
      <c r="B5690" s="11" t="str">
        <f>IF('Atual-TXT'!A5711&lt;&gt;"",RIGHT(LEFT('Atual-TXT'!A5711,51),34),"")</f>
        <v/>
      </c>
      <c r="C5690" s="12" t="str">
        <f>IF('Atual-TXT'!A5711&lt;&gt;"",VALUE(RIGHT(LEFT('Atual-TXT'!A5711,75),23)),"")</f>
        <v/>
      </c>
      <c r="D5690" s="11" t="str">
        <f>IF('Atual-TXT'!A5711&lt;&gt;"",RIGHT(LEFT('Atual-TXT'!A5711,77),1),"")</f>
        <v/>
      </c>
      <c r="E5690" s="12" t="str">
        <f>IF('Atual-TXT'!A5711&lt;&gt;"",IF(MOD(VALUE(LEFT(A5690,1)),2)=1,IF(D5690="D",C5690,-C5690),IF(D5690="C",C5690,-C5690)),"")</f>
        <v/>
      </c>
    </row>
    <row r="5691" spans="1:5" x14ac:dyDescent="0.2">
      <c r="A5691" s="11" t="str">
        <f>IF('Atual-TXT'!A5712&lt;&gt;"",LEFT('Atual-TXT'!A5712,15),"")</f>
        <v/>
      </c>
      <c r="B5691" s="11" t="str">
        <f>IF('Atual-TXT'!A5712&lt;&gt;"",RIGHT(LEFT('Atual-TXT'!A5712,51),34),"")</f>
        <v/>
      </c>
      <c r="C5691" s="12" t="str">
        <f>IF('Atual-TXT'!A5712&lt;&gt;"",VALUE(RIGHT(LEFT('Atual-TXT'!A5712,75),23)),"")</f>
        <v/>
      </c>
      <c r="D5691" s="11" t="str">
        <f>IF('Atual-TXT'!A5712&lt;&gt;"",RIGHT(LEFT('Atual-TXT'!A5712,77),1),"")</f>
        <v/>
      </c>
      <c r="E5691" s="12" t="str">
        <f>IF('Atual-TXT'!A5712&lt;&gt;"",IF(MOD(VALUE(LEFT(A5691,1)),2)=1,IF(D5691="D",C5691,-C5691),IF(D5691="C",C5691,-C5691)),"")</f>
        <v/>
      </c>
    </row>
    <row r="5692" spans="1:5" x14ac:dyDescent="0.2">
      <c r="A5692" s="11" t="str">
        <f>IF('Atual-TXT'!A5713&lt;&gt;"",LEFT('Atual-TXT'!A5713,15),"")</f>
        <v/>
      </c>
      <c r="B5692" s="11" t="str">
        <f>IF('Atual-TXT'!A5713&lt;&gt;"",RIGHT(LEFT('Atual-TXT'!A5713,51),34),"")</f>
        <v/>
      </c>
      <c r="C5692" s="12" t="str">
        <f>IF('Atual-TXT'!A5713&lt;&gt;"",VALUE(RIGHT(LEFT('Atual-TXT'!A5713,75),23)),"")</f>
        <v/>
      </c>
      <c r="D5692" s="11" t="str">
        <f>IF('Atual-TXT'!A5713&lt;&gt;"",RIGHT(LEFT('Atual-TXT'!A5713,77),1),"")</f>
        <v/>
      </c>
      <c r="E5692" s="12" t="str">
        <f>IF('Atual-TXT'!A5713&lt;&gt;"",IF(MOD(VALUE(LEFT(A5692,1)),2)=1,IF(D5692="D",C5692,-C5692),IF(D5692="C",C5692,-C5692)),"")</f>
        <v/>
      </c>
    </row>
    <row r="5693" spans="1:5" x14ac:dyDescent="0.2">
      <c r="A5693" s="11" t="str">
        <f>IF('Atual-TXT'!A5714&lt;&gt;"",LEFT('Atual-TXT'!A5714,15),"")</f>
        <v/>
      </c>
      <c r="B5693" s="11" t="str">
        <f>IF('Atual-TXT'!A5714&lt;&gt;"",RIGHT(LEFT('Atual-TXT'!A5714,51),34),"")</f>
        <v/>
      </c>
      <c r="C5693" s="12" t="str">
        <f>IF('Atual-TXT'!A5714&lt;&gt;"",VALUE(RIGHT(LEFT('Atual-TXT'!A5714,75),23)),"")</f>
        <v/>
      </c>
      <c r="D5693" s="11" t="str">
        <f>IF('Atual-TXT'!A5714&lt;&gt;"",RIGHT(LEFT('Atual-TXT'!A5714,77),1),"")</f>
        <v/>
      </c>
      <c r="E5693" s="12" t="str">
        <f>IF('Atual-TXT'!A5714&lt;&gt;"",IF(MOD(VALUE(LEFT(A5693,1)),2)=1,IF(D5693="D",C5693,-C5693),IF(D5693="C",C5693,-C5693)),"")</f>
        <v/>
      </c>
    </row>
    <row r="5694" spans="1:5" x14ac:dyDescent="0.2">
      <c r="A5694" s="11" t="str">
        <f>IF('Atual-TXT'!A5715&lt;&gt;"",LEFT('Atual-TXT'!A5715,15),"")</f>
        <v/>
      </c>
      <c r="B5694" s="11" t="str">
        <f>IF('Atual-TXT'!A5715&lt;&gt;"",RIGHT(LEFT('Atual-TXT'!A5715,51),34),"")</f>
        <v/>
      </c>
      <c r="C5694" s="12" t="str">
        <f>IF('Atual-TXT'!A5715&lt;&gt;"",VALUE(RIGHT(LEFT('Atual-TXT'!A5715,75),23)),"")</f>
        <v/>
      </c>
      <c r="D5694" s="11" t="str">
        <f>IF('Atual-TXT'!A5715&lt;&gt;"",RIGHT(LEFT('Atual-TXT'!A5715,77),1),"")</f>
        <v/>
      </c>
      <c r="E5694" s="12" t="str">
        <f>IF('Atual-TXT'!A5715&lt;&gt;"",IF(MOD(VALUE(LEFT(A5694,1)),2)=1,IF(D5694="D",C5694,-C5694),IF(D5694="C",C5694,-C5694)),"")</f>
        <v/>
      </c>
    </row>
    <row r="5695" spans="1:5" x14ac:dyDescent="0.2">
      <c r="A5695" s="11" t="str">
        <f>IF('Atual-TXT'!A5716&lt;&gt;"",LEFT('Atual-TXT'!A5716,15),"")</f>
        <v/>
      </c>
      <c r="B5695" s="11" t="str">
        <f>IF('Atual-TXT'!A5716&lt;&gt;"",RIGHT(LEFT('Atual-TXT'!A5716,51),34),"")</f>
        <v/>
      </c>
      <c r="C5695" s="12" t="str">
        <f>IF('Atual-TXT'!A5716&lt;&gt;"",VALUE(RIGHT(LEFT('Atual-TXT'!A5716,75),23)),"")</f>
        <v/>
      </c>
      <c r="D5695" s="11" t="str">
        <f>IF('Atual-TXT'!A5716&lt;&gt;"",RIGHT(LEFT('Atual-TXT'!A5716,77),1),"")</f>
        <v/>
      </c>
      <c r="E5695" s="12" t="str">
        <f>IF('Atual-TXT'!A5716&lt;&gt;"",IF(MOD(VALUE(LEFT(A5695,1)),2)=1,IF(D5695="D",C5695,-C5695),IF(D5695="C",C5695,-C5695)),"")</f>
        <v/>
      </c>
    </row>
    <row r="5696" spans="1:5" x14ac:dyDescent="0.2">
      <c r="A5696" s="11" t="str">
        <f>IF('Atual-TXT'!A5717&lt;&gt;"",LEFT('Atual-TXT'!A5717,15),"")</f>
        <v/>
      </c>
      <c r="B5696" s="11" t="str">
        <f>IF('Atual-TXT'!A5717&lt;&gt;"",RIGHT(LEFT('Atual-TXT'!A5717,51),34),"")</f>
        <v/>
      </c>
      <c r="C5696" s="12" t="str">
        <f>IF('Atual-TXT'!A5717&lt;&gt;"",VALUE(RIGHT(LEFT('Atual-TXT'!A5717,75),23)),"")</f>
        <v/>
      </c>
      <c r="D5696" s="11" t="str">
        <f>IF('Atual-TXT'!A5717&lt;&gt;"",RIGHT(LEFT('Atual-TXT'!A5717,77),1),"")</f>
        <v/>
      </c>
      <c r="E5696" s="12" t="str">
        <f>IF('Atual-TXT'!A5717&lt;&gt;"",IF(MOD(VALUE(LEFT(A5696,1)),2)=1,IF(D5696="D",C5696,-C5696),IF(D5696="C",C5696,-C5696)),"")</f>
        <v/>
      </c>
    </row>
    <row r="5697" spans="1:5" x14ac:dyDescent="0.2">
      <c r="A5697" s="11" t="str">
        <f>IF('Atual-TXT'!A5718&lt;&gt;"",LEFT('Atual-TXT'!A5718,15),"")</f>
        <v/>
      </c>
      <c r="B5697" s="11" t="str">
        <f>IF('Atual-TXT'!A5718&lt;&gt;"",RIGHT(LEFT('Atual-TXT'!A5718,51),34),"")</f>
        <v/>
      </c>
      <c r="C5697" s="12" t="str">
        <f>IF('Atual-TXT'!A5718&lt;&gt;"",VALUE(RIGHT(LEFT('Atual-TXT'!A5718,75),23)),"")</f>
        <v/>
      </c>
      <c r="D5697" s="11" t="str">
        <f>IF('Atual-TXT'!A5718&lt;&gt;"",RIGHT(LEFT('Atual-TXT'!A5718,77),1),"")</f>
        <v/>
      </c>
      <c r="E5697" s="12" t="str">
        <f>IF('Atual-TXT'!A5718&lt;&gt;"",IF(MOD(VALUE(LEFT(A5697,1)),2)=1,IF(D5697="D",C5697,-C5697),IF(D5697="C",C5697,-C5697)),"")</f>
        <v/>
      </c>
    </row>
    <row r="5698" spans="1:5" x14ac:dyDescent="0.2">
      <c r="A5698" s="11" t="str">
        <f>IF('Atual-TXT'!A5719&lt;&gt;"",LEFT('Atual-TXT'!A5719,15),"")</f>
        <v/>
      </c>
      <c r="B5698" s="11" t="str">
        <f>IF('Atual-TXT'!A5719&lt;&gt;"",RIGHT(LEFT('Atual-TXT'!A5719,51),34),"")</f>
        <v/>
      </c>
      <c r="C5698" s="12" t="str">
        <f>IF('Atual-TXT'!A5719&lt;&gt;"",VALUE(RIGHT(LEFT('Atual-TXT'!A5719,75),23)),"")</f>
        <v/>
      </c>
      <c r="D5698" s="11" t="str">
        <f>IF('Atual-TXT'!A5719&lt;&gt;"",RIGHT(LEFT('Atual-TXT'!A5719,77),1),"")</f>
        <v/>
      </c>
      <c r="E5698" s="12" t="str">
        <f>IF('Atual-TXT'!A5719&lt;&gt;"",IF(MOD(VALUE(LEFT(A5698,1)),2)=1,IF(D5698="D",C5698,-C5698),IF(D5698="C",C5698,-C5698)),"")</f>
        <v/>
      </c>
    </row>
    <row r="5699" spans="1:5" x14ac:dyDescent="0.2">
      <c r="A5699" s="11" t="str">
        <f>IF('Atual-TXT'!A5720&lt;&gt;"",LEFT('Atual-TXT'!A5720,15),"")</f>
        <v/>
      </c>
      <c r="B5699" s="11" t="str">
        <f>IF('Atual-TXT'!A5720&lt;&gt;"",RIGHT(LEFT('Atual-TXT'!A5720,51),34),"")</f>
        <v/>
      </c>
      <c r="C5699" s="12" t="str">
        <f>IF('Atual-TXT'!A5720&lt;&gt;"",VALUE(RIGHT(LEFT('Atual-TXT'!A5720,75),23)),"")</f>
        <v/>
      </c>
      <c r="D5699" s="11" t="str">
        <f>IF('Atual-TXT'!A5720&lt;&gt;"",RIGHT(LEFT('Atual-TXT'!A5720,77),1),"")</f>
        <v/>
      </c>
      <c r="E5699" s="12" t="str">
        <f>IF('Atual-TXT'!A5720&lt;&gt;"",IF(MOD(VALUE(LEFT(A5699,1)),2)=1,IF(D5699="D",C5699,-C5699),IF(D5699="C",C5699,-C5699)),"")</f>
        <v/>
      </c>
    </row>
    <row r="5700" spans="1:5" x14ac:dyDescent="0.2">
      <c r="A5700" s="11" t="str">
        <f>IF('Atual-TXT'!A5721&lt;&gt;"",LEFT('Atual-TXT'!A5721,15),"")</f>
        <v/>
      </c>
      <c r="B5700" s="11" t="str">
        <f>IF('Atual-TXT'!A5721&lt;&gt;"",RIGHT(LEFT('Atual-TXT'!A5721,51),34),"")</f>
        <v/>
      </c>
      <c r="C5700" s="12" t="str">
        <f>IF('Atual-TXT'!A5721&lt;&gt;"",VALUE(RIGHT(LEFT('Atual-TXT'!A5721,75),23)),"")</f>
        <v/>
      </c>
      <c r="D5700" s="11" t="str">
        <f>IF('Atual-TXT'!A5721&lt;&gt;"",RIGHT(LEFT('Atual-TXT'!A5721,77),1),"")</f>
        <v/>
      </c>
      <c r="E5700" s="12" t="str">
        <f>IF('Atual-TXT'!A5721&lt;&gt;"",IF(MOD(VALUE(LEFT(A5700,1)),2)=1,IF(D5700="D",C5700,-C5700),IF(D5700="C",C5700,-C5700)),"")</f>
        <v/>
      </c>
    </row>
    <row r="5701" spans="1:5" x14ac:dyDescent="0.2">
      <c r="A5701" s="11" t="str">
        <f>IF('Atual-TXT'!A5722&lt;&gt;"",LEFT('Atual-TXT'!A5722,15),"")</f>
        <v/>
      </c>
      <c r="B5701" s="11" t="str">
        <f>IF('Atual-TXT'!A5722&lt;&gt;"",RIGHT(LEFT('Atual-TXT'!A5722,51),34),"")</f>
        <v/>
      </c>
      <c r="C5701" s="12" t="str">
        <f>IF('Atual-TXT'!A5722&lt;&gt;"",VALUE(RIGHT(LEFT('Atual-TXT'!A5722,75),23)),"")</f>
        <v/>
      </c>
      <c r="D5701" s="11" t="str">
        <f>IF('Atual-TXT'!A5722&lt;&gt;"",RIGHT(LEFT('Atual-TXT'!A5722,77),1),"")</f>
        <v/>
      </c>
      <c r="E5701" s="12" t="str">
        <f>IF('Atual-TXT'!A5722&lt;&gt;"",IF(MOD(VALUE(LEFT(A5701,1)),2)=1,IF(D5701="D",C5701,-C5701),IF(D5701="C",C5701,-C5701)),"")</f>
        <v/>
      </c>
    </row>
    <row r="5702" spans="1:5" x14ac:dyDescent="0.2">
      <c r="A5702" s="11" t="str">
        <f>IF('Atual-TXT'!A5723&lt;&gt;"",LEFT('Atual-TXT'!A5723,15),"")</f>
        <v/>
      </c>
      <c r="B5702" s="11" t="str">
        <f>IF('Atual-TXT'!A5723&lt;&gt;"",RIGHT(LEFT('Atual-TXT'!A5723,51),34),"")</f>
        <v/>
      </c>
      <c r="C5702" s="12" t="str">
        <f>IF('Atual-TXT'!A5723&lt;&gt;"",VALUE(RIGHT(LEFT('Atual-TXT'!A5723,75),23)),"")</f>
        <v/>
      </c>
      <c r="D5702" s="11" t="str">
        <f>IF('Atual-TXT'!A5723&lt;&gt;"",RIGHT(LEFT('Atual-TXT'!A5723,77),1),"")</f>
        <v/>
      </c>
      <c r="E5702" s="12" t="str">
        <f>IF('Atual-TXT'!A5723&lt;&gt;"",IF(MOD(VALUE(LEFT(A5702,1)),2)=1,IF(D5702="D",C5702,-C5702),IF(D5702="C",C5702,-C5702)),"")</f>
        <v/>
      </c>
    </row>
    <row r="5703" spans="1:5" x14ac:dyDescent="0.2">
      <c r="A5703" s="11" t="str">
        <f>IF('Atual-TXT'!A5724&lt;&gt;"",LEFT('Atual-TXT'!A5724,15),"")</f>
        <v/>
      </c>
      <c r="B5703" s="11" t="str">
        <f>IF('Atual-TXT'!A5724&lt;&gt;"",RIGHT(LEFT('Atual-TXT'!A5724,51),34),"")</f>
        <v/>
      </c>
      <c r="C5703" s="12" t="str">
        <f>IF('Atual-TXT'!A5724&lt;&gt;"",VALUE(RIGHT(LEFT('Atual-TXT'!A5724,75),23)),"")</f>
        <v/>
      </c>
      <c r="D5703" s="11" t="str">
        <f>IF('Atual-TXT'!A5724&lt;&gt;"",RIGHT(LEFT('Atual-TXT'!A5724,77),1),"")</f>
        <v/>
      </c>
      <c r="E5703" s="12" t="str">
        <f>IF('Atual-TXT'!A5724&lt;&gt;"",IF(MOD(VALUE(LEFT(A5703,1)),2)=1,IF(D5703="D",C5703,-C5703),IF(D5703="C",C5703,-C5703)),"")</f>
        <v/>
      </c>
    </row>
    <row r="5704" spans="1:5" x14ac:dyDescent="0.2">
      <c r="A5704" s="11" t="str">
        <f>IF('Atual-TXT'!A5725&lt;&gt;"",LEFT('Atual-TXT'!A5725,15),"")</f>
        <v/>
      </c>
      <c r="B5704" s="11" t="str">
        <f>IF('Atual-TXT'!A5725&lt;&gt;"",RIGHT(LEFT('Atual-TXT'!A5725,51),34),"")</f>
        <v/>
      </c>
      <c r="C5704" s="12" t="str">
        <f>IF('Atual-TXT'!A5725&lt;&gt;"",VALUE(RIGHT(LEFT('Atual-TXT'!A5725,75),23)),"")</f>
        <v/>
      </c>
      <c r="D5704" s="11" t="str">
        <f>IF('Atual-TXT'!A5725&lt;&gt;"",RIGHT(LEFT('Atual-TXT'!A5725,77),1),"")</f>
        <v/>
      </c>
      <c r="E5704" s="12" t="str">
        <f>IF('Atual-TXT'!A5725&lt;&gt;"",IF(MOD(VALUE(LEFT(A5704,1)),2)=1,IF(D5704="D",C5704,-C5704),IF(D5704="C",C5704,-C5704)),"")</f>
        <v/>
      </c>
    </row>
    <row r="5705" spans="1:5" x14ac:dyDescent="0.2">
      <c r="A5705" s="11" t="str">
        <f>IF('Atual-TXT'!A5726&lt;&gt;"",LEFT('Atual-TXT'!A5726,15),"")</f>
        <v/>
      </c>
      <c r="B5705" s="11" t="str">
        <f>IF('Atual-TXT'!A5726&lt;&gt;"",RIGHT(LEFT('Atual-TXT'!A5726,51),34),"")</f>
        <v/>
      </c>
      <c r="C5705" s="12" t="str">
        <f>IF('Atual-TXT'!A5726&lt;&gt;"",VALUE(RIGHT(LEFT('Atual-TXT'!A5726,75),23)),"")</f>
        <v/>
      </c>
      <c r="D5705" s="11" t="str">
        <f>IF('Atual-TXT'!A5726&lt;&gt;"",RIGHT(LEFT('Atual-TXT'!A5726,77),1),"")</f>
        <v/>
      </c>
      <c r="E5705" s="12" t="str">
        <f>IF('Atual-TXT'!A5726&lt;&gt;"",IF(MOD(VALUE(LEFT(A5705,1)),2)=1,IF(D5705="D",C5705,-C5705),IF(D5705="C",C5705,-C5705)),"")</f>
        <v/>
      </c>
    </row>
    <row r="5706" spans="1:5" x14ac:dyDescent="0.2">
      <c r="A5706" s="11" t="str">
        <f>IF('Atual-TXT'!A5727&lt;&gt;"",LEFT('Atual-TXT'!A5727,15),"")</f>
        <v/>
      </c>
      <c r="B5706" s="11" t="str">
        <f>IF('Atual-TXT'!A5727&lt;&gt;"",RIGHT(LEFT('Atual-TXT'!A5727,51),34),"")</f>
        <v/>
      </c>
      <c r="C5706" s="12" t="str">
        <f>IF('Atual-TXT'!A5727&lt;&gt;"",VALUE(RIGHT(LEFT('Atual-TXT'!A5727,75),23)),"")</f>
        <v/>
      </c>
      <c r="D5706" s="11" t="str">
        <f>IF('Atual-TXT'!A5727&lt;&gt;"",RIGHT(LEFT('Atual-TXT'!A5727,77),1),"")</f>
        <v/>
      </c>
      <c r="E5706" s="12" t="str">
        <f>IF('Atual-TXT'!A5727&lt;&gt;"",IF(MOD(VALUE(LEFT(A5706,1)),2)=1,IF(D5706="D",C5706,-C5706),IF(D5706="C",C5706,-C5706)),"")</f>
        <v/>
      </c>
    </row>
    <row r="5707" spans="1:5" x14ac:dyDescent="0.2">
      <c r="A5707" s="11" t="str">
        <f>IF('Atual-TXT'!A5728&lt;&gt;"",LEFT('Atual-TXT'!A5728,15),"")</f>
        <v/>
      </c>
      <c r="B5707" s="11" t="str">
        <f>IF('Atual-TXT'!A5728&lt;&gt;"",RIGHT(LEFT('Atual-TXT'!A5728,51),34),"")</f>
        <v/>
      </c>
      <c r="C5707" s="12" t="str">
        <f>IF('Atual-TXT'!A5728&lt;&gt;"",VALUE(RIGHT(LEFT('Atual-TXT'!A5728,75),23)),"")</f>
        <v/>
      </c>
      <c r="D5707" s="11" t="str">
        <f>IF('Atual-TXT'!A5728&lt;&gt;"",RIGHT(LEFT('Atual-TXT'!A5728,77),1),"")</f>
        <v/>
      </c>
      <c r="E5707" s="12" t="str">
        <f>IF('Atual-TXT'!A5728&lt;&gt;"",IF(MOD(VALUE(LEFT(A5707,1)),2)=1,IF(D5707="D",C5707,-C5707),IF(D5707="C",C5707,-C5707)),"")</f>
        <v/>
      </c>
    </row>
    <row r="5708" spans="1:5" x14ac:dyDescent="0.2">
      <c r="A5708" s="11" t="str">
        <f>IF('Atual-TXT'!A5729&lt;&gt;"",LEFT('Atual-TXT'!A5729,15),"")</f>
        <v/>
      </c>
      <c r="B5708" s="11" t="str">
        <f>IF('Atual-TXT'!A5729&lt;&gt;"",RIGHT(LEFT('Atual-TXT'!A5729,51),34),"")</f>
        <v/>
      </c>
      <c r="C5708" s="12" t="str">
        <f>IF('Atual-TXT'!A5729&lt;&gt;"",VALUE(RIGHT(LEFT('Atual-TXT'!A5729,75),23)),"")</f>
        <v/>
      </c>
      <c r="D5708" s="11" t="str">
        <f>IF('Atual-TXT'!A5729&lt;&gt;"",RIGHT(LEFT('Atual-TXT'!A5729,77),1),"")</f>
        <v/>
      </c>
      <c r="E5708" s="12" t="str">
        <f>IF('Atual-TXT'!A5729&lt;&gt;"",IF(MOD(VALUE(LEFT(A5708,1)),2)=1,IF(D5708="D",C5708,-C5708),IF(D5708="C",C5708,-C5708)),"")</f>
        <v/>
      </c>
    </row>
    <row r="5709" spans="1:5" x14ac:dyDescent="0.2">
      <c r="A5709" s="11" t="str">
        <f>IF('Atual-TXT'!A5730&lt;&gt;"",LEFT('Atual-TXT'!A5730,15),"")</f>
        <v/>
      </c>
      <c r="B5709" s="11" t="str">
        <f>IF('Atual-TXT'!A5730&lt;&gt;"",RIGHT(LEFT('Atual-TXT'!A5730,51),34),"")</f>
        <v/>
      </c>
      <c r="C5709" s="12" t="str">
        <f>IF('Atual-TXT'!A5730&lt;&gt;"",VALUE(RIGHT(LEFT('Atual-TXT'!A5730,75),23)),"")</f>
        <v/>
      </c>
      <c r="D5709" s="11" t="str">
        <f>IF('Atual-TXT'!A5730&lt;&gt;"",RIGHT(LEFT('Atual-TXT'!A5730,77),1),"")</f>
        <v/>
      </c>
      <c r="E5709" s="12" t="str">
        <f>IF('Atual-TXT'!A5730&lt;&gt;"",IF(MOD(VALUE(LEFT(A5709,1)),2)=1,IF(D5709="D",C5709,-C5709),IF(D5709="C",C5709,-C5709)),"")</f>
        <v/>
      </c>
    </row>
    <row r="5710" spans="1:5" x14ac:dyDescent="0.2">
      <c r="A5710" s="11" t="str">
        <f>IF('Atual-TXT'!A5731&lt;&gt;"",LEFT('Atual-TXT'!A5731,15),"")</f>
        <v/>
      </c>
      <c r="B5710" s="11" t="str">
        <f>IF('Atual-TXT'!A5731&lt;&gt;"",RIGHT(LEFT('Atual-TXT'!A5731,51),34),"")</f>
        <v/>
      </c>
      <c r="C5710" s="12" t="str">
        <f>IF('Atual-TXT'!A5731&lt;&gt;"",VALUE(RIGHT(LEFT('Atual-TXT'!A5731,75),23)),"")</f>
        <v/>
      </c>
      <c r="D5710" s="11" t="str">
        <f>IF('Atual-TXT'!A5731&lt;&gt;"",RIGHT(LEFT('Atual-TXT'!A5731,77),1),"")</f>
        <v/>
      </c>
      <c r="E5710" s="12" t="str">
        <f>IF('Atual-TXT'!A5731&lt;&gt;"",IF(MOD(VALUE(LEFT(A5710,1)),2)=1,IF(D5710="D",C5710,-C5710),IF(D5710="C",C5710,-C5710)),"")</f>
        <v/>
      </c>
    </row>
    <row r="5711" spans="1:5" x14ac:dyDescent="0.2">
      <c r="A5711" s="11" t="str">
        <f>IF('Atual-TXT'!A5732&lt;&gt;"",LEFT('Atual-TXT'!A5732,15),"")</f>
        <v/>
      </c>
      <c r="B5711" s="11" t="str">
        <f>IF('Atual-TXT'!A5732&lt;&gt;"",RIGHT(LEFT('Atual-TXT'!A5732,51),34),"")</f>
        <v/>
      </c>
      <c r="C5711" s="12" t="str">
        <f>IF('Atual-TXT'!A5732&lt;&gt;"",VALUE(RIGHT(LEFT('Atual-TXT'!A5732,75),23)),"")</f>
        <v/>
      </c>
      <c r="D5711" s="11" t="str">
        <f>IF('Atual-TXT'!A5732&lt;&gt;"",RIGHT(LEFT('Atual-TXT'!A5732,77),1),"")</f>
        <v/>
      </c>
      <c r="E5711" s="12" t="str">
        <f>IF('Atual-TXT'!A5732&lt;&gt;"",IF(MOD(VALUE(LEFT(A5711,1)),2)=1,IF(D5711="D",C5711,-C5711),IF(D5711="C",C5711,-C5711)),"")</f>
        <v/>
      </c>
    </row>
    <row r="5712" spans="1:5" x14ac:dyDescent="0.2">
      <c r="A5712" s="11" t="str">
        <f>IF('Atual-TXT'!A5733&lt;&gt;"",LEFT('Atual-TXT'!A5733,15),"")</f>
        <v/>
      </c>
      <c r="B5712" s="11" t="str">
        <f>IF('Atual-TXT'!A5733&lt;&gt;"",RIGHT(LEFT('Atual-TXT'!A5733,51),34),"")</f>
        <v/>
      </c>
      <c r="C5712" s="12" t="str">
        <f>IF('Atual-TXT'!A5733&lt;&gt;"",VALUE(RIGHT(LEFT('Atual-TXT'!A5733,75),23)),"")</f>
        <v/>
      </c>
      <c r="D5712" s="11" t="str">
        <f>IF('Atual-TXT'!A5733&lt;&gt;"",RIGHT(LEFT('Atual-TXT'!A5733,77),1),"")</f>
        <v/>
      </c>
      <c r="E5712" s="12" t="str">
        <f>IF('Atual-TXT'!A5733&lt;&gt;"",IF(MOD(VALUE(LEFT(A5712,1)),2)=1,IF(D5712="D",C5712,-C5712),IF(D5712="C",C5712,-C5712)),"")</f>
        <v/>
      </c>
    </row>
    <row r="5713" spans="1:5" x14ac:dyDescent="0.2">
      <c r="A5713" s="11" t="str">
        <f>IF('Atual-TXT'!A5734&lt;&gt;"",LEFT('Atual-TXT'!A5734,15),"")</f>
        <v/>
      </c>
      <c r="B5713" s="11" t="str">
        <f>IF('Atual-TXT'!A5734&lt;&gt;"",RIGHT(LEFT('Atual-TXT'!A5734,51),34),"")</f>
        <v/>
      </c>
      <c r="C5713" s="12" t="str">
        <f>IF('Atual-TXT'!A5734&lt;&gt;"",VALUE(RIGHT(LEFT('Atual-TXT'!A5734,75),23)),"")</f>
        <v/>
      </c>
      <c r="D5713" s="11" t="str">
        <f>IF('Atual-TXT'!A5734&lt;&gt;"",RIGHT(LEFT('Atual-TXT'!A5734,77),1),"")</f>
        <v/>
      </c>
      <c r="E5713" s="12" t="str">
        <f>IF('Atual-TXT'!A5734&lt;&gt;"",IF(MOD(VALUE(LEFT(A5713,1)),2)=1,IF(D5713="D",C5713,-C5713),IF(D5713="C",C5713,-C5713)),"")</f>
        <v/>
      </c>
    </row>
    <row r="5714" spans="1:5" x14ac:dyDescent="0.2">
      <c r="A5714" s="11" t="str">
        <f>IF('Atual-TXT'!A5735&lt;&gt;"",LEFT('Atual-TXT'!A5735,15),"")</f>
        <v/>
      </c>
      <c r="B5714" s="11" t="str">
        <f>IF('Atual-TXT'!A5735&lt;&gt;"",RIGHT(LEFT('Atual-TXT'!A5735,51),34),"")</f>
        <v/>
      </c>
      <c r="C5714" s="12" t="str">
        <f>IF('Atual-TXT'!A5735&lt;&gt;"",VALUE(RIGHT(LEFT('Atual-TXT'!A5735,75),23)),"")</f>
        <v/>
      </c>
      <c r="D5714" s="11" t="str">
        <f>IF('Atual-TXT'!A5735&lt;&gt;"",RIGHT(LEFT('Atual-TXT'!A5735,77),1),"")</f>
        <v/>
      </c>
      <c r="E5714" s="12" t="str">
        <f>IF('Atual-TXT'!A5735&lt;&gt;"",IF(MOD(VALUE(LEFT(A5714,1)),2)=1,IF(D5714="D",C5714,-C5714),IF(D5714="C",C5714,-C5714)),"")</f>
        <v/>
      </c>
    </row>
    <row r="5715" spans="1:5" x14ac:dyDescent="0.2">
      <c r="A5715" s="11" t="str">
        <f>IF('Atual-TXT'!A5736&lt;&gt;"",LEFT('Atual-TXT'!A5736,15),"")</f>
        <v/>
      </c>
      <c r="B5715" s="11" t="str">
        <f>IF('Atual-TXT'!A5736&lt;&gt;"",RIGHT(LEFT('Atual-TXT'!A5736,51),34),"")</f>
        <v/>
      </c>
      <c r="C5715" s="12" t="str">
        <f>IF('Atual-TXT'!A5736&lt;&gt;"",VALUE(RIGHT(LEFT('Atual-TXT'!A5736,75),23)),"")</f>
        <v/>
      </c>
      <c r="D5715" s="11" t="str">
        <f>IF('Atual-TXT'!A5736&lt;&gt;"",RIGHT(LEFT('Atual-TXT'!A5736,77),1),"")</f>
        <v/>
      </c>
      <c r="E5715" s="12" t="str">
        <f>IF('Atual-TXT'!A5736&lt;&gt;"",IF(MOD(VALUE(LEFT(A5715,1)),2)=1,IF(D5715="D",C5715,-C5715),IF(D5715="C",C5715,-C5715)),"")</f>
        <v/>
      </c>
    </row>
    <row r="5716" spans="1:5" x14ac:dyDescent="0.2">
      <c r="A5716" s="11" t="str">
        <f>IF('Atual-TXT'!A5737&lt;&gt;"",LEFT('Atual-TXT'!A5737,15),"")</f>
        <v/>
      </c>
      <c r="B5716" s="11" t="str">
        <f>IF('Atual-TXT'!A5737&lt;&gt;"",RIGHT(LEFT('Atual-TXT'!A5737,51),34),"")</f>
        <v/>
      </c>
      <c r="C5716" s="12" t="str">
        <f>IF('Atual-TXT'!A5737&lt;&gt;"",VALUE(RIGHT(LEFT('Atual-TXT'!A5737,75),23)),"")</f>
        <v/>
      </c>
      <c r="D5716" s="11" t="str">
        <f>IF('Atual-TXT'!A5737&lt;&gt;"",RIGHT(LEFT('Atual-TXT'!A5737,77),1),"")</f>
        <v/>
      </c>
      <c r="E5716" s="12" t="str">
        <f>IF('Atual-TXT'!A5737&lt;&gt;"",IF(MOD(VALUE(LEFT(A5716,1)),2)=1,IF(D5716="D",C5716,-C5716),IF(D5716="C",C5716,-C5716)),"")</f>
        <v/>
      </c>
    </row>
    <row r="5717" spans="1:5" x14ac:dyDescent="0.2">
      <c r="A5717" s="11" t="str">
        <f>IF('Atual-TXT'!A5738&lt;&gt;"",LEFT('Atual-TXT'!A5738,15),"")</f>
        <v/>
      </c>
      <c r="B5717" s="11" t="str">
        <f>IF('Atual-TXT'!A5738&lt;&gt;"",RIGHT(LEFT('Atual-TXT'!A5738,51),34),"")</f>
        <v/>
      </c>
      <c r="C5717" s="12" t="str">
        <f>IF('Atual-TXT'!A5738&lt;&gt;"",VALUE(RIGHT(LEFT('Atual-TXT'!A5738,75),23)),"")</f>
        <v/>
      </c>
      <c r="D5717" s="11" t="str">
        <f>IF('Atual-TXT'!A5738&lt;&gt;"",RIGHT(LEFT('Atual-TXT'!A5738,77),1),"")</f>
        <v/>
      </c>
      <c r="E5717" s="12" t="str">
        <f>IF('Atual-TXT'!A5738&lt;&gt;"",IF(MOD(VALUE(LEFT(A5717,1)),2)=1,IF(D5717="D",C5717,-C5717),IF(D5717="C",C5717,-C5717)),"")</f>
        <v/>
      </c>
    </row>
    <row r="5718" spans="1:5" x14ac:dyDescent="0.2">
      <c r="A5718" s="11" t="str">
        <f>IF('Atual-TXT'!A5739&lt;&gt;"",LEFT('Atual-TXT'!A5739,15),"")</f>
        <v/>
      </c>
      <c r="B5718" s="11" t="str">
        <f>IF('Atual-TXT'!A5739&lt;&gt;"",RIGHT(LEFT('Atual-TXT'!A5739,51),34),"")</f>
        <v/>
      </c>
      <c r="C5718" s="12" t="str">
        <f>IF('Atual-TXT'!A5739&lt;&gt;"",VALUE(RIGHT(LEFT('Atual-TXT'!A5739,75),23)),"")</f>
        <v/>
      </c>
      <c r="D5718" s="11" t="str">
        <f>IF('Atual-TXT'!A5739&lt;&gt;"",RIGHT(LEFT('Atual-TXT'!A5739,77),1),"")</f>
        <v/>
      </c>
      <c r="E5718" s="12" t="str">
        <f>IF('Atual-TXT'!A5739&lt;&gt;"",IF(MOD(VALUE(LEFT(A5718,1)),2)=1,IF(D5718="D",C5718,-C5718),IF(D5718="C",C5718,-C5718)),"")</f>
        <v/>
      </c>
    </row>
    <row r="5719" spans="1:5" x14ac:dyDescent="0.2">
      <c r="A5719" s="11" t="str">
        <f>IF('Atual-TXT'!A5740&lt;&gt;"",LEFT('Atual-TXT'!A5740,15),"")</f>
        <v/>
      </c>
      <c r="B5719" s="11" t="str">
        <f>IF('Atual-TXT'!A5740&lt;&gt;"",RIGHT(LEFT('Atual-TXT'!A5740,51),34),"")</f>
        <v/>
      </c>
      <c r="C5719" s="12" t="str">
        <f>IF('Atual-TXT'!A5740&lt;&gt;"",VALUE(RIGHT(LEFT('Atual-TXT'!A5740,75),23)),"")</f>
        <v/>
      </c>
      <c r="D5719" s="11" t="str">
        <f>IF('Atual-TXT'!A5740&lt;&gt;"",RIGHT(LEFT('Atual-TXT'!A5740,77),1),"")</f>
        <v/>
      </c>
      <c r="E5719" s="12" t="str">
        <f>IF('Atual-TXT'!A5740&lt;&gt;"",IF(MOD(VALUE(LEFT(A5719,1)),2)=1,IF(D5719="D",C5719,-C5719),IF(D5719="C",C5719,-C5719)),"")</f>
        <v/>
      </c>
    </row>
    <row r="5720" spans="1:5" x14ac:dyDescent="0.2">
      <c r="A5720" s="11" t="str">
        <f>IF('Atual-TXT'!A5741&lt;&gt;"",LEFT('Atual-TXT'!A5741,15),"")</f>
        <v/>
      </c>
      <c r="B5720" s="11" t="str">
        <f>IF('Atual-TXT'!A5741&lt;&gt;"",RIGHT(LEFT('Atual-TXT'!A5741,51),34),"")</f>
        <v/>
      </c>
      <c r="C5720" s="12" t="str">
        <f>IF('Atual-TXT'!A5741&lt;&gt;"",VALUE(RIGHT(LEFT('Atual-TXT'!A5741,75),23)),"")</f>
        <v/>
      </c>
      <c r="D5720" s="11" t="str">
        <f>IF('Atual-TXT'!A5741&lt;&gt;"",RIGHT(LEFT('Atual-TXT'!A5741,77),1),"")</f>
        <v/>
      </c>
      <c r="E5720" s="12" t="str">
        <f>IF('Atual-TXT'!A5741&lt;&gt;"",IF(MOD(VALUE(LEFT(A5720,1)),2)=1,IF(D5720="D",C5720,-C5720),IF(D5720="C",C5720,-C5720)),"")</f>
        <v/>
      </c>
    </row>
    <row r="5721" spans="1:5" x14ac:dyDescent="0.2">
      <c r="A5721" s="11" t="str">
        <f>IF('Atual-TXT'!A5742&lt;&gt;"",LEFT('Atual-TXT'!A5742,15),"")</f>
        <v/>
      </c>
      <c r="B5721" s="11" t="str">
        <f>IF('Atual-TXT'!A5742&lt;&gt;"",RIGHT(LEFT('Atual-TXT'!A5742,51),34),"")</f>
        <v/>
      </c>
      <c r="C5721" s="12" t="str">
        <f>IF('Atual-TXT'!A5742&lt;&gt;"",VALUE(RIGHT(LEFT('Atual-TXT'!A5742,75),23)),"")</f>
        <v/>
      </c>
      <c r="D5721" s="11" t="str">
        <f>IF('Atual-TXT'!A5742&lt;&gt;"",RIGHT(LEFT('Atual-TXT'!A5742,77),1),"")</f>
        <v/>
      </c>
      <c r="E5721" s="12" t="str">
        <f>IF('Atual-TXT'!A5742&lt;&gt;"",IF(MOD(VALUE(LEFT(A5721,1)),2)=1,IF(D5721="D",C5721,-C5721),IF(D5721="C",C5721,-C5721)),"")</f>
        <v/>
      </c>
    </row>
    <row r="5722" spans="1:5" x14ac:dyDescent="0.2">
      <c r="A5722" s="11" t="str">
        <f>IF('Atual-TXT'!A5743&lt;&gt;"",LEFT('Atual-TXT'!A5743,15),"")</f>
        <v/>
      </c>
      <c r="B5722" s="11" t="str">
        <f>IF('Atual-TXT'!A5743&lt;&gt;"",RIGHT(LEFT('Atual-TXT'!A5743,51),34),"")</f>
        <v/>
      </c>
      <c r="C5722" s="12" t="str">
        <f>IF('Atual-TXT'!A5743&lt;&gt;"",VALUE(RIGHT(LEFT('Atual-TXT'!A5743,75),23)),"")</f>
        <v/>
      </c>
      <c r="D5722" s="11" t="str">
        <f>IF('Atual-TXT'!A5743&lt;&gt;"",RIGHT(LEFT('Atual-TXT'!A5743,77),1),"")</f>
        <v/>
      </c>
      <c r="E5722" s="12" t="str">
        <f>IF('Atual-TXT'!A5743&lt;&gt;"",IF(MOD(VALUE(LEFT(A5722,1)),2)=1,IF(D5722="D",C5722,-C5722),IF(D5722="C",C5722,-C5722)),"")</f>
        <v/>
      </c>
    </row>
    <row r="5723" spans="1:5" x14ac:dyDescent="0.2">
      <c r="A5723" s="11" t="str">
        <f>IF('Atual-TXT'!A5744&lt;&gt;"",LEFT('Atual-TXT'!A5744,15),"")</f>
        <v/>
      </c>
      <c r="B5723" s="11" t="str">
        <f>IF('Atual-TXT'!A5744&lt;&gt;"",RIGHT(LEFT('Atual-TXT'!A5744,51),34),"")</f>
        <v/>
      </c>
      <c r="C5723" s="12" t="str">
        <f>IF('Atual-TXT'!A5744&lt;&gt;"",VALUE(RIGHT(LEFT('Atual-TXT'!A5744,75),23)),"")</f>
        <v/>
      </c>
      <c r="D5723" s="11" t="str">
        <f>IF('Atual-TXT'!A5744&lt;&gt;"",RIGHT(LEFT('Atual-TXT'!A5744,77),1),"")</f>
        <v/>
      </c>
      <c r="E5723" s="12" t="str">
        <f>IF('Atual-TXT'!A5744&lt;&gt;"",IF(MOD(VALUE(LEFT(A5723,1)),2)=1,IF(D5723="D",C5723,-C5723),IF(D5723="C",C5723,-C5723)),"")</f>
        <v/>
      </c>
    </row>
    <row r="5724" spans="1:5" x14ac:dyDescent="0.2">
      <c r="A5724" s="11" t="str">
        <f>IF('Atual-TXT'!A5745&lt;&gt;"",LEFT('Atual-TXT'!A5745,15),"")</f>
        <v/>
      </c>
      <c r="B5724" s="11" t="str">
        <f>IF('Atual-TXT'!A5745&lt;&gt;"",RIGHT(LEFT('Atual-TXT'!A5745,51),34),"")</f>
        <v/>
      </c>
      <c r="C5724" s="12" t="str">
        <f>IF('Atual-TXT'!A5745&lt;&gt;"",VALUE(RIGHT(LEFT('Atual-TXT'!A5745,75),23)),"")</f>
        <v/>
      </c>
      <c r="D5724" s="11" t="str">
        <f>IF('Atual-TXT'!A5745&lt;&gt;"",RIGHT(LEFT('Atual-TXT'!A5745,77),1),"")</f>
        <v/>
      </c>
      <c r="E5724" s="12" t="str">
        <f>IF('Atual-TXT'!A5745&lt;&gt;"",IF(MOD(VALUE(LEFT(A5724,1)),2)=1,IF(D5724="D",C5724,-C5724),IF(D5724="C",C5724,-C5724)),"")</f>
        <v/>
      </c>
    </row>
    <row r="5725" spans="1:5" x14ac:dyDescent="0.2">
      <c r="A5725" s="11" t="str">
        <f>IF('Atual-TXT'!A5746&lt;&gt;"",LEFT('Atual-TXT'!A5746,15),"")</f>
        <v/>
      </c>
      <c r="B5725" s="11" t="str">
        <f>IF('Atual-TXT'!A5746&lt;&gt;"",RIGHT(LEFT('Atual-TXT'!A5746,51),34),"")</f>
        <v/>
      </c>
      <c r="C5725" s="12" t="str">
        <f>IF('Atual-TXT'!A5746&lt;&gt;"",VALUE(RIGHT(LEFT('Atual-TXT'!A5746,75),23)),"")</f>
        <v/>
      </c>
      <c r="D5725" s="11" t="str">
        <f>IF('Atual-TXT'!A5746&lt;&gt;"",RIGHT(LEFT('Atual-TXT'!A5746,77),1),"")</f>
        <v/>
      </c>
      <c r="E5725" s="12" t="str">
        <f>IF('Atual-TXT'!A5746&lt;&gt;"",IF(MOD(VALUE(LEFT(A5725,1)),2)=1,IF(D5725="D",C5725,-C5725),IF(D5725="C",C5725,-C5725)),"")</f>
        <v/>
      </c>
    </row>
    <row r="5726" spans="1:5" x14ac:dyDescent="0.2">
      <c r="A5726" s="11" t="str">
        <f>IF('Atual-TXT'!A5747&lt;&gt;"",LEFT('Atual-TXT'!A5747,15),"")</f>
        <v/>
      </c>
      <c r="B5726" s="11" t="str">
        <f>IF('Atual-TXT'!A5747&lt;&gt;"",RIGHT(LEFT('Atual-TXT'!A5747,51),34),"")</f>
        <v/>
      </c>
      <c r="C5726" s="12" t="str">
        <f>IF('Atual-TXT'!A5747&lt;&gt;"",VALUE(RIGHT(LEFT('Atual-TXT'!A5747,75),23)),"")</f>
        <v/>
      </c>
      <c r="D5726" s="11" t="str">
        <f>IF('Atual-TXT'!A5747&lt;&gt;"",RIGHT(LEFT('Atual-TXT'!A5747,77),1),"")</f>
        <v/>
      </c>
      <c r="E5726" s="12" t="str">
        <f>IF('Atual-TXT'!A5747&lt;&gt;"",IF(MOD(VALUE(LEFT(A5726,1)),2)=1,IF(D5726="D",C5726,-C5726),IF(D5726="C",C5726,-C5726)),"")</f>
        <v/>
      </c>
    </row>
    <row r="5727" spans="1:5" x14ac:dyDescent="0.2">
      <c r="A5727" s="11" t="str">
        <f>IF('Atual-TXT'!A5748&lt;&gt;"",LEFT('Atual-TXT'!A5748,15),"")</f>
        <v/>
      </c>
      <c r="B5727" s="11" t="str">
        <f>IF('Atual-TXT'!A5748&lt;&gt;"",RIGHT(LEFT('Atual-TXT'!A5748,51),34),"")</f>
        <v/>
      </c>
      <c r="C5727" s="12" t="str">
        <f>IF('Atual-TXT'!A5748&lt;&gt;"",VALUE(RIGHT(LEFT('Atual-TXT'!A5748,75),23)),"")</f>
        <v/>
      </c>
      <c r="D5727" s="11" t="str">
        <f>IF('Atual-TXT'!A5748&lt;&gt;"",RIGHT(LEFT('Atual-TXT'!A5748,77),1),"")</f>
        <v/>
      </c>
      <c r="E5727" s="12" t="str">
        <f>IF('Atual-TXT'!A5748&lt;&gt;"",IF(MOD(VALUE(LEFT(A5727,1)),2)=1,IF(D5727="D",C5727,-C5727),IF(D5727="C",C5727,-C5727)),"")</f>
        <v/>
      </c>
    </row>
    <row r="5728" spans="1:5" x14ac:dyDescent="0.2">
      <c r="A5728" s="11" t="str">
        <f>IF('Atual-TXT'!A5749&lt;&gt;"",LEFT('Atual-TXT'!A5749,15),"")</f>
        <v/>
      </c>
      <c r="B5728" s="11" t="str">
        <f>IF('Atual-TXT'!A5749&lt;&gt;"",RIGHT(LEFT('Atual-TXT'!A5749,51),34),"")</f>
        <v/>
      </c>
      <c r="C5728" s="12" t="str">
        <f>IF('Atual-TXT'!A5749&lt;&gt;"",VALUE(RIGHT(LEFT('Atual-TXT'!A5749,75),23)),"")</f>
        <v/>
      </c>
      <c r="D5728" s="11" t="str">
        <f>IF('Atual-TXT'!A5749&lt;&gt;"",RIGHT(LEFT('Atual-TXT'!A5749,77),1),"")</f>
        <v/>
      </c>
      <c r="E5728" s="12" t="str">
        <f>IF('Atual-TXT'!A5749&lt;&gt;"",IF(MOD(VALUE(LEFT(A5728,1)),2)=1,IF(D5728="D",C5728,-C5728),IF(D5728="C",C5728,-C5728)),"")</f>
        <v/>
      </c>
    </row>
    <row r="5729" spans="1:5" x14ac:dyDescent="0.2">
      <c r="A5729" s="11" t="str">
        <f>IF('Atual-TXT'!A5750&lt;&gt;"",LEFT('Atual-TXT'!A5750,15),"")</f>
        <v/>
      </c>
      <c r="B5729" s="11" t="str">
        <f>IF('Atual-TXT'!A5750&lt;&gt;"",RIGHT(LEFT('Atual-TXT'!A5750,51),34),"")</f>
        <v/>
      </c>
      <c r="C5729" s="12" t="str">
        <f>IF('Atual-TXT'!A5750&lt;&gt;"",VALUE(RIGHT(LEFT('Atual-TXT'!A5750,75),23)),"")</f>
        <v/>
      </c>
      <c r="D5729" s="11" t="str">
        <f>IF('Atual-TXT'!A5750&lt;&gt;"",RIGHT(LEFT('Atual-TXT'!A5750,77),1),"")</f>
        <v/>
      </c>
      <c r="E5729" s="12" t="str">
        <f>IF('Atual-TXT'!A5750&lt;&gt;"",IF(MOD(VALUE(LEFT(A5729,1)),2)=1,IF(D5729="D",C5729,-C5729),IF(D5729="C",C5729,-C5729)),"")</f>
        <v/>
      </c>
    </row>
    <row r="5730" spans="1:5" x14ac:dyDescent="0.2">
      <c r="A5730" s="11" t="str">
        <f>IF('Atual-TXT'!A5751&lt;&gt;"",LEFT('Atual-TXT'!A5751,15),"")</f>
        <v/>
      </c>
      <c r="B5730" s="11" t="str">
        <f>IF('Atual-TXT'!A5751&lt;&gt;"",RIGHT(LEFT('Atual-TXT'!A5751,51),34),"")</f>
        <v/>
      </c>
      <c r="C5730" s="12" t="str">
        <f>IF('Atual-TXT'!A5751&lt;&gt;"",VALUE(RIGHT(LEFT('Atual-TXT'!A5751,75),23)),"")</f>
        <v/>
      </c>
      <c r="D5730" s="11" t="str">
        <f>IF('Atual-TXT'!A5751&lt;&gt;"",RIGHT(LEFT('Atual-TXT'!A5751,77),1),"")</f>
        <v/>
      </c>
      <c r="E5730" s="12" t="str">
        <f>IF('Atual-TXT'!A5751&lt;&gt;"",IF(MOD(VALUE(LEFT(A5730,1)),2)=1,IF(D5730="D",C5730,-C5730),IF(D5730="C",C5730,-C5730)),"")</f>
        <v/>
      </c>
    </row>
    <row r="5731" spans="1:5" x14ac:dyDescent="0.2">
      <c r="A5731" s="11" t="str">
        <f>IF('Atual-TXT'!A5752&lt;&gt;"",LEFT('Atual-TXT'!A5752,15),"")</f>
        <v/>
      </c>
      <c r="B5731" s="11" t="str">
        <f>IF('Atual-TXT'!A5752&lt;&gt;"",RIGHT(LEFT('Atual-TXT'!A5752,51),34),"")</f>
        <v/>
      </c>
      <c r="C5731" s="12" t="str">
        <f>IF('Atual-TXT'!A5752&lt;&gt;"",VALUE(RIGHT(LEFT('Atual-TXT'!A5752,75),23)),"")</f>
        <v/>
      </c>
      <c r="D5731" s="11" t="str">
        <f>IF('Atual-TXT'!A5752&lt;&gt;"",RIGHT(LEFT('Atual-TXT'!A5752,77),1),"")</f>
        <v/>
      </c>
      <c r="E5731" s="12" t="str">
        <f>IF('Atual-TXT'!A5752&lt;&gt;"",IF(MOD(VALUE(LEFT(A5731,1)),2)=1,IF(D5731="D",C5731,-C5731),IF(D5731="C",C5731,-C5731)),"")</f>
        <v/>
      </c>
    </row>
    <row r="5732" spans="1:5" x14ac:dyDescent="0.2">
      <c r="A5732" s="11" t="str">
        <f>IF('Atual-TXT'!A5753&lt;&gt;"",LEFT('Atual-TXT'!A5753,15),"")</f>
        <v/>
      </c>
      <c r="B5732" s="11" t="str">
        <f>IF('Atual-TXT'!A5753&lt;&gt;"",RIGHT(LEFT('Atual-TXT'!A5753,51),34),"")</f>
        <v/>
      </c>
      <c r="C5732" s="12" t="str">
        <f>IF('Atual-TXT'!A5753&lt;&gt;"",VALUE(RIGHT(LEFT('Atual-TXT'!A5753,75),23)),"")</f>
        <v/>
      </c>
      <c r="D5732" s="11" t="str">
        <f>IF('Atual-TXT'!A5753&lt;&gt;"",RIGHT(LEFT('Atual-TXT'!A5753,77),1),"")</f>
        <v/>
      </c>
      <c r="E5732" s="12" t="str">
        <f>IF('Atual-TXT'!A5753&lt;&gt;"",IF(MOD(VALUE(LEFT(A5732,1)),2)=1,IF(D5732="D",C5732,-C5732),IF(D5732="C",C5732,-C5732)),"")</f>
        <v/>
      </c>
    </row>
    <row r="5733" spans="1:5" x14ac:dyDescent="0.2">
      <c r="A5733" s="11" t="str">
        <f>IF('Atual-TXT'!A5754&lt;&gt;"",LEFT('Atual-TXT'!A5754,15),"")</f>
        <v/>
      </c>
      <c r="B5733" s="11" t="str">
        <f>IF('Atual-TXT'!A5754&lt;&gt;"",RIGHT(LEFT('Atual-TXT'!A5754,51),34),"")</f>
        <v/>
      </c>
      <c r="C5733" s="12" t="str">
        <f>IF('Atual-TXT'!A5754&lt;&gt;"",VALUE(RIGHT(LEFT('Atual-TXT'!A5754,75),23)),"")</f>
        <v/>
      </c>
      <c r="D5733" s="11" t="str">
        <f>IF('Atual-TXT'!A5754&lt;&gt;"",RIGHT(LEFT('Atual-TXT'!A5754,77),1),"")</f>
        <v/>
      </c>
      <c r="E5733" s="12" t="str">
        <f>IF('Atual-TXT'!A5754&lt;&gt;"",IF(MOD(VALUE(LEFT(A5733,1)),2)=1,IF(D5733="D",C5733,-C5733),IF(D5733="C",C5733,-C5733)),"")</f>
        <v/>
      </c>
    </row>
    <row r="5734" spans="1:5" x14ac:dyDescent="0.2">
      <c r="A5734" s="11" t="str">
        <f>IF('Atual-TXT'!A5755&lt;&gt;"",LEFT('Atual-TXT'!A5755,15),"")</f>
        <v/>
      </c>
      <c r="B5734" s="11" t="str">
        <f>IF('Atual-TXT'!A5755&lt;&gt;"",RIGHT(LEFT('Atual-TXT'!A5755,51),34),"")</f>
        <v/>
      </c>
      <c r="C5734" s="12" t="str">
        <f>IF('Atual-TXT'!A5755&lt;&gt;"",VALUE(RIGHT(LEFT('Atual-TXT'!A5755,75),23)),"")</f>
        <v/>
      </c>
      <c r="D5734" s="11" t="str">
        <f>IF('Atual-TXT'!A5755&lt;&gt;"",RIGHT(LEFT('Atual-TXT'!A5755,77),1),"")</f>
        <v/>
      </c>
      <c r="E5734" s="12" t="str">
        <f>IF('Atual-TXT'!A5755&lt;&gt;"",IF(MOD(VALUE(LEFT(A5734,1)),2)=1,IF(D5734="D",C5734,-C5734),IF(D5734="C",C5734,-C5734)),"")</f>
        <v/>
      </c>
    </row>
    <row r="5735" spans="1:5" x14ac:dyDescent="0.2">
      <c r="A5735" s="11" t="str">
        <f>IF('Atual-TXT'!A5756&lt;&gt;"",LEFT('Atual-TXT'!A5756,15),"")</f>
        <v/>
      </c>
      <c r="B5735" s="11" t="str">
        <f>IF('Atual-TXT'!A5756&lt;&gt;"",RIGHT(LEFT('Atual-TXT'!A5756,51),34),"")</f>
        <v/>
      </c>
      <c r="C5735" s="12" t="str">
        <f>IF('Atual-TXT'!A5756&lt;&gt;"",VALUE(RIGHT(LEFT('Atual-TXT'!A5756,75),23)),"")</f>
        <v/>
      </c>
      <c r="D5735" s="11" t="str">
        <f>IF('Atual-TXT'!A5756&lt;&gt;"",RIGHT(LEFT('Atual-TXT'!A5756,77),1),"")</f>
        <v/>
      </c>
      <c r="E5735" s="12" t="str">
        <f>IF('Atual-TXT'!A5756&lt;&gt;"",IF(MOD(VALUE(LEFT(A5735,1)),2)=1,IF(D5735="D",C5735,-C5735),IF(D5735="C",C5735,-C5735)),"")</f>
        <v/>
      </c>
    </row>
    <row r="5736" spans="1:5" x14ac:dyDescent="0.2">
      <c r="A5736" s="11" t="str">
        <f>IF('Atual-TXT'!A5757&lt;&gt;"",LEFT('Atual-TXT'!A5757,15),"")</f>
        <v/>
      </c>
      <c r="B5736" s="11" t="str">
        <f>IF('Atual-TXT'!A5757&lt;&gt;"",RIGHT(LEFT('Atual-TXT'!A5757,51),34),"")</f>
        <v/>
      </c>
      <c r="C5736" s="12" t="str">
        <f>IF('Atual-TXT'!A5757&lt;&gt;"",VALUE(RIGHT(LEFT('Atual-TXT'!A5757,75),23)),"")</f>
        <v/>
      </c>
      <c r="D5736" s="11" t="str">
        <f>IF('Atual-TXT'!A5757&lt;&gt;"",RIGHT(LEFT('Atual-TXT'!A5757,77),1),"")</f>
        <v/>
      </c>
      <c r="E5736" s="12" t="str">
        <f>IF('Atual-TXT'!A5757&lt;&gt;"",IF(MOD(VALUE(LEFT(A5736,1)),2)=1,IF(D5736="D",C5736,-C5736),IF(D5736="C",C5736,-C5736)),"")</f>
        <v/>
      </c>
    </row>
    <row r="5737" spans="1:5" x14ac:dyDescent="0.2">
      <c r="A5737" s="11" t="str">
        <f>IF('Atual-TXT'!A5758&lt;&gt;"",LEFT('Atual-TXT'!A5758,15),"")</f>
        <v/>
      </c>
      <c r="B5737" s="11" t="str">
        <f>IF('Atual-TXT'!A5758&lt;&gt;"",RIGHT(LEFT('Atual-TXT'!A5758,51),34),"")</f>
        <v/>
      </c>
      <c r="C5737" s="12" t="str">
        <f>IF('Atual-TXT'!A5758&lt;&gt;"",VALUE(RIGHT(LEFT('Atual-TXT'!A5758,75),23)),"")</f>
        <v/>
      </c>
      <c r="D5737" s="11" t="str">
        <f>IF('Atual-TXT'!A5758&lt;&gt;"",RIGHT(LEFT('Atual-TXT'!A5758,77),1),"")</f>
        <v/>
      </c>
      <c r="E5737" s="12" t="str">
        <f>IF('Atual-TXT'!A5758&lt;&gt;"",IF(MOD(VALUE(LEFT(A5737,1)),2)=1,IF(D5737="D",C5737,-C5737),IF(D5737="C",C5737,-C5737)),"")</f>
        <v/>
      </c>
    </row>
    <row r="5738" spans="1:5" x14ac:dyDescent="0.2">
      <c r="A5738" s="11" t="str">
        <f>IF('Atual-TXT'!A5759&lt;&gt;"",LEFT('Atual-TXT'!A5759,15),"")</f>
        <v/>
      </c>
      <c r="B5738" s="11" t="str">
        <f>IF('Atual-TXT'!A5759&lt;&gt;"",RIGHT(LEFT('Atual-TXT'!A5759,51),34),"")</f>
        <v/>
      </c>
      <c r="C5738" s="12" t="str">
        <f>IF('Atual-TXT'!A5759&lt;&gt;"",VALUE(RIGHT(LEFT('Atual-TXT'!A5759,75),23)),"")</f>
        <v/>
      </c>
      <c r="D5738" s="11" t="str">
        <f>IF('Atual-TXT'!A5759&lt;&gt;"",RIGHT(LEFT('Atual-TXT'!A5759,77),1),"")</f>
        <v/>
      </c>
      <c r="E5738" s="12" t="str">
        <f>IF('Atual-TXT'!A5759&lt;&gt;"",IF(MOD(VALUE(LEFT(A5738,1)),2)=1,IF(D5738="D",C5738,-C5738),IF(D5738="C",C5738,-C5738)),"")</f>
        <v/>
      </c>
    </row>
    <row r="5739" spans="1:5" x14ac:dyDescent="0.2">
      <c r="A5739" s="11" t="str">
        <f>IF('Atual-TXT'!A5760&lt;&gt;"",LEFT('Atual-TXT'!A5760,15),"")</f>
        <v/>
      </c>
      <c r="B5739" s="11" t="str">
        <f>IF('Atual-TXT'!A5760&lt;&gt;"",RIGHT(LEFT('Atual-TXT'!A5760,51),34),"")</f>
        <v/>
      </c>
      <c r="C5739" s="12" t="str">
        <f>IF('Atual-TXT'!A5760&lt;&gt;"",VALUE(RIGHT(LEFT('Atual-TXT'!A5760,75),23)),"")</f>
        <v/>
      </c>
      <c r="D5739" s="11" t="str">
        <f>IF('Atual-TXT'!A5760&lt;&gt;"",RIGHT(LEFT('Atual-TXT'!A5760,77),1),"")</f>
        <v/>
      </c>
      <c r="E5739" s="12" t="str">
        <f>IF('Atual-TXT'!A5760&lt;&gt;"",IF(MOD(VALUE(LEFT(A5739,1)),2)=1,IF(D5739="D",C5739,-C5739),IF(D5739="C",C5739,-C5739)),"")</f>
        <v/>
      </c>
    </row>
    <row r="5740" spans="1:5" x14ac:dyDescent="0.2">
      <c r="A5740" s="11" t="str">
        <f>IF('Atual-TXT'!A5761&lt;&gt;"",LEFT('Atual-TXT'!A5761,15),"")</f>
        <v/>
      </c>
      <c r="B5740" s="11" t="str">
        <f>IF('Atual-TXT'!A5761&lt;&gt;"",RIGHT(LEFT('Atual-TXT'!A5761,51),34),"")</f>
        <v/>
      </c>
      <c r="C5740" s="12" t="str">
        <f>IF('Atual-TXT'!A5761&lt;&gt;"",VALUE(RIGHT(LEFT('Atual-TXT'!A5761,75),23)),"")</f>
        <v/>
      </c>
      <c r="D5740" s="11" t="str">
        <f>IF('Atual-TXT'!A5761&lt;&gt;"",RIGHT(LEFT('Atual-TXT'!A5761,77),1),"")</f>
        <v/>
      </c>
      <c r="E5740" s="12" t="str">
        <f>IF('Atual-TXT'!A5761&lt;&gt;"",IF(MOD(VALUE(LEFT(A5740,1)),2)=1,IF(D5740="D",C5740,-C5740),IF(D5740="C",C5740,-C5740)),"")</f>
        <v/>
      </c>
    </row>
    <row r="5741" spans="1:5" x14ac:dyDescent="0.2">
      <c r="A5741" s="11" t="str">
        <f>IF('Atual-TXT'!A5762&lt;&gt;"",LEFT('Atual-TXT'!A5762,15),"")</f>
        <v/>
      </c>
      <c r="B5741" s="11" t="str">
        <f>IF('Atual-TXT'!A5762&lt;&gt;"",RIGHT(LEFT('Atual-TXT'!A5762,51),34),"")</f>
        <v/>
      </c>
      <c r="C5741" s="12" t="str">
        <f>IF('Atual-TXT'!A5762&lt;&gt;"",VALUE(RIGHT(LEFT('Atual-TXT'!A5762,75),23)),"")</f>
        <v/>
      </c>
      <c r="D5741" s="11" t="str">
        <f>IF('Atual-TXT'!A5762&lt;&gt;"",RIGHT(LEFT('Atual-TXT'!A5762,77),1),"")</f>
        <v/>
      </c>
      <c r="E5741" s="12" t="str">
        <f>IF('Atual-TXT'!A5762&lt;&gt;"",IF(MOD(VALUE(LEFT(A5741,1)),2)=1,IF(D5741="D",C5741,-C5741),IF(D5741="C",C5741,-C5741)),"")</f>
        <v/>
      </c>
    </row>
    <row r="5742" spans="1:5" x14ac:dyDescent="0.2">
      <c r="A5742" s="11" t="str">
        <f>IF('Atual-TXT'!A5763&lt;&gt;"",LEFT('Atual-TXT'!A5763,15),"")</f>
        <v/>
      </c>
      <c r="B5742" s="11" t="str">
        <f>IF('Atual-TXT'!A5763&lt;&gt;"",RIGHT(LEFT('Atual-TXT'!A5763,51),34),"")</f>
        <v/>
      </c>
      <c r="C5742" s="12" t="str">
        <f>IF('Atual-TXT'!A5763&lt;&gt;"",VALUE(RIGHT(LEFT('Atual-TXT'!A5763,75),23)),"")</f>
        <v/>
      </c>
      <c r="D5742" s="11" t="str">
        <f>IF('Atual-TXT'!A5763&lt;&gt;"",RIGHT(LEFT('Atual-TXT'!A5763,77),1),"")</f>
        <v/>
      </c>
      <c r="E5742" s="12" t="str">
        <f>IF('Atual-TXT'!A5763&lt;&gt;"",IF(MOD(VALUE(LEFT(A5742,1)),2)=1,IF(D5742="D",C5742,-C5742),IF(D5742="C",C5742,-C5742)),"")</f>
        <v/>
      </c>
    </row>
    <row r="5743" spans="1:5" x14ac:dyDescent="0.2">
      <c r="A5743" s="11" t="str">
        <f>IF('Atual-TXT'!A5764&lt;&gt;"",LEFT('Atual-TXT'!A5764,15),"")</f>
        <v/>
      </c>
      <c r="B5743" s="11" t="str">
        <f>IF('Atual-TXT'!A5764&lt;&gt;"",RIGHT(LEFT('Atual-TXT'!A5764,51),34),"")</f>
        <v/>
      </c>
      <c r="C5743" s="12" t="str">
        <f>IF('Atual-TXT'!A5764&lt;&gt;"",VALUE(RIGHT(LEFT('Atual-TXT'!A5764,75),23)),"")</f>
        <v/>
      </c>
      <c r="D5743" s="11" t="str">
        <f>IF('Atual-TXT'!A5764&lt;&gt;"",RIGHT(LEFT('Atual-TXT'!A5764,77),1),"")</f>
        <v/>
      </c>
      <c r="E5743" s="12" t="str">
        <f>IF('Atual-TXT'!A5764&lt;&gt;"",IF(MOD(VALUE(LEFT(A5743,1)),2)=1,IF(D5743="D",C5743,-C5743),IF(D5743="C",C5743,-C5743)),"")</f>
        <v/>
      </c>
    </row>
    <row r="5744" spans="1:5" x14ac:dyDescent="0.2">
      <c r="A5744" s="11" t="str">
        <f>IF('Atual-TXT'!A5765&lt;&gt;"",LEFT('Atual-TXT'!A5765,15),"")</f>
        <v/>
      </c>
      <c r="B5744" s="11" t="str">
        <f>IF('Atual-TXT'!A5765&lt;&gt;"",RIGHT(LEFT('Atual-TXT'!A5765,51),34),"")</f>
        <v/>
      </c>
      <c r="C5744" s="12" t="str">
        <f>IF('Atual-TXT'!A5765&lt;&gt;"",VALUE(RIGHT(LEFT('Atual-TXT'!A5765,75),23)),"")</f>
        <v/>
      </c>
      <c r="D5744" s="11" t="str">
        <f>IF('Atual-TXT'!A5765&lt;&gt;"",RIGHT(LEFT('Atual-TXT'!A5765,77),1),"")</f>
        <v/>
      </c>
      <c r="E5744" s="12" t="str">
        <f>IF('Atual-TXT'!A5765&lt;&gt;"",IF(MOD(VALUE(LEFT(A5744,1)),2)=1,IF(D5744="D",C5744,-C5744),IF(D5744="C",C5744,-C5744)),"")</f>
        <v/>
      </c>
    </row>
    <row r="5745" spans="1:5" x14ac:dyDescent="0.2">
      <c r="A5745" s="11" t="str">
        <f>IF('Atual-TXT'!A5766&lt;&gt;"",LEFT('Atual-TXT'!A5766,15),"")</f>
        <v/>
      </c>
      <c r="B5745" s="11" t="str">
        <f>IF('Atual-TXT'!A5766&lt;&gt;"",RIGHT(LEFT('Atual-TXT'!A5766,51),34),"")</f>
        <v/>
      </c>
      <c r="C5745" s="12" t="str">
        <f>IF('Atual-TXT'!A5766&lt;&gt;"",VALUE(RIGHT(LEFT('Atual-TXT'!A5766,75),23)),"")</f>
        <v/>
      </c>
      <c r="D5745" s="11" t="str">
        <f>IF('Atual-TXT'!A5766&lt;&gt;"",RIGHT(LEFT('Atual-TXT'!A5766,77),1),"")</f>
        <v/>
      </c>
      <c r="E5745" s="12" t="str">
        <f>IF('Atual-TXT'!A5766&lt;&gt;"",IF(MOD(VALUE(LEFT(A5745,1)),2)=1,IF(D5745="D",C5745,-C5745),IF(D5745="C",C5745,-C5745)),"")</f>
        <v/>
      </c>
    </row>
    <row r="5746" spans="1:5" x14ac:dyDescent="0.2">
      <c r="A5746" s="11" t="str">
        <f>IF('Atual-TXT'!A5767&lt;&gt;"",LEFT('Atual-TXT'!A5767,15),"")</f>
        <v/>
      </c>
      <c r="B5746" s="11" t="str">
        <f>IF('Atual-TXT'!A5767&lt;&gt;"",RIGHT(LEFT('Atual-TXT'!A5767,51),34),"")</f>
        <v/>
      </c>
      <c r="C5746" s="12" t="str">
        <f>IF('Atual-TXT'!A5767&lt;&gt;"",VALUE(RIGHT(LEFT('Atual-TXT'!A5767,75),23)),"")</f>
        <v/>
      </c>
      <c r="D5746" s="11" t="str">
        <f>IF('Atual-TXT'!A5767&lt;&gt;"",RIGHT(LEFT('Atual-TXT'!A5767,77),1),"")</f>
        <v/>
      </c>
      <c r="E5746" s="12" t="str">
        <f>IF('Atual-TXT'!A5767&lt;&gt;"",IF(MOD(VALUE(LEFT(A5746,1)),2)=1,IF(D5746="D",C5746,-C5746),IF(D5746="C",C5746,-C5746)),"")</f>
        <v/>
      </c>
    </row>
    <row r="5747" spans="1:5" x14ac:dyDescent="0.2">
      <c r="A5747" s="11" t="str">
        <f>IF('Atual-TXT'!A5768&lt;&gt;"",LEFT('Atual-TXT'!A5768,15),"")</f>
        <v/>
      </c>
      <c r="B5747" s="11" t="str">
        <f>IF('Atual-TXT'!A5768&lt;&gt;"",RIGHT(LEFT('Atual-TXT'!A5768,51),34),"")</f>
        <v/>
      </c>
      <c r="C5747" s="12" t="str">
        <f>IF('Atual-TXT'!A5768&lt;&gt;"",VALUE(RIGHT(LEFT('Atual-TXT'!A5768,75),23)),"")</f>
        <v/>
      </c>
      <c r="D5747" s="11" t="str">
        <f>IF('Atual-TXT'!A5768&lt;&gt;"",RIGHT(LEFT('Atual-TXT'!A5768,77),1),"")</f>
        <v/>
      </c>
      <c r="E5747" s="12" t="str">
        <f>IF('Atual-TXT'!A5768&lt;&gt;"",IF(MOD(VALUE(LEFT(A5747,1)),2)=1,IF(D5747="D",C5747,-C5747),IF(D5747="C",C5747,-C5747)),"")</f>
        <v/>
      </c>
    </row>
    <row r="5748" spans="1:5" x14ac:dyDescent="0.2">
      <c r="A5748" s="11" t="str">
        <f>IF('Atual-TXT'!A5769&lt;&gt;"",LEFT('Atual-TXT'!A5769,15),"")</f>
        <v/>
      </c>
      <c r="B5748" s="11" t="str">
        <f>IF('Atual-TXT'!A5769&lt;&gt;"",RIGHT(LEFT('Atual-TXT'!A5769,51),34),"")</f>
        <v/>
      </c>
      <c r="C5748" s="12" t="str">
        <f>IF('Atual-TXT'!A5769&lt;&gt;"",VALUE(RIGHT(LEFT('Atual-TXT'!A5769,75),23)),"")</f>
        <v/>
      </c>
      <c r="D5748" s="11" t="str">
        <f>IF('Atual-TXT'!A5769&lt;&gt;"",RIGHT(LEFT('Atual-TXT'!A5769,77),1),"")</f>
        <v/>
      </c>
      <c r="E5748" s="12" t="str">
        <f>IF('Atual-TXT'!A5769&lt;&gt;"",IF(MOD(VALUE(LEFT(A5748,1)),2)=1,IF(D5748="D",C5748,-C5748),IF(D5748="C",C5748,-C5748)),"")</f>
        <v/>
      </c>
    </row>
    <row r="5749" spans="1:5" x14ac:dyDescent="0.2">
      <c r="A5749" s="11" t="str">
        <f>IF('Atual-TXT'!A5770&lt;&gt;"",LEFT('Atual-TXT'!A5770,15),"")</f>
        <v/>
      </c>
      <c r="B5749" s="11" t="str">
        <f>IF('Atual-TXT'!A5770&lt;&gt;"",RIGHT(LEFT('Atual-TXT'!A5770,51),34),"")</f>
        <v/>
      </c>
      <c r="C5749" s="12" t="str">
        <f>IF('Atual-TXT'!A5770&lt;&gt;"",VALUE(RIGHT(LEFT('Atual-TXT'!A5770,75),23)),"")</f>
        <v/>
      </c>
      <c r="D5749" s="11" t="str">
        <f>IF('Atual-TXT'!A5770&lt;&gt;"",RIGHT(LEFT('Atual-TXT'!A5770,77),1),"")</f>
        <v/>
      </c>
      <c r="E5749" s="12" t="str">
        <f>IF('Atual-TXT'!A5770&lt;&gt;"",IF(MOD(VALUE(LEFT(A5749,1)),2)=1,IF(D5749="D",C5749,-C5749),IF(D5749="C",C5749,-C5749)),"")</f>
        <v/>
      </c>
    </row>
    <row r="5750" spans="1:5" x14ac:dyDescent="0.2">
      <c r="A5750" s="11" t="str">
        <f>IF('Atual-TXT'!A5771&lt;&gt;"",LEFT('Atual-TXT'!A5771,15),"")</f>
        <v/>
      </c>
      <c r="B5750" s="11" t="str">
        <f>IF('Atual-TXT'!A5771&lt;&gt;"",RIGHT(LEFT('Atual-TXT'!A5771,51),34),"")</f>
        <v/>
      </c>
      <c r="C5750" s="12" t="str">
        <f>IF('Atual-TXT'!A5771&lt;&gt;"",VALUE(RIGHT(LEFT('Atual-TXT'!A5771,75),23)),"")</f>
        <v/>
      </c>
      <c r="D5750" s="11" t="str">
        <f>IF('Atual-TXT'!A5771&lt;&gt;"",RIGHT(LEFT('Atual-TXT'!A5771,77),1),"")</f>
        <v/>
      </c>
      <c r="E5750" s="12" t="str">
        <f>IF('Atual-TXT'!A5771&lt;&gt;"",IF(MOD(VALUE(LEFT(A5750,1)),2)=1,IF(D5750="D",C5750,-C5750),IF(D5750="C",C5750,-C5750)),"")</f>
        <v/>
      </c>
    </row>
    <row r="5751" spans="1:5" x14ac:dyDescent="0.2">
      <c r="A5751" s="11" t="str">
        <f>IF('Atual-TXT'!A5772&lt;&gt;"",LEFT('Atual-TXT'!A5772,15),"")</f>
        <v/>
      </c>
      <c r="B5751" s="11" t="str">
        <f>IF('Atual-TXT'!A5772&lt;&gt;"",RIGHT(LEFT('Atual-TXT'!A5772,51),34),"")</f>
        <v/>
      </c>
      <c r="C5751" s="12" t="str">
        <f>IF('Atual-TXT'!A5772&lt;&gt;"",VALUE(RIGHT(LEFT('Atual-TXT'!A5772,75),23)),"")</f>
        <v/>
      </c>
      <c r="D5751" s="11" t="str">
        <f>IF('Atual-TXT'!A5772&lt;&gt;"",RIGHT(LEFT('Atual-TXT'!A5772,77),1),"")</f>
        <v/>
      </c>
      <c r="E5751" s="12" t="str">
        <f>IF('Atual-TXT'!A5772&lt;&gt;"",IF(MOD(VALUE(LEFT(A5751,1)),2)=1,IF(D5751="D",C5751,-C5751),IF(D5751="C",C5751,-C5751)),"")</f>
        <v/>
      </c>
    </row>
    <row r="5752" spans="1:5" x14ac:dyDescent="0.2">
      <c r="A5752" s="11" t="str">
        <f>IF('Atual-TXT'!A5773&lt;&gt;"",LEFT('Atual-TXT'!A5773,15),"")</f>
        <v/>
      </c>
      <c r="B5752" s="11" t="str">
        <f>IF('Atual-TXT'!A5773&lt;&gt;"",RIGHT(LEFT('Atual-TXT'!A5773,51),34),"")</f>
        <v/>
      </c>
      <c r="C5752" s="12" t="str">
        <f>IF('Atual-TXT'!A5773&lt;&gt;"",VALUE(RIGHT(LEFT('Atual-TXT'!A5773,75),23)),"")</f>
        <v/>
      </c>
      <c r="D5752" s="11" t="str">
        <f>IF('Atual-TXT'!A5773&lt;&gt;"",RIGHT(LEFT('Atual-TXT'!A5773,77),1),"")</f>
        <v/>
      </c>
      <c r="E5752" s="12" t="str">
        <f>IF('Atual-TXT'!A5773&lt;&gt;"",IF(MOD(VALUE(LEFT(A5752,1)),2)=1,IF(D5752="D",C5752,-C5752),IF(D5752="C",C5752,-C5752)),"")</f>
        <v/>
      </c>
    </row>
    <row r="5753" spans="1:5" x14ac:dyDescent="0.2">
      <c r="A5753" s="11" t="str">
        <f>IF('Atual-TXT'!A5774&lt;&gt;"",LEFT('Atual-TXT'!A5774,15),"")</f>
        <v/>
      </c>
      <c r="B5753" s="11" t="str">
        <f>IF('Atual-TXT'!A5774&lt;&gt;"",RIGHT(LEFT('Atual-TXT'!A5774,51),34),"")</f>
        <v/>
      </c>
      <c r="C5753" s="12" t="str">
        <f>IF('Atual-TXT'!A5774&lt;&gt;"",VALUE(RIGHT(LEFT('Atual-TXT'!A5774,75),23)),"")</f>
        <v/>
      </c>
      <c r="D5753" s="11" t="str">
        <f>IF('Atual-TXT'!A5774&lt;&gt;"",RIGHT(LEFT('Atual-TXT'!A5774,77),1),"")</f>
        <v/>
      </c>
      <c r="E5753" s="12" t="str">
        <f>IF('Atual-TXT'!A5774&lt;&gt;"",IF(MOD(VALUE(LEFT(A5753,1)),2)=1,IF(D5753="D",C5753,-C5753),IF(D5753="C",C5753,-C5753)),"")</f>
        <v/>
      </c>
    </row>
    <row r="5754" spans="1:5" x14ac:dyDescent="0.2">
      <c r="A5754" s="11" t="str">
        <f>IF('Atual-TXT'!A5775&lt;&gt;"",LEFT('Atual-TXT'!A5775,15),"")</f>
        <v/>
      </c>
      <c r="B5754" s="11" t="str">
        <f>IF('Atual-TXT'!A5775&lt;&gt;"",RIGHT(LEFT('Atual-TXT'!A5775,51),34),"")</f>
        <v/>
      </c>
      <c r="C5754" s="12" t="str">
        <f>IF('Atual-TXT'!A5775&lt;&gt;"",VALUE(RIGHT(LEFT('Atual-TXT'!A5775,75),23)),"")</f>
        <v/>
      </c>
      <c r="D5754" s="11" t="str">
        <f>IF('Atual-TXT'!A5775&lt;&gt;"",RIGHT(LEFT('Atual-TXT'!A5775,77),1),"")</f>
        <v/>
      </c>
      <c r="E5754" s="12" t="str">
        <f>IF('Atual-TXT'!A5775&lt;&gt;"",IF(MOD(VALUE(LEFT(A5754,1)),2)=1,IF(D5754="D",C5754,-C5754),IF(D5754="C",C5754,-C5754)),"")</f>
        <v/>
      </c>
    </row>
    <row r="5755" spans="1:5" x14ac:dyDescent="0.2">
      <c r="A5755" s="11" t="str">
        <f>IF('Atual-TXT'!A5776&lt;&gt;"",LEFT('Atual-TXT'!A5776,15),"")</f>
        <v/>
      </c>
      <c r="B5755" s="11" t="str">
        <f>IF('Atual-TXT'!A5776&lt;&gt;"",RIGHT(LEFT('Atual-TXT'!A5776,51),34),"")</f>
        <v/>
      </c>
      <c r="C5755" s="12" t="str">
        <f>IF('Atual-TXT'!A5776&lt;&gt;"",VALUE(RIGHT(LEFT('Atual-TXT'!A5776,75),23)),"")</f>
        <v/>
      </c>
      <c r="D5755" s="11" t="str">
        <f>IF('Atual-TXT'!A5776&lt;&gt;"",RIGHT(LEFT('Atual-TXT'!A5776,77),1),"")</f>
        <v/>
      </c>
      <c r="E5755" s="12" t="str">
        <f>IF('Atual-TXT'!A5776&lt;&gt;"",IF(MOD(VALUE(LEFT(A5755,1)),2)=1,IF(D5755="D",C5755,-C5755),IF(D5755="C",C5755,-C5755)),"")</f>
        <v/>
      </c>
    </row>
    <row r="5756" spans="1:5" x14ac:dyDescent="0.2">
      <c r="A5756" s="11" t="str">
        <f>IF('Atual-TXT'!A5777&lt;&gt;"",LEFT('Atual-TXT'!A5777,15),"")</f>
        <v/>
      </c>
      <c r="B5756" s="11" t="str">
        <f>IF('Atual-TXT'!A5777&lt;&gt;"",RIGHT(LEFT('Atual-TXT'!A5777,51),34),"")</f>
        <v/>
      </c>
      <c r="C5756" s="12" t="str">
        <f>IF('Atual-TXT'!A5777&lt;&gt;"",VALUE(RIGHT(LEFT('Atual-TXT'!A5777,75),23)),"")</f>
        <v/>
      </c>
      <c r="D5756" s="11" t="str">
        <f>IF('Atual-TXT'!A5777&lt;&gt;"",RIGHT(LEFT('Atual-TXT'!A5777,77),1),"")</f>
        <v/>
      </c>
      <c r="E5756" s="12" t="str">
        <f>IF('Atual-TXT'!A5777&lt;&gt;"",IF(MOD(VALUE(LEFT(A5756,1)),2)=1,IF(D5756="D",C5756,-C5756),IF(D5756="C",C5756,-C5756)),"")</f>
        <v/>
      </c>
    </row>
    <row r="5757" spans="1:5" x14ac:dyDescent="0.2">
      <c r="A5757" s="11" t="str">
        <f>IF('Atual-TXT'!A5778&lt;&gt;"",LEFT('Atual-TXT'!A5778,15),"")</f>
        <v/>
      </c>
      <c r="B5757" s="11" t="str">
        <f>IF('Atual-TXT'!A5778&lt;&gt;"",RIGHT(LEFT('Atual-TXT'!A5778,51),34),"")</f>
        <v/>
      </c>
      <c r="C5757" s="12" t="str">
        <f>IF('Atual-TXT'!A5778&lt;&gt;"",VALUE(RIGHT(LEFT('Atual-TXT'!A5778,75),23)),"")</f>
        <v/>
      </c>
      <c r="D5757" s="11" t="str">
        <f>IF('Atual-TXT'!A5778&lt;&gt;"",RIGHT(LEFT('Atual-TXT'!A5778,77),1),"")</f>
        <v/>
      </c>
      <c r="E5757" s="12" t="str">
        <f>IF('Atual-TXT'!A5778&lt;&gt;"",IF(MOD(VALUE(LEFT(A5757,1)),2)=1,IF(D5757="D",C5757,-C5757),IF(D5757="C",C5757,-C5757)),"")</f>
        <v/>
      </c>
    </row>
    <row r="5758" spans="1:5" x14ac:dyDescent="0.2">
      <c r="A5758" s="11" t="str">
        <f>IF('Atual-TXT'!A5779&lt;&gt;"",LEFT('Atual-TXT'!A5779,15),"")</f>
        <v/>
      </c>
      <c r="B5758" s="11" t="str">
        <f>IF('Atual-TXT'!A5779&lt;&gt;"",RIGHT(LEFT('Atual-TXT'!A5779,51),34),"")</f>
        <v/>
      </c>
      <c r="C5758" s="12" t="str">
        <f>IF('Atual-TXT'!A5779&lt;&gt;"",VALUE(RIGHT(LEFT('Atual-TXT'!A5779,75),23)),"")</f>
        <v/>
      </c>
      <c r="D5758" s="11" t="str">
        <f>IF('Atual-TXT'!A5779&lt;&gt;"",RIGHT(LEFT('Atual-TXT'!A5779,77),1),"")</f>
        <v/>
      </c>
      <c r="E5758" s="12" t="str">
        <f>IF('Atual-TXT'!A5779&lt;&gt;"",IF(MOD(VALUE(LEFT(A5758,1)),2)=1,IF(D5758="D",C5758,-C5758),IF(D5758="C",C5758,-C5758)),"")</f>
        <v/>
      </c>
    </row>
    <row r="5759" spans="1:5" x14ac:dyDescent="0.2">
      <c r="A5759" s="11" t="str">
        <f>IF('Atual-TXT'!A5780&lt;&gt;"",LEFT('Atual-TXT'!A5780,15),"")</f>
        <v/>
      </c>
      <c r="B5759" s="11" t="str">
        <f>IF('Atual-TXT'!A5780&lt;&gt;"",RIGHT(LEFT('Atual-TXT'!A5780,51),34),"")</f>
        <v/>
      </c>
      <c r="C5759" s="12" t="str">
        <f>IF('Atual-TXT'!A5780&lt;&gt;"",VALUE(RIGHT(LEFT('Atual-TXT'!A5780,75),23)),"")</f>
        <v/>
      </c>
      <c r="D5759" s="11" t="str">
        <f>IF('Atual-TXT'!A5780&lt;&gt;"",RIGHT(LEFT('Atual-TXT'!A5780,77),1),"")</f>
        <v/>
      </c>
      <c r="E5759" s="12" t="str">
        <f>IF('Atual-TXT'!A5780&lt;&gt;"",IF(MOD(VALUE(LEFT(A5759,1)),2)=1,IF(D5759="D",C5759,-C5759),IF(D5759="C",C5759,-C5759)),"")</f>
        <v/>
      </c>
    </row>
    <row r="5760" spans="1:5" x14ac:dyDescent="0.2">
      <c r="A5760" s="11" t="str">
        <f>IF('Atual-TXT'!A5781&lt;&gt;"",LEFT('Atual-TXT'!A5781,15),"")</f>
        <v/>
      </c>
      <c r="B5760" s="11" t="str">
        <f>IF('Atual-TXT'!A5781&lt;&gt;"",RIGHT(LEFT('Atual-TXT'!A5781,51),34),"")</f>
        <v/>
      </c>
      <c r="C5760" s="12" t="str">
        <f>IF('Atual-TXT'!A5781&lt;&gt;"",VALUE(RIGHT(LEFT('Atual-TXT'!A5781,75),23)),"")</f>
        <v/>
      </c>
      <c r="D5760" s="11" t="str">
        <f>IF('Atual-TXT'!A5781&lt;&gt;"",RIGHT(LEFT('Atual-TXT'!A5781,77),1),"")</f>
        <v/>
      </c>
      <c r="E5760" s="12" t="str">
        <f>IF('Atual-TXT'!A5781&lt;&gt;"",IF(MOD(VALUE(LEFT(A5760,1)),2)=1,IF(D5760="D",C5760,-C5760),IF(D5760="C",C5760,-C5760)),"")</f>
        <v/>
      </c>
    </row>
    <row r="5761" spans="1:5" x14ac:dyDescent="0.2">
      <c r="A5761" s="11" t="str">
        <f>IF('Atual-TXT'!A5782&lt;&gt;"",LEFT('Atual-TXT'!A5782,15),"")</f>
        <v/>
      </c>
      <c r="B5761" s="11" t="str">
        <f>IF('Atual-TXT'!A5782&lt;&gt;"",RIGHT(LEFT('Atual-TXT'!A5782,51),34),"")</f>
        <v/>
      </c>
      <c r="C5761" s="12" t="str">
        <f>IF('Atual-TXT'!A5782&lt;&gt;"",VALUE(RIGHT(LEFT('Atual-TXT'!A5782,75),23)),"")</f>
        <v/>
      </c>
      <c r="D5761" s="11" t="str">
        <f>IF('Atual-TXT'!A5782&lt;&gt;"",RIGHT(LEFT('Atual-TXT'!A5782,77),1),"")</f>
        <v/>
      </c>
      <c r="E5761" s="12" t="str">
        <f>IF('Atual-TXT'!A5782&lt;&gt;"",IF(MOD(VALUE(LEFT(A5761,1)),2)=1,IF(D5761="D",C5761,-C5761),IF(D5761="C",C5761,-C5761)),"")</f>
        <v/>
      </c>
    </row>
    <row r="5762" spans="1:5" x14ac:dyDescent="0.2">
      <c r="A5762" s="11" t="str">
        <f>IF('Atual-TXT'!A5783&lt;&gt;"",LEFT('Atual-TXT'!A5783,15),"")</f>
        <v/>
      </c>
      <c r="B5762" s="11" t="str">
        <f>IF('Atual-TXT'!A5783&lt;&gt;"",RIGHT(LEFT('Atual-TXT'!A5783,51),34),"")</f>
        <v/>
      </c>
      <c r="C5762" s="12" t="str">
        <f>IF('Atual-TXT'!A5783&lt;&gt;"",VALUE(RIGHT(LEFT('Atual-TXT'!A5783,75),23)),"")</f>
        <v/>
      </c>
      <c r="D5762" s="11" t="str">
        <f>IF('Atual-TXT'!A5783&lt;&gt;"",RIGHT(LEFT('Atual-TXT'!A5783,77),1),"")</f>
        <v/>
      </c>
      <c r="E5762" s="12" t="str">
        <f>IF('Atual-TXT'!A5783&lt;&gt;"",IF(MOD(VALUE(LEFT(A5762,1)),2)=1,IF(D5762="D",C5762,-C5762),IF(D5762="C",C5762,-C5762)),"")</f>
        <v/>
      </c>
    </row>
    <row r="5763" spans="1:5" x14ac:dyDescent="0.2">
      <c r="A5763" s="11" t="str">
        <f>IF('Atual-TXT'!A5784&lt;&gt;"",LEFT('Atual-TXT'!A5784,15),"")</f>
        <v/>
      </c>
      <c r="B5763" s="11" t="str">
        <f>IF('Atual-TXT'!A5784&lt;&gt;"",RIGHT(LEFT('Atual-TXT'!A5784,51),34),"")</f>
        <v/>
      </c>
      <c r="C5763" s="12" t="str">
        <f>IF('Atual-TXT'!A5784&lt;&gt;"",VALUE(RIGHT(LEFT('Atual-TXT'!A5784,75),23)),"")</f>
        <v/>
      </c>
      <c r="D5763" s="11" t="str">
        <f>IF('Atual-TXT'!A5784&lt;&gt;"",RIGHT(LEFT('Atual-TXT'!A5784,77),1),"")</f>
        <v/>
      </c>
      <c r="E5763" s="12" t="str">
        <f>IF('Atual-TXT'!A5784&lt;&gt;"",IF(MOD(VALUE(LEFT(A5763,1)),2)=1,IF(D5763="D",C5763,-C5763),IF(D5763="C",C5763,-C5763)),"")</f>
        <v/>
      </c>
    </row>
    <row r="5764" spans="1:5" x14ac:dyDescent="0.2">
      <c r="A5764" s="11" t="str">
        <f>IF('Atual-TXT'!A5785&lt;&gt;"",LEFT('Atual-TXT'!A5785,15),"")</f>
        <v/>
      </c>
      <c r="B5764" s="11" t="str">
        <f>IF('Atual-TXT'!A5785&lt;&gt;"",RIGHT(LEFT('Atual-TXT'!A5785,51),34),"")</f>
        <v/>
      </c>
      <c r="C5764" s="12" t="str">
        <f>IF('Atual-TXT'!A5785&lt;&gt;"",VALUE(RIGHT(LEFT('Atual-TXT'!A5785,75),23)),"")</f>
        <v/>
      </c>
      <c r="D5764" s="11" t="str">
        <f>IF('Atual-TXT'!A5785&lt;&gt;"",RIGHT(LEFT('Atual-TXT'!A5785,77),1),"")</f>
        <v/>
      </c>
      <c r="E5764" s="12" t="str">
        <f>IF('Atual-TXT'!A5785&lt;&gt;"",IF(MOD(VALUE(LEFT(A5764,1)),2)=1,IF(D5764="D",C5764,-C5764),IF(D5764="C",C5764,-C5764)),"")</f>
        <v/>
      </c>
    </row>
    <row r="5765" spans="1:5" x14ac:dyDescent="0.2">
      <c r="A5765" s="11" t="str">
        <f>IF('Atual-TXT'!A5786&lt;&gt;"",LEFT('Atual-TXT'!A5786,15),"")</f>
        <v/>
      </c>
      <c r="B5765" s="11" t="str">
        <f>IF('Atual-TXT'!A5786&lt;&gt;"",RIGHT(LEFT('Atual-TXT'!A5786,51),34),"")</f>
        <v/>
      </c>
      <c r="C5765" s="12" t="str">
        <f>IF('Atual-TXT'!A5786&lt;&gt;"",VALUE(RIGHT(LEFT('Atual-TXT'!A5786,75),23)),"")</f>
        <v/>
      </c>
      <c r="D5765" s="11" t="str">
        <f>IF('Atual-TXT'!A5786&lt;&gt;"",RIGHT(LEFT('Atual-TXT'!A5786,77),1),"")</f>
        <v/>
      </c>
      <c r="E5765" s="12" t="str">
        <f>IF('Atual-TXT'!A5786&lt;&gt;"",IF(MOD(VALUE(LEFT(A5765,1)),2)=1,IF(D5765="D",C5765,-C5765),IF(D5765="C",C5765,-C5765)),"")</f>
        <v/>
      </c>
    </row>
    <row r="5766" spans="1:5" x14ac:dyDescent="0.2">
      <c r="A5766" s="11" t="str">
        <f>IF('Atual-TXT'!A5787&lt;&gt;"",LEFT('Atual-TXT'!A5787,15),"")</f>
        <v/>
      </c>
      <c r="B5766" s="11" t="str">
        <f>IF('Atual-TXT'!A5787&lt;&gt;"",RIGHT(LEFT('Atual-TXT'!A5787,51),34),"")</f>
        <v/>
      </c>
      <c r="C5766" s="12" t="str">
        <f>IF('Atual-TXT'!A5787&lt;&gt;"",VALUE(RIGHT(LEFT('Atual-TXT'!A5787,75),23)),"")</f>
        <v/>
      </c>
      <c r="D5766" s="11" t="str">
        <f>IF('Atual-TXT'!A5787&lt;&gt;"",RIGHT(LEFT('Atual-TXT'!A5787,77),1),"")</f>
        <v/>
      </c>
      <c r="E5766" s="12" t="str">
        <f>IF('Atual-TXT'!A5787&lt;&gt;"",IF(MOD(VALUE(LEFT(A5766,1)),2)=1,IF(D5766="D",C5766,-C5766),IF(D5766="C",C5766,-C5766)),"")</f>
        <v/>
      </c>
    </row>
    <row r="5767" spans="1:5" x14ac:dyDescent="0.2">
      <c r="A5767" s="11" t="str">
        <f>IF('Atual-TXT'!A5788&lt;&gt;"",LEFT('Atual-TXT'!A5788,15),"")</f>
        <v/>
      </c>
      <c r="B5767" s="11" t="str">
        <f>IF('Atual-TXT'!A5788&lt;&gt;"",RIGHT(LEFT('Atual-TXT'!A5788,51),34),"")</f>
        <v/>
      </c>
      <c r="C5767" s="12" t="str">
        <f>IF('Atual-TXT'!A5788&lt;&gt;"",VALUE(RIGHT(LEFT('Atual-TXT'!A5788,75),23)),"")</f>
        <v/>
      </c>
      <c r="D5767" s="11" t="str">
        <f>IF('Atual-TXT'!A5788&lt;&gt;"",RIGHT(LEFT('Atual-TXT'!A5788,77),1),"")</f>
        <v/>
      </c>
      <c r="E5767" s="12" t="str">
        <f>IF('Atual-TXT'!A5788&lt;&gt;"",IF(MOD(VALUE(LEFT(A5767,1)),2)=1,IF(D5767="D",C5767,-C5767),IF(D5767="C",C5767,-C5767)),"")</f>
        <v/>
      </c>
    </row>
    <row r="5768" spans="1:5" x14ac:dyDescent="0.2">
      <c r="A5768" s="11" t="str">
        <f>IF('Atual-TXT'!A5789&lt;&gt;"",LEFT('Atual-TXT'!A5789,15),"")</f>
        <v/>
      </c>
      <c r="B5768" s="11" t="str">
        <f>IF('Atual-TXT'!A5789&lt;&gt;"",RIGHT(LEFT('Atual-TXT'!A5789,51),34),"")</f>
        <v/>
      </c>
      <c r="C5768" s="12" t="str">
        <f>IF('Atual-TXT'!A5789&lt;&gt;"",VALUE(RIGHT(LEFT('Atual-TXT'!A5789,75),23)),"")</f>
        <v/>
      </c>
      <c r="D5768" s="11" t="str">
        <f>IF('Atual-TXT'!A5789&lt;&gt;"",RIGHT(LEFT('Atual-TXT'!A5789,77),1),"")</f>
        <v/>
      </c>
      <c r="E5768" s="12" t="str">
        <f>IF('Atual-TXT'!A5789&lt;&gt;"",IF(MOD(VALUE(LEFT(A5768,1)),2)=1,IF(D5768="D",C5768,-C5768),IF(D5768="C",C5768,-C5768)),"")</f>
        <v/>
      </c>
    </row>
    <row r="5769" spans="1:5" x14ac:dyDescent="0.2">
      <c r="A5769" s="11" t="str">
        <f>IF('Atual-TXT'!A5790&lt;&gt;"",LEFT('Atual-TXT'!A5790,15),"")</f>
        <v/>
      </c>
      <c r="B5769" s="11" t="str">
        <f>IF('Atual-TXT'!A5790&lt;&gt;"",RIGHT(LEFT('Atual-TXT'!A5790,51),34),"")</f>
        <v/>
      </c>
      <c r="C5769" s="12" t="str">
        <f>IF('Atual-TXT'!A5790&lt;&gt;"",VALUE(RIGHT(LEFT('Atual-TXT'!A5790,75),23)),"")</f>
        <v/>
      </c>
      <c r="D5769" s="11" t="str">
        <f>IF('Atual-TXT'!A5790&lt;&gt;"",RIGHT(LEFT('Atual-TXT'!A5790,77),1),"")</f>
        <v/>
      </c>
      <c r="E5769" s="12" t="str">
        <f>IF('Atual-TXT'!A5790&lt;&gt;"",IF(MOD(VALUE(LEFT(A5769,1)),2)=1,IF(D5769="D",C5769,-C5769),IF(D5769="C",C5769,-C5769)),"")</f>
        <v/>
      </c>
    </row>
    <row r="5770" spans="1:5" x14ac:dyDescent="0.2">
      <c r="A5770" s="11" t="str">
        <f>IF('Atual-TXT'!A5791&lt;&gt;"",LEFT('Atual-TXT'!A5791,15),"")</f>
        <v/>
      </c>
      <c r="B5770" s="11" t="str">
        <f>IF('Atual-TXT'!A5791&lt;&gt;"",RIGHT(LEFT('Atual-TXT'!A5791,51),34),"")</f>
        <v/>
      </c>
      <c r="C5770" s="12" t="str">
        <f>IF('Atual-TXT'!A5791&lt;&gt;"",VALUE(RIGHT(LEFT('Atual-TXT'!A5791,75),23)),"")</f>
        <v/>
      </c>
      <c r="D5770" s="11" t="str">
        <f>IF('Atual-TXT'!A5791&lt;&gt;"",RIGHT(LEFT('Atual-TXT'!A5791,77),1),"")</f>
        <v/>
      </c>
      <c r="E5770" s="12" t="str">
        <f>IF('Atual-TXT'!A5791&lt;&gt;"",IF(MOD(VALUE(LEFT(A5770,1)),2)=1,IF(D5770="D",C5770,-C5770),IF(D5770="C",C5770,-C5770)),"")</f>
        <v/>
      </c>
    </row>
    <row r="5771" spans="1:5" x14ac:dyDescent="0.2">
      <c r="A5771" s="11" t="str">
        <f>IF('Atual-TXT'!A5792&lt;&gt;"",LEFT('Atual-TXT'!A5792,15),"")</f>
        <v/>
      </c>
      <c r="B5771" s="11" t="str">
        <f>IF('Atual-TXT'!A5792&lt;&gt;"",RIGHT(LEFT('Atual-TXT'!A5792,51),34),"")</f>
        <v/>
      </c>
      <c r="C5771" s="12" t="str">
        <f>IF('Atual-TXT'!A5792&lt;&gt;"",VALUE(RIGHT(LEFT('Atual-TXT'!A5792,75),23)),"")</f>
        <v/>
      </c>
      <c r="D5771" s="11" t="str">
        <f>IF('Atual-TXT'!A5792&lt;&gt;"",RIGHT(LEFT('Atual-TXT'!A5792,77),1),"")</f>
        <v/>
      </c>
      <c r="E5771" s="12" t="str">
        <f>IF('Atual-TXT'!A5792&lt;&gt;"",IF(MOD(VALUE(LEFT(A5771,1)),2)=1,IF(D5771="D",C5771,-C5771),IF(D5771="C",C5771,-C5771)),"")</f>
        <v/>
      </c>
    </row>
    <row r="5772" spans="1:5" x14ac:dyDescent="0.2">
      <c r="A5772" s="11" t="str">
        <f>IF('Atual-TXT'!A5793&lt;&gt;"",LEFT('Atual-TXT'!A5793,15),"")</f>
        <v/>
      </c>
      <c r="B5772" s="11" t="str">
        <f>IF('Atual-TXT'!A5793&lt;&gt;"",RIGHT(LEFT('Atual-TXT'!A5793,51),34),"")</f>
        <v/>
      </c>
      <c r="C5772" s="12" t="str">
        <f>IF('Atual-TXT'!A5793&lt;&gt;"",VALUE(RIGHT(LEFT('Atual-TXT'!A5793,75),23)),"")</f>
        <v/>
      </c>
      <c r="D5772" s="11" t="str">
        <f>IF('Atual-TXT'!A5793&lt;&gt;"",RIGHT(LEFT('Atual-TXT'!A5793,77),1),"")</f>
        <v/>
      </c>
      <c r="E5772" s="12" t="str">
        <f>IF('Atual-TXT'!A5793&lt;&gt;"",IF(MOD(VALUE(LEFT(A5772,1)),2)=1,IF(D5772="D",C5772,-C5772),IF(D5772="C",C5772,-C5772)),"")</f>
        <v/>
      </c>
    </row>
    <row r="5773" spans="1:5" x14ac:dyDescent="0.2">
      <c r="A5773" s="11" t="str">
        <f>IF('Atual-TXT'!A5794&lt;&gt;"",LEFT('Atual-TXT'!A5794,15),"")</f>
        <v/>
      </c>
      <c r="B5773" s="11" t="str">
        <f>IF('Atual-TXT'!A5794&lt;&gt;"",RIGHT(LEFT('Atual-TXT'!A5794,51),34),"")</f>
        <v/>
      </c>
      <c r="C5773" s="12" t="str">
        <f>IF('Atual-TXT'!A5794&lt;&gt;"",VALUE(RIGHT(LEFT('Atual-TXT'!A5794,75),23)),"")</f>
        <v/>
      </c>
      <c r="D5773" s="11" t="str">
        <f>IF('Atual-TXT'!A5794&lt;&gt;"",RIGHT(LEFT('Atual-TXT'!A5794,77),1),"")</f>
        <v/>
      </c>
      <c r="E5773" s="12" t="str">
        <f>IF('Atual-TXT'!A5794&lt;&gt;"",IF(MOD(VALUE(LEFT(A5773,1)),2)=1,IF(D5773="D",C5773,-C5773),IF(D5773="C",C5773,-C5773)),"")</f>
        <v/>
      </c>
    </row>
    <row r="5774" spans="1:5" x14ac:dyDescent="0.2">
      <c r="A5774" s="11" t="str">
        <f>IF('Atual-TXT'!A5795&lt;&gt;"",LEFT('Atual-TXT'!A5795,15),"")</f>
        <v/>
      </c>
      <c r="B5774" s="11" t="str">
        <f>IF('Atual-TXT'!A5795&lt;&gt;"",RIGHT(LEFT('Atual-TXT'!A5795,51),34),"")</f>
        <v/>
      </c>
      <c r="C5774" s="12" t="str">
        <f>IF('Atual-TXT'!A5795&lt;&gt;"",VALUE(RIGHT(LEFT('Atual-TXT'!A5795,75),23)),"")</f>
        <v/>
      </c>
      <c r="D5774" s="11" t="str">
        <f>IF('Atual-TXT'!A5795&lt;&gt;"",RIGHT(LEFT('Atual-TXT'!A5795,77),1),"")</f>
        <v/>
      </c>
      <c r="E5774" s="12" t="str">
        <f>IF('Atual-TXT'!A5795&lt;&gt;"",IF(MOD(VALUE(LEFT(A5774,1)),2)=1,IF(D5774="D",C5774,-C5774),IF(D5774="C",C5774,-C5774)),"")</f>
        <v/>
      </c>
    </row>
    <row r="5775" spans="1:5" x14ac:dyDescent="0.2">
      <c r="A5775" s="11" t="str">
        <f>IF('Atual-TXT'!A5796&lt;&gt;"",LEFT('Atual-TXT'!A5796,15),"")</f>
        <v/>
      </c>
      <c r="B5775" s="11" t="str">
        <f>IF('Atual-TXT'!A5796&lt;&gt;"",RIGHT(LEFT('Atual-TXT'!A5796,51),34),"")</f>
        <v/>
      </c>
      <c r="C5775" s="12" t="str">
        <f>IF('Atual-TXT'!A5796&lt;&gt;"",VALUE(RIGHT(LEFT('Atual-TXT'!A5796,75),23)),"")</f>
        <v/>
      </c>
      <c r="D5775" s="11" t="str">
        <f>IF('Atual-TXT'!A5796&lt;&gt;"",RIGHT(LEFT('Atual-TXT'!A5796,77),1),"")</f>
        <v/>
      </c>
      <c r="E5775" s="12" t="str">
        <f>IF('Atual-TXT'!A5796&lt;&gt;"",IF(MOD(VALUE(LEFT(A5775,1)),2)=1,IF(D5775="D",C5775,-C5775),IF(D5775="C",C5775,-C5775)),"")</f>
        <v/>
      </c>
    </row>
    <row r="5776" spans="1:5" x14ac:dyDescent="0.2">
      <c r="A5776" s="11" t="str">
        <f>IF('Atual-TXT'!A5797&lt;&gt;"",LEFT('Atual-TXT'!A5797,15),"")</f>
        <v/>
      </c>
      <c r="B5776" s="11" t="str">
        <f>IF('Atual-TXT'!A5797&lt;&gt;"",RIGHT(LEFT('Atual-TXT'!A5797,51),34),"")</f>
        <v/>
      </c>
      <c r="C5776" s="12" t="str">
        <f>IF('Atual-TXT'!A5797&lt;&gt;"",VALUE(RIGHT(LEFT('Atual-TXT'!A5797,75),23)),"")</f>
        <v/>
      </c>
      <c r="D5776" s="11" t="str">
        <f>IF('Atual-TXT'!A5797&lt;&gt;"",RIGHT(LEFT('Atual-TXT'!A5797,77),1),"")</f>
        <v/>
      </c>
      <c r="E5776" s="12" t="str">
        <f>IF('Atual-TXT'!A5797&lt;&gt;"",IF(MOD(VALUE(LEFT(A5776,1)),2)=1,IF(D5776="D",C5776,-C5776),IF(D5776="C",C5776,-C5776)),"")</f>
        <v/>
      </c>
    </row>
    <row r="5777" spans="1:5" x14ac:dyDescent="0.2">
      <c r="A5777" s="11" t="str">
        <f>IF('Atual-TXT'!A5798&lt;&gt;"",LEFT('Atual-TXT'!A5798,15),"")</f>
        <v/>
      </c>
      <c r="B5777" s="11" t="str">
        <f>IF('Atual-TXT'!A5798&lt;&gt;"",RIGHT(LEFT('Atual-TXT'!A5798,51),34),"")</f>
        <v/>
      </c>
      <c r="C5777" s="12" t="str">
        <f>IF('Atual-TXT'!A5798&lt;&gt;"",VALUE(RIGHT(LEFT('Atual-TXT'!A5798,75),23)),"")</f>
        <v/>
      </c>
      <c r="D5777" s="11" t="str">
        <f>IF('Atual-TXT'!A5798&lt;&gt;"",RIGHT(LEFT('Atual-TXT'!A5798,77),1),"")</f>
        <v/>
      </c>
      <c r="E5777" s="12" t="str">
        <f>IF('Atual-TXT'!A5798&lt;&gt;"",IF(MOD(VALUE(LEFT(A5777,1)),2)=1,IF(D5777="D",C5777,-C5777),IF(D5777="C",C5777,-C5777)),"")</f>
        <v/>
      </c>
    </row>
    <row r="5778" spans="1:5" x14ac:dyDescent="0.2">
      <c r="A5778" s="11" t="str">
        <f>IF('Atual-TXT'!A5799&lt;&gt;"",LEFT('Atual-TXT'!A5799,15),"")</f>
        <v/>
      </c>
      <c r="B5778" s="11" t="str">
        <f>IF('Atual-TXT'!A5799&lt;&gt;"",RIGHT(LEFT('Atual-TXT'!A5799,51),34),"")</f>
        <v/>
      </c>
      <c r="C5778" s="12" t="str">
        <f>IF('Atual-TXT'!A5799&lt;&gt;"",VALUE(RIGHT(LEFT('Atual-TXT'!A5799,75),23)),"")</f>
        <v/>
      </c>
      <c r="D5778" s="11" t="str">
        <f>IF('Atual-TXT'!A5799&lt;&gt;"",RIGHT(LEFT('Atual-TXT'!A5799,77),1),"")</f>
        <v/>
      </c>
      <c r="E5778" s="12" t="str">
        <f>IF('Atual-TXT'!A5799&lt;&gt;"",IF(MOD(VALUE(LEFT(A5778,1)),2)=1,IF(D5778="D",C5778,-C5778),IF(D5778="C",C5778,-C5778)),"")</f>
        <v/>
      </c>
    </row>
    <row r="5779" spans="1:5" x14ac:dyDescent="0.2">
      <c r="A5779" s="11" t="str">
        <f>IF('Atual-TXT'!A5800&lt;&gt;"",LEFT('Atual-TXT'!A5800,15),"")</f>
        <v/>
      </c>
      <c r="B5779" s="11" t="str">
        <f>IF('Atual-TXT'!A5800&lt;&gt;"",RIGHT(LEFT('Atual-TXT'!A5800,51),34),"")</f>
        <v/>
      </c>
      <c r="C5779" s="12" t="str">
        <f>IF('Atual-TXT'!A5800&lt;&gt;"",VALUE(RIGHT(LEFT('Atual-TXT'!A5800,75),23)),"")</f>
        <v/>
      </c>
      <c r="D5779" s="11" t="str">
        <f>IF('Atual-TXT'!A5800&lt;&gt;"",RIGHT(LEFT('Atual-TXT'!A5800,77),1),"")</f>
        <v/>
      </c>
      <c r="E5779" s="12" t="str">
        <f>IF('Atual-TXT'!A5800&lt;&gt;"",IF(MOD(VALUE(LEFT(A5779,1)),2)=1,IF(D5779="D",C5779,-C5779),IF(D5779="C",C5779,-C5779)),"")</f>
        <v/>
      </c>
    </row>
    <row r="5780" spans="1:5" x14ac:dyDescent="0.2">
      <c r="A5780" s="11" t="str">
        <f>IF('Atual-TXT'!A5801&lt;&gt;"",LEFT('Atual-TXT'!A5801,15),"")</f>
        <v/>
      </c>
      <c r="B5780" s="11" t="str">
        <f>IF('Atual-TXT'!A5801&lt;&gt;"",RIGHT(LEFT('Atual-TXT'!A5801,51),34),"")</f>
        <v/>
      </c>
      <c r="C5780" s="12" t="str">
        <f>IF('Atual-TXT'!A5801&lt;&gt;"",VALUE(RIGHT(LEFT('Atual-TXT'!A5801,75),23)),"")</f>
        <v/>
      </c>
      <c r="D5780" s="11" t="str">
        <f>IF('Atual-TXT'!A5801&lt;&gt;"",RIGHT(LEFT('Atual-TXT'!A5801,77),1),"")</f>
        <v/>
      </c>
      <c r="E5780" s="12" t="str">
        <f>IF('Atual-TXT'!A5801&lt;&gt;"",IF(MOD(VALUE(LEFT(A5780,1)),2)=1,IF(D5780="D",C5780,-C5780),IF(D5780="C",C5780,-C5780)),"")</f>
        <v/>
      </c>
    </row>
    <row r="5781" spans="1:5" x14ac:dyDescent="0.2">
      <c r="A5781" s="11" t="str">
        <f>IF('Atual-TXT'!A5802&lt;&gt;"",LEFT('Atual-TXT'!A5802,15),"")</f>
        <v/>
      </c>
      <c r="B5781" s="11" t="str">
        <f>IF('Atual-TXT'!A5802&lt;&gt;"",RIGHT(LEFT('Atual-TXT'!A5802,51),34),"")</f>
        <v/>
      </c>
      <c r="C5781" s="12" t="str">
        <f>IF('Atual-TXT'!A5802&lt;&gt;"",VALUE(RIGHT(LEFT('Atual-TXT'!A5802,75),23)),"")</f>
        <v/>
      </c>
      <c r="D5781" s="11" t="str">
        <f>IF('Atual-TXT'!A5802&lt;&gt;"",RIGHT(LEFT('Atual-TXT'!A5802,77),1),"")</f>
        <v/>
      </c>
      <c r="E5781" s="12" t="str">
        <f>IF('Atual-TXT'!A5802&lt;&gt;"",IF(MOD(VALUE(LEFT(A5781,1)),2)=1,IF(D5781="D",C5781,-C5781),IF(D5781="C",C5781,-C5781)),"")</f>
        <v/>
      </c>
    </row>
    <row r="5782" spans="1:5" x14ac:dyDescent="0.2">
      <c r="A5782" s="11" t="str">
        <f>IF('Atual-TXT'!A5803&lt;&gt;"",LEFT('Atual-TXT'!A5803,15),"")</f>
        <v/>
      </c>
      <c r="B5782" s="11" t="str">
        <f>IF('Atual-TXT'!A5803&lt;&gt;"",RIGHT(LEFT('Atual-TXT'!A5803,51),34),"")</f>
        <v/>
      </c>
      <c r="C5782" s="12" t="str">
        <f>IF('Atual-TXT'!A5803&lt;&gt;"",VALUE(RIGHT(LEFT('Atual-TXT'!A5803,75),23)),"")</f>
        <v/>
      </c>
      <c r="D5782" s="11" t="str">
        <f>IF('Atual-TXT'!A5803&lt;&gt;"",RIGHT(LEFT('Atual-TXT'!A5803,77),1),"")</f>
        <v/>
      </c>
      <c r="E5782" s="12" t="str">
        <f>IF('Atual-TXT'!A5803&lt;&gt;"",IF(MOD(VALUE(LEFT(A5782,1)),2)=1,IF(D5782="D",C5782,-C5782),IF(D5782="C",C5782,-C5782)),"")</f>
        <v/>
      </c>
    </row>
    <row r="5783" spans="1:5" x14ac:dyDescent="0.2">
      <c r="A5783" s="11" t="str">
        <f>IF('Atual-TXT'!A5804&lt;&gt;"",LEFT('Atual-TXT'!A5804,15),"")</f>
        <v/>
      </c>
      <c r="B5783" s="11" t="str">
        <f>IF('Atual-TXT'!A5804&lt;&gt;"",RIGHT(LEFT('Atual-TXT'!A5804,51),34),"")</f>
        <v/>
      </c>
      <c r="C5783" s="12" t="str">
        <f>IF('Atual-TXT'!A5804&lt;&gt;"",VALUE(RIGHT(LEFT('Atual-TXT'!A5804,75),23)),"")</f>
        <v/>
      </c>
      <c r="D5783" s="11" t="str">
        <f>IF('Atual-TXT'!A5804&lt;&gt;"",RIGHT(LEFT('Atual-TXT'!A5804,77),1),"")</f>
        <v/>
      </c>
      <c r="E5783" s="12" t="str">
        <f>IF('Atual-TXT'!A5804&lt;&gt;"",IF(MOD(VALUE(LEFT(A5783,1)),2)=1,IF(D5783="D",C5783,-C5783),IF(D5783="C",C5783,-C5783)),"")</f>
        <v/>
      </c>
    </row>
    <row r="5784" spans="1:5" x14ac:dyDescent="0.2">
      <c r="A5784" s="11" t="str">
        <f>IF('Atual-TXT'!A5805&lt;&gt;"",LEFT('Atual-TXT'!A5805,15),"")</f>
        <v/>
      </c>
      <c r="B5784" s="11" t="str">
        <f>IF('Atual-TXT'!A5805&lt;&gt;"",RIGHT(LEFT('Atual-TXT'!A5805,51),34),"")</f>
        <v/>
      </c>
      <c r="C5784" s="12" t="str">
        <f>IF('Atual-TXT'!A5805&lt;&gt;"",VALUE(RIGHT(LEFT('Atual-TXT'!A5805,75),23)),"")</f>
        <v/>
      </c>
      <c r="D5784" s="11" t="str">
        <f>IF('Atual-TXT'!A5805&lt;&gt;"",RIGHT(LEFT('Atual-TXT'!A5805,77),1),"")</f>
        <v/>
      </c>
      <c r="E5784" s="12" t="str">
        <f>IF('Atual-TXT'!A5805&lt;&gt;"",IF(MOD(VALUE(LEFT(A5784,1)),2)=1,IF(D5784="D",C5784,-C5784),IF(D5784="C",C5784,-C5784)),"")</f>
        <v/>
      </c>
    </row>
    <row r="5785" spans="1:5" x14ac:dyDescent="0.2">
      <c r="A5785" s="11" t="str">
        <f>IF('Atual-TXT'!A5806&lt;&gt;"",LEFT('Atual-TXT'!A5806,15),"")</f>
        <v/>
      </c>
      <c r="B5785" s="11" t="str">
        <f>IF('Atual-TXT'!A5806&lt;&gt;"",RIGHT(LEFT('Atual-TXT'!A5806,51),34),"")</f>
        <v/>
      </c>
      <c r="C5785" s="12" t="str">
        <f>IF('Atual-TXT'!A5806&lt;&gt;"",VALUE(RIGHT(LEFT('Atual-TXT'!A5806,75),23)),"")</f>
        <v/>
      </c>
      <c r="D5785" s="11" t="str">
        <f>IF('Atual-TXT'!A5806&lt;&gt;"",RIGHT(LEFT('Atual-TXT'!A5806,77),1),"")</f>
        <v/>
      </c>
      <c r="E5785" s="12" t="str">
        <f>IF('Atual-TXT'!A5806&lt;&gt;"",IF(MOD(VALUE(LEFT(A5785,1)),2)=1,IF(D5785="D",C5785,-C5785),IF(D5785="C",C5785,-C5785)),"")</f>
        <v/>
      </c>
    </row>
    <row r="5786" spans="1:5" x14ac:dyDescent="0.2">
      <c r="A5786" s="11" t="str">
        <f>IF('Atual-TXT'!A5807&lt;&gt;"",LEFT('Atual-TXT'!A5807,15),"")</f>
        <v/>
      </c>
      <c r="B5786" s="11" t="str">
        <f>IF('Atual-TXT'!A5807&lt;&gt;"",RIGHT(LEFT('Atual-TXT'!A5807,51),34),"")</f>
        <v/>
      </c>
      <c r="C5786" s="12" t="str">
        <f>IF('Atual-TXT'!A5807&lt;&gt;"",VALUE(RIGHT(LEFT('Atual-TXT'!A5807,75),23)),"")</f>
        <v/>
      </c>
      <c r="D5786" s="11" t="str">
        <f>IF('Atual-TXT'!A5807&lt;&gt;"",RIGHT(LEFT('Atual-TXT'!A5807,77),1),"")</f>
        <v/>
      </c>
      <c r="E5786" s="12" t="str">
        <f>IF('Atual-TXT'!A5807&lt;&gt;"",IF(MOD(VALUE(LEFT(A5786,1)),2)=1,IF(D5786="D",C5786,-C5786),IF(D5786="C",C5786,-C5786)),"")</f>
        <v/>
      </c>
    </row>
    <row r="5787" spans="1:5" x14ac:dyDescent="0.2">
      <c r="A5787" s="11" t="str">
        <f>IF('Atual-TXT'!A5808&lt;&gt;"",LEFT('Atual-TXT'!A5808,15),"")</f>
        <v/>
      </c>
      <c r="B5787" s="11" t="str">
        <f>IF('Atual-TXT'!A5808&lt;&gt;"",RIGHT(LEFT('Atual-TXT'!A5808,51),34),"")</f>
        <v/>
      </c>
      <c r="C5787" s="12" t="str">
        <f>IF('Atual-TXT'!A5808&lt;&gt;"",VALUE(RIGHT(LEFT('Atual-TXT'!A5808,75),23)),"")</f>
        <v/>
      </c>
      <c r="D5787" s="11" t="str">
        <f>IF('Atual-TXT'!A5808&lt;&gt;"",RIGHT(LEFT('Atual-TXT'!A5808,77),1),"")</f>
        <v/>
      </c>
      <c r="E5787" s="12" t="str">
        <f>IF('Atual-TXT'!A5808&lt;&gt;"",IF(MOD(VALUE(LEFT(A5787,1)),2)=1,IF(D5787="D",C5787,-C5787),IF(D5787="C",C5787,-C5787)),"")</f>
        <v/>
      </c>
    </row>
    <row r="5788" spans="1:5" x14ac:dyDescent="0.2">
      <c r="A5788" s="11" t="str">
        <f>IF('Atual-TXT'!A5809&lt;&gt;"",LEFT('Atual-TXT'!A5809,15),"")</f>
        <v/>
      </c>
      <c r="B5788" s="11" t="str">
        <f>IF('Atual-TXT'!A5809&lt;&gt;"",RIGHT(LEFT('Atual-TXT'!A5809,51),34),"")</f>
        <v/>
      </c>
      <c r="C5788" s="12" t="str">
        <f>IF('Atual-TXT'!A5809&lt;&gt;"",VALUE(RIGHT(LEFT('Atual-TXT'!A5809,75),23)),"")</f>
        <v/>
      </c>
      <c r="D5788" s="11" t="str">
        <f>IF('Atual-TXT'!A5809&lt;&gt;"",RIGHT(LEFT('Atual-TXT'!A5809,77),1),"")</f>
        <v/>
      </c>
      <c r="E5788" s="12" t="str">
        <f>IF('Atual-TXT'!A5809&lt;&gt;"",IF(MOD(VALUE(LEFT(A5788,1)),2)=1,IF(D5788="D",C5788,-C5788),IF(D5788="C",C5788,-C5788)),"")</f>
        <v/>
      </c>
    </row>
    <row r="5789" spans="1:5" x14ac:dyDescent="0.2">
      <c r="A5789" s="11" t="str">
        <f>IF('Atual-TXT'!A5810&lt;&gt;"",LEFT('Atual-TXT'!A5810,15),"")</f>
        <v/>
      </c>
      <c r="B5789" s="11" t="str">
        <f>IF('Atual-TXT'!A5810&lt;&gt;"",RIGHT(LEFT('Atual-TXT'!A5810,51),34),"")</f>
        <v/>
      </c>
      <c r="C5789" s="12" t="str">
        <f>IF('Atual-TXT'!A5810&lt;&gt;"",VALUE(RIGHT(LEFT('Atual-TXT'!A5810,75),23)),"")</f>
        <v/>
      </c>
      <c r="D5789" s="11" t="str">
        <f>IF('Atual-TXT'!A5810&lt;&gt;"",RIGHT(LEFT('Atual-TXT'!A5810,77),1),"")</f>
        <v/>
      </c>
      <c r="E5789" s="12" t="str">
        <f>IF('Atual-TXT'!A5810&lt;&gt;"",IF(MOD(VALUE(LEFT(A5789,1)),2)=1,IF(D5789="D",C5789,-C5789),IF(D5789="C",C5789,-C5789)),"")</f>
        <v/>
      </c>
    </row>
    <row r="5790" spans="1:5" x14ac:dyDescent="0.2">
      <c r="A5790" s="11" t="str">
        <f>IF('Atual-TXT'!A5811&lt;&gt;"",LEFT('Atual-TXT'!A5811,15),"")</f>
        <v/>
      </c>
      <c r="B5790" s="11" t="str">
        <f>IF('Atual-TXT'!A5811&lt;&gt;"",RIGHT(LEFT('Atual-TXT'!A5811,51),34),"")</f>
        <v/>
      </c>
      <c r="C5790" s="12" t="str">
        <f>IF('Atual-TXT'!A5811&lt;&gt;"",VALUE(RIGHT(LEFT('Atual-TXT'!A5811,75),23)),"")</f>
        <v/>
      </c>
      <c r="D5790" s="11" t="str">
        <f>IF('Atual-TXT'!A5811&lt;&gt;"",RIGHT(LEFT('Atual-TXT'!A5811,77),1),"")</f>
        <v/>
      </c>
      <c r="E5790" s="12" t="str">
        <f>IF('Atual-TXT'!A5811&lt;&gt;"",IF(MOD(VALUE(LEFT(A5790,1)),2)=1,IF(D5790="D",C5790,-C5790),IF(D5790="C",C5790,-C5790)),"")</f>
        <v/>
      </c>
    </row>
    <row r="5791" spans="1:5" x14ac:dyDescent="0.2">
      <c r="A5791" s="11" t="str">
        <f>IF('Atual-TXT'!A5812&lt;&gt;"",LEFT('Atual-TXT'!A5812,15),"")</f>
        <v/>
      </c>
      <c r="B5791" s="11" t="str">
        <f>IF('Atual-TXT'!A5812&lt;&gt;"",RIGHT(LEFT('Atual-TXT'!A5812,51),34),"")</f>
        <v/>
      </c>
      <c r="C5791" s="12" t="str">
        <f>IF('Atual-TXT'!A5812&lt;&gt;"",VALUE(RIGHT(LEFT('Atual-TXT'!A5812,75),23)),"")</f>
        <v/>
      </c>
      <c r="D5791" s="11" t="str">
        <f>IF('Atual-TXT'!A5812&lt;&gt;"",RIGHT(LEFT('Atual-TXT'!A5812,77),1),"")</f>
        <v/>
      </c>
      <c r="E5791" s="12" t="str">
        <f>IF('Atual-TXT'!A5812&lt;&gt;"",IF(MOD(VALUE(LEFT(A5791,1)),2)=1,IF(D5791="D",C5791,-C5791),IF(D5791="C",C5791,-C5791)),"")</f>
        <v/>
      </c>
    </row>
    <row r="5792" spans="1:5" x14ac:dyDescent="0.2">
      <c r="A5792" s="11" t="str">
        <f>IF('Atual-TXT'!A5813&lt;&gt;"",LEFT('Atual-TXT'!A5813,15),"")</f>
        <v/>
      </c>
      <c r="B5792" s="11" t="str">
        <f>IF('Atual-TXT'!A5813&lt;&gt;"",RIGHT(LEFT('Atual-TXT'!A5813,51),34),"")</f>
        <v/>
      </c>
      <c r="C5792" s="12" t="str">
        <f>IF('Atual-TXT'!A5813&lt;&gt;"",VALUE(RIGHT(LEFT('Atual-TXT'!A5813,75),23)),"")</f>
        <v/>
      </c>
      <c r="D5792" s="11" t="str">
        <f>IF('Atual-TXT'!A5813&lt;&gt;"",RIGHT(LEFT('Atual-TXT'!A5813,77),1),"")</f>
        <v/>
      </c>
      <c r="E5792" s="12" t="str">
        <f>IF('Atual-TXT'!A5813&lt;&gt;"",IF(MOD(VALUE(LEFT(A5792,1)),2)=1,IF(D5792="D",C5792,-C5792),IF(D5792="C",C5792,-C5792)),"")</f>
        <v/>
      </c>
    </row>
    <row r="5793" spans="1:5" x14ac:dyDescent="0.2">
      <c r="A5793" s="11" t="str">
        <f>IF('Atual-TXT'!A5814&lt;&gt;"",LEFT('Atual-TXT'!A5814,15),"")</f>
        <v/>
      </c>
      <c r="B5793" s="11" t="str">
        <f>IF('Atual-TXT'!A5814&lt;&gt;"",RIGHT(LEFT('Atual-TXT'!A5814,51),34),"")</f>
        <v/>
      </c>
      <c r="C5793" s="12" t="str">
        <f>IF('Atual-TXT'!A5814&lt;&gt;"",VALUE(RIGHT(LEFT('Atual-TXT'!A5814,75),23)),"")</f>
        <v/>
      </c>
      <c r="D5793" s="11" t="str">
        <f>IF('Atual-TXT'!A5814&lt;&gt;"",RIGHT(LEFT('Atual-TXT'!A5814,77),1),"")</f>
        <v/>
      </c>
      <c r="E5793" s="12" t="str">
        <f>IF('Atual-TXT'!A5814&lt;&gt;"",IF(MOD(VALUE(LEFT(A5793,1)),2)=1,IF(D5793="D",C5793,-C5793),IF(D5793="C",C5793,-C5793)),"")</f>
        <v/>
      </c>
    </row>
    <row r="5794" spans="1:5" x14ac:dyDescent="0.2">
      <c r="A5794" s="11" t="str">
        <f>IF('Atual-TXT'!A5815&lt;&gt;"",LEFT('Atual-TXT'!A5815,15),"")</f>
        <v/>
      </c>
      <c r="B5794" s="11" t="str">
        <f>IF('Atual-TXT'!A5815&lt;&gt;"",RIGHT(LEFT('Atual-TXT'!A5815,51),34),"")</f>
        <v/>
      </c>
      <c r="C5794" s="12" t="str">
        <f>IF('Atual-TXT'!A5815&lt;&gt;"",VALUE(RIGHT(LEFT('Atual-TXT'!A5815,75),23)),"")</f>
        <v/>
      </c>
      <c r="D5794" s="11" t="str">
        <f>IF('Atual-TXT'!A5815&lt;&gt;"",RIGHT(LEFT('Atual-TXT'!A5815,77),1),"")</f>
        <v/>
      </c>
      <c r="E5794" s="12" t="str">
        <f>IF('Atual-TXT'!A5815&lt;&gt;"",IF(MOD(VALUE(LEFT(A5794,1)),2)=1,IF(D5794="D",C5794,-C5794),IF(D5794="C",C5794,-C5794)),"")</f>
        <v/>
      </c>
    </row>
    <row r="5795" spans="1:5" x14ac:dyDescent="0.2">
      <c r="A5795" s="11" t="str">
        <f>IF('Atual-TXT'!A5816&lt;&gt;"",LEFT('Atual-TXT'!A5816,15),"")</f>
        <v/>
      </c>
      <c r="B5795" s="11" t="str">
        <f>IF('Atual-TXT'!A5816&lt;&gt;"",RIGHT(LEFT('Atual-TXT'!A5816,51),34),"")</f>
        <v/>
      </c>
      <c r="C5795" s="12" t="str">
        <f>IF('Atual-TXT'!A5816&lt;&gt;"",VALUE(RIGHT(LEFT('Atual-TXT'!A5816,75),23)),"")</f>
        <v/>
      </c>
      <c r="D5795" s="11" t="str">
        <f>IF('Atual-TXT'!A5816&lt;&gt;"",RIGHT(LEFT('Atual-TXT'!A5816,77),1),"")</f>
        <v/>
      </c>
      <c r="E5795" s="12" t="str">
        <f>IF('Atual-TXT'!A5816&lt;&gt;"",IF(MOD(VALUE(LEFT(A5795,1)),2)=1,IF(D5795="D",C5795,-C5795),IF(D5795="C",C5795,-C5795)),"")</f>
        <v/>
      </c>
    </row>
    <row r="5796" spans="1:5" x14ac:dyDescent="0.2">
      <c r="A5796" s="11" t="str">
        <f>IF('Atual-TXT'!A5817&lt;&gt;"",LEFT('Atual-TXT'!A5817,15),"")</f>
        <v/>
      </c>
      <c r="B5796" s="11" t="str">
        <f>IF('Atual-TXT'!A5817&lt;&gt;"",RIGHT(LEFT('Atual-TXT'!A5817,51),34),"")</f>
        <v/>
      </c>
      <c r="C5796" s="12" t="str">
        <f>IF('Atual-TXT'!A5817&lt;&gt;"",VALUE(RIGHT(LEFT('Atual-TXT'!A5817,75),23)),"")</f>
        <v/>
      </c>
      <c r="D5796" s="11" t="str">
        <f>IF('Atual-TXT'!A5817&lt;&gt;"",RIGHT(LEFT('Atual-TXT'!A5817,77),1),"")</f>
        <v/>
      </c>
      <c r="E5796" s="12" t="str">
        <f>IF('Atual-TXT'!A5817&lt;&gt;"",IF(MOD(VALUE(LEFT(A5796,1)),2)=1,IF(D5796="D",C5796,-C5796),IF(D5796="C",C5796,-C5796)),"")</f>
        <v/>
      </c>
    </row>
    <row r="5797" spans="1:5" x14ac:dyDescent="0.2">
      <c r="A5797" s="11" t="str">
        <f>IF('Atual-TXT'!A5818&lt;&gt;"",LEFT('Atual-TXT'!A5818,15),"")</f>
        <v/>
      </c>
      <c r="B5797" s="11" t="str">
        <f>IF('Atual-TXT'!A5818&lt;&gt;"",RIGHT(LEFT('Atual-TXT'!A5818,51),34),"")</f>
        <v/>
      </c>
      <c r="C5797" s="12" t="str">
        <f>IF('Atual-TXT'!A5818&lt;&gt;"",VALUE(RIGHT(LEFT('Atual-TXT'!A5818,75),23)),"")</f>
        <v/>
      </c>
      <c r="D5797" s="11" t="str">
        <f>IF('Atual-TXT'!A5818&lt;&gt;"",RIGHT(LEFT('Atual-TXT'!A5818,77),1),"")</f>
        <v/>
      </c>
      <c r="E5797" s="12" t="str">
        <f>IF('Atual-TXT'!A5818&lt;&gt;"",IF(MOD(VALUE(LEFT(A5797,1)),2)=1,IF(D5797="D",C5797,-C5797),IF(D5797="C",C5797,-C5797)),"")</f>
        <v/>
      </c>
    </row>
    <row r="5798" spans="1:5" x14ac:dyDescent="0.2">
      <c r="A5798" s="11" t="str">
        <f>IF('Atual-TXT'!A5819&lt;&gt;"",LEFT('Atual-TXT'!A5819,15),"")</f>
        <v/>
      </c>
      <c r="B5798" s="11" t="str">
        <f>IF('Atual-TXT'!A5819&lt;&gt;"",RIGHT(LEFT('Atual-TXT'!A5819,51),34),"")</f>
        <v/>
      </c>
      <c r="C5798" s="12" t="str">
        <f>IF('Atual-TXT'!A5819&lt;&gt;"",VALUE(RIGHT(LEFT('Atual-TXT'!A5819,75),23)),"")</f>
        <v/>
      </c>
      <c r="D5798" s="11" t="str">
        <f>IF('Atual-TXT'!A5819&lt;&gt;"",RIGHT(LEFT('Atual-TXT'!A5819,77),1),"")</f>
        <v/>
      </c>
      <c r="E5798" s="12" t="str">
        <f>IF('Atual-TXT'!A5819&lt;&gt;"",IF(MOD(VALUE(LEFT(A5798,1)),2)=1,IF(D5798="D",C5798,-C5798),IF(D5798="C",C5798,-C5798)),"")</f>
        <v/>
      </c>
    </row>
    <row r="5799" spans="1:5" x14ac:dyDescent="0.2">
      <c r="A5799" s="11" t="str">
        <f>IF('Atual-TXT'!A5820&lt;&gt;"",LEFT('Atual-TXT'!A5820,15),"")</f>
        <v/>
      </c>
      <c r="B5799" s="11" t="str">
        <f>IF('Atual-TXT'!A5820&lt;&gt;"",RIGHT(LEFT('Atual-TXT'!A5820,51),34),"")</f>
        <v/>
      </c>
      <c r="C5799" s="12" t="str">
        <f>IF('Atual-TXT'!A5820&lt;&gt;"",VALUE(RIGHT(LEFT('Atual-TXT'!A5820,75),23)),"")</f>
        <v/>
      </c>
      <c r="D5799" s="11" t="str">
        <f>IF('Atual-TXT'!A5820&lt;&gt;"",RIGHT(LEFT('Atual-TXT'!A5820,77),1),"")</f>
        <v/>
      </c>
      <c r="E5799" s="12" t="str">
        <f>IF('Atual-TXT'!A5820&lt;&gt;"",IF(MOD(VALUE(LEFT(A5799,1)),2)=1,IF(D5799="D",C5799,-C5799),IF(D5799="C",C5799,-C5799)),"")</f>
        <v/>
      </c>
    </row>
    <row r="5800" spans="1:5" x14ac:dyDescent="0.2">
      <c r="A5800" s="11" t="str">
        <f>IF('Atual-TXT'!A5821&lt;&gt;"",LEFT('Atual-TXT'!A5821,15),"")</f>
        <v/>
      </c>
      <c r="B5800" s="11" t="str">
        <f>IF('Atual-TXT'!A5821&lt;&gt;"",RIGHT(LEFT('Atual-TXT'!A5821,51),34),"")</f>
        <v/>
      </c>
      <c r="C5800" s="12" t="str">
        <f>IF('Atual-TXT'!A5821&lt;&gt;"",VALUE(RIGHT(LEFT('Atual-TXT'!A5821,75),23)),"")</f>
        <v/>
      </c>
      <c r="D5800" s="11" t="str">
        <f>IF('Atual-TXT'!A5821&lt;&gt;"",RIGHT(LEFT('Atual-TXT'!A5821,77),1),"")</f>
        <v/>
      </c>
      <c r="E5800" s="12" t="str">
        <f>IF('Atual-TXT'!A5821&lt;&gt;"",IF(MOD(VALUE(LEFT(A5800,1)),2)=1,IF(D5800="D",C5800,-C5800),IF(D5800="C",C5800,-C5800)),"")</f>
        <v/>
      </c>
    </row>
    <row r="5801" spans="1:5" x14ac:dyDescent="0.2">
      <c r="A5801" s="11" t="str">
        <f>IF('Atual-TXT'!A5822&lt;&gt;"",LEFT('Atual-TXT'!A5822,15),"")</f>
        <v/>
      </c>
      <c r="B5801" s="11" t="str">
        <f>IF('Atual-TXT'!A5822&lt;&gt;"",RIGHT(LEFT('Atual-TXT'!A5822,51),34),"")</f>
        <v/>
      </c>
      <c r="C5801" s="12" t="str">
        <f>IF('Atual-TXT'!A5822&lt;&gt;"",VALUE(RIGHT(LEFT('Atual-TXT'!A5822,75),23)),"")</f>
        <v/>
      </c>
      <c r="D5801" s="11" t="str">
        <f>IF('Atual-TXT'!A5822&lt;&gt;"",RIGHT(LEFT('Atual-TXT'!A5822,77),1),"")</f>
        <v/>
      </c>
      <c r="E5801" s="12" t="str">
        <f>IF('Atual-TXT'!A5822&lt;&gt;"",IF(MOD(VALUE(LEFT(A5801,1)),2)=1,IF(D5801="D",C5801,-C5801),IF(D5801="C",C5801,-C5801)),"")</f>
        <v/>
      </c>
    </row>
    <row r="5802" spans="1:5" x14ac:dyDescent="0.2">
      <c r="A5802" s="11" t="str">
        <f>IF('Atual-TXT'!A5823&lt;&gt;"",LEFT('Atual-TXT'!A5823,15),"")</f>
        <v/>
      </c>
      <c r="B5802" s="11" t="str">
        <f>IF('Atual-TXT'!A5823&lt;&gt;"",RIGHT(LEFT('Atual-TXT'!A5823,51),34),"")</f>
        <v/>
      </c>
      <c r="C5802" s="12" t="str">
        <f>IF('Atual-TXT'!A5823&lt;&gt;"",VALUE(RIGHT(LEFT('Atual-TXT'!A5823,75),23)),"")</f>
        <v/>
      </c>
      <c r="D5802" s="11" t="str">
        <f>IF('Atual-TXT'!A5823&lt;&gt;"",RIGHT(LEFT('Atual-TXT'!A5823,77),1),"")</f>
        <v/>
      </c>
      <c r="E5802" s="12" t="str">
        <f>IF('Atual-TXT'!A5823&lt;&gt;"",IF(MOD(VALUE(LEFT(A5802,1)),2)=1,IF(D5802="D",C5802,-C5802),IF(D5802="C",C5802,-C5802)),"")</f>
        <v/>
      </c>
    </row>
    <row r="5803" spans="1:5" x14ac:dyDescent="0.2">
      <c r="A5803" s="11" t="str">
        <f>IF('Atual-TXT'!A5824&lt;&gt;"",LEFT('Atual-TXT'!A5824,15),"")</f>
        <v/>
      </c>
      <c r="B5803" s="11" t="str">
        <f>IF('Atual-TXT'!A5824&lt;&gt;"",RIGHT(LEFT('Atual-TXT'!A5824,51),34),"")</f>
        <v/>
      </c>
      <c r="C5803" s="12" t="str">
        <f>IF('Atual-TXT'!A5824&lt;&gt;"",VALUE(RIGHT(LEFT('Atual-TXT'!A5824,75),23)),"")</f>
        <v/>
      </c>
      <c r="D5803" s="11" t="str">
        <f>IF('Atual-TXT'!A5824&lt;&gt;"",RIGHT(LEFT('Atual-TXT'!A5824,77),1),"")</f>
        <v/>
      </c>
      <c r="E5803" s="12" t="str">
        <f>IF('Atual-TXT'!A5824&lt;&gt;"",IF(MOD(VALUE(LEFT(A5803,1)),2)=1,IF(D5803="D",C5803,-C5803),IF(D5803="C",C5803,-C5803)),"")</f>
        <v/>
      </c>
    </row>
    <row r="5804" spans="1:5" x14ac:dyDescent="0.2">
      <c r="A5804" s="11" t="str">
        <f>IF('Atual-TXT'!A5825&lt;&gt;"",LEFT('Atual-TXT'!A5825,15),"")</f>
        <v/>
      </c>
      <c r="B5804" s="11" t="str">
        <f>IF('Atual-TXT'!A5825&lt;&gt;"",RIGHT(LEFT('Atual-TXT'!A5825,51),34),"")</f>
        <v/>
      </c>
      <c r="C5804" s="12" t="str">
        <f>IF('Atual-TXT'!A5825&lt;&gt;"",VALUE(RIGHT(LEFT('Atual-TXT'!A5825,75),23)),"")</f>
        <v/>
      </c>
      <c r="D5804" s="11" t="str">
        <f>IF('Atual-TXT'!A5825&lt;&gt;"",RIGHT(LEFT('Atual-TXT'!A5825,77),1),"")</f>
        <v/>
      </c>
      <c r="E5804" s="12" t="str">
        <f>IF('Atual-TXT'!A5825&lt;&gt;"",IF(MOD(VALUE(LEFT(A5804,1)),2)=1,IF(D5804="D",C5804,-C5804),IF(D5804="C",C5804,-C5804)),"")</f>
        <v/>
      </c>
    </row>
    <row r="5805" spans="1:5" x14ac:dyDescent="0.2">
      <c r="A5805" s="11" t="str">
        <f>IF('Atual-TXT'!A5826&lt;&gt;"",LEFT('Atual-TXT'!A5826,15),"")</f>
        <v/>
      </c>
      <c r="B5805" s="11" t="str">
        <f>IF('Atual-TXT'!A5826&lt;&gt;"",RIGHT(LEFT('Atual-TXT'!A5826,51),34),"")</f>
        <v/>
      </c>
      <c r="C5805" s="12" t="str">
        <f>IF('Atual-TXT'!A5826&lt;&gt;"",VALUE(RIGHT(LEFT('Atual-TXT'!A5826,75),23)),"")</f>
        <v/>
      </c>
      <c r="D5805" s="11" t="str">
        <f>IF('Atual-TXT'!A5826&lt;&gt;"",RIGHT(LEFT('Atual-TXT'!A5826,77),1),"")</f>
        <v/>
      </c>
      <c r="E5805" s="12" t="str">
        <f>IF('Atual-TXT'!A5826&lt;&gt;"",IF(MOD(VALUE(LEFT(A5805,1)),2)=1,IF(D5805="D",C5805,-C5805),IF(D5805="C",C5805,-C5805)),"")</f>
        <v/>
      </c>
    </row>
    <row r="5806" spans="1:5" x14ac:dyDescent="0.2">
      <c r="A5806" s="11" t="str">
        <f>IF('Atual-TXT'!A5827&lt;&gt;"",LEFT('Atual-TXT'!A5827,15),"")</f>
        <v/>
      </c>
      <c r="B5806" s="11" t="str">
        <f>IF('Atual-TXT'!A5827&lt;&gt;"",RIGHT(LEFT('Atual-TXT'!A5827,51),34),"")</f>
        <v/>
      </c>
      <c r="C5806" s="12" t="str">
        <f>IF('Atual-TXT'!A5827&lt;&gt;"",VALUE(RIGHT(LEFT('Atual-TXT'!A5827,75),23)),"")</f>
        <v/>
      </c>
      <c r="D5806" s="11" t="str">
        <f>IF('Atual-TXT'!A5827&lt;&gt;"",RIGHT(LEFT('Atual-TXT'!A5827,77),1),"")</f>
        <v/>
      </c>
      <c r="E5806" s="12" t="str">
        <f>IF('Atual-TXT'!A5827&lt;&gt;"",IF(MOD(VALUE(LEFT(A5806,1)),2)=1,IF(D5806="D",C5806,-C5806),IF(D5806="C",C5806,-C5806)),"")</f>
        <v/>
      </c>
    </row>
    <row r="5807" spans="1:5" x14ac:dyDescent="0.2">
      <c r="A5807" s="11" t="str">
        <f>IF('Atual-TXT'!A5828&lt;&gt;"",LEFT('Atual-TXT'!A5828,15),"")</f>
        <v/>
      </c>
      <c r="B5807" s="11" t="str">
        <f>IF('Atual-TXT'!A5828&lt;&gt;"",RIGHT(LEFT('Atual-TXT'!A5828,51),34),"")</f>
        <v/>
      </c>
      <c r="C5807" s="12" t="str">
        <f>IF('Atual-TXT'!A5828&lt;&gt;"",VALUE(RIGHT(LEFT('Atual-TXT'!A5828,75),23)),"")</f>
        <v/>
      </c>
      <c r="D5807" s="11" t="str">
        <f>IF('Atual-TXT'!A5828&lt;&gt;"",RIGHT(LEFT('Atual-TXT'!A5828,77),1),"")</f>
        <v/>
      </c>
      <c r="E5807" s="12" t="str">
        <f>IF('Atual-TXT'!A5828&lt;&gt;"",IF(MOD(VALUE(LEFT(A5807,1)),2)=1,IF(D5807="D",C5807,-C5807),IF(D5807="C",C5807,-C5807)),"")</f>
        <v/>
      </c>
    </row>
    <row r="5808" spans="1:5" x14ac:dyDescent="0.2">
      <c r="A5808" s="11" t="str">
        <f>IF('Atual-TXT'!A5829&lt;&gt;"",LEFT('Atual-TXT'!A5829,15),"")</f>
        <v/>
      </c>
      <c r="B5808" s="11" t="str">
        <f>IF('Atual-TXT'!A5829&lt;&gt;"",RIGHT(LEFT('Atual-TXT'!A5829,51),34),"")</f>
        <v/>
      </c>
      <c r="C5808" s="12" t="str">
        <f>IF('Atual-TXT'!A5829&lt;&gt;"",VALUE(RIGHT(LEFT('Atual-TXT'!A5829,75),23)),"")</f>
        <v/>
      </c>
      <c r="D5808" s="11" t="str">
        <f>IF('Atual-TXT'!A5829&lt;&gt;"",RIGHT(LEFT('Atual-TXT'!A5829,77),1),"")</f>
        <v/>
      </c>
      <c r="E5808" s="12" t="str">
        <f>IF('Atual-TXT'!A5829&lt;&gt;"",IF(MOD(VALUE(LEFT(A5808,1)),2)=1,IF(D5808="D",C5808,-C5808),IF(D5808="C",C5808,-C5808)),"")</f>
        <v/>
      </c>
    </row>
    <row r="5809" spans="1:5" x14ac:dyDescent="0.2">
      <c r="A5809" s="11" t="str">
        <f>IF('Atual-TXT'!A5830&lt;&gt;"",LEFT('Atual-TXT'!A5830,15),"")</f>
        <v/>
      </c>
      <c r="B5809" s="11" t="str">
        <f>IF('Atual-TXT'!A5830&lt;&gt;"",RIGHT(LEFT('Atual-TXT'!A5830,51),34),"")</f>
        <v/>
      </c>
      <c r="C5809" s="12" t="str">
        <f>IF('Atual-TXT'!A5830&lt;&gt;"",VALUE(RIGHT(LEFT('Atual-TXT'!A5830,75),23)),"")</f>
        <v/>
      </c>
      <c r="D5809" s="11" t="str">
        <f>IF('Atual-TXT'!A5830&lt;&gt;"",RIGHT(LEFT('Atual-TXT'!A5830,77),1),"")</f>
        <v/>
      </c>
      <c r="E5809" s="12" t="str">
        <f>IF('Atual-TXT'!A5830&lt;&gt;"",IF(MOD(VALUE(LEFT(A5809,1)),2)=1,IF(D5809="D",C5809,-C5809),IF(D5809="C",C5809,-C5809)),"")</f>
        <v/>
      </c>
    </row>
    <row r="5810" spans="1:5" x14ac:dyDescent="0.2">
      <c r="A5810" s="11" t="str">
        <f>IF('Atual-TXT'!A5831&lt;&gt;"",LEFT('Atual-TXT'!A5831,15),"")</f>
        <v/>
      </c>
      <c r="B5810" s="11" t="str">
        <f>IF('Atual-TXT'!A5831&lt;&gt;"",RIGHT(LEFT('Atual-TXT'!A5831,51),34),"")</f>
        <v/>
      </c>
      <c r="C5810" s="12" t="str">
        <f>IF('Atual-TXT'!A5831&lt;&gt;"",VALUE(RIGHT(LEFT('Atual-TXT'!A5831,75),23)),"")</f>
        <v/>
      </c>
      <c r="D5810" s="11" t="str">
        <f>IF('Atual-TXT'!A5831&lt;&gt;"",RIGHT(LEFT('Atual-TXT'!A5831,77),1),"")</f>
        <v/>
      </c>
      <c r="E5810" s="12" t="str">
        <f>IF('Atual-TXT'!A5831&lt;&gt;"",IF(MOD(VALUE(LEFT(A5810,1)),2)=1,IF(D5810="D",C5810,-C5810),IF(D5810="C",C5810,-C5810)),"")</f>
        <v/>
      </c>
    </row>
    <row r="5811" spans="1:5" x14ac:dyDescent="0.2">
      <c r="A5811" s="11" t="str">
        <f>IF('Atual-TXT'!A5832&lt;&gt;"",LEFT('Atual-TXT'!A5832,15),"")</f>
        <v/>
      </c>
      <c r="B5811" s="11" t="str">
        <f>IF('Atual-TXT'!A5832&lt;&gt;"",RIGHT(LEFT('Atual-TXT'!A5832,51),34),"")</f>
        <v/>
      </c>
      <c r="C5811" s="12" t="str">
        <f>IF('Atual-TXT'!A5832&lt;&gt;"",VALUE(RIGHT(LEFT('Atual-TXT'!A5832,75),23)),"")</f>
        <v/>
      </c>
      <c r="D5811" s="11" t="str">
        <f>IF('Atual-TXT'!A5832&lt;&gt;"",RIGHT(LEFT('Atual-TXT'!A5832,77),1),"")</f>
        <v/>
      </c>
      <c r="E5811" s="12" t="str">
        <f>IF('Atual-TXT'!A5832&lt;&gt;"",IF(MOD(VALUE(LEFT(A5811,1)),2)=1,IF(D5811="D",C5811,-C5811),IF(D5811="C",C5811,-C5811)),"")</f>
        <v/>
      </c>
    </row>
    <row r="5812" spans="1:5" x14ac:dyDescent="0.2">
      <c r="A5812" s="11" t="str">
        <f>IF('Atual-TXT'!A5833&lt;&gt;"",LEFT('Atual-TXT'!A5833,15),"")</f>
        <v/>
      </c>
      <c r="B5812" s="11" t="str">
        <f>IF('Atual-TXT'!A5833&lt;&gt;"",RIGHT(LEFT('Atual-TXT'!A5833,51),34),"")</f>
        <v/>
      </c>
      <c r="C5812" s="12" t="str">
        <f>IF('Atual-TXT'!A5833&lt;&gt;"",VALUE(RIGHT(LEFT('Atual-TXT'!A5833,75),23)),"")</f>
        <v/>
      </c>
      <c r="D5812" s="11" t="str">
        <f>IF('Atual-TXT'!A5833&lt;&gt;"",RIGHT(LEFT('Atual-TXT'!A5833,77),1),"")</f>
        <v/>
      </c>
      <c r="E5812" s="12" t="str">
        <f>IF('Atual-TXT'!A5833&lt;&gt;"",IF(MOD(VALUE(LEFT(A5812,1)),2)=1,IF(D5812="D",C5812,-C5812),IF(D5812="C",C5812,-C5812)),"")</f>
        <v/>
      </c>
    </row>
    <row r="5813" spans="1:5" x14ac:dyDescent="0.2">
      <c r="A5813" s="11" t="str">
        <f>IF('Atual-TXT'!A5834&lt;&gt;"",LEFT('Atual-TXT'!A5834,15),"")</f>
        <v/>
      </c>
      <c r="B5813" s="11" t="str">
        <f>IF('Atual-TXT'!A5834&lt;&gt;"",RIGHT(LEFT('Atual-TXT'!A5834,51),34),"")</f>
        <v/>
      </c>
      <c r="C5813" s="12" t="str">
        <f>IF('Atual-TXT'!A5834&lt;&gt;"",VALUE(RIGHT(LEFT('Atual-TXT'!A5834,75),23)),"")</f>
        <v/>
      </c>
      <c r="D5813" s="11" t="str">
        <f>IF('Atual-TXT'!A5834&lt;&gt;"",RIGHT(LEFT('Atual-TXT'!A5834,77),1),"")</f>
        <v/>
      </c>
      <c r="E5813" s="12" t="str">
        <f>IF('Atual-TXT'!A5834&lt;&gt;"",IF(MOD(VALUE(LEFT(A5813,1)),2)=1,IF(D5813="D",C5813,-C5813),IF(D5813="C",C5813,-C5813)),"")</f>
        <v/>
      </c>
    </row>
    <row r="5814" spans="1:5" x14ac:dyDescent="0.2">
      <c r="A5814" s="11" t="str">
        <f>IF('Atual-TXT'!A5835&lt;&gt;"",LEFT('Atual-TXT'!A5835,15),"")</f>
        <v/>
      </c>
      <c r="B5814" s="11" t="str">
        <f>IF('Atual-TXT'!A5835&lt;&gt;"",RIGHT(LEFT('Atual-TXT'!A5835,51),34),"")</f>
        <v/>
      </c>
      <c r="C5814" s="12" t="str">
        <f>IF('Atual-TXT'!A5835&lt;&gt;"",VALUE(RIGHT(LEFT('Atual-TXT'!A5835,75),23)),"")</f>
        <v/>
      </c>
      <c r="D5814" s="11" t="str">
        <f>IF('Atual-TXT'!A5835&lt;&gt;"",RIGHT(LEFT('Atual-TXT'!A5835,77),1),"")</f>
        <v/>
      </c>
      <c r="E5814" s="12" t="str">
        <f>IF('Atual-TXT'!A5835&lt;&gt;"",IF(MOD(VALUE(LEFT(A5814,1)),2)=1,IF(D5814="D",C5814,-C5814),IF(D5814="C",C5814,-C5814)),"")</f>
        <v/>
      </c>
    </row>
    <row r="5815" spans="1:5" x14ac:dyDescent="0.2">
      <c r="A5815" s="11" t="str">
        <f>IF('Atual-TXT'!A5836&lt;&gt;"",LEFT('Atual-TXT'!A5836,15),"")</f>
        <v/>
      </c>
      <c r="B5815" s="11" t="str">
        <f>IF('Atual-TXT'!A5836&lt;&gt;"",RIGHT(LEFT('Atual-TXT'!A5836,51),34),"")</f>
        <v/>
      </c>
      <c r="C5815" s="12" t="str">
        <f>IF('Atual-TXT'!A5836&lt;&gt;"",VALUE(RIGHT(LEFT('Atual-TXT'!A5836,75),23)),"")</f>
        <v/>
      </c>
      <c r="D5815" s="11" t="str">
        <f>IF('Atual-TXT'!A5836&lt;&gt;"",RIGHT(LEFT('Atual-TXT'!A5836,77),1),"")</f>
        <v/>
      </c>
      <c r="E5815" s="12" t="str">
        <f>IF('Atual-TXT'!A5836&lt;&gt;"",IF(MOD(VALUE(LEFT(A5815,1)),2)=1,IF(D5815="D",C5815,-C5815),IF(D5815="C",C5815,-C5815)),"")</f>
        <v/>
      </c>
    </row>
    <row r="5816" spans="1:5" x14ac:dyDescent="0.2">
      <c r="A5816" s="11" t="str">
        <f>IF('Atual-TXT'!A5837&lt;&gt;"",LEFT('Atual-TXT'!A5837,15),"")</f>
        <v/>
      </c>
      <c r="B5816" s="11" t="str">
        <f>IF('Atual-TXT'!A5837&lt;&gt;"",RIGHT(LEFT('Atual-TXT'!A5837,51),34),"")</f>
        <v/>
      </c>
      <c r="C5816" s="12" t="str">
        <f>IF('Atual-TXT'!A5837&lt;&gt;"",VALUE(RIGHT(LEFT('Atual-TXT'!A5837,75),23)),"")</f>
        <v/>
      </c>
      <c r="D5816" s="11" t="str">
        <f>IF('Atual-TXT'!A5837&lt;&gt;"",RIGHT(LEFT('Atual-TXT'!A5837,77),1),"")</f>
        <v/>
      </c>
      <c r="E5816" s="12" t="str">
        <f>IF('Atual-TXT'!A5837&lt;&gt;"",IF(MOD(VALUE(LEFT(A5816,1)),2)=1,IF(D5816="D",C5816,-C5816),IF(D5816="C",C5816,-C5816)),"")</f>
        <v/>
      </c>
    </row>
    <row r="5817" spans="1:5" x14ac:dyDescent="0.2">
      <c r="A5817" s="11" t="str">
        <f>IF('Atual-TXT'!A5838&lt;&gt;"",LEFT('Atual-TXT'!A5838,15),"")</f>
        <v/>
      </c>
      <c r="B5817" s="11" t="str">
        <f>IF('Atual-TXT'!A5838&lt;&gt;"",RIGHT(LEFT('Atual-TXT'!A5838,51),34),"")</f>
        <v/>
      </c>
      <c r="C5817" s="12" t="str">
        <f>IF('Atual-TXT'!A5838&lt;&gt;"",VALUE(RIGHT(LEFT('Atual-TXT'!A5838,75),23)),"")</f>
        <v/>
      </c>
      <c r="D5817" s="11" t="str">
        <f>IF('Atual-TXT'!A5838&lt;&gt;"",RIGHT(LEFT('Atual-TXT'!A5838,77),1),"")</f>
        <v/>
      </c>
      <c r="E5817" s="12" t="str">
        <f>IF('Atual-TXT'!A5838&lt;&gt;"",IF(MOD(VALUE(LEFT(A5817,1)),2)=1,IF(D5817="D",C5817,-C5817),IF(D5817="C",C5817,-C5817)),"")</f>
        <v/>
      </c>
    </row>
    <row r="5818" spans="1:5" x14ac:dyDescent="0.2">
      <c r="A5818" s="11" t="str">
        <f>IF('Atual-TXT'!A5839&lt;&gt;"",LEFT('Atual-TXT'!A5839,15),"")</f>
        <v/>
      </c>
      <c r="B5818" s="11" t="str">
        <f>IF('Atual-TXT'!A5839&lt;&gt;"",RIGHT(LEFT('Atual-TXT'!A5839,51),34),"")</f>
        <v/>
      </c>
      <c r="C5818" s="12" t="str">
        <f>IF('Atual-TXT'!A5839&lt;&gt;"",VALUE(RIGHT(LEFT('Atual-TXT'!A5839,75),23)),"")</f>
        <v/>
      </c>
      <c r="D5818" s="11" t="str">
        <f>IF('Atual-TXT'!A5839&lt;&gt;"",RIGHT(LEFT('Atual-TXT'!A5839,77),1),"")</f>
        <v/>
      </c>
      <c r="E5818" s="12" t="str">
        <f>IF('Atual-TXT'!A5839&lt;&gt;"",IF(MOD(VALUE(LEFT(A5818,1)),2)=1,IF(D5818="D",C5818,-C5818),IF(D5818="C",C5818,-C5818)),"")</f>
        <v/>
      </c>
    </row>
    <row r="5819" spans="1:5" x14ac:dyDescent="0.2">
      <c r="A5819" s="11" t="str">
        <f>IF('Atual-TXT'!A5840&lt;&gt;"",LEFT('Atual-TXT'!A5840,15),"")</f>
        <v/>
      </c>
      <c r="B5819" s="11" t="str">
        <f>IF('Atual-TXT'!A5840&lt;&gt;"",RIGHT(LEFT('Atual-TXT'!A5840,51),34),"")</f>
        <v/>
      </c>
      <c r="C5819" s="12" t="str">
        <f>IF('Atual-TXT'!A5840&lt;&gt;"",VALUE(RIGHT(LEFT('Atual-TXT'!A5840,75),23)),"")</f>
        <v/>
      </c>
      <c r="D5819" s="11" t="str">
        <f>IF('Atual-TXT'!A5840&lt;&gt;"",RIGHT(LEFT('Atual-TXT'!A5840,77),1),"")</f>
        <v/>
      </c>
      <c r="E5819" s="12" t="str">
        <f>IF('Atual-TXT'!A5840&lt;&gt;"",IF(MOD(VALUE(LEFT(A5819,1)),2)=1,IF(D5819="D",C5819,-C5819),IF(D5819="C",C5819,-C5819)),"")</f>
        <v/>
      </c>
    </row>
    <row r="5820" spans="1:5" x14ac:dyDescent="0.2">
      <c r="A5820" s="11" t="str">
        <f>IF('Atual-TXT'!A5841&lt;&gt;"",LEFT('Atual-TXT'!A5841,15),"")</f>
        <v/>
      </c>
      <c r="B5820" s="11" t="str">
        <f>IF('Atual-TXT'!A5841&lt;&gt;"",RIGHT(LEFT('Atual-TXT'!A5841,51),34),"")</f>
        <v/>
      </c>
      <c r="C5820" s="12" t="str">
        <f>IF('Atual-TXT'!A5841&lt;&gt;"",VALUE(RIGHT(LEFT('Atual-TXT'!A5841,75),23)),"")</f>
        <v/>
      </c>
      <c r="D5820" s="11" t="str">
        <f>IF('Atual-TXT'!A5841&lt;&gt;"",RIGHT(LEFT('Atual-TXT'!A5841,77),1),"")</f>
        <v/>
      </c>
      <c r="E5820" s="12" t="str">
        <f>IF('Atual-TXT'!A5841&lt;&gt;"",IF(MOD(VALUE(LEFT(A5820,1)),2)=1,IF(D5820="D",C5820,-C5820),IF(D5820="C",C5820,-C5820)),"")</f>
        <v/>
      </c>
    </row>
    <row r="5821" spans="1:5" x14ac:dyDescent="0.2">
      <c r="A5821" s="11" t="str">
        <f>IF('Atual-TXT'!A5842&lt;&gt;"",LEFT('Atual-TXT'!A5842,15),"")</f>
        <v/>
      </c>
      <c r="B5821" s="11" t="str">
        <f>IF('Atual-TXT'!A5842&lt;&gt;"",RIGHT(LEFT('Atual-TXT'!A5842,51),34),"")</f>
        <v/>
      </c>
      <c r="C5821" s="12" t="str">
        <f>IF('Atual-TXT'!A5842&lt;&gt;"",VALUE(RIGHT(LEFT('Atual-TXT'!A5842,75),23)),"")</f>
        <v/>
      </c>
      <c r="D5821" s="11" t="str">
        <f>IF('Atual-TXT'!A5842&lt;&gt;"",RIGHT(LEFT('Atual-TXT'!A5842,77),1),"")</f>
        <v/>
      </c>
      <c r="E5821" s="12" t="str">
        <f>IF('Atual-TXT'!A5842&lt;&gt;"",IF(MOD(VALUE(LEFT(A5821,1)),2)=1,IF(D5821="D",C5821,-C5821),IF(D5821="C",C5821,-C5821)),"")</f>
        <v/>
      </c>
    </row>
    <row r="5822" spans="1:5" x14ac:dyDescent="0.2">
      <c r="A5822" s="11" t="str">
        <f>IF('Atual-TXT'!A5843&lt;&gt;"",LEFT('Atual-TXT'!A5843,15),"")</f>
        <v/>
      </c>
      <c r="B5822" s="11" t="str">
        <f>IF('Atual-TXT'!A5843&lt;&gt;"",RIGHT(LEFT('Atual-TXT'!A5843,51),34),"")</f>
        <v/>
      </c>
      <c r="C5822" s="12" t="str">
        <f>IF('Atual-TXT'!A5843&lt;&gt;"",VALUE(RIGHT(LEFT('Atual-TXT'!A5843,75),23)),"")</f>
        <v/>
      </c>
      <c r="D5822" s="11" t="str">
        <f>IF('Atual-TXT'!A5843&lt;&gt;"",RIGHT(LEFT('Atual-TXT'!A5843,77),1),"")</f>
        <v/>
      </c>
      <c r="E5822" s="12" t="str">
        <f>IF('Atual-TXT'!A5843&lt;&gt;"",IF(MOD(VALUE(LEFT(A5822,1)),2)=1,IF(D5822="D",C5822,-C5822),IF(D5822="C",C5822,-C5822)),"")</f>
        <v/>
      </c>
    </row>
    <row r="5823" spans="1:5" x14ac:dyDescent="0.2">
      <c r="A5823" s="11" t="str">
        <f>IF('Atual-TXT'!A5844&lt;&gt;"",LEFT('Atual-TXT'!A5844,15),"")</f>
        <v/>
      </c>
      <c r="B5823" s="11" t="str">
        <f>IF('Atual-TXT'!A5844&lt;&gt;"",RIGHT(LEFT('Atual-TXT'!A5844,51),34),"")</f>
        <v/>
      </c>
      <c r="C5823" s="12" t="str">
        <f>IF('Atual-TXT'!A5844&lt;&gt;"",VALUE(RIGHT(LEFT('Atual-TXT'!A5844,75),23)),"")</f>
        <v/>
      </c>
      <c r="D5823" s="11" t="str">
        <f>IF('Atual-TXT'!A5844&lt;&gt;"",RIGHT(LEFT('Atual-TXT'!A5844,77),1),"")</f>
        <v/>
      </c>
      <c r="E5823" s="12" t="str">
        <f>IF('Atual-TXT'!A5844&lt;&gt;"",IF(MOD(VALUE(LEFT(A5823,1)),2)=1,IF(D5823="D",C5823,-C5823),IF(D5823="C",C5823,-C5823)),"")</f>
        <v/>
      </c>
    </row>
    <row r="5824" spans="1:5" x14ac:dyDescent="0.2">
      <c r="A5824" s="11" t="str">
        <f>IF('Atual-TXT'!A5845&lt;&gt;"",LEFT('Atual-TXT'!A5845,15),"")</f>
        <v/>
      </c>
      <c r="B5824" s="11" t="str">
        <f>IF('Atual-TXT'!A5845&lt;&gt;"",RIGHT(LEFT('Atual-TXT'!A5845,51),34),"")</f>
        <v/>
      </c>
      <c r="C5824" s="12" t="str">
        <f>IF('Atual-TXT'!A5845&lt;&gt;"",VALUE(RIGHT(LEFT('Atual-TXT'!A5845,75),23)),"")</f>
        <v/>
      </c>
      <c r="D5824" s="11" t="str">
        <f>IF('Atual-TXT'!A5845&lt;&gt;"",RIGHT(LEFT('Atual-TXT'!A5845,77),1),"")</f>
        <v/>
      </c>
      <c r="E5824" s="12" t="str">
        <f>IF('Atual-TXT'!A5845&lt;&gt;"",IF(MOD(VALUE(LEFT(A5824,1)),2)=1,IF(D5824="D",C5824,-C5824),IF(D5824="C",C5824,-C5824)),"")</f>
        <v/>
      </c>
    </row>
    <row r="5825" spans="1:5" x14ac:dyDescent="0.2">
      <c r="A5825" s="11" t="str">
        <f>IF('Atual-TXT'!A5846&lt;&gt;"",LEFT('Atual-TXT'!A5846,15),"")</f>
        <v/>
      </c>
      <c r="B5825" s="11" t="str">
        <f>IF('Atual-TXT'!A5846&lt;&gt;"",RIGHT(LEFT('Atual-TXT'!A5846,51),34),"")</f>
        <v/>
      </c>
      <c r="C5825" s="12" t="str">
        <f>IF('Atual-TXT'!A5846&lt;&gt;"",VALUE(RIGHT(LEFT('Atual-TXT'!A5846,75),23)),"")</f>
        <v/>
      </c>
      <c r="D5825" s="11" t="str">
        <f>IF('Atual-TXT'!A5846&lt;&gt;"",RIGHT(LEFT('Atual-TXT'!A5846,77),1),"")</f>
        <v/>
      </c>
      <c r="E5825" s="12" t="str">
        <f>IF('Atual-TXT'!A5846&lt;&gt;"",IF(MOD(VALUE(LEFT(A5825,1)),2)=1,IF(D5825="D",C5825,-C5825),IF(D5825="C",C5825,-C5825)),"")</f>
        <v/>
      </c>
    </row>
    <row r="5826" spans="1:5" x14ac:dyDescent="0.2">
      <c r="A5826" s="11" t="str">
        <f>IF('Atual-TXT'!A5847&lt;&gt;"",LEFT('Atual-TXT'!A5847,15),"")</f>
        <v/>
      </c>
      <c r="B5826" s="11" t="str">
        <f>IF('Atual-TXT'!A5847&lt;&gt;"",RIGHT(LEFT('Atual-TXT'!A5847,51),34),"")</f>
        <v/>
      </c>
      <c r="C5826" s="12" t="str">
        <f>IF('Atual-TXT'!A5847&lt;&gt;"",VALUE(RIGHT(LEFT('Atual-TXT'!A5847,75),23)),"")</f>
        <v/>
      </c>
      <c r="D5826" s="11" t="str">
        <f>IF('Atual-TXT'!A5847&lt;&gt;"",RIGHT(LEFT('Atual-TXT'!A5847,77),1),"")</f>
        <v/>
      </c>
      <c r="E5826" s="12" t="str">
        <f>IF('Atual-TXT'!A5847&lt;&gt;"",IF(MOD(VALUE(LEFT(A5826,1)),2)=1,IF(D5826="D",C5826,-C5826),IF(D5826="C",C5826,-C5826)),"")</f>
        <v/>
      </c>
    </row>
    <row r="5827" spans="1:5" x14ac:dyDescent="0.2">
      <c r="A5827" s="11" t="str">
        <f>IF('Atual-TXT'!A5848&lt;&gt;"",LEFT('Atual-TXT'!A5848,15),"")</f>
        <v/>
      </c>
      <c r="B5827" s="11" t="str">
        <f>IF('Atual-TXT'!A5848&lt;&gt;"",RIGHT(LEFT('Atual-TXT'!A5848,51),34),"")</f>
        <v/>
      </c>
      <c r="C5827" s="12" t="str">
        <f>IF('Atual-TXT'!A5848&lt;&gt;"",VALUE(RIGHT(LEFT('Atual-TXT'!A5848,75),23)),"")</f>
        <v/>
      </c>
      <c r="D5827" s="11" t="str">
        <f>IF('Atual-TXT'!A5848&lt;&gt;"",RIGHT(LEFT('Atual-TXT'!A5848,77),1),"")</f>
        <v/>
      </c>
      <c r="E5827" s="12" t="str">
        <f>IF('Atual-TXT'!A5848&lt;&gt;"",IF(MOD(VALUE(LEFT(A5827,1)),2)=1,IF(D5827="D",C5827,-C5827),IF(D5827="C",C5827,-C5827)),"")</f>
        <v/>
      </c>
    </row>
    <row r="5828" spans="1:5" x14ac:dyDescent="0.2">
      <c r="A5828" s="11" t="str">
        <f>IF('Atual-TXT'!A5849&lt;&gt;"",LEFT('Atual-TXT'!A5849,15),"")</f>
        <v/>
      </c>
      <c r="B5828" s="11" t="str">
        <f>IF('Atual-TXT'!A5849&lt;&gt;"",RIGHT(LEFT('Atual-TXT'!A5849,51),34),"")</f>
        <v/>
      </c>
      <c r="C5828" s="12" t="str">
        <f>IF('Atual-TXT'!A5849&lt;&gt;"",VALUE(RIGHT(LEFT('Atual-TXT'!A5849,75),23)),"")</f>
        <v/>
      </c>
      <c r="D5828" s="11" t="str">
        <f>IF('Atual-TXT'!A5849&lt;&gt;"",RIGHT(LEFT('Atual-TXT'!A5849,77),1),"")</f>
        <v/>
      </c>
      <c r="E5828" s="12" t="str">
        <f>IF('Atual-TXT'!A5849&lt;&gt;"",IF(MOD(VALUE(LEFT(A5828,1)),2)=1,IF(D5828="D",C5828,-C5828),IF(D5828="C",C5828,-C5828)),"")</f>
        <v/>
      </c>
    </row>
    <row r="5829" spans="1:5" x14ac:dyDescent="0.2">
      <c r="A5829" s="11" t="str">
        <f>IF('Atual-TXT'!A5850&lt;&gt;"",LEFT('Atual-TXT'!A5850,15),"")</f>
        <v/>
      </c>
      <c r="B5829" s="11" t="str">
        <f>IF('Atual-TXT'!A5850&lt;&gt;"",RIGHT(LEFT('Atual-TXT'!A5850,51),34),"")</f>
        <v/>
      </c>
      <c r="C5829" s="12" t="str">
        <f>IF('Atual-TXT'!A5850&lt;&gt;"",VALUE(RIGHT(LEFT('Atual-TXT'!A5850,75),23)),"")</f>
        <v/>
      </c>
      <c r="D5829" s="11" t="str">
        <f>IF('Atual-TXT'!A5850&lt;&gt;"",RIGHT(LEFT('Atual-TXT'!A5850,77),1),"")</f>
        <v/>
      </c>
      <c r="E5829" s="12" t="str">
        <f>IF('Atual-TXT'!A5850&lt;&gt;"",IF(MOD(VALUE(LEFT(A5829,1)),2)=1,IF(D5829="D",C5829,-C5829),IF(D5829="C",C5829,-C5829)),"")</f>
        <v/>
      </c>
    </row>
    <row r="5830" spans="1:5" x14ac:dyDescent="0.2">
      <c r="A5830" s="11" t="str">
        <f>IF('Atual-TXT'!A5851&lt;&gt;"",LEFT('Atual-TXT'!A5851,15),"")</f>
        <v/>
      </c>
      <c r="B5830" s="11" t="str">
        <f>IF('Atual-TXT'!A5851&lt;&gt;"",RIGHT(LEFT('Atual-TXT'!A5851,51),34),"")</f>
        <v/>
      </c>
      <c r="C5830" s="12" t="str">
        <f>IF('Atual-TXT'!A5851&lt;&gt;"",VALUE(RIGHT(LEFT('Atual-TXT'!A5851,75),23)),"")</f>
        <v/>
      </c>
      <c r="D5830" s="11" t="str">
        <f>IF('Atual-TXT'!A5851&lt;&gt;"",RIGHT(LEFT('Atual-TXT'!A5851,77),1),"")</f>
        <v/>
      </c>
      <c r="E5830" s="12" t="str">
        <f>IF('Atual-TXT'!A5851&lt;&gt;"",IF(MOD(VALUE(LEFT(A5830,1)),2)=1,IF(D5830="D",C5830,-C5830),IF(D5830="C",C5830,-C5830)),"")</f>
        <v/>
      </c>
    </row>
    <row r="5831" spans="1:5" x14ac:dyDescent="0.2">
      <c r="A5831" s="11" t="str">
        <f>IF('Atual-TXT'!A5852&lt;&gt;"",LEFT('Atual-TXT'!A5852,15),"")</f>
        <v/>
      </c>
      <c r="B5831" s="11" t="str">
        <f>IF('Atual-TXT'!A5852&lt;&gt;"",RIGHT(LEFT('Atual-TXT'!A5852,51),34),"")</f>
        <v/>
      </c>
      <c r="C5831" s="12" t="str">
        <f>IF('Atual-TXT'!A5852&lt;&gt;"",VALUE(RIGHT(LEFT('Atual-TXT'!A5852,75),23)),"")</f>
        <v/>
      </c>
      <c r="D5831" s="11" t="str">
        <f>IF('Atual-TXT'!A5852&lt;&gt;"",RIGHT(LEFT('Atual-TXT'!A5852,77),1),"")</f>
        <v/>
      </c>
      <c r="E5831" s="12" t="str">
        <f>IF('Atual-TXT'!A5852&lt;&gt;"",IF(MOD(VALUE(LEFT(A5831,1)),2)=1,IF(D5831="D",C5831,-C5831),IF(D5831="C",C5831,-C5831)),"")</f>
        <v/>
      </c>
    </row>
    <row r="5832" spans="1:5" x14ac:dyDescent="0.2">
      <c r="A5832" s="11" t="str">
        <f>IF('Atual-TXT'!A5853&lt;&gt;"",LEFT('Atual-TXT'!A5853,15),"")</f>
        <v/>
      </c>
      <c r="B5832" s="11" t="str">
        <f>IF('Atual-TXT'!A5853&lt;&gt;"",RIGHT(LEFT('Atual-TXT'!A5853,51),34),"")</f>
        <v/>
      </c>
      <c r="C5832" s="12" t="str">
        <f>IF('Atual-TXT'!A5853&lt;&gt;"",VALUE(RIGHT(LEFT('Atual-TXT'!A5853,75),23)),"")</f>
        <v/>
      </c>
      <c r="D5832" s="11" t="str">
        <f>IF('Atual-TXT'!A5853&lt;&gt;"",RIGHT(LEFT('Atual-TXT'!A5853,77),1),"")</f>
        <v/>
      </c>
      <c r="E5832" s="12" t="str">
        <f>IF('Atual-TXT'!A5853&lt;&gt;"",IF(MOD(VALUE(LEFT(A5832,1)),2)=1,IF(D5832="D",C5832,-C5832),IF(D5832="C",C5832,-C5832)),"")</f>
        <v/>
      </c>
    </row>
    <row r="5833" spans="1:5" x14ac:dyDescent="0.2">
      <c r="A5833" s="11" t="str">
        <f>IF('Atual-TXT'!A5854&lt;&gt;"",LEFT('Atual-TXT'!A5854,15),"")</f>
        <v/>
      </c>
      <c r="B5833" s="11" t="str">
        <f>IF('Atual-TXT'!A5854&lt;&gt;"",RIGHT(LEFT('Atual-TXT'!A5854,51),34),"")</f>
        <v/>
      </c>
      <c r="C5833" s="12" t="str">
        <f>IF('Atual-TXT'!A5854&lt;&gt;"",VALUE(RIGHT(LEFT('Atual-TXT'!A5854,75),23)),"")</f>
        <v/>
      </c>
      <c r="D5833" s="11" t="str">
        <f>IF('Atual-TXT'!A5854&lt;&gt;"",RIGHT(LEFT('Atual-TXT'!A5854,77),1),"")</f>
        <v/>
      </c>
      <c r="E5833" s="12" t="str">
        <f>IF('Atual-TXT'!A5854&lt;&gt;"",IF(MOD(VALUE(LEFT(A5833,1)),2)=1,IF(D5833="D",C5833,-C5833),IF(D5833="C",C5833,-C5833)),"")</f>
        <v/>
      </c>
    </row>
    <row r="5834" spans="1:5" x14ac:dyDescent="0.2">
      <c r="A5834" s="11" t="str">
        <f>IF('Atual-TXT'!A5855&lt;&gt;"",LEFT('Atual-TXT'!A5855,15),"")</f>
        <v/>
      </c>
      <c r="B5834" s="11" t="str">
        <f>IF('Atual-TXT'!A5855&lt;&gt;"",RIGHT(LEFT('Atual-TXT'!A5855,51),34),"")</f>
        <v/>
      </c>
      <c r="C5834" s="12" t="str">
        <f>IF('Atual-TXT'!A5855&lt;&gt;"",VALUE(RIGHT(LEFT('Atual-TXT'!A5855,75),23)),"")</f>
        <v/>
      </c>
      <c r="D5834" s="11" t="str">
        <f>IF('Atual-TXT'!A5855&lt;&gt;"",RIGHT(LEFT('Atual-TXT'!A5855,77),1),"")</f>
        <v/>
      </c>
      <c r="E5834" s="12" t="str">
        <f>IF('Atual-TXT'!A5855&lt;&gt;"",IF(MOD(VALUE(LEFT(A5834,1)),2)=1,IF(D5834="D",C5834,-C5834),IF(D5834="C",C5834,-C5834)),"")</f>
        <v/>
      </c>
    </row>
    <row r="5835" spans="1:5" x14ac:dyDescent="0.2">
      <c r="A5835" s="11" t="str">
        <f>IF('Atual-TXT'!A5856&lt;&gt;"",LEFT('Atual-TXT'!A5856,15),"")</f>
        <v/>
      </c>
      <c r="B5835" s="11" t="str">
        <f>IF('Atual-TXT'!A5856&lt;&gt;"",RIGHT(LEFT('Atual-TXT'!A5856,51),34),"")</f>
        <v/>
      </c>
      <c r="C5835" s="12" t="str">
        <f>IF('Atual-TXT'!A5856&lt;&gt;"",VALUE(RIGHT(LEFT('Atual-TXT'!A5856,75),23)),"")</f>
        <v/>
      </c>
      <c r="D5835" s="11" t="str">
        <f>IF('Atual-TXT'!A5856&lt;&gt;"",RIGHT(LEFT('Atual-TXT'!A5856,77),1),"")</f>
        <v/>
      </c>
      <c r="E5835" s="12" t="str">
        <f>IF('Atual-TXT'!A5856&lt;&gt;"",IF(MOD(VALUE(LEFT(A5835,1)),2)=1,IF(D5835="D",C5835,-C5835),IF(D5835="C",C5835,-C5835)),"")</f>
        <v/>
      </c>
    </row>
    <row r="5836" spans="1:5" x14ac:dyDescent="0.2">
      <c r="A5836" s="11" t="str">
        <f>IF('Atual-TXT'!A5857&lt;&gt;"",LEFT('Atual-TXT'!A5857,15),"")</f>
        <v/>
      </c>
      <c r="B5836" s="11" t="str">
        <f>IF('Atual-TXT'!A5857&lt;&gt;"",RIGHT(LEFT('Atual-TXT'!A5857,51),34),"")</f>
        <v/>
      </c>
      <c r="C5836" s="12" t="str">
        <f>IF('Atual-TXT'!A5857&lt;&gt;"",VALUE(RIGHT(LEFT('Atual-TXT'!A5857,75),23)),"")</f>
        <v/>
      </c>
      <c r="D5836" s="11" t="str">
        <f>IF('Atual-TXT'!A5857&lt;&gt;"",RIGHT(LEFT('Atual-TXT'!A5857,77),1),"")</f>
        <v/>
      </c>
      <c r="E5836" s="12" t="str">
        <f>IF('Atual-TXT'!A5857&lt;&gt;"",IF(MOD(VALUE(LEFT(A5836,1)),2)=1,IF(D5836="D",C5836,-C5836),IF(D5836="C",C5836,-C5836)),"")</f>
        <v/>
      </c>
    </row>
    <row r="5837" spans="1:5" x14ac:dyDescent="0.2">
      <c r="A5837" s="11" t="str">
        <f>IF('Atual-TXT'!A5858&lt;&gt;"",LEFT('Atual-TXT'!A5858,15),"")</f>
        <v/>
      </c>
      <c r="B5837" s="11" t="str">
        <f>IF('Atual-TXT'!A5858&lt;&gt;"",RIGHT(LEFT('Atual-TXT'!A5858,51),34),"")</f>
        <v/>
      </c>
      <c r="C5837" s="12" t="str">
        <f>IF('Atual-TXT'!A5858&lt;&gt;"",VALUE(RIGHT(LEFT('Atual-TXT'!A5858,75),23)),"")</f>
        <v/>
      </c>
      <c r="D5837" s="11" t="str">
        <f>IF('Atual-TXT'!A5858&lt;&gt;"",RIGHT(LEFT('Atual-TXT'!A5858,77),1),"")</f>
        <v/>
      </c>
      <c r="E5837" s="12" t="str">
        <f>IF('Atual-TXT'!A5858&lt;&gt;"",IF(MOD(VALUE(LEFT(A5837,1)),2)=1,IF(D5837="D",C5837,-C5837),IF(D5837="C",C5837,-C5837)),"")</f>
        <v/>
      </c>
    </row>
    <row r="5838" spans="1:5" x14ac:dyDescent="0.2">
      <c r="A5838" s="11" t="str">
        <f>IF('Atual-TXT'!A5859&lt;&gt;"",LEFT('Atual-TXT'!A5859,15),"")</f>
        <v/>
      </c>
      <c r="B5838" s="11" t="str">
        <f>IF('Atual-TXT'!A5859&lt;&gt;"",RIGHT(LEFT('Atual-TXT'!A5859,51),34),"")</f>
        <v/>
      </c>
      <c r="C5838" s="12" t="str">
        <f>IF('Atual-TXT'!A5859&lt;&gt;"",VALUE(RIGHT(LEFT('Atual-TXT'!A5859,75),23)),"")</f>
        <v/>
      </c>
      <c r="D5838" s="11" t="str">
        <f>IF('Atual-TXT'!A5859&lt;&gt;"",RIGHT(LEFT('Atual-TXT'!A5859,77),1),"")</f>
        <v/>
      </c>
      <c r="E5838" s="12" t="str">
        <f>IF('Atual-TXT'!A5859&lt;&gt;"",IF(MOD(VALUE(LEFT(A5838,1)),2)=1,IF(D5838="D",C5838,-C5838),IF(D5838="C",C5838,-C5838)),"")</f>
        <v/>
      </c>
    </row>
    <row r="5839" spans="1:5" x14ac:dyDescent="0.2">
      <c r="A5839" s="11" t="str">
        <f>IF('Atual-TXT'!A5860&lt;&gt;"",LEFT('Atual-TXT'!A5860,15),"")</f>
        <v/>
      </c>
      <c r="B5839" s="11" t="str">
        <f>IF('Atual-TXT'!A5860&lt;&gt;"",RIGHT(LEFT('Atual-TXT'!A5860,51),34),"")</f>
        <v/>
      </c>
      <c r="C5839" s="12" t="str">
        <f>IF('Atual-TXT'!A5860&lt;&gt;"",VALUE(RIGHT(LEFT('Atual-TXT'!A5860,75),23)),"")</f>
        <v/>
      </c>
      <c r="D5839" s="11" t="str">
        <f>IF('Atual-TXT'!A5860&lt;&gt;"",RIGHT(LEFT('Atual-TXT'!A5860,77),1),"")</f>
        <v/>
      </c>
      <c r="E5839" s="12" t="str">
        <f>IF('Atual-TXT'!A5860&lt;&gt;"",IF(MOD(VALUE(LEFT(A5839,1)),2)=1,IF(D5839="D",C5839,-C5839),IF(D5839="C",C5839,-C5839)),"")</f>
        <v/>
      </c>
    </row>
    <row r="5840" spans="1:5" x14ac:dyDescent="0.2">
      <c r="A5840" s="11" t="str">
        <f>IF('Atual-TXT'!A5861&lt;&gt;"",LEFT('Atual-TXT'!A5861,15),"")</f>
        <v/>
      </c>
      <c r="B5840" s="11" t="str">
        <f>IF('Atual-TXT'!A5861&lt;&gt;"",RIGHT(LEFT('Atual-TXT'!A5861,51),34),"")</f>
        <v/>
      </c>
      <c r="C5840" s="12" t="str">
        <f>IF('Atual-TXT'!A5861&lt;&gt;"",VALUE(RIGHT(LEFT('Atual-TXT'!A5861,75),23)),"")</f>
        <v/>
      </c>
      <c r="D5840" s="11" t="str">
        <f>IF('Atual-TXT'!A5861&lt;&gt;"",RIGHT(LEFT('Atual-TXT'!A5861,77),1),"")</f>
        <v/>
      </c>
      <c r="E5840" s="12" t="str">
        <f>IF('Atual-TXT'!A5861&lt;&gt;"",IF(MOD(VALUE(LEFT(A5840,1)),2)=1,IF(D5840="D",C5840,-C5840),IF(D5840="C",C5840,-C5840)),"")</f>
        <v/>
      </c>
    </row>
    <row r="5841" spans="1:5" x14ac:dyDescent="0.2">
      <c r="A5841" s="11" t="str">
        <f>IF('Atual-TXT'!A5862&lt;&gt;"",LEFT('Atual-TXT'!A5862,15),"")</f>
        <v/>
      </c>
      <c r="B5841" s="11" t="str">
        <f>IF('Atual-TXT'!A5862&lt;&gt;"",RIGHT(LEFT('Atual-TXT'!A5862,51),34),"")</f>
        <v/>
      </c>
      <c r="C5841" s="12" t="str">
        <f>IF('Atual-TXT'!A5862&lt;&gt;"",VALUE(RIGHT(LEFT('Atual-TXT'!A5862,75),23)),"")</f>
        <v/>
      </c>
      <c r="D5841" s="11" t="str">
        <f>IF('Atual-TXT'!A5862&lt;&gt;"",RIGHT(LEFT('Atual-TXT'!A5862,77),1),"")</f>
        <v/>
      </c>
      <c r="E5841" s="12" t="str">
        <f>IF('Atual-TXT'!A5862&lt;&gt;"",IF(MOD(VALUE(LEFT(A5841,1)),2)=1,IF(D5841="D",C5841,-C5841),IF(D5841="C",C5841,-C5841)),"")</f>
        <v/>
      </c>
    </row>
    <row r="5842" spans="1:5" x14ac:dyDescent="0.2">
      <c r="A5842" s="11" t="str">
        <f>IF('Atual-TXT'!A5863&lt;&gt;"",LEFT('Atual-TXT'!A5863,15),"")</f>
        <v/>
      </c>
      <c r="B5842" s="11" t="str">
        <f>IF('Atual-TXT'!A5863&lt;&gt;"",RIGHT(LEFT('Atual-TXT'!A5863,51),34),"")</f>
        <v/>
      </c>
      <c r="C5842" s="12" t="str">
        <f>IF('Atual-TXT'!A5863&lt;&gt;"",VALUE(RIGHT(LEFT('Atual-TXT'!A5863,75),23)),"")</f>
        <v/>
      </c>
      <c r="D5842" s="11" t="str">
        <f>IF('Atual-TXT'!A5863&lt;&gt;"",RIGHT(LEFT('Atual-TXT'!A5863,77),1),"")</f>
        <v/>
      </c>
      <c r="E5842" s="12" t="str">
        <f>IF('Atual-TXT'!A5863&lt;&gt;"",IF(MOD(VALUE(LEFT(A5842,1)),2)=1,IF(D5842="D",C5842,-C5842),IF(D5842="C",C5842,-C5842)),"")</f>
        <v/>
      </c>
    </row>
    <row r="5843" spans="1:5" x14ac:dyDescent="0.2">
      <c r="A5843" s="11" t="str">
        <f>IF('Atual-TXT'!A5864&lt;&gt;"",LEFT('Atual-TXT'!A5864,15),"")</f>
        <v/>
      </c>
      <c r="B5843" s="11" t="str">
        <f>IF('Atual-TXT'!A5864&lt;&gt;"",RIGHT(LEFT('Atual-TXT'!A5864,51),34),"")</f>
        <v/>
      </c>
      <c r="C5843" s="12" t="str">
        <f>IF('Atual-TXT'!A5864&lt;&gt;"",VALUE(RIGHT(LEFT('Atual-TXT'!A5864,75),23)),"")</f>
        <v/>
      </c>
      <c r="D5843" s="11" t="str">
        <f>IF('Atual-TXT'!A5864&lt;&gt;"",RIGHT(LEFT('Atual-TXT'!A5864,77),1),"")</f>
        <v/>
      </c>
      <c r="E5843" s="12" t="str">
        <f>IF('Atual-TXT'!A5864&lt;&gt;"",IF(MOD(VALUE(LEFT(A5843,1)),2)=1,IF(D5843="D",C5843,-C5843),IF(D5843="C",C5843,-C5843)),"")</f>
        <v/>
      </c>
    </row>
    <row r="5844" spans="1:5" x14ac:dyDescent="0.2">
      <c r="A5844" s="11" t="str">
        <f>IF('Atual-TXT'!A5865&lt;&gt;"",LEFT('Atual-TXT'!A5865,15),"")</f>
        <v/>
      </c>
      <c r="B5844" s="11" t="str">
        <f>IF('Atual-TXT'!A5865&lt;&gt;"",RIGHT(LEFT('Atual-TXT'!A5865,51),34),"")</f>
        <v/>
      </c>
      <c r="C5844" s="12" t="str">
        <f>IF('Atual-TXT'!A5865&lt;&gt;"",VALUE(RIGHT(LEFT('Atual-TXT'!A5865,75),23)),"")</f>
        <v/>
      </c>
      <c r="D5844" s="11" t="str">
        <f>IF('Atual-TXT'!A5865&lt;&gt;"",RIGHT(LEFT('Atual-TXT'!A5865,77),1),"")</f>
        <v/>
      </c>
      <c r="E5844" s="12" t="str">
        <f>IF('Atual-TXT'!A5865&lt;&gt;"",IF(MOD(VALUE(LEFT(A5844,1)),2)=1,IF(D5844="D",C5844,-C5844),IF(D5844="C",C5844,-C5844)),"")</f>
        <v/>
      </c>
    </row>
    <row r="5845" spans="1:5" x14ac:dyDescent="0.2">
      <c r="A5845" s="11" t="str">
        <f>IF('Atual-TXT'!A5866&lt;&gt;"",LEFT('Atual-TXT'!A5866,15),"")</f>
        <v/>
      </c>
      <c r="B5845" s="11" t="str">
        <f>IF('Atual-TXT'!A5866&lt;&gt;"",RIGHT(LEFT('Atual-TXT'!A5866,51),34),"")</f>
        <v/>
      </c>
      <c r="C5845" s="12" t="str">
        <f>IF('Atual-TXT'!A5866&lt;&gt;"",VALUE(RIGHT(LEFT('Atual-TXT'!A5866,75),23)),"")</f>
        <v/>
      </c>
      <c r="D5845" s="11" t="str">
        <f>IF('Atual-TXT'!A5866&lt;&gt;"",RIGHT(LEFT('Atual-TXT'!A5866,77),1),"")</f>
        <v/>
      </c>
      <c r="E5845" s="12" t="str">
        <f>IF('Atual-TXT'!A5866&lt;&gt;"",IF(MOD(VALUE(LEFT(A5845,1)),2)=1,IF(D5845="D",C5845,-C5845),IF(D5845="C",C5845,-C5845)),"")</f>
        <v/>
      </c>
    </row>
    <row r="5846" spans="1:5" x14ac:dyDescent="0.2">
      <c r="A5846" s="11" t="str">
        <f>IF('Atual-TXT'!A5867&lt;&gt;"",LEFT('Atual-TXT'!A5867,15),"")</f>
        <v/>
      </c>
      <c r="B5846" s="11" t="str">
        <f>IF('Atual-TXT'!A5867&lt;&gt;"",RIGHT(LEFT('Atual-TXT'!A5867,51),34),"")</f>
        <v/>
      </c>
      <c r="C5846" s="12" t="str">
        <f>IF('Atual-TXT'!A5867&lt;&gt;"",VALUE(RIGHT(LEFT('Atual-TXT'!A5867,75),23)),"")</f>
        <v/>
      </c>
      <c r="D5846" s="11" t="str">
        <f>IF('Atual-TXT'!A5867&lt;&gt;"",RIGHT(LEFT('Atual-TXT'!A5867,77),1),"")</f>
        <v/>
      </c>
      <c r="E5846" s="12" t="str">
        <f>IF('Atual-TXT'!A5867&lt;&gt;"",IF(MOD(VALUE(LEFT(A5846,1)),2)=1,IF(D5846="D",C5846,-C5846),IF(D5846="C",C5846,-C5846)),"")</f>
        <v/>
      </c>
    </row>
    <row r="5847" spans="1:5" x14ac:dyDescent="0.2">
      <c r="A5847" s="11" t="str">
        <f>IF('Atual-TXT'!A5868&lt;&gt;"",LEFT('Atual-TXT'!A5868,15),"")</f>
        <v/>
      </c>
      <c r="B5847" s="11" t="str">
        <f>IF('Atual-TXT'!A5868&lt;&gt;"",RIGHT(LEFT('Atual-TXT'!A5868,51),34),"")</f>
        <v/>
      </c>
      <c r="C5847" s="12" t="str">
        <f>IF('Atual-TXT'!A5868&lt;&gt;"",VALUE(RIGHT(LEFT('Atual-TXT'!A5868,75),23)),"")</f>
        <v/>
      </c>
      <c r="D5847" s="11" t="str">
        <f>IF('Atual-TXT'!A5868&lt;&gt;"",RIGHT(LEFT('Atual-TXT'!A5868,77),1),"")</f>
        <v/>
      </c>
      <c r="E5847" s="12" t="str">
        <f>IF('Atual-TXT'!A5868&lt;&gt;"",IF(MOD(VALUE(LEFT(A5847,1)),2)=1,IF(D5847="D",C5847,-C5847),IF(D5847="C",C5847,-C5847)),"")</f>
        <v/>
      </c>
    </row>
    <row r="5848" spans="1:5" x14ac:dyDescent="0.2">
      <c r="A5848" s="11" t="str">
        <f>IF('Atual-TXT'!A5869&lt;&gt;"",LEFT('Atual-TXT'!A5869,15),"")</f>
        <v/>
      </c>
      <c r="B5848" s="11" t="str">
        <f>IF('Atual-TXT'!A5869&lt;&gt;"",RIGHT(LEFT('Atual-TXT'!A5869,51),34),"")</f>
        <v/>
      </c>
      <c r="C5848" s="12" t="str">
        <f>IF('Atual-TXT'!A5869&lt;&gt;"",VALUE(RIGHT(LEFT('Atual-TXT'!A5869,75),23)),"")</f>
        <v/>
      </c>
      <c r="D5848" s="11" t="str">
        <f>IF('Atual-TXT'!A5869&lt;&gt;"",RIGHT(LEFT('Atual-TXT'!A5869,77),1),"")</f>
        <v/>
      </c>
      <c r="E5848" s="12" t="str">
        <f>IF('Atual-TXT'!A5869&lt;&gt;"",IF(MOD(VALUE(LEFT(A5848,1)),2)=1,IF(D5848="D",C5848,-C5848),IF(D5848="C",C5848,-C5848)),"")</f>
        <v/>
      </c>
    </row>
    <row r="5849" spans="1:5" x14ac:dyDescent="0.2">
      <c r="A5849" s="11" t="str">
        <f>IF('Atual-TXT'!A5870&lt;&gt;"",LEFT('Atual-TXT'!A5870,15),"")</f>
        <v/>
      </c>
      <c r="B5849" s="11" t="str">
        <f>IF('Atual-TXT'!A5870&lt;&gt;"",RIGHT(LEFT('Atual-TXT'!A5870,51),34),"")</f>
        <v/>
      </c>
      <c r="C5849" s="12" t="str">
        <f>IF('Atual-TXT'!A5870&lt;&gt;"",VALUE(RIGHT(LEFT('Atual-TXT'!A5870,75),23)),"")</f>
        <v/>
      </c>
      <c r="D5849" s="11" t="str">
        <f>IF('Atual-TXT'!A5870&lt;&gt;"",RIGHT(LEFT('Atual-TXT'!A5870,77),1),"")</f>
        <v/>
      </c>
      <c r="E5849" s="12" t="str">
        <f>IF('Atual-TXT'!A5870&lt;&gt;"",IF(MOD(VALUE(LEFT(A5849,1)),2)=1,IF(D5849="D",C5849,-C5849),IF(D5849="C",C5849,-C5849)),"")</f>
        <v/>
      </c>
    </row>
    <row r="5850" spans="1:5" x14ac:dyDescent="0.2">
      <c r="A5850" s="11" t="str">
        <f>IF('Atual-TXT'!A5871&lt;&gt;"",LEFT('Atual-TXT'!A5871,15),"")</f>
        <v/>
      </c>
      <c r="B5850" s="11" t="str">
        <f>IF('Atual-TXT'!A5871&lt;&gt;"",RIGHT(LEFT('Atual-TXT'!A5871,51),34),"")</f>
        <v/>
      </c>
      <c r="C5850" s="12" t="str">
        <f>IF('Atual-TXT'!A5871&lt;&gt;"",VALUE(RIGHT(LEFT('Atual-TXT'!A5871,75),23)),"")</f>
        <v/>
      </c>
      <c r="D5850" s="11" t="str">
        <f>IF('Atual-TXT'!A5871&lt;&gt;"",RIGHT(LEFT('Atual-TXT'!A5871,77),1),"")</f>
        <v/>
      </c>
      <c r="E5850" s="12" t="str">
        <f>IF('Atual-TXT'!A5871&lt;&gt;"",IF(MOD(VALUE(LEFT(A5850,1)),2)=1,IF(D5850="D",C5850,-C5850),IF(D5850="C",C5850,-C5850)),"")</f>
        <v/>
      </c>
    </row>
    <row r="5851" spans="1:5" x14ac:dyDescent="0.2">
      <c r="A5851" s="11" t="str">
        <f>IF('Atual-TXT'!A5872&lt;&gt;"",LEFT('Atual-TXT'!A5872,15),"")</f>
        <v/>
      </c>
      <c r="B5851" s="11" t="str">
        <f>IF('Atual-TXT'!A5872&lt;&gt;"",RIGHT(LEFT('Atual-TXT'!A5872,51),34),"")</f>
        <v/>
      </c>
      <c r="C5851" s="12" t="str">
        <f>IF('Atual-TXT'!A5872&lt;&gt;"",VALUE(RIGHT(LEFT('Atual-TXT'!A5872,75),23)),"")</f>
        <v/>
      </c>
      <c r="D5851" s="11" t="str">
        <f>IF('Atual-TXT'!A5872&lt;&gt;"",RIGHT(LEFT('Atual-TXT'!A5872,77),1),"")</f>
        <v/>
      </c>
      <c r="E5851" s="12" t="str">
        <f>IF('Atual-TXT'!A5872&lt;&gt;"",IF(MOD(VALUE(LEFT(A5851,1)),2)=1,IF(D5851="D",C5851,-C5851),IF(D5851="C",C5851,-C5851)),"")</f>
        <v/>
      </c>
    </row>
    <row r="5852" spans="1:5" x14ac:dyDescent="0.2">
      <c r="A5852" s="11" t="str">
        <f>IF('Atual-TXT'!A5873&lt;&gt;"",LEFT('Atual-TXT'!A5873,15),"")</f>
        <v/>
      </c>
      <c r="B5852" s="11" t="str">
        <f>IF('Atual-TXT'!A5873&lt;&gt;"",RIGHT(LEFT('Atual-TXT'!A5873,51),34),"")</f>
        <v/>
      </c>
      <c r="C5852" s="12" t="str">
        <f>IF('Atual-TXT'!A5873&lt;&gt;"",VALUE(RIGHT(LEFT('Atual-TXT'!A5873,75),23)),"")</f>
        <v/>
      </c>
      <c r="D5852" s="11" t="str">
        <f>IF('Atual-TXT'!A5873&lt;&gt;"",RIGHT(LEFT('Atual-TXT'!A5873,77),1),"")</f>
        <v/>
      </c>
      <c r="E5852" s="12" t="str">
        <f>IF('Atual-TXT'!A5873&lt;&gt;"",IF(MOD(VALUE(LEFT(A5852,1)),2)=1,IF(D5852="D",C5852,-C5852),IF(D5852="C",C5852,-C5852)),"")</f>
        <v/>
      </c>
    </row>
    <row r="5853" spans="1:5" x14ac:dyDescent="0.2">
      <c r="A5853" s="11" t="str">
        <f>IF('Atual-TXT'!A5874&lt;&gt;"",LEFT('Atual-TXT'!A5874,15),"")</f>
        <v/>
      </c>
      <c r="B5853" s="11" t="str">
        <f>IF('Atual-TXT'!A5874&lt;&gt;"",RIGHT(LEFT('Atual-TXT'!A5874,51),34),"")</f>
        <v/>
      </c>
      <c r="C5853" s="12" t="str">
        <f>IF('Atual-TXT'!A5874&lt;&gt;"",VALUE(RIGHT(LEFT('Atual-TXT'!A5874,75),23)),"")</f>
        <v/>
      </c>
      <c r="D5853" s="11" t="str">
        <f>IF('Atual-TXT'!A5874&lt;&gt;"",RIGHT(LEFT('Atual-TXT'!A5874,77),1),"")</f>
        <v/>
      </c>
      <c r="E5853" s="12" t="str">
        <f>IF('Atual-TXT'!A5874&lt;&gt;"",IF(MOD(VALUE(LEFT(A5853,1)),2)=1,IF(D5853="D",C5853,-C5853),IF(D5853="C",C5853,-C5853)),"")</f>
        <v/>
      </c>
    </row>
    <row r="5854" spans="1:5" x14ac:dyDescent="0.2">
      <c r="A5854" s="11" t="str">
        <f>IF('Atual-TXT'!A5875&lt;&gt;"",LEFT('Atual-TXT'!A5875,15),"")</f>
        <v/>
      </c>
      <c r="B5854" s="11" t="str">
        <f>IF('Atual-TXT'!A5875&lt;&gt;"",RIGHT(LEFT('Atual-TXT'!A5875,51),34),"")</f>
        <v/>
      </c>
      <c r="C5854" s="12" t="str">
        <f>IF('Atual-TXT'!A5875&lt;&gt;"",VALUE(RIGHT(LEFT('Atual-TXT'!A5875,75),23)),"")</f>
        <v/>
      </c>
      <c r="D5854" s="11" t="str">
        <f>IF('Atual-TXT'!A5875&lt;&gt;"",RIGHT(LEFT('Atual-TXT'!A5875,77),1),"")</f>
        <v/>
      </c>
      <c r="E5854" s="12" t="str">
        <f>IF('Atual-TXT'!A5875&lt;&gt;"",IF(MOD(VALUE(LEFT(A5854,1)),2)=1,IF(D5854="D",C5854,-C5854),IF(D5854="C",C5854,-C5854)),"")</f>
        <v/>
      </c>
    </row>
    <row r="5855" spans="1:5" x14ac:dyDescent="0.2">
      <c r="A5855" s="11" t="str">
        <f>IF('Atual-TXT'!A5876&lt;&gt;"",LEFT('Atual-TXT'!A5876,15),"")</f>
        <v/>
      </c>
      <c r="B5855" s="11" t="str">
        <f>IF('Atual-TXT'!A5876&lt;&gt;"",RIGHT(LEFT('Atual-TXT'!A5876,51),34),"")</f>
        <v/>
      </c>
      <c r="C5855" s="12" t="str">
        <f>IF('Atual-TXT'!A5876&lt;&gt;"",VALUE(RIGHT(LEFT('Atual-TXT'!A5876,75),23)),"")</f>
        <v/>
      </c>
      <c r="D5855" s="11" t="str">
        <f>IF('Atual-TXT'!A5876&lt;&gt;"",RIGHT(LEFT('Atual-TXT'!A5876,77),1),"")</f>
        <v/>
      </c>
      <c r="E5855" s="12" t="str">
        <f>IF('Atual-TXT'!A5876&lt;&gt;"",IF(MOD(VALUE(LEFT(A5855,1)),2)=1,IF(D5855="D",C5855,-C5855),IF(D5855="C",C5855,-C5855)),"")</f>
        <v/>
      </c>
    </row>
    <row r="5856" spans="1:5" x14ac:dyDescent="0.2">
      <c r="A5856" s="11" t="str">
        <f>IF('Atual-TXT'!A5877&lt;&gt;"",LEFT('Atual-TXT'!A5877,15),"")</f>
        <v/>
      </c>
      <c r="B5856" s="11" t="str">
        <f>IF('Atual-TXT'!A5877&lt;&gt;"",RIGHT(LEFT('Atual-TXT'!A5877,51),34),"")</f>
        <v/>
      </c>
      <c r="C5856" s="12" t="str">
        <f>IF('Atual-TXT'!A5877&lt;&gt;"",VALUE(RIGHT(LEFT('Atual-TXT'!A5877,75),23)),"")</f>
        <v/>
      </c>
      <c r="D5856" s="11" t="str">
        <f>IF('Atual-TXT'!A5877&lt;&gt;"",RIGHT(LEFT('Atual-TXT'!A5877,77),1),"")</f>
        <v/>
      </c>
      <c r="E5856" s="12" t="str">
        <f>IF('Atual-TXT'!A5877&lt;&gt;"",IF(MOD(VALUE(LEFT(A5856,1)),2)=1,IF(D5856="D",C5856,-C5856),IF(D5856="C",C5856,-C5856)),"")</f>
        <v/>
      </c>
    </row>
    <row r="5857" spans="1:5" x14ac:dyDescent="0.2">
      <c r="A5857" s="11" t="str">
        <f>IF('Atual-TXT'!A5878&lt;&gt;"",LEFT('Atual-TXT'!A5878,15),"")</f>
        <v/>
      </c>
      <c r="B5857" s="11" t="str">
        <f>IF('Atual-TXT'!A5878&lt;&gt;"",RIGHT(LEFT('Atual-TXT'!A5878,51),34),"")</f>
        <v/>
      </c>
      <c r="C5857" s="12" t="str">
        <f>IF('Atual-TXT'!A5878&lt;&gt;"",VALUE(RIGHT(LEFT('Atual-TXT'!A5878,75),23)),"")</f>
        <v/>
      </c>
      <c r="D5857" s="11" t="str">
        <f>IF('Atual-TXT'!A5878&lt;&gt;"",RIGHT(LEFT('Atual-TXT'!A5878,77),1),"")</f>
        <v/>
      </c>
      <c r="E5857" s="12" t="str">
        <f>IF('Atual-TXT'!A5878&lt;&gt;"",IF(MOD(VALUE(LEFT(A5857,1)),2)=1,IF(D5857="D",C5857,-C5857),IF(D5857="C",C5857,-C5857)),"")</f>
        <v/>
      </c>
    </row>
    <row r="5858" spans="1:5" x14ac:dyDescent="0.2">
      <c r="A5858" s="11" t="str">
        <f>IF('Atual-TXT'!A5879&lt;&gt;"",LEFT('Atual-TXT'!A5879,15),"")</f>
        <v/>
      </c>
      <c r="B5858" s="11" t="str">
        <f>IF('Atual-TXT'!A5879&lt;&gt;"",RIGHT(LEFT('Atual-TXT'!A5879,51),34),"")</f>
        <v/>
      </c>
      <c r="C5858" s="12" t="str">
        <f>IF('Atual-TXT'!A5879&lt;&gt;"",VALUE(RIGHT(LEFT('Atual-TXT'!A5879,75),23)),"")</f>
        <v/>
      </c>
      <c r="D5858" s="11" t="str">
        <f>IF('Atual-TXT'!A5879&lt;&gt;"",RIGHT(LEFT('Atual-TXT'!A5879,77),1),"")</f>
        <v/>
      </c>
      <c r="E5858" s="12" t="str">
        <f>IF('Atual-TXT'!A5879&lt;&gt;"",IF(MOD(VALUE(LEFT(A5858,1)),2)=1,IF(D5858="D",C5858,-C5858),IF(D5858="C",C5858,-C5858)),"")</f>
        <v/>
      </c>
    </row>
    <row r="5859" spans="1:5" x14ac:dyDescent="0.2">
      <c r="A5859" s="11" t="str">
        <f>IF('Atual-TXT'!A5880&lt;&gt;"",LEFT('Atual-TXT'!A5880,15),"")</f>
        <v/>
      </c>
      <c r="B5859" s="11" t="str">
        <f>IF('Atual-TXT'!A5880&lt;&gt;"",RIGHT(LEFT('Atual-TXT'!A5880,51),34),"")</f>
        <v/>
      </c>
      <c r="C5859" s="12" t="str">
        <f>IF('Atual-TXT'!A5880&lt;&gt;"",VALUE(RIGHT(LEFT('Atual-TXT'!A5880,75),23)),"")</f>
        <v/>
      </c>
      <c r="D5859" s="11" t="str">
        <f>IF('Atual-TXT'!A5880&lt;&gt;"",RIGHT(LEFT('Atual-TXT'!A5880,77),1),"")</f>
        <v/>
      </c>
      <c r="E5859" s="12" t="str">
        <f>IF('Atual-TXT'!A5880&lt;&gt;"",IF(MOD(VALUE(LEFT(A5859,1)),2)=1,IF(D5859="D",C5859,-C5859),IF(D5859="C",C5859,-C5859)),"")</f>
        <v/>
      </c>
    </row>
    <row r="5860" spans="1:5" x14ac:dyDescent="0.2">
      <c r="A5860" s="11" t="str">
        <f>IF('Atual-TXT'!A5881&lt;&gt;"",LEFT('Atual-TXT'!A5881,15),"")</f>
        <v/>
      </c>
      <c r="B5860" s="11" t="str">
        <f>IF('Atual-TXT'!A5881&lt;&gt;"",RIGHT(LEFT('Atual-TXT'!A5881,51),34),"")</f>
        <v/>
      </c>
      <c r="C5860" s="12" t="str">
        <f>IF('Atual-TXT'!A5881&lt;&gt;"",VALUE(RIGHT(LEFT('Atual-TXT'!A5881,75),23)),"")</f>
        <v/>
      </c>
      <c r="D5860" s="11" t="str">
        <f>IF('Atual-TXT'!A5881&lt;&gt;"",RIGHT(LEFT('Atual-TXT'!A5881,77),1),"")</f>
        <v/>
      </c>
      <c r="E5860" s="12" t="str">
        <f>IF('Atual-TXT'!A5881&lt;&gt;"",IF(MOD(VALUE(LEFT(A5860,1)),2)=1,IF(D5860="D",C5860,-C5860),IF(D5860="C",C5860,-C5860)),"")</f>
        <v/>
      </c>
    </row>
    <row r="5861" spans="1:5" x14ac:dyDescent="0.2">
      <c r="A5861" s="11" t="str">
        <f>IF('Atual-TXT'!A5882&lt;&gt;"",LEFT('Atual-TXT'!A5882,15),"")</f>
        <v/>
      </c>
      <c r="B5861" s="11" t="str">
        <f>IF('Atual-TXT'!A5882&lt;&gt;"",RIGHT(LEFT('Atual-TXT'!A5882,51),34),"")</f>
        <v/>
      </c>
      <c r="C5861" s="12" t="str">
        <f>IF('Atual-TXT'!A5882&lt;&gt;"",VALUE(RIGHT(LEFT('Atual-TXT'!A5882,75),23)),"")</f>
        <v/>
      </c>
      <c r="D5861" s="11" t="str">
        <f>IF('Atual-TXT'!A5882&lt;&gt;"",RIGHT(LEFT('Atual-TXT'!A5882,77),1),"")</f>
        <v/>
      </c>
      <c r="E5861" s="12" t="str">
        <f>IF('Atual-TXT'!A5882&lt;&gt;"",IF(MOD(VALUE(LEFT(A5861,1)),2)=1,IF(D5861="D",C5861,-C5861),IF(D5861="C",C5861,-C5861)),"")</f>
        <v/>
      </c>
    </row>
    <row r="5862" spans="1:5" x14ac:dyDescent="0.2">
      <c r="A5862" s="11" t="str">
        <f>IF('Atual-TXT'!A5883&lt;&gt;"",LEFT('Atual-TXT'!A5883,15),"")</f>
        <v/>
      </c>
      <c r="B5862" s="11" t="str">
        <f>IF('Atual-TXT'!A5883&lt;&gt;"",RIGHT(LEFT('Atual-TXT'!A5883,51),34),"")</f>
        <v/>
      </c>
      <c r="C5862" s="12" t="str">
        <f>IF('Atual-TXT'!A5883&lt;&gt;"",VALUE(RIGHT(LEFT('Atual-TXT'!A5883,75),23)),"")</f>
        <v/>
      </c>
      <c r="D5862" s="11" t="str">
        <f>IF('Atual-TXT'!A5883&lt;&gt;"",RIGHT(LEFT('Atual-TXT'!A5883,77),1),"")</f>
        <v/>
      </c>
      <c r="E5862" s="12" t="str">
        <f>IF('Atual-TXT'!A5883&lt;&gt;"",IF(MOD(VALUE(LEFT(A5862,1)),2)=1,IF(D5862="D",C5862,-C5862),IF(D5862="C",C5862,-C5862)),"")</f>
        <v/>
      </c>
    </row>
    <row r="5863" spans="1:5" x14ac:dyDescent="0.2">
      <c r="A5863" s="11" t="str">
        <f>IF('Atual-TXT'!A5884&lt;&gt;"",LEFT('Atual-TXT'!A5884,15),"")</f>
        <v/>
      </c>
      <c r="B5863" s="11" t="str">
        <f>IF('Atual-TXT'!A5884&lt;&gt;"",RIGHT(LEFT('Atual-TXT'!A5884,51),34),"")</f>
        <v/>
      </c>
      <c r="C5863" s="12" t="str">
        <f>IF('Atual-TXT'!A5884&lt;&gt;"",VALUE(RIGHT(LEFT('Atual-TXT'!A5884,75),23)),"")</f>
        <v/>
      </c>
      <c r="D5863" s="11" t="str">
        <f>IF('Atual-TXT'!A5884&lt;&gt;"",RIGHT(LEFT('Atual-TXT'!A5884,77),1),"")</f>
        <v/>
      </c>
      <c r="E5863" s="12" t="str">
        <f>IF('Atual-TXT'!A5884&lt;&gt;"",IF(MOD(VALUE(LEFT(A5863,1)),2)=1,IF(D5863="D",C5863,-C5863),IF(D5863="C",C5863,-C5863)),"")</f>
        <v/>
      </c>
    </row>
    <row r="5864" spans="1:5" x14ac:dyDescent="0.2">
      <c r="A5864" s="11" t="str">
        <f>IF('Atual-TXT'!A5885&lt;&gt;"",LEFT('Atual-TXT'!A5885,15),"")</f>
        <v/>
      </c>
      <c r="B5864" s="11" t="str">
        <f>IF('Atual-TXT'!A5885&lt;&gt;"",RIGHT(LEFT('Atual-TXT'!A5885,51),34),"")</f>
        <v/>
      </c>
      <c r="C5864" s="12" t="str">
        <f>IF('Atual-TXT'!A5885&lt;&gt;"",VALUE(RIGHT(LEFT('Atual-TXT'!A5885,75),23)),"")</f>
        <v/>
      </c>
      <c r="D5864" s="11" t="str">
        <f>IF('Atual-TXT'!A5885&lt;&gt;"",RIGHT(LEFT('Atual-TXT'!A5885,77),1),"")</f>
        <v/>
      </c>
      <c r="E5864" s="12" t="str">
        <f>IF('Atual-TXT'!A5885&lt;&gt;"",IF(MOD(VALUE(LEFT(A5864,1)),2)=1,IF(D5864="D",C5864,-C5864),IF(D5864="C",C5864,-C5864)),"")</f>
        <v/>
      </c>
    </row>
    <row r="5865" spans="1:5" x14ac:dyDescent="0.2">
      <c r="A5865" s="11" t="str">
        <f>IF('Atual-TXT'!A5886&lt;&gt;"",LEFT('Atual-TXT'!A5886,15),"")</f>
        <v/>
      </c>
      <c r="B5865" s="11" t="str">
        <f>IF('Atual-TXT'!A5886&lt;&gt;"",RIGHT(LEFT('Atual-TXT'!A5886,51),34),"")</f>
        <v/>
      </c>
      <c r="C5865" s="12" t="str">
        <f>IF('Atual-TXT'!A5886&lt;&gt;"",VALUE(RIGHT(LEFT('Atual-TXT'!A5886,75),23)),"")</f>
        <v/>
      </c>
      <c r="D5865" s="11" t="str">
        <f>IF('Atual-TXT'!A5886&lt;&gt;"",RIGHT(LEFT('Atual-TXT'!A5886,77),1),"")</f>
        <v/>
      </c>
      <c r="E5865" s="12" t="str">
        <f>IF('Atual-TXT'!A5886&lt;&gt;"",IF(MOD(VALUE(LEFT(A5865,1)),2)=1,IF(D5865="D",C5865,-C5865),IF(D5865="C",C5865,-C5865)),"")</f>
        <v/>
      </c>
    </row>
    <row r="5866" spans="1:5" x14ac:dyDescent="0.2">
      <c r="A5866" s="11" t="str">
        <f>IF('Atual-TXT'!A5887&lt;&gt;"",LEFT('Atual-TXT'!A5887,15),"")</f>
        <v/>
      </c>
      <c r="B5866" s="11" t="str">
        <f>IF('Atual-TXT'!A5887&lt;&gt;"",RIGHT(LEFT('Atual-TXT'!A5887,51),34),"")</f>
        <v/>
      </c>
      <c r="C5866" s="12" t="str">
        <f>IF('Atual-TXT'!A5887&lt;&gt;"",VALUE(RIGHT(LEFT('Atual-TXT'!A5887,75),23)),"")</f>
        <v/>
      </c>
      <c r="D5866" s="11" t="str">
        <f>IF('Atual-TXT'!A5887&lt;&gt;"",RIGHT(LEFT('Atual-TXT'!A5887,77),1),"")</f>
        <v/>
      </c>
      <c r="E5866" s="12" t="str">
        <f>IF('Atual-TXT'!A5887&lt;&gt;"",IF(MOD(VALUE(LEFT(A5866,1)),2)=1,IF(D5866="D",C5866,-C5866),IF(D5866="C",C5866,-C5866)),"")</f>
        <v/>
      </c>
    </row>
    <row r="5867" spans="1:5" x14ac:dyDescent="0.2">
      <c r="A5867" s="11" t="str">
        <f>IF('Atual-TXT'!A5888&lt;&gt;"",LEFT('Atual-TXT'!A5888,15),"")</f>
        <v/>
      </c>
      <c r="B5867" s="11" t="str">
        <f>IF('Atual-TXT'!A5888&lt;&gt;"",RIGHT(LEFT('Atual-TXT'!A5888,51),34),"")</f>
        <v/>
      </c>
      <c r="C5867" s="12" t="str">
        <f>IF('Atual-TXT'!A5888&lt;&gt;"",VALUE(RIGHT(LEFT('Atual-TXT'!A5888,75),23)),"")</f>
        <v/>
      </c>
      <c r="D5867" s="11" t="str">
        <f>IF('Atual-TXT'!A5888&lt;&gt;"",RIGHT(LEFT('Atual-TXT'!A5888,77),1),"")</f>
        <v/>
      </c>
      <c r="E5867" s="12" t="str">
        <f>IF('Atual-TXT'!A5888&lt;&gt;"",IF(MOD(VALUE(LEFT(A5867,1)),2)=1,IF(D5867="D",C5867,-C5867),IF(D5867="C",C5867,-C5867)),"")</f>
        <v/>
      </c>
    </row>
    <row r="5868" spans="1:5" x14ac:dyDescent="0.2">
      <c r="A5868" s="11" t="str">
        <f>IF('Atual-TXT'!A5889&lt;&gt;"",LEFT('Atual-TXT'!A5889,15),"")</f>
        <v/>
      </c>
      <c r="B5868" s="11" t="str">
        <f>IF('Atual-TXT'!A5889&lt;&gt;"",RIGHT(LEFT('Atual-TXT'!A5889,51),34),"")</f>
        <v/>
      </c>
      <c r="C5868" s="12" t="str">
        <f>IF('Atual-TXT'!A5889&lt;&gt;"",VALUE(RIGHT(LEFT('Atual-TXT'!A5889,75),23)),"")</f>
        <v/>
      </c>
      <c r="D5868" s="11" t="str">
        <f>IF('Atual-TXT'!A5889&lt;&gt;"",RIGHT(LEFT('Atual-TXT'!A5889,77),1),"")</f>
        <v/>
      </c>
      <c r="E5868" s="12" t="str">
        <f>IF('Atual-TXT'!A5889&lt;&gt;"",IF(MOD(VALUE(LEFT(A5868,1)),2)=1,IF(D5868="D",C5868,-C5868),IF(D5868="C",C5868,-C5868)),"")</f>
        <v/>
      </c>
    </row>
    <row r="5869" spans="1:5" x14ac:dyDescent="0.2">
      <c r="A5869" s="11" t="str">
        <f>IF('Atual-TXT'!A5890&lt;&gt;"",LEFT('Atual-TXT'!A5890,15),"")</f>
        <v/>
      </c>
      <c r="B5869" s="11" t="str">
        <f>IF('Atual-TXT'!A5890&lt;&gt;"",RIGHT(LEFT('Atual-TXT'!A5890,51),34),"")</f>
        <v/>
      </c>
      <c r="C5869" s="12" t="str">
        <f>IF('Atual-TXT'!A5890&lt;&gt;"",VALUE(RIGHT(LEFT('Atual-TXT'!A5890,75),23)),"")</f>
        <v/>
      </c>
      <c r="D5869" s="11" t="str">
        <f>IF('Atual-TXT'!A5890&lt;&gt;"",RIGHT(LEFT('Atual-TXT'!A5890,77),1),"")</f>
        <v/>
      </c>
      <c r="E5869" s="12" t="str">
        <f>IF('Atual-TXT'!A5890&lt;&gt;"",IF(MOD(VALUE(LEFT(A5869,1)),2)=1,IF(D5869="D",C5869,-C5869),IF(D5869="C",C5869,-C5869)),"")</f>
        <v/>
      </c>
    </row>
    <row r="5870" spans="1:5" x14ac:dyDescent="0.2">
      <c r="A5870" s="11" t="str">
        <f>IF('Atual-TXT'!A5891&lt;&gt;"",LEFT('Atual-TXT'!A5891,15),"")</f>
        <v/>
      </c>
      <c r="B5870" s="11" t="str">
        <f>IF('Atual-TXT'!A5891&lt;&gt;"",RIGHT(LEFT('Atual-TXT'!A5891,51),34),"")</f>
        <v/>
      </c>
      <c r="C5870" s="12" t="str">
        <f>IF('Atual-TXT'!A5891&lt;&gt;"",VALUE(RIGHT(LEFT('Atual-TXT'!A5891,75),23)),"")</f>
        <v/>
      </c>
      <c r="D5870" s="11" t="str">
        <f>IF('Atual-TXT'!A5891&lt;&gt;"",RIGHT(LEFT('Atual-TXT'!A5891,77),1),"")</f>
        <v/>
      </c>
      <c r="E5870" s="12" t="str">
        <f>IF('Atual-TXT'!A5891&lt;&gt;"",IF(MOD(VALUE(LEFT(A5870,1)),2)=1,IF(D5870="D",C5870,-C5870),IF(D5870="C",C5870,-C5870)),"")</f>
        <v/>
      </c>
    </row>
    <row r="5871" spans="1:5" x14ac:dyDescent="0.2">
      <c r="A5871" s="11" t="str">
        <f>IF('Atual-TXT'!A5892&lt;&gt;"",LEFT('Atual-TXT'!A5892,15),"")</f>
        <v/>
      </c>
      <c r="B5871" s="11" t="str">
        <f>IF('Atual-TXT'!A5892&lt;&gt;"",RIGHT(LEFT('Atual-TXT'!A5892,51),34),"")</f>
        <v/>
      </c>
      <c r="C5871" s="12" t="str">
        <f>IF('Atual-TXT'!A5892&lt;&gt;"",VALUE(RIGHT(LEFT('Atual-TXT'!A5892,75),23)),"")</f>
        <v/>
      </c>
      <c r="D5871" s="11" t="str">
        <f>IF('Atual-TXT'!A5892&lt;&gt;"",RIGHT(LEFT('Atual-TXT'!A5892,77),1),"")</f>
        <v/>
      </c>
      <c r="E5871" s="12" t="str">
        <f>IF('Atual-TXT'!A5892&lt;&gt;"",IF(MOD(VALUE(LEFT(A5871,1)),2)=1,IF(D5871="D",C5871,-C5871),IF(D5871="C",C5871,-C5871)),"")</f>
        <v/>
      </c>
    </row>
    <row r="5872" spans="1:5" x14ac:dyDescent="0.2">
      <c r="A5872" s="11" t="str">
        <f>IF('Atual-TXT'!A5893&lt;&gt;"",LEFT('Atual-TXT'!A5893,15),"")</f>
        <v/>
      </c>
      <c r="B5872" s="11" t="str">
        <f>IF('Atual-TXT'!A5893&lt;&gt;"",RIGHT(LEFT('Atual-TXT'!A5893,51),34),"")</f>
        <v/>
      </c>
      <c r="C5872" s="12" t="str">
        <f>IF('Atual-TXT'!A5893&lt;&gt;"",VALUE(RIGHT(LEFT('Atual-TXT'!A5893,75),23)),"")</f>
        <v/>
      </c>
      <c r="D5872" s="11" t="str">
        <f>IF('Atual-TXT'!A5893&lt;&gt;"",RIGHT(LEFT('Atual-TXT'!A5893,77),1),"")</f>
        <v/>
      </c>
      <c r="E5872" s="12" t="str">
        <f>IF('Atual-TXT'!A5893&lt;&gt;"",IF(MOD(VALUE(LEFT(A5872,1)),2)=1,IF(D5872="D",C5872,-C5872),IF(D5872="C",C5872,-C5872)),"")</f>
        <v/>
      </c>
    </row>
    <row r="5873" spans="1:5" x14ac:dyDescent="0.2">
      <c r="A5873" s="11" t="str">
        <f>IF('Atual-TXT'!A5894&lt;&gt;"",LEFT('Atual-TXT'!A5894,15),"")</f>
        <v/>
      </c>
      <c r="B5873" s="11" t="str">
        <f>IF('Atual-TXT'!A5894&lt;&gt;"",RIGHT(LEFT('Atual-TXT'!A5894,51),34),"")</f>
        <v/>
      </c>
      <c r="C5873" s="12" t="str">
        <f>IF('Atual-TXT'!A5894&lt;&gt;"",VALUE(RIGHT(LEFT('Atual-TXT'!A5894,75),23)),"")</f>
        <v/>
      </c>
      <c r="D5873" s="11" t="str">
        <f>IF('Atual-TXT'!A5894&lt;&gt;"",RIGHT(LEFT('Atual-TXT'!A5894,77),1),"")</f>
        <v/>
      </c>
      <c r="E5873" s="12" t="str">
        <f>IF('Atual-TXT'!A5894&lt;&gt;"",IF(MOD(VALUE(LEFT(A5873,1)),2)=1,IF(D5873="D",C5873,-C5873),IF(D5873="C",C5873,-C5873)),"")</f>
        <v/>
      </c>
    </row>
    <row r="5874" spans="1:5" x14ac:dyDescent="0.2">
      <c r="A5874" s="11" t="str">
        <f>IF('Atual-TXT'!A5895&lt;&gt;"",LEFT('Atual-TXT'!A5895,15),"")</f>
        <v/>
      </c>
      <c r="B5874" s="11" t="str">
        <f>IF('Atual-TXT'!A5895&lt;&gt;"",RIGHT(LEFT('Atual-TXT'!A5895,51),34),"")</f>
        <v/>
      </c>
      <c r="C5874" s="12" t="str">
        <f>IF('Atual-TXT'!A5895&lt;&gt;"",VALUE(RIGHT(LEFT('Atual-TXT'!A5895,75),23)),"")</f>
        <v/>
      </c>
      <c r="D5874" s="11" t="str">
        <f>IF('Atual-TXT'!A5895&lt;&gt;"",RIGHT(LEFT('Atual-TXT'!A5895,77),1),"")</f>
        <v/>
      </c>
      <c r="E5874" s="12" t="str">
        <f>IF('Atual-TXT'!A5895&lt;&gt;"",IF(MOD(VALUE(LEFT(A5874,1)),2)=1,IF(D5874="D",C5874,-C5874),IF(D5874="C",C5874,-C5874)),"")</f>
        <v/>
      </c>
    </row>
    <row r="5875" spans="1:5" x14ac:dyDescent="0.2">
      <c r="A5875" s="11" t="str">
        <f>IF('Atual-TXT'!A5896&lt;&gt;"",LEFT('Atual-TXT'!A5896,15),"")</f>
        <v/>
      </c>
      <c r="B5875" s="11" t="str">
        <f>IF('Atual-TXT'!A5896&lt;&gt;"",RIGHT(LEFT('Atual-TXT'!A5896,51),34),"")</f>
        <v/>
      </c>
      <c r="C5875" s="12" t="str">
        <f>IF('Atual-TXT'!A5896&lt;&gt;"",VALUE(RIGHT(LEFT('Atual-TXT'!A5896,75),23)),"")</f>
        <v/>
      </c>
      <c r="D5875" s="11" t="str">
        <f>IF('Atual-TXT'!A5896&lt;&gt;"",RIGHT(LEFT('Atual-TXT'!A5896,77),1),"")</f>
        <v/>
      </c>
      <c r="E5875" s="12" t="str">
        <f>IF('Atual-TXT'!A5896&lt;&gt;"",IF(MOD(VALUE(LEFT(A5875,1)),2)=1,IF(D5875="D",C5875,-C5875),IF(D5875="C",C5875,-C5875)),"")</f>
        <v/>
      </c>
    </row>
    <row r="5876" spans="1:5" x14ac:dyDescent="0.2">
      <c r="A5876" s="11" t="str">
        <f>IF('Atual-TXT'!A5897&lt;&gt;"",LEFT('Atual-TXT'!A5897,15),"")</f>
        <v/>
      </c>
      <c r="B5876" s="11" t="str">
        <f>IF('Atual-TXT'!A5897&lt;&gt;"",RIGHT(LEFT('Atual-TXT'!A5897,51),34),"")</f>
        <v/>
      </c>
      <c r="C5876" s="12" t="str">
        <f>IF('Atual-TXT'!A5897&lt;&gt;"",VALUE(RIGHT(LEFT('Atual-TXT'!A5897,75),23)),"")</f>
        <v/>
      </c>
      <c r="D5876" s="11" t="str">
        <f>IF('Atual-TXT'!A5897&lt;&gt;"",RIGHT(LEFT('Atual-TXT'!A5897,77),1),"")</f>
        <v/>
      </c>
      <c r="E5876" s="12" t="str">
        <f>IF('Atual-TXT'!A5897&lt;&gt;"",IF(MOD(VALUE(LEFT(A5876,1)),2)=1,IF(D5876="D",C5876,-C5876),IF(D5876="C",C5876,-C5876)),"")</f>
        <v/>
      </c>
    </row>
    <row r="5877" spans="1:5" x14ac:dyDescent="0.2">
      <c r="A5877" s="11" t="str">
        <f>IF('Atual-TXT'!A5898&lt;&gt;"",LEFT('Atual-TXT'!A5898,15),"")</f>
        <v/>
      </c>
      <c r="B5877" s="11" t="str">
        <f>IF('Atual-TXT'!A5898&lt;&gt;"",RIGHT(LEFT('Atual-TXT'!A5898,51),34),"")</f>
        <v/>
      </c>
      <c r="C5877" s="12" t="str">
        <f>IF('Atual-TXT'!A5898&lt;&gt;"",VALUE(RIGHT(LEFT('Atual-TXT'!A5898,75),23)),"")</f>
        <v/>
      </c>
      <c r="D5877" s="11" t="str">
        <f>IF('Atual-TXT'!A5898&lt;&gt;"",RIGHT(LEFT('Atual-TXT'!A5898,77),1),"")</f>
        <v/>
      </c>
      <c r="E5877" s="12" t="str">
        <f>IF('Atual-TXT'!A5898&lt;&gt;"",IF(MOD(VALUE(LEFT(A5877,1)),2)=1,IF(D5877="D",C5877,-C5877),IF(D5877="C",C5877,-C5877)),"")</f>
        <v/>
      </c>
    </row>
    <row r="5878" spans="1:5" x14ac:dyDescent="0.2">
      <c r="A5878" s="11" t="str">
        <f>IF('Atual-TXT'!A5899&lt;&gt;"",LEFT('Atual-TXT'!A5899,15),"")</f>
        <v/>
      </c>
      <c r="B5878" s="11" t="str">
        <f>IF('Atual-TXT'!A5899&lt;&gt;"",RIGHT(LEFT('Atual-TXT'!A5899,51),34),"")</f>
        <v/>
      </c>
      <c r="C5878" s="12" t="str">
        <f>IF('Atual-TXT'!A5899&lt;&gt;"",VALUE(RIGHT(LEFT('Atual-TXT'!A5899,75),23)),"")</f>
        <v/>
      </c>
      <c r="D5878" s="11" t="str">
        <f>IF('Atual-TXT'!A5899&lt;&gt;"",RIGHT(LEFT('Atual-TXT'!A5899,77),1),"")</f>
        <v/>
      </c>
      <c r="E5878" s="12" t="str">
        <f>IF('Atual-TXT'!A5899&lt;&gt;"",IF(MOD(VALUE(LEFT(A5878,1)),2)=1,IF(D5878="D",C5878,-C5878),IF(D5878="C",C5878,-C5878)),"")</f>
        <v/>
      </c>
    </row>
    <row r="5879" spans="1:5" x14ac:dyDescent="0.2">
      <c r="A5879" s="11" t="str">
        <f>IF('Atual-TXT'!A5900&lt;&gt;"",LEFT('Atual-TXT'!A5900,15),"")</f>
        <v/>
      </c>
      <c r="B5879" s="11" t="str">
        <f>IF('Atual-TXT'!A5900&lt;&gt;"",RIGHT(LEFT('Atual-TXT'!A5900,51),34),"")</f>
        <v/>
      </c>
      <c r="C5879" s="12" t="str">
        <f>IF('Atual-TXT'!A5900&lt;&gt;"",VALUE(RIGHT(LEFT('Atual-TXT'!A5900,75),23)),"")</f>
        <v/>
      </c>
      <c r="D5879" s="11" t="str">
        <f>IF('Atual-TXT'!A5900&lt;&gt;"",RIGHT(LEFT('Atual-TXT'!A5900,77),1),"")</f>
        <v/>
      </c>
      <c r="E5879" s="12" t="str">
        <f>IF('Atual-TXT'!A5900&lt;&gt;"",IF(MOD(VALUE(LEFT(A5879,1)),2)=1,IF(D5879="D",C5879,-C5879),IF(D5879="C",C5879,-C5879)),"")</f>
        <v/>
      </c>
    </row>
    <row r="5880" spans="1:5" x14ac:dyDescent="0.2">
      <c r="A5880" s="11" t="str">
        <f>IF('Atual-TXT'!A5901&lt;&gt;"",LEFT('Atual-TXT'!A5901,15),"")</f>
        <v/>
      </c>
      <c r="B5880" s="11" t="str">
        <f>IF('Atual-TXT'!A5901&lt;&gt;"",RIGHT(LEFT('Atual-TXT'!A5901,51),34),"")</f>
        <v/>
      </c>
      <c r="C5880" s="12" t="str">
        <f>IF('Atual-TXT'!A5901&lt;&gt;"",VALUE(RIGHT(LEFT('Atual-TXT'!A5901,75),23)),"")</f>
        <v/>
      </c>
      <c r="D5880" s="11" t="str">
        <f>IF('Atual-TXT'!A5901&lt;&gt;"",RIGHT(LEFT('Atual-TXT'!A5901,77),1),"")</f>
        <v/>
      </c>
      <c r="E5880" s="12" t="str">
        <f>IF('Atual-TXT'!A5901&lt;&gt;"",IF(MOD(VALUE(LEFT(A5880,1)),2)=1,IF(D5880="D",C5880,-C5880),IF(D5880="C",C5880,-C5880)),"")</f>
        <v/>
      </c>
    </row>
    <row r="5881" spans="1:5" x14ac:dyDescent="0.2">
      <c r="A5881" s="11" t="str">
        <f>IF('Atual-TXT'!A5902&lt;&gt;"",LEFT('Atual-TXT'!A5902,15),"")</f>
        <v/>
      </c>
      <c r="B5881" s="11" t="str">
        <f>IF('Atual-TXT'!A5902&lt;&gt;"",RIGHT(LEFT('Atual-TXT'!A5902,51),34),"")</f>
        <v/>
      </c>
      <c r="C5881" s="12" t="str">
        <f>IF('Atual-TXT'!A5902&lt;&gt;"",VALUE(RIGHT(LEFT('Atual-TXT'!A5902,75),23)),"")</f>
        <v/>
      </c>
      <c r="D5881" s="11" t="str">
        <f>IF('Atual-TXT'!A5902&lt;&gt;"",RIGHT(LEFT('Atual-TXT'!A5902,77),1),"")</f>
        <v/>
      </c>
      <c r="E5881" s="12" t="str">
        <f>IF('Atual-TXT'!A5902&lt;&gt;"",IF(MOD(VALUE(LEFT(A5881,1)),2)=1,IF(D5881="D",C5881,-C5881),IF(D5881="C",C5881,-C5881)),"")</f>
        <v/>
      </c>
    </row>
    <row r="5882" spans="1:5" x14ac:dyDescent="0.2">
      <c r="A5882" s="11" t="str">
        <f>IF('Atual-TXT'!A5903&lt;&gt;"",LEFT('Atual-TXT'!A5903,15),"")</f>
        <v/>
      </c>
      <c r="B5882" s="11" t="str">
        <f>IF('Atual-TXT'!A5903&lt;&gt;"",RIGHT(LEFT('Atual-TXT'!A5903,51),34),"")</f>
        <v/>
      </c>
      <c r="C5882" s="12" t="str">
        <f>IF('Atual-TXT'!A5903&lt;&gt;"",VALUE(RIGHT(LEFT('Atual-TXT'!A5903,75),23)),"")</f>
        <v/>
      </c>
      <c r="D5882" s="11" t="str">
        <f>IF('Atual-TXT'!A5903&lt;&gt;"",RIGHT(LEFT('Atual-TXT'!A5903,77),1),"")</f>
        <v/>
      </c>
      <c r="E5882" s="12" t="str">
        <f>IF('Atual-TXT'!A5903&lt;&gt;"",IF(MOD(VALUE(LEFT(A5882,1)),2)=1,IF(D5882="D",C5882,-C5882),IF(D5882="C",C5882,-C5882)),"")</f>
        <v/>
      </c>
    </row>
    <row r="5883" spans="1:5" x14ac:dyDescent="0.2">
      <c r="A5883" s="11" t="str">
        <f>IF('Atual-TXT'!A5904&lt;&gt;"",LEFT('Atual-TXT'!A5904,15),"")</f>
        <v/>
      </c>
      <c r="B5883" s="11" t="str">
        <f>IF('Atual-TXT'!A5904&lt;&gt;"",RIGHT(LEFT('Atual-TXT'!A5904,51),34),"")</f>
        <v/>
      </c>
      <c r="C5883" s="12" t="str">
        <f>IF('Atual-TXT'!A5904&lt;&gt;"",VALUE(RIGHT(LEFT('Atual-TXT'!A5904,75),23)),"")</f>
        <v/>
      </c>
      <c r="D5883" s="11" t="str">
        <f>IF('Atual-TXT'!A5904&lt;&gt;"",RIGHT(LEFT('Atual-TXT'!A5904,77),1),"")</f>
        <v/>
      </c>
      <c r="E5883" s="12" t="str">
        <f>IF('Atual-TXT'!A5904&lt;&gt;"",IF(MOD(VALUE(LEFT(A5883,1)),2)=1,IF(D5883="D",C5883,-C5883),IF(D5883="C",C5883,-C5883)),"")</f>
        <v/>
      </c>
    </row>
    <row r="5884" spans="1:5" x14ac:dyDescent="0.2">
      <c r="A5884" s="11" t="str">
        <f>IF('Atual-TXT'!A5905&lt;&gt;"",LEFT('Atual-TXT'!A5905,15),"")</f>
        <v/>
      </c>
      <c r="B5884" s="11" t="str">
        <f>IF('Atual-TXT'!A5905&lt;&gt;"",RIGHT(LEFT('Atual-TXT'!A5905,51),34),"")</f>
        <v/>
      </c>
      <c r="C5884" s="12" t="str">
        <f>IF('Atual-TXT'!A5905&lt;&gt;"",VALUE(RIGHT(LEFT('Atual-TXT'!A5905,75),23)),"")</f>
        <v/>
      </c>
      <c r="D5884" s="11" t="str">
        <f>IF('Atual-TXT'!A5905&lt;&gt;"",RIGHT(LEFT('Atual-TXT'!A5905,77),1),"")</f>
        <v/>
      </c>
      <c r="E5884" s="12" t="str">
        <f>IF('Atual-TXT'!A5905&lt;&gt;"",IF(MOD(VALUE(LEFT(A5884,1)),2)=1,IF(D5884="D",C5884,-C5884),IF(D5884="C",C5884,-C5884)),"")</f>
        <v/>
      </c>
    </row>
    <row r="5885" spans="1:5" x14ac:dyDescent="0.2">
      <c r="A5885" s="11" t="str">
        <f>IF('Atual-TXT'!A5906&lt;&gt;"",LEFT('Atual-TXT'!A5906,15),"")</f>
        <v/>
      </c>
      <c r="B5885" s="11" t="str">
        <f>IF('Atual-TXT'!A5906&lt;&gt;"",RIGHT(LEFT('Atual-TXT'!A5906,51),34),"")</f>
        <v/>
      </c>
      <c r="C5885" s="12" t="str">
        <f>IF('Atual-TXT'!A5906&lt;&gt;"",VALUE(RIGHT(LEFT('Atual-TXT'!A5906,75),23)),"")</f>
        <v/>
      </c>
      <c r="D5885" s="11" t="str">
        <f>IF('Atual-TXT'!A5906&lt;&gt;"",RIGHT(LEFT('Atual-TXT'!A5906,77),1),"")</f>
        <v/>
      </c>
      <c r="E5885" s="12" t="str">
        <f>IF('Atual-TXT'!A5906&lt;&gt;"",IF(MOD(VALUE(LEFT(A5885,1)),2)=1,IF(D5885="D",C5885,-C5885),IF(D5885="C",C5885,-C5885)),"")</f>
        <v/>
      </c>
    </row>
    <row r="5886" spans="1:5" x14ac:dyDescent="0.2">
      <c r="A5886" s="11" t="str">
        <f>IF('Atual-TXT'!A5907&lt;&gt;"",LEFT('Atual-TXT'!A5907,15),"")</f>
        <v/>
      </c>
      <c r="B5886" s="11" t="str">
        <f>IF('Atual-TXT'!A5907&lt;&gt;"",RIGHT(LEFT('Atual-TXT'!A5907,51),34),"")</f>
        <v/>
      </c>
      <c r="C5886" s="12" t="str">
        <f>IF('Atual-TXT'!A5907&lt;&gt;"",VALUE(RIGHT(LEFT('Atual-TXT'!A5907,75),23)),"")</f>
        <v/>
      </c>
      <c r="D5886" s="11" t="str">
        <f>IF('Atual-TXT'!A5907&lt;&gt;"",RIGHT(LEFT('Atual-TXT'!A5907,77),1),"")</f>
        <v/>
      </c>
      <c r="E5886" s="12" t="str">
        <f>IF('Atual-TXT'!A5907&lt;&gt;"",IF(MOD(VALUE(LEFT(A5886,1)),2)=1,IF(D5886="D",C5886,-C5886),IF(D5886="C",C5886,-C5886)),"")</f>
        <v/>
      </c>
    </row>
    <row r="5887" spans="1:5" x14ac:dyDescent="0.2">
      <c r="A5887" s="11" t="str">
        <f>IF('Atual-TXT'!A5908&lt;&gt;"",LEFT('Atual-TXT'!A5908,15),"")</f>
        <v/>
      </c>
      <c r="B5887" s="11" t="str">
        <f>IF('Atual-TXT'!A5908&lt;&gt;"",RIGHT(LEFT('Atual-TXT'!A5908,51),34),"")</f>
        <v/>
      </c>
      <c r="C5887" s="12" t="str">
        <f>IF('Atual-TXT'!A5908&lt;&gt;"",VALUE(RIGHT(LEFT('Atual-TXT'!A5908,75),23)),"")</f>
        <v/>
      </c>
      <c r="D5887" s="11" t="str">
        <f>IF('Atual-TXT'!A5908&lt;&gt;"",RIGHT(LEFT('Atual-TXT'!A5908,77),1),"")</f>
        <v/>
      </c>
      <c r="E5887" s="12" t="str">
        <f>IF('Atual-TXT'!A5908&lt;&gt;"",IF(MOD(VALUE(LEFT(A5887,1)),2)=1,IF(D5887="D",C5887,-C5887),IF(D5887="C",C5887,-C5887)),"")</f>
        <v/>
      </c>
    </row>
    <row r="5888" spans="1:5" x14ac:dyDescent="0.2">
      <c r="A5888" s="11" t="str">
        <f>IF('Atual-TXT'!A5909&lt;&gt;"",LEFT('Atual-TXT'!A5909,15),"")</f>
        <v/>
      </c>
      <c r="B5888" s="11" t="str">
        <f>IF('Atual-TXT'!A5909&lt;&gt;"",RIGHT(LEFT('Atual-TXT'!A5909,51),34),"")</f>
        <v/>
      </c>
      <c r="C5888" s="12" t="str">
        <f>IF('Atual-TXT'!A5909&lt;&gt;"",VALUE(RIGHT(LEFT('Atual-TXT'!A5909,75),23)),"")</f>
        <v/>
      </c>
      <c r="D5888" s="11" t="str">
        <f>IF('Atual-TXT'!A5909&lt;&gt;"",RIGHT(LEFT('Atual-TXT'!A5909,77),1),"")</f>
        <v/>
      </c>
      <c r="E5888" s="12" t="str">
        <f>IF('Atual-TXT'!A5909&lt;&gt;"",IF(MOD(VALUE(LEFT(A5888,1)),2)=1,IF(D5888="D",C5888,-C5888),IF(D5888="C",C5888,-C5888)),"")</f>
        <v/>
      </c>
    </row>
    <row r="5889" spans="1:5" x14ac:dyDescent="0.2">
      <c r="A5889" s="11" t="str">
        <f>IF('Atual-TXT'!A5910&lt;&gt;"",LEFT('Atual-TXT'!A5910,15),"")</f>
        <v/>
      </c>
      <c r="B5889" s="11" t="str">
        <f>IF('Atual-TXT'!A5910&lt;&gt;"",RIGHT(LEFT('Atual-TXT'!A5910,51),34),"")</f>
        <v/>
      </c>
      <c r="C5889" s="12" t="str">
        <f>IF('Atual-TXT'!A5910&lt;&gt;"",VALUE(RIGHT(LEFT('Atual-TXT'!A5910,75),23)),"")</f>
        <v/>
      </c>
      <c r="D5889" s="11" t="str">
        <f>IF('Atual-TXT'!A5910&lt;&gt;"",RIGHT(LEFT('Atual-TXT'!A5910,77),1),"")</f>
        <v/>
      </c>
      <c r="E5889" s="12" t="str">
        <f>IF('Atual-TXT'!A5910&lt;&gt;"",IF(MOD(VALUE(LEFT(A5889,1)),2)=1,IF(D5889="D",C5889,-C5889),IF(D5889="C",C5889,-C5889)),"")</f>
        <v/>
      </c>
    </row>
    <row r="5890" spans="1:5" x14ac:dyDescent="0.2">
      <c r="A5890" s="11" t="str">
        <f>IF('Atual-TXT'!A5911&lt;&gt;"",LEFT('Atual-TXT'!A5911,15),"")</f>
        <v/>
      </c>
      <c r="B5890" s="11" t="str">
        <f>IF('Atual-TXT'!A5911&lt;&gt;"",RIGHT(LEFT('Atual-TXT'!A5911,51),34),"")</f>
        <v/>
      </c>
      <c r="C5890" s="12" t="str">
        <f>IF('Atual-TXT'!A5911&lt;&gt;"",VALUE(RIGHT(LEFT('Atual-TXT'!A5911,75),23)),"")</f>
        <v/>
      </c>
      <c r="D5890" s="11" t="str">
        <f>IF('Atual-TXT'!A5911&lt;&gt;"",RIGHT(LEFT('Atual-TXT'!A5911,77),1),"")</f>
        <v/>
      </c>
      <c r="E5890" s="12" t="str">
        <f>IF('Atual-TXT'!A5911&lt;&gt;"",IF(MOD(VALUE(LEFT(A5890,1)),2)=1,IF(D5890="D",C5890,-C5890),IF(D5890="C",C5890,-C5890)),"")</f>
        <v/>
      </c>
    </row>
    <row r="5891" spans="1:5" x14ac:dyDescent="0.2">
      <c r="A5891" s="11" t="str">
        <f>IF('Atual-TXT'!A5912&lt;&gt;"",LEFT('Atual-TXT'!A5912,15),"")</f>
        <v/>
      </c>
      <c r="B5891" s="11" t="str">
        <f>IF('Atual-TXT'!A5912&lt;&gt;"",RIGHT(LEFT('Atual-TXT'!A5912,51),34),"")</f>
        <v/>
      </c>
      <c r="C5891" s="12" t="str">
        <f>IF('Atual-TXT'!A5912&lt;&gt;"",VALUE(RIGHT(LEFT('Atual-TXT'!A5912,75),23)),"")</f>
        <v/>
      </c>
      <c r="D5891" s="11" t="str">
        <f>IF('Atual-TXT'!A5912&lt;&gt;"",RIGHT(LEFT('Atual-TXT'!A5912,77),1),"")</f>
        <v/>
      </c>
      <c r="E5891" s="12" t="str">
        <f>IF('Atual-TXT'!A5912&lt;&gt;"",IF(MOD(VALUE(LEFT(A5891,1)),2)=1,IF(D5891="D",C5891,-C5891),IF(D5891="C",C5891,-C5891)),"")</f>
        <v/>
      </c>
    </row>
    <row r="5892" spans="1:5" x14ac:dyDescent="0.2">
      <c r="A5892" s="11" t="str">
        <f>IF('Atual-TXT'!A5913&lt;&gt;"",LEFT('Atual-TXT'!A5913,15),"")</f>
        <v/>
      </c>
      <c r="B5892" s="11" t="str">
        <f>IF('Atual-TXT'!A5913&lt;&gt;"",RIGHT(LEFT('Atual-TXT'!A5913,51),34),"")</f>
        <v/>
      </c>
      <c r="C5892" s="12" t="str">
        <f>IF('Atual-TXT'!A5913&lt;&gt;"",VALUE(RIGHT(LEFT('Atual-TXT'!A5913,75),23)),"")</f>
        <v/>
      </c>
      <c r="D5892" s="11" t="str">
        <f>IF('Atual-TXT'!A5913&lt;&gt;"",RIGHT(LEFT('Atual-TXT'!A5913,77),1),"")</f>
        <v/>
      </c>
      <c r="E5892" s="12" t="str">
        <f>IF('Atual-TXT'!A5913&lt;&gt;"",IF(MOD(VALUE(LEFT(A5892,1)),2)=1,IF(D5892="D",C5892,-C5892),IF(D5892="C",C5892,-C5892)),"")</f>
        <v/>
      </c>
    </row>
    <row r="5893" spans="1:5" x14ac:dyDescent="0.2">
      <c r="A5893" s="11" t="str">
        <f>IF('Atual-TXT'!A5914&lt;&gt;"",LEFT('Atual-TXT'!A5914,15),"")</f>
        <v/>
      </c>
      <c r="B5893" s="11" t="str">
        <f>IF('Atual-TXT'!A5914&lt;&gt;"",RIGHT(LEFT('Atual-TXT'!A5914,51),34),"")</f>
        <v/>
      </c>
      <c r="C5893" s="12" t="str">
        <f>IF('Atual-TXT'!A5914&lt;&gt;"",VALUE(RIGHT(LEFT('Atual-TXT'!A5914,75),23)),"")</f>
        <v/>
      </c>
      <c r="D5893" s="11" t="str">
        <f>IF('Atual-TXT'!A5914&lt;&gt;"",RIGHT(LEFT('Atual-TXT'!A5914,77),1),"")</f>
        <v/>
      </c>
      <c r="E5893" s="12" t="str">
        <f>IF('Atual-TXT'!A5914&lt;&gt;"",IF(MOD(VALUE(LEFT(A5893,1)),2)=1,IF(D5893="D",C5893,-C5893),IF(D5893="C",C5893,-C5893)),"")</f>
        <v/>
      </c>
    </row>
    <row r="5894" spans="1:5" x14ac:dyDescent="0.2">
      <c r="A5894" s="11" t="str">
        <f>IF('Atual-TXT'!A5915&lt;&gt;"",LEFT('Atual-TXT'!A5915,15),"")</f>
        <v/>
      </c>
      <c r="B5894" s="11" t="str">
        <f>IF('Atual-TXT'!A5915&lt;&gt;"",RIGHT(LEFT('Atual-TXT'!A5915,51),34),"")</f>
        <v/>
      </c>
      <c r="C5894" s="12" t="str">
        <f>IF('Atual-TXT'!A5915&lt;&gt;"",VALUE(RIGHT(LEFT('Atual-TXT'!A5915,75),23)),"")</f>
        <v/>
      </c>
      <c r="D5894" s="11" t="str">
        <f>IF('Atual-TXT'!A5915&lt;&gt;"",RIGHT(LEFT('Atual-TXT'!A5915,77),1),"")</f>
        <v/>
      </c>
      <c r="E5894" s="12" t="str">
        <f>IF('Atual-TXT'!A5915&lt;&gt;"",IF(MOD(VALUE(LEFT(A5894,1)),2)=1,IF(D5894="D",C5894,-C5894),IF(D5894="C",C5894,-C5894)),"")</f>
        <v/>
      </c>
    </row>
    <row r="5895" spans="1:5" x14ac:dyDescent="0.2">
      <c r="A5895" s="11" t="str">
        <f>IF('Atual-TXT'!A5916&lt;&gt;"",LEFT('Atual-TXT'!A5916,15),"")</f>
        <v/>
      </c>
      <c r="B5895" s="11" t="str">
        <f>IF('Atual-TXT'!A5916&lt;&gt;"",RIGHT(LEFT('Atual-TXT'!A5916,51),34),"")</f>
        <v/>
      </c>
      <c r="C5895" s="12" t="str">
        <f>IF('Atual-TXT'!A5916&lt;&gt;"",VALUE(RIGHT(LEFT('Atual-TXT'!A5916,75),23)),"")</f>
        <v/>
      </c>
      <c r="D5895" s="11" t="str">
        <f>IF('Atual-TXT'!A5916&lt;&gt;"",RIGHT(LEFT('Atual-TXT'!A5916,77),1),"")</f>
        <v/>
      </c>
      <c r="E5895" s="12" t="str">
        <f>IF('Atual-TXT'!A5916&lt;&gt;"",IF(MOD(VALUE(LEFT(A5895,1)),2)=1,IF(D5895="D",C5895,-C5895),IF(D5895="C",C5895,-C5895)),"")</f>
        <v/>
      </c>
    </row>
    <row r="5896" spans="1:5" x14ac:dyDescent="0.2">
      <c r="A5896" s="11" t="str">
        <f>IF('Atual-TXT'!A5917&lt;&gt;"",LEFT('Atual-TXT'!A5917,15),"")</f>
        <v/>
      </c>
      <c r="B5896" s="11" t="str">
        <f>IF('Atual-TXT'!A5917&lt;&gt;"",RIGHT(LEFT('Atual-TXT'!A5917,51),34),"")</f>
        <v/>
      </c>
      <c r="C5896" s="12" t="str">
        <f>IF('Atual-TXT'!A5917&lt;&gt;"",VALUE(RIGHT(LEFT('Atual-TXT'!A5917,75),23)),"")</f>
        <v/>
      </c>
      <c r="D5896" s="11" t="str">
        <f>IF('Atual-TXT'!A5917&lt;&gt;"",RIGHT(LEFT('Atual-TXT'!A5917,77),1),"")</f>
        <v/>
      </c>
      <c r="E5896" s="12" t="str">
        <f>IF('Atual-TXT'!A5917&lt;&gt;"",IF(MOD(VALUE(LEFT(A5896,1)),2)=1,IF(D5896="D",C5896,-C5896),IF(D5896="C",C5896,-C5896)),"")</f>
        <v/>
      </c>
    </row>
    <row r="5897" spans="1:5" x14ac:dyDescent="0.2">
      <c r="A5897" s="11" t="str">
        <f>IF('Atual-TXT'!A5918&lt;&gt;"",LEFT('Atual-TXT'!A5918,15),"")</f>
        <v/>
      </c>
      <c r="B5897" s="11" t="str">
        <f>IF('Atual-TXT'!A5918&lt;&gt;"",RIGHT(LEFT('Atual-TXT'!A5918,51),34),"")</f>
        <v/>
      </c>
      <c r="C5897" s="12" t="str">
        <f>IF('Atual-TXT'!A5918&lt;&gt;"",VALUE(RIGHT(LEFT('Atual-TXT'!A5918,75),23)),"")</f>
        <v/>
      </c>
      <c r="D5897" s="11" t="str">
        <f>IF('Atual-TXT'!A5918&lt;&gt;"",RIGHT(LEFT('Atual-TXT'!A5918,77),1),"")</f>
        <v/>
      </c>
      <c r="E5897" s="12" t="str">
        <f>IF('Atual-TXT'!A5918&lt;&gt;"",IF(MOD(VALUE(LEFT(A5897,1)),2)=1,IF(D5897="D",C5897,-C5897),IF(D5897="C",C5897,-C5897)),"")</f>
        <v/>
      </c>
    </row>
    <row r="5898" spans="1:5" x14ac:dyDescent="0.2">
      <c r="A5898" s="11" t="str">
        <f>IF('Atual-TXT'!A5919&lt;&gt;"",LEFT('Atual-TXT'!A5919,15),"")</f>
        <v/>
      </c>
      <c r="B5898" s="11" t="str">
        <f>IF('Atual-TXT'!A5919&lt;&gt;"",RIGHT(LEFT('Atual-TXT'!A5919,51),34),"")</f>
        <v/>
      </c>
      <c r="C5898" s="12" t="str">
        <f>IF('Atual-TXT'!A5919&lt;&gt;"",VALUE(RIGHT(LEFT('Atual-TXT'!A5919,75),23)),"")</f>
        <v/>
      </c>
      <c r="D5898" s="11" t="str">
        <f>IF('Atual-TXT'!A5919&lt;&gt;"",RIGHT(LEFT('Atual-TXT'!A5919,77),1),"")</f>
        <v/>
      </c>
      <c r="E5898" s="12" t="str">
        <f>IF('Atual-TXT'!A5919&lt;&gt;"",IF(MOD(VALUE(LEFT(A5898,1)),2)=1,IF(D5898="D",C5898,-C5898),IF(D5898="C",C5898,-C5898)),"")</f>
        <v/>
      </c>
    </row>
    <row r="5899" spans="1:5" x14ac:dyDescent="0.2">
      <c r="A5899" s="11" t="str">
        <f>IF('Atual-TXT'!A5920&lt;&gt;"",LEFT('Atual-TXT'!A5920,15),"")</f>
        <v/>
      </c>
      <c r="B5899" s="11" t="str">
        <f>IF('Atual-TXT'!A5920&lt;&gt;"",RIGHT(LEFT('Atual-TXT'!A5920,51),34),"")</f>
        <v/>
      </c>
      <c r="C5899" s="12" t="str">
        <f>IF('Atual-TXT'!A5920&lt;&gt;"",VALUE(RIGHT(LEFT('Atual-TXT'!A5920,75),23)),"")</f>
        <v/>
      </c>
      <c r="D5899" s="11" t="str">
        <f>IF('Atual-TXT'!A5920&lt;&gt;"",RIGHT(LEFT('Atual-TXT'!A5920,77),1),"")</f>
        <v/>
      </c>
      <c r="E5899" s="12" t="str">
        <f>IF('Atual-TXT'!A5920&lt;&gt;"",IF(MOD(VALUE(LEFT(A5899,1)),2)=1,IF(D5899="D",C5899,-C5899),IF(D5899="C",C5899,-C5899)),"")</f>
        <v/>
      </c>
    </row>
    <row r="5900" spans="1:5" x14ac:dyDescent="0.2">
      <c r="A5900" s="11" t="str">
        <f>IF('Atual-TXT'!A5921&lt;&gt;"",LEFT('Atual-TXT'!A5921,15),"")</f>
        <v/>
      </c>
      <c r="B5900" s="11" t="str">
        <f>IF('Atual-TXT'!A5921&lt;&gt;"",RIGHT(LEFT('Atual-TXT'!A5921,51),34),"")</f>
        <v/>
      </c>
      <c r="C5900" s="12" t="str">
        <f>IF('Atual-TXT'!A5921&lt;&gt;"",VALUE(RIGHT(LEFT('Atual-TXT'!A5921,75),23)),"")</f>
        <v/>
      </c>
      <c r="D5900" s="11" t="str">
        <f>IF('Atual-TXT'!A5921&lt;&gt;"",RIGHT(LEFT('Atual-TXT'!A5921,77),1),"")</f>
        <v/>
      </c>
      <c r="E5900" s="12" t="str">
        <f>IF('Atual-TXT'!A5921&lt;&gt;"",IF(MOD(VALUE(LEFT(A5900,1)),2)=1,IF(D5900="D",C5900,-C5900),IF(D5900="C",C5900,-C5900)),"")</f>
        <v/>
      </c>
    </row>
    <row r="5901" spans="1:5" x14ac:dyDescent="0.2">
      <c r="A5901" s="11" t="str">
        <f>IF('Atual-TXT'!A5922&lt;&gt;"",LEFT('Atual-TXT'!A5922,15),"")</f>
        <v/>
      </c>
      <c r="B5901" s="11" t="str">
        <f>IF('Atual-TXT'!A5922&lt;&gt;"",RIGHT(LEFT('Atual-TXT'!A5922,51),34),"")</f>
        <v/>
      </c>
      <c r="C5901" s="12" t="str">
        <f>IF('Atual-TXT'!A5922&lt;&gt;"",VALUE(RIGHT(LEFT('Atual-TXT'!A5922,75),23)),"")</f>
        <v/>
      </c>
      <c r="D5901" s="11" t="str">
        <f>IF('Atual-TXT'!A5922&lt;&gt;"",RIGHT(LEFT('Atual-TXT'!A5922,77),1),"")</f>
        <v/>
      </c>
      <c r="E5901" s="12" t="str">
        <f>IF('Atual-TXT'!A5922&lt;&gt;"",IF(MOD(VALUE(LEFT(A5901,1)),2)=1,IF(D5901="D",C5901,-C5901),IF(D5901="C",C5901,-C5901)),"")</f>
        <v/>
      </c>
    </row>
    <row r="5902" spans="1:5" x14ac:dyDescent="0.2">
      <c r="A5902" s="11" t="str">
        <f>IF('Atual-TXT'!A5923&lt;&gt;"",LEFT('Atual-TXT'!A5923,15),"")</f>
        <v/>
      </c>
      <c r="B5902" s="11" t="str">
        <f>IF('Atual-TXT'!A5923&lt;&gt;"",RIGHT(LEFT('Atual-TXT'!A5923,51),34),"")</f>
        <v/>
      </c>
      <c r="C5902" s="12" t="str">
        <f>IF('Atual-TXT'!A5923&lt;&gt;"",VALUE(RIGHT(LEFT('Atual-TXT'!A5923,75),23)),"")</f>
        <v/>
      </c>
      <c r="D5902" s="11" t="str">
        <f>IF('Atual-TXT'!A5923&lt;&gt;"",RIGHT(LEFT('Atual-TXT'!A5923,77),1),"")</f>
        <v/>
      </c>
      <c r="E5902" s="12" t="str">
        <f>IF('Atual-TXT'!A5923&lt;&gt;"",IF(MOD(VALUE(LEFT(A5902,1)),2)=1,IF(D5902="D",C5902,-C5902),IF(D5902="C",C5902,-C5902)),"")</f>
        <v/>
      </c>
    </row>
    <row r="5903" spans="1:5" x14ac:dyDescent="0.2">
      <c r="A5903" s="11" t="str">
        <f>IF('Atual-TXT'!A5924&lt;&gt;"",LEFT('Atual-TXT'!A5924,15),"")</f>
        <v/>
      </c>
      <c r="B5903" s="11" t="str">
        <f>IF('Atual-TXT'!A5924&lt;&gt;"",RIGHT(LEFT('Atual-TXT'!A5924,51),34),"")</f>
        <v/>
      </c>
      <c r="C5903" s="12" t="str">
        <f>IF('Atual-TXT'!A5924&lt;&gt;"",VALUE(RIGHT(LEFT('Atual-TXT'!A5924,75),23)),"")</f>
        <v/>
      </c>
      <c r="D5903" s="11" t="str">
        <f>IF('Atual-TXT'!A5924&lt;&gt;"",RIGHT(LEFT('Atual-TXT'!A5924,77),1),"")</f>
        <v/>
      </c>
      <c r="E5903" s="12" t="str">
        <f>IF('Atual-TXT'!A5924&lt;&gt;"",IF(MOD(VALUE(LEFT(A5903,1)),2)=1,IF(D5903="D",C5903,-C5903),IF(D5903="C",C5903,-C5903)),"")</f>
        <v/>
      </c>
    </row>
    <row r="5904" spans="1:5" x14ac:dyDescent="0.2">
      <c r="A5904" s="11" t="str">
        <f>IF('Atual-TXT'!A5925&lt;&gt;"",LEFT('Atual-TXT'!A5925,15),"")</f>
        <v/>
      </c>
      <c r="B5904" s="11" t="str">
        <f>IF('Atual-TXT'!A5925&lt;&gt;"",RIGHT(LEFT('Atual-TXT'!A5925,51),34),"")</f>
        <v/>
      </c>
      <c r="C5904" s="12" t="str">
        <f>IF('Atual-TXT'!A5925&lt;&gt;"",VALUE(RIGHT(LEFT('Atual-TXT'!A5925,75),23)),"")</f>
        <v/>
      </c>
      <c r="D5904" s="11" t="str">
        <f>IF('Atual-TXT'!A5925&lt;&gt;"",RIGHT(LEFT('Atual-TXT'!A5925,77),1),"")</f>
        <v/>
      </c>
      <c r="E5904" s="12" t="str">
        <f>IF('Atual-TXT'!A5925&lt;&gt;"",IF(MOD(VALUE(LEFT(A5904,1)),2)=1,IF(D5904="D",C5904,-C5904),IF(D5904="C",C5904,-C5904)),"")</f>
        <v/>
      </c>
    </row>
    <row r="5905" spans="1:5" x14ac:dyDescent="0.2">
      <c r="A5905" s="11" t="str">
        <f>IF('Atual-TXT'!A5926&lt;&gt;"",LEFT('Atual-TXT'!A5926,15),"")</f>
        <v/>
      </c>
      <c r="B5905" s="11" t="str">
        <f>IF('Atual-TXT'!A5926&lt;&gt;"",RIGHT(LEFT('Atual-TXT'!A5926,51),34),"")</f>
        <v/>
      </c>
      <c r="C5905" s="12" t="str">
        <f>IF('Atual-TXT'!A5926&lt;&gt;"",VALUE(RIGHT(LEFT('Atual-TXT'!A5926,75),23)),"")</f>
        <v/>
      </c>
      <c r="D5905" s="11" t="str">
        <f>IF('Atual-TXT'!A5926&lt;&gt;"",RIGHT(LEFT('Atual-TXT'!A5926,77),1),"")</f>
        <v/>
      </c>
      <c r="E5905" s="12" t="str">
        <f>IF('Atual-TXT'!A5926&lt;&gt;"",IF(MOD(VALUE(LEFT(A5905,1)),2)=1,IF(D5905="D",C5905,-C5905),IF(D5905="C",C5905,-C5905)),"")</f>
        <v/>
      </c>
    </row>
    <row r="5906" spans="1:5" x14ac:dyDescent="0.2">
      <c r="A5906" s="11" t="str">
        <f>IF('Atual-TXT'!A5927&lt;&gt;"",LEFT('Atual-TXT'!A5927,15),"")</f>
        <v/>
      </c>
      <c r="B5906" s="11" t="str">
        <f>IF('Atual-TXT'!A5927&lt;&gt;"",RIGHT(LEFT('Atual-TXT'!A5927,51),34),"")</f>
        <v/>
      </c>
      <c r="C5906" s="12" t="str">
        <f>IF('Atual-TXT'!A5927&lt;&gt;"",VALUE(RIGHT(LEFT('Atual-TXT'!A5927,75),23)),"")</f>
        <v/>
      </c>
      <c r="D5906" s="11" t="str">
        <f>IF('Atual-TXT'!A5927&lt;&gt;"",RIGHT(LEFT('Atual-TXT'!A5927,77),1),"")</f>
        <v/>
      </c>
      <c r="E5906" s="12" t="str">
        <f>IF('Atual-TXT'!A5927&lt;&gt;"",IF(MOD(VALUE(LEFT(A5906,1)),2)=1,IF(D5906="D",C5906,-C5906),IF(D5906="C",C5906,-C5906)),"")</f>
        <v/>
      </c>
    </row>
    <row r="5907" spans="1:5" x14ac:dyDescent="0.2">
      <c r="A5907" s="11" t="str">
        <f>IF('Atual-TXT'!A5928&lt;&gt;"",LEFT('Atual-TXT'!A5928,15),"")</f>
        <v/>
      </c>
      <c r="B5907" s="11" t="str">
        <f>IF('Atual-TXT'!A5928&lt;&gt;"",RIGHT(LEFT('Atual-TXT'!A5928,51),34),"")</f>
        <v/>
      </c>
      <c r="C5907" s="12" t="str">
        <f>IF('Atual-TXT'!A5928&lt;&gt;"",VALUE(RIGHT(LEFT('Atual-TXT'!A5928,75),23)),"")</f>
        <v/>
      </c>
      <c r="D5907" s="11" t="str">
        <f>IF('Atual-TXT'!A5928&lt;&gt;"",RIGHT(LEFT('Atual-TXT'!A5928,77),1),"")</f>
        <v/>
      </c>
      <c r="E5907" s="12" t="str">
        <f>IF('Atual-TXT'!A5928&lt;&gt;"",IF(MOD(VALUE(LEFT(A5907,1)),2)=1,IF(D5907="D",C5907,-C5907),IF(D5907="C",C5907,-C5907)),"")</f>
        <v/>
      </c>
    </row>
    <row r="5908" spans="1:5" x14ac:dyDescent="0.2">
      <c r="A5908" s="11" t="str">
        <f>IF('Atual-TXT'!A5929&lt;&gt;"",LEFT('Atual-TXT'!A5929,15),"")</f>
        <v/>
      </c>
      <c r="B5908" s="11" t="str">
        <f>IF('Atual-TXT'!A5929&lt;&gt;"",RIGHT(LEFT('Atual-TXT'!A5929,51),34),"")</f>
        <v/>
      </c>
      <c r="C5908" s="12" t="str">
        <f>IF('Atual-TXT'!A5929&lt;&gt;"",VALUE(RIGHT(LEFT('Atual-TXT'!A5929,75),23)),"")</f>
        <v/>
      </c>
      <c r="D5908" s="11" t="str">
        <f>IF('Atual-TXT'!A5929&lt;&gt;"",RIGHT(LEFT('Atual-TXT'!A5929,77),1),"")</f>
        <v/>
      </c>
      <c r="E5908" s="12" t="str">
        <f>IF('Atual-TXT'!A5929&lt;&gt;"",IF(MOD(VALUE(LEFT(A5908,1)),2)=1,IF(D5908="D",C5908,-C5908),IF(D5908="C",C5908,-C5908)),"")</f>
        <v/>
      </c>
    </row>
    <row r="5909" spans="1:5" x14ac:dyDescent="0.2">
      <c r="A5909" s="11" t="str">
        <f>IF('Atual-TXT'!A5930&lt;&gt;"",LEFT('Atual-TXT'!A5930,15),"")</f>
        <v/>
      </c>
      <c r="B5909" s="11" t="str">
        <f>IF('Atual-TXT'!A5930&lt;&gt;"",RIGHT(LEFT('Atual-TXT'!A5930,51),34),"")</f>
        <v/>
      </c>
      <c r="C5909" s="12" t="str">
        <f>IF('Atual-TXT'!A5930&lt;&gt;"",VALUE(RIGHT(LEFT('Atual-TXT'!A5930,75),23)),"")</f>
        <v/>
      </c>
      <c r="D5909" s="11" t="str">
        <f>IF('Atual-TXT'!A5930&lt;&gt;"",RIGHT(LEFT('Atual-TXT'!A5930,77),1),"")</f>
        <v/>
      </c>
      <c r="E5909" s="12" t="str">
        <f>IF('Atual-TXT'!A5930&lt;&gt;"",IF(MOD(VALUE(LEFT(A5909,1)),2)=1,IF(D5909="D",C5909,-C5909),IF(D5909="C",C5909,-C5909)),"")</f>
        <v/>
      </c>
    </row>
    <row r="5910" spans="1:5" x14ac:dyDescent="0.2">
      <c r="A5910" s="11" t="str">
        <f>IF('Atual-TXT'!A5931&lt;&gt;"",LEFT('Atual-TXT'!A5931,15),"")</f>
        <v/>
      </c>
      <c r="B5910" s="11" t="str">
        <f>IF('Atual-TXT'!A5931&lt;&gt;"",RIGHT(LEFT('Atual-TXT'!A5931,51),34),"")</f>
        <v/>
      </c>
      <c r="C5910" s="12" t="str">
        <f>IF('Atual-TXT'!A5931&lt;&gt;"",VALUE(RIGHT(LEFT('Atual-TXT'!A5931,75),23)),"")</f>
        <v/>
      </c>
      <c r="D5910" s="11" t="str">
        <f>IF('Atual-TXT'!A5931&lt;&gt;"",RIGHT(LEFT('Atual-TXT'!A5931,77),1),"")</f>
        <v/>
      </c>
      <c r="E5910" s="12" t="str">
        <f>IF('Atual-TXT'!A5931&lt;&gt;"",IF(MOD(VALUE(LEFT(A5910,1)),2)=1,IF(D5910="D",C5910,-C5910),IF(D5910="C",C5910,-C5910)),"")</f>
        <v/>
      </c>
    </row>
    <row r="5911" spans="1:5" x14ac:dyDescent="0.2">
      <c r="A5911" s="11" t="str">
        <f>IF('Atual-TXT'!A5932&lt;&gt;"",LEFT('Atual-TXT'!A5932,15),"")</f>
        <v/>
      </c>
      <c r="B5911" s="11" t="str">
        <f>IF('Atual-TXT'!A5932&lt;&gt;"",RIGHT(LEFT('Atual-TXT'!A5932,51),34),"")</f>
        <v/>
      </c>
      <c r="C5911" s="12" t="str">
        <f>IF('Atual-TXT'!A5932&lt;&gt;"",VALUE(RIGHT(LEFT('Atual-TXT'!A5932,75),23)),"")</f>
        <v/>
      </c>
      <c r="D5911" s="11" t="str">
        <f>IF('Atual-TXT'!A5932&lt;&gt;"",RIGHT(LEFT('Atual-TXT'!A5932,77),1),"")</f>
        <v/>
      </c>
      <c r="E5911" s="12" t="str">
        <f>IF('Atual-TXT'!A5932&lt;&gt;"",IF(MOD(VALUE(LEFT(A5911,1)),2)=1,IF(D5911="D",C5911,-C5911),IF(D5911="C",C5911,-C5911)),"")</f>
        <v/>
      </c>
    </row>
    <row r="5912" spans="1:5" x14ac:dyDescent="0.2">
      <c r="A5912" s="11" t="str">
        <f>IF('Atual-TXT'!A5933&lt;&gt;"",LEFT('Atual-TXT'!A5933,15),"")</f>
        <v/>
      </c>
      <c r="B5912" s="11" t="str">
        <f>IF('Atual-TXT'!A5933&lt;&gt;"",RIGHT(LEFT('Atual-TXT'!A5933,51),34),"")</f>
        <v/>
      </c>
      <c r="C5912" s="12" t="str">
        <f>IF('Atual-TXT'!A5933&lt;&gt;"",VALUE(RIGHT(LEFT('Atual-TXT'!A5933,75),23)),"")</f>
        <v/>
      </c>
      <c r="D5912" s="11" t="str">
        <f>IF('Atual-TXT'!A5933&lt;&gt;"",RIGHT(LEFT('Atual-TXT'!A5933,77),1),"")</f>
        <v/>
      </c>
      <c r="E5912" s="12" t="str">
        <f>IF('Atual-TXT'!A5933&lt;&gt;"",IF(MOD(VALUE(LEFT(A5912,1)),2)=1,IF(D5912="D",C5912,-C5912),IF(D5912="C",C5912,-C5912)),"")</f>
        <v/>
      </c>
    </row>
    <row r="5913" spans="1:5" x14ac:dyDescent="0.2">
      <c r="A5913" s="11" t="str">
        <f>IF('Atual-TXT'!A5934&lt;&gt;"",LEFT('Atual-TXT'!A5934,15),"")</f>
        <v/>
      </c>
      <c r="B5913" s="11" t="str">
        <f>IF('Atual-TXT'!A5934&lt;&gt;"",RIGHT(LEFT('Atual-TXT'!A5934,51),34),"")</f>
        <v/>
      </c>
      <c r="C5913" s="12" t="str">
        <f>IF('Atual-TXT'!A5934&lt;&gt;"",VALUE(RIGHT(LEFT('Atual-TXT'!A5934,75),23)),"")</f>
        <v/>
      </c>
      <c r="D5913" s="11" t="str">
        <f>IF('Atual-TXT'!A5934&lt;&gt;"",RIGHT(LEFT('Atual-TXT'!A5934,77),1),"")</f>
        <v/>
      </c>
      <c r="E5913" s="12" t="str">
        <f>IF('Atual-TXT'!A5934&lt;&gt;"",IF(MOD(VALUE(LEFT(A5913,1)),2)=1,IF(D5913="D",C5913,-C5913),IF(D5913="C",C5913,-C5913)),"")</f>
        <v/>
      </c>
    </row>
    <row r="5914" spans="1:5" x14ac:dyDescent="0.2">
      <c r="A5914" s="11" t="str">
        <f>IF('Atual-TXT'!A5935&lt;&gt;"",LEFT('Atual-TXT'!A5935,15),"")</f>
        <v/>
      </c>
      <c r="B5914" s="11" t="str">
        <f>IF('Atual-TXT'!A5935&lt;&gt;"",RIGHT(LEFT('Atual-TXT'!A5935,51),34),"")</f>
        <v/>
      </c>
      <c r="C5914" s="12" t="str">
        <f>IF('Atual-TXT'!A5935&lt;&gt;"",VALUE(RIGHT(LEFT('Atual-TXT'!A5935,75),23)),"")</f>
        <v/>
      </c>
      <c r="D5914" s="11" t="str">
        <f>IF('Atual-TXT'!A5935&lt;&gt;"",RIGHT(LEFT('Atual-TXT'!A5935,77),1),"")</f>
        <v/>
      </c>
      <c r="E5914" s="12" t="str">
        <f>IF('Atual-TXT'!A5935&lt;&gt;"",IF(MOD(VALUE(LEFT(A5914,1)),2)=1,IF(D5914="D",C5914,-C5914),IF(D5914="C",C5914,-C5914)),"")</f>
        <v/>
      </c>
    </row>
    <row r="5915" spans="1:5" x14ac:dyDescent="0.2">
      <c r="A5915" s="11" t="str">
        <f>IF('Atual-TXT'!A5936&lt;&gt;"",LEFT('Atual-TXT'!A5936,15),"")</f>
        <v/>
      </c>
      <c r="B5915" s="11" t="str">
        <f>IF('Atual-TXT'!A5936&lt;&gt;"",RIGHT(LEFT('Atual-TXT'!A5936,51),34),"")</f>
        <v/>
      </c>
      <c r="C5915" s="12" t="str">
        <f>IF('Atual-TXT'!A5936&lt;&gt;"",VALUE(RIGHT(LEFT('Atual-TXT'!A5936,75),23)),"")</f>
        <v/>
      </c>
      <c r="D5915" s="11" t="str">
        <f>IF('Atual-TXT'!A5936&lt;&gt;"",RIGHT(LEFT('Atual-TXT'!A5936,77),1),"")</f>
        <v/>
      </c>
      <c r="E5915" s="12" t="str">
        <f>IF('Atual-TXT'!A5936&lt;&gt;"",IF(MOD(VALUE(LEFT(A5915,1)),2)=1,IF(D5915="D",C5915,-C5915),IF(D5915="C",C5915,-C5915)),"")</f>
        <v/>
      </c>
    </row>
    <row r="5916" spans="1:5" x14ac:dyDescent="0.2">
      <c r="A5916" s="11" t="str">
        <f>IF('Atual-TXT'!A5937&lt;&gt;"",LEFT('Atual-TXT'!A5937,15),"")</f>
        <v/>
      </c>
      <c r="B5916" s="11" t="str">
        <f>IF('Atual-TXT'!A5937&lt;&gt;"",RIGHT(LEFT('Atual-TXT'!A5937,51),34),"")</f>
        <v/>
      </c>
      <c r="C5916" s="12" t="str">
        <f>IF('Atual-TXT'!A5937&lt;&gt;"",VALUE(RIGHT(LEFT('Atual-TXT'!A5937,75),23)),"")</f>
        <v/>
      </c>
      <c r="D5916" s="11" t="str">
        <f>IF('Atual-TXT'!A5937&lt;&gt;"",RIGHT(LEFT('Atual-TXT'!A5937,77),1),"")</f>
        <v/>
      </c>
      <c r="E5916" s="12" t="str">
        <f>IF('Atual-TXT'!A5937&lt;&gt;"",IF(MOD(VALUE(LEFT(A5916,1)),2)=1,IF(D5916="D",C5916,-C5916),IF(D5916="C",C5916,-C5916)),"")</f>
        <v/>
      </c>
    </row>
    <row r="5917" spans="1:5" x14ac:dyDescent="0.2">
      <c r="A5917" s="11" t="str">
        <f>IF('Atual-TXT'!A5938&lt;&gt;"",LEFT('Atual-TXT'!A5938,15),"")</f>
        <v/>
      </c>
      <c r="B5917" s="11" t="str">
        <f>IF('Atual-TXT'!A5938&lt;&gt;"",RIGHT(LEFT('Atual-TXT'!A5938,51),34),"")</f>
        <v/>
      </c>
      <c r="C5917" s="12" t="str">
        <f>IF('Atual-TXT'!A5938&lt;&gt;"",VALUE(RIGHT(LEFT('Atual-TXT'!A5938,75),23)),"")</f>
        <v/>
      </c>
      <c r="D5917" s="11" t="str">
        <f>IF('Atual-TXT'!A5938&lt;&gt;"",RIGHT(LEFT('Atual-TXT'!A5938,77),1),"")</f>
        <v/>
      </c>
      <c r="E5917" s="12" t="str">
        <f>IF('Atual-TXT'!A5938&lt;&gt;"",IF(MOD(VALUE(LEFT(A5917,1)),2)=1,IF(D5917="D",C5917,-C5917),IF(D5917="C",C5917,-C5917)),"")</f>
        <v/>
      </c>
    </row>
    <row r="5918" spans="1:5" x14ac:dyDescent="0.2">
      <c r="A5918" s="11" t="str">
        <f>IF('Atual-TXT'!A5939&lt;&gt;"",LEFT('Atual-TXT'!A5939,15),"")</f>
        <v/>
      </c>
      <c r="B5918" s="11" t="str">
        <f>IF('Atual-TXT'!A5939&lt;&gt;"",RIGHT(LEFT('Atual-TXT'!A5939,51),34),"")</f>
        <v/>
      </c>
      <c r="C5918" s="12" t="str">
        <f>IF('Atual-TXT'!A5939&lt;&gt;"",VALUE(RIGHT(LEFT('Atual-TXT'!A5939,75),23)),"")</f>
        <v/>
      </c>
      <c r="D5918" s="11" t="str">
        <f>IF('Atual-TXT'!A5939&lt;&gt;"",RIGHT(LEFT('Atual-TXT'!A5939,77),1),"")</f>
        <v/>
      </c>
      <c r="E5918" s="12" t="str">
        <f>IF('Atual-TXT'!A5939&lt;&gt;"",IF(MOD(VALUE(LEFT(A5918,1)),2)=1,IF(D5918="D",C5918,-C5918),IF(D5918="C",C5918,-C5918)),"")</f>
        <v/>
      </c>
    </row>
    <row r="5919" spans="1:5" x14ac:dyDescent="0.2">
      <c r="A5919" s="11" t="str">
        <f>IF('Atual-TXT'!A5940&lt;&gt;"",LEFT('Atual-TXT'!A5940,15),"")</f>
        <v/>
      </c>
      <c r="B5919" s="11" t="str">
        <f>IF('Atual-TXT'!A5940&lt;&gt;"",RIGHT(LEFT('Atual-TXT'!A5940,51),34),"")</f>
        <v/>
      </c>
      <c r="C5919" s="12" t="str">
        <f>IF('Atual-TXT'!A5940&lt;&gt;"",VALUE(RIGHT(LEFT('Atual-TXT'!A5940,75),23)),"")</f>
        <v/>
      </c>
      <c r="D5919" s="11" t="str">
        <f>IF('Atual-TXT'!A5940&lt;&gt;"",RIGHT(LEFT('Atual-TXT'!A5940,77),1),"")</f>
        <v/>
      </c>
      <c r="E5919" s="12" t="str">
        <f>IF('Atual-TXT'!A5940&lt;&gt;"",IF(MOD(VALUE(LEFT(A5919,1)),2)=1,IF(D5919="D",C5919,-C5919),IF(D5919="C",C5919,-C5919)),"")</f>
        <v/>
      </c>
    </row>
    <row r="5920" spans="1:5" x14ac:dyDescent="0.2">
      <c r="A5920" s="11" t="str">
        <f>IF('Atual-TXT'!A5941&lt;&gt;"",LEFT('Atual-TXT'!A5941,15),"")</f>
        <v/>
      </c>
      <c r="B5920" s="11" t="str">
        <f>IF('Atual-TXT'!A5941&lt;&gt;"",RIGHT(LEFT('Atual-TXT'!A5941,51),34),"")</f>
        <v/>
      </c>
      <c r="C5920" s="12" t="str">
        <f>IF('Atual-TXT'!A5941&lt;&gt;"",VALUE(RIGHT(LEFT('Atual-TXT'!A5941,75),23)),"")</f>
        <v/>
      </c>
      <c r="D5920" s="11" t="str">
        <f>IF('Atual-TXT'!A5941&lt;&gt;"",RIGHT(LEFT('Atual-TXT'!A5941,77),1),"")</f>
        <v/>
      </c>
      <c r="E5920" s="12" t="str">
        <f>IF('Atual-TXT'!A5941&lt;&gt;"",IF(MOD(VALUE(LEFT(A5920,1)),2)=1,IF(D5920="D",C5920,-C5920),IF(D5920="C",C5920,-C5920)),"")</f>
        <v/>
      </c>
    </row>
    <row r="5921" spans="1:5" x14ac:dyDescent="0.2">
      <c r="A5921" s="11" t="str">
        <f>IF('Atual-TXT'!A5942&lt;&gt;"",LEFT('Atual-TXT'!A5942,15),"")</f>
        <v/>
      </c>
      <c r="B5921" s="11" t="str">
        <f>IF('Atual-TXT'!A5942&lt;&gt;"",RIGHT(LEFT('Atual-TXT'!A5942,51),34),"")</f>
        <v/>
      </c>
      <c r="C5921" s="12" t="str">
        <f>IF('Atual-TXT'!A5942&lt;&gt;"",VALUE(RIGHT(LEFT('Atual-TXT'!A5942,75),23)),"")</f>
        <v/>
      </c>
      <c r="D5921" s="11" t="str">
        <f>IF('Atual-TXT'!A5942&lt;&gt;"",RIGHT(LEFT('Atual-TXT'!A5942,77),1),"")</f>
        <v/>
      </c>
      <c r="E5921" s="12" t="str">
        <f>IF('Atual-TXT'!A5942&lt;&gt;"",IF(MOD(VALUE(LEFT(A5921,1)),2)=1,IF(D5921="D",C5921,-C5921),IF(D5921="C",C5921,-C5921)),"")</f>
        <v/>
      </c>
    </row>
    <row r="5922" spans="1:5" x14ac:dyDescent="0.2">
      <c r="A5922" s="11" t="str">
        <f>IF('Atual-TXT'!A5943&lt;&gt;"",LEFT('Atual-TXT'!A5943,15),"")</f>
        <v/>
      </c>
      <c r="B5922" s="11" t="str">
        <f>IF('Atual-TXT'!A5943&lt;&gt;"",RIGHT(LEFT('Atual-TXT'!A5943,51),34),"")</f>
        <v/>
      </c>
      <c r="C5922" s="12" t="str">
        <f>IF('Atual-TXT'!A5943&lt;&gt;"",VALUE(RIGHT(LEFT('Atual-TXT'!A5943,75),23)),"")</f>
        <v/>
      </c>
      <c r="D5922" s="11" t="str">
        <f>IF('Atual-TXT'!A5943&lt;&gt;"",RIGHT(LEFT('Atual-TXT'!A5943,77),1),"")</f>
        <v/>
      </c>
      <c r="E5922" s="12" t="str">
        <f>IF('Atual-TXT'!A5943&lt;&gt;"",IF(MOD(VALUE(LEFT(A5922,1)),2)=1,IF(D5922="D",C5922,-C5922),IF(D5922="C",C5922,-C5922)),"")</f>
        <v/>
      </c>
    </row>
    <row r="5923" spans="1:5" x14ac:dyDescent="0.2">
      <c r="A5923" s="11" t="str">
        <f>IF('Atual-TXT'!A5944&lt;&gt;"",LEFT('Atual-TXT'!A5944,15),"")</f>
        <v/>
      </c>
      <c r="B5923" s="11" t="str">
        <f>IF('Atual-TXT'!A5944&lt;&gt;"",RIGHT(LEFT('Atual-TXT'!A5944,51),34),"")</f>
        <v/>
      </c>
      <c r="C5923" s="12" t="str">
        <f>IF('Atual-TXT'!A5944&lt;&gt;"",VALUE(RIGHT(LEFT('Atual-TXT'!A5944,75),23)),"")</f>
        <v/>
      </c>
      <c r="D5923" s="11" t="str">
        <f>IF('Atual-TXT'!A5944&lt;&gt;"",RIGHT(LEFT('Atual-TXT'!A5944,77),1),"")</f>
        <v/>
      </c>
      <c r="E5923" s="12" t="str">
        <f>IF('Atual-TXT'!A5944&lt;&gt;"",IF(MOD(VALUE(LEFT(A5923,1)),2)=1,IF(D5923="D",C5923,-C5923),IF(D5923="C",C5923,-C5923)),"")</f>
        <v/>
      </c>
    </row>
    <row r="5924" spans="1:5" x14ac:dyDescent="0.2">
      <c r="A5924" s="11" t="str">
        <f>IF('Atual-TXT'!A5945&lt;&gt;"",LEFT('Atual-TXT'!A5945,15),"")</f>
        <v/>
      </c>
      <c r="B5924" s="11" t="str">
        <f>IF('Atual-TXT'!A5945&lt;&gt;"",RIGHT(LEFT('Atual-TXT'!A5945,51),34),"")</f>
        <v/>
      </c>
      <c r="C5924" s="12" t="str">
        <f>IF('Atual-TXT'!A5945&lt;&gt;"",VALUE(RIGHT(LEFT('Atual-TXT'!A5945,75),23)),"")</f>
        <v/>
      </c>
      <c r="D5924" s="11" t="str">
        <f>IF('Atual-TXT'!A5945&lt;&gt;"",RIGHT(LEFT('Atual-TXT'!A5945,77),1),"")</f>
        <v/>
      </c>
      <c r="E5924" s="12" t="str">
        <f>IF('Atual-TXT'!A5945&lt;&gt;"",IF(MOD(VALUE(LEFT(A5924,1)),2)=1,IF(D5924="D",C5924,-C5924),IF(D5924="C",C5924,-C5924)),"")</f>
        <v/>
      </c>
    </row>
    <row r="5925" spans="1:5" x14ac:dyDescent="0.2">
      <c r="A5925" s="11" t="str">
        <f>IF('Atual-TXT'!A5946&lt;&gt;"",LEFT('Atual-TXT'!A5946,15),"")</f>
        <v/>
      </c>
      <c r="B5925" s="11" t="str">
        <f>IF('Atual-TXT'!A5946&lt;&gt;"",RIGHT(LEFT('Atual-TXT'!A5946,51),34),"")</f>
        <v/>
      </c>
      <c r="C5925" s="12" t="str">
        <f>IF('Atual-TXT'!A5946&lt;&gt;"",VALUE(RIGHT(LEFT('Atual-TXT'!A5946,75),23)),"")</f>
        <v/>
      </c>
      <c r="D5925" s="11" t="str">
        <f>IF('Atual-TXT'!A5946&lt;&gt;"",RIGHT(LEFT('Atual-TXT'!A5946,77),1),"")</f>
        <v/>
      </c>
      <c r="E5925" s="12" t="str">
        <f>IF('Atual-TXT'!A5946&lt;&gt;"",IF(MOD(VALUE(LEFT(A5925,1)),2)=1,IF(D5925="D",C5925,-C5925),IF(D5925="C",C5925,-C5925)),"")</f>
        <v/>
      </c>
    </row>
    <row r="5926" spans="1:5" x14ac:dyDescent="0.2">
      <c r="A5926" s="11" t="str">
        <f>IF('Atual-TXT'!A5947&lt;&gt;"",LEFT('Atual-TXT'!A5947,15),"")</f>
        <v/>
      </c>
      <c r="B5926" s="11" t="str">
        <f>IF('Atual-TXT'!A5947&lt;&gt;"",RIGHT(LEFT('Atual-TXT'!A5947,51),34),"")</f>
        <v/>
      </c>
      <c r="C5926" s="12" t="str">
        <f>IF('Atual-TXT'!A5947&lt;&gt;"",VALUE(RIGHT(LEFT('Atual-TXT'!A5947,75),23)),"")</f>
        <v/>
      </c>
      <c r="D5926" s="11" t="str">
        <f>IF('Atual-TXT'!A5947&lt;&gt;"",RIGHT(LEFT('Atual-TXT'!A5947,77),1),"")</f>
        <v/>
      </c>
      <c r="E5926" s="12" t="str">
        <f>IF('Atual-TXT'!A5947&lt;&gt;"",IF(MOD(VALUE(LEFT(A5926,1)),2)=1,IF(D5926="D",C5926,-C5926),IF(D5926="C",C5926,-C5926)),"")</f>
        <v/>
      </c>
    </row>
    <row r="5927" spans="1:5" x14ac:dyDescent="0.2">
      <c r="A5927" s="11" t="str">
        <f>IF('Atual-TXT'!A5948&lt;&gt;"",LEFT('Atual-TXT'!A5948,15),"")</f>
        <v/>
      </c>
      <c r="B5927" s="11" t="str">
        <f>IF('Atual-TXT'!A5948&lt;&gt;"",RIGHT(LEFT('Atual-TXT'!A5948,51),34),"")</f>
        <v/>
      </c>
      <c r="C5927" s="12" t="str">
        <f>IF('Atual-TXT'!A5948&lt;&gt;"",VALUE(RIGHT(LEFT('Atual-TXT'!A5948,75),23)),"")</f>
        <v/>
      </c>
      <c r="D5927" s="11" t="str">
        <f>IF('Atual-TXT'!A5948&lt;&gt;"",RIGHT(LEFT('Atual-TXT'!A5948,77),1),"")</f>
        <v/>
      </c>
      <c r="E5927" s="12" t="str">
        <f>IF('Atual-TXT'!A5948&lt;&gt;"",IF(MOD(VALUE(LEFT(A5927,1)),2)=1,IF(D5927="D",C5927,-C5927),IF(D5927="C",C5927,-C5927)),"")</f>
        <v/>
      </c>
    </row>
    <row r="5928" spans="1:5" x14ac:dyDescent="0.2">
      <c r="A5928" s="11" t="str">
        <f>IF('Atual-TXT'!A5949&lt;&gt;"",LEFT('Atual-TXT'!A5949,15),"")</f>
        <v/>
      </c>
      <c r="B5928" s="11" t="str">
        <f>IF('Atual-TXT'!A5949&lt;&gt;"",RIGHT(LEFT('Atual-TXT'!A5949,51),34),"")</f>
        <v/>
      </c>
      <c r="C5928" s="12" t="str">
        <f>IF('Atual-TXT'!A5949&lt;&gt;"",VALUE(RIGHT(LEFT('Atual-TXT'!A5949,75),23)),"")</f>
        <v/>
      </c>
      <c r="D5928" s="11" t="str">
        <f>IF('Atual-TXT'!A5949&lt;&gt;"",RIGHT(LEFT('Atual-TXT'!A5949,77),1),"")</f>
        <v/>
      </c>
      <c r="E5928" s="12" t="str">
        <f>IF('Atual-TXT'!A5949&lt;&gt;"",IF(MOD(VALUE(LEFT(A5928,1)),2)=1,IF(D5928="D",C5928,-C5928),IF(D5928="C",C5928,-C5928)),"")</f>
        <v/>
      </c>
    </row>
    <row r="5929" spans="1:5" x14ac:dyDescent="0.2">
      <c r="A5929" s="11" t="str">
        <f>IF('Atual-TXT'!A5950&lt;&gt;"",LEFT('Atual-TXT'!A5950,15),"")</f>
        <v/>
      </c>
      <c r="B5929" s="11" t="str">
        <f>IF('Atual-TXT'!A5950&lt;&gt;"",RIGHT(LEFT('Atual-TXT'!A5950,51),34),"")</f>
        <v/>
      </c>
      <c r="C5929" s="12" t="str">
        <f>IF('Atual-TXT'!A5950&lt;&gt;"",VALUE(RIGHT(LEFT('Atual-TXT'!A5950,75),23)),"")</f>
        <v/>
      </c>
      <c r="D5929" s="11" t="str">
        <f>IF('Atual-TXT'!A5950&lt;&gt;"",RIGHT(LEFT('Atual-TXT'!A5950,77),1),"")</f>
        <v/>
      </c>
      <c r="E5929" s="12" t="str">
        <f>IF('Atual-TXT'!A5950&lt;&gt;"",IF(MOD(VALUE(LEFT(A5929,1)),2)=1,IF(D5929="D",C5929,-C5929),IF(D5929="C",C5929,-C5929)),"")</f>
        <v/>
      </c>
    </row>
    <row r="5930" spans="1:5" x14ac:dyDescent="0.2">
      <c r="A5930" s="11" t="str">
        <f>IF('Atual-TXT'!A5951&lt;&gt;"",LEFT('Atual-TXT'!A5951,15),"")</f>
        <v/>
      </c>
      <c r="B5930" s="11" t="str">
        <f>IF('Atual-TXT'!A5951&lt;&gt;"",RIGHT(LEFT('Atual-TXT'!A5951,51),34),"")</f>
        <v/>
      </c>
      <c r="C5930" s="12" t="str">
        <f>IF('Atual-TXT'!A5951&lt;&gt;"",VALUE(RIGHT(LEFT('Atual-TXT'!A5951,75),23)),"")</f>
        <v/>
      </c>
      <c r="D5930" s="11" t="str">
        <f>IF('Atual-TXT'!A5951&lt;&gt;"",RIGHT(LEFT('Atual-TXT'!A5951,77),1),"")</f>
        <v/>
      </c>
      <c r="E5930" s="12" t="str">
        <f>IF('Atual-TXT'!A5951&lt;&gt;"",IF(MOD(VALUE(LEFT(A5930,1)),2)=1,IF(D5930="D",C5930,-C5930),IF(D5930="C",C5930,-C5930)),"")</f>
        <v/>
      </c>
    </row>
    <row r="5931" spans="1:5" x14ac:dyDescent="0.2">
      <c r="A5931" s="11" t="str">
        <f>IF('Atual-TXT'!A5952&lt;&gt;"",LEFT('Atual-TXT'!A5952,15),"")</f>
        <v/>
      </c>
      <c r="B5931" s="11" t="str">
        <f>IF('Atual-TXT'!A5952&lt;&gt;"",RIGHT(LEFT('Atual-TXT'!A5952,51),34),"")</f>
        <v/>
      </c>
      <c r="C5931" s="12" t="str">
        <f>IF('Atual-TXT'!A5952&lt;&gt;"",VALUE(RIGHT(LEFT('Atual-TXT'!A5952,75),23)),"")</f>
        <v/>
      </c>
      <c r="D5931" s="11" t="str">
        <f>IF('Atual-TXT'!A5952&lt;&gt;"",RIGHT(LEFT('Atual-TXT'!A5952,77),1),"")</f>
        <v/>
      </c>
      <c r="E5931" s="12" t="str">
        <f>IF('Atual-TXT'!A5952&lt;&gt;"",IF(MOD(VALUE(LEFT(A5931,1)),2)=1,IF(D5931="D",C5931,-C5931),IF(D5931="C",C5931,-C5931)),"")</f>
        <v/>
      </c>
    </row>
    <row r="5932" spans="1:5" x14ac:dyDescent="0.2">
      <c r="A5932" s="11" t="str">
        <f>IF('Atual-TXT'!A5953&lt;&gt;"",LEFT('Atual-TXT'!A5953,15),"")</f>
        <v/>
      </c>
      <c r="B5932" s="11" t="str">
        <f>IF('Atual-TXT'!A5953&lt;&gt;"",RIGHT(LEFT('Atual-TXT'!A5953,51),34),"")</f>
        <v/>
      </c>
      <c r="C5932" s="12" t="str">
        <f>IF('Atual-TXT'!A5953&lt;&gt;"",VALUE(RIGHT(LEFT('Atual-TXT'!A5953,75),23)),"")</f>
        <v/>
      </c>
      <c r="D5932" s="11" t="str">
        <f>IF('Atual-TXT'!A5953&lt;&gt;"",RIGHT(LEFT('Atual-TXT'!A5953,77),1),"")</f>
        <v/>
      </c>
      <c r="E5932" s="12" t="str">
        <f>IF('Atual-TXT'!A5953&lt;&gt;"",IF(MOD(VALUE(LEFT(A5932,1)),2)=1,IF(D5932="D",C5932,-C5932),IF(D5932="C",C5932,-C5932)),"")</f>
        <v/>
      </c>
    </row>
    <row r="5933" spans="1:5" x14ac:dyDescent="0.2">
      <c r="A5933" s="11" t="str">
        <f>IF('Atual-TXT'!A5954&lt;&gt;"",LEFT('Atual-TXT'!A5954,15),"")</f>
        <v/>
      </c>
      <c r="B5933" s="11" t="str">
        <f>IF('Atual-TXT'!A5954&lt;&gt;"",RIGHT(LEFT('Atual-TXT'!A5954,51),34),"")</f>
        <v/>
      </c>
      <c r="C5933" s="12" t="str">
        <f>IF('Atual-TXT'!A5954&lt;&gt;"",VALUE(RIGHT(LEFT('Atual-TXT'!A5954,75),23)),"")</f>
        <v/>
      </c>
      <c r="D5933" s="11" t="str">
        <f>IF('Atual-TXT'!A5954&lt;&gt;"",RIGHT(LEFT('Atual-TXT'!A5954,77),1),"")</f>
        <v/>
      </c>
      <c r="E5933" s="12" t="str">
        <f>IF('Atual-TXT'!A5954&lt;&gt;"",IF(MOD(VALUE(LEFT(A5933,1)),2)=1,IF(D5933="D",C5933,-C5933),IF(D5933="C",C5933,-C5933)),"")</f>
        <v/>
      </c>
    </row>
    <row r="5934" spans="1:5" x14ac:dyDescent="0.2">
      <c r="A5934" s="11" t="str">
        <f>IF('Atual-TXT'!A5955&lt;&gt;"",LEFT('Atual-TXT'!A5955,15),"")</f>
        <v/>
      </c>
      <c r="B5934" s="11" t="str">
        <f>IF('Atual-TXT'!A5955&lt;&gt;"",RIGHT(LEFT('Atual-TXT'!A5955,51),34),"")</f>
        <v/>
      </c>
      <c r="C5934" s="12" t="str">
        <f>IF('Atual-TXT'!A5955&lt;&gt;"",VALUE(RIGHT(LEFT('Atual-TXT'!A5955,75),23)),"")</f>
        <v/>
      </c>
      <c r="D5934" s="11" t="str">
        <f>IF('Atual-TXT'!A5955&lt;&gt;"",RIGHT(LEFT('Atual-TXT'!A5955,77),1),"")</f>
        <v/>
      </c>
      <c r="E5934" s="12" t="str">
        <f>IF('Atual-TXT'!A5955&lt;&gt;"",IF(MOD(VALUE(LEFT(A5934,1)),2)=1,IF(D5934="D",C5934,-C5934),IF(D5934="C",C5934,-C5934)),"")</f>
        <v/>
      </c>
    </row>
    <row r="5935" spans="1:5" x14ac:dyDescent="0.2">
      <c r="A5935" s="11" t="str">
        <f>IF('Atual-TXT'!A5956&lt;&gt;"",LEFT('Atual-TXT'!A5956,15),"")</f>
        <v/>
      </c>
      <c r="B5935" s="11" t="str">
        <f>IF('Atual-TXT'!A5956&lt;&gt;"",RIGHT(LEFT('Atual-TXT'!A5956,51),34),"")</f>
        <v/>
      </c>
      <c r="C5935" s="12" t="str">
        <f>IF('Atual-TXT'!A5956&lt;&gt;"",VALUE(RIGHT(LEFT('Atual-TXT'!A5956,75),23)),"")</f>
        <v/>
      </c>
      <c r="D5935" s="11" t="str">
        <f>IF('Atual-TXT'!A5956&lt;&gt;"",RIGHT(LEFT('Atual-TXT'!A5956,77),1),"")</f>
        <v/>
      </c>
      <c r="E5935" s="12" t="str">
        <f>IF('Atual-TXT'!A5956&lt;&gt;"",IF(MOD(VALUE(LEFT(A5935,1)),2)=1,IF(D5935="D",C5935,-C5935),IF(D5935="C",C5935,-C5935)),"")</f>
        <v/>
      </c>
    </row>
    <row r="5936" spans="1:5" x14ac:dyDescent="0.2">
      <c r="A5936" s="11" t="str">
        <f>IF('Atual-TXT'!A5957&lt;&gt;"",LEFT('Atual-TXT'!A5957,15),"")</f>
        <v/>
      </c>
      <c r="B5936" s="11" t="str">
        <f>IF('Atual-TXT'!A5957&lt;&gt;"",RIGHT(LEFT('Atual-TXT'!A5957,51),34),"")</f>
        <v/>
      </c>
      <c r="C5936" s="12" t="str">
        <f>IF('Atual-TXT'!A5957&lt;&gt;"",VALUE(RIGHT(LEFT('Atual-TXT'!A5957,75),23)),"")</f>
        <v/>
      </c>
      <c r="D5936" s="11" t="str">
        <f>IF('Atual-TXT'!A5957&lt;&gt;"",RIGHT(LEFT('Atual-TXT'!A5957,77),1),"")</f>
        <v/>
      </c>
      <c r="E5936" s="12" t="str">
        <f>IF('Atual-TXT'!A5957&lt;&gt;"",IF(MOD(VALUE(LEFT(A5936,1)),2)=1,IF(D5936="D",C5936,-C5936),IF(D5936="C",C5936,-C5936)),"")</f>
        <v/>
      </c>
    </row>
    <row r="5937" spans="1:5" x14ac:dyDescent="0.2">
      <c r="A5937" s="11" t="str">
        <f>IF('Atual-TXT'!A5958&lt;&gt;"",LEFT('Atual-TXT'!A5958,15),"")</f>
        <v/>
      </c>
      <c r="B5937" s="11" t="str">
        <f>IF('Atual-TXT'!A5958&lt;&gt;"",RIGHT(LEFT('Atual-TXT'!A5958,51),34),"")</f>
        <v/>
      </c>
      <c r="C5937" s="12" t="str">
        <f>IF('Atual-TXT'!A5958&lt;&gt;"",VALUE(RIGHT(LEFT('Atual-TXT'!A5958,75),23)),"")</f>
        <v/>
      </c>
      <c r="D5937" s="11" t="str">
        <f>IF('Atual-TXT'!A5958&lt;&gt;"",RIGHT(LEFT('Atual-TXT'!A5958,77),1),"")</f>
        <v/>
      </c>
      <c r="E5937" s="12" t="str">
        <f>IF('Atual-TXT'!A5958&lt;&gt;"",IF(MOD(VALUE(LEFT(A5937,1)),2)=1,IF(D5937="D",C5937,-C5937),IF(D5937="C",C5937,-C5937)),"")</f>
        <v/>
      </c>
    </row>
    <row r="5938" spans="1:5" x14ac:dyDescent="0.2">
      <c r="A5938" s="11" t="str">
        <f>IF('Atual-TXT'!A5959&lt;&gt;"",LEFT('Atual-TXT'!A5959,15),"")</f>
        <v/>
      </c>
      <c r="B5938" s="11" t="str">
        <f>IF('Atual-TXT'!A5959&lt;&gt;"",RIGHT(LEFT('Atual-TXT'!A5959,51),34),"")</f>
        <v/>
      </c>
      <c r="C5938" s="12" t="str">
        <f>IF('Atual-TXT'!A5959&lt;&gt;"",VALUE(RIGHT(LEFT('Atual-TXT'!A5959,75),23)),"")</f>
        <v/>
      </c>
      <c r="D5938" s="11" t="str">
        <f>IF('Atual-TXT'!A5959&lt;&gt;"",RIGHT(LEFT('Atual-TXT'!A5959,77),1),"")</f>
        <v/>
      </c>
      <c r="E5938" s="12" t="str">
        <f>IF('Atual-TXT'!A5959&lt;&gt;"",IF(MOD(VALUE(LEFT(A5938,1)),2)=1,IF(D5938="D",C5938,-C5938),IF(D5938="C",C5938,-C5938)),"")</f>
        <v/>
      </c>
    </row>
    <row r="5939" spans="1:5" x14ac:dyDescent="0.2">
      <c r="A5939" s="11" t="str">
        <f>IF('Atual-TXT'!A5960&lt;&gt;"",LEFT('Atual-TXT'!A5960,15),"")</f>
        <v/>
      </c>
      <c r="B5939" s="11" t="str">
        <f>IF('Atual-TXT'!A5960&lt;&gt;"",RIGHT(LEFT('Atual-TXT'!A5960,51),34),"")</f>
        <v/>
      </c>
      <c r="C5939" s="12" t="str">
        <f>IF('Atual-TXT'!A5960&lt;&gt;"",VALUE(RIGHT(LEFT('Atual-TXT'!A5960,75),23)),"")</f>
        <v/>
      </c>
      <c r="D5939" s="11" t="str">
        <f>IF('Atual-TXT'!A5960&lt;&gt;"",RIGHT(LEFT('Atual-TXT'!A5960,77),1),"")</f>
        <v/>
      </c>
      <c r="E5939" s="12" t="str">
        <f>IF('Atual-TXT'!A5960&lt;&gt;"",IF(MOD(VALUE(LEFT(A5939,1)),2)=1,IF(D5939="D",C5939,-C5939),IF(D5939="C",C5939,-C5939)),"")</f>
        <v/>
      </c>
    </row>
    <row r="5940" spans="1:5" x14ac:dyDescent="0.2">
      <c r="A5940" s="11" t="str">
        <f>IF('Atual-TXT'!A5961&lt;&gt;"",LEFT('Atual-TXT'!A5961,15),"")</f>
        <v/>
      </c>
      <c r="B5940" s="11" t="str">
        <f>IF('Atual-TXT'!A5961&lt;&gt;"",RIGHT(LEFT('Atual-TXT'!A5961,51),34),"")</f>
        <v/>
      </c>
      <c r="C5940" s="12" t="str">
        <f>IF('Atual-TXT'!A5961&lt;&gt;"",VALUE(RIGHT(LEFT('Atual-TXT'!A5961,75),23)),"")</f>
        <v/>
      </c>
      <c r="D5940" s="11" t="str">
        <f>IF('Atual-TXT'!A5961&lt;&gt;"",RIGHT(LEFT('Atual-TXT'!A5961,77),1),"")</f>
        <v/>
      </c>
      <c r="E5940" s="12" t="str">
        <f>IF('Atual-TXT'!A5961&lt;&gt;"",IF(MOD(VALUE(LEFT(A5940,1)),2)=1,IF(D5940="D",C5940,-C5940),IF(D5940="C",C5940,-C5940)),"")</f>
        <v/>
      </c>
    </row>
    <row r="5941" spans="1:5" x14ac:dyDescent="0.2">
      <c r="A5941" s="11" t="str">
        <f>IF('Atual-TXT'!A5962&lt;&gt;"",LEFT('Atual-TXT'!A5962,15),"")</f>
        <v/>
      </c>
      <c r="B5941" s="11" t="str">
        <f>IF('Atual-TXT'!A5962&lt;&gt;"",RIGHT(LEFT('Atual-TXT'!A5962,51),34),"")</f>
        <v/>
      </c>
      <c r="C5941" s="12" t="str">
        <f>IF('Atual-TXT'!A5962&lt;&gt;"",VALUE(RIGHT(LEFT('Atual-TXT'!A5962,75),23)),"")</f>
        <v/>
      </c>
      <c r="D5941" s="11" t="str">
        <f>IF('Atual-TXT'!A5962&lt;&gt;"",RIGHT(LEFT('Atual-TXT'!A5962,77),1),"")</f>
        <v/>
      </c>
      <c r="E5941" s="12" t="str">
        <f>IF('Atual-TXT'!A5962&lt;&gt;"",IF(MOD(VALUE(LEFT(A5941,1)),2)=1,IF(D5941="D",C5941,-C5941),IF(D5941="C",C5941,-C5941)),"")</f>
        <v/>
      </c>
    </row>
    <row r="5942" spans="1:5" x14ac:dyDescent="0.2">
      <c r="A5942" s="11" t="str">
        <f>IF('Atual-TXT'!A5963&lt;&gt;"",LEFT('Atual-TXT'!A5963,15),"")</f>
        <v/>
      </c>
      <c r="B5942" s="11" t="str">
        <f>IF('Atual-TXT'!A5963&lt;&gt;"",RIGHT(LEFT('Atual-TXT'!A5963,51),34),"")</f>
        <v/>
      </c>
      <c r="C5942" s="12" t="str">
        <f>IF('Atual-TXT'!A5963&lt;&gt;"",VALUE(RIGHT(LEFT('Atual-TXT'!A5963,75),23)),"")</f>
        <v/>
      </c>
      <c r="D5942" s="11" t="str">
        <f>IF('Atual-TXT'!A5963&lt;&gt;"",RIGHT(LEFT('Atual-TXT'!A5963,77),1),"")</f>
        <v/>
      </c>
      <c r="E5942" s="12" t="str">
        <f>IF('Atual-TXT'!A5963&lt;&gt;"",IF(MOD(VALUE(LEFT(A5942,1)),2)=1,IF(D5942="D",C5942,-C5942),IF(D5942="C",C5942,-C5942)),"")</f>
        <v/>
      </c>
    </row>
    <row r="5943" spans="1:5" x14ac:dyDescent="0.2">
      <c r="A5943" s="11" t="str">
        <f>IF('Atual-TXT'!A5964&lt;&gt;"",LEFT('Atual-TXT'!A5964,15),"")</f>
        <v/>
      </c>
      <c r="B5943" s="11" t="str">
        <f>IF('Atual-TXT'!A5964&lt;&gt;"",RIGHT(LEFT('Atual-TXT'!A5964,51),34),"")</f>
        <v/>
      </c>
      <c r="C5943" s="12" t="str">
        <f>IF('Atual-TXT'!A5964&lt;&gt;"",VALUE(RIGHT(LEFT('Atual-TXT'!A5964,75),23)),"")</f>
        <v/>
      </c>
      <c r="D5943" s="11" t="str">
        <f>IF('Atual-TXT'!A5964&lt;&gt;"",RIGHT(LEFT('Atual-TXT'!A5964,77),1),"")</f>
        <v/>
      </c>
      <c r="E5943" s="12" t="str">
        <f>IF('Atual-TXT'!A5964&lt;&gt;"",IF(MOD(VALUE(LEFT(A5943,1)),2)=1,IF(D5943="D",C5943,-C5943),IF(D5943="C",C5943,-C5943)),"")</f>
        <v/>
      </c>
    </row>
    <row r="5944" spans="1:5" x14ac:dyDescent="0.2">
      <c r="A5944" s="11" t="str">
        <f>IF('Atual-TXT'!A5965&lt;&gt;"",LEFT('Atual-TXT'!A5965,15),"")</f>
        <v/>
      </c>
      <c r="B5944" s="11" t="str">
        <f>IF('Atual-TXT'!A5965&lt;&gt;"",RIGHT(LEFT('Atual-TXT'!A5965,51),34),"")</f>
        <v/>
      </c>
      <c r="C5944" s="12" t="str">
        <f>IF('Atual-TXT'!A5965&lt;&gt;"",VALUE(RIGHT(LEFT('Atual-TXT'!A5965,75),23)),"")</f>
        <v/>
      </c>
      <c r="D5944" s="11" t="str">
        <f>IF('Atual-TXT'!A5965&lt;&gt;"",RIGHT(LEFT('Atual-TXT'!A5965,77),1),"")</f>
        <v/>
      </c>
      <c r="E5944" s="12" t="str">
        <f>IF('Atual-TXT'!A5965&lt;&gt;"",IF(MOD(VALUE(LEFT(A5944,1)),2)=1,IF(D5944="D",C5944,-C5944),IF(D5944="C",C5944,-C5944)),"")</f>
        <v/>
      </c>
    </row>
    <row r="5945" spans="1:5" x14ac:dyDescent="0.2">
      <c r="A5945" s="11" t="str">
        <f>IF('Atual-TXT'!A5966&lt;&gt;"",LEFT('Atual-TXT'!A5966,15),"")</f>
        <v/>
      </c>
      <c r="B5945" s="11" t="str">
        <f>IF('Atual-TXT'!A5966&lt;&gt;"",RIGHT(LEFT('Atual-TXT'!A5966,51),34),"")</f>
        <v/>
      </c>
      <c r="C5945" s="12" t="str">
        <f>IF('Atual-TXT'!A5966&lt;&gt;"",VALUE(RIGHT(LEFT('Atual-TXT'!A5966,75),23)),"")</f>
        <v/>
      </c>
      <c r="D5945" s="11" t="str">
        <f>IF('Atual-TXT'!A5966&lt;&gt;"",RIGHT(LEFT('Atual-TXT'!A5966,77),1),"")</f>
        <v/>
      </c>
      <c r="E5945" s="12" t="str">
        <f>IF('Atual-TXT'!A5966&lt;&gt;"",IF(MOD(VALUE(LEFT(A5945,1)),2)=1,IF(D5945="D",C5945,-C5945),IF(D5945="C",C5945,-C5945)),"")</f>
        <v/>
      </c>
    </row>
    <row r="5946" spans="1:5" x14ac:dyDescent="0.2">
      <c r="A5946" s="11" t="str">
        <f>IF('Atual-TXT'!A5967&lt;&gt;"",LEFT('Atual-TXT'!A5967,15),"")</f>
        <v/>
      </c>
      <c r="B5946" s="11" t="str">
        <f>IF('Atual-TXT'!A5967&lt;&gt;"",RIGHT(LEFT('Atual-TXT'!A5967,51),34),"")</f>
        <v/>
      </c>
      <c r="C5946" s="12" t="str">
        <f>IF('Atual-TXT'!A5967&lt;&gt;"",VALUE(RIGHT(LEFT('Atual-TXT'!A5967,75),23)),"")</f>
        <v/>
      </c>
      <c r="D5946" s="11" t="str">
        <f>IF('Atual-TXT'!A5967&lt;&gt;"",RIGHT(LEFT('Atual-TXT'!A5967,77),1),"")</f>
        <v/>
      </c>
      <c r="E5946" s="12" t="str">
        <f>IF('Atual-TXT'!A5967&lt;&gt;"",IF(MOD(VALUE(LEFT(A5946,1)),2)=1,IF(D5946="D",C5946,-C5946),IF(D5946="C",C5946,-C5946)),"")</f>
        <v/>
      </c>
    </row>
    <row r="5947" spans="1:5" x14ac:dyDescent="0.2">
      <c r="A5947" s="11" t="str">
        <f>IF('Atual-TXT'!A5968&lt;&gt;"",LEFT('Atual-TXT'!A5968,15),"")</f>
        <v/>
      </c>
      <c r="B5947" s="11" t="str">
        <f>IF('Atual-TXT'!A5968&lt;&gt;"",RIGHT(LEFT('Atual-TXT'!A5968,51),34),"")</f>
        <v/>
      </c>
      <c r="C5947" s="12" t="str">
        <f>IF('Atual-TXT'!A5968&lt;&gt;"",VALUE(RIGHT(LEFT('Atual-TXT'!A5968,75),23)),"")</f>
        <v/>
      </c>
      <c r="D5947" s="11" t="str">
        <f>IF('Atual-TXT'!A5968&lt;&gt;"",RIGHT(LEFT('Atual-TXT'!A5968,77),1),"")</f>
        <v/>
      </c>
      <c r="E5947" s="12" t="str">
        <f>IF('Atual-TXT'!A5968&lt;&gt;"",IF(MOD(VALUE(LEFT(A5947,1)),2)=1,IF(D5947="D",C5947,-C5947),IF(D5947="C",C5947,-C5947)),"")</f>
        <v/>
      </c>
    </row>
    <row r="5948" spans="1:5" x14ac:dyDescent="0.2">
      <c r="A5948" s="11" t="str">
        <f>IF('Atual-TXT'!A5969&lt;&gt;"",LEFT('Atual-TXT'!A5969,15),"")</f>
        <v/>
      </c>
      <c r="B5948" s="11" t="str">
        <f>IF('Atual-TXT'!A5969&lt;&gt;"",RIGHT(LEFT('Atual-TXT'!A5969,51),34),"")</f>
        <v/>
      </c>
      <c r="C5948" s="12" t="str">
        <f>IF('Atual-TXT'!A5969&lt;&gt;"",VALUE(RIGHT(LEFT('Atual-TXT'!A5969,75),23)),"")</f>
        <v/>
      </c>
      <c r="D5948" s="11" t="str">
        <f>IF('Atual-TXT'!A5969&lt;&gt;"",RIGHT(LEFT('Atual-TXT'!A5969,77),1),"")</f>
        <v/>
      </c>
      <c r="E5948" s="12" t="str">
        <f>IF('Atual-TXT'!A5969&lt;&gt;"",IF(MOD(VALUE(LEFT(A5948,1)),2)=1,IF(D5948="D",C5948,-C5948),IF(D5948="C",C5948,-C5948)),"")</f>
        <v/>
      </c>
    </row>
    <row r="5949" spans="1:5" x14ac:dyDescent="0.2">
      <c r="A5949" s="11" t="str">
        <f>IF('Atual-TXT'!A5970&lt;&gt;"",LEFT('Atual-TXT'!A5970,15),"")</f>
        <v/>
      </c>
      <c r="B5949" s="11" t="str">
        <f>IF('Atual-TXT'!A5970&lt;&gt;"",RIGHT(LEFT('Atual-TXT'!A5970,51),34),"")</f>
        <v/>
      </c>
      <c r="C5949" s="12" t="str">
        <f>IF('Atual-TXT'!A5970&lt;&gt;"",VALUE(RIGHT(LEFT('Atual-TXT'!A5970,75),23)),"")</f>
        <v/>
      </c>
      <c r="D5949" s="11" t="str">
        <f>IF('Atual-TXT'!A5970&lt;&gt;"",RIGHT(LEFT('Atual-TXT'!A5970,77),1),"")</f>
        <v/>
      </c>
      <c r="E5949" s="12" t="str">
        <f>IF('Atual-TXT'!A5970&lt;&gt;"",IF(MOD(VALUE(LEFT(A5949,1)),2)=1,IF(D5949="D",C5949,-C5949),IF(D5949="C",C5949,-C5949)),"")</f>
        <v/>
      </c>
    </row>
    <row r="5950" spans="1:5" x14ac:dyDescent="0.2">
      <c r="A5950" s="11" t="str">
        <f>IF('Atual-TXT'!A5971&lt;&gt;"",LEFT('Atual-TXT'!A5971,15),"")</f>
        <v/>
      </c>
      <c r="B5950" s="11" t="str">
        <f>IF('Atual-TXT'!A5971&lt;&gt;"",RIGHT(LEFT('Atual-TXT'!A5971,51),34),"")</f>
        <v/>
      </c>
      <c r="C5950" s="12" t="str">
        <f>IF('Atual-TXT'!A5971&lt;&gt;"",VALUE(RIGHT(LEFT('Atual-TXT'!A5971,75),23)),"")</f>
        <v/>
      </c>
      <c r="D5950" s="11" t="str">
        <f>IF('Atual-TXT'!A5971&lt;&gt;"",RIGHT(LEFT('Atual-TXT'!A5971,77),1),"")</f>
        <v/>
      </c>
      <c r="E5950" s="12" t="str">
        <f>IF('Atual-TXT'!A5971&lt;&gt;"",IF(MOD(VALUE(LEFT(A5950,1)),2)=1,IF(D5950="D",C5950,-C5950),IF(D5950="C",C5950,-C5950)),"")</f>
        <v/>
      </c>
    </row>
    <row r="5951" spans="1:5" x14ac:dyDescent="0.2">
      <c r="A5951" s="11" t="str">
        <f>IF('Atual-TXT'!A5972&lt;&gt;"",LEFT('Atual-TXT'!A5972,15),"")</f>
        <v/>
      </c>
      <c r="B5951" s="11" t="str">
        <f>IF('Atual-TXT'!A5972&lt;&gt;"",RIGHT(LEFT('Atual-TXT'!A5972,51),34),"")</f>
        <v/>
      </c>
      <c r="C5951" s="12" t="str">
        <f>IF('Atual-TXT'!A5972&lt;&gt;"",VALUE(RIGHT(LEFT('Atual-TXT'!A5972,75),23)),"")</f>
        <v/>
      </c>
      <c r="D5951" s="11" t="str">
        <f>IF('Atual-TXT'!A5972&lt;&gt;"",RIGHT(LEFT('Atual-TXT'!A5972,77),1),"")</f>
        <v/>
      </c>
      <c r="E5951" s="12" t="str">
        <f>IF('Atual-TXT'!A5972&lt;&gt;"",IF(MOD(VALUE(LEFT(A5951,1)),2)=1,IF(D5951="D",C5951,-C5951),IF(D5951="C",C5951,-C5951)),"")</f>
        <v/>
      </c>
    </row>
    <row r="5952" spans="1:5" x14ac:dyDescent="0.2">
      <c r="A5952" s="11" t="str">
        <f>IF('Atual-TXT'!A5973&lt;&gt;"",LEFT('Atual-TXT'!A5973,15),"")</f>
        <v/>
      </c>
      <c r="B5952" s="11" t="str">
        <f>IF('Atual-TXT'!A5973&lt;&gt;"",RIGHT(LEFT('Atual-TXT'!A5973,51),34),"")</f>
        <v/>
      </c>
      <c r="C5952" s="12" t="str">
        <f>IF('Atual-TXT'!A5973&lt;&gt;"",VALUE(RIGHT(LEFT('Atual-TXT'!A5973,75),23)),"")</f>
        <v/>
      </c>
      <c r="D5952" s="11" t="str">
        <f>IF('Atual-TXT'!A5973&lt;&gt;"",RIGHT(LEFT('Atual-TXT'!A5973,77),1),"")</f>
        <v/>
      </c>
      <c r="E5952" s="12" t="str">
        <f>IF('Atual-TXT'!A5973&lt;&gt;"",IF(MOD(VALUE(LEFT(A5952,1)),2)=1,IF(D5952="D",C5952,-C5952),IF(D5952="C",C5952,-C5952)),"")</f>
        <v/>
      </c>
    </row>
    <row r="5953" spans="1:5" x14ac:dyDescent="0.2">
      <c r="A5953" s="11" t="str">
        <f>IF('Atual-TXT'!A5974&lt;&gt;"",LEFT('Atual-TXT'!A5974,15),"")</f>
        <v/>
      </c>
      <c r="B5953" s="11" t="str">
        <f>IF('Atual-TXT'!A5974&lt;&gt;"",RIGHT(LEFT('Atual-TXT'!A5974,51),34),"")</f>
        <v/>
      </c>
      <c r="C5953" s="12" t="str">
        <f>IF('Atual-TXT'!A5974&lt;&gt;"",VALUE(RIGHT(LEFT('Atual-TXT'!A5974,75),23)),"")</f>
        <v/>
      </c>
      <c r="D5953" s="11" t="str">
        <f>IF('Atual-TXT'!A5974&lt;&gt;"",RIGHT(LEFT('Atual-TXT'!A5974,77),1),"")</f>
        <v/>
      </c>
      <c r="E5953" s="12" t="str">
        <f>IF('Atual-TXT'!A5974&lt;&gt;"",IF(MOD(VALUE(LEFT(A5953,1)),2)=1,IF(D5953="D",C5953,-C5953),IF(D5953="C",C5953,-C5953)),"")</f>
        <v/>
      </c>
    </row>
    <row r="5954" spans="1:5" x14ac:dyDescent="0.2">
      <c r="A5954" s="11" t="str">
        <f>IF('Atual-TXT'!A5975&lt;&gt;"",LEFT('Atual-TXT'!A5975,15),"")</f>
        <v/>
      </c>
      <c r="B5954" s="11" t="str">
        <f>IF('Atual-TXT'!A5975&lt;&gt;"",RIGHT(LEFT('Atual-TXT'!A5975,51),34),"")</f>
        <v/>
      </c>
      <c r="C5954" s="12" t="str">
        <f>IF('Atual-TXT'!A5975&lt;&gt;"",VALUE(RIGHT(LEFT('Atual-TXT'!A5975,75),23)),"")</f>
        <v/>
      </c>
      <c r="D5954" s="11" t="str">
        <f>IF('Atual-TXT'!A5975&lt;&gt;"",RIGHT(LEFT('Atual-TXT'!A5975,77),1),"")</f>
        <v/>
      </c>
      <c r="E5954" s="12" t="str">
        <f>IF('Atual-TXT'!A5975&lt;&gt;"",IF(MOD(VALUE(LEFT(A5954,1)),2)=1,IF(D5954="D",C5954,-C5954),IF(D5954="C",C5954,-C5954)),"")</f>
        <v/>
      </c>
    </row>
    <row r="5955" spans="1:5" x14ac:dyDescent="0.2">
      <c r="A5955" s="11" t="str">
        <f>IF('Atual-TXT'!A5976&lt;&gt;"",LEFT('Atual-TXT'!A5976,15),"")</f>
        <v/>
      </c>
      <c r="B5955" s="11" t="str">
        <f>IF('Atual-TXT'!A5976&lt;&gt;"",RIGHT(LEFT('Atual-TXT'!A5976,51),34),"")</f>
        <v/>
      </c>
      <c r="C5955" s="12" t="str">
        <f>IF('Atual-TXT'!A5976&lt;&gt;"",VALUE(RIGHT(LEFT('Atual-TXT'!A5976,75),23)),"")</f>
        <v/>
      </c>
      <c r="D5955" s="11" t="str">
        <f>IF('Atual-TXT'!A5976&lt;&gt;"",RIGHT(LEFT('Atual-TXT'!A5976,77),1),"")</f>
        <v/>
      </c>
      <c r="E5955" s="12" t="str">
        <f>IF('Atual-TXT'!A5976&lt;&gt;"",IF(MOD(VALUE(LEFT(A5955,1)),2)=1,IF(D5955="D",C5955,-C5955),IF(D5955="C",C5955,-C5955)),"")</f>
        <v/>
      </c>
    </row>
    <row r="5956" spans="1:5" x14ac:dyDescent="0.2">
      <c r="A5956" s="11" t="str">
        <f>IF('Atual-TXT'!A5977&lt;&gt;"",LEFT('Atual-TXT'!A5977,15),"")</f>
        <v/>
      </c>
      <c r="B5956" s="11" t="str">
        <f>IF('Atual-TXT'!A5977&lt;&gt;"",RIGHT(LEFT('Atual-TXT'!A5977,51),34),"")</f>
        <v/>
      </c>
      <c r="C5956" s="12" t="str">
        <f>IF('Atual-TXT'!A5977&lt;&gt;"",VALUE(RIGHT(LEFT('Atual-TXT'!A5977,75),23)),"")</f>
        <v/>
      </c>
      <c r="D5956" s="11" t="str">
        <f>IF('Atual-TXT'!A5977&lt;&gt;"",RIGHT(LEFT('Atual-TXT'!A5977,77),1),"")</f>
        <v/>
      </c>
      <c r="E5956" s="12" t="str">
        <f>IF('Atual-TXT'!A5977&lt;&gt;"",IF(MOD(VALUE(LEFT(A5956,1)),2)=1,IF(D5956="D",C5956,-C5956),IF(D5956="C",C5956,-C5956)),"")</f>
        <v/>
      </c>
    </row>
    <row r="5957" spans="1:5" x14ac:dyDescent="0.2">
      <c r="A5957" s="11" t="str">
        <f>IF('Atual-TXT'!A5978&lt;&gt;"",LEFT('Atual-TXT'!A5978,15),"")</f>
        <v/>
      </c>
      <c r="B5957" s="11" t="str">
        <f>IF('Atual-TXT'!A5978&lt;&gt;"",RIGHT(LEFT('Atual-TXT'!A5978,51),34),"")</f>
        <v/>
      </c>
      <c r="C5957" s="12" t="str">
        <f>IF('Atual-TXT'!A5978&lt;&gt;"",VALUE(RIGHT(LEFT('Atual-TXT'!A5978,75),23)),"")</f>
        <v/>
      </c>
      <c r="D5957" s="11" t="str">
        <f>IF('Atual-TXT'!A5978&lt;&gt;"",RIGHT(LEFT('Atual-TXT'!A5978,77),1),"")</f>
        <v/>
      </c>
      <c r="E5957" s="12" t="str">
        <f>IF('Atual-TXT'!A5978&lt;&gt;"",IF(MOD(VALUE(LEFT(A5957,1)),2)=1,IF(D5957="D",C5957,-C5957),IF(D5957="C",C5957,-C5957)),"")</f>
        <v/>
      </c>
    </row>
    <row r="5958" spans="1:5" x14ac:dyDescent="0.2">
      <c r="A5958" s="11" t="str">
        <f>IF('Atual-TXT'!A5979&lt;&gt;"",LEFT('Atual-TXT'!A5979,15),"")</f>
        <v/>
      </c>
      <c r="B5958" s="11" t="str">
        <f>IF('Atual-TXT'!A5979&lt;&gt;"",RIGHT(LEFT('Atual-TXT'!A5979,51),34),"")</f>
        <v/>
      </c>
      <c r="C5958" s="12" t="str">
        <f>IF('Atual-TXT'!A5979&lt;&gt;"",VALUE(RIGHT(LEFT('Atual-TXT'!A5979,75),23)),"")</f>
        <v/>
      </c>
      <c r="D5958" s="11" t="str">
        <f>IF('Atual-TXT'!A5979&lt;&gt;"",RIGHT(LEFT('Atual-TXT'!A5979,77),1),"")</f>
        <v/>
      </c>
      <c r="E5958" s="12" t="str">
        <f>IF('Atual-TXT'!A5979&lt;&gt;"",IF(MOD(VALUE(LEFT(A5958,1)),2)=1,IF(D5958="D",C5958,-C5958),IF(D5958="C",C5958,-C5958)),"")</f>
        <v/>
      </c>
    </row>
    <row r="5959" spans="1:5" x14ac:dyDescent="0.2">
      <c r="A5959" s="11" t="str">
        <f>IF('Atual-TXT'!A5980&lt;&gt;"",LEFT('Atual-TXT'!A5980,15),"")</f>
        <v/>
      </c>
      <c r="B5959" s="11" t="str">
        <f>IF('Atual-TXT'!A5980&lt;&gt;"",RIGHT(LEFT('Atual-TXT'!A5980,51),34),"")</f>
        <v/>
      </c>
      <c r="C5959" s="12" t="str">
        <f>IF('Atual-TXT'!A5980&lt;&gt;"",VALUE(RIGHT(LEFT('Atual-TXT'!A5980,75),23)),"")</f>
        <v/>
      </c>
      <c r="D5959" s="11" t="str">
        <f>IF('Atual-TXT'!A5980&lt;&gt;"",RIGHT(LEFT('Atual-TXT'!A5980,77),1),"")</f>
        <v/>
      </c>
      <c r="E5959" s="12" t="str">
        <f>IF('Atual-TXT'!A5980&lt;&gt;"",IF(MOD(VALUE(LEFT(A5959,1)),2)=1,IF(D5959="D",C5959,-C5959),IF(D5959="C",C5959,-C5959)),"")</f>
        <v/>
      </c>
    </row>
    <row r="5960" spans="1:5" x14ac:dyDescent="0.2">
      <c r="A5960" s="11" t="str">
        <f>IF('Atual-TXT'!A5981&lt;&gt;"",LEFT('Atual-TXT'!A5981,15),"")</f>
        <v/>
      </c>
      <c r="B5960" s="11" t="str">
        <f>IF('Atual-TXT'!A5981&lt;&gt;"",RIGHT(LEFT('Atual-TXT'!A5981,51),34),"")</f>
        <v/>
      </c>
      <c r="C5960" s="12" t="str">
        <f>IF('Atual-TXT'!A5981&lt;&gt;"",VALUE(RIGHT(LEFT('Atual-TXT'!A5981,75),23)),"")</f>
        <v/>
      </c>
      <c r="D5960" s="11" t="str">
        <f>IF('Atual-TXT'!A5981&lt;&gt;"",RIGHT(LEFT('Atual-TXT'!A5981,77),1),"")</f>
        <v/>
      </c>
      <c r="E5960" s="12" t="str">
        <f>IF('Atual-TXT'!A5981&lt;&gt;"",IF(MOD(VALUE(LEFT(A5960,1)),2)=1,IF(D5960="D",C5960,-C5960),IF(D5960="C",C5960,-C5960)),"")</f>
        <v/>
      </c>
    </row>
    <row r="5961" spans="1:5" x14ac:dyDescent="0.2">
      <c r="A5961" s="11" t="str">
        <f>IF('Atual-TXT'!A5982&lt;&gt;"",LEFT('Atual-TXT'!A5982,15),"")</f>
        <v/>
      </c>
      <c r="B5961" s="11" t="str">
        <f>IF('Atual-TXT'!A5982&lt;&gt;"",RIGHT(LEFT('Atual-TXT'!A5982,51),34),"")</f>
        <v/>
      </c>
      <c r="C5961" s="12" t="str">
        <f>IF('Atual-TXT'!A5982&lt;&gt;"",VALUE(RIGHT(LEFT('Atual-TXT'!A5982,75),23)),"")</f>
        <v/>
      </c>
      <c r="D5961" s="11" t="str">
        <f>IF('Atual-TXT'!A5982&lt;&gt;"",RIGHT(LEFT('Atual-TXT'!A5982,77),1),"")</f>
        <v/>
      </c>
      <c r="E5961" s="12" t="str">
        <f>IF('Atual-TXT'!A5982&lt;&gt;"",IF(MOD(VALUE(LEFT(A5961,1)),2)=1,IF(D5961="D",C5961,-C5961),IF(D5961="C",C5961,-C5961)),"")</f>
        <v/>
      </c>
    </row>
    <row r="5962" spans="1:5" x14ac:dyDescent="0.2">
      <c r="A5962" s="11" t="str">
        <f>IF('Atual-TXT'!A5983&lt;&gt;"",LEFT('Atual-TXT'!A5983,15),"")</f>
        <v/>
      </c>
      <c r="B5962" s="11" t="str">
        <f>IF('Atual-TXT'!A5983&lt;&gt;"",RIGHT(LEFT('Atual-TXT'!A5983,51),34),"")</f>
        <v/>
      </c>
      <c r="C5962" s="12" t="str">
        <f>IF('Atual-TXT'!A5983&lt;&gt;"",VALUE(RIGHT(LEFT('Atual-TXT'!A5983,75),23)),"")</f>
        <v/>
      </c>
      <c r="D5962" s="11" t="str">
        <f>IF('Atual-TXT'!A5983&lt;&gt;"",RIGHT(LEFT('Atual-TXT'!A5983,77),1),"")</f>
        <v/>
      </c>
      <c r="E5962" s="12" t="str">
        <f>IF('Atual-TXT'!A5983&lt;&gt;"",IF(MOD(VALUE(LEFT(A5962,1)),2)=1,IF(D5962="D",C5962,-C5962),IF(D5962="C",C5962,-C5962)),"")</f>
        <v/>
      </c>
    </row>
    <row r="5963" spans="1:5" x14ac:dyDescent="0.2">
      <c r="A5963" s="11" t="str">
        <f>IF('Atual-TXT'!A5984&lt;&gt;"",LEFT('Atual-TXT'!A5984,15),"")</f>
        <v/>
      </c>
      <c r="B5963" s="11" t="str">
        <f>IF('Atual-TXT'!A5984&lt;&gt;"",RIGHT(LEFT('Atual-TXT'!A5984,51),34),"")</f>
        <v/>
      </c>
      <c r="C5963" s="12" t="str">
        <f>IF('Atual-TXT'!A5984&lt;&gt;"",VALUE(RIGHT(LEFT('Atual-TXT'!A5984,75),23)),"")</f>
        <v/>
      </c>
      <c r="D5963" s="11" t="str">
        <f>IF('Atual-TXT'!A5984&lt;&gt;"",RIGHT(LEFT('Atual-TXT'!A5984,77),1),"")</f>
        <v/>
      </c>
      <c r="E5963" s="12" t="str">
        <f>IF('Atual-TXT'!A5984&lt;&gt;"",IF(MOD(VALUE(LEFT(A5963,1)),2)=1,IF(D5963="D",C5963,-C5963),IF(D5963="C",C5963,-C5963)),"")</f>
        <v/>
      </c>
    </row>
    <row r="5964" spans="1:5" x14ac:dyDescent="0.2">
      <c r="A5964" s="11" t="str">
        <f>IF('Atual-TXT'!A5985&lt;&gt;"",LEFT('Atual-TXT'!A5985,15),"")</f>
        <v/>
      </c>
      <c r="B5964" s="11" t="str">
        <f>IF('Atual-TXT'!A5985&lt;&gt;"",RIGHT(LEFT('Atual-TXT'!A5985,51),34),"")</f>
        <v/>
      </c>
      <c r="C5964" s="12" t="str">
        <f>IF('Atual-TXT'!A5985&lt;&gt;"",VALUE(RIGHT(LEFT('Atual-TXT'!A5985,75),23)),"")</f>
        <v/>
      </c>
      <c r="D5964" s="11" t="str">
        <f>IF('Atual-TXT'!A5985&lt;&gt;"",RIGHT(LEFT('Atual-TXT'!A5985,77),1),"")</f>
        <v/>
      </c>
      <c r="E5964" s="12" t="str">
        <f>IF('Atual-TXT'!A5985&lt;&gt;"",IF(MOD(VALUE(LEFT(A5964,1)),2)=1,IF(D5964="D",C5964,-C5964),IF(D5964="C",C5964,-C5964)),"")</f>
        <v/>
      </c>
    </row>
    <row r="5965" spans="1:5" x14ac:dyDescent="0.2">
      <c r="A5965" s="11" t="str">
        <f>IF('Atual-TXT'!A5986&lt;&gt;"",LEFT('Atual-TXT'!A5986,15),"")</f>
        <v/>
      </c>
      <c r="B5965" s="11" t="str">
        <f>IF('Atual-TXT'!A5986&lt;&gt;"",RIGHT(LEFT('Atual-TXT'!A5986,51),34),"")</f>
        <v/>
      </c>
      <c r="C5965" s="12" t="str">
        <f>IF('Atual-TXT'!A5986&lt;&gt;"",VALUE(RIGHT(LEFT('Atual-TXT'!A5986,75),23)),"")</f>
        <v/>
      </c>
      <c r="D5965" s="11" t="str">
        <f>IF('Atual-TXT'!A5986&lt;&gt;"",RIGHT(LEFT('Atual-TXT'!A5986,77),1),"")</f>
        <v/>
      </c>
      <c r="E5965" s="12" t="str">
        <f>IF('Atual-TXT'!A5986&lt;&gt;"",IF(MOD(VALUE(LEFT(A5965,1)),2)=1,IF(D5965="D",C5965,-C5965),IF(D5965="C",C5965,-C5965)),"")</f>
        <v/>
      </c>
    </row>
    <row r="5966" spans="1:5" x14ac:dyDescent="0.2">
      <c r="A5966" s="11" t="str">
        <f>IF('Atual-TXT'!A5987&lt;&gt;"",LEFT('Atual-TXT'!A5987,15),"")</f>
        <v/>
      </c>
      <c r="B5966" s="11" t="str">
        <f>IF('Atual-TXT'!A5987&lt;&gt;"",RIGHT(LEFT('Atual-TXT'!A5987,51),34),"")</f>
        <v/>
      </c>
      <c r="C5966" s="12" t="str">
        <f>IF('Atual-TXT'!A5987&lt;&gt;"",VALUE(RIGHT(LEFT('Atual-TXT'!A5987,75),23)),"")</f>
        <v/>
      </c>
      <c r="D5966" s="11" t="str">
        <f>IF('Atual-TXT'!A5987&lt;&gt;"",RIGHT(LEFT('Atual-TXT'!A5987,77),1),"")</f>
        <v/>
      </c>
      <c r="E5966" s="12" t="str">
        <f>IF('Atual-TXT'!A5987&lt;&gt;"",IF(MOD(VALUE(LEFT(A5966,1)),2)=1,IF(D5966="D",C5966,-C5966),IF(D5966="C",C5966,-C5966)),"")</f>
        <v/>
      </c>
    </row>
    <row r="5967" spans="1:5" x14ac:dyDescent="0.2">
      <c r="A5967" s="11" t="str">
        <f>IF('Atual-TXT'!A5988&lt;&gt;"",LEFT('Atual-TXT'!A5988,15),"")</f>
        <v/>
      </c>
      <c r="B5967" s="11" t="str">
        <f>IF('Atual-TXT'!A5988&lt;&gt;"",RIGHT(LEFT('Atual-TXT'!A5988,51),34),"")</f>
        <v/>
      </c>
      <c r="C5967" s="12" t="str">
        <f>IF('Atual-TXT'!A5988&lt;&gt;"",VALUE(RIGHT(LEFT('Atual-TXT'!A5988,75),23)),"")</f>
        <v/>
      </c>
      <c r="D5967" s="11" t="str">
        <f>IF('Atual-TXT'!A5988&lt;&gt;"",RIGHT(LEFT('Atual-TXT'!A5988,77),1),"")</f>
        <v/>
      </c>
      <c r="E5967" s="12" t="str">
        <f>IF('Atual-TXT'!A5988&lt;&gt;"",IF(MOD(VALUE(LEFT(A5967,1)),2)=1,IF(D5967="D",C5967,-C5967),IF(D5967="C",C5967,-C5967)),"")</f>
        <v/>
      </c>
    </row>
    <row r="5968" spans="1:5" x14ac:dyDescent="0.2">
      <c r="A5968" s="11" t="str">
        <f>IF('Atual-TXT'!A5989&lt;&gt;"",LEFT('Atual-TXT'!A5989,15),"")</f>
        <v/>
      </c>
      <c r="B5968" s="11" t="str">
        <f>IF('Atual-TXT'!A5989&lt;&gt;"",RIGHT(LEFT('Atual-TXT'!A5989,51),34),"")</f>
        <v/>
      </c>
      <c r="C5968" s="12" t="str">
        <f>IF('Atual-TXT'!A5989&lt;&gt;"",VALUE(RIGHT(LEFT('Atual-TXT'!A5989,75),23)),"")</f>
        <v/>
      </c>
      <c r="D5968" s="11" t="str">
        <f>IF('Atual-TXT'!A5989&lt;&gt;"",RIGHT(LEFT('Atual-TXT'!A5989,77),1),"")</f>
        <v/>
      </c>
      <c r="E5968" s="12" t="str">
        <f>IF('Atual-TXT'!A5989&lt;&gt;"",IF(MOD(VALUE(LEFT(A5968,1)),2)=1,IF(D5968="D",C5968,-C5968),IF(D5968="C",C5968,-C5968)),"")</f>
        <v/>
      </c>
    </row>
    <row r="5969" spans="1:5" x14ac:dyDescent="0.2">
      <c r="A5969" s="11" t="str">
        <f>IF('Atual-TXT'!A5990&lt;&gt;"",LEFT('Atual-TXT'!A5990,15),"")</f>
        <v/>
      </c>
      <c r="B5969" s="11" t="str">
        <f>IF('Atual-TXT'!A5990&lt;&gt;"",RIGHT(LEFT('Atual-TXT'!A5990,51),34),"")</f>
        <v/>
      </c>
      <c r="C5969" s="12" t="str">
        <f>IF('Atual-TXT'!A5990&lt;&gt;"",VALUE(RIGHT(LEFT('Atual-TXT'!A5990,75),23)),"")</f>
        <v/>
      </c>
      <c r="D5969" s="11" t="str">
        <f>IF('Atual-TXT'!A5990&lt;&gt;"",RIGHT(LEFT('Atual-TXT'!A5990,77),1),"")</f>
        <v/>
      </c>
      <c r="E5969" s="12" t="str">
        <f>IF('Atual-TXT'!A5990&lt;&gt;"",IF(MOD(VALUE(LEFT(A5969,1)),2)=1,IF(D5969="D",C5969,-C5969),IF(D5969="C",C5969,-C5969)),"")</f>
        <v/>
      </c>
    </row>
    <row r="5970" spans="1:5" x14ac:dyDescent="0.2">
      <c r="A5970" s="11" t="str">
        <f>IF('Atual-TXT'!A5991&lt;&gt;"",LEFT('Atual-TXT'!A5991,15),"")</f>
        <v/>
      </c>
      <c r="B5970" s="11" t="str">
        <f>IF('Atual-TXT'!A5991&lt;&gt;"",RIGHT(LEFT('Atual-TXT'!A5991,51),34),"")</f>
        <v/>
      </c>
      <c r="C5970" s="12" t="str">
        <f>IF('Atual-TXT'!A5991&lt;&gt;"",VALUE(RIGHT(LEFT('Atual-TXT'!A5991,75),23)),"")</f>
        <v/>
      </c>
      <c r="D5970" s="11" t="str">
        <f>IF('Atual-TXT'!A5991&lt;&gt;"",RIGHT(LEFT('Atual-TXT'!A5991,77),1),"")</f>
        <v/>
      </c>
      <c r="E5970" s="12" t="str">
        <f>IF('Atual-TXT'!A5991&lt;&gt;"",IF(MOD(VALUE(LEFT(A5970,1)),2)=1,IF(D5970="D",C5970,-C5970),IF(D5970="C",C5970,-C5970)),"")</f>
        <v/>
      </c>
    </row>
    <row r="5971" spans="1:5" x14ac:dyDescent="0.2">
      <c r="A5971" s="11" t="str">
        <f>IF('Atual-TXT'!A5992&lt;&gt;"",LEFT('Atual-TXT'!A5992,15),"")</f>
        <v/>
      </c>
      <c r="B5971" s="11" t="str">
        <f>IF('Atual-TXT'!A5992&lt;&gt;"",RIGHT(LEFT('Atual-TXT'!A5992,51),34),"")</f>
        <v/>
      </c>
      <c r="C5971" s="12" t="str">
        <f>IF('Atual-TXT'!A5992&lt;&gt;"",VALUE(RIGHT(LEFT('Atual-TXT'!A5992,75),23)),"")</f>
        <v/>
      </c>
      <c r="D5971" s="11" t="str">
        <f>IF('Atual-TXT'!A5992&lt;&gt;"",RIGHT(LEFT('Atual-TXT'!A5992,77),1),"")</f>
        <v/>
      </c>
      <c r="E5971" s="12" t="str">
        <f>IF('Atual-TXT'!A5992&lt;&gt;"",IF(MOD(VALUE(LEFT(A5971,1)),2)=1,IF(D5971="D",C5971,-C5971),IF(D5971="C",C5971,-C5971)),"")</f>
        <v/>
      </c>
    </row>
    <row r="5972" spans="1:5" x14ac:dyDescent="0.2">
      <c r="A5972" s="11" t="str">
        <f>IF('Atual-TXT'!A5993&lt;&gt;"",LEFT('Atual-TXT'!A5993,15),"")</f>
        <v/>
      </c>
      <c r="B5972" s="11" t="str">
        <f>IF('Atual-TXT'!A5993&lt;&gt;"",RIGHT(LEFT('Atual-TXT'!A5993,51),34),"")</f>
        <v/>
      </c>
      <c r="C5972" s="12" t="str">
        <f>IF('Atual-TXT'!A5993&lt;&gt;"",VALUE(RIGHT(LEFT('Atual-TXT'!A5993,75),23)),"")</f>
        <v/>
      </c>
      <c r="D5972" s="11" t="str">
        <f>IF('Atual-TXT'!A5993&lt;&gt;"",RIGHT(LEFT('Atual-TXT'!A5993,77),1),"")</f>
        <v/>
      </c>
      <c r="E5972" s="12" t="str">
        <f>IF('Atual-TXT'!A5993&lt;&gt;"",IF(MOD(VALUE(LEFT(A5972,1)),2)=1,IF(D5972="D",C5972,-C5972),IF(D5972="C",C5972,-C5972)),"")</f>
        <v/>
      </c>
    </row>
    <row r="5973" spans="1:5" x14ac:dyDescent="0.2">
      <c r="A5973" s="11" t="str">
        <f>IF('Atual-TXT'!A5994&lt;&gt;"",LEFT('Atual-TXT'!A5994,15),"")</f>
        <v/>
      </c>
      <c r="B5973" s="11" t="str">
        <f>IF('Atual-TXT'!A5994&lt;&gt;"",RIGHT(LEFT('Atual-TXT'!A5994,51),34),"")</f>
        <v/>
      </c>
      <c r="C5973" s="12" t="str">
        <f>IF('Atual-TXT'!A5994&lt;&gt;"",VALUE(RIGHT(LEFT('Atual-TXT'!A5994,75),23)),"")</f>
        <v/>
      </c>
      <c r="D5973" s="11" t="str">
        <f>IF('Atual-TXT'!A5994&lt;&gt;"",RIGHT(LEFT('Atual-TXT'!A5994,77),1),"")</f>
        <v/>
      </c>
      <c r="E5973" s="12" t="str">
        <f>IF('Atual-TXT'!A5994&lt;&gt;"",IF(MOD(VALUE(LEFT(A5973,1)),2)=1,IF(D5973="D",C5973,-C5973),IF(D5973="C",C5973,-C5973)),"")</f>
        <v/>
      </c>
    </row>
    <row r="5974" spans="1:5" x14ac:dyDescent="0.2">
      <c r="A5974" s="11" t="str">
        <f>IF('Atual-TXT'!A5995&lt;&gt;"",LEFT('Atual-TXT'!A5995,15),"")</f>
        <v/>
      </c>
      <c r="B5974" s="11" t="str">
        <f>IF('Atual-TXT'!A5995&lt;&gt;"",RIGHT(LEFT('Atual-TXT'!A5995,51),34),"")</f>
        <v/>
      </c>
      <c r="C5974" s="12" t="str">
        <f>IF('Atual-TXT'!A5995&lt;&gt;"",VALUE(RIGHT(LEFT('Atual-TXT'!A5995,75),23)),"")</f>
        <v/>
      </c>
      <c r="D5974" s="11" t="str">
        <f>IF('Atual-TXT'!A5995&lt;&gt;"",RIGHT(LEFT('Atual-TXT'!A5995,77),1),"")</f>
        <v/>
      </c>
      <c r="E5974" s="12" t="str">
        <f>IF('Atual-TXT'!A5995&lt;&gt;"",IF(MOD(VALUE(LEFT(A5974,1)),2)=1,IF(D5974="D",C5974,-C5974),IF(D5974="C",C5974,-C5974)),"")</f>
        <v/>
      </c>
    </row>
    <row r="5975" spans="1:5" x14ac:dyDescent="0.2">
      <c r="A5975" s="11" t="str">
        <f>IF('Atual-TXT'!A5996&lt;&gt;"",LEFT('Atual-TXT'!A5996,15),"")</f>
        <v/>
      </c>
      <c r="B5975" s="11" t="str">
        <f>IF('Atual-TXT'!A5996&lt;&gt;"",RIGHT(LEFT('Atual-TXT'!A5996,51),34),"")</f>
        <v/>
      </c>
      <c r="C5975" s="12" t="str">
        <f>IF('Atual-TXT'!A5996&lt;&gt;"",VALUE(RIGHT(LEFT('Atual-TXT'!A5996,75),23)),"")</f>
        <v/>
      </c>
      <c r="D5975" s="11" t="str">
        <f>IF('Atual-TXT'!A5996&lt;&gt;"",RIGHT(LEFT('Atual-TXT'!A5996,77),1),"")</f>
        <v/>
      </c>
      <c r="E5975" s="12" t="str">
        <f>IF('Atual-TXT'!A5996&lt;&gt;"",IF(MOD(VALUE(LEFT(A5975,1)),2)=1,IF(D5975="D",C5975,-C5975),IF(D5975="C",C5975,-C5975)),"")</f>
        <v/>
      </c>
    </row>
    <row r="5976" spans="1:5" x14ac:dyDescent="0.2">
      <c r="A5976" s="11" t="str">
        <f>IF('Atual-TXT'!A5997&lt;&gt;"",LEFT('Atual-TXT'!A5997,15),"")</f>
        <v/>
      </c>
      <c r="B5976" s="11" t="str">
        <f>IF('Atual-TXT'!A5997&lt;&gt;"",RIGHT(LEFT('Atual-TXT'!A5997,51),34),"")</f>
        <v/>
      </c>
      <c r="C5976" s="12" t="str">
        <f>IF('Atual-TXT'!A5997&lt;&gt;"",VALUE(RIGHT(LEFT('Atual-TXT'!A5997,75),23)),"")</f>
        <v/>
      </c>
      <c r="D5976" s="11" t="str">
        <f>IF('Atual-TXT'!A5997&lt;&gt;"",RIGHT(LEFT('Atual-TXT'!A5997,77),1),"")</f>
        <v/>
      </c>
      <c r="E5976" s="12" t="str">
        <f>IF('Atual-TXT'!A5997&lt;&gt;"",IF(MOD(VALUE(LEFT(A5976,1)),2)=1,IF(D5976="D",C5976,-C5976),IF(D5976="C",C5976,-C5976)),"")</f>
        <v/>
      </c>
    </row>
    <row r="5977" spans="1:5" x14ac:dyDescent="0.2">
      <c r="A5977" s="11" t="str">
        <f>IF('Atual-TXT'!A5998&lt;&gt;"",LEFT('Atual-TXT'!A5998,15),"")</f>
        <v/>
      </c>
      <c r="B5977" s="11" t="str">
        <f>IF('Atual-TXT'!A5998&lt;&gt;"",RIGHT(LEFT('Atual-TXT'!A5998,51),34),"")</f>
        <v/>
      </c>
      <c r="C5977" s="12" t="str">
        <f>IF('Atual-TXT'!A5998&lt;&gt;"",VALUE(RIGHT(LEFT('Atual-TXT'!A5998,75),23)),"")</f>
        <v/>
      </c>
      <c r="D5977" s="11" t="str">
        <f>IF('Atual-TXT'!A5998&lt;&gt;"",RIGHT(LEFT('Atual-TXT'!A5998,77),1),"")</f>
        <v/>
      </c>
      <c r="E5977" s="12" t="str">
        <f>IF('Atual-TXT'!A5998&lt;&gt;"",IF(MOD(VALUE(LEFT(A5977,1)),2)=1,IF(D5977="D",C5977,-C5977),IF(D5977="C",C5977,-C5977)),"")</f>
        <v/>
      </c>
    </row>
    <row r="5978" spans="1:5" x14ac:dyDescent="0.2">
      <c r="A5978" s="11" t="str">
        <f>IF('Atual-TXT'!A5999&lt;&gt;"",LEFT('Atual-TXT'!A5999,15),"")</f>
        <v/>
      </c>
      <c r="B5978" s="11" t="str">
        <f>IF('Atual-TXT'!A5999&lt;&gt;"",RIGHT(LEFT('Atual-TXT'!A5999,51),34),"")</f>
        <v/>
      </c>
      <c r="C5978" s="12" t="str">
        <f>IF('Atual-TXT'!A5999&lt;&gt;"",VALUE(RIGHT(LEFT('Atual-TXT'!A5999,75),23)),"")</f>
        <v/>
      </c>
      <c r="D5978" s="11" t="str">
        <f>IF('Atual-TXT'!A5999&lt;&gt;"",RIGHT(LEFT('Atual-TXT'!A5999,77),1),"")</f>
        <v/>
      </c>
      <c r="E5978" s="12" t="str">
        <f>IF('Atual-TXT'!A5999&lt;&gt;"",IF(MOD(VALUE(LEFT(A5978,1)),2)=1,IF(D5978="D",C5978,-C5978),IF(D5978="C",C5978,-C5978)),"")</f>
        <v/>
      </c>
    </row>
    <row r="5979" spans="1:5" x14ac:dyDescent="0.2">
      <c r="A5979" s="11" t="str">
        <f>IF('Atual-TXT'!A6000&lt;&gt;"",LEFT('Atual-TXT'!A6000,15),"")</f>
        <v/>
      </c>
      <c r="B5979" s="11" t="str">
        <f>IF('Atual-TXT'!A6000&lt;&gt;"",RIGHT(LEFT('Atual-TXT'!A6000,51),34),"")</f>
        <v/>
      </c>
      <c r="C5979" s="12" t="str">
        <f>IF('Atual-TXT'!A6000&lt;&gt;"",VALUE(RIGHT(LEFT('Atual-TXT'!A6000,75),23)),"")</f>
        <v/>
      </c>
      <c r="D5979" s="11" t="str">
        <f>IF('Atual-TXT'!A6000&lt;&gt;"",RIGHT(LEFT('Atual-TXT'!A6000,77),1),"")</f>
        <v/>
      </c>
      <c r="E5979" s="12" t="str">
        <f>IF('Atual-TXT'!A6000&lt;&gt;"",IF(MOD(VALUE(LEFT(A5979,1)),2)=1,IF(D5979="D",C5979,-C5979),IF(D5979="C",C5979,-C5979)),"")</f>
        <v/>
      </c>
    </row>
    <row r="5980" spans="1:5" x14ac:dyDescent="0.2">
      <c r="A5980" s="11" t="str">
        <f>IF('Atual-TXT'!A6001&lt;&gt;"",LEFT('Atual-TXT'!A6001,15),"")</f>
        <v/>
      </c>
      <c r="B5980" s="11" t="str">
        <f>IF('Atual-TXT'!A6001&lt;&gt;"",RIGHT(LEFT('Atual-TXT'!A6001,51),34),"")</f>
        <v/>
      </c>
      <c r="C5980" s="12" t="str">
        <f>IF('Atual-TXT'!A6001&lt;&gt;"",VALUE(RIGHT(LEFT('Atual-TXT'!A6001,75),23)),"")</f>
        <v/>
      </c>
      <c r="D5980" s="11" t="str">
        <f>IF('Atual-TXT'!A6001&lt;&gt;"",RIGHT(LEFT('Atual-TXT'!A6001,77),1),"")</f>
        <v/>
      </c>
      <c r="E5980" s="12" t="str">
        <f>IF('Atual-TXT'!A6001&lt;&gt;"",IF(MOD(VALUE(LEFT(A5980,1)),2)=1,IF(D5980="D",C5980,-C5980),IF(D5980="C",C5980,-C5980)),"")</f>
        <v/>
      </c>
    </row>
    <row r="5981" spans="1:5" x14ac:dyDescent="0.2">
      <c r="A5981" s="11" t="str">
        <f>IF('Atual-TXT'!A6002&lt;&gt;"",LEFT('Atual-TXT'!A6002,15),"")</f>
        <v/>
      </c>
      <c r="B5981" s="11" t="str">
        <f>IF('Atual-TXT'!A6002&lt;&gt;"",RIGHT(LEFT('Atual-TXT'!A6002,51),34),"")</f>
        <v/>
      </c>
      <c r="C5981" s="12" t="str">
        <f>IF('Atual-TXT'!A6002&lt;&gt;"",VALUE(RIGHT(LEFT('Atual-TXT'!A6002,75),23)),"")</f>
        <v/>
      </c>
      <c r="D5981" s="11" t="str">
        <f>IF('Atual-TXT'!A6002&lt;&gt;"",RIGHT(LEFT('Atual-TXT'!A6002,77),1),"")</f>
        <v/>
      </c>
      <c r="E5981" s="12" t="str">
        <f>IF('Atual-TXT'!A6002&lt;&gt;"",IF(MOD(VALUE(LEFT(A5981,1)),2)=1,IF(D5981="D",C5981,-C5981),IF(D5981="C",C5981,-C5981)),"")</f>
        <v/>
      </c>
    </row>
    <row r="5982" spans="1:5" x14ac:dyDescent="0.2">
      <c r="A5982" s="11" t="str">
        <f>IF('Atual-TXT'!A6003&lt;&gt;"",LEFT('Atual-TXT'!A6003,15),"")</f>
        <v/>
      </c>
      <c r="B5982" s="11" t="str">
        <f>IF('Atual-TXT'!A6003&lt;&gt;"",RIGHT(LEFT('Atual-TXT'!A6003,51),34),"")</f>
        <v/>
      </c>
      <c r="C5982" s="12" t="str">
        <f>IF('Atual-TXT'!A6003&lt;&gt;"",VALUE(RIGHT(LEFT('Atual-TXT'!A6003,75),23)),"")</f>
        <v/>
      </c>
      <c r="D5982" s="11" t="str">
        <f>IF('Atual-TXT'!A6003&lt;&gt;"",RIGHT(LEFT('Atual-TXT'!A6003,77),1),"")</f>
        <v/>
      </c>
      <c r="E5982" s="12" t="str">
        <f>IF('Atual-TXT'!A6003&lt;&gt;"",IF(MOD(VALUE(LEFT(A5982,1)),2)=1,IF(D5982="D",C5982,-C5982),IF(D5982="C",C5982,-C5982)),"")</f>
        <v/>
      </c>
    </row>
    <row r="5983" spans="1:5" x14ac:dyDescent="0.2">
      <c r="A5983" s="11" t="str">
        <f>IF('Atual-TXT'!A6004&lt;&gt;"",LEFT('Atual-TXT'!A6004,15),"")</f>
        <v/>
      </c>
      <c r="B5983" s="11" t="str">
        <f>IF('Atual-TXT'!A6004&lt;&gt;"",RIGHT(LEFT('Atual-TXT'!A6004,51),34),"")</f>
        <v/>
      </c>
      <c r="C5983" s="12" t="str">
        <f>IF('Atual-TXT'!A6004&lt;&gt;"",VALUE(RIGHT(LEFT('Atual-TXT'!A6004,75),23)),"")</f>
        <v/>
      </c>
      <c r="D5983" s="11" t="str">
        <f>IF('Atual-TXT'!A6004&lt;&gt;"",RIGHT(LEFT('Atual-TXT'!A6004,77),1),"")</f>
        <v/>
      </c>
      <c r="E5983" s="12" t="str">
        <f>IF('Atual-TXT'!A6004&lt;&gt;"",IF(MOD(VALUE(LEFT(A5983,1)),2)=1,IF(D5983="D",C5983,-C5983),IF(D5983="C",C5983,-C5983)),"")</f>
        <v/>
      </c>
    </row>
    <row r="5984" spans="1:5" x14ac:dyDescent="0.2">
      <c r="A5984" s="11" t="str">
        <f>IF('Atual-TXT'!A6005&lt;&gt;"",LEFT('Atual-TXT'!A6005,15),"")</f>
        <v/>
      </c>
      <c r="B5984" s="11" t="str">
        <f>IF('Atual-TXT'!A6005&lt;&gt;"",RIGHT(LEFT('Atual-TXT'!A6005,51),34),"")</f>
        <v/>
      </c>
      <c r="C5984" s="12" t="str">
        <f>IF('Atual-TXT'!A6005&lt;&gt;"",VALUE(RIGHT(LEFT('Atual-TXT'!A6005,75),23)),"")</f>
        <v/>
      </c>
      <c r="D5984" s="11" t="str">
        <f>IF('Atual-TXT'!A6005&lt;&gt;"",RIGHT(LEFT('Atual-TXT'!A6005,77),1),"")</f>
        <v/>
      </c>
      <c r="E5984" s="12" t="str">
        <f>IF('Atual-TXT'!A6005&lt;&gt;"",IF(MOD(VALUE(LEFT(A5984,1)),2)=1,IF(D5984="D",C5984,-C5984),IF(D5984="C",C5984,-C5984)),"")</f>
        <v/>
      </c>
    </row>
    <row r="5985" spans="1:5" x14ac:dyDescent="0.2">
      <c r="A5985" s="11" t="str">
        <f>IF('Atual-TXT'!A6006&lt;&gt;"",LEFT('Atual-TXT'!A6006,15),"")</f>
        <v/>
      </c>
      <c r="B5985" s="11" t="str">
        <f>IF('Atual-TXT'!A6006&lt;&gt;"",RIGHT(LEFT('Atual-TXT'!A6006,51),34),"")</f>
        <v/>
      </c>
      <c r="C5985" s="12" t="str">
        <f>IF('Atual-TXT'!A6006&lt;&gt;"",VALUE(RIGHT(LEFT('Atual-TXT'!A6006,75),23)),"")</f>
        <v/>
      </c>
      <c r="D5985" s="11" t="str">
        <f>IF('Atual-TXT'!A6006&lt;&gt;"",RIGHT(LEFT('Atual-TXT'!A6006,77),1),"")</f>
        <v/>
      </c>
      <c r="E5985" s="12" t="str">
        <f>IF('Atual-TXT'!A6006&lt;&gt;"",IF(MOD(VALUE(LEFT(A5985,1)),2)=1,IF(D5985="D",C5985,-C5985),IF(D5985="C",C5985,-C5985)),"")</f>
        <v/>
      </c>
    </row>
    <row r="5986" spans="1:5" x14ac:dyDescent="0.2">
      <c r="A5986" s="11" t="str">
        <f>IF('Atual-TXT'!A6007&lt;&gt;"",LEFT('Atual-TXT'!A6007,15),"")</f>
        <v/>
      </c>
      <c r="B5986" s="11" t="str">
        <f>IF('Atual-TXT'!A6007&lt;&gt;"",RIGHT(LEFT('Atual-TXT'!A6007,51),34),"")</f>
        <v/>
      </c>
      <c r="C5986" s="12" t="str">
        <f>IF('Atual-TXT'!A6007&lt;&gt;"",VALUE(RIGHT(LEFT('Atual-TXT'!A6007,75),23)),"")</f>
        <v/>
      </c>
      <c r="D5986" s="11" t="str">
        <f>IF('Atual-TXT'!A6007&lt;&gt;"",RIGHT(LEFT('Atual-TXT'!A6007,77),1),"")</f>
        <v/>
      </c>
      <c r="E5986" s="12" t="str">
        <f>IF('Atual-TXT'!A6007&lt;&gt;"",IF(MOD(VALUE(LEFT(A5986,1)),2)=1,IF(D5986="D",C5986,-C5986),IF(D5986="C",C5986,-C5986)),"")</f>
        <v/>
      </c>
    </row>
    <row r="5987" spans="1:5" x14ac:dyDescent="0.2">
      <c r="A5987" s="11" t="str">
        <f>IF('Atual-TXT'!A6008&lt;&gt;"",LEFT('Atual-TXT'!A6008,15),"")</f>
        <v/>
      </c>
      <c r="B5987" s="11" t="str">
        <f>IF('Atual-TXT'!A6008&lt;&gt;"",RIGHT(LEFT('Atual-TXT'!A6008,51),34),"")</f>
        <v/>
      </c>
      <c r="C5987" s="12" t="str">
        <f>IF('Atual-TXT'!A6008&lt;&gt;"",VALUE(RIGHT(LEFT('Atual-TXT'!A6008,75),23)),"")</f>
        <v/>
      </c>
      <c r="D5987" s="11" t="str">
        <f>IF('Atual-TXT'!A6008&lt;&gt;"",RIGHT(LEFT('Atual-TXT'!A6008,77),1),"")</f>
        <v/>
      </c>
      <c r="E5987" s="12" t="str">
        <f>IF('Atual-TXT'!A6008&lt;&gt;"",IF(MOD(VALUE(LEFT(A5987,1)),2)=1,IF(D5987="D",C5987,-C5987),IF(D5987="C",C5987,-C5987)),"")</f>
        <v/>
      </c>
    </row>
    <row r="5988" spans="1:5" x14ac:dyDescent="0.2">
      <c r="A5988" s="11" t="str">
        <f>IF('Atual-TXT'!A6009&lt;&gt;"",LEFT('Atual-TXT'!A6009,15),"")</f>
        <v/>
      </c>
      <c r="B5988" s="11" t="str">
        <f>IF('Atual-TXT'!A6009&lt;&gt;"",RIGHT(LEFT('Atual-TXT'!A6009,51),34),"")</f>
        <v/>
      </c>
      <c r="C5988" s="12" t="str">
        <f>IF('Atual-TXT'!A6009&lt;&gt;"",VALUE(RIGHT(LEFT('Atual-TXT'!A6009,75),23)),"")</f>
        <v/>
      </c>
      <c r="D5988" s="11" t="str">
        <f>IF('Atual-TXT'!A6009&lt;&gt;"",RIGHT(LEFT('Atual-TXT'!A6009,77),1),"")</f>
        <v/>
      </c>
      <c r="E5988" s="12" t="str">
        <f>IF('Atual-TXT'!A6009&lt;&gt;"",IF(MOD(VALUE(LEFT(A5988,1)),2)=1,IF(D5988="D",C5988,-C5988),IF(D5988="C",C5988,-C5988)),"")</f>
        <v/>
      </c>
    </row>
    <row r="5989" spans="1:5" x14ac:dyDescent="0.2">
      <c r="A5989" s="11" t="str">
        <f>IF('Atual-TXT'!A6010&lt;&gt;"",LEFT('Atual-TXT'!A6010,15),"")</f>
        <v/>
      </c>
      <c r="B5989" s="11" t="str">
        <f>IF('Atual-TXT'!A6010&lt;&gt;"",RIGHT(LEFT('Atual-TXT'!A6010,51),34),"")</f>
        <v/>
      </c>
      <c r="C5989" s="12" t="str">
        <f>IF('Atual-TXT'!A6010&lt;&gt;"",VALUE(RIGHT(LEFT('Atual-TXT'!A6010,75),23)),"")</f>
        <v/>
      </c>
      <c r="D5989" s="11" t="str">
        <f>IF('Atual-TXT'!A6010&lt;&gt;"",RIGHT(LEFT('Atual-TXT'!A6010,77),1),"")</f>
        <v/>
      </c>
      <c r="E5989" s="12" t="str">
        <f>IF('Atual-TXT'!A6010&lt;&gt;"",IF(MOD(VALUE(LEFT(A5989,1)),2)=1,IF(D5989="D",C5989,-C5989),IF(D5989="C",C5989,-C5989)),"")</f>
        <v/>
      </c>
    </row>
    <row r="5990" spans="1:5" x14ac:dyDescent="0.2">
      <c r="A5990" s="11" t="str">
        <f>IF('Atual-TXT'!A6011&lt;&gt;"",LEFT('Atual-TXT'!A6011,15),"")</f>
        <v/>
      </c>
      <c r="B5990" s="11" t="str">
        <f>IF('Atual-TXT'!A6011&lt;&gt;"",RIGHT(LEFT('Atual-TXT'!A6011,51),34),"")</f>
        <v/>
      </c>
      <c r="C5990" s="12" t="str">
        <f>IF('Atual-TXT'!A6011&lt;&gt;"",VALUE(RIGHT(LEFT('Atual-TXT'!A6011,75),23)),"")</f>
        <v/>
      </c>
      <c r="D5990" s="11" t="str">
        <f>IF('Atual-TXT'!A6011&lt;&gt;"",RIGHT(LEFT('Atual-TXT'!A6011,77),1),"")</f>
        <v/>
      </c>
      <c r="E5990" s="12" t="str">
        <f>IF('Atual-TXT'!A6011&lt;&gt;"",IF(MOD(VALUE(LEFT(A5990,1)),2)=1,IF(D5990="D",C5990,-C5990),IF(D5990="C",C5990,-C5990)),"")</f>
        <v/>
      </c>
    </row>
    <row r="5991" spans="1:5" x14ac:dyDescent="0.2">
      <c r="A5991" s="11" t="str">
        <f>IF('Atual-TXT'!A6012&lt;&gt;"",LEFT('Atual-TXT'!A6012,15),"")</f>
        <v/>
      </c>
      <c r="B5991" s="11" t="str">
        <f>IF('Atual-TXT'!A6012&lt;&gt;"",RIGHT(LEFT('Atual-TXT'!A6012,51),34),"")</f>
        <v/>
      </c>
      <c r="C5991" s="12" t="str">
        <f>IF('Atual-TXT'!A6012&lt;&gt;"",VALUE(RIGHT(LEFT('Atual-TXT'!A6012,75),23)),"")</f>
        <v/>
      </c>
      <c r="D5991" s="11" t="str">
        <f>IF('Atual-TXT'!A6012&lt;&gt;"",RIGHT(LEFT('Atual-TXT'!A6012,77),1),"")</f>
        <v/>
      </c>
      <c r="E5991" s="12" t="str">
        <f>IF('Atual-TXT'!A6012&lt;&gt;"",IF(MOD(VALUE(LEFT(A5991,1)),2)=1,IF(D5991="D",C5991,-C5991),IF(D5991="C",C5991,-C5991)),"")</f>
        <v/>
      </c>
    </row>
    <row r="5992" spans="1:5" x14ac:dyDescent="0.2">
      <c r="A5992" s="11" t="str">
        <f>IF('Atual-TXT'!A6013&lt;&gt;"",LEFT('Atual-TXT'!A6013,15),"")</f>
        <v/>
      </c>
      <c r="B5992" s="11" t="str">
        <f>IF('Atual-TXT'!A6013&lt;&gt;"",RIGHT(LEFT('Atual-TXT'!A6013,51),34),"")</f>
        <v/>
      </c>
      <c r="C5992" s="12" t="str">
        <f>IF('Atual-TXT'!A6013&lt;&gt;"",VALUE(RIGHT(LEFT('Atual-TXT'!A6013,75),23)),"")</f>
        <v/>
      </c>
      <c r="D5992" s="11" t="str">
        <f>IF('Atual-TXT'!A6013&lt;&gt;"",RIGHT(LEFT('Atual-TXT'!A6013,77),1),"")</f>
        <v/>
      </c>
      <c r="E5992" s="12" t="str">
        <f>IF('Atual-TXT'!A6013&lt;&gt;"",IF(MOD(VALUE(LEFT(A5992,1)),2)=1,IF(D5992="D",C5992,-C5992),IF(D5992="C",C5992,-C5992)),"")</f>
        <v/>
      </c>
    </row>
    <row r="5993" spans="1:5" x14ac:dyDescent="0.2">
      <c r="A5993" s="11" t="str">
        <f>IF('Atual-TXT'!A6014&lt;&gt;"",LEFT('Atual-TXT'!A6014,15),"")</f>
        <v/>
      </c>
      <c r="B5993" s="11" t="str">
        <f>IF('Atual-TXT'!A6014&lt;&gt;"",RIGHT(LEFT('Atual-TXT'!A6014,51),34),"")</f>
        <v/>
      </c>
      <c r="C5993" s="12" t="str">
        <f>IF('Atual-TXT'!A6014&lt;&gt;"",VALUE(RIGHT(LEFT('Atual-TXT'!A6014,75),23)),"")</f>
        <v/>
      </c>
      <c r="D5993" s="11" t="str">
        <f>IF('Atual-TXT'!A6014&lt;&gt;"",RIGHT(LEFT('Atual-TXT'!A6014,77),1),"")</f>
        <v/>
      </c>
      <c r="E5993" s="12" t="str">
        <f>IF('Atual-TXT'!A6014&lt;&gt;"",IF(MOD(VALUE(LEFT(A5993,1)),2)=1,IF(D5993="D",C5993,-C5993),IF(D5993="C",C5993,-C5993)),"")</f>
        <v/>
      </c>
    </row>
    <row r="5994" spans="1:5" x14ac:dyDescent="0.2">
      <c r="A5994" s="11" t="str">
        <f>IF('Atual-TXT'!A6015&lt;&gt;"",LEFT('Atual-TXT'!A6015,15),"")</f>
        <v/>
      </c>
      <c r="B5994" s="11" t="str">
        <f>IF('Atual-TXT'!A6015&lt;&gt;"",RIGHT(LEFT('Atual-TXT'!A6015,51),34),"")</f>
        <v/>
      </c>
      <c r="C5994" s="12" t="str">
        <f>IF('Atual-TXT'!A6015&lt;&gt;"",VALUE(RIGHT(LEFT('Atual-TXT'!A6015,75),23)),"")</f>
        <v/>
      </c>
      <c r="D5994" s="11" t="str">
        <f>IF('Atual-TXT'!A6015&lt;&gt;"",RIGHT(LEFT('Atual-TXT'!A6015,77),1),"")</f>
        <v/>
      </c>
      <c r="E5994" s="12" t="str">
        <f>IF('Atual-TXT'!A6015&lt;&gt;"",IF(MOD(VALUE(LEFT(A5994,1)),2)=1,IF(D5994="D",C5994,-C5994),IF(D5994="C",C5994,-C5994)),"")</f>
        <v/>
      </c>
    </row>
    <row r="5995" spans="1:5" x14ac:dyDescent="0.2">
      <c r="A5995" s="11" t="str">
        <f>IF('Atual-TXT'!A6016&lt;&gt;"",LEFT('Atual-TXT'!A6016,15),"")</f>
        <v/>
      </c>
      <c r="B5995" s="11" t="str">
        <f>IF('Atual-TXT'!A6016&lt;&gt;"",RIGHT(LEFT('Atual-TXT'!A6016,51),34),"")</f>
        <v/>
      </c>
      <c r="C5995" s="12" t="str">
        <f>IF('Atual-TXT'!A6016&lt;&gt;"",VALUE(RIGHT(LEFT('Atual-TXT'!A6016,75),23)),"")</f>
        <v/>
      </c>
      <c r="D5995" s="11" t="str">
        <f>IF('Atual-TXT'!A6016&lt;&gt;"",RIGHT(LEFT('Atual-TXT'!A6016,77),1),"")</f>
        <v/>
      </c>
      <c r="E5995" s="12" t="str">
        <f>IF('Atual-TXT'!A6016&lt;&gt;"",IF(MOD(VALUE(LEFT(A5995,1)),2)=1,IF(D5995="D",C5995,-C5995),IF(D5995="C",C5995,-C5995)),"")</f>
        <v/>
      </c>
    </row>
    <row r="5996" spans="1:5" x14ac:dyDescent="0.2">
      <c r="A5996" s="11" t="str">
        <f>IF('Atual-TXT'!A6017&lt;&gt;"",LEFT('Atual-TXT'!A6017,15),"")</f>
        <v/>
      </c>
      <c r="B5996" s="11" t="str">
        <f>IF('Atual-TXT'!A6017&lt;&gt;"",RIGHT(LEFT('Atual-TXT'!A6017,51),34),"")</f>
        <v/>
      </c>
      <c r="C5996" s="12" t="str">
        <f>IF('Atual-TXT'!A6017&lt;&gt;"",VALUE(RIGHT(LEFT('Atual-TXT'!A6017,75),23)),"")</f>
        <v/>
      </c>
      <c r="D5996" s="11" t="str">
        <f>IF('Atual-TXT'!A6017&lt;&gt;"",RIGHT(LEFT('Atual-TXT'!A6017,77),1),"")</f>
        <v/>
      </c>
      <c r="E5996" s="12" t="str">
        <f>IF('Atual-TXT'!A6017&lt;&gt;"",IF(MOD(VALUE(LEFT(A5996,1)),2)=1,IF(D5996="D",C5996,-C5996),IF(D5996="C",C5996,-C5996)),"")</f>
        <v/>
      </c>
    </row>
    <row r="5997" spans="1:5" x14ac:dyDescent="0.2">
      <c r="A5997" s="11" t="str">
        <f>IF('Atual-TXT'!A6018&lt;&gt;"",LEFT('Atual-TXT'!A6018,15),"")</f>
        <v/>
      </c>
      <c r="B5997" s="11" t="str">
        <f>IF('Atual-TXT'!A6018&lt;&gt;"",RIGHT(LEFT('Atual-TXT'!A6018,51),34),"")</f>
        <v/>
      </c>
      <c r="C5997" s="12" t="str">
        <f>IF('Atual-TXT'!A6018&lt;&gt;"",VALUE(RIGHT(LEFT('Atual-TXT'!A6018,75),23)),"")</f>
        <v/>
      </c>
      <c r="D5997" s="11" t="str">
        <f>IF('Atual-TXT'!A6018&lt;&gt;"",RIGHT(LEFT('Atual-TXT'!A6018,77),1),"")</f>
        <v/>
      </c>
      <c r="E5997" s="12" t="str">
        <f>IF('Atual-TXT'!A6018&lt;&gt;"",IF(MOD(VALUE(LEFT(A5997,1)),2)=1,IF(D5997="D",C5997,-C5997),IF(D5997="C",C5997,-C5997)),"")</f>
        <v/>
      </c>
    </row>
    <row r="5998" spans="1:5" x14ac:dyDescent="0.2">
      <c r="A5998" s="11" t="str">
        <f>IF('Atual-TXT'!A6019&lt;&gt;"",LEFT('Atual-TXT'!A6019,15),"")</f>
        <v/>
      </c>
      <c r="B5998" s="11" t="str">
        <f>IF('Atual-TXT'!A6019&lt;&gt;"",RIGHT(LEFT('Atual-TXT'!A6019,51),34),"")</f>
        <v/>
      </c>
      <c r="C5998" s="12" t="str">
        <f>IF('Atual-TXT'!A6019&lt;&gt;"",VALUE(RIGHT(LEFT('Atual-TXT'!A6019,75),23)),"")</f>
        <v/>
      </c>
      <c r="D5998" s="11" t="str">
        <f>IF('Atual-TXT'!A6019&lt;&gt;"",RIGHT(LEFT('Atual-TXT'!A6019,77),1),"")</f>
        <v/>
      </c>
      <c r="E5998" s="12" t="str">
        <f>IF('Atual-TXT'!A6019&lt;&gt;"",IF(MOD(VALUE(LEFT(A5998,1)),2)=1,IF(D5998="D",C5998,-C5998),IF(D5998="C",C5998,-C5998)),"")</f>
        <v/>
      </c>
    </row>
    <row r="5999" spans="1:5" x14ac:dyDescent="0.2">
      <c r="A5999" s="11" t="str">
        <f>IF('Atual-TXT'!A6020&lt;&gt;"",LEFT('Atual-TXT'!A6020,15),"")</f>
        <v/>
      </c>
      <c r="B5999" s="11" t="str">
        <f>IF('Atual-TXT'!A6020&lt;&gt;"",RIGHT(LEFT('Atual-TXT'!A6020,51),34),"")</f>
        <v/>
      </c>
      <c r="C5999" s="12" t="str">
        <f>IF('Atual-TXT'!A6020&lt;&gt;"",VALUE(RIGHT(LEFT('Atual-TXT'!A6020,75),23)),"")</f>
        <v/>
      </c>
      <c r="D5999" s="11" t="str">
        <f>IF('Atual-TXT'!A6020&lt;&gt;"",RIGHT(LEFT('Atual-TXT'!A6020,77),1),"")</f>
        <v/>
      </c>
      <c r="E5999" s="12" t="str">
        <f>IF('Atual-TXT'!A6020&lt;&gt;"",IF(MOD(VALUE(LEFT(A5999,1)),2)=1,IF(D5999="D",C5999,-C5999),IF(D5999="C",C5999,-C5999)),"")</f>
        <v/>
      </c>
    </row>
    <row r="6000" spans="1:5" x14ac:dyDescent="0.2">
      <c r="A6000" s="11" t="str">
        <f>IF('Atual-TXT'!A6021&lt;&gt;"",LEFT('Atual-TXT'!A6021,15),"")</f>
        <v/>
      </c>
      <c r="B6000" s="11" t="str">
        <f>IF('Atual-TXT'!A6021&lt;&gt;"",RIGHT(LEFT('Atual-TXT'!A6021,51),34),"")</f>
        <v/>
      </c>
      <c r="C6000" s="12" t="str">
        <f>IF('Atual-TXT'!A6021&lt;&gt;"",VALUE(RIGHT(LEFT('Atual-TXT'!A6021,75),23)),"")</f>
        <v/>
      </c>
      <c r="D6000" s="11" t="str">
        <f>IF('Atual-TXT'!A6021&lt;&gt;"",RIGHT(LEFT('Atual-TXT'!A6021,77),1),"")</f>
        <v/>
      </c>
      <c r="E6000" s="12" t="str">
        <f>IF('Atual-TXT'!A6021&lt;&gt;"",IF(MOD(VALUE(LEFT(A6000,1)),2)=1,IF(D6000="D",C6000,-C6000),IF(D6000="C",C6000,-C6000)),"")</f>
        <v/>
      </c>
    </row>
  </sheetData>
  <sheetProtection password="D890" sheet="1" objects="1" scenarios="1" selectLockedCells="1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00"/>
  <sheetViews>
    <sheetView workbookViewId="0">
      <selection activeCell="E1" sqref="E1"/>
    </sheetView>
  </sheetViews>
  <sheetFormatPr defaultRowHeight="12.75" x14ac:dyDescent="0.2"/>
  <cols>
    <col min="1" max="1" width="16.140625" style="11" bestFit="1" customWidth="1"/>
    <col min="2" max="2" width="35.85546875" style="11" bestFit="1" customWidth="1"/>
    <col min="3" max="3" width="22.42578125" style="11" bestFit="1" customWidth="1"/>
    <col min="4" max="4" width="4" style="11" bestFit="1" customWidth="1"/>
    <col min="5" max="5" width="24.42578125" style="14" bestFit="1" customWidth="1"/>
    <col min="6" max="16384" width="9.140625" style="11"/>
  </cols>
  <sheetData>
    <row r="1" spans="1:5" x14ac:dyDescent="0.2">
      <c r="A1" s="11" t="s">
        <v>101</v>
      </c>
      <c r="B1" s="11" t="s">
        <v>102</v>
      </c>
      <c r="C1" s="12" t="s">
        <v>103</v>
      </c>
      <c r="D1" s="11" t="s">
        <v>104</v>
      </c>
      <c r="E1" s="13" t="s">
        <v>105</v>
      </c>
    </row>
    <row r="2" spans="1:5" x14ac:dyDescent="0.2">
      <c r="A2" s="11" t="str">
        <f>IF('Anterior-TXT'!A23&lt;&gt;"",LEFT('Anterior-TXT'!A23,15),"")</f>
        <v>1.1.0.0.0.00.00</v>
      </c>
      <c r="B2" s="11" t="str">
        <f>IF('Anterior-TXT'!A23&lt;&gt;"",RIGHT(LEFT('Anterior-TXT'!A23,51),34),"")</f>
        <v xml:space="preserve">ATIVO CIRCULANTE                  </v>
      </c>
      <c r="C2" s="12">
        <f>IF('Anterior-TXT'!A23&lt;&gt;"",VALUE(RIGHT(LEFT('Anterior-TXT'!A23,75),23)),"")</f>
        <v>5510864.3499999996</v>
      </c>
      <c r="D2" s="11" t="str">
        <f>IF('Anterior-TXT'!A23&lt;&gt;"",RIGHT(LEFT('Anterior-TXT'!A23,77),1),"")</f>
        <v>D</v>
      </c>
      <c r="E2" s="13">
        <f>IF('Anterior-TXT'!A23&lt;&gt;"",IF(MOD(VALUE(LEFT(A2,1)),2)=1,IF(D2="D",C2,-C2),IF(D2="C",C2,-C2)),"")</f>
        <v>5510864.3499999996</v>
      </c>
    </row>
    <row r="3" spans="1:5" x14ac:dyDescent="0.2">
      <c r="A3" s="11" t="str">
        <f>IF('Anterior-TXT'!A24&lt;&gt;"",LEFT('Anterior-TXT'!A24,15),"")</f>
        <v>1.1.1.0.0.00.00</v>
      </c>
      <c r="B3" s="11" t="str">
        <f>IF('Anterior-TXT'!A24&lt;&gt;"",RIGHT(LEFT('Anterior-TXT'!A24,51),34),"")</f>
        <v xml:space="preserve">CAIXA E EQUIVALENTES DE CAIXA     </v>
      </c>
      <c r="C3" s="12">
        <f>IF('Anterior-TXT'!A24&lt;&gt;"",VALUE(RIGHT(LEFT('Anterior-TXT'!A24,75),23)),"")</f>
        <v>5337175.3099999996</v>
      </c>
      <c r="D3" s="11" t="str">
        <f>IF('Anterior-TXT'!A24&lt;&gt;"",RIGHT(LEFT('Anterior-TXT'!A24,77),1),"")</f>
        <v>D</v>
      </c>
      <c r="E3" s="13">
        <f>IF('Anterior-TXT'!A24&lt;&gt;"",IF(MOD(VALUE(LEFT(A3,1)),2)=1,IF(D3="D",C3,-C3),IF(D3="C",C3,-C3)),"")</f>
        <v>5337175.3099999996</v>
      </c>
    </row>
    <row r="4" spans="1:5" x14ac:dyDescent="0.2">
      <c r="A4" s="11" t="str">
        <f>IF('Anterior-TXT'!A25&lt;&gt;"",LEFT('Anterior-TXT'!A25,15),"")</f>
        <v>1.1.1.1.0.00.00</v>
      </c>
      <c r="B4" s="11" t="str">
        <f>IF('Anterior-TXT'!A25&lt;&gt;"",RIGHT(LEFT('Anterior-TXT'!A25,51),34),"")</f>
        <v>CAIXA E EQUIVALENTES EM MOEDA NACI</v>
      </c>
      <c r="C4" s="12">
        <f>IF('Anterior-TXT'!A25&lt;&gt;"",VALUE(RIGHT(LEFT('Anterior-TXT'!A25,75),23)),"")</f>
        <v>5337175.3099999996</v>
      </c>
      <c r="D4" s="11" t="str">
        <f>IF('Anterior-TXT'!A25&lt;&gt;"",RIGHT(LEFT('Anterior-TXT'!A25,77),1),"")</f>
        <v>D</v>
      </c>
      <c r="E4" s="13">
        <f>IF('Anterior-TXT'!A25&lt;&gt;"",IF(MOD(VALUE(LEFT(A4,1)),2)=1,IF(D4="D",C4,-C4),IF(D4="C",C4,-C4)),"")</f>
        <v>5337175.3099999996</v>
      </c>
    </row>
    <row r="5" spans="1:5" x14ac:dyDescent="0.2">
      <c r="A5" s="11" t="str">
        <f>IF('Anterior-TXT'!A26&lt;&gt;"",LEFT('Anterior-TXT'!A26,15),"")</f>
        <v>1.1.1.1.1.00.00</v>
      </c>
      <c r="B5" s="11" t="str">
        <f>IF('Anterior-TXT'!A26&lt;&gt;"",RIGHT(LEFT('Anterior-TXT'!A26,51),34),"")</f>
        <v>CAIXA E EQUIVALENTES EM MOEDA NACI</v>
      </c>
      <c r="C5" s="12">
        <f>IF('Anterior-TXT'!A26&lt;&gt;"",VALUE(RIGHT(LEFT('Anterior-TXT'!A26,75),23)),"")</f>
        <v>4836947.42</v>
      </c>
      <c r="D5" s="11" t="str">
        <f>IF('Anterior-TXT'!A26&lt;&gt;"",RIGHT(LEFT('Anterior-TXT'!A26,77),1),"")</f>
        <v>D</v>
      </c>
      <c r="E5" s="13">
        <f>IF('Anterior-TXT'!A26&lt;&gt;"",IF(MOD(VALUE(LEFT(A5,1)),2)=1,IF(D5="D",C5,-C5),IF(D5="C",C5,-C5)),"")</f>
        <v>4836947.42</v>
      </c>
    </row>
    <row r="6" spans="1:5" x14ac:dyDescent="0.2">
      <c r="A6" s="11" t="str">
        <f>IF('Anterior-TXT'!A27&lt;&gt;"",LEFT('Anterior-TXT'!A27,15),"")</f>
        <v>1.1.1.1.1.02.00</v>
      </c>
      <c r="B6" s="11" t="str">
        <f>IF('Anterior-TXT'!A27&lt;&gt;"",RIGHT(LEFT('Anterior-TXT'!A27,51),34),"")</f>
        <v>CONTA UNICA -  SUBCONTA DO TESOURO</v>
      </c>
      <c r="C6" s="12">
        <f>IF('Anterior-TXT'!A27&lt;&gt;"",VALUE(RIGHT(LEFT('Anterior-TXT'!A27,75),23)),"")</f>
        <v>1883280.23</v>
      </c>
      <c r="D6" s="11" t="str">
        <f>IF('Anterior-TXT'!A27&lt;&gt;"",RIGHT(LEFT('Anterior-TXT'!A27,77),1),"")</f>
        <v>D</v>
      </c>
      <c r="E6" s="13">
        <f>IF('Anterior-TXT'!A27&lt;&gt;"",IF(MOD(VALUE(LEFT(A6,1)),2)=1,IF(D6="D",C6,-C6),IF(D6="C",C6,-C6)),"")</f>
        <v>1883280.23</v>
      </c>
    </row>
    <row r="7" spans="1:5" x14ac:dyDescent="0.2">
      <c r="A7" s="11" t="str">
        <f>IF('Anterior-TXT'!A28&lt;&gt;"",LEFT('Anterior-TXT'!A28,15),"")</f>
        <v>1.1.1.1.1.02.06</v>
      </c>
      <c r="B7" s="11" t="str">
        <f>IF('Anterior-TXT'!A28&lt;&gt;"",RIGHT(LEFT('Anterior-TXT'!A28,51),34),"")</f>
        <v>CTU - RECURSOS DA CONTA UNICA APLI</v>
      </c>
      <c r="C7" s="12">
        <f>IF('Anterior-TXT'!A28&lt;&gt;"",VALUE(RIGHT(LEFT('Anterior-TXT'!A28,75),23)),"")</f>
        <v>1883280.23</v>
      </c>
      <c r="D7" s="11" t="str">
        <f>IF('Anterior-TXT'!A28&lt;&gt;"",RIGHT(LEFT('Anterior-TXT'!A28,77),1),"")</f>
        <v>D</v>
      </c>
      <c r="E7" s="13">
        <f>IF('Anterior-TXT'!A28&lt;&gt;"",IF(MOD(VALUE(LEFT(A7,1)),2)=1,IF(D7="D",C7,-C7),IF(D7="C",C7,-C7)),"")</f>
        <v>1883280.23</v>
      </c>
    </row>
    <row r="8" spans="1:5" x14ac:dyDescent="0.2">
      <c r="A8" s="11" t="str">
        <f>IF('Anterior-TXT'!A29&lt;&gt;"",LEFT('Anterior-TXT'!A29,15),"")</f>
        <v>1.1.1.1.1.19.00</v>
      </c>
      <c r="B8" s="11" t="str">
        <f>IF('Anterior-TXT'!A29&lt;&gt;"",RIGHT(LEFT('Anterior-TXT'!A29,51),34),"")</f>
        <v>BANCOS CONTA MOVIMENTO - DEMAIS CO</v>
      </c>
      <c r="C8" s="12">
        <f>IF('Anterior-TXT'!A29&lt;&gt;"",VALUE(RIGHT(LEFT('Anterior-TXT'!A29,75),23)),"")</f>
        <v>0</v>
      </c>
      <c r="D8" s="11" t="str">
        <f>IF('Anterior-TXT'!A29&lt;&gt;"",RIGHT(LEFT('Anterior-TXT'!A29,77),1),"")</f>
        <v xml:space="preserve"> </v>
      </c>
      <c r="E8" s="13">
        <f>IF('Anterior-TXT'!A29&lt;&gt;"",IF(MOD(VALUE(LEFT(A8,1)),2)=1,IF(D8="D",C8,-C8),IF(D8="C",C8,-C8)),"")</f>
        <v>0</v>
      </c>
    </row>
    <row r="9" spans="1:5" x14ac:dyDescent="0.2">
      <c r="A9" s="11" t="str">
        <f>IF('Anterior-TXT'!A30&lt;&gt;"",LEFT('Anterior-TXT'!A30,15),"")</f>
        <v>1.1.1.1.1.19.08</v>
      </c>
      <c r="B9" s="11" t="str">
        <f>IF('Anterior-TXT'!A30&lt;&gt;"",RIGHT(LEFT('Anterior-TXT'!A30,51),34),"")</f>
        <v>DEMAIS CONTAS - BANCO ESTADO RIO G</v>
      </c>
      <c r="C9" s="12">
        <f>IF('Anterior-TXT'!A30&lt;&gt;"",VALUE(RIGHT(LEFT('Anterior-TXT'!A30,75),23)),"")</f>
        <v>0</v>
      </c>
      <c r="D9" s="11" t="str">
        <f>IF('Anterior-TXT'!A30&lt;&gt;"",RIGHT(LEFT('Anterior-TXT'!A30,77),1),"")</f>
        <v xml:space="preserve"> </v>
      </c>
      <c r="E9" s="13">
        <f>IF('Anterior-TXT'!A30&lt;&gt;"",IF(MOD(VALUE(LEFT(A9,1)),2)=1,IF(D9="D",C9,-C9),IF(D9="C",C9,-C9)),"")</f>
        <v>0</v>
      </c>
    </row>
    <row r="10" spans="1:5" x14ac:dyDescent="0.2">
      <c r="A10" s="11" t="str">
        <f>IF('Anterior-TXT'!A31&lt;&gt;"",LEFT('Anterior-TXT'!A31,15),"")</f>
        <v>1.1.1.1.1.50.00</v>
      </c>
      <c r="B10" s="11" t="str">
        <f>IF('Anterior-TXT'!A31&lt;&gt;"",RIGHT(LEFT('Anterior-TXT'!A31,51),34),"")</f>
        <v>APLICACOES FINANCEIRAS DE LIQUIDEZ</v>
      </c>
      <c r="C10" s="12">
        <f>IF('Anterior-TXT'!A31&lt;&gt;"",VALUE(RIGHT(LEFT('Anterior-TXT'!A31,75),23)),"")</f>
        <v>2953667.19</v>
      </c>
      <c r="D10" s="11" t="str">
        <f>IF('Anterior-TXT'!A31&lt;&gt;"",RIGHT(LEFT('Anterior-TXT'!A31,77),1),"")</f>
        <v>D</v>
      </c>
      <c r="E10" s="13">
        <f>IF('Anterior-TXT'!A31&lt;&gt;"",IF(MOD(VALUE(LEFT(A10,1)),2)=1,IF(D10="D",C10,-C10),IF(D10="C",C10,-C10)),"")</f>
        <v>2953667.19</v>
      </c>
    </row>
    <row r="11" spans="1:5" x14ac:dyDescent="0.2">
      <c r="A11" s="11" t="str">
        <f>IF('Anterior-TXT'!A32&lt;&gt;"",LEFT('Anterior-TXT'!A32,15),"")</f>
        <v>1.1.1.1.1.50.05</v>
      </c>
      <c r="B11" s="11" t="str">
        <f>IF('Anterior-TXT'!A32&lt;&gt;"",RIGHT(LEFT('Anterior-TXT'!A32,51),34),"")</f>
        <v xml:space="preserve">POUPANCA                          </v>
      </c>
      <c r="C11" s="12">
        <f>IF('Anterior-TXT'!A32&lt;&gt;"",VALUE(RIGHT(LEFT('Anterior-TXT'!A32,75),23)),"")</f>
        <v>2953667.19</v>
      </c>
      <c r="D11" s="11" t="str">
        <f>IF('Anterior-TXT'!A32&lt;&gt;"",RIGHT(LEFT('Anterior-TXT'!A32,77),1),"")</f>
        <v>D</v>
      </c>
      <c r="E11" s="13">
        <f>IF('Anterior-TXT'!A32&lt;&gt;"",IF(MOD(VALUE(LEFT(A11,1)),2)=1,IF(D11="D",C11,-C11),IF(D11="C",C11,-C11)),"")</f>
        <v>2953667.19</v>
      </c>
    </row>
    <row r="12" spans="1:5" x14ac:dyDescent="0.2">
      <c r="A12" s="11" t="str">
        <f>IF('Anterior-TXT'!A33&lt;&gt;"",LEFT('Anterior-TXT'!A33,15),"")</f>
        <v>1.1.1.1.1.50.12</v>
      </c>
      <c r="B12" s="11" t="str">
        <f>IF('Anterior-TXT'!A33&lt;&gt;"",RIGHT(LEFT('Anterior-TXT'!A33,51),34),"")</f>
        <v>RESGATE APLIC FINAN LIQ IMED RECUR</v>
      </c>
      <c r="C12" s="12">
        <f>IF('Anterior-TXT'!A33&lt;&gt;"",VALUE(RIGHT(LEFT('Anterior-TXT'!A33,75),23)),"")</f>
        <v>0</v>
      </c>
      <c r="D12" s="11" t="str">
        <f>IF('Anterior-TXT'!A33&lt;&gt;"",RIGHT(LEFT('Anterior-TXT'!A33,77),1),"")</f>
        <v xml:space="preserve"> </v>
      </c>
      <c r="E12" s="13">
        <f>IF('Anterior-TXT'!A33&lt;&gt;"",IF(MOD(VALUE(LEFT(A12,1)),2)=1,IF(D12="D",C12,-C12),IF(D12="C",C12,-C12)),"")</f>
        <v>0</v>
      </c>
    </row>
    <row r="13" spans="1:5" x14ac:dyDescent="0.2">
      <c r="A13" s="11" t="str">
        <f>IF('Anterior-TXT'!A34&lt;&gt;"",LEFT('Anterior-TXT'!A34,15),"")</f>
        <v>1.1.1.1.2.00.00</v>
      </c>
      <c r="B13" s="11" t="str">
        <f>IF('Anterior-TXT'!A34&lt;&gt;"",RIGHT(LEFT('Anterior-TXT'!A34,51),34),"")</f>
        <v>CAIXA E EQUIVALENTES EM MOEDA NACI</v>
      </c>
      <c r="C13" s="12">
        <f>IF('Anterior-TXT'!A34&lt;&gt;"",VALUE(RIGHT(LEFT('Anterior-TXT'!A34,75),23)),"")</f>
        <v>500227.89</v>
      </c>
      <c r="D13" s="11" t="str">
        <f>IF('Anterior-TXT'!A34&lt;&gt;"",RIGHT(LEFT('Anterior-TXT'!A34,77),1),"")</f>
        <v>D</v>
      </c>
      <c r="E13" s="13">
        <f>IF('Anterior-TXT'!A34&lt;&gt;"",IF(MOD(VALUE(LEFT(A13,1)),2)=1,IF(D13="D",C13,-C13),IF(D13="C",C13,-C13)),"")</f>
        <v>500227.89</v>
      </c>
    </row>
    <row r="14" spans="1:5" x14ac:dyDescent="0.2">
      <c r="A14" s="11" t="str">
        <f>IF('Anterior-TXT'!A35&lt;&gt;"",LEFT('Anterior-TXT'!A35,15),"")</f>
        <v>1.1.1.1.2.20.00</v>
      </c>
      <c r="B14" s="11" t="str">
        <f>IF('Anterior-TXT'!A35&lt;&gt;"",RIGHT(LEFT('Anterior-TXT'!A35,51),34),"")</f>
        <v xml:space="preserve">RECURSOS LIBERADOS PELO TESOURO   </v>
      </c>
      <c r="C14" s="12">
        <f>IF('Anterior-TXT'!A35&lt;&gt;"",VALUE(RIGHT(LEFT('Anterior-TXT'!A35,75),23)),"")</f>
        <v>500227.89</v>
      </c>
      <c r="D14" s="11" t="str">
        <f>IF('Anterior-TXT'!A35&lt;&gt;"",RIGHT(LEFT('Anterior-TXT'!A35,77),1),"")</f>
        <v>D</v>
      </c>
      <c r="E14" s="13">
        <f>IF('Anterior-TXT'!A35&lt;&gt;"",IF(MOD(VALUE(LEFT(A14,1)),2)=1,IF(D14="D",C14,-C14),IF(D14="C",C14,-C14)),"")</f>
        <v>500227.89</v>
      </c>
    </row>
    <row r="15" spans="1:5" x14ac:dyDescent="0.2">
      <c r="A15" s="11" t="str">
        <f>IF('Anterior-TXT'!A36&lt;&gt;"",LEFT('Anterior-TXT'!A36,15),"")</f>
        <v>1.1.1.1.2.20.01</v>
      </c>
      <c r="B15" s="11" t="str">
        <f>IF('Anterior-TXT'!A36&lt;&gt;"",RIGHT(LEFT('Anterior-TXT'!A36,51),34),"")</f>
        <v xml:space="preserve">LIMITE DE SAQUE COM VINCULACAO DE </v>
      </c>
      <c r="C15" s="12">
        <f>IF('Anterior-TXT'!A36&lt;&gt;"",VALUE(RIGHT(LEFT('Anterior-TXT'!A36,75),23)),"")</f>
        <v>500227.89</v>
      </c>
      <c r="D15" s="11" t="str">
        <f>IF('Anterior-TXT'!A36&lt;&gt;"",RIGHT(LEFT('Anterior-TXT'!A36,77),1),"")</f>
        <v>D</v>
      </c>
      <c r="E15" s="13">
        <f>IF('Anterior-TXT'!A36&lt;&gt;"",IF(MOD(VALUE(LEFT(A15,1)),2)=1,IF(D15="D",C15,-C15),IF(D15="C",C15,-C15)),"")</f>
        <v>500227.89</v>
      </c>
    </row>
    <row r="16" spans="1:5" x14ac:dyDescent="0.2">
      <c r="A16" s="11" t="str">
        <f>IF('Anterior-TXT'!A37&lt;&gt;"",LEFT('Anterior-TXT'!A37,15),"")</f>
        <v>1.1.3.0.0.00.00</v>
      </c>
      <c r="B16" s="11" t="str">
        <f>IF('Anterior-TXT'!A37&lt;&gt;"",RIGHT(LEFT('Anterior-TXT'!A37,51),34),"")</f>
        <v xml:space="preserve">DEMAIS CRÉDITOS E VALORES A CURTO </v>
      </c>
      <c r="C16" s="12">
        <f>IF('Anterior-TXT'!A37&lt;&gt;"",VALUE(RIGHT(LEFT('Anterior-TXT'!A37,75),23)),"")</f>
        <v>696.89</v>
      </c>
      <c r="D16" s="11" t="str">
        <f>IF('Anterior-TXT'!A37&lt;&gt;"",RIGHT(LEFT('Anterior-TXT'!A37,77),1),"")</f>
        <v>D</v>
      </c>
      <c r="E16" s="13">
        <f>IF('Anterior-TXT'!A37&lt;&gt;"",IF(MOD(VALUE(LEFT(A16,1)),2)=1,IF(D16="D",C16,-C16),IF(D16="C",C16,-C16)),"")</f>
        <v>696.89</v>
      </c>
    </row>
    <row r="17" spans="1:5" x14ac:dyDescent="0.2">
      <c r="A17" s="11" t="str">
        <f>IF('Anterior-TXT'!A38&lt;&gt;"",LEFT('Anterior-TXT'!A38,15),"")</f>
        <v>1.1.3.1.0.00.00</v>
      </c>
      <c r="B17" s="11" t="str">
        <f>IF('Anterior-TXT'!A38&lt;&gt;"",RIGHT(LEFT('Anterior-TXT'!A38,51),34),"")</f>
        <v xml:space="preserve">ADIANTAMENTOS CONCEDIDOS          </v>
      </c>
      <c r="C17" s="12">
        <f>IF('Anterior-TXT'!A38&lt;&gt;"",VALUE(RIGHT(LEFT('Anterior-TXT'!A38,75),23)),"")</f>
        <v>696.89</v>
      </c>
      <c r="D17" s="11" t="str">
        <f>IF('Anterior-TXT'!A38&lt;&gt;"",RIGHT(LEFT('Anterior-TXT'!A38,77),1),"")</f>
        <v>D</v>
      </c>
      <c r="E17" s="13">
        <f>IF('Anterior-TXT'!A38&lt;&gt;"",IF(MOD(VALUE(LEFT(A17,1)),2)=1,IF(D17="D",C17,-C17),IF(D17="C",C17,-C17)),"")</f>
        <v>696.89</v>
      </c>
    </row>
    <row r="18" spans="1:5" x14ac:dyDescent="0.2">
      <c r="A18" s="11" t="str">
        <f>IF('Anterior-TXT'!A39&lt;&gt;"",LEFT('Anterior-TXT'!A39,15),"")</f>
        <v>1.1.3.1.1.00.00</v>
      </c>
      <c r="B18" s="11" t="str">
        <f>IF('Anterior-TXT'!A39&lt;&gt;"",RIGHT(LEFT('Anterior-TXT'!A39,51),34),"")</f>
        <v>ADIANTAMENTOS CONCEDIDOS - CONSOLI</v>
      </c>
      <c r="C18" s="12">
        <f>IF('Anterior-TXT'!A39&lt;&gt;"",VALUE(RIGHT(LEFT('Anterior-TXT'!A39,75),23)),"")</f>
        <v>696.89</v>
      </c>
      <c r="D18" s="11" t="str">
        <f>IF('Anterior-TXT'!A39&lt;&gt;"",RIGHT(LEFT('Anterior-TXT'!A39,77),1),"")</f>
        <v>D</v>
      </c>
      <c r="E18" s="13">
        <f>IF('Anterior-TXT'!A39&lt;&gt;"",IF(MOD(VALUE(LEFT(A18,1)),2)=1,IF(D18="D",C18,-C18),IF(D18="C",C18,-C18)),"")</f>
        <v>696.89</v>
      </c>
    </row>
    <row r="19" spans="1:5" x14ac:dyDescent="0.2">
      <c r="A19" s="11" t="str">
        <f>IF('Anterior-TXT'!A40&lt;&gt;"",LEFT('Anterior-TXT'!A40,15),"")</f>
        <v>1.1.3.1.1.02.00</v>
      </c>
      <c r="B19" s="11" t="str">
        <f>IF('Anterior-TXT'!A40&lt;&gt;"",RIGHT(LEFT('Anterior-TXT'!A40,51),34),"")</f>
        <v>SUPRIMENTO DE FUNDOS - ADIANTAMENT</v>
      </c>
      <c r="C19" s="12">
        <f>IF('Anterior-TXT'!A40&lt;&gt;"",VALUE(RIGHT(LEFT('Anterior-TXT'!A40,75),23)),"")</f>
        <v>0</v>
      </c>
      <c r="D19" s="11" t="str">
        <f>IF('Anterior-TXT'!A40&lt;&gt;"",RIGHT(LEFT('Anterior-TXT'!A40,77),1),"")</f>
        <v xml:space="preserve"> </v>
      </c>
      <c r="E19" s="13">
        <f>IF('Anterior-TXT'!A40&lt;&gt;"",IF(MOD(VALUE(LEFT(A19,1)),2)=1,IF(D19="D",C19,-C19),IF(D19="C",C19,-C19)),"")</f>
        <v>0</v>
      </c>
    </row>
    <row r="20" spans="1:5" x14ac:dyDescent="0.2">
      <c r="A20" s="11" t="str">
        <f>IF('Anterior-TXT'!A41&lt;&gt;"",LEFT('Anterior-TXT'!A41,15),"")</f>
        <v>1.1.3.1.1.05.00</v>
      </c>
      <c r="B20" s="11" t="str">
        <f>IF('Anterior-TXT'!A41&lt;&gt;"",RIGHT(LEFT('Anterior-TXT'!A41,51),34),"")</f>
        <v>ADIANTAMENTO A PRESTADORES DE SERV</v>
      </c>
      <c r="C20" s="12">
        <f>IF('Anterior-TXT'!A41&lt;&gt;"",VALUE(RIGHT(LEFT('Anterior-TXT'!A41,75),23)),"")</f>
        <v>696.89</v>
      </c>
      <c r="D20" s="11" t="str">
        <f>IF('Anterior-TXT'!A41&lt;&gt;"",RIGHT(LEFT('Anterior-TXT'!A41,77),1),"")</f>
        <v>D</v>
      </c>
      <c r="E20" s="13">
        <f>IF('Anterior-TXT'!A41&lt;&gt;"",IF(MOD(VALUE(LEFT(A20,1)),2)=1,IF(D20="D",C20,-C20),IF(D20="C",C20,-C20)),"")</f>
        <v>696.89</v>
      </c>
    </row>
    <row r="21" spans="1:5" x14ac:dyDescent="0.2">
      <c r="A21" s="11" t="str">
        <f>IF('Anterior-TXT'!A42&lt;&gt;"",LEFT('Anterior-TXT'!A42,15),"")</f>
        <v>1.1.3.8.0.00.00</v>
      </c>
      <c r="B21" s="11" t="str">
        <f>IF('Anterior-TXT'!A42&lt;&gt;"",RIGHT(LEFT('Anterior-TXT'!A42,51),34),"")</f>
        <v xml:space="preserve">OUTROS CREDITOS A REC E VALORES A </v>
      </c>
      <c r="C21" s="12">
        <f>IF('Anterior-TXT'!A42&lt;&gt;"",VALUE(RIGHT(LEFT('Anterior-TXT'!A42,75),23)),"")</f>
        <v>0</v>
      </c>
      <c r="D21" s="11" t="str">
        <f>IF('Anterior-TXT'!A42&lt;&gt;"",RIGHT(LEFT('Anterior-TXT'!A42,77),1),"")</f>
        <v xml:space="preserve"> </v>
      </c>
      <c r="E21" s="13">
        <f>IF('Anterior-TXT'!A42&lt;&gt;"",IF(MOD(VALUE(LEFT(A21,1)),2)=1,IF(D21="D",C21,-C21),IF(D21="C",C21,-C21)),"")</f>
        <v>0</v>
      </c>
    </row>
    <row r="22" spans="1:5" x14ac:dyDescent="0.2">
      <c r="A22" s="11" t="str">
        <f>IF('Anterior-TXT'!A43&lt;&gt;"",LEFT('Anterior-TXT'!A43,15),"")</f>
        <v>1.1.3.8.1.00.00</v>
      </c>
      <c r="B22" s="11" t="str">
        <f>IF('Anterior-TXT'!A43&lt;&gt;"",RIGHT(LEFT('Anterior-TXT'!A43,51),34),"")</f>
        <v>OUTROS CRED A REC E VALORES A CURT</v>
      </c>
      <c r="C22" s="12">
        <f>IF('Anterior-TXT'!A43&lt;&gt;"",VALUE(RIGHT(LEFT('Anterior-TXT'!A43,75),23)),"")</f>
        <v>0</v>
      </c>
      <c r="D22" s="11" t="str">
        <f>IF('Anterior-TXT'!A43&lt;&gt;"",RIGHT(LEFT('Anterior-TXT'!A43,77),1),"")</f>
        <v xml:space="preserve"> </v>
      </c>
      <c r="E22" s="13">
        <f>IF('Anterior-TXT'!A43&lt;&gt;"",IF(MOD(VALUE(LEFT(A22,1)),2)=1,IF(D22="D",C22,-C22),IF(D22="C",C22,-C22)),"")</f>
        <v>0</v>
      </c>
    </row>
    <row r="23" spans="1:5" x14ac:dyDescent="0.2">
      <c r="A23" s="11" t="str">
        <f>IF('Anterior-TXT'!A44&lt;&gt;"",LEFT('Anterior-TXT'!A44,15),"")</f>
        <v>1.1.3.8.1.06.00</v>
      </c>
      <c r="B23" s="11" t="str">
        <f>IF('Anterior-TXT'!A44&lt;&gt;"",RIGHT(LEFT('Anterior-TXT'!A44,51),34),"")</f>
        <v xml:space="preserve">VALORES EM TRANSITO REALIZAVEIS A </v>
      </c>
      <c r="C23" s="12">
        <f>IF('Anterior-TXT'!A44&lt;&gt;"",VALUE(RIGHT(LEFT('Anterior-TXT'!A44,75),23)),"")</f>
        <v>0</v>
      </c>
      <c r="D23" s="11" t="str">
        <f>IF('Anterior-TXT'!A44&lt;&gt;"",RIGHT(LEFT('Anterior-TXT'!A44,77),1),"")</f>
        <v xml:space="preserve"> </v>
      </c>
      <c r="E23" s="13">
        <f>IF('Anterior-TXT'!A44&lt;&gt;"",IF(MOD(VALUE(LEFT(A23,1)),2)=1,IF(D23="D",C23,-C23),IF(D23="C",C23,-C23)),"")</f>
        <v>0</v>
      </c>
    </row>
    <row r="24" spans="1:5" x14ac:dyDescent="0.2">
      <c r="A24" s="11" t="str">
        <f>IF('Anterior-TXT'!A45&lt;&gt;"",LEFT('Anterior-TXT'!A45,15),"")</f>
        <v>1.1.3.8.1.06.01</v>
      </c>
      <c r="B24" s="11" t="str">
        <f>IF('Anterior-TXT'!A45&lt;&gt;"",RIGHT(LEFT('Anterior-TXT'!A45,51),34),"")</f>
        <v xml:space="preserve">VALORES A REC POR DEVOLUCAO DESP. </v>
      </c>
      <c r="C24" s="12">
        <f>IF('Anterior-TXT'!A45&lt;&gt;"",VALUE(RIGHT(LEFT('Anterior-TXT'!A45,75),23)),"")</f>
        <v>0</v>
      </c>
      <c r="D24" s="11" t="str">
        <f>IF('Anterior-TXT'!A45&lt;&gt;"",RIGHT(LEFT('Anterior-TXT'!A45,77),1),"")</f>
        <v xml:space="preserve"> </v>
      </c>
      <c r="E24" s="13">
        <f>IF('Anterior-TXT'!A45&lt;&gt;"",IF(MOD(VALUE(LEFT(A24,1)),2)=1,IF(D24="D",C24,-C24),IF(D24="C",C24,-C24)),"")</f>
        <v>0</v>
      </c>
    </row>
    <row r="25" spans="1:5" x14ac:dyDescent="0.2">
      <c r="A25" s="11" t="str">
        <f>IF('Anterior-TXT'!A46&lt;&gt;"",LEFT('Anterior-TXT'!A46,15),"")</f>
        <v>1.1.5.0.0.00.00</v>
      </c>
      <c r="B25" s="11" t="str">
        <f>IF('Anterior-TXT'!A46&lt;&gt;"",RIGHT(LEFT('Anterior-TXT'!A46,51),34),"")</f>
        <v xml:space="preserve">ESTOQUES                          </v>
      </c>
      <c r="C25" s="12">
        <f>IF('Anterior-TXT'!A46&lt;&gt;"",VALUE(RIGHT(LEFT('Anterior-TXT'!A46,75),23)),"")</f>
        <v>172992.15</v>
      </c>
      <c r="D25" s="11" t="str">
        <f>IF('Anterior-TXT'!A46&lt;&gt;"",RIGHT(LEFT('Anterior-TXT'!A46,77),1),"")</f>
        <v>D</v>
      </c>
      <c r="E25" s="13">
        <f>IF('Anterior-TXT'!A46&lt;&gt;"",IF(MOD(VALUE(LEFT(A25,1)),2)=1,IF(D25="D",C25,-C25),IF(D25="C",C25,-C25)),"")</f>
        <v>172992.15</v>
      </c>
    </row>
    <row r="26" spans="1:5" x14ac:dyDescent="0.2">
      <c r="A26" s="11" t="str">
        <f>IF('Anterior-TXT'!A47&lt;&gt;"",LEFT('Anterior-TXT'!A47,15),"")</f>
        <v>1.1.5.6.0.00.00</v>
      </c>
      <c r="B26" s="11" t="str">
        <f>IF('Anterior-TXT'!A47&lt;&gt;"",RIGHT(LEFT('Anterior-TXT'!A47,51),34),"")</f>
        <v xml:space="preserve">ALMOXARIFADO                      </v>
      </c>
      <c r="C26" s="12">
        <f>IF('Anterior-TXT'!A47&lt;&gt;"",VALUE(RIGHT(LEFT('Anterior-TXT'!A47,75),23)),"")</f>
        <v>170376.08</v>
      </c>
      <c r="D26" s="11" t="str">
        <f>IF('Anterior-TXT'!A47&lt;&gt;"",RIGHT(LEFT('Anterior-TXT'!A47,77),1),"")</f>
        <v>D</v>
      </c>
      <c r="E26" s="13">
        <f>IF('Anterior-TXT'!A47&lt;&gt;"",IF(MOD(VALUE(LEFT(A26,1)),2)=1,IF(D26="D",C26,-C26),IF(D26="C",C26,-C26)),"")</f>
        <v>170376.08</v>
      </c>
    </row>
    <row r="27" spans="1:5" x14ac:dyDescent="0.2">
      <c r="A27" s="11" t="str">
        <f>IF('Anterior-TXT'!A48&lt;&gt;"",LEFT('Anterior-TXT'!A48,15),"")</f>
        <v>1.1.5.6.1.00.00</v>
      </c>
      <c r="B27" s="11" t="str">
        <f>IF('Anterior-TXT'!A48&lt;&gt;"",RIGHT(LEFT('Anterior-TXT'!A48,51),34),"")</f>
        <v xml:space="preserve">ALMOXARIFADO - CONSOLIDACAO       </v>
      </c>
      <c r="C27" s="12">
        <f>IF('Anterior-TXT'!A48&lt;&gt;"",VALUE(RIGHT(LEFT('Anterior-TXT'!A48,75),23)),"")</f>
        <v>170376.08</v>
      </c>
      <c r="D27" s="11" t="str">
        <f>IF('Anterior-TXT'!A48&lt;&gt;"",RIGHT(LEFT('Anterior-TXT'!A48,77),1),"")</f>
        <v>D</v>
      </c>
      <c r="E27" s="13">
        <f>IF('Anterior-TXT'!A48&lt;&gt;"",IF(MOD(VALUE(LEFT(A27,1)),2)=1,IF(D27="D",C27,-C27),IF(D27="C",C27,-C27)),"")</f>
        <v>170376.08</v>
      </c>
    </row>
    <row r="28" spans="1:5" x14ac:dyDescent="0.2">
      <c r="A28" s="11" t="str">
        <f>IF('Anterior-TXT'!A49&lt;&gt;"",LEFT('Anterior-TXT'!A49,15),"")</f>
        <v>1.1.5.6.1.01.00</v>
      </c>
      <c r="B28" s="11" t="str">
        <f>IF('Anterior-TXT'!A49&lt;&gt;"",RIGHT(LEFT('Anterior-TXT'!A49,51),34),"")</f>
        <v xml:space="preserve">MATERIAIS DE CONSUMO              </v>
      </c>
      <c r="C28" s="12">
        <f>IF('Anterior-TXT'!A49&lt;&gt;"",VALUE(RIGHT(LEFT('Anterior-TXT'!A49,75),23)),"")</f>
        <v>77282.7</v>
      </c>
      <c r="D28" s="11" t="str">
        <f>IF('Anterior-TXT'!A49&lt;&gt;"",RIGHT(LEFT('Anterior-TXT'!A49,77),1),"")</f>
        <v>D</v>
      </c>
      <c r="E28" s="13">
        <f>IF('Anterior-TXT'!A49&lt;&gt;"",IF(MOD(VALUE(LEFT(A28,1)),2)=1,IF(D28="D",C28,-C28),IF(D28="C",C28,-C28)),"")</f>
        <v>77282.7</v>
      </c>
    </row>
    <row r="29" spans="1:5" x14ac:dyDescent="0.2">
      <c r="A29" s="11" t="str">
        <f>IF('Anterior-TXT'!A50&lt;&gt;"",LEFT('Anterior-TXT'!A50,15),"")</f>
        <v>1.1.5.6.1.02.00</v>
      </c>
      <c r="B29" s="11" t="str">
        <f>IF('Anterior-TXT'!A50&lt;&gt;"",RIGHT(LEFT('Anterior-TXT'!A50,51),34),"")</f>
        <v xml:space="preserve">GENEROS ALIMENTICIOS              </v>
      </c>
      <c r="C29" s="12">
        <f>IF('Anterior-TXT'!A50&lt;&gt;"",VALUE(RIGHT(LEFT('Anterior-TXT'!A50,75),23)),"")</f>
        <v>13932.98</v>
      </c>
      <c r="D29" s="11" t="str">
        <f>IF('Anterior-TXT'!A50&lt;&gt;"",RIGHT(LEFT('Anterior-TXT'!A50,77),1),"")</f>
        <v>D</v>
      </c>
      <c r="E29" s="13">
        <f>IF('Anterior-TXT'!A50&lt;&gt;"",IF(MOD(VALUE(LEFT(A29,1)),2)=1,IF(D29="D",C29,-C29),IF(D29="C",C29,-C29)),"")</f>
        <v>13932.98</v>
      </c>
    </row>
    <row r="30" spans="1:5" x14ac:dyDescent="0.2">
      <c r="A30" s="11" t="str">
        <f>IF('Anterior-TXT'!A51&lt;&gt;"",LEFT('Anterior-TXT'!A51,15),"")</f>
        <v>1.1.5.6.1.06.00</v>
      </c>
      <c r="B30" s="11" t="str">
        <f>IF('Anterior-TXT'!A51&lt;&gt;"",RIGHT(LEFT('Anterior-TXT'!A51,51),34),"")</f>
        <v>MEDICAMENTOS E MATERIAIS HOSPITALA</v>
      </c>
      <c r="C30" s="12">
        <f>IF('Anterior-TXT'!A51&lt;&gt;"",VALUE(RIGHT(LEFT('Anterior-TXT'!A51,75),23)),"")</f>
        <v>0</v>
      </c>
      <c r="D30" s="11" t="str">
        <f>IF('Anterior-TXT'!A51&lt;&gt;"",RIGHT(LEFT('Anterior-TXT'!A51,77),1),"")</f>
        <v xml:space="preserve"> </v>
      </c>
      <c r="E30" s="13">
        <f>IF('Anterior-TXT'!A51&lt;&gt;"",IF(MOD(VALUE(LEFT(A30,1)),2)=1,IF(D30="D",C30,-C30),IF(D30="C",C30,-C30)),"")</f>
        <v>0</v>
      </c>
    </row>
    <row r="31" spans="1:5" x14ac:dyDescent="0.2">
      <c r="A31" s="11" t="str">
        <f>IF('Anterior-TXT'!A52&lt;&gt;"",LEFT('Anterior-TXT'!A52,15),"")</f>
        <v>1.1.5.6.1.08.00</v>
      </c>
      <c r="B31" s="11" t="str">
        <f>IF('Anterior-TXT'!A52&lt;&gt;"",RIGHT(LEFT('Anterior-TXT'!A52,51),34),"")</f>
        <v xml:space="preserve">MATERIAIS DE EXPEDIENTE           </v>
      </c>
      <c r="C31" s="12">
        <f>IF('Anterior-TXT'!A52&lt;&gt;"",VALUE(RIGHT(LEFT('Anterior-TXT'!A52,75),23)),"")</f>
        <v>79160.399999999994</v>
      </c>
      <c r="D31" s="11" t="str">
        <f>IF('Anterior-TXT'!A52&lt;&gt;"",RIGHT(LEFT('Anterior-TXT'!A52,77),1),"")</f>
        <v>D</v>
      </c>
      <c r="E31" s="13">
        <f>IF('Anterior-TXT'!A52&lt;&gt;"",IF(MOD(VALUE(LEFT(A31,1)),2)=1,IF(D31="D",C31,-C31),IF(D31="C",C31,-C31)),"")</f>
        <v>79160.399999999994</v>
      </c>
    </row>
    <row r="32" spans="1:5" x14ac:dyDescent="0.2">
      <c r="A32" s="11" t="str">
        <f>IF('Anterior-TXT'!A53&lt;&gt;"",LEFT('Anterior-TXT'!A53,15),"")</f>
        <v>1.1.5.8.0.00.00</v>
      </c>
      <c r="B32" s="11" t="str">
        <f>IF('Anterior-TXT'!A53&lt;&gt;"",RIGHT(LEFT('Anterior-TXT'!A53,51),34),"")</f>
        <v xml:space="preserve">OUTROS ESTOQUES                   </v>
      </c>
      <c r="C32" s="12">
        <f>IF('Anterior-TXT'!A53&lt;&gt;"",VALUE(RIGHT(LEFT('Anterior-TXT'!A53,75),23)),"")</f>
        <v>2616.0700000000002</v>
      </c>
      <c r="D32" s="11" t="str">
        <f>IF('Anterior-TXT'!A53&lt;&gt;"",RIGHT(LEFT('Anterior-TXT'!A53,77),1),"")</f>
        <v>D</v>
      </c>
      <c r="E32" s="13">
        <f>IF('Anterior-TXT'!A53&lt;&gt;"",IF(MOD(VALUE(LEFT(A32,1)),2)=1,IF(D32="D",C32,-C32),IF(D32="C",C32,-C32)),"")</f>
        <v>2616.0700000000002</v>
      </c>
    </row>
    <row r="33" spans="1:5" x14ac:dyDescent="0.2">
      <c r="A33" s="11" t="str">
        <f>IF('Anterior-TXT'!A54&lt;&gt;"",LEFT('Anterior-TXT'!A54,15),"")</f>
        <v>1.1.5.8.1.00.00</v>
      </c>
      <c r="B33" s="11" t="str">
        <f>IF('Anterior-TXT'!A54&lt;&gt;"",RIGHT(LEFT('Anterior-TXT'!A54,51),34),"")</f>
        <v xml:space="preserve">OUTROS ESTOQUES - CONSOLIDACAO    </v>
      </c>
      <c r="C33" s="12">
        <f>IF('Anterior-TXT'!A54&lt;&gt;"",VALUE(RIGHT(LEFT('Anterior-TXT'!A54,75),23)),"")</f>
        <v>2616.0700000000002</v>
      </c>
      <c r="D33" s="11" t="str">
        <f>IF('Anterior-TXT'!A54&lt;&gt;"",RIGHT(LEFT('Anterior-TXT'!A54,77),1),"")</f>
        <v>D</v>
      </c>
      <c r="E33" s="13">
        <f>IF('Anterior-TXT'!A54&lt;&gt;"",IF(MOD(VALUE(LEFT(A33,1)),2)=1,IF(D33="D",C33,-C33),IF(D33="C",C33,-C33)),"")</f>
        <v>2616.0700000000002</v>
      </c>
    </row>
    <row r="34" spans="1:5" x14ac:dyDescent="0.2">
      <c r="A34" s="11" t="str">
        <f>IF('Anterior-TXT'!A55&lt;&gt;"",LEFT('Anterior-TXT'!A55,15),"")</f>
        <v>1.1.5.8.1.05.00</v>
      </c>
      <c r="B34" s="11" t="str">
        <f>IF('Anterior-TXT'!A55&lt;&gt;"",RIGHT(LEFT('Anterior-TXT'!A55,51),34),"")</f>
        <v>IMPORTACOES EM ANDAMENTO - ESTOQUE</v>
      </c>
      <c r="C34" s="12">
        <f>IF('Anterior-TXT'!A55&lt;&gt;"",VALUE(RIGHT(LEFT('Anterior-TXT'!A55,75),23)),"")</f>
        <v>2616.0700000000002</v>
      </c>
      <c r="D34" s="11" t="str">
        <f>IF('Anterior-TXT'!A55&lt;&gt;"",RIGHT(LEFT('Anterior-TXT'!A55,77),1),"")</f>
        <v>D</v>
      </c>
      <c r="E34" s="13">
        <f>IF('Anterior-TXT'!A55&lt;&gt;"",IF(MOD(VALUE(LEFT(A34,1)),2)=1,IF(D34="D",C34,-C34),IF(D34="C",C34,-C34)),"")</f>
        <v>2616.0700000000002</v>
      </c>
    </row>
    <row r="35" spans="1:5" x14ac:dyDescent="0.2">
      <c r="A35" s="11" t="str">
        <f>IF('Anterior-TXT'!A56&lt;&gt;"",LEFT('Anterior-TXT'!A56,15),"")</f>
        <v>1.2.0.0.0.00.00</v>
      </c>
      <c r="B35" s="11" t="str">
        <f>IF('Anterior-TXT'!A56&lt;&gt;"",RIGHT(LEFT('Anterior-TXT'!A56,51),34),"")</f>
        <v xml:space="preserve">ATIVO NÃO CIRCULANTE              </v>
      </c>
      <c r="C35" s="12">
        <f>IF('Anterior-TXT'!A56&lt;&gt;"",VALUE(RIGHT(LEFT('Anterior-TXT'!A56,75),23)),"")</f>
        <v>268988937.25999999</v>
      </c>
      <c r="D35" s="11" t="str">
        <f>IF('Anterior-TXT'!A56&lt;&gt;"",RIGHT(LEFT('Anterior-TXT'!A56,77),1),"")</f>
        <v>D</v>
      </c>
      <c r="E35" s="13">
        <f>IF('Anterior-TXT'!A56&lt;&gt;"",IF(MOD(VALUE(LEFT(A35,1)),2)=1,IF(D35="D",C35,-C35),IF(D35="C",C35,-C35)),"")</f>
        <v>268988937.25999999</v>
      </c>
    </row>
    <row r="36" spans="1:5" x14ac:dyDescent="0.2">
      <c r="A36" s="11" t="str">
        <f>IF('Anterior-TXT'!A57&lt;&gt;"",LEFT('Anterior-TXT'!A57,15),"")</f>
        <v>1.2.3.0.0.00.00</v>
      </c>
      <c r="B36" s="11" t="str">
        <f>IF('Anterior-TXT'!A57&lt;&gt;"",RIGHT(LEFT('Anterior-TXT'!A57,51),34),"")</f>
        <v xml:space="preserve">IMOBILIZADO                       </v>
      </c>
      <c r="C36" s="12">
        <f>IF('Anterior-TXT'!A57&lt;&gt;"",VALUE(RIGHT(LEFT('Anterior-TXT'!A57,75),23)),"")</f>
        <v>268468065.63999999</v>
      </c>
      <c r="D36" s="11" t="str">
        <f>IF('Anterior-TXT'!A57&lt;&gt;"",RIGHT(LEFT('Anterior-TXT'!A57,77),1),"")</f>
        <v>D</v>
      </c>
      <c r="E36" s="13">
        <f>IF('Anterior-TXT'!A57&lt;&gt;"",IF(MOD(VALUE(LEFT(A36,1)),2)=1,IF(D36="D",C36,-C36),IF(D36="C",C36,-C36)),"")</f>
        <v>268468065.63999999</v>
      </c>
    </row>
    <row r="37" spans="1:5" x14ac:dyDescent="0.2">
      <c r="A37" s="11" t="str">
        <f>IF('Anterior-TXT'!A58&lt;&gt;"",LEFT('Anterior-TXT'!A58,15),"")</f>
        <v>1.2.3.1.0.00.00</v>
      </c>
      <c r="B37" s="11" t="str">
        <f>IF('Anterior-TXT'!A58&lt;&gt;"",RIGHT(LEFT('Anterior-TXT'!A58,51),34),"")</f>
        <v xml:space="preserve">BENS MOVEIS                       </v>
      </c>
      <c r="C37" s="12">
        <f>IF('Anterior-TXT'!A58&lt;&gt;"",VALUE(RIGHT(LEFT('Anterior-TXT'!A58,75),23)),"")</f>
        <v>132408846.62</v>
      </c>
      <c r="D37" s="11" t="str">
        <f>IF('Anterior-TXT'!A58&lt;&gt;"",RIGHT(LEFT('Anterior-TXT'!A58,77),1),"")</f>
        <v>D</v>
      </c>
      <c r="E37" s="13">
        <f>IF('Anterior-TXT'!A58&lt;&gt;"",IF(MOD(VALUE(LEFT(A37,1)),2)=1,IF(D37="D",C37,-C37),IF(D37="C",C37,-C37)),"")</f>
        <v>132408846.62</v>
      </c>
    </row>
    <row r="38" spans="1:5" x14ac:dyDescent="0.2">
      <c r="A38" s="11" t="str">
        <f>IF('Anterior-TXT'!A59&lt;&gt;"",LEFT('Anterior-TXT'!A59,15),"")</f>
        <v>1.2.3.1.1.00.00</v>
      </c>
      <c r="B38" s="11" t="str">
        <f>IF('Anterior-TXT'!A59&lt;&gt;"",RIGHT(LEFT('Anterior-TXT'!A59,51),34),"")</f>
        <v xml:space="preserve">BENS MOVEIS - CONSOLIDACAO        </v>
      </c>
      <c r="C38" s="12">
        <f>IF('Anterior-TXT'!A59&lt;&gt;"",VALUE(RIGHT(LEFT('Anterior-TXT'!A59,75),23)),"")</f>
        <v>132408846.62</v>
      </c>
      <c r="D38" s="11" t="str">
        <f>IF('Anterior-TXT'!A59&lt;&gt;"",RIGHT(LEFT('Anterior-TXT'!A59,77),1),"")</f>
        <v>D</v>
      </c>
      <c r="E38" s="13">
        <f>IF('Anterior-TXT'!A59&lt;&gt;"",IF(MOD(VALUE(LEFT(A38,1)),2)=1,IF(D38="D",C38,-C38),IF(D38="C",C38,-C38)),"")</f>
        <v>132408846.62</v>
      </c>
    </row>
    <row r="39" spans="1:5" x14ac:dyDescent="0.2">
      <c r="A39" s="11" t="str">
        <f>IF('Anterior-TXT'!A60&lt;&gt;"",LEFT('Anterior-TXT'!A60,15),"")</f>
        <v>1.2.3.1.1.01.00</v>
      </c>
      <c r="B39" s="11" t="str">
        <f>IF('Anterior-TXT'!A60&lt;&gt;"",RIGHT(LEFT('Anterior-TXT'!A60,51),34),"")</f>
        <v>MAQUINAS, APARELHOS, EQUIPAMENTO E</v>
      </c>
      <c r="C39" s="12">
        <f>IF('Anterior-TXT'!A60&lt;&gt;"",VALUE(RIGHT(LEFT('Anterior-TXT'!A60,75),23)),"")</f>
        <v>71589031.620000005</v>
      </c>
      <c r="D39" s="11" t="str">
        <f>IF('Anterior-TXT'!A60&lt;&gt;"",RIGHT(LEFT('Anterior-TXT'!A60,77),1),"")</f>
        <v>D</v>
      </c>
      <c r="E39" s="13">
        <f>IF('Anterior-TXT'!A60&lt;&gt;"",IF(MOD(VALUE(LEFT(A39,1)),2)=1,IF(D39="D",C39,-C39),IF(D39="C",C39,-C39)),"")</f>
        <v>71589031.620000005</v>
      </c>
    </row>
    <row r="40" spans="1:5" x14ac:dyDescent="0.2">
      <c r="A40" s="11" t="str">
        <f>IF('Anterior-TXT'!A61&lt;&gt;"",LEFT('Anterior-TXT'!A61,15),"")</f>
        <v>1.2.3.1.1.01.01</v>
      </c>
      <c r="B40" s="11" t="str">
        <f>IF('Anterior-TXT'!A61&lt;&gt;"",RIGHT(LEFT('Anterior-TXT'!A61,51),34),"")</f>
        <v xml:space="preserve">APARELHOS DE MEDICAO E ORIENTACAO </v>
      </c>
      <c r="C40" s="12">
        <f>IF('Anterior-TXT'!A61&lt;&gt;"",VALUE(RIGHT(LEFT('Anterior-TXT'!A61,75),23)),"")</f>
        <v>11071518.32</v>
      </c>
      <c r="D40" s="11" t="str">
        <f>IF('Anterior-TXT'!A61&lt;&gt;"",RIGHT(LEFT('Anterior-TXT'!A61,77),1),"")</f>
        <v>D</v>
      </c>
      <c r="E40" s="13">
        <f>IF('Anterior-TXT'!A61&lt;&gt;"",IF(MOD(VALUE(LEFT(A40,1)),2)=1,IF(D40="D",C40,-C40),IF(D40="C",C40,-C40)),"")</f>
        <v>11071518.32</v>
      </c>
    </row>
    <row r="41" spans="1:5" x14ac:dyDescent="0.2">
      <c r="A41" s="11" t="str">
        <f>IF('Anterior-TXT'!A62&lt;&gt;"",LEFT('Anterior-TXT'!A62,15),"")</f>
        <v>1.2.3.1.1.01.02</v>
      </c>
      <c r="B41" s="11" t="str">
        <f>IF('Anterior-TXT'!A62&lt;&gt;"",RIGHT(LEFT('Anterior-TXT'!A62,51),34),"")</f>
        <v>APARELHOS E EQUIPAMENTOS DE COMUNI</v>
      </c>
      <c r="C41" s="12">
        <f>IF('Anterior-TXT'!A62&lt;&gt;"",VALUE(RIGHT(LEFT('Anterior-TXT'!A62,75),23)),"")</f>
        <v>628229.06000000006</v>
      </c>
      <c r="D41" s="11" t="str">
        <f>IF('Anterior-TXT'!A62&lt;&gt;"",RIGHT(LEFT('Anterior-TXT'!A62,77),1),"")</f>
        <v>D</v>
      </c>
      <c r="E41" s="13">
        <f>IF('Anterior-TXT'!A62&lt;&gt;"",IF(MOD(VALUE(LEFT(A41,1)),2)=1,IF(D41="D",C41,-C41),IF(D41="C",C41,-C41)),"")</f>
        <v>628229.06000000006</v>
      </c>
    </row>
    <row r="42" spans="1:5" x14ac:dyDescent="0.2">
      <c r="A42" s="11" t="str">
        <f>IF('Anterior-TXT'!A63&lt;&gt;"",LEFT('Anterior-TXT'!A63,15),"")</f>
        <v>1.2.3.1.1.01.03</v>
      </c>
      <c r="B42" s="11" t="str">
        <f>IF('Anterior-TXT'!A63&lt;&gt;"",RIGHT(LEFT('Anterior-TXT'!A63,51),34),"")</f>
        <v>EQUIPAM/UTENSILIOS MEDICOS,ODONTO,</v>
      </c>
      <c r="C42" s="12">
        <f>IF('Anterior-TXT'!A63&lt;&gt;"",VALUE(RIGHT(LEFT('Anterior-TXT'!A63,75),23)),"")</f>
        <v>45207311.619999997</v>
      </c>
      <c r="D42" s="11" t="str">
        <f>IF('Anterior-TXT'!A63&lt;&gt;"",RIGHT(LEFT('Anterior-TXT'!A63,77),1),"")</f>
        <v>D</v>
      </c>
      <c r="E42" s="13">
        <f>IF('Anterior-TXT'!A63&lt;&gt;"",IF(MOD(VALUE(LEFT(A42,1)),2)=1,IF(D42="D",C42,-C42),IF(D42="C",C42,-C42)),"")</f>
        <v>45207311.619999997</v>
      </c>
    </row>
    <row r="43" spans="1:5" x14ac:dyDescent="0.2">
      <c r="A43" s="11" t="str">
        <f>IF('Anterior-TXT'!A64&lt;&gt;"",LEFT('Anterior-TXT'!A64,15),"")</f>
        <v>1.2.3.1.1.01.04</v>
      </c>
      <c r="B43" s="11" t="str">
        <f>IF('Anterior-TXT'!A64&lt;&gt;"",RIGHT(LEFT('Anterior-TXT'!A64,51),34),"")</f>
        <v xml:space="preserve">APARELHO E EQUIPAMENTO P/ESPORTES </v>
      </c>
      <c r="C43" s="12">
        <f>IF('Anterior-TXT'!A64&lt;&gt;"",VALUE(RIGHT(LEFT('Anterior-TXT'!A64,75),23)),"")</f>
        <v>530524.46</v>
      </c>
      <c r="D43" s="11" t="str">
        <f>IF('Anterior-TXT'!A64&lt;&gt;"",RIGHT(LEFT('Anterior-TXT'!A64,77),1),"")</f>
        <v>D</v>
      </c>
      <c r="E43" s="13">
        <f>IF('Anterior-TXT'!A64&lt;&gt;"",IF(MOD(VALUE(LEFT(A43,1)),2)=1,IF(D43="D",C43,-C43),IF(D43="C",C43,-C43)),"")</f>
        <v>530524.46</v>
      </c>
    </row>
    <row r="44" spans="1:5" x14ac:dyDescent="0.2">
      <c r="A44" s="11" t="str">
        <f>IF('Anterior-TXT'!A65&lt;&gt;"",LEFT('Anterior-TXT'!A65,15),"")</f>
        <v>1.2.3.1.1.01.05</v>
      </c>
      <c r="B44" s="11" t="str">
        <f>IF('Anterior-TXT'!A65&lt;&gt;"",RIGHT(LEFT('Anterior-TXT'!A65,51),34),"")</f>
        <v>EQUIPAMENTO DE PROTECAO, SEGURANCA</v>
      </c>
      <c r="C44" s="12">
        <f>IF('Anterior-TXT'!A65&lt;&gt;"",VALUE(RIGHT(LEFT('Anterior-TXT'!A65,75),23)),"")</f>
        <v>184118.03</v>
      </c>
      <c r="D44" s="11" t="str">
        <f>IF('Anterior-TXT'!A65&lt;&gt;"",RIGHT(LEFT('Anterior-TXT'!A65,77),1),"")</f>
        <v>D</v>
      </c>
      <c r="E44" s="13">
        <f>IF('Anterior-TXT'!A65&lt;&gt;"",IF(MOD(VALUE(LEFT(A44,1)),2)=1,IF(D44="D",C44,-C44),IF(D44="C",C44,-C44)),"")</f>
        <v>184118.03</v>
      </c>
    </row>
    <row r="45" spans="1:5" x14ac:dyDescent="0.2">
      <c r="A45" s="11" t="str">
        <f>IF('Anterior-TXT'!A66&lt;&gt;"",LEFT('Anterior-TXT'!A66,15),"")</f>
        <v>1.2.3.1.1.01.06</v>
      </c>
      <c r="B45" s="11" t="str">
        <f>IF('Anterior-TXT'!A66&lt;&gt;"",RIGHT(LEFT('Anterior-TXT'!A66,51),34),"")</f>
        <v>MAQUINAS E EQUIPAMENTOS INDUSTRIAI</v>
      </c>
      <c r="C45" s="12">
        <f>IF('Anterior-TXT'!A66&lt;&gt;"",VALUE(RIGHT(LEFT('Anterior-TXT'!A66,75),23)),"")</f>
        <v>1769532.45</v>
      </c>
      <c r="D45" s="11" t="str">
        <f>IF('Anterior-TXT'!A66&lt;&gt;"",RIGHT(LEFT('Anterior-TXT'!A66,77),1),"")</f>
        <v>D</v>
      </c>
      <c r="E45" s="13">
        <f>IF('Anterior-TXT'!A66&lt;&gt;"",IF(MOD(VALUE(LEFT(A45,1)),2)=1,IF(D45="D",C45,-C45),IF(D45="C",C45,-C45)),"")</f>
        <v>1769532.45</v>
      </c>
    </row>
    <row r="46" spans="1:5" x14ac:dyDescent="0.2">
      <c r="A46" s="11" t="str">
        <f>IF('Anterior-TXT'!A67&lt;&gt;"",LEFT('Anterior-TXT'!A67,15),"")</f>
        <v>1.2.3.1.1.01.07</v>
      </c>
      <c r="B46" s="11" t="str">
        <f>IF('Anterior-TXT'!A67&lt;&gt;"",RIGHT(LEFT('Anterior-TXT'!A67,51),34),"")</f>
        <v>MAQUINAS E EQUIPAMENTOS ENERGETICO</v>
      </c>
      <c r="C46" s="12">
        <f>IF('Anterior-TXT'!A67&lt;&gt;"",VALUE(RIGHT(LEFT('Anterior-TXT'!A67,75),23)),"")</f>
        <v>2142749.5099999998</v>
      </c>
      <c r="D46" s="11" t="str">
        <f>IF('Anterior-TXT'!A67&lt;&gt;"",RIGHT(LEFT('Anterior-TXT'!A67,77),1),"")</f>
        <v>D</v>
      </c>
      <c r="E46" s="13">
        <f>IF('Anterior-TXT'!A67&lt;&gt;"",IF(MOD(VALUE(LEFT(A46,1)),2)=1,IF(D46="D",C46,-C46),IF(D46="C",C46,-C46)),"")</f>
        <v>2142749.5099999998</v>
      </c>
    </row>
    <row r="47" spans="1:5" x14ac:dyDescent="0.2">
      <c r="A47" s="11" t="str">
        <f>IF('Anterior-TXT'!A68&lt;&gt;"",LEFT('Anterior-TXT'!A68,15),"")</f>
        <v>1.2.3.1.1.01.08</v>
      </c>
      <c r="B47" s="11" t="str">
        <f>IF('Anterior-TXT'!A68&lt;&gt;"",RIGHT(LEFT('Anterior-TXT'!A68,51),34),"")</f>
        <v xml:space="preserve">MAQUINAS E EQUIPAMENTOS GRAFICOS  </v>
      </c>
      <c r="C47" s="12">
        <f>IF('Anterior-TXT'!A68&lt;&gt;"",VALUE(RIGHT(LEFT('Anterior-TXT'!A68,75),23)),"")</f>
        <v>49159.18</v>
      </c>
      <c r="D47" s="11" t="str">
        <f>IF('Anterior-TXT'!A68&lt;&gt;"",RIGHT(LEFT('Anterior-TXT'!A68,77),1),"")</f>
        <v>D</v>
      </c>
      <c r="E47" s="13">
        <f>IF('Anterior-TXT'!A68&lt;&gt;"",IF(MOD(VALUE(LEFT(A47,1)),2)=1,IF(D47="D",C47,-C47),IF(D47="C",C47,-C47)),"")</f>
        <v>49159.18</v>
      </c>
    </row>
    <row r="48" spans="1:5" x14ac:dyDescent="0.2">
      <c r="A48" s="11" t="str">
        <f>IF('Anterior-TXT'!A69&lt;&gt;"",LEFT('Anterior-TXT'!A69,15),"")</f>
        <v>1.2.3.1.1.01.09</v>
      </c>
      <c r="B48" s="11" t="str">
        <f>IF('Anterior-TXT'!A69&lt;&gt;"",RIGHT(LEFT('Anterior-TXT'!A69,51),34),"")</f>
        <v>MAQUINAS, FERRAMENTAS E UTENSILIOS</v>
      </c>
      <c r="C48" s="12">
        <f>IF('Anterior-TXT'!A69&lt;&gt;"",VALUE(RIGHT(LEFT('Anterior-TXT'!A69,75),23)),"")</f>
        <v>1239948.31</v>
      </c>
      <c r="D48" s="11" t="str">
        <f>IF('Anterior-TXT'!A69&lt;&gt;"",RIGHT(LEFT('Anterior-TXT'!A69,77),1),"")</f>
        <v>D</v>
      </c>
      <c r="E48" s="13">
        <f>IF('Anterior-TXT'!A69&lt;&gt;"",IF(MOD(VALUE(LEFT(A48,1)),2)=1,IF(D48="D",C48,-C48),IF(D48="C",C48,-C48)),"")</f>
        <v>1239948.31</v>
      </c>
    </row>
    <row r="49" spans="1:5" x14ac:dyDescent="0.2">
      <c r="A49" s="11" t="str">
        <f>IF('Anterior-TXT'!A70&lt;&gt;"",LEFT('Anterior-TXT'!A70,15),"")</f>
        <v>1.2.3.1.1.01.12</v>
      </c>
      <c r="B49" s="11" t="str">
        <f>IF('Anterior-TXT'!A70&lt;&gt;"",RIGHT(LEFT('Anterior-TXT'!A70,51),34),"")</f>
        <v>EQUIPAMENTOS, PECAS E ACESSORIOS P</v>
      </c>
      <c r="C49" s="12">
        <f>IF('Anterior-TXT'!A70&lt;&gt;"",VALUE(RIGHT(LEFT('Anterior-TXT'!A70,75),23)),"")</f>
        <v>5574.04</v>
      </c>
      <c r="D49" s="11" t="str">
        <f>IF('Anterior-TXT'!A70&lt;&gt;"",RIGHT(LEFT('Anterior-TXT'!A70,77),1),"")</f>
        <v>D</v>
      </c>
      <c r="E49" s="13">
        <f>IF('Anterior-TXT'!A70&lt;&gt;"",IF(MOD(VALUE(LEFT(A49,1)),2)=1,IF(D49="D",C49,-C49),IF(D49="C",C49,-C49)),"")</f>
        <v>5574.04</v>
      </c>
    </row>
    <row r="50" spans="1:5" x14ac:dyDescent="0.2">
      <c r="A50" s="11" t="str">
        <f>IF('Anterior-TXT'!A71&lt;&gt;"",LEFT('Anterior-TXT'!A71,15),"")</f>
        <v>1.2.3.1.1.01.18</v>
      </c>
      <c r="B50" s="11" t="str">
        <f>IF('Anterior-TXT'!A71&lt;&gt;"",RIGHT(LEFT('Anterior-TXT'!A71,51),34),"")</f>
        <v>EQUIPAMENTOS DE MANOBRAS E PATRULH</v>
      </c>
      <c r="C50" s="12">
        <f>IF('Anterior-TXT'!A71&lt;&gt;"",VALUE(RIGHT(LEFT('Anterior-TXT'!A71,75),23)),"")</f>
        <v>41562.21</v>
      </c>
      <c r="D50" s="11" t="str">
        <f>IF('Anterior-TXT'!A71&lt;&gt;"",RIGHT(LEFT('Anterior-TXT'!A71,77),1),"")</f>
        <v>D</v>
      </c>
      <c r="E50" s="13">
        <f>IF('Anterior-TXT'!A71&lt;&gt;"",IF(MOD(VALUE(LEFT(A50,1)),2)=1,IF(D50="D",C50,-C50),IF(D50="C",C50,-C50)),"")</f>
        <v>41562.21</v>
      </c>
    </row>
    <row r="51" spans="1:5" x14ac:dyDescent="0.2">
      <c r="A51" s="11" t="str">
        <f>IF('Anterior-TXT'!A72&lt;&gt;"",LEFT('Anterior-TXT'!A72,15),"")</f>
        <v>1.2.3.1.1.01.20</v>
      </c>
      <c r="B51" s="11" t="str">
        <f>IF('Anterior-TXT'!A72&lt;&gt;"",RIGHT(LEFT('Anterior-TXT'!A72,51),34),"")</f>
        <v>MAQUINAS E UTENSILIOS AGROPECUARIO</v>
      </c>
      <c r="C51" s="12">
        <f>IF('Anterior-TXT'!A72&lt;&gt;"",VALUE(RIGHT(LEFT('Anterior-TXT'!A72,75),23)),"")</f>
        <v>2103684.7799999998</v>
      </c>
      <c r="D51" s="11" t="str">
        <f>IF('Anterior-TXT'!A72&lt;&gt;"",RIGHT(LEFT('Anterior-TXT'!A72,77),1),"")</f>
        <v>D</v>
      </c>
      <c r="E51" s="13">
        <f>IF('Anterior-TXT'!A72&lt;&gt;"",IF(MOD(VALUE(LEFT(A51,1)),2)=1,IF(D51="D",C51,-C51),IF(D51="C",C51,-C51)),"")</f>
        <v>2103684.7799999998</v>
      </c>
    </row>
    <row r="52" spans="1:5" x14ac:dyDescent="0.2">
      <c r="A52" s="11" t="str">
        <f>IF('Anterior-TXT'!A73&lt;&gt;"",LEFT('Anterior-TXT'!A73,15),"")</f>
        <v>1.2.3.1.1.01.21</v>
      </c>
      <c r="B52" s="11" t="str">
        <f>IF('Anterior-TXT'!A73&lt;&gt;"",RIGHT(LEFT('Anterior-TXT'!A73,51),34),"")</f>
        <v>EQUIPAMENTOS HIDRAULICOS E ELETRIC</v>
      </c>
      <c r="C52" s="12">
        <f>IF('Anterior-TXT'!A73&lt;&gt;"",VALUE(RIGHT(LEFT('Anterior-TXT'!A73,75),23)),"")</f>
        <v>469757.98</v>
      </c>
      <c r="D52" s="11" t="str">
        <f>IF('Anterior-TXT'!A73&lt;&gt;"",RIGHT(LEFT('Anterior-TXT'!A73,77),1),"")</f>
        <v>D</v>
      </c>
      <c r="E52" s="13">
        <f>IF('Anterior-TXT'!A73&lt;&gt;"",IF(MOD(VALUE(LEFT(A52,1)),2)=1,IF(D52="D",C52,-C52),IF(D52="C",C52,-C52)),"")</f>
        <v>469757.98</v>
      </c>
    </row>
    <row r="53" spans="1:5" x14ac:dyDescent="0.2">
      <c r="A53" s="11" t="str">
        <f>IF('Anterior-TXT'!A74&lt;&gt;"",LEFT('Anterior-TXT'!A74,15),"")</f>
        <v>1.2.3.1.1.01.25</v>
      </c>
      <c r="B53" s="11" t="str">
        <f>IF('Anterior-TXT'!A74&lt;&gt;"",RIGHT(LEFT('Anterior-TXT'!A74,51),34),"")</f>
        <v>MAQUINAS, UTENSILIOS E EQUIPAMENTO</v>
      </c>
      <c r="C53" s="12">
        <f>IF('Anterior-TXT'!A74&lt;&gt;"",VALUE(RIGHT(LEFT('Anterior-TXT'!A74,75),23)),"")</f>
        <v>6145361.6699999999</v>
      </c>
      <c r="D53" s="11" t="str">
        <f>IF('Anterior-TXT'!A74&lt;&gt;"",RIGHT(LEFT('Anterior-TXT'!A74,77),1),"")</f>
        <v>D</v>
      </c>
      <c r="E53" s="13">
        <f>IF('Anterior-TXT'!A74&lt;&gt;"",IF(MOD(VALUE(LEFT(A53,1)),2)=1,IF(D53="D",C53,-C53),IF(D53="C",C53,-C53)),"")</f>
        <v>6145361.6699999999</v>
      </c>
    </row>
    <row r="54" spans="1:5" x14ac:dyDescent="0.2">
      <c r="A54" s="11" t="str">
        <f>IF('Anterior-TXT'!A75&lt;&gt;"",LEFT('Anterior-TXT'!A75,15),"")</f>
        <v>1.2.3.1.1.02.00</v>
      </c>
      <c r="B54" s="11" t="str">
        <f>IF('Anterior-TXT'!A75&lt;&gt;"",RIGHT(LEFT('Anterior-TXT'!A75,51),34),"")</f>
        <v xml:space="preserve">BENS DE INFORMATICA               </v>
      </c>
      <c r="C54" s="12">
        <f>IF('Anterior-TXT'!A75&lt;&gt;"",VALUE(RIGHT(LEFT('Anterior-TXT'!A75,75),23)),"")</f>
        <v>17580942.27</v>
      </c>
      <c r="D54" s="11" t="str">
        <f>IF('Anterior-TXT'!A75&lt;&gt;"",RIGHT(LEFT('Anterior-TXT'!A75,77),1),"")</f>
        <v>D</v>
      </c>
      <c r="E54" s="13">
        <f>IF('Anterior-TXT'!A75&lt;&gt;"",IF(MOD(VALUE(LEFT(A54,1)),2)=1,IF(D54="D",C54,-C54),IF(D54="C",C54,-C54)),"")</f>
        <v>17580942.27</v>
      </c>
    </row>
    <row r="55" spans="1:5" x14ac:dyDescent="0.2">
      <c r="A55" s="11" t="str">
        <f>IF('Anterior-TXT'!A76&lt;&gt;"",LEFT('Anterior-TXT'!A76,15),"")</f>
        <v>1.2.3.1.1.02.01</v>
      </c>
      <c r="B55" s="11" t="str">
        <f>IF('Anterior-TXT'!A76&lt;&gt;"",RIGHT(LEFT('Anterior-TXT'!A76,51),34),"")</f>
        <v>EQUIPAMENTOS DE PROCESSAMENTO DE D</v>
      </c>
      <c r="C55" s="12">
        <f>IF('Anterior-TXT'!A76&lt;&gt;"",VALUE(RIGHT(LEFT('Anterior-TXT'!A76,75),23)),"")</f>
        <v>17580942.27</v>
      </c>
      <c r="D55" s="11" t="str">
        <f>IF('Anterior-TXT'!A76&lt;&gt;"",RIGHT(LEFT('Anterior-TXT'!A76,77),1),"")</f>
        <v>D</v>
      </c>
      <c r="E55" s="13">
        <f>IF('Anterior-TXT'!A76&lt;&gt;"",IF(MOD(VALUE(LEFT(A55,1)),2)=1,IF(D55="D",C55,-C55),IF(D55="C",C55,-C55)),"")</f>
        <v>17580942.27</v>
      </c>
    </row>
    <row r="56" spans="1:5" x14ac:dyDescent="0.2">
      <c r="A56" s="11" t="str">
        <f>IF('Anterior-TXT'!A77&lt;&gt;"",LEFT('Anterior-TXT'!A77,15),"")</f>
        <v>1.2.3.1.1.03.00</v>
      </c>
      <c r="B56" s="11" t="str">
        <f>IF('Anterior-TXT'!A77&lt;&gt;"",RIGHT(LEFT('Anterior-TXT'!A77,51),34),"")</f>
        <v xml:space="preserve">MOVEIS E UTENSILIOS               </v>
      </c>
      <c r="C56" s="12">
        <f>IF('Anterior-TXT'!A77&lt;&gt;"",VALUE(RIGHT(LEFT('Anterior-TXT'!A77,75),23)),"")</f>
        <v>16055917.49</v>
      </c>
      <c r="D56" s="11" t="str">
        <f>IF('Anterior-TXT'!A77&lt;&gt;"",RIGHT(LEFT('Anterior-TXT'!A77,77),1),"")</f>
        <v>D</v>
      </c>
      <c r="E56" s="13">
        <f>IF('Anterior-TXT'!A77&lt;&gt;"",IF(MOD(VALUE(LEFT(A56,1)),2)=1,IF(D56="D",C56,-C56),IF(D56="C",C56,-C56)),"")</f>
        <v>16055917.49</v>
      </c>
    </row>
    <row r="57" spans="1:5" x14ac:dyDescent="0.2">
      <c r="A57" s="11" t="str">
        <f>IF('Anterior-TXT'!A78&lt;&gt;"",LEFT('Anterior-TXT'!A78,15),"")</f>
        <v>1.2.3.1.1.03.01</v>
      </c>
      <c r="B57" s="11" t="str">
        <f>IF('Anterior-TXT'!A78&lt;&gt;"",RIGHT(LEFT('Anterior-TXT'!A78,51),34),"")</f>
        <v xml:space="preserve">APARELHOS E UTENSILIOS DOMESTICOS </v>
      </c>
      <c r="C57" s="12">
        <f>IF('Anterior-TXT'!A78&lt;&gt;"",VALUE(RIGHT(LEFT('Anterior-TXT'!A78,75),23)),"")</f>
        <v>3439790.23</v>
      </c>
      <c r="D57" s="11" t="str">
        <f>IF('Anterior-TXT'!A78&lt;&gt;"",RIGHT(LEFT('Anterior-TXT'!A78,77),1),"")</f>
        <v>D</v>
      </c>
      <c r="E57" s="13">
        <f>IF('Anterior-TXT'!A78&lt;&gt;"",IF(MOD(VALUE(LEFT(A57,1)),2)=1,IF(D57="D",C57,-C57),IF(D57="C",C57,-C57)),"")</f>
        <v>3439790.23</v>
      </c>
    </row>
    <row r="58" spans="1:5" x14ac:dyDescent="0.2">
      <c r="A58" s="11" t="str">
        <f>IF('Anterior-TXT'!A79&lt;&gt;"",LEFT('Anterior-TXT'!A79,15),"")</f>
        <v>1.2.3.1.1.03.02</v>
      </c>
      <c r="B58" s="11" t="str">
        <f>IF('Anterior-TXT'!A79&lt;&gt;"",RIGHT(LEFT('Anterior-TXT'!A79,51),34),"")</f>
        <v>MAQUINAS E UTENSILIOS DE ESCRITORI</v>
      </c>
      <c r="C58" s="12">
        <f>IF('Anterior-TXT'!A79&lt;&gt;"",VALUE(RIGHT(LEFT('Anterior-TXT'!A79,75),23)),"")</f>
        <v>51908.67</v>
      </c>
      <c r="D58" s="11" t="str">
        <f>IF('Anterior-TXT'!A79&lt;&gt;"",RIGHT(LEFT('Anterior-TXT'!A79,77),1),"")</f>
        <v>D</v>
      </c>
      <c r="E58" s="13">
        <f>IF('Anterior-TXT'!A79&lt;&gt;"",IF(MOD(VALUE(LEFT(A58,1)),2)=1,IF(D58="D",C58,-C58),IF(D58="C",C58,-C58)),"")</f>
        <v>51908.67</v>
      </c>
    </row>
    <row r="59" spans="1:5" x14ac:dyDescent="0.2">
      <c r="A59" s="11" t="str">
        <f>IF('Anterior-TXT'!A80&lt;&gt;"",LEFT('Anterior-TXT'!A80,15),"")</f>
        <v>1.2.3.1.1.03.03</v>
      </c>
      <c r="B59" s="11" t="str">
        <f>IF('Anterior-TXT'!A80&lt;&gt;"",RIGHT(LEFT('Anterior-TXT'!A80,51),34),"")</f>
        <v xml:space="preserve">MOBILIARIO EM GERAL               </v>
      </c>
      <c r="C59" s="12">
        <f>IF('Anterior-TXT'!A80&lt;&gt;"",VALUE(RIGHT(LEFT('Anterior-TXT'!A80,75),23)),"")</f>
        <v>12564218.59</v>
      </c>
      <c r="D59" s="11" t="str">
        <f>IF('Anterior-TXT'!A80&lt;&gt;"",RIGHT(LEFT('Anterior-TXT'!A80,77),1),"")</f>
        <v>D</v>
      </c>
      <c r="E59" s="13">
        <f>IF('Anterior-TXT'!A80&lt;&gt;"",IF(MOD(VALUE(LEFT(A59,1)),2)=1,IF(D59="D",C59,-C59),IF(D59="C",C59,-C59)),"")</f>
        <v>12564218.59</v>
      </c>
    </row>
    <row r="60" spans="1:5" x14ac:dyDescent="0.2">
      <c r="A60" s="11" t="str">
        <f>IF('Anterior-TXT'!A81&lt;&gt;"",LEFT('Anterior-TXT'!A81,15),"")</f>
        <v>1.2.3.1.1.04.00</v>
      </c>
      <c r="B60" s="11" t="str">
        <f>IF('Anterior-TXT'!A81&lt;&gt;"",RIGHT(LEFT('Anterior-TXT'!A81,51),34),"")</f>
        <v>MATER CULTURAL, EDUCACIONAL E DE C</v>
      </c>
      <c r="C60" s="12">
        <f>IF('Anterior-TXT'!A81&lt;&gt;"",VALUE(RIGHT(LEFT('Anterior-TXT'!A81,75),23)),"")</f>
        <v>17327306.969999999</v>
      </c>
      <c r="D60" s="11" t="str">
        <f>IF('Anterior-TXT'!A81&lt;&gt;"",RIGHT(LEFT('Anterior-TXT'!A81,77),1),"")</f>
        <v>D</v>
      </c>
      <c r="E60" s="13">
        <f>IF('Anterior-TXT'!A81&lt;&gt;"",IF(MOD(VALUE(LEFT(A60,1)),2)=1,IF(D60="D",C60,-C60),IF(D60="C",C60,-C60)),"")</f>
        <v>17327306.969999999</v>
      </c>
    </row>
    <row r="61" spans="1:5" x14ac:dyDescent="0.2">
      <c r="A61" s="11" t="str">
        <f>IF('Anterior-TXT'!A82&lt;&gt;"",LEFT('Anterior-TXT'!A82,15),"")</f>
        <v>1.2.3.1.1.04.02</v>
      </c>
      <c r="B61" s="11" t="str">
        <f>IF('Anterior-TXT'!A82&lt;&gt;"",RIGHT(LEFT('Anterior-TXT'!A82,51),34),"")</f>
        <v>COLECOES E MATERIAIS BIBLIOGRAFICO</v>
      </c>
      <c r="C61" s="12">
        <f>IF('Anterior-TXT'!A82&lt;&gt;"",VALUE(RIGHT(LEFT('Anterior-TXT'!A82,75),23)),"")</f>
        <v>11542542.720000001</v>
      </c>
      <c r="D61" s="11" t="str">
        <f>IF('Anterior-TXT'!A82&lt;&gt;"",RIGHT(LEFT('Anterior-TXT'!A82,77),1),"")</f>
        <v>D</v>
      </c>
      <c r="E61" s="13">
        <f>IF('Anterior-TXT'!A82&lt;&gt;"",IF(MOD(VALUE(LEFT(A61,1)),2)=1,IF(D61="D",C61,-C61),IF(D61="C",C61,-C61)),"")</f>
        <v>11542542.720000001</v>
      </c>
    </row>
    <row r="62" spans="1:5" x14ac:dyDescent="0.2">
      <c r="A62" s="11" t="str">
        <f>IF('Anterior-TXT'!A83&lt;&gt;"",LEFT('Anterior-TXT'!A83,15),"")</f>
        <v>1.2.3.1.1.04.03</v>
      </c>
      <c r="B62" s="11" t="str">
        <f>IF('Anterior-TXT'!A83&lt;&gt;"",RIGHT(LEFT('Anterior-TXT'!A83,51),34),"")</f>
        <v xml:space="preserve">DISCOTECAS E FILMOTECAS           </v>
      </c>
      <c r="C62" s="12">
        <f>IF('Anterior-TXT'!A83&lt;&gt;"",VALUE(RIGHT(LEFT('Anterior-TXT'!A83,75),23)),"")</f>
        <v>1387</v>
      </c>
      <c r="D62" s="11" t="str">
        <f>IF('Anterior-TXT'!A83&lt;&gt;"",RIGHT(LEFT('Anterior-TXT'!A83,77),1),"")</f>
        <v>D</v>
      </c>
      <c r="E62" s="13">
        <f>IF('Anterior-TXT'!A83&lt;&gt;"",IF(MOD(VALUE(LEFT(A62,1)),2)=1,IF(D62="D",C62,-C62),IF(D62="C",C62,-C62)),"")</f>
        <v>1387</v>
      </c>
    </row>
    <row r="63" spans="1:5" x14ac:dyDescent="0.2">
      <c r="A63" s="11" t="str">
        <f>IF('Anterior-TXT'!A84&lt;&gt;"",LEFT('Anterior-TXT'!A84,15),"")</f>
        <v>1.2.3.1.1.04.04</v>
      </c>
      <c r="B63" s="11" t="str">
        <f>IF('Anterior-TXT'!A84&lt;&gt;"",RIGHT(LEFT('Anterior-TXT'!A84,51),34),"")</f>
        <v>INSTRUMENTOS MUSICAIS E ARTISTICOS</v>
      </c>
      <c r="C63" s="12">
        <f>IF('Anterior-TXT'!A84&lt;&gt;"",VALUE(RIGHT(LEFT('Anterior-TXT'!A84,75),23)),"")</f>
        <v>609932.89</v>
      </c>
      <c r="D63" s="11" t="str">
        <f>IF('Anterior-TXT'!A84&lt;&gt;"",RIGHT(LEFT('Anterior-TXT'!A84,77),1),"")</f>
        <v>D</v>
      </c>
      <c r="E63" s="13">
        <f>IF('Anterior-TXT'!A84&lt;&gt;"",IF(MOD(VALUE(LEFT(A63,1)),2)=1,IF(D63="D",C63,-C63),IF(D63="C",C63,-C63)),"")</f>
        <v>609932.89</v>
      </c>
    </row>
    <row r="64" spans="1:5" x14ac:dyDescent="0.2">
      <c r="A64" s="11" t="str">
        <f>IF('Anterior-TXT'!A85&lt;&gt;"",LEFT('Anterior-TXT'!A85,15),"")</f>
        <v>1.2.3.1.1.04.05</v>
      </c>
      <c r="B64" s="11" t="str">
        <f>IF('Anterior-TXT'!A85&lt;&gt;"",RIGHT(LEFT('Anterior-TXT'!A85,51),34),"")</f>
        <v>EQUIPAMENTOS PARA AUDIO, VIDEO E F</v>
      </c>
      <c r="C64" s="12">
        <f>IF('Anterior-TXT'!A85&lt;&gt;"",VALUE(RIGHT(LEFT('Anterior-TXT'!A85,75),23)),"")</f>
        <v>5173444.3600000003</v>
      </c>
      <c r="D64" s="11" t="str">
        <f>IF('Anterior-TXT'!A85&lt;&gt;"",RIGHT(LEFT('Anterior-TXT'!A85,77),1),"")</f>
        <v>D</v>
      </c>
      <c r="E64" s="13">
        <f>IF('Anterior-TXT'!A85&lt;&gt;"",IF(MOD(VALUE(LEFT(A64,1)),2)=1,IF(D64="D",C64,-C64),IF(D64="C",C64,-C64)),"")</f>
        <v>5173444.3600000003</v>
      </c>
    </row>
    <row r="65" spans="1:5" x14ac:dyDescent="0.2">
      <c r="A65" s="11" t="str">
        <f>IF('Anterior-TXT'!A86&lt;&gt;"",LEFT('Anterior-TXT'!A86,15),"")</f>
        <v>1.2.3.1.1.05.00</v>
      </c>
      <c r="B65" s="11" t="str">
        <f>IF('Anterior-TXT'!A86&lt;&gt;"",RIGHT(LEFT('Anterior-TXT'!A86,51),34),"")</f>
        <v xml:space="preserve">VEICULOS                          </v>
      </c>
      <c r="C65" s="12">
        <f>IF('Anterior-TXT'!A86&lt;&gt;"",VALUE(RIGHT(LEFT('Anterior-TXT'!A86,75),23)),"")</f>
        <v>5645183.3899999997</v>
      </c>
      <c r="D65" s="11" t="str">
        <f>IF('Anterior-TXT'!A86&lt;&gt;"",RIGHT(LEFT('Anterior-TXT'!A86,77),1),"")</f>
        <v>D</v>
      </c>
      <c r="E65" s="13">
        <f>IF('Anterior-TXT'!A86&lt;&gt;"",IF(MOD(VALUE(LEFT(A65,1)),2)=1,IF(D65="D",C65,-C65),IF(D65="C",C65,-C65)),"")</f>
        <v>5645183.3899999997</v>
      </c>
    </row>
    <row r="66" spans="1:5" x14ac:dyDescent="0.2">
      <c r="A66" s="11" t="str">
        <f>IF('Anterior-TXT'!A87&lt;&gt;"",LEFT('Anterior-TXT'!A87,15),"")</f>
        <v>1.2.3.1.1.05.01</v>
      </c>
      <c r="B66" s="11" t="str">
        <f>IF('Anterior-TXT'!A87&lt;&gt;"",RIGHT(LEFT('Anterior-TXT'!A87,51),34),"")</f>
        <v xml:space="preserve">VEICULOS EM GERAL                 </v>
      </c>
      <c r="C66" s="12">
        <f>IF('Anterior-TXT'!A87&lt;&gt;"",VALUE(RIGHT(LEFT('Anterior-TXT'!A87,75),23)),"")</f>
        <v>1903286.75</v>
      </c>
      <c r="D66" s="11" t="str">
        <f>IF('Anterior-TXT'!A87&lt;&gt;"",RIGHT(LEFT('Anterior-TXT'!A87,77),1),"")</f>
        <v>D</v>
      </c>
      <c r="E66" s="13">
        <f>IF('Anterior-TXT'!A87&lt;&gt;"",IF(MOD(VALUE(LEFT(A66,1)),2)=1,IF(D66="D",C66,-C66),IF(D66="C",C66,-C66)),"")</f>
        <v>1903286.75</v>
      </c>
    </row>
    <row r="67" spans="1:5" x14ac:dyDescent="0.2">
      <c r="A67" s="11" t="str">
        <f>IF('Anterior-TXT'!A88&lt;&gt;"",LEFT('Anterior-TXT'!A88,15),"")</f>
        <v>1.2.3.1.1.05.03</v>
      </c>
      <c r="B67" s="11" t="str">
        <f>IF('Anterior-TXT'!A88&lt;&gt;"",RIGHT(LEFT('Anterior-TXT'!A88,51),34),"")</f>
        <v xml:space="preserve">VEICULOS DE TRACAO MECANICA       </v>
      </c>
      <c r="C67" s="12">
        <f>IF('Anterior-TXT'!A88&lt;&gt;"",VALUE(RIGHT(LEFT('Anterior-TXT'!A88,75),23)),"")</f>
        <v>3741896.64</v>
      </c>
      <c r="D67" s="11" t="str">
        <f>IF('Anterior-TXT'!A88&lt;&gt;"",RIGHT(LEFT('Anterior-TXT'!A88,77),1),"")</f>
        <v>D</v>
      </c>
      <c r="E67" s="13">
        <f>IF('Anterior-TXT'!A88&lt;&gt;"",IF(MOD(VALUE(LEFT(A67,1)),2)=1,IF(D67="D",C67,-C67),IF(D67="C",C67,-C67)),"")</f>
        <v>3741896.64</v>
      </c>
    </row>
    <row r="68" spans="1:5" x14ac:dyDescent="0.2">
      <c r="A68" s="11" t="str">
        <f>IF('Anterior-TXT'!A89&lt;&gt;"",LEFT('Anterior-TXT'!A89,15),"")</f>
        <v>1.2.3.1.1.07.00</v>
      </c>
      <c r="B68" s="11" t="str">
        <f>IF('Anterior-TXT'!A89&lt;&gt;"",RIGHT(LEFT('Anterior-TXT'!A89,51),34),"")</f>
        <v xml:space="preserve">BENS MOVEIS EM ANDAMENTO          </v>
      </c>
      <c r="C68" s="12">
        <f>IF('Anterior-TXT'!A89&lt;&gt;"",VALUE(RIGHT(LEFT('Anterior-TXT'!A89,75),23)),"")</f>
        <v>2870970.24</v>
      </c>
      <c r="D68" s="11" t="str">
        <f>IF('Anterior-TXT'!A89&lt;&gt;"",RIGHT(LEFT('Anterior-TXT'!A89,77),1),"")</f>
        <v>D</v>
      </c>
      <c r="E68" s="13">
        <f>IF('Anterior-TXT'!A89&lt;&gt;"",IF(MOD(VALUE(LEFT(A68,1)),2)=1,IF(D68="D",C68,-C68),IF(D68="C",C68,-C68)),"")</f>
        <v>2870970.24</v>
      </c>
    </row>
    <row r="69" spans="1:5" x14ac:dyDescent="0.2">
      <c r="A69" s="11" t="str">
        <f>IF('Anterior-TXT'!A90&lt;&gt;"",LEFT('Anterior-TXT'!A90,15),"")</f>
        <v>1.2.3.1.1.07.02</v>
      </c>
      <c r="B69" s="11" t="str">
        <f>IF('Anterior-TXT'!A90&lt;&gt;"",RIGHT(LEFT('Anterior-TXT'!A90,51),34),"")</f>
        <v>IMPORTACOES EM ANDAMENTO - BENS MO</v>
      </c>
      <c r="C69" s="12">
        <f>IF('Anterior-TXT'!A90&lt;&gt;"",VALUE(RIGHT(LEFT('Anterior-TXT'!A90,75),23)),"")</f>
        <v>2870970.24</v>
      </c>
      <c r="D69" s="11" t="str">
        <f>IF('Anterior-TXT'!A90&lt;&gt;"",RIGHT(LEFT('Anterior-TXT'!A90,77),1),"")</f>
        <v>D</v>
      </c>
      <c r="E69" s="13">
        <f>IF('Anterior-TXT'!A90&lt;&gt;"",IF(MOD(VALUE(LEFT(A69,1)),2)=1,IF(D69="D",C69,-C69),IF(D69="C",C69,-C69)),"")</f>
        <v>2870970.24</v>
      </c>
    </row>
    <row r="70" spans="1:5" x14ac:dyDescent="0.2">
      <c r="A70" s="11" t="str">
        <f>IF('Anterior-TXT'!A91&lt;&gt;"",LEFT('Anterior-TXT'!A91,15),"")</f>
        <v>1.2.3.1.1.08.00</v>
      </c>
      <c r="B70" s="11" t="str">
        <f>IF('Anterior-TXT'!A91&lt;&gt;"",RIGHT(LEFT('Anterior-TXT'!A91,51),34),"")</f>
        <v xml:space="preserve">BENS MOVEIS EM ALMOXARIFADO       </v>
      </c>
      <c r="C70" s="12">
        <f>IF('Anterior-TXT'!A91&lt;&gt;"",VALUE(RIGHT(LEFT('Anterior-TXT'!A91,75),23)),"")</f>
        <v>2170</v>
      </c>
      <c r="D70" s="11" t="str">
        <f>IF('Anterior-TXT'!A91&lt;&gt;"",RIGHT(LEFT('Anterior-TXT'!A91,77),1),"")</f>
        <v>D</v>
      </c>
      <c r="E70" s="13">
        <f>IF('Anterior-TXT'!A91&lt;&gt;"",IF(MOD(VALUE(LEFT(A70,1)),2)=1,IF(D70="D",C70,-C70),IF(D70="C",C70,-C70)),"")</f>
        <v>2170</v>
      </c>
    </row>
    <row r="71" spans="1:5" x14ac:dyDescent="0.2">
      <c r="A71" s="11" t="str">
        <f>IF('Anterior-TXT'!A92&lt;&gt;"",LEFT('Anterior-TXT'!A92,15),"")</f>
        <v>1.2.3.1.1.08.01</v>
      </c>
      <c r="B71" s="11" t="str">
        <f>IF('Anterior-TXT'!A92&lt;&gt;"",RIGHT(LEFT('Anterior-TXT'!A92,51),34),"")</f>
        <v xml:space="preserve">ESTOQUE INTERNO                   </v>
      </c>
      <c r="C71" s="12">
        <f>IF('Anterior-TXT'!A92&lt;&gt;"",VALUE(RIGHT(LEFT('Anterior-TXT'!A92,75),23)),"")</f>
        <v>2170</v>
      </c>
      <c r="D71" s="11" t="str">
        <f>IF('Anterior-TXT'!A92&lt;&gt;"",RIGHT(LEFT('Anterior-TXT'!A92,77),1),"")</f>
        <v>D</v>
      </c>
      <c r="E71" s="13">
        <f>IF('Anterior-TXT'!A92&lt;&gt;"",IF(MOD(VALUE(LEFT(A71,1)),2)=1,IF(D71="D",C71,-C71),IF(D71="C",C71,-C71)),"")</f>
        <v>2170</v>
      </c>
    </row>
    <row r="72" spans="1:5" x14ac:dyDescent="0.2">
      <c r="A72" s="11" t="str">
        <f>IF('Anterior-TXT'!A93&lt;&gt;"",LEFT('Anterior-TXT'!A93,15),"")</f>
        <v>1.2.3.1.1.10.00</v>
      </c>
      <c r="B72" s="11" t="str">
        <f>IF('Anterior-TXT'!A93&lt;&gt;"",RIGHT(LEFT('Anterior-TXT'!A93,51),34),"")</f>
        <v xml:space="preserve">SEMOVENTES                        </v>
      </c>
      <c r="C72" s="12">
        <f>IF('Anterior-TXT'!A93&lt;&gt;"",VALUE(RIGHT(LEFT('Anterior-TXT'!A93,75),23)),"")</f>
        <v>506</v>
      </c>
      <c r="D72" s="11" t="str">
        <f>IF('Anterior-TXT'!A93&lt;&gt;"",RIGHT(LEFT('Anterior-TXT'!A93,77),1),"")</f>
        <v>D</v>
      </c>
      <c r="E72" s="13">
        <f>IF('Anterior-TXT'!A93&lt;&gt;"",IF(MOD(VALUE(LEFT(A72,1)),2)=1,IF(D72="D",C72,-C72),IF(D72="C",C72,-C72)),"")</f>
        <v>506</v>
      </c>
    </row>
    <row r="73" spans="1:5" x14ac:dyDescent="0.2">
      <c r="A73" s="11" t="str">
        <f>IF('Anterior-TXT'!A94&lt;&gt;"",LEFT('Anterior-TXT'!A94,15),"")</f>
        <v>1.2.3.1.1.99.00</v>
      </c>
      <c r="B73" s="11" t="str">
        <f>IF('Anterior-TXT'!A94&lt;&gt;"",RIGHT(LEFT('Anterior-TXT'!A94,51),34),"")</f>
        <v xml:space="preserve">DEMAIS BENS MOVEIS                </v>
      </c>
      <c r="C73" s="12">
        <f>IF('Anterior-TXT'!A94&lt;&gt;"",VALUE(RIGHT(LEFT('Anterior-TXT'!A94,75),23)),"")</f>
        <v>1336818.6399999999</v>
      </c>
      <c r="D73" s="11" t="str">
        <f>IF('Anterior-TXT'!A94&lt;&gt;"",RIGHT(LEFT('Anterior-TXT'!A94,77),1),"")</f>
        <v>D</v>
      </c>
      <c r="E73" s="13">
        <f>IF('Anterior-TXT'!A94&lt;&gt;"",IF(MOD(VALUE(LEFT(A73,1)),2)=1,IF(D73="D",C73,-C73),IF(D73="C",C73,-C73)),"")</f>
        <v>1336818.6399999999</v>
      </c>
    </row>
    <row r="74" spans="1:5" x14ac:dyDescent="0.2">
      <c r="A74" s="11" t="str">
        <f>IF('Anterior-TXT'!A95&lt;&gt;"",LEFT('Anterior-TXT'!A95,15),"")</f>
        <v>1.2.3.1.1.99.04</v>
      </c>
      <c r="B74" s="11" t="str">
        <f>IF('Anterior-TXT'!A95&lt;&gt;"",RIGHT(LEFT('Anterior-TXT'!A95,51),34),"")</f>
        <v xml:space="preserve">ARMAZENS ESTRUTURAIS - COBERTURAS </v>
      </c>
      <c r="C74" s="12">
        <f>IF('Anterior-TXT'!A95&lt;&gt;"",VALUE(RIGHT(LEFT('Anterior-TXT'!A95,75),23)),"")</f>
        <v>3228</v>
      </c>
      <c r="D74" s="11" t="str">
        <f>IF('Anterior-TXT'!A95&lt;&gt;"",RIGHT(LEFT('Anterior-TXT'!A95,77),1),"")</f>
        <v>D</v>
      </c>
      <c r="E74" s="13">
        <f>IF('Anterior-TXT'!A95&lt;&gt;"",IF(MOD(VALUE(LEFT(A74,1)),2)=1,IF(D74="D",C74,-C74),IF(D74="C",C74,-C74)),"")</f>
        <v>3228</v>
      </c>
    </row>
    <row r="75" spans="1:5" x14ac:dyDescent="0.2">
      <c r="A75" s="11" t="str">
        <f>IF('Anterior-TXT'!A96&lt;&gt;"",LEFT('Anterior-TXT'!A96,15),"")</f>
        <v>1.2.3.1.1.99.09</v>
      </c>
      <c r="B75" s="11" t="str">
        <f>IF('Anterior-TXT'!A96&lt;&gt;"",RIGHT(LEFT('Anterior-TXT'!A96,51),34),"")</f>
        <v xml:space="preserve">PECAS NAO INCORPORAVEIS A IMOVEIS </v>
      </c>
      <c r="C75" s="12">
        <f>IF('Anterior-TXT'!A96&lt;&gt;"",VALUE(RIGHT(LEFT('Anterior-TXT'!A96,75),23)),"")</f>
        <v>711619.18</v>
      </c>
      <c r="D75" s="11" t="str">
        <f>IF('Anterior-TXT'!A96&lt;&gt;"",RIGHT(LEFT('Anterior-TXT'!A96,77),1),"")</f>
        <v>D</v>
      </c>
      <c r="E75" s="13">
        <f>IF('Anterior-TXT'!A96&lt;&gt;"",IF(MOD(VALUE(LEFT(A75,1)),2)=1,IF(D75="D",C75,-C75),IF(D75="C",C75,-C75)),"")</f>
        <v>711619.18</v>
      </c>
    </row>
    <row r="76" spans="1:5" x14ac:dyDescent="0.2">
      <c r="A76" s="11" t="str">
        <f>IF('Anterior-TXT'!A97&lt;&gt;"",LEFT('Anterior-TXT'!A97,15),"")</f>
        <v>1.2.3.1.1.99.10</v>
      </c>
      <c r="B76" s="11" t="str">
        <f>IF('Anterior-TXT'!A97&lt;&gt;"",RIGHT(LEFT('Anterior-TXT'!A97,51),34),"")</f>
        <v xml:space="preserve">MATERIAL DE USO DURADOURO         </v>
      </c>
      <c r="C76" s="12">
        <f>IF('Anterior-TXT'!A97&lt;&gt;"",VALUE(RIGHT(LEFT('Anterior-TXT'!A97,75),23)),"")</f>
        <v>621971.46</v>
      </c>
      <c r="D76" s="11" t="str">
        <f>IF('Anterior-TXT'!A97&lt;&gt;"",RIGHT(LEFT('Anterior-TXT'!A97,77),1),"")</f>
        <v>D</v>
      </c>
      <c r="E76" s="13">
        <f>IF('Anterior-TXT'!A97&lt;&gt;"",IF(MOD(VALUE(LEFT(A76,1)),2)=1,IF(D76="D",C76,-C76),IF(D76="C",C76,-C76)),"")</f>
        <v>621971.46</v>
      </c>
    </row>
    <row r="77" spans="1:5" x14ac:dyDescent="0.2">
      <c r="A77" s="11" t="str">
        <f>IF('Anterior-TXT'!A98&lt;&gt;"",LEFT('Anterior-TXT'!A98,15),"")</f>
        <v>1.2.3.2.0.00.00</v>
      </c>
      <c r="B77" s="11" t="str">
        <f>IF('Anterior-TXT'!A98&lt;&gt;"",RIGHT(LEFT('Anterior-TXT'!A98,51),34),"")</f>
        <v xml:space="preserve">BENS IMOVEIS                      </v>
      </c>
      <c r="C77" s="12">
        <f>IF('Anterior-TXT'!A98&lt;&gt;"",VALUE(RIGHT(LEFT('Anterior-TXT'!A98,75),23)),"")</f>
        <v>192906384.56</v>
      </c>
      <c r="D77" s="11" t="str">
        <f>IF('Anterior-TXT'!A98&lt;&gt;"",RIGHT(LEFT('Anterior-TXT'!A98,77),1),"")</f>
        <v>D</v>
      </c>
      <c r="E77" s="13">
        <f>IF('Anterior-TXT'!A98&lt;&gt;"",IF(MOD(VALUE(LEFT(A77,1)),2)=1,IF(D77="D",C77,-C77),IF(D77="C",C77,-C77)),"")</f>
        <v>192906384.56</v>
      </c>
    </row>
    <row r="78" spans="1:5" x14ac:dyDescent="0.2">
      <c r="A78" s="11" t="str">
        <f>IF('Anterior-TXT'!A99&lt;&gt;"",LEFT('Anterior-TXT'!A99,15),"")</f>
        <v>1.2.3.2.1.00.00</v>
      </c>
      <c r="B78" s="11" t="str">
        <f>IF('Anterior-TXT'!A99&lt;&gt;"",RIGHT(LEFT('Anterior-TXT'!A99,51),34),"")</f>
        <v xml:space="preserve">BENS IMOVEIS - CONSOLIDACAO       </v>
      </c>
      <c r="C78" s="12">
        <f>IF('Anterior-TXT'!A99&lt;&gt;"",VALUE(RIGHT(LEFT('Anterior-TXT'!A99,75),23)),"")</f>
        <v>192906384.56</v>
      </c>
      <c r="D78" s="11" t="str">
        <f>IF('Anterior-TXT'!A99&lt;&gt;"",RIGHT(LEFT('Anterior-TXT'!A99,77),1),"")</f>
        <v>D</v>
      </c>
      <c r="E78" s="13">
        <f>IF('Anterior-TXT'!A99&lt;&gt;"",IF(MOD(VALUE(LEFT(A78,1)),2)=1,IF(D78="D",C78,-C78),IF(D78="C",C78,-C78)),"")</f>
        <v>192906384.56</v>
      </c>
    </row>
    <row r="79" spans="1:5" x14ac:dyDescent="0.2">
      <c r="A79" s="11" t="str">
        <f>IF('Anterior-TXT'!A100&lt;&gt;"",LEFT('Anterior-TXT'!A100,15),"")</f>
        <v>1.2.3.2.1.01.00</v>
      </c>
      <c r="B79" s="11" t="str">
        <f>IF('Anterior-TXT'!A100&lt;&gt;"",RIGHT(LEFT('Anterior-TXT'!A100,51),34),"")</f>
        <v>BENS DE USO ESPECIAL REGISTRADOS N</v>
      </c>
      <c r="C79" s="12">
        <f>IF('Anterior-TXT'!A100&lt;&gt;"",VALUE(RIGHT(LEFT('Anterior-TXT'!A100,75),23)),"")</f>
        <v>136356268.06999999</v>
      </c>
      <c r="D79" s="11" t="str">
        <f>IF('Anterior-TXT'!A100&lt;&gt;"",RIGHT(LEFT('Anterior-TXT'!A100,77),1),"")</f>
        <v>D</v>
      </c>
      <c r="E79" s="13">
        <f>IF('Anterior-TXT'!A100&lt;&gt;"",IF(MOD(VALUE(LEFT(A79,1)),2)=1,IF(D79="D",C79,-C79),IF(D79="C",C79,-C79)),"")</f>
        <v>136356268.06999999</v>
      </c>
    </row>
    <row r="80" spans="1:5" x14ac:dyDescent="0.2">
      <c r="A80" s="11" t="str">
        <f>IF('Anterior-TXT'!A101&lt;&gt;"",LEFT('Anterior-TXT'!A101,15),"")</f>
        <v>1.2.3.2.1.01.07</v>
      </c>
      <c r="B80" s="11" t="str">
        <f>IF('Anterior-TXT'!A101&lt;&gt;"",RIGHT(LEFT('Anterior-TXT'!A101,51),34),"")</f>
        <v xml:space="preserve">IMOVEIS DE USO EDUCACIONAL        </v>
      </c>
      <c r="C80" s="12">
        <f>IF('Anterior-TXT'!A101&lt;&gt;"",VALUE(RIGHT(LEFT('Anterior-TXT'!A101,75),23)),"")</f>
        <v>136356268.06999999</v>
      </c>
      <c r="D80" s="11" t="str">
        <f>IF('Anterior-TXT'!A101&lt;&gt;"",RIGHT(LEFT('Anterior-TXT'!A101,77),1),"")</f>
        <v>D</v>
      </c>
      <c r="E80" s="13">
        <f>IF('Anterior-TXT'!A101&lt;&gt;"",IF(MOD(VALUE(LEFT(A80,1)),2)=1,IF(D80="D",C80,-C80),IF(D80="C",C80,-C80)),"")</f>
        <v>136356268.06999999</v>
      </c>
    </row>
    <row r="81" spans="1:5" x14ac:dyDescent="0.2">
      <c r="A81" s="11" t="str">
        <f>IF('Anterior-TXT'!A102&lt;&gt;"",LEFT('Anterior-TXT'!A102,15),"")</f>
        <v>1.2.3.2.1.06.00</v>
      </c>
      <c r="B81" s="11" t="str">
        <f>IF('Anterior-TXT'!A102&lt;&gt;"",RIGHT(LEFT('Anterior-TXT'!A102,51),34),"")</f>
        <v xml:space="preserve">BENS IMOVEIS EM ANDAMENTO         </v>
      </c>
      <c r="C81" s="12">
        <f>IF('Anterior-TXT'!A102&lt;&gt;"",VALUE(RIGHT(LEFT('Anterior-TXT'!A102,75),23)),"")</f>
        <v>56448562.369999997</v>
      </c>
      <c r="D81" s="11" t="str">
        <f>IF('Anterior-TXT'!A102&lt;&gt;"",RIGHT(LEFT('Anterior-TXT'!A102,77),1),"")</f>
        <v>D</v>
      </c>
      <c r="E81" s="13">
        <f>IF('Anterior-TXT'!A102&lt;&gt;"",IF(MOD(VALUE(LEFT(A81,1)),2)=1,IF(D81="D",C81,-C81),IF(D81="C",C81,-C81)),"")</f>
        <v>56448562.369999997</v>
      </c>
    </row>
    <row r="82" spans="1:5" x14ac:dyDescent="0.2">
      <c r="A82" s="11" t="str">
        <f>IF('Anterior-TXT'!A103&lt;&gt;"",LEFT('Anterior-TXT'!A103,15),"")</f>
        <v>1.2.3.2.1.06.01</v>
      </c>
      <c r="B82" s="11" t="str">
        <f>IF('Anterior-TXT'!A103&lt;&gt;"",RIGHT(LEFT('Anterior-TXT'!A103,51),34),"")</f>
        <v xml:space="preserve">OBRAS EM ANDAMENTO                </v>
      </c>
      <c r="C82" s="12">
        <f>IF('Anterior-TXT'!A103&lt;&gt;"",VALUE(RIGHT(LEFT('Anterior-TXT'!A103,75),23)),"")</f>
        <v>54561110.909999996</v>
      </c>
      <c r="D82" s="11" t="str">
        <f>IF('Anterior-TXT'!A103&lt;&gt;"",RIGHT(LEFT('Anterior-TXT'!A103,77),1),"")</f>
        <v>D</v>
      </c>
      <c r="E82" s="13">
        <f>IF('Anterior-TXT'!A103&lt;&gt;"",IF(MOD(VALUE(LEFT(A82,1)),2)=1,IF(D82="D",C82,-C82),IF(D82="C",C82,-C82)),"")</f>
        <v>54561110.909999996</v>
      </c>
    </row>
    <row r="83" spans="1:5" x14ac:dyDescent="0.2">
      <c r="A83" s="11" t="str">
        <f>IF('Anterior-TXT'!A104&lt;&gt;"",LEFT('Anterior-TXT'!A104,15),"")</f>
        <v>1.2.3.2.1.06.05</v>
      </c>
      <c r="B83" s="11" t="str">
        <f>IF('Anterior-TXT'!A104&lt;&gt;"",RIGHT(LEFT('Anterior-TXT'!A104,51),34),"")</f>
        <v xml:space="preserve">ESTUDOS E PROJETOS                </v>
      </c>
      <c r="C83" s="12">
        <f>IF('Anterior-TXT'!A104&lt;&gt;"",VALUE(RIGHT(LEFT('Anterior-TXT'!A104,75),23)),"")</f>
        <v>1887451.46</v>
      </c>
      <c r="D83" s="11" t="str">
        <f>IF('Anterior-TXT'!A104&lt;&gt;"",RIGHT(LEFT('Anterior-TXT'!A104,77),1),"")</f>
        <v>D</v>
      </c>
      <c r="E83" s="13">
        <f>IF('Anterior-TXT'!A104&lt;&gt;"",IF(MOD(VALUE(LEFT(A83,1)),2)=1,IF(D83="D",C83,-C83),IF(D83="C",C83,-C83)),"")</f>
        <v>1887451.46</v>
      </c>
    </row>
    <row r="84" spans="1:5" x14ac:dyDescent="0.2">
      <c r="A84" s="11" t="str">
        <f>IF('Anterior-TXT'!A105&lt;&gt;"",LEFT('Anterior-TXT'!A105,15),"")</f>
        <v>1.2.3.2.1.07.00</v>
      </c>
      <c r="B84" s="11" t="str">
        <f>IF('Anterior-TXT'!A105&lt;&gt;"",RIGHT(LEFT('Anterior-TXT'!A105,51),34),"")</f>
        <v xml:space="preserve">INSTALACOES                       </v>
      </c>
      <c r="C84" s="12">
        <f>IF('Anterior-TXT'!A105&lt;&gt;"",VALUE(RIGHT(LEFT('Anterior-TXT'!A105,75),23)),"")</f>
        <v>101554.12</v>
      </c>
      <c r="D84" s="11" t="str">
        <f>IF('Anterior-TXT'!A105&lt;&gt;"",RIGHT(LEFT('Anterior-TXT'!A105,77),1),"")</f>
        <v>D</v>
      </c>
      <c r="E84" s="13">
        <f>IF('Anterior-TXT'!A105&lt;&gt;"",IF(MOD(VALUE(LEFT(A84,1)),2)=1,IF(D84="D",C84,-C84),IF(D84="C",C84,-C84)),"")</f>
        <v>101554.12</v>
      </c>
    </row>
    <row r="85" spans="1:5" x14ac:dyDescent="0.2">
      <c r="A85" s="11" t="str">
        <f>IF('Anterior-TXT'!A106&lt;&gt;"",LEFT('Anterior-TXT'!A106,15),"")</f>
        <v>1.2.3.8.0.00.00</v>
      </c>
      <c r="B85" s="11" t="str">
        <f>IF('Anterior-TXT'!A106&lt;&gt;"",RIGHT(LEFT('Anterior-TXT'!A106,51),34),"")</f>
        <v>DEPRECIACAO, EXAUSTAO E AMORTIZACA</v>
      </c>
      <c r="C85" s="12">
        <f>IF('Anterior-TXT'!A106&lt;&gt;"",VALUE(RIGHT(LEFT('Anterior-TXT'!A106,75),23)),"")</f>
        <v>56847165.539999999</v>
      </c>
      <c r="D85" s="11" t="str">
        <f>IF('Anterior-TXT'!A106&lt;&gt;"",RIGHT(LEFT('Anterior-TXT'!A106,77),1),"")</f>
        <v>C</v>
      </c>
      <c r="E85" s="13">
        <f>IF('Anterior-TXT'!A106&lt;&gt;"",IF(MOD(VALUE(LEFT(A85,1)),2)=1,IF(D85="D",C85,-C85),IF(D85="C",C85,-C85)),"")</f>
        <v>-56847165.539999999</v>
      </c>
    </row>
    <row r="86" spans="1:5" x14ac:dyDescent="0.2">
      <c r="A86" s="11" t="str">
        <f>IF('Anterior-TXT'!A107&lt;&gt;"",LEFT('Anterior-TXT'!A107,15),"")</f>
        <v>1.2.3.8.1.00.00</v>
      </c>
      <c r="B86" s="11" t="str">
        <f>IF('Anterior-TXT'!A107&lt;&gt;"",RIGHT(LEFT('Anterior-TXT'!A107,51),34),"")</f>
        <v>DEPREC, EXAUSTAO E AMORTIZ ACUMULA</v>
      </c>
      <c r="C86" s="12">
        <f>IF('Anterior-TXT'!A107&lt;&gt;"",VALUE(RIGHT(LEFT('Anterior-TXT'!A107,75),23)),"")</f>
        <v>56847165.539999999</v>
      </c>
      <c r="D86" s="11" t="str">
        <f>IF('Anterior-TXT'!A107&lt;&gt;"",RIGHT(LEFT('Anterior-TXT'!A107,77),1),"")</f>
        <v>C</v>
      </c>
      <c r="E86" s="13">
        <f>IF('Anterior-TXT'!A107&lt;&gt;"",IF(MOD(VALUE(LEFT(A86,1)),2)=1,IF(D86="D",C86,-C86),IF(D86="C",C86,-C86)),"")</f>
        <v>-56847165.539999999</v>
      </c>
    </row>
    <row r="87" spans="1:5" x14ac:dyDescent="0.2">
      <c r="A87" s="11" t="str">
        <f>IF('Anterior-TXT'!A108&lt;&gt;"",LEFT('Anterior-TXT'!A108,15),"")</f>
        <v>1.2.3.8.1.01.00</v>
      </c>
      <c r="B87" s="11" t="str">
        <f>IF('Anterior-TXT'!A108&lt;&gt;"",RIGHT(LEFT('Anterior-TXT'!A108,51),34),"")</f>
        <v>DEPRECIACAO ACUMULADA - BENS MOVEI</v>
      </c>
      <c r="C87" s="12">
        <f>IF('Anterior-TXT'!A108&lt;&gt;"",VALUE(RIGHT(LEFT('Anterior-TXT'!A108,75),23)),"")</f>
        <v>53508229.009999998</v>
      </c>
      <c r="D87" s="11" t="str">
        <f>IF('Anterior-TXT'!A108&lt;&gt;"",RIGHT(LEFT('Anterior-TXT'!A108,77),1),"")</f>
        <v>C</v>
      </c>
      <c r="E87" s="13">
        <f>IF('Anterior-TXT'!A108&lt;&gt;"",IF(MOD(VALUE(LEFT(A87,1)),2)=1,IF(D87="D",C87,-C87),IF(D87="C",C87,-C87)),"")</f>
        <v>-53508229.009999998</v>
      </c>
    </row>
    <row r="88" spans="1:5" x14ac:dyDescent="0.2">
      <c r="A88" s="11" t="str">
        <f>IF('Anterior-TXT'!A109&lt;&gt;"",LEFT('Anterior-TXT'!A109,15),"")</f>
        <v>1.2.3.8.1.02.00</v>
      </c>
      <c r="B88" s="11" t="str">
        <f>IF('Anterior-TXT'!A109&lt;&gt;"",RIGHT(LEFT('Anterior-TXT'!A109,51),34),"")</f>
        <v>DEPRECIACAO ACUMULADA - BENS IMOVE</v>
      </c>
      <c r="C88" s="12">
        <f>IF('Anterior-TXT'!A109&lt;&gt;"",VALUE(RIGHT(LEFT('Anterior-TXT'!A109,75),23)),"")</f>
        <v>3338936.53</v>
      </c>
      <c r="D88" s="11" t="str">
        <f>IF('Anterior-TXT'!A109&lt;&gt;"",RIGHT(LEFT('Anterior-TXT'!A109,77),1),"")</f>
        <v>C</v>
      </c>
      <c r="E88" s="13">
        <f>IF('Anterior-TXT'!A109&lt;&gt;"",IF(MOD(VALUE(LEFT(A88,1)),2)=1,IF(D88="D",C88,-C88),IF(D88="C",C88,-C88)),"")</f>
        <v>-3338936.53</v>
      </c>
    </row>
    <row r="89" spans="1:5" x14ac:dyDescent="0.2">
      <c r="A89" s="11" t="str">
        <f>IF('Anterior-TXT'!A110&lt;&gt;"",LEFT('Anterior-TXT'!A110,15),"")</f>
        <v>1.2.4.0.0.00.00</v>
      </c>
      <c r="B89" s="11" t="str">
        <f>IF('Anterior-TXT'!A110&lt;&gt;"",RIGHT(LEFT('Anterior-TXT'!A110,51),34),"")</f>
        <v xml:space="preserve">INTANGÍVEL                        </v>
      </c>
      <c r="C89" s="12">
        <f>IF('Anterior-TXT'!A110&lt;&gt;"",VALUE(RIGHT(LEFT('Anterior-TXT'!A110,75),23)),"")</f>
        <v>520871.62</v>
      </c>
      <c r="D89" s="11" t="str">
        <f>IF('Anterior-TXT'!A110&lt;&gt;"",RIGHT(LEFT('Anterior-TXT'!A110,77),1),"")</f>
        <v>D</v>
      </c>
      <c r="E89" s="13">
        <f>IF('Anterior-TXT'!A110&lt;&gt;"",IF(MOD(VALUE(LEFT(A89,1)),2)=1,IF(D89="D",C89,-C89),IF(D89="C",C89,-C89)),"")</f>
        <v>520871.62</v>
      </c>
    </row>
    <row r="90" spans="1:5" x14ac:dyDescent="0.2">
      <c r="A90" s="11" t="str">
        <f>IF('Anterior-TXT'!A111&lt;&gt;"",LEFT('Anterior-TXT'!A111,15),"")</f>
        <v>1.2.4.1.0.00.00</v>
      </c>
      <c r="B90" s="11" t="str">
        <f>IF('Anterior-TXT'!A111&lt;&gt;"",RIGHT(LEFT('Anterior-TXT'!A111,51),34),"")</f>
        <v xml:space="preserve">SOFTWARES                         </v>
      </c>
      <c r="C90" s="12">
        <f>IF('Anterior-TXT'!A111&lt;&gt;"",VALUE(RIGHT(LEFT('Anterior-TXT'!A111,75),23)),"")</f>
        <v>682024.32</v>
      </c>
      <c r="D90" s="11" t="str">
        <f>IF('Anterior-TXT'!A111&lt;&gt;"",RIGHT(LEFT('Anterior-TXT'!A111,77),1),"")</f>
        <v>D</v>
      </c>
      <c r="E90" s="13">
        <f>IF('Anterior-TXT'!A111&lt;&gt;"",IF(MOD(VALUE(LEFT(A90,1)),2)=1,IF(D90="D",C90,-C90),IF(D90="C",C90,-C90)),"")</f>
        <v>682024.32</v>
      </c>
    </row>
    <row r="91" spans="1:5" x14ac:dyDescent="0.2">
      <c r="A91" s="11" t="str">
        <f>IF('Anterior-TXT'!A112&lt;&gt;"",LEFT('Anterior-TXT'!A112,15),"")</f>
        <v>1.2.4.1.1.00.00</v>
      </c>
      <c r="B91" s="11" t="str">
        <f>IF('Anterior-TXT'!A112&lt;&gt;"",RIGHT(LEFT('Anterior-TXT'!A112,51),34),"")</f>
        <v xml:space="preserve">SOFTWARES - CONSOLIDACAO          </v>
      </c>
      <c r="C91" s="12">
        <f>IF('Anterior-TXT'!A112&lt;&gt;"",VALUE(RIGHT(LEFT('Anterior-TXT'!A112,75),23)),"")</f>
        <v>682024.32</v>
      </c>
      <c r="D91" s="11" t="str">
        <f>IF('Anterior-TXT'!A112&lt;&gt;"",RIGHT(LEFT('Anterior-TXT'!A112,77),1),"")</f>
        <v>D</v>
      </c>
      <c r="E91" s="13">
        <f>IF('Anterior-TXT'!A112&lt;&gt;"",IF(MOD(VALUE(LEFT(A91,1)),2)=1,IF(D91="D",C91,-C91),IF(D91="C",C91,-C91)),"")</f>
        <v>682024.32</v>
      </c>
    </row>
    <row r="92" spans="1:5" x14ac:dyDescent="0.2">
      <c r="A92" s="11" t="str">
        <f>IF('Anterior-TXT'!A113&lt;&gt;"",LEFT('Anterior-TXT'!A113,15),"")</f>
        <v>1.2.4.1.1.01.00</v>
      </c>
      <c r="B92" s="11" t="str">
        <f>IF('Anterior-TXT'!A113&lt;&gt;"",RIGHT(LEFT('Anterior-TXT'!A113,51),34),"")</f>
        <v xml:space="preserve">SOFTWARES COM VIDA UTIL DEFINIDA  </v>
      </c>
      <c r="C92" s="12">
        <f>IF('Anterior-TXT'!A113&lt;&gt;"",VALUE(RIGHT(LEFT('Anterior-TXT'!A113,75),23)),"")</f>
        <v>682024.32</v>
      </c>
      <c r="D92" s="11" t="str">
        <f>IF('Anterior-TXT'!A113&lt;&gt;"",RIGHT(LEFT('Anterior-TXT'!A113,77),1),"")</f>
        <v>D</v>
      </c>
      <c r="E92" s="13">
        <f>IF('Anterior-TXT'!A113&lt;&gt;"",IF(MOD(VALUE(LEFT(A92,1)),2)=1,IF(D92="D",C92,-C92),IF(D92="C",C92,-C92)),"")</f>
        <v>682024.32</v>
      </c>
    </row>
    <row r="93" spans="1:5" x14ac:dyDescent="0.2">
      <c r="A93" s="11" t="str">
        <f>IF('Anterior-TXT'!A114&lt;&gt;"",LEFT('Anterior-TXT'!A114,15),"")</f>
        <v>1.2.4.1.1.01.01</v>
      </c>
      <c r="B93" s="11" t="str">
        <f>IF('Anterior-TXT'!A114&lt;&gt;"",RIGHT(LEFT('Anterior-TXT'!A114,51),34),"")</f>
        <v xml:space="preserve">SOFTWARES                         </v>
      </c>
      <c r="C93" s="12">
        <f>IF('Anterior-TXT'!A114&lt;&gt;"",VALUE(RIGHT(LEFT('Anterior-TXT'!A114,75),23)),"")</f>
        <v>682024.32</v>
      </c>
      <c r="D93" s="11" t="str">
        <f>IF('Anterior-TXT'!A114&lt;&gt;"",RIGHT(LEFT('Anterior-TXT'!A114,77),1),"")</f>
        <v>D</v>
      </c>
      <c r="E93" s="13">
        <f>IF('Anterior-TXT'!A114&lt;&gt;"",IF(MOD(VALUE(LEFT(A93,1)),2)=1,IF(D93="D",C93,-C93),IF(D93="C",C93,-C93)),"")</f>
        <v>682024.32</v>
      </c>
    </row>
    <row r="94" spans="1:5" x14ac:dyDescent="0.2">
      <c r="A94" s="11" t="str">
        <f>IF('Anterior-TXT'!A115&lt;&gt;"",LEFT('Anterior-TXT'!A115,15),"")</f>
        <v>1.2.4.8.0.00.00</v>
      </c>
      <c r="B94" s="11" t="str">
        <f>IF('Anterior-TXT'!A115&lt;&gt;"",RIGHT(LEFT('Anterior-TXT'!A115,51),34),"")</f>
        <v xml:space="preserve">AMORTIZACAO ACUMULADA             </v>
      </c>
      <c r="C94" s="12">
        <f>IF('Anterior-TXT'!A115&lt;&gt;"",VALUE(RIGHT(LEFT('Anterior-TXT'!A115,75),23)),"")</f>
        <v>161152.70000000001</v>
      </c>
      <c r="D94" s="11" t="str">
        <f>IF('Anterior-TXT'!A115&lt;&gt;"",RIGHT(LEFT('Anterior-TXT'!A115,77),1),"")</f>
        <v>C</v>
      </c>
      <c r="E94" s="13">
        <f>IF('Anterior-TXT'!A115&lt;&gt;"",IF(MOD(VALUE(LEFT(A94,1)),2)=1,IF(D94="D",C94,-C94),IF(D94="C",C94,-C94)),"")</f>
        <v>-161152.70000000001</v>
      </c>
    </row>
    <row r="95" spans="1:5" x14ac:dyDescent="0.2">
      <c r="A95" s="11" t="str">
        <f>IF('Anterior-TXT'!A116&lt;&gt;"",LEFT('Anterior-TXT'!A116,15),"")</f>
        <v>1.2.4.8.1.00.00</v>
      </c>
      <c r="B95" s="11" t="str">
        <f>IF('Anterior-TXT'!A116&lt;&gt;"",RIGHT(LEFT('Anterior-TXT'!A116,51),34),"")</f>
        <v>AMORTIZACAO ACUMULADA - CONSOLIDAC</v>
      </c>
      <c r="C95" s="12">
        <f>IF('Anterior-TXT'!A116&lt;&gt;"",VALUE(RIGHT(LEFT('Anterior-TXT'!A116,75),23)),"")</f>
        <v>161152.70000000001</v>
      </c>
      <c r="D95" s="11" t="str">
        <f>IF('Anterior-TXT'!A116&lt;&gt;"",RIGHT(LEFT('Anterior-TXT'!A116,77),1),"")</f>
        <v>C</v>
      </c>
      <c r="E95" s="13">
        <f>IF('Anterior-TXT'!A116&lt;&gt;"",IF(MOD(VALUE(LEFT(A95,1)),2)=1,IF(D95="D",C95,-C95),IF(D95="C",C95,-C95)),"")</f>
        <v>-161152.70000000001</v>
      </c>
    </row>
    <row r="96" spans="1:5" x14ac:dyDescent="0.2">
      <c r="A96" s="11" t="str">
        <f>IF('Anterior-TXT'!A117&lt;&gt;"",LEFT('Anterior-TXT'!A117,15),"")</f>
        <v>1.2.4.8.1.01.00</v>
      </c>
      <c r="B96" s="11" t="str">
        <f>IF('Anterior-TXT'!A117&lt;&gt;"",RIGHT(LEFT('Anterior-TXT'!A117,51),34),"")</f>
        <v>AMORTIZACAO ACUMULADA - CONTAS 124</v>
      </c>
      <c r="C96" s="12">
        <f>IF('Anterior-TXT'!A117&lt;&gt;"",VALUE(RIGHT(LEFT('Anterior-TXT'!A117,75),23)),"")</f>
        <v>161152.70000000001</v>
      </c>
      <c r="D96" s="11" t="str">
        <f>IF('Anterior-TXT'!A117&lt;&gt;"",RIGHT(LEFT('Anterior-TXT'!A117,77),1),"")</f>
        <v>C</v>
      </c>
      <c r="E96" s="13">
        <f>IF('Anterior-TXT'!A117&lt;&gt;"",IF(MOD(VALUE(LEFT(A96,1)),2)=1,IF(D96="D",C96,-C96),IF(D96="C",C96,-C96)),"")</f>
        <v>-161152.70000000001</v>
      </c>
    </row>
    <row r="97" spans="1:5" x14ac:dyDescent="0.2">
      <c r="A97" s="11" t="str">
        <f>IF('Anterior-TXT'!A118&lt;&gt;"",LEFT('Anterior-TXT'!A118,15),"")</f>
        <v>2.0.0.0.0.00.00</v>
      </c>
      <c r="B97" s="11" t="str">
        <f>IF('Anterior-TXT'!A118&lt;&gt;"",RIGHT(LEFT('Anterior-TXT'!A118,51),34),"")</f>
        <v xml:space="preserve">PASSIVO E PATRIMONIO LIQUIDO      </v>
      </c>
      <c r="C97" s="12">
        <f>IF('Anterior-TXT'!A118&lt;&gt;"",VALUE(RIGHT(LEFT('Anterior-TXT'!A118,75),23)),"")</f>
        <v>272972751.91000003</v>
      </c>
      <c r="D97" s="11" t="str">
        <f>IF('Anterior-TXT'!A118&lt;&gt;"",RIGHT(LEFT('Anterior-TXT'!A118,77),1),"")</f>
        <v>C</v>
      </c>
      <c r="E97" s="13">
        <f>IF('Anterior-TXT'!A118&lt;&gt;"",IF(MOD(VALUE(LEFT(A97,1)),2)=1,IF(D97="D",C97,-C97),IF(D97="C",C97,-C97)),"")</f>
        <v>272972751.91000003</v>
      </c>
    </row>
    <row r="98" spans="1:5" x14ac:dyDescent="0.2">
      <c r="A98" s="11" t="str">
        <f>IF('Anterior-TXT'!A119&lt;&gt;"",LEFT('Anterior-TXT'!A119,15),"")</f>
        <v>2.1.0.0.0.00.00</v>
      </c>
      <c r="B98" s="11" t="str">
        <f>IF('Anterior-TXT'!A119&lt;&gt;"",RIGHT(LEFT('Anterior-TXT'!A119,51),34),"")</f>
        <v xml:space="preserve">PASSIVO CIRCULANTE                </v>
      </c>
      <c r="C98" s="12">
        <f>IF('Anterior-TXT'!A119&lt;&gt;"",VALUE(RIGHT(LEFT('Anterior-TXT'!A119,75),23)),"")</f>
        <v>219790.47</v>
      </c>
      <c r="D98" s="11" t="str">
        <f>IF('Anterior-TXT'!A119&lt;&gt;"",RIGHT(LEFT('Anterior-TXT'!A119,77),1),"")</f>
        <v>C</v>
      </c>
      <c r="E98" s="13">
        <f>IF('Anterior-TXT'!A119&lt;&gt;"",IF(MOD(VALUE(LEFT(A98,1)),2)=1,IF(D98="D",C98,-C98),IF(D98="C",C98,-C98)),"")</f>
        <v>219790.47</v>
      </c>
    </row>
    <row r="99" spans="1:5" x14ac:dyDescent="0.2">
      <c r="A99" s="11" t="str">
        <f>IF('Anterior-TXT'!A120&lt;&gt;"",LEFT('Anterior-TXT'!A120,15),"")</f>
        <v>2.1.1.0.0.00.00</v>
      </c>
      <c r="B99" s="11" t="str">
        <f>IF('Anterior-TXT'!A120&lt;&gt;"",RIGHT(LEFT('Anterior-TXT'!A120,51),34),"")</f>
        <v>OBRIG TRABALHISTAS,PREVID E ASSIST</v>
      </c>
      <c r="C99" s="12">
        <f>IF('Anterior-TXT'!A120&lt;&gt;"",VALUE(RIGHT(LEFT('Anterior-TXT'!A120,75),23)),"")</f>
        <v>0</v>
      </c>
      <c r="D99" s="11" t="str">
        <f>IF('Anterior-TXT'!A120&lt;&gt;"",RIGHT(LEFT('Anterior-TXT'!A120,77),1),"")</f>
        <v xml:space="preserve"> </v>
      </c>
      <c r="E99" s="13">
        <f>IF('Anterior-TXT'!A120&lt;&gt;"",IF(MOD(VALUE(LEFT(A99,1)),2)=1,IF(D99="D",C99,-C99),IF(D99="C",C99,-C99)),"")</f>
        <v>0</v>
      </c>
    </row>
    <row r="100" spans="1:5" x14ac:dyDescent="0.2">
      <c r="A100" s="11" t="str">
        <f>IF('Anterior-TXT'!A121&lt;&gt;"",LEFT('Anterior-TXT'!A121,15),"")</f>
        <v>2.1.1.1.0.00.00</v>
      </c>
      <c r="B100" s="11" t="str">
        <f>IF('Anterior-TXT'!A121&lt;&gt;"",RIGHT(LEFT('Anterior-TXT'!A121,51),34),"")</f>
        <v xml:space="preserve">PESSOAL A PAGAR                   </v>
      </c>
      <c r="C100" s="12">
        <f>IF('Anterior-TXT'!A121&lt;&gt;"",VALUE(RIGHT(LEFT('Anterior-TXT'!A121,75),23)),"")</f>
        <v>0</v>
      </c>
      <c r="D100" s="11" t="str">
        <f>IF('Anterior-TXT'!A121&lt;&gt;"",RIGHT(LEFT('Anterior-TXT'!A121,77),1),"")</f>
        <v xml:space="preserve"> </v>
      </c>
      <c r="E100" s="13">
        <f>IF('Anterior-TXT'!A121&lt;&gt;"",IF(MOD(VALUE(LEFT(A100,1)),2)=1,IF(D100="D",C100,-C100),IF(D100="C",C100,-C100)),"")</f>
        <v>0</v>
      </c>
    </row>
    <row r="101" spans="1:5" x14ac:dyDescent="0.2">
      <c r="A101" s="11" t="str">
        <f>IF('Anterior-TXT'!A122&lt;&gt;"",LEFT('Anterior-TXT'!A122,15),"")</f>
        <v>2.1.1.1.1.00.00</v>
      </c>
      <c r="B101" s="11" t="str">
        <f>IF('Anterior-TXT'!A122&lt;&gt;"",RIGHT(LEFT('Anterior-TXT'!A122,51),34),"")</f>
        <v xml:space="preserve">PESSOAL A PAGAR - CONSOLIDACAO    </v>
      </c>
      <c r="C101" s="12">
        <f>IF('Anterior-TXT'!A122&lt;&gt;"",VALUE(RIGHT(LEFT('Anterior-TXT'!A122,75),23)),"")</f>
        <v>0</v>
      </c>
      <c r="D101" s="11" t="str">
        <f>IF('Anterior-TXT'!A122&lt;&gt;"",RIGHT(LEFT('Anterior-TXT'!A122,77),1),"")</f>
        <v xml:space="preserve"> </v>
      </c>
      <c r="E101" s="13">
        <f>IF('Anterior-TXT'!A122&lt;&gt;"",IF(MOD(VALUE(LEFT(A101,1)),2)=1,IF(D101="D",C101,-C101),IF(D101="C",C101,-C101)),"")</f>
        <v>0</v>
      </c>
    </row>
    <row r="102" spans="1:5" x14ac:dyDescent="0.2">
      <c r="A102" s="11" t="str">
        <f>IF('Anterior-TXT'!A123&lt;&gt;"",LEFT('Anterior-TXT'!A123,15),"")</f>
        <v>2.1.1.1.1.01.00</v>
      </c>
      <c r="B102" s="11" t="str">
        <f>IF('Anterior-TXT'!A123&lt;&gt;"",RIGHT(LEFT('Anterior-TXT'!A123,51),34),"")</f>
        <v xml:space="preserve">PESSOAL A PAGAR                   </v>
      </c>
      <c r="C102" s="12">
        <f>IF('Anterior-TXT'!A123&lt;&gt;"",VALUE(RIGHT(LEFT('Anterior-TXT'!A123,75),23)),"")</f>
        <v>0</v>
      </c>
      <c r="D102" s="11" t="str">
        <f>IF('Anterior-TXT'!A123&lt;&gt;"",RIGHT(LEFT('Anterior-TXT'!A123,77),1),"")</f>
        <v xml:space="preserve"> </v>
      </c>
      <c r="E102" s="13">
        <f>IF('Anterior-TXT'!A123&lt;&gt;"",IF(MOD(VALUE(LEFT(A102,1)),2)=1,IF(D102="D",C102,-C102),IF(D102="C",C102,-C102)),"")</f>
        <v>0</v>
      </c>
    </row>
    <row r="103" spans="1:5" x14ac:dyDescent="0.2">
      <c r="A103" s="11" t="str">
        <f>IF('Anterior-TXT'!A124&lt;&gt;"",LEFT('Anterior-TXT'!A124,15),"")</f>
        <v>2.1.1.1.1.01.01</v>
      </c>
      <c r="B103" s="11" t="str">
        <f>IF('Anterior-TXT'!A124&lt;&gt;"",RIGHT(LEFT('Anterior-TXT'!A124,51),34),"")</f>
        <v>SALARIOS, REMUNERACOES E BENEFICIO</v>
      </c>
      <c r="C103" s="12">
        <f>IF('Anterior-TXT'!A124&lt;&gt;"",VALUE(RIGHT(LEFT('Anterior-TXT'!A124,75),23)),"")</f>
        <v>0</v>
      </c>
      <c r="D103" s="11" t="str">
        <f>IF('Anterior-TXT'!A124&lt;&gt;"",RIGHT(LEFT('Anterior-TXT'!A124,77),1),"")</f>
        <v xml:space="preserve"> </v>
      </c>
      <c r="E103" s="13">
        <f>IF('Anterior-TXT'!A124&lt;&gt;"",IF(MOD(VALUE(LEFT(A103,1)),2)=1,IF(D103="D",C103,-C103),IF(D103="C",C103,-C103)),"")</f>
        <v>0</v>
      </c>
    </row>
    <row r="104" spans="1:5" x14ac:dyDescent="0.2">
      <c r="A104" s="11" t="str">
        <f>IF('Anterior-TXT'!A125&lt;&gt;"",LEFT('Anterior-TXT'!A125,15),"")</f>
        <v>2.1.1.1.1.01.02</v>
      </c>
      <c r="B104" s="11" t="str">
        <f>IF('Anterior-TXT'!A125&lt;&gt;"",RIGHT(LEFT('Anterior-TXT'!A125,51),34),"")</f>
        <v xml:space="preserve">DECIMO TERCEIRO SALARIO A PAGAR   </v>
      </c>
      <c r="C104" s="12">
        <f>IF('Anterior-TXT'!A125&lt;&gt;"",VALUE(RIGHT(LEFT('Anterior-TXT'!A125,75),23)),"")</f>
        <v>0</v>
      </c>
      <c r="D104" s="11" t="str">
        <f>IF('Anterior-TXT'!A125&lt;&gt;"",RIGHT(LEFT('Anterior-TXT'!A125,77),1),"")</f>
        <v xml:space="preserve"> </v>
      </c>
      <c r="E104" s="13">
        <f>IF('Anterior-TXT'!A125&lt;&gt;"",IF(MOD(VALUE(LEFT(A104,1)),2)=1,IF(D104="D",C104,-C104),IF(D104="C",C104,-C104)),"")</f>
        <v>0</v>
      </c>
    </row>
    <row r="105" spans="1:5" x14ac:dyDescent="0.2">
      <c r="A105" s="11" t="str">
        <f>IF('Anterior-TXT'!A126&lt;&gt;"",LEFT('Anterior-TXT'!A126,15),"")</f>
        <v>2.1.1.1.1.01.03</v>
      </c>
      <c r="B105" s="11" t="str">
        <f>IF('Anterior-TXT'!A126&lt;&gt;"",RIGHT(LEFT('Anterior-TXT'!A126,51),34),"")</f>
        <v xml:space="preserve">FERIAS A PAGAR                    </v>
      </c>
      <c r="C105" s="12">
        <f>IF('Anterior-TXT'!A126&lt;&gt;"",VALUE(RIGHT(LEFT('Anterior-TXT'!A126,75),23)),"")</f>
        <v>0</v>
      </c>
      <c r="D105" s="11" t="str">
        <f>IF('Anterior-TXT'!A126&lt;&gt;"",RIGHT(LEFT('Anterior-TXT'!A126,77),1),"")</f>
        <v xml:space="preserve"> </v>
      </c>
      <c r="E105" s="13">
        <f>IF('Anterior-TXT'!A126&lt;&gt;"",IF(MOD(VALUE(LEFT(A105,1)),2)=1,IF(D105="D",C105,-C105),IF(D105="C",C105,-C105)),"")</f>
        <v>0</v>
      </c>
    </row>
    <row r="106" spans="1:5" x14ac:dyDescent="0.2">
      <c r="A106" s="11" t="str">
        <f>IF('Anterior-TXT'!A127&lt;&gt;"",LEFT('Anterior-TXT'!A127,15),"")</f>
        <v>2.1.1.4.0.00.00</v>
      </c>
      <c r="B106" s="11" t="str">
        <f>IF('Anterior-TXT'!A127&lt;&gt;"",RIGHT(LEFT('Anterior-TXT'!A127,51),34),"")</f>
        <v xml:space="preserve">ENCARGOS SOCIAIS A PAGAR          </v>
      </c>
      <c r="C106" s="12">
        <f>IF('Anterior-TXT'!A127&lt;&gt;"",VALUE(RIGHT(LEFT('Anterior-TXT'!A127,75),23)),"")</f>
        <v>0</v>
      </c>
      <c r="D106" s="11" t="str">
        <f>IF('Anterior-TXT'!A127&lt;&gt;"",RIGHT(LEFT('Anterior-TXT'!A127,77),1),"")</f>
        <v xml:space="preserve"> </v>
      </c>
      <c r="E106" s="13">
        <f>IF('Anterior-TXT'!A127&lt;&gt;"",IF(MOD(VALUE(LEFT(A106,1)),2)=1,IF(D106="D",C106,-C106),IF(D106="C",C106,-C106)),"")</f>
        <v>0</v>
      </c>
    </row>
    <row r="107" spans="1:5" x14ac:dyDescent="0.2">
      <c r="A107" s="11" t="str">
        <f>IF('Anterior-TXT'!A128&lt;&gt;"",LEFT('Anterior-TXT'!A128,15),"")</f>
        <v>2.1.1.4.1.00.00</v>
      </c>
      <c r="B107" s="11" t="str">
        <f>IF('Anterior-TXT'!A128&lt;&gt;"",RIGHT(LEFT('Anterior-TXT'!A128,51),34),"")</f>
        <v>ENCARGOS SOCIAIS A PAGAR - CONSOLI</v>
      </c>
      <c r="C107" s="12">
        <f>IF('Anterior-TXT'!A128&lt;&gt;"",VALUE(RIGHT(LEFT('Anterior-TXT'!A128,75),23)),"")</f>
        <v>0</v>
      </c>
      <c r="D107" s="11" t="str">
        <f>IF('Anterior-TXT'!A128&lt;&gt;"",RIGHT(LEFT('Anterior-TXT'!A128,77),1),"")</f>
        <v xml:space="preserve"> </v>
      </c>
      <c r="E107" s="13">
        <f>IF('Anterior-TXT'!A128&lt;&gt;"",IF(MOD(VALUE(LEFT(A107,1)),2)=1,IF(D107="D",C107,-C107),IF(D107="C",C107,-C107)),"")</f>
        <v>0</v>
      </c>
    </row>
    <row r="108" spans="1:5" x14ac:dyDescent="0.2">
      <c r="A108" s="11" t="str">
        <f>IF('Anterior-TXT'!A129&lt;&gt;"",LEFT('Anterior-TXT'!A129,15),"")</f>
        <v>2.1.1.4.1.03.00</v>
      </c>
      <c r="B108" s="11" t="str">
        <f>IF('Anterior-TXT'!A129&lt;&gt;"",RIGHT(LEFT('Anterior-TXT'!A129,51),34),"")</f>
        <v>ENTIDADES DE PREVID. PRIVADA E COM</v>
      </c>
      <c r="C108" s="12">
        <f>IF('Anterior-TXT'!A129&lt;&gt;"",VALUE(RIGHT(LEFT('Anterior-TXT'!A129,75),23)),"")</f>
        <v>0</v>
      </c>
      <c r="D108" s="11" t="str">
        <f>IF('Anterior-TXT'!A129&lt;&gt;"",RIGHT(LEFT('Anterior-TXT'!A129,77),1),"")</f>
        <v xml:space="preserve"> </v>
      </c>
      <c r="E108" s="13">
        <f>IF('Anterior-TXT'!A129&lt;&gt;"",IF(MOD(VALUE(LEFT(A108,1)),2)=1,IF(D108="D",C108,-C108),IF(D108="C",C108,-C108)),"")</f>
        <v>0</v>
      </c>
    </row>
    <row r="109" spans="1:5" x14ac:dyDescent="0.2">
      <c r="A109" s="11" t="str">
        <f>IF('Anterior-TXT'!A130&lt;&gt;"",LEFT('Anterior-TXT'!A130,15),"")</f>
        <v>2.1.1.4.1.03.02</v>
      </c>
      <c r="B109" s="11" t="str">
        <f>IF('Anterior-TXT'!A130&lt;&gt;"",RIGHT(LEFT('Anterior-TXT'!A130,51),34),"")</f>
        <v>CONTRIBUICAO A ENTIDADES DE PREVID</v>
      </c>
      <c r="C109" s="12">
        <f>IF('Anterior-TXT'!A130&lt;&gt;"",VALUE(RIGHT(LEFT('Anterior-TXT'!A130,75),23)),"")</f>
        <v>0</v>
      </c>
      <c r="D109" s="11" t="str">
        <f>IF('Anterior-TXT'!A130&lt;&gt;"",RIGHT(LEFT('Anterior-TXT'!A130,77),1),"")</f>
        <v xml:space="preserve"> </v>
      </c>
      <c r="E109" s="13">
        <f>IF('Anterior-TXT'!A130&lt;&gt;"",IF(MOD(VALUE(LEFT(A109,1)),2)=1,IF(D109="D",C109,-C109),IF(D109="C",C109,-C109)),"")</f>
        <v>0</v>
      </c>
    </row>
    <row r="110" spans="1:5" x14ac:dyDescent="0.2">
      <c r="A110" s="11" t="str">
        <f>IF('Anterior-TXT'!A131&lt;&gt;"",LEFT('Anterior-TXT'!A131,15),"")</f>
        <v>2.1.1.4.2.00.00</v>
      </c>
      <c r="B110" s="11" t="str">
        <f>IF('Anterior-TXT'!A131&lt;&gt;"",RIGHT(LEFT('Anterior-TXT'!A131,51),34),"")</f>
        <v>ENCARGOS SOCIAIS A PAGAR - INTRA O</v>
      </c>
      <c r="C110" s="12">
        <f>IF('Anterior-TXT'!A131&lt;&gt;"",VALUE(RIGHT(LEFT('Anterior-TXT'!A131,75),23)),"")</f>
        <v>0</v>
      </c>
      <c r="D110" s="11" t="str">
        <f>IF('Anterior-TXT'!A131&lt;&gt;"",RIGHT(LEFT('Anterior-TXT'!A131,77),1),"")</f>
        <v xml:space="preserve"> </v>
      </c>
      <c r="E110" s="13">
        <f>IF('Anterior-TXT'!A131&lt;&gt;"",IF(MOD(VALUE(LEFT(A110,1)),2)=1,IF(D110="D",C110,-C110),IF(D110="C",C110,-C110)),"")</f>
        <v>0</v>
      </c>
    </row>
    <row r="111" spans="1:5" x14ac:dyDescent="0.2">
      <c r="A111" s="11" t="str">
        <f>IF('Anterior-TXT'!A132&lt;&gt;"",LEFT('Anterior-TXT'!A132,15),"")</f>
        <v>2.1.1.4.2.01.00</v>
      </c>
      <c r="B111" s="11" t="str">
        <f>IF('Anterior-TXT'!A132&lt;&gt;"",RIGHT(LEFT('Anterior-TXT'!A132,51),34),"")</f>
        <v xml:space="preserve">INSS A PAGAR - INTRA OFSS         </v>
      </c>
      <c r="C111" s="12">
        <f>IF('Anterior-TXT'!A132&lt;&gt;"",VALUE(RIGHT(LEFT('Anterior-TXT'!A132,75),23)),"")</f>
        <v>0</v>
      </c>
      <c r="D111" s="11" t="str">
        <f>IF('Anterior-TXT'!A132&lt;&gt;"",RIGHT(LEFT('Anterior-TXT'!A132,77),1),"")</f>
        <v xml:space="preserve"> </v>
      </c>
      <c r="E111" s="13">
        <f>IF('Anterior-TXT'!A132&lt;&gt;"",IF(MOD(VALUE(LEFT(A111,1)),2)=1,IF(D111="D",C111,-C111),IF(D111="C",C111,-C111)),"")</f>
        <v>0</v>
      </c>
    </row>
    <row r="112" spans="1:5" x14ac:dyDescent="0.2">
      <c r="A112" s="11" t="str">
        <f>IF('Anterior-TXT'!A133&lt;&gt;"",LEFT('Anterior-TXT'!A133,15),"")</f>
        <v>2.1.1.4.2.01.01</v>
      </c>
      <c r="B112" s="11" t="str">
        <f>IF('Anterior-TXT'!A133&lt;&gt;"",RIGHT(LEFT('Anterior-TXT'!A133,51),34),"")</f>
        <v>INSS-CONTRIB.S/SALARIOS E REMUNERA</v>
      </c>
      <c r="C112" s="12">
        <f>IF('Anterior-TXT'!A133&lt;&gt;"",VALUE(RIGHT(LEFT('Anterior-TXT'!A133,75),23)),"")</f>
        <v>0</v>
      </c>
      <c r="D112" s="11" t="str">
        <f>IF('Anterior-TXT'!A133&lt;&gt;"",RIGHT(LEFT('Anterior-TXT'!A133,77),1),"")</f>
        <v xml:space="preserve"> </v>
      </c>
      <c r="E112" s="13">
        <f>IF('Anterior-TXT'!A133&lt;&gt;"",IF(MOD(VALUE(LEFT(A112,1)),2)=1,IF(D112="D",C112,-C112),IF(D112="C",C112,-C112)),"")</f>
        <v>0</v>
      </c>
    </row>
    <row r="113" spans="1:5" x14ac:dyDescent="0.2">
      <c r="A113" s="11" t="str">
        <f>IF('Anterior-TXT'!A134&lt;&gt;"",LEFT('Anterior-TXT'!A134,15),"")</f>
        <v>2.1.1.4.2.01.03</v>
      </c>
      <c r="B113" s="11" t="str">
        <f>IF('Anterior-TXT'!A134&lt;&gt;"",RIGHT(LEFT('Anterior-TXT'!A134,51),34),"")</f>
        <v>INSS-CONTRIB.S/ SERVICOS DE TERCEI</v>
      </c>
      <c r="C113" s="12">
        <f>IF('Anterior-TXT'!A134&lt;&gt;"",VALUE(RIGHT(LEFT('Anterior-TXT'!A134,75),23)),"")</f>
        <v>0</v>
      </c>
      <c r="D113" s="11" t="str">
        <f>IF('Anterior-TXT'!A134&lt;&gt;"",RIGHT(LEFT('Anterior-TXT'!A134,77),1),"")</f>
        <v xml:space="preserve"> </v>
      </c>
      <c r="E113" s="13">
        <f>IF('Anterior-TXT'!A134&lt;&gt;"",IF(MOD(VALUE(LEFT(A113,1)),2)=1,IF(D113="D",C113,-C113),IF(D113="C",C113,-C113)),"")</f>
        <v>0</v>
      </c>
    </row>
    <row r="114" spans="1:5" x14ac:dyDescent="0.2">
      <c r="A114" s="11" t="str">
        <f>IF('Anterior-TXT'!A135&lt;&gt;"",LEFT('Anterior-TXT'!A135,15),"")</f>
        <v>2.1.1.4.2.13.00</v>
      </c>
      <c r="B114" s="11" t="str">
        <f>IF('Anterior-TXT'!A135&lt;&gt;"",RIGHT(LEFT('Anterior-TXT'!A135,51),34),"")</f>
        <v>PSSS-CONTRIB.S/VENCIMENTOS E VANTA</v>
      </c>
      <c r="C114" s="12">
        <f>IF('Anterior-TXT'!A135&lt;&gt;"",VALUE(RIGHT(LEFT('Anterior-TXT'!A135,75),23)),"")</f>
        <v>0</v>
      </c>
      <c r="D114" s="11" t="str">
        <f>IF('Anterior-TXT'!A135&lt;&gt;"",RIGHT(LEFT('Anterior-TXT'!A135,77),1),"")</f>
        <v xml:space="preserve"> </v>
      </c>
      <c r="E114" s="13">
        <f>IF('Anterior-TXT'!A135&lt;&gt;"",IF(MOD(VALUE(LEFT(A114,1)),2)=1,IF(D114="D",C114,-C114),IF(D114="C",C114,-C114)),"")</f>
        <v>0</v>
      </c>
    </row>
    <row r="115" spans="1:5" x14ac:dyDescent="0.2">
      <c r="A115" s="11" t="str">
        <f>IF('Anterior-TXT'!A136&lt;&gt;"",LEFT('Anterior-TXT'!A136,15),"")</f>
        <v>2.1.3.0.0.00.00</v>
      </c>
      <c r="B115" s="11" t="str">
        <f>IF('Anterior-TXT'!A136&lt;&gt;"",RIGHT(LEFT('Anterior-TXT'!A136,51),34),"")</f>
        <v>FORNECEDORES E CONTAS A PAGAR A CU</v>
      </c>
      <c r="C115" s="12">
        <f>IF('Anterior-TXT'!A136&lt;&gt;"",VALUE(RIGHT(LEFT('Anterior-TXT'!A136,75),23)),"")</f>
        <v>169688.36</v>
      </c>
      <c r="D115" s="11" t="str">
        <f>IF('Anterior-TXT'!A136&lt;&gt;"",RIGHT(LEFT('Anterior-TXT'!A136,77),1),"")</f>
        <v>C</v>
      </c>
      <c r="E115" s="13">
        <f>IF('Anterior-TXT'!A136&lt;&gt;"",IF(MOD(VALUE(LEFT(A115,1)),2)=1,IF(D115="D",C115,-C115),IF(D115="C",C115,-C115)),"")</f>
        <v>169688.36</v>
      </c>
    </row>
    <row r="116" spans="1:5" x14ac:dyDescent="0.2">
      <c r="A116" s="11" t="str">
        <f>IF('Anterior-TXT'!A137&lt;&gt;"",LEFT('Anterior-TXT'!A137,15),"")</f>
        <v>2.1.3.1.0.00.00</v>
      </c>
      <c r="B116" s="11" t="str">
        <f>IF('Anterior-TXT'!A137&lt;&gt;"",RIGHT(LEFT('Anterior-TXT'!A137,51),34),"")</f>
        <v>FORNECEDORES E CONTAS A PAGAR NACI</v>
      </c>
      <c r="C116" s="12">
        <f>IF('Anterior-TXT'!A137&lt;&gt;"",VALUE(RIGHT(LEFT('Anterior-TXT'!A137,75),23)),"")</f>
        <v>169688.36</v>
      </c>
      <c r="D116" s="11" t="str">
        <f>IF('Anterior-TXT'!A137&lt;&gt;"",RIGHT(LEFT('Anterior-TXT'!A137,77),1),"")</f>
        <v>C</v>
      </c>
      <c r="E116" s="13">
        <f>IF('Anterior-TXT'!A137&lt;&gt;"",IF(MOD(VALUE(LEFT(A116,1)),2)=1,IF(D116="D",C116,-C116),IF(D116="C",C116,-C116)),"")</f>
        <v>169688.36</v>
      </c>
    </row>
    <row r="117" spans="1:5" x14ac:dyDescent="0.2">
      <c r="A117" s="11" t="str">
        <f>IF('Anterior-TXT'!A138&lt;&gt;"",LEFT('Anterior-TXT'!A138,15),"")</f>
        <v>2.1.3.1.1.00.00</v>
      </c>
      <c r="B117" s="11" t="str">
        <f>IF('Anterior-TXT'!A138&lt;&gt;"",RIGHT(LEFT('Anterior-TXT'!A138,51),34),"")</f>
        <v>FORNECEDORES E CONTAS A PAGAR NACI</v>
      </c>
      <c r="C117" s="12">
        <f>IF('Anterior-TXT'!A138&lt;&gt;"",VALUE(RIGHT(LEFT('Anterior-TXT'!A138,75),23)),"")</f>
        <v>169688.36</v>
      </c>
      <c r="D117" s="11" t="str">
        <f>IF('Anterior-TXT'!A138&lt;&gt;"",RIGHT(LEFT('Anterior-TXT'!A138,77),1),"")</f>
        <v>C</v>
      </c>
      <c r="E117" s="13">
        <f>IF('Anterior-TXT'!A138&lt;&gt;"",IF(MOD(VALUE(LEFT(A117,1)),2)=1,IF(D117="D",C117,-C117),IF(D117="C",C117,-C117)),"")</f>
        <v>169688.36</v>
      </c>
    </row>
    <row r="118" spans="1:5" x14ac:dyDescent="0.2">
      <c r="A118" s="11" t="str">
        <f>IF('Anterior-TXT'!A139&lt;&gt;"",LEFT('Anterior-TXT'!A139,15),"")</f>
        <v>2.1.3.1.1.01.00</v>
      </c>
      <c r="B118" s="11" t="str">
        <f>IF('Anterior-TXT'!A139&lt;&gt;"",RIGHT(LEFT('Anterior-TXT'!A139,51),34),"")</f>
        <v xml:space="preserve">FORNECEDORES NACIONAIS            </v>
      </c>
      <c r="C118" s="12">
        <f>IF('Anterior-TXT'!A139&lt;&gt;"",VALUE(RIGHT(LEFT('Anterior-TXT'!A139,75),23)),"")</f>
        <v>0</v>
      </c>
      <c r="D118" s="11" t="str">
        <f>IF('Anterior-TXT'!A139&lt;&gt;"",RIGHT(LEFT('Anterior-TXT'!A139,77),1),"")</f>
        <v xml:space="preserve"> </v>
      </c>
      <c r="E118" s="13">
        <f>IF('Anterior-TXT'!A139&lt;&gt;"",IF(MOD(VALUE(LEFT(A118,1)),2)=1,IF(D118="D",C118,-C118),IF(D118="C",C118,-C118)),"")</f>
        <v>0</v>
      </c>
    </row>
    <row r="119" spans="1:5" x14ac:dyDescent="0.2">
      <c r="A119" s="11" t="str">
        <f>IF('Anterior-TXT'!A140&lt;&gt;"",LEFT('Anterior-TXT'!A140,15),"")</f>
        <v>2.1.3.1.1.04.00</v>
      </c>
      <c r="B119" s="11" t="str">
        <f>IF('Anterior-TXT'!A140&lt;&gt;"",RIGHT(LEFT('Anterior-TXT'!A140,51),34),"")</f>
        <v xml:space="preserve">CONTAS A PAGAR CREDORES NACIONAIS </v>
      </c>
      <c r="C119" s="12">
        <f>IF('Anterior-TXT'!A140&lt;&gt;"",VALUE(RIGHT(LEFT('Anterior-TXT'!A140,75),23)),"")</f>
        <v>169688.36</v>
      </c>
      <c r="D119" s="11" t="str">
        <f>IF('Anterior-TXT'!A140&lt;&gt;"",RIGHT(LEFT('Anterior-TXT'!A140,77),1),"")</f>
        <v>C</v>
      </c>
      <c r="E119" s="13">
        <f>IF('Anterior-TXT'!A140&lt;&gt;"",IF(MOD(VALUE(LEFT(A119,1)),2)=1,IF(D119="D",C119,-C119),IF(D119="C",C119,-C119)),"")</f>
        <v>169688.36</v>
      </c>
    </row>
    <row r="120" spans="1:5" x14ac:dyDescent="0.2">
      <c r="A120" s="11" t="str">
        <f>IF('Anterior-TXT'!A141&lt;&gt;"",LEFT('Anterior-TXT'!A141,15),"")</f>
        <v>2.1.3.1.2.00.00</v>
      </c>
      <c r="B120" s="11" t="str">
        <f>IF('Anterior-TXT'!A141&lt;&gt;"",RIGHT(LEFT('Anterior-TXT'!A141,51),34),"")</f>
        <v xml:space="preserve">FORNECED E CONTAS A PAG NACIONAIS </v>
      </c>
      <c r="C120" s="12">
        <f>IF('Anterior-TXT'!A141&lt;&gt;"",VALUE(RIGHT(LEFT('Anterior-TXT'!A141,75),23)),"")</f>
        <v>0</v>
      </c>
      <c r="D120" s="11" t="str">
        <f>IF('Anterior-TXT'!A141&lt;&gt;"",RIGHT(LEFT('Anterior-TXT'!A141,77),1),"")</f>
        <v xml:space="preserve"> </v>
      </c>
      <c r="E120" s="13">
        <f>IF('Anterior-TXT'!A141&lt;&gt;"",IF(MOD(VALUE(LEFT(A120,1)),2)=1,IF(D120="D",C120,-C120),IF(D120="C",C120,-C120)),"")</f>
        <v>0</v>
      </c>
    </row>
    <row r="121" spans="1:5" x14ac:dyDescent="0.2">
      <c r="A121" s="11" t="str">
        <f>IF('Anterior-TXT'!A142&lt;&gt;"",LEFT('Anterior-TXT'!A142,15),"")</f>
        <v>2.1.3.1.2.04.00</v>
      </c>
      <c r="B121" s="11" t="str">
        <f>IF('Anterior-TXT'!A142&lt;&gt;"",RIGHT(LEFT('Anterior-TXT'!A142,51),34),"")</f>
        <v xml:space="preserve">CONTAS A PAGAR CREDORES NACIONAIS </v>
      </c>
      <c r="C121" s="12">
        <f>IF('Anterior-TXT'!A142&lt;&gt;"",VALUE(RIGHT(LEFT('Anterior-TXT'!A142,75),23)),"")</f>
        <v>0</v>
      </c>
      <c r="D121" s="11" t="str">
        <f>IF('Anterior-TXT'!A142&lt;&gt;"",RIGHT(LEFT('Anterior-TXT'!A142,77),1),"")</f>
        <v xml:space="preserve"> </v>
      </c>
      <c r="E121" s="13">
        <f>IF('Anterior-TXT'!A142&lt;&gt;"",IF(MOD(VALUE(LEFT(A121,1)),2)=1,IF(D121="D",C121,-C121),IF(D121="C",C121,-C121)),"")</f>
        <v>0</v>
      </c>
    </row>
    <row r="122" spans="1:5" x14ac:dyDescent="0.2">
      <c r="A122" s="11" t="str">
        <f>IF('Anterior-TXT'!A143&lt;&gt;"",LEFT('Anterior-TXT'!A143,15),"")</f>
        <v>2.1.3.1.4.00.00</v>
      </c>
      <c r="B122" s="11" t="str">
        <f>IF('Anterior-TXT'!A143&lt;&gt;"",RIGHT(LEFT('Anterior-TXT'!A143,51),34),"")</f>
        <v>FORNEC E CONT A PAG NACIONAIS A CP</v>
      </c>
      <c r="C122" s="12">
        <f>IF('Anterior-TXT'!A143&lt;&gt;"",VALUE(RIGHT(LEFT('Anterior-TXT'!A143,75),23)),"")</f>
        <v>0</v>
      </c>
      <c r="D122" s="11" t="str">
        <f>IF('Anterior-TXT'!A143&lt;&gt;"",RIGHT(LEFT('Anterior-TXT'!A143,77),1),"")</f>
        <v xml:space="preserve"> </v>
      </c>
      <c r="E122" s="13">
        <f>IF('Anterior-TXT'!A143&lt;&gt;"",IF(MOD(VALUE(LEFT(A122,1)),2)=1,IF(D122="D",C122,-C122),IF(D122="C",C122,-C122)),"")</f>
        <v>0</v>
      </c>
    </row>
    <row r="123" spans="1:5" x14ac:dyDescent="0.2">
      <c r="A123" s="11" t="str">
        <f>IF('Anterior-TXT'!A144&lt;&gt;"",LEFT('Anterior-TXT'!A144,15),"")</f>
        <v>2.1.3.1.4.04.00</v>
      </c>
      <c r="B123" s="11" t="str">
        <f>IF('Anterior-TXT'!A144&lt;&gt;"",RIGHT(LEFT('Anterior-TXT'!A144,51),34),"")</f>
        <v xml:space="preserve">CONTAS A PAGAR CREDORES NACIONAIS </v>
      </c>
      <c r="C123" s="12">
        <f>IF('Anterior-TXT'!A144&lt;&gt;"",VALUE(RIGHT(LEFT('Anterior-TXT'!A144,75),23)),"")</f>
        <v>0</v>
      </c>
      <c r="D123" s="11" t="str">
        <f>IF('Anterior-TXT'!A144&lt;&gt;"",RIGHT(LEFT('Anterior-TXT'!A144,77),1),"")</f>
        <v xml:space="preserve"> </v>
      </c>
      <c r="E123" s="13">
        <f>IF('Anterior-TXT'!A144&lt;&gt;"",IF(MOD(VALUE(LEFT(A123,1)),2)=1,IF(D123="D",C123,-C123),IF(D123="C",C123,-C123)),"")</f>
        <v>0</v>
      </c>
    </row>
    <row r="124" spans="1:5" x14ac:dyDescent="0.2">
      <c r="A124" s="11" t="str">
        <f>IF('Anterior-TXT'!A145&lt;&gt;"",LEFT('Anterior-TXT'!A145,15),"")</f>
        <v>2.1.3.1.5.00.00</v>
      </c>
      <c r="B124" s="11" t="str">
        <f>IF('Anterior-TXT'!A145&lt;&gt;"",RIGHT(LEFT('Anterior-TXT'!A145,51),34),"")</f>
        <v>FORNEC E CONT A PAG NACIONAIS A CP</v>
      </c>
      <c r="C124" s="12">
        <f>IF('Anterior-TXT'!A145&lt;&gt;"",VALUE(RIGHT(LEFT('Anterior-TXT'!A145,75),23)),"")</f>
        <v>0</v>
      </c>
      <c r="D124" s="11" t="str">
        <f>IF('Anterior-TXT'!A145&lt;&gt;"",RIGHT(LEFT('Anterior-TXT'!A145,77),1),"")</f>
        <v xml:space="preserve"> </v>
      </c>
      <c r="E124" s="13">
        <f>IF('Anterior-TXT'!A145&lt;&gt;"",IF(MOD(VALUE(LEFT(A124,1)),2)=1,IF(D124="D",C124,-C124),IF(D124="C",C124,-C124)),"")</f>
        <v>0</v>
      </c>
    </row>
    <row r="125" spans="1:5" x14ac:dyDescent="0.2">
      <c r="A125" s="11" t="str">
        <f>IF('Anterior-TXT'!A146&lt;&gt;"",LEFT('Anterior-TXT'!A146,15),"")</f>
        <v>2.1.3.1.5.04.00</v>
      </c>
      <c r="B125" s="11" t="str">
        <f>IF('Anterior-TXT'!A146&lt;&gt;"",RIGHT(LEFT('Anterior-TXT'!A146,51),34),"")</f>
        <v xml:space="preserve">CONTAS A PAGAR CREDORES NACIONAIS </v>
      </c>
      <c r="C125" s="12">
        <f>IF('Anterior-TXT'!A146&lt;&gt;"",VALUE(RIGHT(LEFT('Anterior-TXT'!A146,75),23)),"")</f>
        <v>0</v>
      </c>
      <c r="D125" s="11" t="str">
        <f>IF('Anterior-TXT'!A146&lt;&gt;"",RIGHT(LEFT('Anterior-TXT'!A146,77),1),"")</f>
        <v xml:space="preserve"> </v>
      </c>
      <c r="E125" s="13">
        <f>IF('Anterior-TXT'!A146&lt;&gt;"",IF(MOD(VALUE(LEFT(A125,1)),2)=1,IF(D125="D",C125,-C125),IF(D125="C",C125,-C125)),"")</f>
        <v>0</v>
      </c>
    </row>
    <row r="126" spans="1:5" x14ac:dyDescent="0.2">
      <c r="A126" s="11" t="str">
        <f>IF('Anterior-TXT'!A147&lt;&gt;"",LEFT('Anterior-TXT'!A147,15),"")</f>
        <v>2.1.3.2.0.00.00</v>
      </c>
      <c r="B126" s="11" t="str">
        <f>IF('Anterior-TXT'!A147&lt;&gt;"",RIGHT(LEFT('Anterior-TXT'!A147,51),34),"")</f>
        <v>FORNECEDORES E CONTAS A PAG ESTRAN</v>
      </c>
      <c r="C126" s="12">
        <f>IF('Anterior-TXT'!A147&lt;&gt;"",VALUE(RIGHT(LEFT('Anterior-TXT'!A147,75),23)),"")</f>
        <v>0</v>
      </c>
      <c r="D126" s="11" t="str">
        <f>IF('Anterior-TXT'!A147&lt;&gt;"",RIGHT(LEFT('Anterior-TXT'!A147,77),1),"")</f>
        <v xml:space="preserve"> </v>
      </c>
      <c r="E126" s="13">
        <f>IF('Anterior-TXT'!A147&lt;&gt;"",IF(MOD(VALUE(LEFT(A126,1)),2)=1,IF(D126="D",C126,-C126),IF(D126="C",C126,-C126)),"")</f>
        <v>0</v>
      </c>
    </row>
    <row r="127" spans="1:5" x14ac:dyDescent="0.2">
      <c r="A127" s="11" t="str">
        <f>IF('Anterior-TXT'!A148&lt;&gt;"",LEFT('Anterior-TXT'!A148,15),"")</f>
        <v>2.1.3.2.1.00.00</v>
      </c>
      <c r="B127" s="11" t="str">
        <f>IF('Anterior-TXT'!A148&lt;&gt;"",RIGHT(LEFT('Anterior-TXT'!A148,51),34),"")</f>
        <v>FORNECEDORES E CONTAS A PAG ESTRAN</v>
      </c>
      <c r="C127" s="12">
        <f>IF('Anterior-TXT'!A148&lt;&gt;"",VALUE(RIGHT(LEFT('Anterior-TXT'!A148,75),23)),"")</f>
        <v>0</v>
      </c>
      <c r="D127" s="11" t="str">
        <f>IF('Anterior-TXT'!A148&lt;&gt;"",RIGHT(LEFT('Anterior-TXT'!A148,77),1),"")</f>
        <v xml:space="preserve"> </v>
      </c>
      <c r="E127" s="13">
        <f>IF('Anterior-TXT'!A148&lt;&gt;"",IF(MOD(VALUE(LEFT(A127,1)),2)=1,IF(D127="D",C127,-C127),IF(D127="C",C127,-C127)),"")</f>
        <v>0</v>
      </c>
    </row>
    <row r="128" spans="1:5" x14ac:dyDescent="0.2">
      <c r="A128" s="11" t="str">
        <f>IF('Anterior-TXT'!A149&lt;&gt;"",LEFT('Anterior-TXT'!A149,15),"")</f>
        <v>2.1.3.2.1.04.00</v>
      </c>
      <c r="B128" s="11" t="str">
        <f>IF('Anterior-TXT'!A149&lt;&gt;"",RIGHT(LEFT('Anterior-TXT'!A149,51),34),"")</f>
        <v>CONTAS A PAGAR - CREDORES ESTRANGE</v>
      </c>
      <c r="C128" s="12">
        <f>IF('Anterior-TXT'!A149&lt;&gt;"",VALUE(RIGHT(LEFT('Anterior-TXT'!A149,75),23)),"")</f>
        <v>0</v>
      </c>
      <c r="D128" s="11" t="str">
        <f>IF('Anterior-TXT'!A149&lt;&gt;"",RIGHT(LEFT('Anterior-TXT'!A149,77),1),"")</f>
        <v xml:space="preserve"> </v>
      </c>
      <c r="E128" s="13">
        <f>IF('Anterior-TXT'!A149&lt;&gt;"",IF(MOD(VALUE(LEFT(A128,1)),2)=1,IF(D128="D",C128,-C128),IF(D128="C",C128,-C128)),"")</f>
        <v>0</v>
      </c>
    </row>
    <row r="129" spans="1:5" x14ac:dyDescent="0.2">
      <c r="A129" s="11" t="str">
        <f>IF('Anterior-TXT'!A150&lt;&gt;"",LEFT('Anterior-TXT'!A150,15),"")</f>
        <v>2.1.4.0.0.00.00</v>
      </c>
      <c r="B129" s="11" t="str">
        <f>IF('Anterior-TXT'!A150&lt;&gt;"",RIGHT(LEFT('Anterior-TXT'!A150,51),34),"")</f>
        <v xml:space="preserve">OBRIGACOES FISCAIS A CURTO PRAZO  </v>
      </c>
      <c r="C129" s="12">
        <f>IF('Anterior-TXT'!A150&lt;&gt;"",VALUE(RIGHT(LEFT('Anterior-TXT'!A150,75),23)),"")</f>
        <v>0</v>
      </c>
      <c r="D129" s="11" t="str">
        <f>IF('Anterior-TXT'!A150&lt;&gt;"",RIGHT(LEFT('Anterior-TXT'!A150,77),1),"")</f>
        <v xml:space="preserve"> </v>
      </c>
      <c r="E129" s="13">
        <f>IF('Anterior-TXT'!A150&lt;&gt;"",IF(MOD(VALUE(LEFT(A129,1)),2)=1,IF(D129="D",C129,-C129),IF(D129="C",C129,-C129)),"")</f>
        <v>0</v>
      </c>
    </row>
    <row r="130" spans="1:5" x14ac:dyDescent="0.2">
      <c r="A130" s="11" t="str">
        <f>IF('Anterior-TXT'!A151&lt;&gt;"",LEFT('Anterior-TXT'!A151,15),"")</f>
        <v>2.1.4.1.0.00.00</v>
      </c>
      <c r="B130" s="11" t="str">
        <f>IF('Anterior-TXT'!A151&lt;&gt;"",RIGHT(LEFT('Anterior-TXT'!A151,51),34),"")</f>
        <v>OBRIGACOES FISCAIS A CURTO PRAZO C</v>
      </c>
      <c r="C130" s="12">
        <f>IF('Anterior-TXT'!A151&lt;&gt;"",VALUE(RIGHT(LEFT('Anterior-TXT'!A151,75),23)),"")</f>
        <v>0</v>
      </c>
      <c r="D130" s="11" t="str">
        <f>IF('Anterior-TXT'!A151&lt;&gt;"",RIGHT(LEFT('Anterior-TXT'!A151,77),1),"")</f>
        <v xml:space="preserve"> </v>
      </c>
      <c r="E130" s="13">
        <f>IF('Anterior-TXT'!A151&lt;&gt;"",IF(MOD(VALUE(LEFT(A130,1)),2)=1,IF(D130="D",C130,-C130),IF(D130="C",C130,-C130)),"")</f>
        <v>0</v>
      </c>
    </row>
    <row r="131" spans="1:5" x14ac:dyDescent="0.2">
      <c r="A131" s="11" t="str">
        <f>IF('Anterior-TXT'!A152&lt;&gt;"",LEFT('Anterior-TXT'!A152,15),"")</f>
        <v>2.1.4.1.1.00.00</v>
      </c>
      <c r="B131" s="11" t="str">
        <f>IF('Anterior-TXT'!A152&lt;&gt;"",RIGHT(LEFT('Anterior-TXT'!A152,51),34),"")</f>
        <v>OBRIGACOES FISCAIS A CP COM A UNIA</v>
      </c>
      <c r="C131" s="12">
        <f>IF('Anterior-TXT'!A152&lt;&gt;"",VALUE(RIGHT(LEFT('Anterior-TXT'!A152,75),23)),"")</f>
        <v>0</v>
      </c>
      <c r="D131" s="11" t="str">
        <f>IF('Anterior-TXT'!A152&lt;&gt;"",RIGHT(LEFT('Anterior-TXT'!A152,77),1),"")</f>
        <v xml:space="preserve"> </v>
      </c>
      <c r="E131" s="13">
        <f>IF('Anterior-TXT'!A152&lt;&gt;"",IF(MOD(VALUE(LEFT(A131,1)),2)=1,IF(D131="D",C131,-C131),IF(D131="C",C131,-C131)),"")</f>
        <v>0</v>
      </c>
    </row>
    <row r="132" spans="1:5" x14ac:dyDescent="0.2">
      <c r="A132" s="11" t="str">
        <f>IF('Anterior-TXT'!A153&lt;&gt;"",LEFT('Anterior-TXT'!A153,15),"")</f>
        <v>2.1.4.1.1.14.00</v>
      </c>
      <c r="B132" s="11" t="str">
        <f>IF('Anterior-TXT'!A153&lt;&gt;"",RIGHT(LEFT('Anterior-TXT'!A153,51),34),"")</f>
        <v xml:space="preserve">TAXAS                             </v>
      </c>
      <c r="C132" s="12">
        <f>IF('Anterior-TXT'!A153&lt;&gt;"",VALUE(RIGHT(LEFT('Anterior-TXT'!A153,75),23)),"")</f>
        <v>0</v>
      </c>
      <c r="D132" s="11" t="str">
        <f>IF('Anterior-TXT'!A153&lt;&gt;"",RIGHT(LEFT('Anterior-TXT'!A153,77),1),"")</f>
        <v xml:space="preserve"> </v>
      </c>
      <c r="E132" s="13">
        <f>IF('Anterior-TXT'!A153&lt;&gt;"",IF(MOD(VALUE(LEFT(A132,1)),2)=1,IF(D132="D",C132,-C132),IF(D132="C",C132,-C132)),"")</f>
        <v>0</v>
      </c>
    </row>
    <row r="133" spans="1:5" x14ac:dyDescent="0.2">
      <c r="A133" s="11" t="str">
        <f>IF('Anterior-TXT'!A154&lt;&gt;"",LEFT('Anterior-TXT'!A154,15),"")</f>
        <v>2.1.4.1.1.14.02</v>
      </c>
      <c r="B133" s="11" t="str">
        <f>IF('Anterior-TXT'!A154&lt;&gt;"",RIGHT(LEFT('Anterior-TXT'!A154,51),34),"")</f>
        <v xml:space="preserve">TAXA PELA PRESTACAO DE SERVICOS   </v>
      </c>
      <c r="C133" s="12">
        <f>IF('Anterior-TXT'!A154&lt;&gt;"",VALUE(RIGHT(LEFT('Anterior-TXT'!A154,75),23)),"")</f>
        <v>0</v>
      </c>
      <c r="D133" s="11" t="str">
        <f>IF('Anterior-TXT'!A154&lt;&gt;"",RIGHT(LEFT('Anterior-TXT'!A154,77),1),"")</f>
        <v xml:space="preserve"> </v>
      </c>
      <c r="E133" s="13">
        <f>IF('Anterior-TXT'!A154&lt;&gt;"",IF(MOD(VALUE(LEFT(A133,1)),2)=1,IF(D133="D",C133,-C133),IF(D133="C",C133,-C133)),"")</f>
        <v>0</v>
      </c>
    </row>
    <row r="134" spans="1:5" x14ac:dyDescent="0.2">
      <c r="A134" s="11" t="str">
        <f>IF('Anterior-TXT'!A155&lt;&gt;"",LEFT('Anterior-TXT'!A155,15),"")</f>
        <v>2.1.4.1.2.00.00</v>
      </c>
      <c r="B134" s="11" t="str">
        <f>IF('Anterior-TXT'!A155&lt;&gt;"",RIGHT(LEFT('Anterior-TXT'!A155,51),34),"")</f>
        <v>OBRIGACOES FISCAIS A CP COM A UNIA</v>
      </c>
      <c r="C134" s="12">
        <f>IF('Anterior-TXT'!A155&lt;&gt;"",VALUE(RIGHT(LEFT('Anterior-TXT'!A155,75),23)),"")</f>
        <v>0</v>
      </c>
      <c r="D134" s="11" t="str">
        <f>IF('Anterior-TXT'!A155&lt;&gt;"",RIGHT(LEFT('Anterior-TXT'!A155,77),1),"")</f>
        <v xml:space="preserve"> </v>
      </c>
      <c r="E134" s="13">
        <f>IF('Anterior-TXT'!A155&lt;&gt;"",IF(MOD(VALUE(LEFT(A134,1)),2)=1,IF(D134="D",C134,-C134),IF(D134="C",C134,-C134)),"")</f>
        <v>0</v>
      </c>
    </row>
    <row r="135" spans="1:5" x14ac:dyDescent="0.2">
      <c r="A135" s="11" t="str">
        <f>IF('Anterior-TXT'!A156&lt;&gt;"",LEFT('Anterior-TXT'!A156,15),"")</f>
        <v>2.1.4.1.2.11.00</v>
      </c>
      <c r="B135" s="11" t="str">
        <f>IF('Anterior-TXT'!A156&lt;&gt;"",RIGHT(LEFT('Anterior-TXT'!A156,51),34),"")</f>
        <v xml:space="preserve">PIS/PASEP A RECOLHER - INTRA OFSS </v>
      </c>
      <c r="C135" s="12">
        <f>IF('Anterior-TXT'!A156&lt;&gt;"",VALUE(RIGHT(LEFT('Anterior-TXT'!A156,75),23)),"")</f>
        <v>0</v>
      </c>
      <c r="D135" s="11" t="str">
        <f>IF('Anterior-TXT'!A156&lt;&gt;"",RIGHT(LEFT('Anterior-TXT'!A156,77),1),"")</f>
        <v xml:space="preserve"> </v>
      </c>
      <c r="E135" s="13">
        <f>IF('Anterior-TXT'!A156&lt;&gt;"",IF(MOD(VALUE(LEFT(A135,1)),2)=1,IF(D135="D",C135,-C135),IF(D135="C",C135,-C135)),"")</f>
        <v>0</v>
      </c>
    </row>
    <row r="136" spans="1:5" x14ac:dyDescent="0.2">
      <c r="A136" s="11" t="str">
        <f>IF('Anterior-TXT'!A157&lt;&gt;"",LEFT('Anterior-TXT'!A157,15),"")</f>
        <v>2.1.4.1.2.14.00</v>
      </c>
      <c r="B136" s="11" t="str">
        <f>IF('Anterior-TXT'!A157&lt;&gt;"",RIGHT(LEFT('Anterior-TXT'!A157,51),34),"")</f>
        <v xml:space="preserve">TAXAS                             </v>
      </c>
      <c r="C136" s="12">
        <f>IF('Anterior-TXT'!A157&lt;&gt;"",VALUE(RIGHT(LEFT('Anterior-TXT'!A157,75),23)),"")</f>
        <v>0</v>
      </c>
      <c r="D136" s="11" t="str">
        <f>IF('Anterior-TXT'!A157&lt;&gt;"",RIGHT(LEFT('Anterior-TXT'!A157,77),1),"")</f>
        <v xml:space="preserve"> </v>
      </c>
      <c r="E136" s="13">
        <f>IF('Anterior-TXT'!A157&lt;&gt;"",IF(MOD(VALUE(LEFT(A136,1)),2)=1,IF(D136="D",C136,-C136),IF(D136="C",C136,-C136)),"")</f>
        <v>0</v>
      </c>
    </row>
    <row r="137" spans="1:5" x14ac:dyDescent="0.2">
      <c r="A137" s="11" t="str">
        <f>IF('Anterior-TXT'!A158&lt;&gt;"",LEFT('Anterior-TXT'!A158,15),"")</f>
        <v>2.1.4.1.2.14.01</v>
      </c>
      <c r="B137" s="11" t="str">
        <f>IF('Anterior-TXT'!A158&lt;&gt;"",RIGHT(LEFT('Anterior-TXT'!A158,51),34),"")</f>
        <v>TAXA DE FISCALIZACAO OU DE PODER D</v>
      </c>
      <c r="C137" s="12">
        <f>IF('Anterior-TXT'!A158&lt;&gt;"",VALUE(RIGHT(LEFT('Anterior-TXT'!A158,75),23)),"")</f>
        <v>0</v>
      </c>
      <c r="D137" s="11" t="str">
        <f>IF('Anterior-TXT'!A158&lt;&gt;"",RIGHT(LEFT('Anterior-TXT'!A158,77),1),"")</f>
        <v xml:space="preserve"> </v>
      </c>
      <c r="E137" s="13">
        <f>IF('Anterior-TXT'!A158&lt;&gt;"",IF(MOD(VALUE(LEFT(A137,1)),2)=1,IF(D137="D",C137,-C137),IF(D137="C",C137,-C137)),"")</f>
        <v>0</v>
      </c>
    </row>
    <row r="138" spans="1:5" x14ac:dyDescent="0.2">
      <c r="A138" s="11" t="str">
        <f>IF('Anterior-TXT'!A159&lt;&gt;"",LEFT('Anterior-TXT'!A159,15),"")</f>
        <v>2.1.4.1.2.14.02</v>
      </c>
      <c r="B138" s="11" t="str">
        <f>IF('Anterior-TXT'!A159&lt;&gt;"",RIGHT(LEFT('Anterior-TXT'!A159,51),34),"")</f>
        <v xml:space="preserve">TAXA PELA PRESTACAO DE SERVICOS   </v>
      </c>
      <c r="C138" s="12">
        <f>IF('Anterior-TXT'!A159&lt;&gt;"",VALUE(RIGHT(LEFT('Anterior-TXT'!A159,75),23)),"")</f>
        <v>0</v>
      </c>
      <c r="D138" s="11" t="str">
        <f>IF('Anterior-TXT'!A159&lt;&gt;"",RIGHT(LEFT('Anterior-TXT'!A159,77),1),"")</f>
        <v xml:space="preserve"> </v>
      </c>
      <c r="E138" s="13">
        <f>IF('Anterior-TXT'!A159&lt;&gt;"",IF(MOD(VALUE(LEFT(A138,1)),2)=1,IF(D138="D",C138,-C138),IF(D138="C",C138,-C138)),"")</f>
        <v>0</v>
      </c>
    </row>
    <row r="139" spans="1:5" x14ac:dyDescent="0.2">
      <c r="A139" s="11" t="str">
        <f>IF('Anterior-TXT'!A160&lt;&gt;"",LEFT('Anterior-TXT'!A160,15),"")</f>
        <v>2.1.4.1.2.99.00</v>
      </c>
      <c r="B139" s="11" t="str">
        <f>IF('Anterior-TXT'!A160&lt;&gt;"",RIGHT(LEFT('Anterior-TXT'!A160,51),34),"")</f>
        <v>OUTROS TRIB E CONTRIB FEDERAIS A R</v>
      </c>
      <c r="C139" s="12">
        <f>IF('Anterior-TXT'!A160&lt;&gt;"",VALUE(RIGHT(LEFT('Anterior-TXT'!A160,75),23)),"")</f>
        <v>0</v>
      </c>
      <c r="D139" s="11" t="str">
        <f>IF('Anterior-TXT'!A160&lt;&gt;"",RIGHT(LEFT('Anterior-TXT'!A160,77),1),"")</f>
        <v xml:space="preserve"> </v>
      </c>
      <c r="E139" s="13">
        <f>IF('Anterior-TXT'!A160&lt;&gt;"",IF(MOD(VALUE(LEFT(A139,1)),2)=1,IF(D139="D",C139,-C139),IF(D139="C",C139,-C139)),"")</f>
        <v>0</v>
      </c>
    </row>
    <row r="140" spans="1:5" x14ac:dyDescent="0.2">
      <c r="A140" s="11" t="str">
        <f>IF('Anterior-TXT'!A161&lt;&gt;"",LEFT('Anterior-TXT'!A161,15),"")</f>
        <v>2.1.4.2.0.00.00</v>
      </c>
      <c r="B140" s="11" t="str">
        <f>IF('Anterior-TXT'!A161&lt;&gt;"",RIGHT(LEFT('Anterior-TXT'!A161,51),34),"")</f>
        <v>OBRIGACOES FISCAIS A CP COM OS EST</v>
      </c>
      <c r="C140" s="12">
        <f>IF('Anterior-TXT'!A161&lt;&gt;"",VALUE(RIGHT(LEFT('Anterior-TXT'!A161,75),23)),"")</f>
        <v>0</v>
      </c>
      <c r="D140" s="11" t="str">
        <f>IF('Anterior-TXT'!A161&lt;&gt;"",RIGHT(LEFT('Anterior-TXT'!A161,77),1),"")</f>
        <v xml:space="preserve"> </v>
      </c>
      <c r="E140" s="13">
        <f>IF('Anterior-TXT'!A161&lt;&gt;"",IF(MOD(VALUE(LEFT(A140,1)),2)=1,IF(D140="D",C140,-C140),IF(D140="C",C140,-C140)),"")</f>
        <v>0</v>
      </c>
    </row>
    <row r="141" spans="1:5" x14ac:dyDescent="0.2">
      <c r="A141" s="11" t="str">
        <f>IF('Anterior-TXT'!A162&lt;&gt;"",LEFT('Anterior-TXT'!A162,15),"")</f>
        <v>2.1.4.2.1.00.00</v>
      </c>
      <c r="B141" s="11" t="str">
        <f>IF('Anterior-TXT'!A162&lt;&gt;"",RIGHT(LEFT('Anterior-TXT'!A162,51),34),"")</f>
        <v>OBRIGACOES FISCAIS A CP COM OS EST</v>
      </c>
      <c r="C141" s="12">
        <f>IF('Anterior-TXT'!A162&lt;&gt;"",VALUE(RIGHT(LEFT('Anterior-TXT'!A162,75),23)),"")</f>
        <v>0</v>
      </c>
      <c r="D141" s="11" t="str">
        <f>IF('Anterior-TXT'!A162&lt;&gt;"",RIGHT(LEFT('Anterior-TXT'!A162,77),1),"")</f>
        <v xml:space="preserve"> </v>
      </c>
      <c r="E141" s="13">
        <f>IF('Anterior-TXT'!A162&lt;&gt;"",IF(MOD(VALUE(LEFT(A141,1)),2)=1,IF(D141="D",C141,-C141),IF(D141="C",C141,-C141)),"")</f>
        <v>0</v>
      </c>
    </row>
    <row r="142" spans="1:5" x14ac:dyDescent="0.2">
      <c r="A142" s="11" t="str">
        <f>IF('Anterior-TXT'!A163&lt;&gt;"",LEFT('Anterior-TXT'!A163,15),"")</f>
        <v>2.1.4.2.1.06.00</v>
      </c>
      <c r="B142" s="11" t="str">
        <f>IF('Anterior-TXT'!A163&lt;&gt;"",RIGHT(LEFT('Anterior-TXT'!A163,51),34),"")</f>
        <v>TAXA DE LICENCIAMENTO ANUAL DE VEI</v>
      </c>
      <c r="C142" s="12">
        <f>IF('Anterior-TXT'!A163&lt;&gt;"",VALUE(RIGHT(LEFT('Anterior-TXT'!A163,75),23)),"")</f>
        <v>0</v>
      </c>
      <c r="D142" s="11" t="str">
        <f>IF('Anterior-TXT'!A163&lt;&gt;"",RIGHT(LEFT('Anterior-TXT'!A163,77),1),"")</f>
        <v xml:space="preserve"> </v>
      </c>
      <c r="E142" s="13">
        <f>IF('Anterior-TXT'!A163&lt;&gt;"",IF(MOD(VALUE(LEFT(A142,1)),2)=1,IF(D142="D",C142,-C142),IF(D142="C",C142,-C142)),"")</f>
        <v>0</v>
      </c>
    </row>
    <row r="143" spans="1:5" x14ac:dyDescent="0.2">
      <c r="A143" s="11" t="str">
        <f>IF('Anterior-TXT'!A164&lt;&gt;"",LEFT('Anterior-TXT'!A164,15),"")</f>
        <v>2.1.4.2.1.08.00</v>
      </c>
      <c r="B143" s="11" t="str">
        <f>IF('Anterior-TXT'!A164&lt;&gt;"",RIGHT(LEFT('Anterior-TXT'!A164,51),34),"")</f>
        <v xml:space="preserve">TAXA DE LICENCIAMENTO AMBIENTAL   </v>
      </c>
      <c r="C143" s="12">
        <f>IF('Anterior-TXT'!A164&lt;&gt;"",VALUE(RIGHT(LEFT('Anterior-TXT'!A164,75),23)),"")</f>
        <v>0</v>
      </c>
      <c r="D143" s="11" t="str">
        <f>IF('Anterior-TXT'!A164&lt;&gt;"",RIGHT(LEFT('Anterior-TXT'!A164,77),1),"")</f>
        <v xml:space="preserve"> </v>
      </c>
      <c r="E143" s="13">
        <f>IF('Anterior-TXT'!A164&lt;&gt;"",IF(MOD(VALUE(LEFT(A143,1)),2)=1,IF(D143="D",C143,-C143),IF(D143="C",C143,-C143)),"")</f>
        <v>0</v>
      </c>
    </row>
    <row r="144" spans="1:5" x14ac:dyDescent="0.2">
      <c r="A144" s="11" t="str">
        <f>IF('Anterior-TXT'!A165&lt;&gt;"",LEFT('Anterior-TXT'!A165,15),"")</f>
        <v>2.1.4.3.0.00.00</v>
      </c>
      <c r="B144" s="11" t="str">
        <f>IF('Anterior-TXT'!A165&lt;&gt;"",RIGHT(LEFT('Anterior-TXT'!A165,51),34),"")</f>
        <v>OBRIGAC FISCAIS A CP COM OS MUNICI</v>
      </c>
      <c r="C144" s="12">
        <f>IF('Anterior-TXT'!A165&lt;&gt;"",VALUE(RIGHT(LEFT('Anterior-TXT'!A165,75),23)),"")</f>
        <v>0</v>
      </c>
      <c r="D144" s="11" t="str">
        <f>IF('Anterior-TXT'!A165&lt;&gt;"",RIGHT(LEFT('Anterior-TXT'!A165,77),1),"")</f>
        <v xml:space="preserve"> </v>
      </c>
      <c r="E144" s="13">
        <f>IF('Anterior-TXT'!A165&lt;&gt;"",IF(MOD(VALUE(LEFT(A144,1)),2)=1,IF(D144="D",C144,-C144),IF(D144="C",C144,-C144)),"")</f>
        <v>0</v>
      </c>
    </row>
    <row r="145" spans="1:5" x14ac:dyDescent="0.2">
      <c r="A145" s="11" t="str">
        <f>IF('Anterior-TXT'!A166&lt;&gt;"",LEFT('Anterior-TXT'!A166,15),"")</f>
        <v>2.1.4.3.5.00.00</v>
      </c>
      <c r="B145" s="11" t="str">
        <f>IF('Anterior-TXT'!A166&lt;&gt;"",RIGHT(LEFT('Anterior-TXT'!A166,51),34),"")</f>
        <v xml:space="preserve">OBRIGAC FISCAIS A CP COM OS MUNIC </v>
      </c>
      <c r="C145" s="12">
        <f>IF('Anterior-TXT'!A166&lt;&gt;"",VALUE(RIGHT(LEFT('Anterior-TXT'!A166,75),23)),"")</f>
        <v>0</v>
      </c>
      <c r="D145" s="11" t="str">
        <f>IF('Anterior-TXT'!A166&lt;&gt;"",RIGHT(LEFT('Anterior-TXT'!A166,77),1),"")</f>
        <v xml:space="preserve"> </v>
      </c>
      <c r="E145" s="13">
        <f>IF('Anterior-TXT'!A166&lt;&gt;"",IF(MOD(VALUE(LEFT(A145,1)),2)=1,IF(D145="D",C145,-C145),IF(D145="C",C145,-C145)),"")</f>
        <v>0</v>
      </c>
    </row>
    <row r="146" spans="1:5" x14ac:dyDescent="0.2">
      <c r="A146" s="11" t="str">
        <f>IF('Anterior-TXT'!A167&lt;&gt;"",LEFT('Anterior-TXT'!A167,15),"")</f>
        <v>2.1.4.3.5.02.00</v>
      </c>
      <c r="B146" s="11" t="str">
        <f>IF('Anterior-TXT'!A167&lt;&gt;"",RIGHT(LEFT('Anterior-TXT'!A167,51),34),"")</f>
        <v>IPTU/TLP A RECOLHER - INTER OFSS M</v>
      </c>
      <c r="C146" s="12">
        <f>IF('Anterior-TXT'!A167&lt;&gt;"",VALUE(RIGHT(LEFT('Anterior-TXT'!A167,75),23)),"")</f>
        <v>0</v>
      </c>
      <c r="D146" s="11" t="str">
        <f>IF('Anterior-TXT'!A167&lt;&gt;"",RIGHT(LEFT('Anterior-TXT'!A167,77),1),"")</f>
        <v xml:space="preserve"> </v>
      </c>
      <c r="E146" s="13">
        <f>IF('Anterior-TXT'!A167&lt;&gt;"",IF(MOD(VALUE(LEFT(A146,1)),2)=1,IF(D146="D",C146,-C146),IF(D146="C",C146,-C146)),"")</f>
        <v>0</v>
      </c>
    </row>
    <row r="147" spans="1:5" x14ac:dyDescent="0.2">
      <c r="A147" s="11" t="str">
        <f>IF('Anterior-TXT'!A168&lt;&gt;"",LEFT('Anterior-TXT'!A168,15),"")</f>
        <v>2.1.4.3.5.14.00</v>
      </c>
      <c r="B147" s="11" t="str">
        <f>IF('Anterior-TXT'!A168&lt;&gt;"",RIGHT(LEFT('Anterior-TXT'!A168,51),34),"")</f>
        <v xml:space="preserve">TAXAS                             </v>
      </c>
      <c r="C147" s="12">
        <f>IF('Anterior-TXT'!A168&lt;&gt;"",VALUE(RIGHT(LEFT('Anterior-TXT'!A168,75),23)),"")</f>
        <v>0</v>
      </c>
      <c r="D147" s="11" t="str">
        <f>IF('Anterior-TXT'!A168&lt;&gt;"",RIGHT(LEFT('Anterior-TXT'!A168,77),1),"")</f>
        <v xml:space="preserve"> </v>
      </c>
      <c r="E147" s="13">
        <f>IF('Anterior-TXT'!A168&lt;&gt;"",IF(MOD(VALUE(LEFT(A147,1)),2)=1,IF(D147="D",C147,-C147),IF(D147="C",C147,-C147)),"")</f>
        <v>0</v>
      </c>
    </row>
    <row r="148" spans="1:5" x14ac:dyDescent="0.2">
      <c r="A148" s="11" t="str">
        <f>IF('Anterior-TXT'!A169&lt;&gt;"",LEFT('Anterior-TXT'!A169,15),"")</f>
        <v>2.1.4.3.5.14.01</v>
      </c>
      <c r="B148" s="11" t="str">
        <f>IF('Anterior-TXT'!A169&lt;&gt;"",RIGHT(LEFT('Anterior-TXT'!A169,51),34),"")</f>
        <v>TAXA DE FISCALIZACAO OU DE PODER D</v>
      </c>
      <c r="C148" s="12">
        <f>IF('Anterior-TXT'!A169&lt;&gt;"",VALUE(RIGHT(LEFT('Anterior-TXT'!A169,75),23)),"")</f>
        <v>0</v>
      </c>
      <c r="D148" s="11" t="str">
        <f>IF('Anterior-TXT'!A169&lt;&gt;"",RIGHT(LEFT('Anterior-TXT'!A169,77),1),"")</f>
        <v xml:space="preserve"> </v>
      </c>
      <c r="E148" s="13">
        <f>IF('Anterior-TXT'!A169&lt;&gt;"",IF(MOD(VALUE(LEFT(A148,1)),2)=1,IF(D148="D",C148,-C148),IF(D148="C",C148,-C148)),"")</f>
        <v>0</v>
      </c>
    </row>
    <row r="149" spans="1:5" x14ac:dyDescent="0.2">
      <c r="A149" s="11" t="str">
        <f>IF('Anterior-TXT'!A170&lt;&gt;"",LEFT('Anterior-TXT'!A170,15),"")</f>
        <v>2.1.4.3.5.14.02</v>
      </c>
      <c r="B149" s="11" t="str">
        <f>IF('Anterior-TXT'!A170&lt;&gt;"",RIGHT(LEFT('Anterior-TXT'!A170,51),34),"")</f>
        <v xml:space="preserve">TAXA PELA PRESTACAO DE SERVICOS   </v>
      </c>
      <c r="C149" s="12">
        <f>IF('Anterior-TXT'!A170&lt;&gt;"",VALUE(RIGHT(LEFT('Anterior-TXT'!A170,75),23)),"")</f>
        <v>0</v>
      </c>
      <c r="D149" s="11" t="str">
        <f>IF('Anterior-TXT'!A170&lt;&gt;"",RIGHT(LEFT('Anterior-TXT'!A170,77),1),"")</f>
        <v xml:space="preserve"> </v>
      </c>
      <c r="E149" s="13">
        <f>IF('Anterior-TXT'!A170&lt;&gt;"",IF(MOD(VALUE(LEFT(A149,1)),2)=1,IF(D149="D",C149,-C149),IF(D149="C",C149,-C149)),"")</f>
        <v>0</v>
      </c>
    </row>
    <row r="150" spans="1:5" x14ac:dyDescent="0.2">
      <c r="A150" s="11" t="str">
        <f>IF('Anterior-TXT'!A171&lt;&gt;"",LEFT('Anterior-TXT'!A171,15),"")</f>
        <v>2.1.4.3.5.99.00</v>
      </c>
      <c r="B150" s="11" t="str">
        <f>IF('Anterior-TXT'!A171&lt;&gt;"",RIGHT(LEFT('Anterior-TXT'!A171,51),34),"")</f>
        <v>OUTROS TRIB E CONTRIB MUNIC A RECO</v>
      </c>
      <c r="C150" s="12">
        <f>IF('Anterior-TXT'!A171&lt;&gt;"",VALUE(RIGHT(LEFT('Anterior-TXT'!A171,75),23)),"")</f>
        <v>0</v>
      </c>
      <c r="D150" s="11" t="str">
        <f>IF('Anterior-TXT'!A171&lt;&gt;"",RIGHT(LEFT('Anterior-TXT'!A171,77),1),"")</f>
        <v xml:space="preserve"> </v>
      </c>
      <c r="E150" s="13">
        <f>IF('Anterior-TXT'!A171&lt;&gt;"",IF(MOD(VALUE(LEFT(A150,1)),2)=1,IF(D150="D",C150,-C150),IF(D150="C",C150,-C150)),"")</f>
        <v>0</v>
      </c>
    </row>
    <row r="151" spans="1:5" x14ac:dyDescent="0.2">
      <c r="A151" s="11" t="str">
        <f>IF('Anterior-TXT'!A172&lt;&gt;"",LEFT('Anterior-TXT'!A172,15),"")</f>
        <v>2.1.8.0.0.00.00</v>
      </c>
      <c r="B151" s="11" t="str">
        <f>IF('Anterior-TXT'!A172&lt;&gt;"",RIGHT(LEFT('Anterior-TXT'!A172,51),34),"")</f>
        <v xml:space="preserve">DEMAIS OBRIGAÇÕES A CURTO PRAZO   </v>
      </c>
      <c r="C151" s="12">
        <f>IF('Anterior-TXT'!A172&lt;&gt;"",VALUE(RIGHT(LEFT('Anterior-TXT'!A172,75),23)),"")</f>
        <v>50102.11</v>
      </c>
      <c r="D151" s="11" t="str">
        <f>IF('Anterior-TXT'!A172&lt;&gt;"",RIGHT(LEFT('Anterior-TXT'!A172,77),1),"")</f>
        <v>C</v>
      </c>
      <c r="E151" s="13">
        <f>IF('Anterior-TXT'!A172&lt;&gt;"",IF(MOD(VALUE(LEFT(A151,1)),2)=1,IF(D151="D",C151,-C151),IF(D151="C",C151,-C151)),"")</f>
        <v>50102.11</v>
      </c>
    </row>
    <row r="152" spans="1:5" x14ac:dyDescent="0.2">
      <c r="A152" s="11" t="str">
        <f>IF('Anterior-TXT'!A173&lt;&gt;"",LEFT('Anterior-TXT'!A173,15),"")</f>
        <v>2.1.8.8.0.00.00</v>
      </c>
      <c r="B152" s="11" t="str">
        <f>IF('Anterior-TXT'!A173&lt;&gt;"",RIGHT(LEFT('Anterior-TXT'!A173,51),34),"")</f>
        <v xml:space="preserve">VALORES RESTITUIVEIS              </v>
      </c>
      <c r="C152" s="12">
        <f>IF('Anterior-TXT'!A173&lt;&gt;"",VALUE(RIGHT(LEFT('Anterior-TXT'!A173,75),23)),"")</f>
        <v>49238.63</v>
      </c>
      <c r="D152" s="11" t="str">
        <f>IF('Anterior-TXT'!A173&lt;&gt;"",RIGHT(LEFT('Anterior-TXT'!A173,77),1),"")</f>
        <v>C</v>
      </c>
      <c r="E152" s="13">
        <f>IF('Anterior-TXT'!A173&lt;&gt;"",IF(MOD(VALUE(LEFT(A152,1)),2)=1,IF(D152="D",C152,-C152),IF(D152="C",C152,-C152)),"")</f>
        <v>49238.63</v>
      </c>
    </row>
    <row r="153" spans="1:5" x14ac:dyDescent="0.2">
      <c r="A153" s="11" t="str">
        <f>IF('Anterior-TXT'!A174&lt;&gt;"",LEFT('Anterior-TXT'!A174,15),"")</f>
        <v>2.1.8.8.1.00.00</v>
      </c>
      <c r="B153" s="11" t="str">
        <f>IF('Anterior-TXT'!A174&lt;&gt;"",RIGHT(LEFT('Anterior-TXT'!A174,51),34),"")</f>
        <v>VALORES RESTITUIVEIS - CONSOLIDACA</v>
      </c>
      <c r="C153" s="12">
        <f>IF('Anterior-TXT'!A174&lt;&gt;"",VALUE(RIGHT(LEFT('Anterior-TXT'!A174,75),23)),"")</f>
        <v>49238.63</v>
      </c>
      <c r="D153" s="11" t="str">
        <f>IF('Anterior-TXT'!A174&lt;&gt;"",RIGHT(LEFT('Anterior-TXT'!A174,77),1),"")</f>
        <v>C</v>
      </c>
      <c r="E153" s="13">
        <f>IF('Anterior-TXT'!A174&lt;&gt;"",IF(MOD(VALUE(LEFT(A153,1)),2)=1,IF(D153="D",C153,-C153),IF(D153="C",C153,-C153)),"")</f>
        <v>49238.63</v>
      </c>
    </row>
    <row r="154" spans="1:5" x14ac:dyDescent="0.2">
      <c r="A154" s="11" t="str">
        <f>IF('Anterior-TXT'!A175&lt;&gt;"",LEFT('Anterior-TXT'!A175,15),"")</f>
        <v>2.1.8.8.1.01.00</v>
      </c>
      <c r="B154" s="11" t="str">
        <f>IF('Anterior-TXT'!A175&lt;&gt;"",RIGHT(LEFT('Anterior-TXT'!A175,51),34),"")</f>
        <v xml:space="preserve">CONSIGNACOES                      </v>
      </c>
      <c r="C154" s="12">
        <f>IF('Anterior-TXT'!A175&lt;&gt;"",VALUE(RIGHT(LEFT('Anterior-TXT'!A175,75),23)),"")</f>
        <v>4938.63</v>
      </c>
      <c r="D154" s="11" t="str">
        <f>IF('Anterior-TXT'!A175&lt;&gt;"",RIGHT(LEFT('Anterior-TXT'!A175,77),1),"")</f>
        <v>C</v>
      </c>
      <c r="E154" s="13">
        <f>IF('Anterior-TXT'!A175&lt;&gt;"",IF(MOD(VALUE(LEFT(A154,1)),2)=1,IF(D154="D",C154,-C154),IF(D154="C",C154,-C154)),"")</f>
        <v>4938.63</v>
      </c>
    </row>
    <row r="155" spans="1:5" x14ac:dyDescent="0.2">
      <c r="A155" s="11" t="str">
        <f>IF('Anterior-TXT'!A176&lt;&gt;"",LEFT('Anterior-TXT'!A176,15),"")</f>
        <v>2.1.8.8.1.01.01</v>
      </c>
      <c r="B155" s="11" t="str">
        <f>IF('Anterior-TXT'!A176&lt;&gt;"",RIGHT(LEFT('Anterior-TXT'!A176,51),34),"")</f>
        <v xml:space="preserve">PSSS - VENCIMENTOS E VANTAGENS    </v>
      </c>
      <c r="C155" s="12">
        <f>IF('Anterior-TXT'!A176&lt;&gt;"",VALUE(RIGHT(LEFT('Anterior-TXT'!A176,75),23)),"")</f>
        <v>0</v>
      </c>
      <c r="D155" s="11" t="str">
        <f>IF('Anterior-TXT'!A176&lt;&gt;"",RIGHT(LEFT('Anterior-TXT'!A176,77),1),"")</f>
        <v xml:space="preserve"> </v>
      </c>
      <c r="E155" s="13">
        <f>IF('Anterior-TXT'!A176&lt;&gt;"",IF(MOD(VALUE(LEFT(A155,1)),2)=1,IF(D155="D",C155,-C155),IF(D155="C",C155,-C155)),"")</f>
        <v>0</v>
      </c>
    </row>
    <row r="156" spans="1:5" x14ac:dyDescent="0.2">
      <c r="A156" s="11" t="str">
        <f>IF('Anterior-TXT'!A177&lt;&gt;"",LEFT('Anterior-TXT'!A177,15),"")</f>
        <v>2.1.8.8.1.01.02</v>
      </c>
      <c r="B156" s="11" t="str">
        <f>IF('Anterior-TXT'!A177&lt;&gt;"",RIGHT(LEFT('Anterior-TXT'!A177,51),34),"")</f>
        <v xml:space="preserve">INSS                              </v>
      </c>
      <c r="C156" s="12">
        <f>IF('Anterior-TXT'!A177&lt;&gt;"",VALUE(RIGHT(LEFT('Anterior-TXT'!A177,75),23)),"")</f>
        <v>0</v>
      </c>
      <c r="D156" s="11" t="str">
        <f>IF('Anterior-TXT'!A177&lt;&gt;"",RIGHT(LEFT('Anterior-TXT'!A177,77),1),"")</f>
        <v xml:space="preserve"> </v>
      </c>
      <c r="E156" s="13">
        <f>IF('Anterior-TXT'!A177&lt;&gt;"",IF(MOD(VALUE(LEFT(A156,1)),2)=1,IF(D156="D",C156,-C156),IF(D156="C",C156,-C156)),"")</f>
        <v>0</v>
      </c>
    </row>
    <row r="157" spans="1:5" x14ac:dyDescent="0.2">
      <c r="A157" s="11" t="str">
        <f>IF('Anterior-TXT'!A178&lt;&gt;"",LEFT('Anterior-TXT'!A178,15),"")</f>
        <v>2.1.8.8.1.01.04</v>
      </c>
      <c r="B157" s="11" t="str">
        <f>IF('Anterior-TXT'!A178&lt;&gt;"",RIGHT(LEFT('Anterior-TXT'!A178,51),34),"")</f>
        <v xml:space="preserve">IRRF DEVIDO AO TESOURO NACIONAL   </v>
      </c>
      <c r="C157" s="12">
        <f>IF('Anterior-TXT'!A178&lt;&gt;"",VALUE(RIGHT(LEFT('Anterior-TXT'!A178,75),23)),"")</f>
        <v>0</v>
      </c>
      <c r="D157" s="11" t="str">
        <f>IF('Anterior-TXT'!A178&lt;&gt;"",RIGHT(LEFT('Anterior-TXT'!A178,77),1),"")</f>
        <v xml:space="preserve"> </v>
      </c>
      <c r="E157" s="13">
        <f>IF('Anterior-TXT'!A178&lt;&gt;"",IF(MOD(VALUE(LEFT(A157,1)),2)=1,IF(D157="D",C157,-C157),IF(D157="C",C157,-C157)),"")</f>
        <v>0</v>
      </c>
    </row>
    <row r="158" spans="1:5" x14ac:dyDescent="0.2">
      <c r="A158" s="11" t="str">
        <f>IF('Anterior-TXT'!A179&lt;&gt;"",LEFT('Anterior-TXT'!A179,15),"")</f>
        <v>2.1.8.8.1.01.05</v>
      </c>
      <c r="B158" s="11" t="str">
        <f>IF('Anterior-TXT'!A179&lt;&gt;"",RIGHT(LEFT('Anterior-TXT'!A179,51),34),"")</f>
        <v>INDENIZACOES E RESTITUICOES DEVIDA</v>
      </c>
      <c r="C158" s="12">
        <f>IF('Anterior-TXT'!A179&lt;&gt;"",VALUE(RIGHT(LEFT('Anterior-TXT'!A179,75),23)),"")</f>
        <v>0</v>
      </c>
      <c r="D158" s="11" t="str">
        <f>IF('Anterior-TXT'!A179&lt;&gt;"",RIGHT(LEFT('Anterior-TXT'!A179,77),1),"")</f>
        <v xml:space="preserve"> </v>
      </c>
      <c r="E158" s="13">
        <f>IF('Anterior-TXT'!A179&lt;&gt;"",IF(MOD(VALUE(LEFT(A158,1)),2)=1,IF(D158="D",C158,-C158),IF(D158="C",C158,-C158)),"")</f>
        <v>0</v>
      </c>
    </row>
    <row r="159" spans="1:5" x14ac:dyDescent="0.2">
      <c r="A159" s="11" t="str">
        <f>IF('Anterior-TXT'!A180&lt;&gt;"",LEFT('Anterior-TXT'!A180,15),"")</f>
        <v>2.1.8.8.1.01.06</v>
      </c>
      <c r="B159" s="11" t="str">
        <f>IF('Anterior-TXT'!A180&lt;&gt;"",RIGHT(LEFT('Anterior-TXT'!A180,51),34),"")</f>
        <v>IMPOSTOS E CONTRIB DIVERSOS DEVIDO</v>
      </c>
      <c r="C159" s="12">
        <f>IF('Anterior-TXT'!A180&lt;&gt;"",VALUE(RIGHT(LEFT('Anterior-TXT'!A180,75),23)),"")</f>
        <v>4938.63</v>
      </c>
      <c r="D159" s="11" t="str">
        <f>IF('Anterior-TXT'!A180&lt;&gt;"",RIGHT(LEFT('Anterior-TXT'!A180,77),1),"")</f>
        <v>C</v>
      </c>
      <c r="E159" s="13">
        <f>IF('Anterior-TXT'!A180&lt;&gt;"",IF(MOD(VALUE(LEFT(A159,1)),2)=1,IF(D159="D",C159,-C159),IF(D159="C",C159,-C159)),"")</f>
        <v>4938.63</v>
      </c>
    </row>
    <row r="160" spans="1:5" x14ac:dyDescent="0.2">
      <c r="A160" s="11" t="str">
        <f>IF('Anterior-TXT'!A181&lt;&gt;"",LEFT('Anterior-TXT'!A181,15),"")</f>
        <v>2.1.8.8.1.01.09</v>
      </c>
      <c r="B160" s="11" t="str">
        <f>IF('Anterior-TXT'!A181&lt;&gt;"",RIGHT(LEFT('Anterior-TXT'!A181,51),34),"")</f>
        <v xml:space="preserve">ISS                               </v>
      </c>
      <c r="C160" s="12">
        <f>IF('Anterior-TXT'!A181&lt;&gt;"",VALUE(RIGHT(LEFT('Anterior-TXT'!A181,75),23)),"")</f>
        <v>0</v>
      </c>
      <c r="D160" s="11" t="str">
        <f>IF('Anterior-TXT'!A181&lt;&gt;"",RIGHT(LEFT('Anterior-TXT'!A181,77),1),"")</f>
        <v xml:space="preserve"> </v>
      </c>
      <c r="E160" s="13">
        <f>IF('Anterior-TXT'!A181&lt;&gt;"",IF(MOD(VALUE(LEFT(A160,1)),2)=1,IF(D160="D",C160,-C160),IF(D160="C",C160,-C160)),"")</f>
        <v>0</v>
      </c>
    </row>
    <row r="161" spans="1:5" x14ac:dyDescent="0.2">
      <c r="A161" s="11" t="str">
        <f>IF('Anterior-TXT'!A182&lt;&gt;"",LEFT('Anterior-TXT'!A182,15),"")</f>
        <v>2.1.8.8.1.01.14</v>
      </c>
      <c r="B161" s="11" t="str">
        <f>IF('Anterior-TXT'!A182&lt;&gt;"",RIGHT(LEFT('Anterior-TXT'!A182,51),34),"")</f>
        <v xml:space="preserve">PENSAO ALIMENTICIA                </v>
      </c>
      <c r="C161" s="12">
        <f>IF('Anterior-TXT'!A182&lt;&gt;"",VALUE(RIGHT(LEFT('Anterior-TXT'!A182,75),23)),"")</f>
        <v>0</v>
      </c>
      <c r="D161" s="11" t="str">
        <f>IF('Anterior-TXT'!A182&lt;&gt;"",RIGHT(LEFT('Anterior-TXT'!A182,77),1),"")</f>
        <v xml:space="preserve"> </v>
      </c>
      <c r="E161" s="13">
        <f>IF('Anterior-TXT'!A182&lt;&gt;"",IF(MOD(VALUE(LEFT(A161,1)),2)=1,IF(D161="D",C161,-C161),IF(D161="C",C161,-C161)),"")</f>
        <v>0</v>
      </c>
    </row>
    <row r="162" spans="1:5" x14ac:dyDescent="0.2">
      <c r="A162" s="11" t="str">
        <f>IF('Anterior-TXT'!A183&lt;&gt;"",LEFT('Anterior-TXT'!A183,15),"")</f>
        <v>2.1.8.8.1.01.15</v>
      </c>
      <c r="B162" s="11" t="str">
        <f>IF('Anterior-TXT'!A183&lt;&gt;"",RIGHT(LEFT('Anterior-TXT'!A183,51),34),"")</f>
        <v>PLANOS DE PREVIDENCIA E ASSISTENCI</v>
      </c>
      <c r="C162" s="12">
        <f>IF('Anterior-TXT'!A183&lt;&gt;"",VALUE(RIGHT(LEFT('Anterior-TXT'!A183,75),23)),"")</f>
        <v>0</v>
      </c>
      <c r="D162" s="11" t="str">
        <f>IF('Anterior-TXT'!A183&lt;&gt;"",RIGHT(LEFT('Anterior-TXT'!A183,77),1),"")</f>
        <v xml:space="preserve"> </v>
      </c>
      <c r="E162" s="13">
        <f>IF('Anterior-TXT'!A183&lt;&gt;"",IF(MOD(VALUE(LEFT(A162,1)),2)=1,IF(D162="D",C162,-C162),IF(D162="C",C162,-C162)),"")</f>
        <v>0</v>
      </c>
    </row>
    <row r="163" spans="1:5" x14ac:dyDescent="0.2">
      <c r="A163" s="11" t="str">
        <f>IF('Anterior-TXT'!A184&lt;&gt;"",LEFT('Anterior-TXT'!A184,15),"")</f>
        <v>2.1.8.8.1.01.19</v>
      </c>
      <c r="B163" s="11" t="str">
        <f>IF('Anterior-TXT'!A184&lt;&gt;"",RIGHT(LEFT('Anterior-TXT'!A184,51),34),"")</f>
        <v xml:space="preserve">RETENCOES - ASSOCIACOES           </v>
      </c>
      <c r="C163" s="12">
        <f>IF('Anterior-TXT'!A184&lt;&gt;"",VALUE(RIGHT(LEFT('Anterior-TXT'!A184,75),23)),"")</f>
        <v>0</v>
      </c>
      <c r="D163" s="11" t="str">
        <f>IF('Anterior-TXT'!A184&lt;&gt;"",RIGHT(LEFT('Anterior-TXT'!A184,77),1),"")</f>
        <v xml:space="preserve"> </v>
      </c>
      <c r="E163" s="13">
        <f>IF('Anterior-TXT'!A184&lt;&gt;"",IF(MOD(VALUE(LEFT(A163,1)),2)=1,IF(D163="D",C163,-C163),IF(D163="C",C163,-C163)),"")</f>
        <v>0</v>
      </c>
    </row>
    <row r="164" spans="1:5" x14ac:dyDescent="0.2">
      <c r="A164" s="11" t="str">
        <f>IF('Anterior-TXT'!A185&lt;&gt;"",LEFT('Anterior-TXT'!A185,15),"")</f>
        <v>2.1.8.8.1.01.21</v>
      </c>
      <c r="B164" s="11" t="str">
        <f>IF('Anterior-TXT'!A185&lt;&gt;"",RIGHT(LEFT('Anterior-TXT'!A185,51),34),"")</f>
        <v xml:space="preserve">RETENCOES - PLANOS DE SEGUROS     </v>
      </c>
      <c r="C164" s="12">
        <f>IF('Anterior-TXT'!A185&lt;&gt;"",VALUE(RIGHT(LEFT('Anterior-TXT'!A185,75),23)),"")</f>
        <v>0</v>
      </c>
      <c r="D164" s="11" t="str">
        <f>IF('Anterior-TXT'!A185&lt;&gt;"",RIGHT(LEFT('Anterior-TXT'!A185,77),1),"")</f>
        <v xml:space="preserve"> </v>
      </c>
      <c r="E164" s="13">
        <f>IF('Anterior-TXT'!A185&lt;&gt;"",IF(MOD(VALUE(LEFT(A164,1)),2)=1,IF(D164="D",C164,-C164),IF(D164="C",C164,-C164)),"")</f>
        <v>0</v>
      </c>
    </row>
    <row r="165" spans="1:5" x14ac:dyDescent="0.2">
      <c r="A165" s="11" t="str">
        <f>IF('Anterior-TXT'!A186&lt;&gt;"",LEFT('Anterior-TXT'!A186,15),"")</f>
        <v>2.1.8.8.1.01.22</v>
      </c>
      <c r="B165" s="11" t="str">
        <f>IF('Anterior-TXT'!A186&lt;&gt;"",RIGHT(LEFT('Anterior-TXT'!A186,51),34),"")</f>
        <v>RETENCOES - EMPRESTIMOS E FINANCIA</v>
      </c>
      <c r="C165" s="12">
        <f>IF('Anterior-TXT'!A186&lt;&gt;"",VALUE(RIGHT(LEFT('Anterior-TXT'!A186,75),23)),"")</f>
        <v>0</v>
      </c>
      <c r="D165" s="11" t="str">
        <f>IF('Anterior-TXT'!A186&lt;&gt;"",RIGHT(LEFT('Anterior-TXT'!A186,77),1),"")</f>
        <v xml:space="preserve"> </v>
      </c>
      <c r="E165" s="13">
        <f>IF('Anterior-TXT'!A186&lt;&gt;"",IF(MOD(VALUE(LEFT(A165,1)),2)=1,IF(D165="D",C165,-C165),IF(D165="C",C165,-C165)),"")</f>
        <v>0</v>
      </c>
    </row>
    <row r="166" spans="1:5" x14ac:dyDescent="0.2">
      <c r="A166" s="11" t="str">
        <f>IF('Anterior-TXT'!A187&lt;&gt;"",LEFT('Anterior-TXT'!A187,15),"")</f>
        <v>2.1.8.8.1.01.27</v>
      </c>
      <c r="B166" s="11" t="str">
        <f>IF('Anterior-TXT'!A187&lt;&gt;"",RIGHT(LEFT('Anterior-TXT'!A187,51),34),"")</f>
        <v xml:space="preserve">PREVIDENCIA COMPLEMENTAR SERVIDOR </v>
      </c>
      <c r="C166" s="12">
        <f>IF('Anterior-TXT'!A187&lt;&gt;"",VALUE(RIGHT(LEFT('Anterior-TXT'!A187,75),23)),"")</f>
        <v>0</v>
      </c>
      <c r="D166" s="11" t="str">
        <f>IF('Anterior-TXT'!A187&lt;&gt;"",RIGHT(LEFT('Anterior-TXT'!A187,77),1),"")</f>
        <v xml:space="preserve"> </v>
      </c>
      <c r="E166" s="13">
        <f>IF('Anterior-TXT'!A187&lt;&gt;"",IF(MOD(VALUE(LEFT(A166,1)),2)=1,IF(D166="D",C166,-C166),IF(D166="C",C166,-C166)),"")</f>
        <v>0</v>
      </c>
    </row>
    <row r="167" spans="1:5" x14ac:dyDescent="0.2">
      <c r="A167" s="11" t="str">
        <f>IF('Anterior-TXT'!A188&lt;&gt;"",LEFT('Anterior-TXT'!A188,15),"")</f>
        <v>2.1.8.8.1.01.28</v>
      </c>
      <c r="B167" s="11" t="str">
        <f>IF('Anterior-TXT'!A188&lt;&gt;"",RIGHT(LEFT('Anterior-TXT'!A188,51),34),"")</f>
        <v xml:space="preserve">DEPOSITOS RETIDOS DE FORNECEDORES </v>
      </c>
      <c r="C167" s="12">
        <f>IF('Anterior-TXT'!A188&lt;&gt;"",VALUE(RIGHT(LEFT('Anterior-TXT'!A188,75),23)),"")</f>
        <v>0</v>
      </c>
      <c r="D167" s="11" t="str">
        <f>IF('Anterior-TXT'!A188&lt;&gt;"",RIGHT(LEFT('Anterior-TXT'!A188,77),1),"")</f>
        <v xml:space="preserve"> </v>
      </c>
      <c r="E167" s="13">
        <f>IF('Anterior-TXT'!A188&lt;&gt;"",IF(MOD(VALUE(LEFT(A167,1)),2)=1,IF(D167="D",C167,-C167),IF(D167="C",C167,-C167)),"")</f>
        <v>0</v>
      </c>
    </row>
    <row r="168" spans="1:5" x14ac:dyDescent="0.2">
      <c r="A168" s="11" t="str">
        <f>IF('Anterior-TXT'!A189&lt;&gt;"",LEFT('Anterior-TXT'!A189,15),"")</f>
        <v>2.1.8.8.1.04.00</v>
      </c>
      <c r="B168" s="11" t="str">
        <f>IF('Anterior-TXT'!A189&lt;&gt;"",RIGHT(LEFT('Anterior-TXT'!A189,51),34),"")</f>
        <v xml:space="preserve">DEPOSITOS NAO JUDICIAIS           </v>
      </c>
      <c r="C168" s="12">
        <f>IF('Anterior-TXT'!A189&lt;&gt;"",VALUE(RIGHT(LEFT('Anterior-TXT'!A189,75),23)),"")</f>
        <v>44300</v>
      </c>
      <c r="D168" s="11" t="str">
        <f>IF('Anterior-TXT'!A189&lt;&gt;"",RIGHT(LEFT('Anterior-TXT'!A189,77),1),"")</f>
        <v>C</v>
      </c>
      <c r="E168" s="13">
        <f>IF('Anterior-TXT'!A189&lt;&gt;"",IF(MOD(VALUE(LEFT(A168,1)),2)=1,IF(D168="D",C168,-C168),IF(D168="C",C168,-C168)),"")</f>
        <v>44300</v>
      </c>
    </row>
    <row r="169" spans="1:5" x14ac:dyDescent="0.2">
      <c r="A169" s="11" t="str">
        <f>IF('Anterior-TXT'!A190&lt;&gt;"",LEFT('Anterior-TXT'!A190,15),"")</f>
        <v>2.1.8.8.1.04.09</v>
      </c>
      <c r="B169" s="11" t="str">
        <f>IF('Anterior-TXT'!A190&lt;&gt;"",RIGHT(LEFT('Anterior-TXT'!A190,51),34),"")</f>
        <v xml:space="preserve">DEPOSITOS DE TERCEIROS            </v>
      </c>
      <c r="C169" s="12">
        <f>IF('Anterior-TXT'!A190&lt;&gt;"",VALUE(RIGHT(LEFT('Anterior-TXT'!A190,75),23)),"")</f>
        <v>44280</v>
      </c>
      <c r="D169" s="11" t="str">
        <f>IF('Anterior-TXT'!A190&lt;&gt;"",RIGHT(LEFT('Anterior-TXT'!A190,77),1),"")</f>
        <v>C</v>
      </c>
      <c r="E169" s="13">
        <f>IF('Anterior-TXT'!A190&lt;&gt;"",IF(MOD(VALUE(LEFT(A169,1)),2)=1,IF(D169="D",C169,-C169),IF(D169="C",C169,-C169)),"")</f>
        <v>44280</v>
      </c>
    </row>
    <row r="170" spans="1:5" x14ac:dyDescent="0.2">
      <c r="A170" s="11" t="str">
        <f>IF('Anterior-TXT'!A191&lt;&gt;"",LEFT('Anterior-TXT'!A191,15),"")</f>
        <v>2.1.8.8.1.04.47</v>
      </c>
      <c r="B170" s="11" t="str">
        <f>IF('Anterior-TXT'!A191&lt;&gt;"",RIGHT(LEFT('Anterior-TXT'!A191,51),34),"")</f>
        <v>DEPOSITOS POR DEVOLUCAO DE VALORES</v>
      </c>
      <c r="C170" s="12">
        <f>IF('Anterior-TXT'!A191&lt;&gt;"",VALUE(RIGHT(LEFT('Anterior-TXT'!A191,75),23)),"")</f>
        <v>20</v>
      </c>
      <c r="D170" s="11" t="str">
        <f>IF('Anterior-TXT'!A191&lt;&gt;"",RIGHT(LEFT('Anterior-TXT'!A191,77),1),"")</f>
        <v>C</v>
      </c>
      <c r="E170" s="13">
        <f>IF('Anterior-TXT'!A191&lt;&gt;"",IF(MOD(VALUE(LEFT(A170,1)),2)=1,IF(D170="D",C170,-C170),IF(D170="C",C170,-C170)),"")</f>
        <v>20</v>
      </c>
    </row>
    <row r="171" spans="1:5" x14ac:dyDescent="0.2">
      <c r="A171" s="11" t="str">
        <f>IF('Anterior-TXT'!A192&lt;&gt;"",LEFT('Anterior-TXT'!A192,15),"")</f>
        <v>2.1.8.9.0.00.00</v>
      </c>
      <c r="B171" s="11" t="str">
        <f>IF('Anterior-TXT'!A192&lt;&gt;"",RIGHT(LEFT('Anterior-TXT'!A192,51),34),"")</f>
        <v xml:space="preserve">OUTRAS OBRIGACOES A CURTO PRAZO   </v>
      </c>
      <c r="C171" s="12">
        <f>IF('Anterior-TXT'!A192&lt;&gt;"",VALUE(RIGHT(LEFT('Anterior-TXT'!A192,75),23)),"")</f>
        <v>863.48</v>
      </c>
      <c r="D171" s="11" t="str">
        <f>IF('Anterior-TXT'!A192&lt;&gt;"",RIGHT(LEFT('Anterior-TXT'!A192,77),1),"")</f>
        <v>C</v>
      </c>
      <c r="E171" s="13">
        <f>IF('Anterior-TXT'!A192&lt;&gt;"",IF(MOD(VALUE(LEFT(A171,1)),2)=1,IF(D171="D",C171,-C171),IF(D171="C",C171,-C171)),"")</f>
        <v>863.48</v>
      </c>
    </row>
    <row r="172" spans="1:5" x14ac:dyDescent="0.2">
      <c r="A172" s="11" t="str">
        <f>IF('Anterior-TXT'!A193&lt;&gt;"",LEFT('Anterior-TXT'!A193,15),"")</f>
        <v>2.1.8.9.1.00.00</v>
      </c>
      <c r="B172" s="11" t="str">
        <f>IF('Anterior-TXT'!A193&lt;&gt;"",RIGHT(LEFT('Anterior-TXT'!A193,51),34),"")</f>
        <v>OUTRAS OBRIGACOES A CURTO PRAZO-CO</v>
      </c>
      <c r="C172" s="12">
        <f>IF('Anterior-TXT'!A193&lt;&gt;"",VALUE(RIGHT(LEFT('Anterior-TXT'!A193,75),23)),"")</f>
        <v>863.48</v>
      </c>
      <c r="D172" s="11" t="str">
        <f>IF('Anterior-TXT'!A193&lt;&gt;"",RIGHT(LEFT('Anterior-TXT'!A193,77),1),"")</f>
        <v>C</v>
      </c>
      <c r="E172" s="13">
        <f>IF('Anterior-TXT'!A193&lt;&gt;"",IF(MOD(VALUE(LEFT(A172,1)),2)=1,IF(D172="D",C172,-C172),IF(D172="C",C172,-C172)),"")</f>
        <v>863.48</v>
      </c>
    </row>
    <row r="173" spans="1:5" x14ac:dyDescent="0.2">
      <c r="A173" s="11" t="str">
        <f>IF('Anterior-TXT'!A194&lt;&gt;"",LEFT('Anterior-TXT'!A194,15),"")</f>
        <v>2.1.8.9.1.01.00</v>
      </c>
      <c r="B173" s="11" t="str">
        <f>IF('Anterior-TXT'!A194&lt;&gt;"",RIGHT(LEFT('Anterior-TXT'!A194,51),34),"")</f>
        <v>INDENIZACOES, RESTITUICOES E COMPE</v>
      </c>
      <c r="C173" s="12">
        <f>IF('Anterior-TXT'!A194&lt;&gt;"",VALUE(RIGHT(LEFT('Anterior-TXT'!A194,75),23)),"")</f>
        <v>435.3</v>
      </c>
      <c r="D173" s="11" t="str">
        <f>IF('Anterior-TXT'!A194&lt;&gt;"",RIGHT(LEFT('Anterior-TXT'!A194,77),1),"")</f>
        <v>C</v>
      </c>
      <c r="E173" s="13">
        <f>IF('Anterior-TXT'!A194&lt;&gt;"",IF(MOD(VALUE(LEFT(A173,1)),2)=1,IF(D173="D",C173,-C173),IF(D173="C",C173,-C173)),"")</f>
        <v>435.3</v>
      </c>
    </row>
    <row r="174" spans="1:5" x14ac:dyDescent="0.2">
      <c r="A174" s="11" t="str">
        <f>IF('Anterior-TXT'!A195&lt;&gt;"",LEFT('Anterior-TXT'!A195,15),"")</f>
        <v>2.1.8.9.1.02.00</v>
      </c>
      <c r="B174" s="11" t="str">
        <f>IF('Anterior-TXT'!A195&lt;&gt;"",RIGHT(LEFT('Anterior-TXT'!A195,51),34),"")</f>
        <v xml:space="preserve">DIARIAS A PAGAR                   </v>
      </c>
      <c r="C174" s="12">
        <f>IF('Anterior-TXT'!A195&lt;&gt;"",VALUE(RIGHT(LEFT('Anterior-TXT'!A195,75),23)),"")</f>
        <v>428.18</v>
      </c>
      <c r="D174" s="11" t="str">
        <f>IF('Anterior-TXT'!A195&lt;&gt;"",RIGHT(LEFT('Anterior-TXT'!A195,77),1),"")</f>
        <v>C</v>
      </c>
      <c r="E174" s="13">
        <f>IF('Anterior-TXT'!A195&lt;&gt;"",IF(MOD(VALUE(LEFT(A174,1)),2)=1,IF(D174="D",C174,-C174),IF(D174="C",C174,-C174)),"")</f>
        <v>428.18</v>
      </c>
    </row>
    <row r="175" spans="1:5" x14ac:dyDescent="0.2">
      <c r="A175" s="11" t="str">
        <f>IF('Anterior-TXT'!A196&lt;&gt;"",LEFT('Anterior-TXT'!A196,15),"")</f>
        <v>2.1.8.9.1.19.00</v>
      </c>
      <c r="B175" s="11" t="str">
        <f>IF('Anterior-TXT'!A196&lt;&gt;"",RIGHT(LEFT('Anterior-TXT'!A196,51),34),"")</f>
        <v>INCENTIVOS A EDUCAÇÃO, CULTURA E O</v>
      </c>
      <c r="C175" s="12">
        <f>IF('Anterior-TXT'!A196&lt;&gt;"",VALUE(RIGHT(LEFT('Anterior-TXT'!A196,75),23)),"")</f>
        <v>0</v>
      </c>
      <c r="D175" s="11" t="str">
        <f>IF('Anterior-TXT'!A196&lt;&gt;"",RIGHT(LEFT('Anterior-TXT'!A196,77),1),"")</f>
        <v xml:space="preserve"> </v>
      </c>
      <c r="E175" s="13">
        <f>IF('Anterior-TXT'!A196&lt;&gt;"",IF(MOD(VALUE(LEFT(A175,1)),2)=1,IF(D175="D",C175,-C175),IF(D175="C",C175,-C175)),"")</f>
        <v>0</v>
      </c>
    </row>
    <row r="176" spans="1:5" x14ac:dyDescent="0.2">
      <c r="A176" s="11" t="str">
        <f>IF('Anterior-TXT'!A197&lt;&gt;"",LEFT('Anterior-TXT'!A197,15),"")</f>
        <v>2.1.8.9.1.36.00</v>
      </c>
      <c r="B176" s="11" t="str">
        <f>IF('Anterior-TXT'!A197&lt;&gt;"",RIGHT(LEFT('Anterior-TXT'!A197,51),34),"")</f>
        <v xml:space="preserve">VALORES EM TRANSITO EXIGIVEIS     </v>
      </c>
      <c r="C176" s="12">
        <f>IF('Anterior-TXT'!A197&lt;&gt;"",VALUE(RIGHT(LEFT('Anterior-TXT'!A197,75),23)),"")</f>
        <v>0</v>
      </c>
      <c r="D176" s="11" t="str">
        <f>IF('Anterior-TXT'!A197&lt;&gt;"",RIGHT(LEFT('Anterior-TXT'!A197,77),1),"")</f>
        <v xml:space="preserve"> </v>
      </c>
      <c r="E176" s="13">
        <f>IF('Anterior-TXT'!A197&lt;&gt;"",IF(MOD(VALUE(LEFT(A176,1)),2)=1,IF(D176="D",C176,-C176),IF(D176="C",C176,-C176)),"")</f>
        <v>0</v>
      </c>
    </row>
    <row r="177" spans="1:5" x14ac:dyDescent="0.2">
      <c r="A177" s="11" t="str">
        <f>IF('Anterior-TXT'!A198&lt;&gt;"",LEFT('Anterior-TXT'!A198,15),"")</f>
        <v>2.1.8.9.1.36.01</v>
      </c>
      <c r="B177" s="11" t="str">
        <f>IF('Anterior-TXT'!A198&lt;&gt;"",RIGHT(LEFT('Anterior-TXT'!A198,51),34),"")</f>
        <v>GRU-VALORES EM TRANSITO PARA ESTOR</v>
      </c>
      <c r="C177" s="12">
        <f>IF('Anterior-TXT'!A198&lt;&gt;"",VALUE(RIGHT(LEFT('Anterior-TXT'!A198,75),23)),"")</f>
        <v>0</v>
      </c>
      <c r="D177" s="11" t="str">
        <f>IF('Anterior-TXT'!A198&lt;&gt;"",RIGHT(LEFT('Anterior-TXT'!A198,77),1),"")</f>
        <v xml:space="preserve"> </v>
      </c>
      <c r="E177" s="13">
        <f>IF('Anterior-TXT'!A198&lt;&gt;"",IF(MOD(VALUE(LEFT(A177,1)),2)=1,IF(D177="D",C177,-C177),IF(D177="C",C177,-C177)),"")</f>
        <v>0</v>
      </c>
    </row>
    <row r="178" spans="1:5" x14ac:dyDescent="0.2">
      <c r="A178" s="11" t="str">
        <f>IF('Anterior-TXT'!A199&lt;&gt;"",LEFT('Anterior-TXT'!A199,15),"")</f>
        <v>2.1.8.9.1.36.03</v>
      </c>
      <c r="B178" s="11" t="str">
        <f>IF('Anterior-TXT'!A199&lt;&gt;"",RIGHT(LEFT('Anterior-TXT'!A199,51),34),"")</f>
        <v xml:space="preserve">ORDENS BANCARIAS CANCELADAS       </v>
      </c>
      <c r="C178" s="12">
        <f>IF('Anterior-TXT'!A199&lt;&gt;"",VALUE(RIGHT(LEFT('Anterior-TXT'!A199,75),23)),"")</f>
        <v>0</v>
      </c>
      <c r="D178" s="11" t="str">
        <f>IF('Anterior-TXT'!A199&lt;&gt;"",RIGHT(LEFT('Anterior-TXT'!A199,77),1),"")</f>
        <v xml:space="preserve"> </v>
      </c>
      <c r="E178" s="13">
        <f>IF('Anterior-TXT'!A199&lt;&gt;"",IF(MOD(VALUE(LEFT(A178,1)),2)=1,IF(D178="D",C178,-C178),IF(D178="C",C178,-C178)),"")</f>
        <v>0</v>
      </c>
    </row>
    <row r="179" spans="1:5" x14ac:dyDescent="0.2">
      <c r="A179" s="11" t="str">
        <f>IF('Anterior-TXT'!A200&lt;&gt;"",LEFT('Anterior-TXT'!A200,15),"")</f>
        <v>2.1.8.9.1.36.10</v>
      </c>
      <c r="B179" s="11" t="str">
        <f>IF('Anterior-TXT'!A200&lt;&gt;"",RIGHT(LEFT('Anterior-TXT'!A200,51),34),"")</f>
        <v>FATURA - CARTAO DE PAGAMENTO DO GO</v>
      </c>
      <c r="C179" s="12">
        <f>IF('Anterior-TXT'!A200&lt;&gt;"",VALUE(RIGHT(LEFT('Anterior-TXT'!A200,75),23)),"")</f>
        <v>0</v>
      </c>
      <c r="D179" s="11" t="str">
        <f>IF('Anterior-TXT'!A200&lt;&gt;"",RIGHT(LEFT('Anterior-TXT'!A200,77),1),"")</f>
        <v xml:space="preserve"> </v>
      </c>
      <c r="E179" s="13">
        <f>IF('Anterior-TXT'!A200&lt;&gt;"",IF(MOD(VALUE(LEFT(A179,1)),2)=1,IF(D179="D",C179,-C179),IF(D179="C",C179,-C179)),"")</f>
        <v>0</v>
      </c>
    </row>
    <row r="180" spans="1:5" x14ac:dyDescent="0.2">
      <c r="A180" s="11" t="str">
        <f>IF('Anterior-TXT'!A201&lt;&gt;"",LEFT('Anterior-TXT'!A201,15),"")</f>
        <v>2.1.8.9.1.45.00</v>
      </c>
      <c r="B180" s="11" t="str">
        <f>IF('Anterior-TXT'!A201&lt;&gt;"",RIGHT(LEFT('Anterior-TXT'!A201,51),34),"")</f>
        <v xml:space="preserve">RECURSOS DA GRU                   </v>
      </c>
      <c r="C180" s="12">
        <f>IF('Anterior-TXT'!A201&lt;&gt;"",VALUE(RIGHT(LEFT('Anterior-TXT'!A201,75),23)),"")</f>
        <v>0</v>
      </c>
      <c r="D180" s="11" t="str">
        <f>IF('Anterior-TXT'!A201&lt;&gt;"",RIGHT(LEFT('Anterior-TXT'!A201,77),1),"")</f>
        <v xml:space="preserve"> </v>
      </c>
      <c r="E180" s="13">
        <f>IF('Anterior-TXT'!A201&lt;&gt;"",IF(MOD(VALUE(LEFT(A180,1)),2)=1,IF(D180="D",C180,-C180),IF(D180="C",C180,-C180)),"")</f>
        <v>0</v>
      </c>
    </row>
    <row r="181" spans="1:5" x14ac:dyDescent="0.2">
      <c r="A181" s="11" t="str">
        <f>IF('Anterior-TXT'!A202&lt;&gt;"",LEFT('Anterior-TXT'!A202,15),"")</f>
        <v>2.1.8.9.2.00.00</v>
      </c>
      <c r="B181" s="11" t="str">
        <f>IF('Anterior-TXT'!A202&lt;&gt;"",RIGHT(LEFT('Anterior-TXT'!A202,51),34),"")</f>
        <v>OUTRAS OBRIGACOES A CURTO PRAZO-IN</v>
      </c>
      <c r="C181" s="12">
        <f>IF('Anterior-TXT'!A202&lt;&gt;"",VALUE(RIGHT(LEFT('Anterior-TXT'!A202,75),23)),"")</f>
        <v>0</v>
      </c>
      <c r="D181" s="11" t="str">
        <f>IF('Anterior-TXT'!A202&lt;&gt;"",RIGHT(LEFT('Anterior-TXT'!A202,77),1),"")</f>
        <v xml:space="preserve"> </v>
      </c>
      <c r="E181" s="13">
        <f>IF('Anterior-TXT'!A202&lt;&gt;"",IF(MOD(VALUE(LEFT(A181,1)),2)=1,IF(D181="D",C181,-C181),IF(D181="C",C181,-C181)),"")</f>
        <v>0</v>
      </c>
    </row>
    <row r="182" spans="1:5" x14ac:dyDescent="0.2">
      <c r="A182" s="11" t="str">
        <f>IF('Anterior-TXT'!A203&lt;&gt;"",LEFT('Anterior-TXT'!A203,15),"")</f>
        <v>2.1.8.9.2.01.00</v>
      </c>
      <c r="B182" s="11" t="str">
        <f>IF('Anterior-TXT'!A203&lt;&gt;"",RIGHT(LEFT('Anterior-TXT'!A203,51),34),"")</f>
        <v>INDENIZACOES, RESTITUICOES E COMPE</v>
      </c>
      <c r="C182" s="12">
        <f>IF('Anterior-TXT'!A203&lt;&gt;"",VALUE(RIGHT(LEFT('Anterior-TXT'!A203,75),23)),"")</f>
        <v>0</v>
      </c>
      <c r="D182" s="11" t="str">
        <f>IF('Anterior-TXT'!A203&lt;&gt;"",RIGHT(LEFT('Anterior-TXT'!A203,77),1),"")</f>
        <v xml:space="preserve"> </v>
      </c>
      <c r="E182" s="13">
        <f>IF('Anterior-TXT'!A203&lt;&gt;"",IF(MOD(VALUE(LEFT(A182,1)),2)=1,IF(D182="D",C182,-C182),IF(D182="C",C182,-C182)),"")</f>
        <v>0</v>
      </c>
    </row>
    <row r="183" spans="1:5" x14ac:dyDescent="0.2">
      <c r="A183" s="11" t="str">
        <f>IF('Anterior-TXT'!A204&lt;&gt;"",LEFT('Anterior-TXT'!A204,15),"")</f>
        <v>2.1.8.9.2.45.00</v>
      </c>
      <c r="B183" s="11" t="str">
        <f>IF('Anterior-TXT'!A204&lt;&gt;"",RIGHT(LEFT('Anterior-TXT'!A204,51),34),"")</f>
        <v xml:space="preserve">RECURSOS DA GRU - INTRA OFSS      </v>
      </c>
      <c r="C183" s="12">
        <f>IF('Anterior-TXT'!A204&lt;&gt;"",VALUE(RIGHT(LEFT('Anterior-TXT'!A204,75),23)),"")</f>
        <v>0</v>
      </c>
      <c r="D183" s="11" t="str">
        <f>IF('Anterior-TXT'!A204&lt;&gt;"",RIGHT(LEFT('Anterior-TXT'!A204,77),1),"")</f>
        <v xml:space="preserve"> </v>
      </c>
      <c r="E183" s="13">
        <f>IF('Anterior-TXT'!A204&lt;&gt;"",IF(MOD(VALUE(LEFT(A183,1)),2)=1,IF(D183="D",C183,-C183),IF(D183="C",C183,-C183)),"")</f>
        <v>0</v>
      </c>
    </row>
    <row r="184" spans="1:5" x14ac:dyDescent="0.2">
      <c r="A184" s="11" t="str">
        <f>IF('Anterior-TXT'!A205&lt;&gt;"",LEFT('Anterior-TXT'!A205,15),"")</f>
        <v>2.1.8.9.4.00.00</v>
      </c>
      <c r="B184" s="11" t="str">
        <f>IF('Anterior-TXT'!A205&lt;&gt;"",RIGHT(LEFT('Anterior-TXT'!A205,51),34),"")</f>
        <v>OUTRAS OBRIGACOES A CP - INTER OFS</v>
      </c>
      <c r="C184" s="12">
        <f>IF('Anterior-TXT'!A205&lt;&gt;"",VALUE(RIGHT(LEFT('Anterior-TXT'!A205,75),23)),"")</f>
        <v>0</v>
      </c>
      <c r="D184" s="11" t="str">
        <f>IF('Anterior-TXT'!A205&lt;&gt;"",RIGHT(LEFT('Anterior-TXT'!A205,77),1),"")</f>
        <v xml:space="preserve"> </v>
      </c>
      <c r="E184" s="13">
        <f>IF('Anterior-TXT'!A205&lt;&gt;"",IF(MOD(VALUE(LEFT(A184,1)),2)=1,IF(D184="D",C184,-C184),IF(D184="C",C184,-C184)),"")</f>
        <v>0</v>
      </c>
    </row>
    <row r="185" spans="1:5" x14ac:dyDescent="0.2">
      <c r="A185" s="11" t="str">
        <f>IF('Anterior-TXT'!A206&lt;&gt;"",LEFT('Anterior-TXT'!A206,15),"")</f>
        <v>2.1.8.9.4.01.00</v>
      </c>
      <c r="B185" s="11" t="str">
        <f>IF('Anterior-TXT'!A206&lt;&gt;"",RIGHT(LEFT('Anterior-TXT'!A206,51),34),"")</f>
        <v>INDENIZAC, RESTITUIC E COMPENSAC -</v>
      </c>
      <c r="C185" s="12">
        <f>IF('Anterior-TXT'!A206&lt;&gt;"",VALUE(RIGHT(LEFT('Anterior-TXT'!A206,75),23)),"")</f>
        <v>0</v>
      </c>
      <c r="D185" s="11" t="str">
        <f>IF('Anterior-TXT'!A206&lt;&gt;"",RIGHT(LEFT('Anterior-TXT'!A206,77),1),"")</f>
        <v xml:space="preserve"> </v>
      </c>
      <c r="E185" s="13">
        <f>IF('Anterior-TXT'!A206&lt;&gt;"",IF(MOD(VALUE(LEFT(A185,1)),2)=1,IF(D185="D",C185,-C185),IF(D185="C",C185,-C185)),"")</f>
        <v>0</v>
      </c>
    </row>
    <row r="186" spans="1:5" x14ac:dyDescent="0.2">
      <c r="A186" s="11" t="str">
        <f>IF('Anterior-TXT'!A207&lt;&gt;"",LEFT('Anterior-TXT'!A207,15),"")</f>
        <v>2.3.0.0.0.00.00</v>
      </c>
      <c r="B186" s="11" t="str">
        <f>IF('Anterior-TXT'!A207&lt;&gt;"",RIGHT(LEFT('Anterior-TXT'!A207,51),34),"")</f>
        <v xml:space="preserve">PATRIMONIO LIQUIDO                </v>
      </c>
      <c r="C186" s="12">
        <f>IF('Anterior-TXT'!A207&lt;&gt;"",VALUE(RIGHT(LEFT('Anterior-TXT'!A207,75),23)),"")</f>
        <v>272752961.44</v>
      </c>
      <c r="D186" s="11" t="str">
        <f>IF('Anterior-TXT'!A207&lt;&gt;"",RIGHT(LEFT('Anterior-TXT'!A207,77),1),"")</f>
        <v>C</v>
      </c>
      <c r="E186" s="13">
        <f>IF('Anterior-TXT'!A207&lt;&gt;"",IF(MOD(VALUE(LEFT(A186,1)),2)=1,IF(D186="D",C186,-C186),IF(D186="C",C186,-C186)),"")</f>
        <v>272752961.44</v>
      </c>
    </row>
    <row r="187" spans="1:5" x14ac:dyDescent="0.2">
      <c r="A187" s="11" t="str">
        <f>IF('Anterior-TXT'!A208&lt;&gt;"",LEFT('Anterior-TXT'!A208,15),"")</f>
        <v>2.3.3.0.0.00.00</v>
      </c>
      <c r="B187" s="11" t="str">
        <f>IF('Anterior-TXT'!A208&lt;&gt;"",RIGHT(LEFT('Anterior-TXT'!A208,51),34),"")</f>
        <v xml:space="preserve">RESERVAS DE CAPITAL               </v>
      </c>
      <c r="C187" s="12">
        <f>IF('Anterior-TXT'!A208&lt;&gt;"",VALUE(RIGHT(LEFT('Anterior-TXT'!A208,75),23)),"")</f>
        <v>10567.56</v>
      </c>
      <c r="D187" s="11" t="str">
        <f>IF('Anterior-TXT'!A208&lt;&gt;"",RIGHT(LEFT('Anterior-TXT'!A208,77),1),"")</f>
        <v>C</v>
      </c>
      <c r="E187" s="13">
        <f>IF('Anterior-TXT'!A208&lt;&gt;"",IF(MOD(VALUE(LEFT(A187,1)),2)=1,IF(D187="D",C187,-C187),IF(D187="C",C187,-C187)),"")</f>
        <v>10567.56</v>
      </c>
    </row>
    <row r="188" spans="1:5" x14ac:dyDescent="0.2">
      <c r="A188" s="11" t="str">
        <f>IF('Anterior-TXT'!A209&lt;&gt;"",LEFT('Anterior-TXT'!A209,15),"")</f>
        <v>2.3.3.9.0.00.00</v>
      </c>
      <c r="B188" s="11" t="str">
        <f>IF('Anterior-TXT'!A209&lt;&gt;"",RIGHT(LEFT('Anterior-TXT'!A209,51),34),"")</f>
        <v xml:space="preserve">OUTRAS RESERVAS DE CAPITAL        </v>
      </c>
      <c r="C188" s="12">
        <f>IF('Anterior-TXT'!A209&lt;&gt;"",VALUE(RIGHT(LEFT('Anterior-TXT'!A209,75),23)),"")</f>
        <v>10567.56</v>
      </c>
      <c r="D188" s="11" t="str">
        <f>IF('Anterior-TXT'!A209&lt;&gt;"",RIGHT(LEFT('Anterior-TXT'!A209,77),1),"")</f>
        <v>C</v>
      </c>
      <c r="E188" s="13">
        <f>IF('Anterior-TXT'!A209&lt;&gt;"",IF(MOD(VALUE(LEFT(A188,1)),2)=1,IF(D188="D",C188,-C188),IF(D188="C",C188,-C188)),"")</f>
        <v>10567.56</v>
      </c>
    </row>
    <row r="189" spans="1:5" x14ac:dyDescent="0.2">
      <c r="A189" s="11" t="str">
        <f>IF('Anterior-TXT'!A210&lt;&gt;"",LEFT('Anterior-TXT'!A210,15),"")</f>
        <v>2.3.3.9.1.00.00</v>
      </c>
      <c r="B189" s="11" t="str">
        <f>IF('Anterior-TXT'!A210&lt;&gt;"",RIGHT(LEFT('Anterior-TXT'!A210,51),34),"")</f>
        <v>OUTRAS RESERVAS DE CAPITAL - CONSO</v>
      </c>
      <c r="C189" s="12">
        <f>IF('Anterior-TXT'!A210&lt;&gt;"",VALUE(RIGHT(LEFT('Anterior-TXT'!A210,75),23)),"")</f>
        <v>10567.56</v>
      </c>
      <c r="D189" s="11" t="str">
        <f>IF('Anterior-TXT'!A210&lt;&gt;"",RIGHT(LEFT('Anterior-TXT'!A210,77),1),"")</f>
        <v>C</v>
      </c>
      <c r="E189" s="13">
        <f>IF('Anterior-TXT'!A210&lt;&gt;"",IF(MOD(VALUE(LEFT(A189,1)),2)=1,IF(D189="D",C189,-C189),IF(D189="C",C189,-C189)),"")</f>
        <v>10567.56</v>
      </c>
    </row>
    <row r="190" spans="1:5" x14ac:dyDescent="0.2">
      <c r="A190" s="11" t="str">
        <f>IF('Anterior-TXT'!A211&lt;&gt;"",LEFT('Anterior-TXT'!A211,15),"")</f>
        <v>2.3.3.9.1.02.00</v>
      </c>
      <c r="B190" s="11" t="str">
        <f>IF('Anterior-TXT'!A211&lt;&gt;"",RIGHT(LEFT('Anterior-TXT'!A211,51),34),"")</f>
        <v>RESERVAS DE DOACOES E SUBVENCOES P</v>
      </c>
      <c r="C190" s="12">
        <f>IF('Anterior-TXT'!A211&lt;&gt;"",VALUE(RIGHT(LEFT('Anterior-TXT'!A211,75),23)),"")</f>
        <v>10567.56</v>
      </c>
      <c r="D190" s="11" t="str">
        <f>IF('Anterior-TXT'!A211&lt;&gt;"",RIGHT(LEFT('Anterior-TXT'!A211,77),1),"")</f>
        <v>C</v>
      </c>
      <c r="E190" s="13">
        <f>IF('Anterior-TXT'!A211&lt;&gt;"",IF(MOD(VALUE(LEFT(A190,1)),2)=1,IF(D190="D",C190,-C190),IF(D190="C",C190,-C190)),"")</f>
        <v>10567.56</v>
      </c>
    </row>
    <row r="191" spans="1:5" x14ac:dyDescent="0.2">
      <c r="A191" s="11" t="str">
        <f>IF('Anterior-TXT'!A212&lt;&gt;"",LEFT('Anterior-TXT'!A212,15),"")</f>
        <v>2.3.7.0.0.00.00</v>
      </c>
      <c r="B191" s="11" t="str">
        <f>IF('Anterior-TXT'!A212&lt;&gt;"",RIGHT(LEFT('Anterior-TXT'!A212,51),34),"")</f>
        <v xml:space="preserve">RESULTADOS ACUMULADOS             </v>
      </c>
      <c r="C191" s="12">
        <f>IF('Anterior-TXT'!A212&lt;&gt;"",VALUE(RIGHT(LEFT('Anterior-TXT'!A212,75),23)),"")</f>
        <v>272742393.88</v>
      </c>
      <c r="D191" s="11" t="str">
        <f>IF('Anterior-TXT'!A212&lt;&gt;"",RIGHT(LEFT('Anterior-TXT'!A212,77),1),"")</f>
        <v>C</v>
      </c>
      <c r="E191" s="13">
        <f>IF('Anterior-TXT'!A212&lt;&gt;"",IF(MOD(VALUE(LEFT(A191,1)),2)=1,IF(D191="D",C191,-C191),IF(D191="C",C191,-C191)),"")</f>
        <v>272742393.88</v>
      </c>
    </row>
    <row r="192" spans="1:5" x14ac:dyDescent="0.2">
      <c r="A192" s="11" t="str">
        <f>IF('Anterior-TXT'!A213&lt;&gt;"",LEFT('Anterior-TXT'!A213,15),"")</f>
        <v>2.3.7.1.0.00.00</v>
      </c>
      <c r="B192" s="11" t="str">
        <f>IF('Anterior-TXT'!A213&lt;&gt;"",RIGHT(LEFT('Anterior-TXT'!A213,51),34),"")</f>
        <v xml:space="preserve">SUPERAVITS OU DEFICITS ACUMULADOS </v>
      </c>
      <c r="C192" s="12">
        <f>IF('Anterior-TXT'!A213&lt;&gt;"",VALUE(RIGHT(LEFT('Anterior-TXT'!A213,75),23)),"")</f>
        <v>272742393.88</v>
      </c>
      <c r="D192" s="11" t="str">
        <f>IF('Anterior-TXT'!A213&lt;&gt;"",RIGHT(LEFT('Anterior-TXT'!A213,77),1),"")</f>
        <v>C</v>
      </c>
      <c r="E192" s="13">
        <f>IF('Anterior-TXT'!A213&lt;&gt;"",IF(MOD(VALUE(LEFT(A192,1)),2)=1,IF(D192="D",C192,-C192),IF(D192="C",C192,-C192)),"")</f>
        <v>272742393.88</v>
      </c>
    </row>
    <row r="193" spans="1:5" x14ac:dyDescent="0.2">
      <c r="A193" s="11" t="str">
        <f>IF('Anterior-TXT'!A214&lt;&gt;"",LEFT('Anterior-TXT'!A214,15),"")</f>
        <v>2.3.7.1.1.00.00</v>
      </c>
      <c r="B193" s="11" t="str">
        <f>IF('Anterior-TXT'!A214&lt;&gt;"",RIGHT(LEFT('Anterior-TXT'!A214,51),34),"")</f>
        <v xml:space="preserve">SUPERAVITS OU DEFICITS ACUMULADOS </v>
      </c>
      <c r="C193" s="12">
        <f>IF('Anterior-TXT'!A214&lt;&gt;"",VALUE(RIGHT(LEFT('Anterior-TXT'!A214,75),23)),"")</f>
        <v>272742393.88</v>
      </c>
      <c r="D193" s="11" t="str">
        <f>IF('Anterior-TXT'!A214&lt;&gt;"",RIGHT(LEFT('Anterior-TXT'!A214,77),1),"")</f>
        <v>C</v>
      </c>
      <c r="E193" s="13">
        <f>IF('Anterior-TXT'!A214&lt;&gt;"",IF(MOD(VALUE(LEFT(A193,1)),2)=1,IF(D193="D",C193,-C193),IF(D193="C",C193,-C193)),"")</f>
        <v>272742393.88</v>
      </c>
    </row>
    <row r="194" spans="1:5" x14ac:dyDescent="0.2">
      <c r="A194" s="11" t="str">
        <f>IF('Anterior-TXT'!A215&lt;&gt;"",LEFT('Anterior-TXT'!A215,15),"")</f>
        <v>2.3.7.1.1.01.00</v>
      </c>
      <c r="B194" s="11" t="str">
        <f>IF('Anterior-TXT'!A215&lt;&gt;"",RIGHT(LEFT('Anterior-TXT'!A215,51),34),"")</f>
        <v>SUPERAVITS OU DEFICITS DO EXERCICI</v>
      </c>
      <c r="C194" s="12">
        <f>IF('Anterior-TXT'!A215&lt;&gt;"",VALUE(RIGHT(LEFT('Anterior-TXT'!A215,75),23)),"")</f>
        <v>0</v>
      </c>
      <c r="D194" s="11" t="str">
        <f>IF('Anterior-TXT'!A215&lt;&gt;"",RIGHT(LEFT('Anterior-TXT'!A215,77),1),"")</f>
        <v xml:space="preserve"> </v>
      </c>
      <c r="E194" s="13">
        <f>IF('Anterior-TXT'!A215&lt;&gt;"",IF(MOD(VALUE(LEFT(A194,1)),2)=1,IF(D194="D",C194,-C194),IF(D194="C",C194,-C194)),"")</f>
        <v>0</v>
      </c>
    </row>
    <row r="195" spans="1:5" x14ac:dyDescent="0.2">
      <c r="A195" s="11" t="str">
        <f>IF('Anterior-TXT'!A216&lt;&gt;"",LEFT('Anterior-TXT'!A216,15),"")</f>
        <v>2.3.7.1.1.01.01</v>
      </c>
      <c r="B195" s="11" t="str">
        <f>IF('Anterior-TXT'!A216&lt;&gt;"",RIGHT(LEFT('Anterior-TXT'!A216,51),34),"")</f>
        <v>SUPERAVITS OU DEFICITS DO EXERCICI</v>
      </c>
      <c r="C195" s="12">
        <f>IF('Anterior-TXT'!A216&lt;&gt;"",VALUE(RIGHT(LEFT('Anterior-TXT'!A216,75),23)),"")</f>
        <v>0</v>
      </c>
      <c r="D195" s="11" t="str">
        <f>IF('Anterior-TXT'!A216&lt;&gt;"",RIGHT(LEFT('Anterior-TXT'!A216,77),1),"")</f>
        <v xml:space="preserve"> </v>
      </c>
      <c r="E195" s="13">
        <f>IF('Anterior-TXT'!A216&lt;&gt;"",IF(MOD(VALUE(LEFT(A195,1)),2)=1,IF(D195="D",C195,-C195),IF(D195="C",C195,-C195)),"")</f>
        <v>0</v>
      </c>
    </row>
    <row r="196" spans="1:5" x14ac:dyDescent="0.2">
      <c r="A196" s="11" t="str">
        <f>IF('Anterior-TXT'!A217&lt;&gt;"",LEFT('Anterior-TXT'!A217,15),"")</f>
        <v>2.3.7.1.1.02.00</v>
      </c>
      <c r="B196" s="11" t="str">
        <f>IF('Anterior-TXT'!A217&lt;&gt;"",RIGHT(LEFT('Anterior-TXT'!A217,51),34),"")</f>
        <v xml:space="preserve">SUPERAVITS OU DEFICITS EXERCICIOS </v>
      </c>
      <c r="C196" s="12">
        <f>IF('Anterior-TXT'!A217&lt;&gt;"",VALUE(RIGHT(LEFT('Anterior-TXT'!A217,75),23)),"")</f>
        <v>272742393.88</v>
      </c>
      <c r="D196" s="11" t="str">
        <f>IF('Anterior-TXT'!A217&lt;&gt;"",RIGHT(LEFT('Anterior-TXT'!A217,77),1),"")</f>
        <v>C</v>
      </c>
      <c r="E196" s="13">
        <f>IF('Anterior-TXT'!A217&lt;&gt;"",IF(MOD(VALUE(LEFT(A196,1)),2)=1,IF(D196="D",C196,-C196),IF(D196="C",C196,-C196)),"")</f>
        <v>272742393.88</v>
      </c>
    </row>
    <row r="197" spans="1:5" x14ac:dyDescent="0.2">
      <c r="A197" s="11" t="str">
        <f>IF('Anterior-TXT'!A218&lt;&gt;"",LEFT('Anterior-TXT'!A218,15),"")</f>
        <v>2.3.7.1.1.02.01</v>
      </c>
      <c r="B197" s="11" t="str">
        <f>IF('Anterior-TXT'!A218&lt;&gt;"",RIGHT(LEFT('Anterior-TXT'!A218,51),34),"")</f>
        <v xml:space="preserve">SUPERAVITS OU DEFICITS EXERCICIOS </v>
      </c>
      <c r="C197" s="12">
        <f>IF('Anterior-TXT'!A218&lt;&gt;"",VALUE(RIGHT(LEFT('Anterior-TXT'!A218,75),23)),"")</f>
        <v>272742393.88</v>
      </c>
      <c r="D197" s="11" t="str">
        <f>IF('Anterior-TXT'!A218&lt;&gt;"",RIGHT(LEFT('Anterior-TXT'!A218,77),1),"")</f>
        <v>C</v>
      </c>
      <c r="E197" s="13">
        <f>IF('Anterior-TXT'!A218&lt;&gt;"",IF(MOD(VALUE(LEFT(A197,1)),2)=1,IF(D197="D",C197,-C197),IF(D197="C",C197,-C197)),"")</f>
        <v>272742393.88</v>
      </c>
    </row>
    <row r="198" spans="1:5" x14ac:dyDescent="0.2">
      <c r="A198" s="11" t="str">
        <f>IF('Anterior-TXT'!A219&lt;&gt;"",LEFT('Anterior-TXT'!A219,15),"")</f>
        <v>2.3.7.1.1.02.02</v>
      </c>
      <c r="B198" s="11" t="str">
        <f>IF('Anterior-TXT'!A219&lt;&gt;"",RIGHT(LEFT('Anterior-TXT'!A219,51),34),"")</f>
        <v>RESULTADO PARCIAL DO EXERCICIO ANT</v>
      </c>
      <c r="C198" s="12">
        <f>IF('Anterior-TXT'!A219&lt;&gt;"",VALUE(RIGHT(LEFT('Anterior-TXT'!A219,75),23)),"")</f>
        <v>0</v>
      </c>
      <c r="D198" s="11" t="str">
        <f>IF('Anterior-TXT'!A219&lt;&gt;"",RIGHT(LEFT('Anterior-TXT'!A219,77),1),"")</f>
        <v xml:space="preserve"> </v>
      </c>
      <c r="E198" s="13">
        <f>IF('Anterior-TXT'!A219&lt;&gt;"",IF(MOD(VALUE(LEFT(A198,1)),2)=1,IF(D198="D",C198,-C198),IF(D198="C",C198,-C198)),"")</f>
        <v>0</v>
      </c>
    </row>
    <row r="199" spans="1:5" x14ac:dyDescent="0.2">
      <c r="A199" s="11" t="str">
        <f>IF('Anterior-TXT'!A220&lt;&gt;"",LEFT('Anterior-TXT'!A220,15),"")</f>
        <v>2.3.7.1.1.03.00</v>
      </c>
      <c r="B199" s="11" t="str">
        <f>IF('Anterior-TXT'!A220&lt;&gt;"",RIGHT(LEFT('Anterior-TXT'!A220,51),34),"")</f>
        <v xml:space="preserve">AJUSTES DE EXERCICIOS ANTERIORES  </v>
      </c>
      <c r="C199" s="12">
        <f>IF('Anterior-TXT'!A220&lt;&gt;"",VALUE(RIGHT(LEFT('Anterior-TXT'!A220,75),23)),"")</f>
        <v>0</v>
      </c>
      <c r="D199" s="11" t="str">
        <f>IF('Anterior-TXT'!A220&lt;&gt;"",RIGHT(LEFT('Anterior-TXT'!A220,77),1),"")</f>
        <v xml:space="preserve"> </v>
      </c>
      <c r="E199" s="13">
        <f>IF('Anterior-TXT'!A220&lt;&gt;"",IF(MOD(VALUE(LEFT(A199,1)),2)=1,IF(D199="D",C199,-C199),IF(D199="C",C199,-C199)),"")</f>
        <v>0</v>
      </c>
    </row>
    <row r="200" spans="1:5" x14ac:dyDescent="0.2">
      <c r="A200" s="11" t="str">
        <f>IF('Anterior-TXT'!A221&lt;&gt;"",LEFT('Anterior-TXT'!A221,15),"")</f>
        <v>3.0.0.0.0.00.00</v>
      </c>
      <c r="B200" s="11" t="str">
        <f>IF('Anterior-TXT'!A221&lt;&gt;"",RIGHT(LEFT('Anterior-TXT'!A221,51),34),"")</f>
        <v xml:space="preserve">VARIAÇÃO PATRIMONIAL DIMINUTIVA   </v>
      </c>
      <c r="C200" s="12">
        <f>IF('Anterior-TXT'!A221&lt;&gt;"",VALUE(RIGHT(LEFT('Anterior-TXT'!A221,75),23)),"")</f>
        <v>313097563.44999999</v>
      </c>
      <c r="D200" s="11" t="str">
        <f>IF('Anterior-TXT'!A221&lt;&gt;"",RIGHT(LEFT('Anterior-TXT'!A221,77),1),"")</f>
        <v>D</v>
      </c>
      <c r="E200" s="13">
        <f>IF('Anterior-TXT'!A221&lt;&gt;"",IF(MOD(VALUE(LEFT(A200,1)),2)=1,IF(D200="D",C200,-C200),IF(D200="C",C200,-C200)),"")</f>
        <v>313097563.44999999</v>
      </c>
    </row>
    <row r="201" spans="1:5" x14ac:dyDescent="0.2">
      <c r="A201" s="11" t="str">
        <f>IF('Anterior-TXT'!A222&lt;&gt;"",LEFT('Anterior-TXT'!A222,15),"")</f>
        <v>3.1.0.0.0.00.00</v>
      </c>
      <c r="B201" s="11" t="str">
        <f>IF('Anterior-TXT'!A222&lt;&gt;"",RIGHT(LEFT('Anterior-TXT'!A222,51),34),"")</f>
        <v xml:space="preserve">PESSOAL E ENCARGOS                </v>
      </c>
      <c r="C201" s="12">
        <f>IF('Anterior-TXT'!A222&lt;&gt;"",VALUE(RIGHT(LEFT('Anterior-TXT'!A222,75),23)),"")</f>
        <v>253364188.27000001</v>
      </c>
      <c r="D201" s="11" t="str">
        <f>IF('Anterior-TXT'!A222&lt;&gt;"",RIGHT(LEFT('Anterior-TXT'!A222,77),1),"")</f>
        <v>D</v>
      </c>
      <c r="E201" s="13">
        <f>IF('Anterior-TXT'!A222&lt;&gt;"",IF(MOD(VALUE(LEFT(A201,1)),2)=1,IF(D201="D",C201,-C201),IF(D201="C",C201,-C201)),"")</f>
        <v>253364188.27000001</v>
      </c>
    </row>
    <row r="202" spans="1:5" x14ac:dyDescent="0.2">
      <c r="A202" s="11" t="str">
        <f>IF('Anterior-TXT'!A223&lt;&gt;"",LEFT('Anterior-TXT'!A223,15),"")</f>
        <v>3.1.1.0.0.00.00</v>
      </c>
      <c r="B202" s="11" t="str">
        <f>IF('Anterior-TXT'!A223&lt;&gt;"",RIGHT(LEFT('Anterior-TXT'!A223,51),34),"")</f>
        <v xml:space="preserve">REMUNERACAO A PESSOAL             </v>
      </c>
      <c r="C202" s="12">
        <f>IF('Anterior-TXT'!A223&lt;&gt;"",VALUE(RIGHT(LEFT('Anterior-TXT'!A223,75),23)),"")</f>
        <v>199160914.36000001</v>
      </c>
      <c r="D202" s="11" t="str">
        <f>IF('Anterior-TXT'!A223&lt;&gt;"",RIGHT(LEFT('Anterior-TXT'!A223,77),1),"")</f>
        <v>D</v>
      </c>
      <c r="E202" s="13">
        <f>IF('Anterior-TXT'!A223&lt;&gt;"",IF(MOD(VALUE(LEFT(A202,1)),2)=1,IF(D202="D",C202,-C202),IF(D202="C",C202,-C202)),"")</f>
        <v>199160914.36000001</v>
      </c>
    </row>
    <row r="203" spans="1:5" x14ac:dyDescent="0.2">
      <c r="A203" s="11" t="str">
        <f>IF('Anterior-TXT'!A224&lt;&gt;"",LEFT('Anterior-TXT'!A224,15),"")</f>
        <v>3.1.1.1.0.00.00</v>
      </c>
      <c r="B203" s="11" t="str">
        <f>IF('Anterior-TXT'!A224&lt;&gt;"",RIGHT(LEFT('Anterior-TXT'!A224,51),34),"")</f>
        <v>REMUNERACAO A PESSOAL ATIVO CIVIL-</v>
      </c>
      <c r="C203" s="12">
        <f>IF('Anterior-TXT'!A224&lt;&gt;"",VALUE(RIGHT(LEFT('Anterior-TXT'!A224,75),23)),"")</f>
        <v>195207596.41</v>
      </c>
      <c r="D203" s="11" t="str">
        <f>IF('Anterior-TXT'!A224&lt;&gt;"",RIGHT(LEFT('Anterior-TXT'!A224,77),1),"")</f>
        <v>D</v>
      </c>
      <c r="E203" s="13">
        <f>IF('Anterior-TXT'!A224&lt;&gt;"",IF(MOD(VALUE(LEFT(A203,1)),2)=1,IF(D203="D",C203,-C203),IF(D203="C",C203,-C203)),"")</f>
        <v>195207596.41</v>
      </c>
    </row>
    <row r="204" spans="1:5" x14ac:dyDescent="0.2">
      <c r="A204" s="11" t="str">
        <f>IF('Anterior-TXT'!A225&lt;&gt;"",LEFT('Anterior-TXT'!A225,15),"")</f>
        <v>3.1.1.1.1.00.00</v>
      </c>
      <c r="B204" s="11" t="str">
        <f>IF('Anterior-TXT'!A225&lt;&gt;"",RIGHT(LEFT('Anterior-TXT'!A225,51),34),"")</f>
        <v>REMUNERACAO A PESSOAL ATIVO CIVIL-</v>
      </c>
      <c r="C204" s="12">
        <f>IF('Anterior-TXT'!A225&lt;&gt;"",VALUE(RIGHT(LEFT('Anterior-TXT'!A225,75),23)),"")</f>
        <v>195207596.41</v>
      </c>
      <c r="D204" s="11" t="str">
        <f>IF('Anterior-TXT'!A225&lt;&gt;"",RIGHT(LEFT('Anterior-TXT'!A225,77),1),"")</f>
        <v>D</v>
      </c>
      <c r="E204" s="13">
        <f>IF('Anterior-TXT'!A225&lt;&gt;"",IF(MOD(VALUE(LEFT(A204,1)),2)=1,IF(D204="D",C204,-C204),IF(D204="C",C204,-C204)),"")</f>
        <v>195207596.41</v>
      </c>
    </row>
    <row r="205" spans="1:5" x14ac:dyDescent="0.2">
      <c r="A205" s="11" t="str">
        <f>IF('Anterior-TXT'!A226&lt;&gt;"",LEFT('Anterior-TXT'!A226,15),"")</f>
        <v>3.1.1.1.1.01.00</v>
      </c>
      <c r="B205" s="11" t="str">
        <f>IF('Anterior-TXT'!A226&lt;&gt;"",RIGHT(LEFT('Anterior-TXT'!A226,51),34),"")</f>
        <v xml:space="preserve">VENCIMENTOS E SALARIOS            </v>
      </c>
      <c r="C205" s="12">
        <f>IF('Anterior-TXT'!A226&lt;&gt;"",VALUE(RIGHT(LEFT('Anterior-TXT'!A226,75),23)),"")</f>
        <v>108798240.91</v>
      </c>
      <c r="D205" s="11" t="str">
        <f>IF('Anterior-TXT'!A226&lt;&gt;"",RIGHT(LEFT('Anterior-TXT'!A226,77),1),"")</f>
        <v>D</v>
      </c>
      <c r="E205" s="13">
        <f>IF('Anterior-TXT'!A226&lt;&gt;"",IF(MOD(VALUE(LEFT(A205,1)),2)=1,IF(D205="D",C205,-C205),IF(D205="C",C205,-C205)),"")</f>
        <v>108798240.91</v>
      </c>
    </row>
    <row r="206" spans="1:5" x14ac:dyDescent="0.2">
      <c r="A206" s="11" t="str">
        <f>IF('Anterior-TXT'!A227&lt;&gt;"",LEFT('Anterior-TXT'!A227,15),"")</f>
        <v>3.1.1.1.1.02.00</v>
      </c>
      <c r="B206" s="11" t="str">
        <f>IF('Anterior-TXT'!A227&lt;&gt;"",RIGHT(LEFT('Anterior-TXT'!A227,51),34),"")</f>
        <v xml:space="preserve">ABONOS                            </v>
      </c>
      <c r="C206" s="12">
        <f>IF('Anterior-TXT'!A227&lt;&gt;"",VALUE(RIGHT(LEFT('Anterior-TXT'!A227,75),23)),"")</f>
        <v>110651.39</v>
      </c>
      <c r="D206" s="11" t="str">
        <f>IF('Anterior-TXT'!A227&lt;&gt;"",RIGHT(LEFT('Anterior-TXT'!A227,77),1),"")</f>
        <v>D</v>
      </c>
      <c r="E206" s="13">
        <f>IF('Anterior-TXT'!A227&lt;&gt;"",IF(MOD(VALUE(LEFT(A206,1)),2)=1,IF(D206="D",C206,-C206),IF(D206="C",C206,-C206)),"")</f>
        <v>110651.39</v>
      </c>
    </row>
    <row r="207" spans="1:5" x14ac:dyDescent="0.2">
      <c r="A207" s="11" t="str">
        <f>IF('Anterior-TXT'!A228&lt;&gt;"",LEFT('Anterior-TXT'!A228,15),"")</f>
        <v>3.1.1.1.1.03.00</v>
      </c>
      <c r="B207" s="11" t="str">
        <f>IF('Anterior-TXT'!A228&lt;&gt;"",RIGHT(LEFT('Anterior-TXT'!A228,51),34),"")</f>
        <v xml:space="preserve">ADICIONAIS                        </v>
      </c>
      <c r="C207" s="12">
        <f>IF('Anterior-TXT'!A228&lt;&gt;"",VALUE(RIGHT(LEFT('Anterior-TXT'!A228,75),23)),"")</f>
        <v>2078599</v>
      </c>
      <c r="D207" s="11" t="str">
        <f>IF('Anterior-TXT'!A228&lt;&gt;"",RIGHT(LEFT('Anterior-TXT'!A228,77),1),"")</f>
        <v>D</v>
      </c>
      <c r="E207" s="13">
        <f>IF('Anterior-TXT'!A228&lt;&gt;"",IF(MOD(VALUE(LEFT(A207,1)),2)=1,IF(D207="D",C207,-C207),IF(D207="C",C207,-C207)),"")</f>
        <v>2078599</v>
      </c>
    </row>
    <row r="208" spans="1:5" x14ac:dyDescent="0.2">
      <c r="A208" s="11" t="str">
        <f>IF('Anterior-TXT'!A229&lt;&gt;"",LEFT('Anterior-TXT'!A229,15),"")</f>
        <v>3.1.1.1.1.04.00</v>
      </c>
      <c r="B208" s="11" t="str">
        <f>IF('Anterior-TXT'!A229&lt;&gt;"",RIGHT(LEFT('Anterior-TXT'!A229,51),34),"")</f>
        <v xml:space="preserve">GRATIFICACOES                     </v>
      </c>
      <c r="C208" s="12">
        <f>IF('Anterior-TXT'!A229&lt;&gt;"",VALUE(RIGHT(LEFT('Anterior-TXT'!A229,75),23)),"")</f>
        <v>61771816.509999998</v>
      </c>
      <c r="D208" s="11" t="str">
        <f>IF('Anterior-TXT'!A229&lt;&gt;"",RIGHT(LEFT('Anterior-TXT'!A229,77),1),"")</f>
        <v>D</v>
      </c>
      <c r="E208" s="13">
        <f>IF('Anterior-TXT'!A229&lt;&gt;"",IF(MOD(VALUE(LEFT(A208,1)),2)=1,IF(D208="D",C208,-C208),IF(D208="C",C208,-C208)),"")</f>
        <v>61771816.509999998</v>
      </c>
    </row>
    <row r="209" spans="1:5" x14ac:dyDescent="0.2">
      <c r="A209" s="11" t="str">
        <f>IF('Anterior-TXT'!A230&lt;&gt;"",LEFT('Anterior-TXT'!A230,15),"")</f>
        <v>3.1.1.1.1.05.00</v>
      </c>
      <c r="B209" s="11" t="str">
        <f>IF('Anterior-TXT'!A230&lt;&gt;"",RIGHT(LEFT('Anterior-TXT'!A230,51),34),"")</f>
        <v xml:space="preserve">FERIAS - RPPS                     </v>
      </c>
      <c r="C209" s="12">
        <f>IF('Anterior-TXT'!A230&lt;&gt;"",VALUE(RIGHT(LEFT('Anterior-TXT'!A230,75),23)),"")</f>
        <v>7034199.8700000001</v>
      </c>
      <c r="D209" s="11" t="str">
        <f>IF('Anterior-TXT'!A230&lt;&gt;"",RIGHT(LEFT('Anterior-TXT'!A230,77),1),"")</f>
        <v>D</v>
      </c>
      <c r="E209" s="13">
        <f>IF('Anterior-TXT'!A230&lt;&gt;"",IF(MOD(VALUE(LEFT(A209,1)),2)=1,IF(D209="D",C209,-C209),IF(D209="C",C209,-C209)),"")</f>
        <v>7034199.8700000001</v>
      </c>
    </row>
    <row r="210" spans="1:5" x14ac:dyDescent="0.2">
      <c r="A210" s="11" t="str">
        <f>IF('Anterior-TXT'!A231&lt;&gt;"",LEFT('Anterior-TXT'!A231,15),"")</f>
        <v>3.1.1.1.1.06.00</v>
      </c>
      <c r="B210" s="11" t="str">
        <f>IF('Anterior-TXT'!A231&lt;&gt;"",RIGHT(LEFT('Anterior-TXT'!A231,51),34),"")</f>
        <v xml:space="preserve">13. SALARIO - RPPS                </v>
      </c>
      <c r="C210" s="12">
        <f>IF('Anterior-TXT'!A231&lt;&gt;"",VALUE(RIGHT(LEFT('Anterior-TXT'!A231,75),23)),"")</f>
        <v>15403784.82</v>
      </c>
      <c r="D210" s="11" t="str">
        <f>IF('Anterior-TXT'!A231&lt;&gt;"",RIGHT(LEFT('Anterior-TXT'!A231,77),1),"")</f>
        <v>D</v>
      </c>
      <c r="E210" s="13">
        <f>IF('Anterior-TXT'!A231&lt;&gt;"",IF(MOD(VALUE(LEFT(A210,1)),2)=1,IF(D210="D",C210,-C210),IF(D210="C",C210,-C210)),"")</f>
        <v>15403784.82</v>
      </c>
    </row>
    <row r="211" spans="1:5" x14ac:dyDescent="0.2">
      <c r="A211" s="11" t="str">
        <f>IF('Anterior-TXT'!A232&lt;&gt;"",LEFT('Anterior-TXT'!A232,15),"")</f>
        <v>3.1.1.1.1.09.00</v>
      </c>
      <c r="B211" s="11" t="str">
        <f>IF('Anterior-TXT'!A232&lt;&gt;"",RIGHT(LEFT('Anterior-TXT'!A232,51),34),"")</f>
        <v>SENTENCAS JUDICIAIS - PESSOAL ATIV</v>
      </c>
      <c r="C211" s="12">
        <f>IF('Anterior-TXT'!A232&lt;&gt;"",VALUE(RIGHT(LEFT('Anterior-TXT'!A232,75),23)),"")</f>
        <v>10303.91</v>
      </c>
      <c r="D211" s="11" t="str">
        <f>IF('Anterior-TXT'!A232&lt;&gt;"",RIGHT(LEFT('Anterior-TXT'!A232,77),1),"")</f>
        <v>D</v>
      </c>
      <c r="E211" s="13">
        <f>IF('Anterior-TXT'!A232&lt;&gt;"",IF(MOD(VALUE(LEFT(A211,1)),2)=1,IF(D211="D",C211,-C211),IF(D211="C",C211,-C211)),"")</f>
        <v>10303.91</v>
      </c>
    </row>
    <row r="212" spans="1:5" x14ac:dyDescent="0.2">
      <c r="A212" s="11" t="str">
        <f>IF('Anterior-TXT'!A233&lt;&gt;"",LEFT('Anterior-TXT'!A233,15),"")</f>
        <v>3.1.1.2.0.00.00</v>
      </c>
      <c r="B212" s="11" t="str">
        <f>IF('Anterior-TXT'!A233&lt;&gt;"",RIGHT(LEFT('Anterior-TXT'!A233,51),34),"")</f>
        <v xml:space="preserve">REMUNERACAO A PESSOAL ATIVO CIVIL </v>
      </c>
      <c r="C212" s="12">
        <f>IF('Anterior-TXT'!A233&lt;&gt;"",VALUE(RIGHT(LEFT('Anterior-TXT'!A233,75),23)),"")</f>
        <v>3953317.95</v>
      </c>
      <c r="D212" s="11" t="str">
        <f>IF('Anterior-TXT'!A233&lt;&gt;"",RIGHT(LEFT('Anterior-TXT'!A233,77),1),"")</f>
        <v>D</v>
      </c>
      <c r="E212" s="13">
        <f>IF('Anterior-TXT'!A233&lt;&gt;"",IF(MOD(VALUE(LEFT(A212,1)),2)=1,IF(D212="D",C212,-C212),IF(D212="C",C212,-C212)),"")</f>
        <v>3953317.95</v>
      </c>
    </row>
    <row r="213" spans="1:5" x14ac:dyDescent="0.2">
      <c r="A213" s="11" t="str">
        <f>IF('Anterior-TXT'!A234&lt;&gt;"",LEFT('Anterior-TXT'!A234,15),"")</f>
        <v>3.1.1.2.1.00.00</v>
      </c>
      <c r="B213" s="11" t="str">
        <f>IF('Anterior-TXT'!A234&lt;&gt;"",RIGHT(LEFT('Anterior-TXT'!A234,51),34),"")</f>
        <v>REMUNERACAO A PESSOAL ATIVO CIVIL-</v>
      </c>
      <c r="C213" s="12">
        <f>IF('Anterior-TXT'!A234&lt;&gt;"",VALUE(RIGHT(LEFT('Anterior-TXT'!A234,75),23)),"")</f>
        <v>3953317.95</v>
      </c>
      <c r="D213" s="11" t="str">
        <f>IF('Anterior-TXT'!A234&lt;&gt;"",RIGHT(LEFT('Anterior-TXT'!A234,77),1),"")</f>
        <v>D</v>
      </c>
      <c r="E213" s="13">
        <f>IF('Anterior-TXT'!A234&lt;&gt;"",IF(MOD(VALUE(LEFT(A213,1)),2)=1,IF(D213="D",C213,-C213),IF(D213="C",C213,-C213)),"")</f>
        <v>3953317.95</v>
      </c>
    </row>
    <row r="214" spans="1:5" x14ac:dyDescent="0.2">
      <c r="A214" s="11" t="str">
        <f>IF('Anterior-TXT'!A235&lt;&gt;"",LEFT('Anterior-TXT'!A235,15),"")</f>
        <v>3.1.1.2.1.01.00</v>
      </c>
      <c r="B214" s="11" t="str">
        <f>IF('Anterior-TXT'!A235&lt;&gt;"",RIGHT(LEFT('Anterior-TXT'!A235,51),34),"")</f>
        <v xml:space="preserve">VENCIMENTOS E SALARIOS            </v>
      </c>
      <c r="C214" s="12">
        <f>IF('Anterior-TXT'!A235&lt;&gt;"",VALUE(RIGHT(LEFT('Anterior-TXT'!A235,75),23)),"")</f>
        <v>3324986.82</v>
      </c>
      <c r="D214" s="11" t="str">
        <f>IF('Anterior-TXT'!A235&lt;&gt;"",RIGHT(LEFT('Anterior-TXT'!A235,77),1),"")</f>
        <v>D</v>
      </c>
      <c r="E214" s="13">
        <f>IF('Anterior-TXT'!A235&lt;&gt;"",IF(MOD(VALUE(LEFT(A214,1)),2)=1,IF(D214="D",C214,-C214),IF(D214="C",C214,-C214)),"")</f>
        <v>3324986.82</v>
      </c>
    </row>
    <row r="215" spans="1:5" x14ac:dyDescent="0.2">
      <c r="A215" s="11" t="str">
        <f>IF('Anterior-TXT'!A236&lt;&gt;"",LEFT('Anterior-TXT'!A236,15),"")</f>
        <v>3.1.1.2.1.03.00</v>
      </c>
      <c r="B215" s="11" t="str">
        <f>IF('Anterior-TXT'!A236&lt;&gt;"",RIGHT(LEFT('Anterior-TXT'!A236,51),34),"")</f>
        <v xml:space="preserve">ADICIONAIS                        </v>
      </c>
      <c r="C215" s="12">
        <f>IF('Anterior-TXT'!A236&lt;&gt;"",VALUE(RIGHT(LEFT('Anterior-TXT'!A236,75),23)),"")</f>
        <v>13351.43</v>
      </c>
      <c r="D215" s="11" t="str">
        <f>IF('Anterior-TXT'!A236&lt;&gt;"",RIGHT(LEFT('Anterior-TXT'!A236,77),1),"")</f>
        <v>D</v>
      </c>
      <c r="E215" s="13">
        <f>IF('Anterior-TXT'!A236&lt;&gt;"",IF(MOD(VALUE(LEFT(A215,1)),2)=1,IF(D215="D",C215,-C215),IF(D215="C",C215,-C215)),"")</f>
        <v>13351.43</v>
      </c>
    </row>
    <row r="216" spans="1:5" x14ac:dyDescent="0.2">
      <c r="A216" s="11" t="str">
        <f>IF('Anterior-TXT'!A237&lt;&gt;"",LEFT('Anterior-TXT'!A237,15),"")</f>
        <v>3.1.1.2.1.05.00</v>
      </c>
      <c r="B216" s="11" t="str">
        <f>IF('Anterior-TXT'!A237&lt;&gt;"",RIGHT(LEFT('Anterior-TXT'!A237,51),34),"")</f>
        <v xml:space="preserve">FERIAS - RGPS                     </v>
      </c>
      <c r="C216" s="12">
        <f>IF('Anterior-TXT'!A237&lt;&gt;"",VALUE(RIGHT(LEFT('Anterior-TXT'!A237,75),23)),"")</f>
        <v>330148.69</v>
      </c>
      <c r="D216" s="11" t="str">
        <f>IF('Anterior-TXT'!A237&lt;&gt;"",RIGHT(LEFT('Anterior-TXT'!A237,77),1),"")</f>
        <v>D</v>
      </c>
      <c r="E216" s="13">
        <f>IF('Anterior-TXT'!A237&lt;&gt;"",IF(MOD(VALUE(LEFT(A216,1)),2)=1,IF(D216="D",C216,-C216),IF(D216="C",C216,-C216)),"")</f>
        <v>330148.69</v>
      </c>
    </row>
    <row r="217" spans="1:5" x14ac:dyDescent="0.2">
      <c r="A217" s="11" t="str">
        <f>IF('Anterior-TXT'!A238&lt;&gt;"",LEFT('Anterior-TXT'!A238,15),"")</f>
        <v>3.1.1.2.1.06.00</v>
      </c>
      <c r="B217" s="11" t="str">
        <f>IF('Anterior-TXT'!A238&lt;&gt;"",RIGHT(LEFT('Anterior-TXT'!A238,51),34),"")</f>
        <v xml:space="preserve">13. SALARIO - RGPS                </v>
      </c>
      <c r="C217" s="12">
        <f>IF('Anterior-TXT'!A238&lt;&gt;"",VALUE(RIGHT(LEFT('Anterior-TXT'!A238,75),23)),"")</f>
        <v>281579.68</v>
      </c>
      <c r="D217" s="11" t="str">
        <f>IF('Anterior-TXT'!A238&lt;&gt;"",RIGHT(LEFT('Anterior-TXT'!A238,77),1),"")</f>
        <v>D</v>
      </c>
      <c r="E217" s="13">
        <f>IF('Anterior-TXT'!A238&lt;&gt;"",IF(MOD(VALUE(LEFT(A217,1)),2)=1,IF(D217="D",C217,-C217),IF(D217="C",C217,-C217)),"")</f>
        <v>281579.68</v>
      </c>
    </row>
    <row r="218" spans="1:5" x14ac:dyDescent="0.2">
      <c r="A218" s="11" t="str">
        <f>IF('Anterior-TXT'!A239&lt;&gt;"",LEFT('Anterior-TXT'!A239,15),"")</f>
        <v>3.1.1.2.1.08.00</v>
      </c>
      <c r="B218" s="11" t="str">
        <f>IF('Anterior-TXT'!A239&lt;&gt;"",RIGHT(LEFT('Anterior-TXT'!A239,51),34),"")</f>
        <v xml:space="preserve">INDENIZACOES - RGPS               </v>
      </c>
      <c r="C218" s="12">
        <f>IF('Anterior-TXT'!A239&lt;&gt;"",VALUE(RIGHT(LEFT('Anterior-TXT'!A239,75),23)),"")</f>
        <v>3251.33</v>
      </c>
      <c r="D218" s="11" t="str">
        <f>IF('Anterior-TXT'!A239&lt;&gt;"",RIGHT(LEFT('Anterior-TXT'!A239,77),1),"")</f>
        <v>D</v>
      </c>
      <c r="E218" s="13">
        <f>IF('Anterior-TXT'!A239&lt;&gt;"",IF(MOD(VALUE(LEFT(A218,1)),2)=1,IF(D218="D",C218,-C218),IF(D218="C",C218,-C218)),"")</f>
        <v>3251.33</v>
      </c>
    </row>
    <row r="219" spans="1:5" x14ac:dyDescent="0.2">
      <c r="A219" s="11" t="str">
        <f>IF('Anterior-TXT'!A240&lt;&gt;"",LEFT('Anterior-TXT'!A240,15),"")</f>
        <v>3.1.2.0.0.00.00</v>
      </c>
      <c r="B219" s="11" t="str">
        <f>IF('Anterior-TXT'!A240&lt;&gt;"",RIGHT(LEFT('Anterior-TXT'!A240,51),34),"")</f>
        <v xml:space="preserve">ENCARGOS PATRONAIS                </v>
      </c>
      <c r="C219" s="12">
        <f>IF('Anterior-TXT'!A240&lt;&gt;"",VALUE(RIGHT(LEFT('Anterior-TXT'!A240,75),23)),"")</f>
        <v>39896529.020000003</v>
      </c>
      <c r="D219" s="11" t="str">
        <f>IF('Anterior-TXT'!A240&lt;&gt;"",RIGHT(LEFT('Anterior-TXT'!A240,77),1),"")</f>
        <v>D</v>
      </c>
      <c r="E219" s="13">
        <f>IF('Anterior-TXT'!A240&lt;&gt;"",IF(MOD(VALUE(LEFT(A219,1)),2)=1,IF(D219="D",C219,-C219),IF(D219="C",C219,-C219)),"")</f>
        <v>39896529.020000003</v>
      </c>
    </row>
    <row r="220" spans="1:5" x14ac:dyDescent="0.2">
      <c r="A220" s="11" t="str">
        <f>IF('Anterior-TXT'!A241&lt;&gt;"",LEFT('Anterior-TXT'!A241,15),"")</f>
        <v>3.1.2.1.0.00.00</v>
      </c>
      <c r="B220" s="11" t="str">
        <f>IF('Anterior-TXT'!A241&lt;&gt;"",RIGHT(LEFT('Anterior-TXT'!A241,51),34),"")</f>
        <v xml:space="preserve">ENCARGOS PATRONAIS - RPPS         </v>
      </c>
      <c r="C220" s="12">
        <f>IF('Anterior-TXT'!A241&lt;&gt;"",VALUE(RIGHT(LEFT('Anterior-TXT'!A241,75),23)),"")</f>
        <v>37879845.649999999</v>
      </c>
      <c r="D220" s="11" t="str">
        <f>IF('Anterior-TXT'!A241&lt;&gt;"",RIGHT(LEFT('Anterior-TXT'!A241,77),1),"")</f>
        <v>D</v>
      </c>
      <c r="E220" s="13">
        <f>IF('Anterior-TXT'!A241&lt;&gt;"",IF(MOD(VALUE(LEFT(A220,1)),2)=1,IF(D220="D",C220,-C220),IF(D220="C",C220,-C220)),"")</f>
        <v>37879845.649999999</v>
      </c>
    </row>
    <row r="221" spans="1:5" x14ac:dyDescent="0.2">
      <c r="A221" s="11" t="str">
        <f>IF('Anterior-TXT'!A242&lt;&gt;"",LEFT('Anterior-TXT'!A242,15),"")</f>
        <v>3.1.2.1.2.00.00</v>
      </c>
      <c r="B221" s="11" t="str">
        <f>IF('Anterior-TXT'!A242&lt;&gt;"",RIGHT(LEFT('Anterior-TXT'!A242,51),34),"")</f>
        <v xml:space="preserve">ENCARGOS PATRONAIS - RPPS - INTRA </v>
      </c>
      <c r="C221" s="12">
        <f>IF('Anterior-TXT'!A242&lt;&gt;"",VALUE(RIGHT(LEFT('Anterior-TXT'!A242,75),23)),"")</f>
        <v>37879845.649999999</v>
      </c>
      <c r="D221" s="11" t="str">
        <f>IF('Anterior-TXT'!A242&lt;&gt;"",RIGHT(LEFT('Anterior-TXT'!A242,77),1),"")</f>
        <v>D</v>
      </c>
      <c r="E221" s="13">
        <f>IF('Anterior-TXT'!A242&lt;&gt;"",IF(MOD(VALUE(LEFT(A221,1)),2)=1,IF(D221="D",C221,-C221),IF(D221="C",C221,-C221)),"")</f>
        <v>37879845.649999999</v>
      </c>
    </row>
    <row r="222" spans="1:5" x14ac:dyDescent="0.2">
      <c r="A222" s="11" t="str">
        <f>IF('Anterior-TXT'!A243&lt;&gt;"",LEFT('Anterior-TXT'!A243,15),"")</f>
        <v>3.1.2.1.2.01.00</v>
      </c>
      <c r="B222" s="11" t="str">
        <f>IF('Anterior-TXT'!A243&lt;&gt;"",RIGHT(LEFT('Anterior-TXT'!A243,51),34),"")</f>
        <v xml:space="preserve">CONTRIBUICAO PATRONAL PARA O RPPS </v>
      </c>
      <c r="C222" s="12">
        <f>IF('Anterior-TXT'!A243&lt;&gt;"",VALUE(RIGHT(LEFT('Anterior-TXT'!A243,75),23)),"")</f>
        <v>35881657.579999998</v>
      </c>
      <c r="D222" s="11" t="str">
        <f>IF('Anterior-TXT'!A243&lt;&gt;"",RIGHT(LEFT('Anterior-TXT'!A243,77),1),"")</f>
        <v>D</v>
      </c>
      <c r="E222" s="13">
        <f>IF('Anterior-TXT'!A243&lt;&gt;"",IF(MOD(VALUE(LEFT(A222,1)),2)=1,IF(D222="D",C222,-C222),IF(D222="C",C222,-C222)),"")</f>
        <v>35881657.579999998</v>
      </c>
    </row>
    <row r="223" spans="1:5" x14ac:dyDescent="0.2">
      <c r="A223" s="11" t="str">
        <f>IF('Anterior-TXT'!A244&lt;&gt;"",LEFT('Anterior-TXT'!A244,15),"")</f>
        <v>3.1.2.1.2.06.00</v>
      </c>
      <c r="B223" s="11" t="str">
        <f>IF('Anterior-TXT'!A244&lt;&gt;"",RIGHT(LEFT('Anterior-TXT'!A244,51),34),"")</f>
        <v>CONTRIBUICAO PARA O PASEP S/ FOLHA</v>
      </c>
      <c r="C223" s="12">
        <f>IF('Anterior-TXT'!A244&lt;&gt;"",VALUE(RIGHT(LEFT('Anterior-TXT'!A244,75),23)),"")</f>
        <v>1998188.07</v>
      </c>
      <c r="D223" s="11" t="str">
        <f>IF('Anterior-TXT'!A244&lt;&gt;"",RIGHT(LEFT('Anterior-TXT'!A244,77),1),"")</f>
        <v>D</v>
      </c>
      <c r="E223" s="13">
        <f>IF('Anterior-TXT'!A244&lt;&gt;"",IF(MOD(VALUE(LEFT(A223,1)),2)=1,IF(D223="D",C223,-C223),IF(D223="C",C223,-C223)),"")</f>
        <v>1998188.07</v>
      </c>
    </row>
    <row r="224" spans="1:5" x14ac:dyDescent="0.2">
      <c r="A224" s="11" t="str">
        <f>IF('Anterior-TXT'!A245&lt;&gt;"",LEFT('Anterior-TXT'!A245,15),"")</f>
        <v>3.1.2.2.0.00.00</v>
      </c>
      <c r="B224" s="11" t="str">
        <f>IF('Anterior-TXT'!A245&lt;&gt;"",RIGHT(LEFT('Anterior-TXT'!A245,51),34),"")</f>
        <v xml:space="preserve">ENCARGOS PATRONAIS - RGPS         </v>
      </c>
      <c r="C224" s="12">
        <f>IF('Anterior-TXT'!A245&lt;&gt;"",VALUE(RIGHT(LEFT('Anterior-TXT'!A245,75),23)),"")</f>
        <v>1122134.6299999999</v>
      </c>
      <c r="D224" s="11" t="str">
        <f>IF('Anterior-TXT'!A245&lt;&gt;"",RIGHT(LEFT('Anterior-TXT'!A245,77),1),"")</f>
        <v>D</v>
      </c>
      <c r="E224" s="13">
        <f>IF('Anterior-TXT'!A245&lt;&gt;"",IF(MOD(VALUE(LEFT(A224,1)),2)=1,IF(D224="D",C224,-C224),IF(D224="C",C224,-C224)),"")</f>
        <v>1122134.6299999999</v>
      </c>
    </row>
    <row r="225" spans="1:5" x14ac:dyDescent="0.2">
      <c r="A225" s="11" t="str">
        <f>IF('Anterior-TXT'!A246&lt;&gt;"",LEFT('Anterior-TXT'!A246,15),"")</f>
        <v>3.1.2.2.2.00.00</v>
      </c>
      <c r="B225" s="11" t="str">
        <f>IF('Anterior-TXT'!A246&lt;&gt;"",RIGHT(LEFT('Anterior-TXT'!A246,51),34),"")</f>
        <v xml:space="preserve">ENCARGOS PATRONAIS - RGPS - INTRA </v>
      </c>
      <c r="C225" s="12">
        <f>IF('Anterior-TXT'!A246&lt;&gt;"",VALUE(RIGHT(LEFT('Anterior-TXT'!A246,75),23)),"")</f>
        <v>1122134.6299999999</v>
      </c>
      <c r="D225" s="11" t="str">
        <f>IF('Anterior-TXT'!A246&lt;&gt;"",RIGHT(LEFT('Anterior-TXT'!A246,77),1),"")</f>
        <v>D</v>
      </c>
      <c r="E225" s="13">
        <f>IF('Anterior-TXT'!A246&lt;&gt;"",IF(MOD(VALUE(LEFT(A225,1)),2)=1,IF(D225="D",C225,-C225),IF(D225="C",C225,-C225)),"")</f>
        <v>1122134.6299999999</v>
      </c>
    </row>
    <row r="226" spans="1:5" x14ac:dyDescent="0.2">
      <c r="A226" s="11" t="str">
        <f>IF('Anterior-TXT'!A247&lt;&gt;"",LEFT('Anterior-TXT'!A247,15),"")</f>
        <v>3.1.2.2.2.01.00</v>
      </c>
      <c r="B226" s="11" t="str">
        <f>IF('Anterior-TXT'!A247&lt;&gt;"",RIGHT(LEFT('Anterior-TXT'!A247,51),34),"")</f>
        <v>CONTRIBUICOES PREVIDENCIARIAS - IN</v>
      </c>
      <c r="C226" s="12">
        <f>IF('Anterior-TXT'!A247&lt;&gt;"",VALUE(RIGHT(LEFT('Anterior-TXT'!A247,75),23)),"")</f>
        <v>1122134.6299999999</v>
      </c>
      <c r="D226" s="11" t="str">
        <f>IF('Anterior-TXT'!A247&lt;&gt;"",RIGHT(LEFT('Anterior-TXT'!A247,77),1),"")</f>
        <v>D</v>
      </c>
      <c r="E226" s="13">
        <f>IF('Anterior-TXT'!A247&lt;&gt;"",IF(MOD(VALUE(LEFT(A226,1)),2)=1,IF(D226="D",C226,-C226),IF(D226="C",C226,-C226)),"")</f>
        <v>1122134.6299999999</v>
      </c>
    </row>
    <row r="227" spans="1:5" x14ac:dyDescent="0.2">
      <c r="A227" s="11" t="str">
        <f>IF('Anterior-TXT'!A248&lt;&gt;"",LEFT('Anterior-TXT'!A248,15),"")</f>
        <v>3.1.2.5.0.00.00</v>
      </c>
      <c r="B227" s="11" t="str">
        <f>IF('Anterior-TXT'!A248&lt;&gt;"",RIGHT(LEFT('Anterior-TXT'!A248,51),34),"")</f>
        <v>CONTR.A ENT.FECHADAS DE PREVIDENCI</v>
      </c>
      <c r="C227" s="12">
        <f>IF('Anterior-TXT'!A248&lt;&gt;"",VALUE(RIGHT(LEFT('Anterior-TXT'!A248,75),23)),"")</f>
        <v>894548.74</v>
      </c>
      <c r="D227" s="11" t="str">
        <f>IF('Anterior-TXT'!A248&lt;&gt;"",RIGHT(LEFT('Anterior-TXT'!A248,77),1),"")</f>
        <v>D</v>
      </c>
      <c r="E227" s="13">
        <f>IF('Anterior-TXT'!A248&lt;&gt;"",IF(MOD(VALUE(LEFT(A227,1)),2)=1,IF(D227="D",C227,-C227),IF(D227="C",C227,-C227)),"")</f>
        <v>894548.74</v>
      </c>
    </row>
    <row r="228" spans="1:5" x14ac:dyDescent="0.2">
      <c r="A228" s="11" t="str">
        <f>IF('Anterior-TXT'!A249&lt;&gt;"",LEFT('Anterior-TXT'!A249,15),"")</f>
        <v>3.1.2.5.1.00.00</v>
      </c>
      <c r="B228" s="11" t="str">
        <f>IF('Anterior-TXT'!A249&lt;&gt;"",RIGHT(LEFT('Anterior-TXT'!A249,51),34),"")</f>
        <v>CONTR.A ENT. FECHADAS DE PREVIDENC</v>
      </c>
      <c r="C228" s="12">
        <f>IF('Anterior-TXT'!A249&lt;&gt;"",VALUE(RIGHT(LEFT('Anterior-TXT'!A249,75),23)),"")</f>
        <v>894548.74</v>
      </c>
      <c r="D228" s="11" t="str">
        <f>IF('Anterior-TXT'!A249&lt;&gt;"",RIGHT(LEFT('Anterior-TXT'!A249,77),1),"")</f>
        <v>D</v>
      </c>
      <c r="E228" s="13">
        <f>IF('Anterior-TXT'!A249&lt;&gt;"",IF(MOD(VALUE(LEFT(A228,1)),2)=1,IF(D228="D",C228,-C228),IF(D228="C",C228,-C228)),"")</f>
        <v>894548.74</v>
      </c>
    </row>
    <row r="229" spans="1:5" x14ac:dyDescent="0.2">
      <c r="A229" s="11" t="str">
        <f>IF('Anterior-TXT'!A250&lt;&gt;"",LEFT('Anterior-TXT'!A250,15),"")</f>
        <v>3.1.2.5.1.01.00</v>
      </c>
      <c r="B229" s="11" t="str">
        <f>IF('Anterior-TXT'!A250&lt;&gt;"",RIGHT(LEFT('Anterior-TXT'!A250,51),34),"")</f>
        <v xml:space="preserve">COMPLEMENTACAO DE PREVIDENCIA     </v>
      </c>
      <c r="C229" s="12">
        <f>IF('Anterior-TXT'!A250&lt;&gt;"",VALUE(RIGHT(LEFT('Anterior-TXT'!A250,75),23)),"")</f>
        <v>894548.74</v>
      </c>
      <c r="D229" s="11" t="str">
        <f>IF('Anterior-TXT'!A250&lt;&gt;"",RIGHT(LEFT('Anterior-TXT'!A250,77),1),"")</f>
        <v>D</v>
      </c>
      <c r="E229" s="13">
        <f>IF('Anterior-TXT'!A250&lt;&gt;"",IF(MOD(VALUE(LEFT(A229,1)),2)=1,IF(D229="D",C229,-C229),IF(D229="C",C229,-C229)),"")</f>
        <v>894548.74</v>
      </c>
    </row>
    <row r="230" spans="1:5" x14ac:dyDescent="0.2">
      <c r="A230" s="11" t="str">
        <f>IF('Anterior-TXT'!A251&lt;&gt;"",LEFT('Anterior-TXT'!A251,15),"")</f>
        <v>3.1.3.0.0.00.00</v>
      </c>
      <c r="B230" s="11" t="str">
        <f>IF('Anterior-TXT'!A251&lt;&gt;"",RIGHT(LEFT('Anterior-TXT'!A251,51),34),"")</f>
        <v xml:space="preserve">BENEFICIOS A PESSOAL              </v>
      </c>
      <c r="C230" s="12">
        <f>IF('Anterior-TXT'!A251&lt;&gt;"",VALUE(RIGHT(LEFT('Anterior-TXT'!A251,75),23)),"")</f>
        <v>14248175.880000001</v>
      </c>
      <c r="D230" s="11" t="str">
        <f>IF('Anterior-TXT'!A251&lt;&gt;"",RIGHT(LEFT('Anterior-TXT'!A251,77),1),"")</f>
        <v>D</v>
      </c>
      <c r="E230" s="13">
        <f>IF('Anterior-TXT'!A251&lt;&gt;"",IF(MOD(VALUE(LEFT(A230,1)),2)=1,IF(D230="D",C230,-C230),IF(D230="C",C230,-C230)),"")</f>
        <v>14248175.880000001</v>
      </c>
    </row>
    <row r="231" spans="1:5" x14ac:dyDescent="0.2">
      <c r="A231" s="11" t="str">
        <f>IF('Anterior-TXT'!A252&lt;&gt;"",LEFT('Anterior-TXT'!A252,15),"")</f>
        <v>3.1.3.1.0.00.00</v>
      </c>
      <c r="B231" s="11" t="str">
        <f>IF('Anterior-TXT'!A252&lt;&gt;"",RIGHT(LEFT('Anterior-TXT'!A252,51),34),"")</f>
        <v xml:space="preserve">BENEFICIOS A PESSOAL - RPPS       </v>
      </c>
      <c r="C231" s="12">
        <f>IF('Anterior-TXT'!A252&lt;&gt;"",VALUE(RIGHT(LEFT('Anterior-TXT'!A252,75),23)),"")</f>
        <v>13893264.859999999</v>
      </c>
      <c r="D231" s="11" t="str">
        <f>IF('Anterior-TXT'!A252&lt;&gt;"",RIGHT(LEFT('Anterior-TXT'!A252,77),1),"")</f>
        <v>D</v>
      </c>
      <c r="E231" s="13">
        <f>IF('Anterior-TXT'!A252&lt;&gt;"",IF(MOD(VALUE(LEFT(A231,1)),2)=1,IF(D231="D",C231,-C231),IF(D231="C",C231,-C231)),"")</f>
        <v>13893264.859999999</v>
      </c>
    </row>
    <row r="232" spans="1:5" x14ac:dyDescent="0.2">
      <c r="A232" s="11" t="str">
        <f>IF('Anterior-TXT'!A253&lt;&gt;"",LEFT('Anterior-TXT'!A253,15),"")</f>
        <v>3.1.3.1.1.00.00</v>
      </c>
      <c r="B232" s="11" t="str">
        <f>IF('Anterior-TXT'!A253&lt;&gt;"",RIGHT(LEFT('Anterior-TXT'!A253,51),34),"")</f>
        <v>BENEFICIOS A PESSOAL - RPPS - CONS</v>
      </c>
      <c r="C232" s="12">
        <f>IF('Anterior-TXT'!A253&lt;&gt;"",VALUE(RIGHT(LEFT('Anterior-TXT'!A253,75),23)),"")</f>
        <v>13893264.859999999</v>
      </c>
      <c r="D232" s="11" t="str">
        <f>IF('Anterior-TXT'!A253&lt;&gt;"",RIGHT(LEFT('Anterior-TXT'!A253,77),1),"")</f>
        <v>D</v>
      </c>
      <c r="E232" s="13">
        <f>IF('Anterior-TXT'!A253&lt;&gt;"",IF(MOD(VALUE(LEFT(A232,1)),2)=1,IF(D232="D",C232,-C232),IF(D232="C",C232,-C232)),"")</f>
        <v>13893264.859999999</v>
      </c>
    </row>
    <row r="233" spans="1:5" x14ac:dyDescent="0.2">
      <c r="A233" s="11" t="str">
        <f>IF('Anterior-TXT'!A254&lt;&gt;"",LEFT('Anterior-TXT'!A254,15),"")</f>
        <v>3.1.3.1.1.01.00</v>
      </c>
      <c r="B233" s="11" t="str">
        <f>IF('Anterior-TXT'!A254&lt;&gt;"",RIGHT(LEFT('Anterior-TXT'!A254,51),34),"")</f>
        <v xml:space="preserve">AUXILIO ALIMENTACAO               </v>
      </c>
      <c r="C233" s="12">
        <f>IF('Anterior-TXT'!A254&lt;&gt;"",VALUE(RIGHT(LEFT('Anterior-TXT'!A254,75),23)),"")</f>
        <v>9711599.3000000007</v>
      </c>
      <c r="D233" s="11" t="str">
        <f>IF('Anterior-TXT'!A254&lt;&gt;"",RIGHT(LEFT('Anterior-TXT'!A254,77),1),"")</f>
        <v>D</v>
      </c>
      <c r="E233" s="13">
        <f>IF('Anterior-TXT'!A254&lt;&gt;"",IF(MOD(VALUE(LEFT(A233,1)),2)=1,IF(D233="D",C233,-C233),IF(D233="C",C233,-C233)),"")</f>
        <v>9711599.3000000007</v>
      </c>
    </row>
    <row r="234" spans="1:5" x14ac:dyDescent="0.2">
      <c r="A234" s="11" t="str">
        <f>IF('Anterior-TXT'!A255&lt;&gt;"",LEFT('Anterior-TXT'!A255,15),"")</f>
        <v>3.1.3.1.1.02.00</v>
      </c>
      <c r="B234" s="11" t="str">
        <f>IF('Anterior-TXT'!A255&lt;&gt;"",RIGHT(LEFT('Anterior-TXT'!A255,51),34),"")</f>
        <v xml:space="preserve">AUXILIO TRANSPORTE                </v>
      </c>
      <c r="C234" s="12">
        <f>IF('Anterior-TXT'!A255&lt;&gt;"",VALUE(RIGHT(LEFT('Anterior-TXT'!A255,75),23)),"")</f>
        <v>164937.54</v>
      </c>
      <c r="D234" s="11" t="str">
        <f>IF('Anterior-TXT'!A255&lt;&gt;"",RIGHT(LEFT('Anterior-TXT'!A255,77),1),"")</f>
        <v>D</v>
      </c>
      <c r="E234" s="13">
        <f>IF('Anterior-TXT'!A255&lt;&gt;"",IF(MOD(VALUE(LEFT(A234,1)),2)=1,IF(D234="D",C234,-C234),IF(D234="C",C234,-C234)),"")</f>
        <v>164937.54</v>
      </c>
    </row>
    <row r="235" spans="1:5" x14ac:dyDescent="0.2">
      <c r="A235" s="11" t="str">
        <f>IF('Anterior-TXT'!A256&lt;&gt;"",LEFT('Anterior-TXT'!A256,15),"")</f>
        <v>3.1.3.1.1.03.00</v>
      </c>
      <c r="B235" s="11" t="str">
        <f>IF('Anterior-TXT'!A256&lt;&gt;"",RIGHT(LEFT('Anterior-TXT'!A256,51),34),"")</f>
        <v xml:space="preserve">AUXILIO MORADIA - RPPS            </v>
      </c>
      <c r="C235" s="12">
        <f>IF('Anterior-TXT'!A256&lt;&gt;"",VALUE(RIGHT(LEFT('Anterior-TXT'!A256,75),23)),"")</f>
        <v>253401.62</v>
      </c>
      <c r="D235" s="11" t="str">
        <f>IF('Anterior-TXT'!A256&lt;&gt;"",RIGHT(LEFT('Anterior-TXT'!A256,77),1),"")</f>
        <v>D</v>
      </c>
      <c r="E235" s="13">
        <f>IF('Anterior-TXT'!A256&lt;&gt;"",IF(MOD(VALUE(LEFT(A235,1)),2)=1,IF(D235="D",C235,-C235),IF(D235="C",C235,-C235)),"")</f>
        <v>253401.62</v>
      </c>
    </row>
    <row r="236" spans="1:5" x14ac:dyDescent="0.2">
      <c r="A236" s="11" t="str">
        <f>IF('Anterior-TXT'!A257&lt;&gt;"",LEFT('Anterior-TXT'!A257,15),"")</f>
        <v>3.1.3.1.1.04.00</v>
      </c>
      <c r="B236" s="11" t="str">
        <f>IF('Anterior-TXT'!A257&lt;&gt;"",RIGHT(LEFT('Anterior-TXT'!A257,51),34),"")</f>
        <v xml:space="preserve">AJUDA DE CUSTO                    </v>
      </c>
      <c r="C236" s="12">
        <f>IF('Anterior-TXT'!A257&lt;&gt;"",VALUE(RIGHT(LEFT('Anterior-TXT'!A257,75),23)),"")</f>
        <v>111689.82</v>
      </c>
      <c r="D236" s="11" t="str">
        <f>IF('Anterior-TXT'!A257&lt;&gt;"",RIGHT(LEFT('Anterior-TXT'!A257,77),1),"")</f>
        <v>D</v>
      </c>
      <c r="E236" s="13">
        <f>IF('Anterior-TXT'!A257&lt;&gt;"",IF(MOD(VALUE(LEFT(A236,1)),2)=1,IF(D236="D",C236,-C236),IF(D236="C",C236,-C236)),"")</f>
        <v>111689.82</v>
      </c>
    </row>
    <row r="237" spans="1:5" x14ac:dyDescent="0.2">
      <c r="A237" s="11" t="str">
        <f>IF('Anterior-TXT'!A258&lt;&gt;"",LEFT('Anterior-TXT'!A258,15),"")</f>
        <v>3.1.3.1.1.05.00</v>
      </c>
      <c r="B237" s="11" t="str">
        <f>IF('Anterior-TXT'!A258&lt;&gt;"",RIGHT(LEFT('Anterior-TXT'!A258,51),34),"")</f>
        <v xml:space="preserve">ASSISTENCIA A SAUDE               </v>
      </c>
      <c r="C237" s="12">
        <f>IF('Anterior-TXT'!A258&lt;&gt;"",VALUE(RIGHT(LEFT('Anterior-TXT'!A258,75),23)),"")</f>
        <v>2232023.29</v>
      </c>
      <c r="D237" s="11" t="str">
        <f>IF('Anterior-TXT'!A258&lt;&gt;"",RIGHT(LEFT('Anterior-TXT'!A258,77),1),"")</f>
        <v>D</v>
      </c>
      <c r="E237" s="13">
        <f>IF('Anterior-TXT'!A258&lt;&gt;"",IF(MOD(VALUE(LEFT(A237,1)),2)=1,IF(D237="D",C237,-C237),IF(D237="C",C237,-C237)),"")</f>
        <v>2232023.29</v>
      </c>
    </row>
    <row r="238" spans="1:5" x14ac:dyDescent="0.2">
      <c r="A238" s="11" t="str">
        <f>IF('Anterior-TXT'!A259&lt;&gt;"",LEFT('Anterior-TXT'!A259,15),"")</f>
        <v>3.1.3.1.1.06.00</v>
      </c>
      <c r="B238" s="11" t="str">
        <f>IF('Anterior-TXT'!A259&lt;&gt;"",RIGHT(LEFT('Anterior-TXT'!A259,51),34),"")</f>
        <v xml:space="preserve">AUXILIO CRECHE                    </v>
      </c>
      <c r="C238" s="12">
        <f>IF('Anterior-TXT'!A259&lt;&gt;"",VALUE(RIGHT(LEFT('Anterior-TXT'!A259,75),23)),"")</f>
        <v>1334124.1499999999</v>
      </c>
      <c r="D238" s="11" t="str">
        <f>IF('Anterior-TXT'!A259&lt;&gt;"",RIGHT(LEFT('Anterior-TXT'!A259,77),1),"")</f>
        <v>D</v>
      </c>
      <c r="E238" s="13">
        <f>IF('Anterior-TXT'!A259&lt;&gt;"",IF(MOD(VALUE(LEFT(A238,1)),2)=1,IF(D238="D",C238,-C238),IF(D238="C",C238,-C238)),"")</f>
        <v>1334124.1499999999</v>
      </c>
    </row>
    <row r="239" spans="1:5" x14ac:dyDescent="0.2">
      <c r="A239" s="11" t="str">
        <f>IF('Anterior-TXT'!A260&lt;&gt;"",LEFT('Anterior-TXT'!A260,15),"")</f>
        <v>3.1.3.1.1.99.00</v>
      </c>
      <c r="B239" s="11" t="str">
        <f>IF('Anterior-TXT'!A260&lt;&gt;"",RIGHT(LEFT('Anterior-TXT'!A260,51),34),"")</f>
        <v>OUTROS BENEFICIOS A PESSOAL - RPPS</v>
      </c>
      <c r="C239" s="12">
        <f>IF('Anterior-TXT'!A260&lt;&gt;"",VALUE(RIGHT(LEFT('Anterior-TXT'!A260,75),23)),"")</f>
        <v>85489.14</v>
      </c>
      <c r="D239" s="11" t="str">
        <f>IF('Anterior-TXT'!A260&lt;&gt;"",RIGHT(LEFT('Anterior-TXT'!A260,77),1),"")</f>
        <v>D</v>
      </c>
      <c r="E239" s="13">
        <f>IF('Anterior-TXT'!A260&lt;&gt;"",IF(MOD(VALUE(LEFT(A239,1)),2)=1,IF(D239="D",C239,-C239),IF(D239="C",C239,-C239)),"")</f>
        <v>85489.14</v>
      </c>
    </row>
    <row r="240" spans="1:5" x14ac:dyDescent="0.2">
      <c r="A240" s="11" t="str">
        <f>IF('Anterior-TXT'!A261&lt;&gt;"",LEFT('Anterior-TXT'!A261,15),"")</f>
        <v>3.1.3.2.0.00.00</v>
      </c>
      <c r="B240" s="11" t="str">
        <f>IF('Anterior-TXT'!A261&lt;&gt;"",RIGHT(LEFT('Anterior-TXT'!A261,51),34),"")</f>
        <v xml:space="preserve">BENEFICIOS A PESSOAL - RGPS       </v>
      </c>
      <c r="C240" s="12">
        <f>IF('Anterior-TXT'!A261&lt;&gt;"",VALUE(RIGHT(LEFT('Anterior-TXT'!A261,75),23)),"")</f>
        <v>354911.02</v>
      </c>
      <c r="D240" s="11" t="str">
        <f>IF('Anterior-TXT'!A261&lt;&gt;"",RIGHT(LEFT('Anterior-TXT'!A261,77),1),"")</f>
        <v>D</v>
      </c>
      <c r="E240" s="13">
        <f>IF('Anterior-TXT'!A261&lt;&gt;"",IF(MOD(VALUE(LEFT(A240,1)),2)=1,IF(D240="D",C240,-C240),IF(D240="C",C240,-C240)),"")</f>
        <v>354911.02</v>
      </c>
    </row>
    <row r="241" spans="1:5" x14ac:dyDescent="0.2">
      <c r="A241" s="11" t="str">
        <f>IF('Anterior-TXT'!A262&lt;&gt;"",LEFT('Anterior-TXT'!A262,15),"")</f>
        <v>3.1.3.2.1.00.00</v>
      </c>
      <c r="B241" s="11" t="str">
        <f>IF('Anterior-TXT'!A262&lt;&gt;"",RIGHT(LEFT('Anterior-TXT'!A262,51),34),"")</f>
        <v>BENEFICIOS A PESSOAL - RGPS - CONS</v>
      </c>
      <c r="C241" s="12">
        <f>IF('Anterior-TXT'!A262&lt;&gt;"",VALUE(RIGHT(LEFT('Anterior-TXT'!A262,75),23)),"")</f>
        <v>354911.02</v>
      </c>
      <c r="D241" s="11" t="str">
        <f>IF('Anterior-TXT'!A262&lt;&gt;"",RIGHT(LEFT('Anterior-TXT'!A262,77),1),"")</f>
        <v>D</v>
      </c>
      <c r="E241" s="13">
        <f>IF('Anterior-TXT'!A262&lt;&gt;"",IF(MOD(VALUE(LEFT(A241,1)),2)=1,IF(D241="D",C241,-C241),IF(D241="C",C241,-C241)),"")</f>
        <v>354911.02</v>
      </c>
    </row>
    <row r="242" spans="1:5" x14ac:dyDescent="0.2">
      <c r="A242" s="11" t="str">
        <f>IF('Anterior-TXT'!A263&lt;&gt;"",LEFT('Anterior-TXT'!A263,15),"")</f>
        <v>3.1.3.2.1.01.00</v>
      </c>
      <c r="B242" s="11" t="str">
        <f>IF('Anterior-TXT'!A263&lt;&gt;"",RIGHT(LEFT('Anterior-TXT'!A263,51),34),"")</f>
        <v xml:space="preserve">AUXILIO ALIMENTACAO               </v>
      </c>
      <c r="C242" s="12">
        <f>IF('Anterior-TXT'!A263&lt;&gt;"",VALUE(RIGHT(LEFT('Anterior-TXT'!A263,75),23)),"")</f>
        <v>318736.65000000002</v>
      </c>
      <c r="D242" s="11" t="str">
        <f>IF('Anterior-TXT'!A263&lt;&gt;"",RIGHT(LEFT('Anterior-TXT'!A263,77),1),"")</f>
        <v>D</v>
      </c>
      <c r="E242" s="13">
        <f>IF('Anterior-TXT'!A263&lt;&gt;"",IF(MOD(VALUE(LEFT(A242,1)),2)=1,IF(D242="D",C242,-C242),IF(D242="C",C242,-C242)),"")</f>
        <v>318736.65000000002</v>
      </c>
    </row>
    <row r="243" spans="1:5" x14ac:dyDescent="0.2">
      <c r="A243" s="11" t="str">
        <f>IF('Anterior-TXT'!A264&lt;&gt;"",LEFT('Anterior-TXT'!A264,15),"")</f>
        <v>3.1.3.2.1.02.00</v>
      </c>
      <c r="B243" s="11" t="str">
        <f>IF('Anterior-TXT'!A264&lt;&gt;"",RIGHT(LEFT('Anterior-TXT'!A264,51),34),"")</f>
        <v xml:space="preserve">AUXILIO TRANSPORTE                </v>
      </c>
      <c r="C243" s="12">
        <f>IF('Anterior-TXT'!A264&lt;&gt;"",VALUE(RIGHT(LEFT('Anterior-TXT'!A264,75),23)),"")</f>
        <v>8118.97</v>
      </c>
      <c r="D243" s="11" t="str">
        <f>IF('Anterior-TXT'!A264&lt;&gt;"",RIGHT(LEFT('Anterior-TXT'!A264,77),1),"")</f>
        <v>D</v>
      </c>
      <c r="E243" s="13">
        <f>IF('Anterior-TXT'!A264&lt;&gt;"",IF(MOD(VALUE(LEFT(A243,1)),2)=1,IF(D243="D",C243,-C243),IF(D243="C",C243,-C243)),"")</f>
        <v>8118.97</v>
      </c>
    </row>
    <row r="244" spans="1:5" x14ac:dyDescent="0.2">
      <c r="A244" s="11" t="str">
        <f>IF('Anterior-TXT'!A265&lt;&gt;"",LEFT('Anterior-TXT'!A265,15),"")</f>
        <v>3.1.3.2.1.06.00</v>
      </c>
      <c r="B244" s="11" t="str">
        <f>IF('Anterior-TXT'!A265&lt;&gt;"",RIGHT(LEFT('Anterior-TXT'!A265,51),34),"")</f>
        <v xml:space="preserve">AUXILIO CRECHE                    </v>
      </c>
      <c r="C244" s="12">
        <f>IF('Anterior-TXT'!A265&lt;&gt;"",VALUE(RIGHT(LEFT('Anterior-TXT'!A265,75),23)),"")</f>
        <v>28055.4</v>
      </c>
      <c r="D244" s="11" t="str">
        <f>IF('Anterior-TXT'!A265&lt;&gt;"",RIGHT(LEFT('Anterior-TXT'!A265,77),1),"")</f>
        <v>D</v>
      </c>
      <c r="E244" s="13">
        <f>IF('Anterior-TXT'!A265&lt;&gt;"",IF(MOD(VALUE(LEFT(A244,1)),2)=1,IF(D244="D",C244,-C244),IF(D244="C",C244,-C244)),"")</f>
        <v>28055.4</v>
      </c>
    </row>
    <row r="245" spans="1:5" x14ac:dyDescent="0.2">
      <c r="A245" s="11" t="str">
        <f>IF('Anterior-TXT'!A266&lt;&gt;"",LEFT('Anterior-TXT'!A266,15),"")</f>
        <v>3.1.9.0.0.00.00</v>
      </c>
      <c r="B245" s="11" t="str">
        <f>IF('Anterior-TXT'!A266&lt;&gt;"",RIGHT(LEFT('Anterior-TXT'!A266,51),34),"")</f>
        <v xml:space="preserve">OUTRAS VPD - PESSOAL E ENCARGOS   </v>
      </c>
      <c r="C245" s="12">
        <f>IF('Anterior-TXT'!A266&lt;&gt;"",VALUE(RIGHT(LEFT('Anterior-TXT'!A266,75),23)),"")</f>
        <v>58569.01</v>
      </c>
      <c r="D245" s="11" t="str">
        <f>IF('Anterior-TXT'!A266&lt;&gt;"",RIGHT(LEFT('Anterior-TXT'!A266,77),1),"")</f>
        <v>D</v>
      </c>
      <c r="E245" s="13">
        <f>IF('Anterior-TXT'!A266&lt;&gt;"",IF(MOD(VALUE(LEFT(A245,1)),2)=1,IF(D245="D",C245,-C245),IF(D245="C",C245,-C245)),"")</f>
        <v>58569.01</v>
      </c>
    </row>
    <row r="246" spans="1:5" x14ac:dyDescent="0.2">
      <c r="A246" s="11" t="str">
        <f>IF('Anterior-TXT'!A267&lt;&gt;"",LEFT('Anterior-TXT'!A267,15),"")</f>
        <v>3.1.9.1.0.00.00</v>
      </c>
      <c r="B246" s="11" t="str">
        <f>IF('Anterior-TXT'!A267&lt;&gt;"",RIGHT(LEFT('Anterior-TXT'!A267,51),34),"")</f>
        <v>INDENIZACOES E RESTITUICOES TRABAL</v>
      </c>
      <c r="C246" s="12">
        <f>IF('Anterior-TXT'!A267&lt;&gt;"",VALUE(RIGHT(LEFT('Anterior-TXT'!A267,75),23)),"")</f>
        <v>58569.01</v>
      </c>
      <c r="D246" s="11" t="str">
        <f>IF('Anterior-TXT'!A267&lt;&gt;"",RIGHT(LEFT('Anterior-TXT'!A267,77),1),"")</f>
        <v>D</v>
      </c>
      <c r="E246" s="13">
        <f>IF('Anterior-TXT'!A267&lt;&gt;"",IF(MOD(VALUE(LEFT(A246,1)),2)=1,IF(D246="D",C246,-C246),IF(D246="C",C246,-C246)),"")</f>
        <v>58569.01</v>
      </c>
    </row>
    <row r="247" spans="1:5" x14ac:dyDescent="0.2">
      <c r="A247" s="11" t="str">
        <f>IF('Anterior-TXT'!A268&lt;&gt;"",LEFT('Anterior-TXT'!A268,15),"")</f>
        <v>3.1.9.1.1.00.00</v>
      </c>
      <c r="B247" s="11" t="str">
        <f>IF('Anterior-TXT'!A268&lt;&gt;"",RIGHT(LEFT('Anterior-TXT'!A268,51),34),"")</f>
        <v>INDENIZ.E RESTIT. TRABALHISTAS - C</v>
      </c>
      <c r="C247" s="12">
        <f>IF('Anterior-TXT'!A268&lt;&gt;"",VALUE(RIGHT(LEFT('Anterior-TXT'!A268,75),23)),"")</f>
        <v>58569.01</v>
      </c>
      <c r="D247" s="11" t="str">
        <f>IF('Anterior-TXT'!A268&lt;&gt;"",RIGHT(LEFT('Anterior-TXT'!A268,77),1),"")</f>
        <v>D</v>
      </c>
      <c r="E247" s="13">
        <f>IF('Anterior-TXT'!A268&lt;&gt;"",IF(MOD(VALUE(LEFT(A247,1)),2)=1,IF(D247="D",C247,-C247),IF(D247="C",C247,-C247)),"")</f>
        <v>58569.01</v>
      </c>
    </row>
    <row r="248" spans="1:5" x14ac:dyDescent="0.2">
      <c r="A248" s="11" t="str">
        <f>IF('Anterior-TXT'!A269&lt;&gt;"",LEFT('Anterior-TXT'!A269,15),"")</f>
        <v>3.1.9.1.1.01.00</v>
      </c>
      <c r="B248" s="11" t="str">
        <f>IF('Anterior-TXT'!A269&lt;&gt;"",RIGHT(LEFT('Anterior-TXT'!A269,51),34),"")</f>
        <v>INDENIZACOES E RESTITUICOES TRABAL</v>
      </c>
      <c r="C248" s="12">
        <f>IF('Anterior-TXT'!A269&lt;&gt;"",VALUE(RIGHT(LEFT('Anterior-TXT'!A269,75),23)),"")</f>
        <v>58569.01</v>
      </c>
      <c r="D248" s="11" t="str">
        <f>IF('Anterior-TXT'!A269&lt;&gt;"",RIGHT(LEFT('Anterior-TXT'!A269,77),1),"")</f>
        <v>D</v>
      </c>
      <c r="E248" s="13">
        <f>IF('Anterior-TXT'!A269&lt;&gt;"",IF(MOD(VALUE(LEFT(A248,1)),2)=1,IF(D248="D",C248,-C248),IF(D248="C",C248,-C248)),"")</f>
        <v>58569.01</v>
      </c>
    </row>
    <row r="249" spans="1:5" x14ac:dyDescent="0.2">
      <c r="A249" s="11" t="str">
        <f>IF('Anterior-TXT'!A270&lt;&gt;"",LEFT('Anterior-TXT'!A270,15),"")</f>
        <v>3.2.0.0.0.00.00</v>
      </c>
      <c r="B249" s="11" t="str">
        <f>IF('Anterior-TXT'!A270&lt;&gt;"",RIGHT(LEFT('Anterior-TXT'!A270,51),34),"")</f>
        <v>BENEFICIOS PREVIDENCIARIOS E ASSIS</v>
      </c>
      <c r="C249" s="12">
        <f>IF('Anterior-TXT'!A270&lt;&gt;"",VALUE(RIGHT(LEFT('Anterior-TXT'!A270,75),23)),"")</f>
        <v>801131.3</v>
      </c>
      <c r="D249" s="11" t="str">
        <f>IF('Anterior-TXT'!A270&lt;&gt;"",RIGHT(LEFT('Anterior-TXT'!A270,77),1),"")</f>
        <v>D</v>
      </c>
      <c r="E249" s="13">
        <f>IF('Anterior-TXT'!A270&lt;&gt;"",IF(MOD(VALUE(LEFT(A249,1)),2)=1,IF(D249="D",C249,-C249),IF(D249="C",C249,-C249)),"")</f>
        <v>801131.3</v>
      </c>
    </row>
    <row r="250" spans="1:5" x14ac:dyDescent="0.2">
      <c r="A250" s="11" t="str">
        <f>IF('Anterior-TXT'!A271&lt;&gt;"",LEFT('Anterior-TXT'!A271,15),"")</f>
        <v>3.2.1.0.0.00.00</v>
      </c>
      <c r="B250" s="11" t="str">
        <f>IF('Anterior-TXT'!A271&lt;&gt;"",RIGHT(LEFT('Anterior-TXT'!A271,51),34),"")</f>
        <v xml:space="preserve">APOSENTADORIAS E REFORMAS         </v>
      </c>
      <c r="C250" s="12">
        <f>IF('Anterior-TXT'!A271&lt;&gt;"",VALUE(RIGHT(LEFT('Anterior-TXT'!A271,75),23)),"")</f>
        <v>573310.77</v>
      </c>
      <c r="D250" s="11" t="str">
        <f>IF('Anterior-TXT'!A271&lt;&gt;"",RIGHT(LEFT('Anterior-TXT'!A271,77),1),"")</f>
        <v>D</v>
      </c>
      <c r="E250" s="13">
        <f>IF('Anterior-TXT'!A271&lt;&gt;"",IF(MOD(VALUE(LEFT(A250,1)),2)=1,IF(D250="D",C250,-C250),IF(D250="C",C250,-C250)),"")</f>
        <v>573310.77</v>
      </c>
    </row>
    <row r="251" spans="1:5" x14ac:dyDescent="0.2">
      <c r="A251" s="11" t="str">
        <f>IF('Anterior-TXT'!A272&lt;&gt;"",LEFT('Anterior-TXT'!A272,15),"")</f>
        <v>3.2.1.1.0.00.00</v>
      </c>
      <c r="B251" s="11" t="str">
        <f>IF('Anterior-TXT'!A272&lt;&gt;"",RIGHT(LEFT('Anterior-TXT'!A272,51),34),"")</f>
        <v xml:space="preserve">APOSENTADORIAS - RPPS             </v>
      </c>
      <c r="C251" s="12">
        <f>IF('Anterior-TXT'!A272&lt;&gt;"",VALUE(RIGHT(LEFT('Anterior-TXT'!A272,75),23)),"")</f>
        <v>573310.77</v>
      </c>
      <c r="D251" s="11" t="str">
        <f>IF('Anterior-TXT'!A272&lt;&gt;"",RIGHT(LEFT('Anterior-TXT'!A272,77),1),"")</f>
        <v>D</v>
      </c>
      <c r="E251" s="13">
        <f>IF('Anterior-TXT'!A272&lt;&gt;"",IF(MOD(VALUE(LEFT(A251,1)),2)=1,IF(D251="D",C251,-C251),IF(D251="C",C251,-C251)),"")</f>
        <v>573310.77</v>
      </c>
    </row>
    <row r="252" spans="1:5" x14ac:dyDescent="0.2">
      <c r="A252" s="11" t="str">
        <f>IF('Anterior-TXT'!A273&lt;&gt;"",LEFT('Anterior-TXT'!A273,15),"")</f>
        <v>3.2.1.1.1.00.00</v>
      </c>
      <c r="B252" s="11" t="str">
        <f>IF('Anterior-TXT'!A273&lt;&gt;"",RIGHT(LEFT('Anterior-TXT'!A273,51),34),"")</f>
        <v>APOSENTADORIAS - RPPS - CONSOLIDAC</v>
      </c>
      <c r="C252" s="12">
        <f>IF('Anterior-TXT'!A273&lt;&gt;"",VALUE(RIGHT(LEFT('Anterior-TXT'!A273,75),23)),"")</f>
        <v>573310.77</v>
      </c>
      <c r="D252" s="11" t="str">
        <f>IF('Anterior-TXT'!A273&lt;&gt;"",RIGHT(LEFT('Anterior-TXT'!A273,77),1),"")</f>
        <v>D</v>
      </c>
      <c r="E252" s="13">
        <f>IF('Anterior-TXT'!A273&lt;&gt;"",IF(MOD(VALUE(LEFT(A252,1)),2)=1,IF(D252="D",C252,-C252),IF(D252="C",C252,-C252)),"")</f>
        <v>573310.77</v>
      </c>
    </row>
    <row r="253" spans="1:5" x14ac:dyDescent="0.2">
      <c r="A253" s="11" t="str">
        <f>IF('Anterior-TXT'!A274&lt;&gt;"",LEFT('Anterior-TXT'!A274,15),"")</f>
        <v>3.2.1.1.1.01.00</v>
      </c>
      <c r="B253" s="11" t="str">
        <f>IF('Anterior-TXT'!A274&lt;&gt;"",RIGHT(LEFT('Anterior-TXT'!A274,51),34),"")</f>
        <v xml:space="preserve">PROVENTOS - PESSOAL CIVIL         </v>
      </c>
      <c r="C253" s="12">
        <f>IF('Anterior-TXT'!A274&lt;&gt;"",VALUE(RIGHT(LEFT('Anterior-TXT'!A274,75),23)),"")</f>
        <v>525652.92000000004</v>
      </c>
      <c r="D253" s="11" t="str">
        <f>IF('Anterior-TXT'!A274&lt;&gt;"",RIGHT(LEFT('Anterior-TXT'!A274,77),1),"")</f>
        <v>D</v>
      </c>
      <c r="E253" s="13">
        <f>IF('Anterior-TXT'!A274&lt;&gt;"",IF(MOD(VALUE(LEFT(A253,1)),2)=1,IF(D253="D",C253,-C253),IF(D253="C",C253,-C253)),"")</f>
        <v>525652.92000000004</v>
      </c>
    </row>
    <row r="254" spans="1:5" x14ac:dyDescent="0.2">
      <c r="A254" s="11" t="str">
        <f>IF('Anterior-TXT'!A275&lt;&gt;"",LEFT('Anterior-TXT'!A275,15),"")</f>
        <v>3.2.1.1.1.03.00</v>
      </c>
      <c r="B254" s="11" t="str">
        <f>IF('Anterior-TXT'!A275&lt;&gt;"",RIGHT(LEFT('Anterior-TXT'!A275,51),34),"")</f>
        <v xml:space="preserve">GRATIFICACOES                     </v>
      </c>
      <c r="C254" s="12">
        <f>IF('Anterior-TXT'!A275&lt;&gt;"",VALUE(RIGHT(LEFT('Anterior-TXT'!A275,75),23)),"")</f>
        <v>0</v>
      </c>
      <c r="D254" s="11" t="str">
        <f>IF('Anterior-TXT'!A275&lt;&gt;"",RIGHT(LEFT('Anterior-TXT'!A275,77),1),"")</f>
        <v xml:space="preserve"> </v>
      </c>
      <c r="E254" s="13">
        <f>IF('Anterior-TXT'!A275&lt;&gt;"",IF(MOD(VALUE(LEFT(A254,1)),2)=1,IF(D254="D",C254,-C254),IF(D254="C",C254,-C254)),"")</f>
        <v>0</v>
      </c>
    </row>
    <row r="255" spans="1:5" x14ac:dyDescent="0.2">
      <c r="A255" s="11" t="str">
        <f>IF('Anterior-TXT'!A276&lt;&gt;"",LEFT('Anterior-TXT'!A276,15),"")</f>
        <v>3.2.1.1.1.05.00</v>
      </c>
      <c r="B255" s="11" t="str">
        <f>IF('Anterior-TXT'!A276&lt;&gt;"",RIGHT(LEFT('Anterior-TXT'!A276,51),34),"")</f>
        <v xml:space="preserve">13 SALARIO - PESSOAL CIVIL16/91   </v>
      </c>
      <c r="C255" s="12">
        <f>IF('Anterior-TXT'!A276&lt;&gt;"",VALUE(RIGHT(LEFT('Anterior-TXT'!A276,75),23)),"")</f>
        <v>47657.85</v>
      </c>
      <c r="D255" s="11" t="str">
        <f>IF('Anterior-TXT'!A276&lt;&gt;"",RIGHT(LEFT('Anterior-TXT'!A276,77),1),"")</f>
        <v>D</v>
      </c>
      <c r="E255" s="13">
        <f>IF('Anterior-TXT'!A276&lt;&gt;"",IF(MOD(VALUE(LEFT(A255,1)),2)=1,IF(D255="D",C255,-C255),IF(D255="C",C255,-C255)),"")</f>
        <v>47657.85</v>
      </c>
    </row>
    <row r="256" spans="1:5" x14ac:dyDescent="0.2">
      <c r="A256" s="11" t="str">
        <f>IF('Anterior-TXT'!A277&lt;&gt;"",LEFT('Anterior-TXT'!A277,15),"")</f>
        <v>3.2.1.1.1.06.00</v>
      </c>
      <c r="B256" s="11" t="str">
        <f>IF('Anterior-TXT'!A277&lt;&gt;"",RIGHT(LEFT('Anterior-TXT'!A277,51),34),"")</f>
        <v xml:space="preserve">LICENCA PREMIO PARA INATIVO CIVIL </v>
      </c>
      <c r="C256" s="12">
        <f>IF('Anterior-TXT'!A277&lt;&gt;"",VALUE(RIGHT(LEFT('Anterior-TXT'!A277,75),23)),"")</f>
        <v>0</v>
      </c>
      <c r="D256" s="11" t="str">
        <f>IF('Anterior-TXT'!A277&lt;&gt;"",RIGHT(LEFT('Anterior-TXT'!A277,77),1),"")</f>
        <v xml:space="preserve"> </v>
      </c>
      <c r="E256" s="13">
        <f>IF('Anterior-TXT'!A277&lt;&gt;"",IF(MOD(VALUE(LEFT(A256,1)),2)=1,IF(D256="D",C256,-C256),IF(D256="C",C256,-C256)),"")</f>
        <v>0</v>
      </c>
    </row>
    <row r="257" spans="1:5" x14ac:dyDescent="0.2">
      <c r="A257" s="11" t="str">
        <f>IF('Anterior-TXT'!A278&lt;&gt;"",LEFT('Anterior-TXT'!A278,15),"")</f>
        <v>3.2.2.0.0.00.00</v>
      </c>
      <c r="B257" s="11" t="str">
        <f>IF('Anterior-TXT'!A278&lt;&gt;"",RIGHT(LEFT('Anterior-TXT'!A278,51),34),"")</f>
        <v xml:space="preserve">PENSOES                           </v>
      </c>
      <c r="C257" s="12">
        <f>IF('Anterior-TXT'!A278&lt;&gt;"",VALUE(RIGHT(LEFT('Anterior-TXT'!A278,75),23)),"")</f>
        <v>227820.53</v>
      </c>
      <c r="D257" s="11" t="str">
        <f>IF('Anterior-TXT'!A278&lt;&gt;"",RIGHT(LEFT('Anterior-TXT'!A278,77),1),"")</f>
        <v>D</v>
      </c>
      <c r="E257" s="13">
        <f>IF('Anterior-TXT'!A278&lt;&gt;"",IF(MOD(VALUE(LEFT(A257,1)),2)=1,IF(D257="D",C257,-C257),IF(D257="C",C257,-C257)),"")</f>
        <v>227820.53</v>
      </c>
    </row>
    <row r="258" spans="1:5" x14ac:dyDescent="0.2">
      <c r="A258" s="11" t="str">
        <f>IF('Anterior-TXT'!A279&lt;&gt;"",LEFT('Anterior-TXT'!A279,15),"")</f>
        <v>3.2.2.1.0.00.00</v>
      </c>
      <c r="B258" s="11" t="str">
        <f>IF('Anterior-TXT'!A279&lt;&gt;"",RIGHT(LEFT('Anterior-TXT'!A279,51),34),"")</f>
        <v xml:space="preserve">PENSOES - RPPS                    </v>
      </c>
      <c r="C258" s="12">
        <f>IF('Anterior-TXT'!A279&lt;&gt;"",VALUE(RIGHT(LEFT('Anterior-TXT'!A279,75),23)),"")</f>
        <v>227820.53</v>
      </c>
      <c r="D258" s="11" t="str">
        <f>IF('Anterior-TXT'!A279&lt;&gt;"",RIGHT(LEFT('Anterior-TXT'!A279,77),1),"")</f>
        <v>D</v>
      </c>
      <c r="E258" s="13">
        <f>IF('Anterior-TXT'!A279&lt;&gt;"",IF(MOD(VALUE(LEFT(A258,1)),2)=1,IF(D258="D",C258,-C258),IF(D258="C",C258,-C258)),"")</f>
        <v>227820.53</v>
      </c>
    </row>
    <row r="259" spans="1:5" x14ac:dyDescent="0.2">
      <c r="A259" s="11" t="str">
        <f>IF('Anterior-TXT'!A280&lt;&gt;"",LEFT('Anterior-TXT'!A280,15),"")</f>
        <v>3.2.2.1.1.00.00</v>
      </c>
      <c r="B259" s="11" t="str">
        <f>IF('Anterior-TXT'!A280&lt;&gt;"",RIGHT(LEFT('Anterior-TXT'!A280,51),34),"")</f>
        <v xml:space="preserve">PENSOES - RPPS - CONSOLIDACAO     </v>
      </c>
      <c r="C259" s="12">
        <f>IF('Anterior-TXT'!A280&lt;&gt;"",VALUE(RIGHT(LEFT('Anterior-TXT'!A280,75),23)),"")</f>
        <v>227820.53</v>
      </c>
      <c r="D259" s="11" t="str">
        <f>IF('Anterior-TXT'!A280&lt;&gt;"",RIGHT(LEFT('Anterior-TXT'!A280,77),1),"")</f>
        <v>D</v>
      </c>
      <c r="E259" s="13">
        <f>IF('Anterior-TXT'!A280&lt;&gt;"",IF(MOD(VALUE(LEFT(A259,1)),2)=1,IF(D259="D",C259,-C259),IF(D259="C",C259,-C259)),"")</f>
        <v>227820.53</v>
      </c>
    </row>
    <row r="260" spans="1:5" x14ac:dyDescent="0.2">
      <c r="A260" s="11" t="str">
        <f>IF('Anterior-TXT'!A281&lt;&gt;"",LEFT('Anterior-TXT'!A281,15),"")</f>
        <v>3.2.2.1.1.01.00</v>
      </c>
      <c r="B260" s="11" t="str">
        <f>IF('Anterior-TXT'!A281&lt;&gt;"",RIGHT(LEFT('Anterior-TXT'!A281,51),34),"")</f>
        <v xml:space="preserve">PENSOES CIVIS                     </v>
      </c>
      <c r="C260" s="12">
        <f>IF('Anterior-TXT'!A281&lt;&gt;"",VALUE(RIGHT(LEFT('Anterior-TXT'!A281,75),23)),"")</f>
        <v>209938.68</v>
      </c>
      <c r="D260" s="11" t="str">
        <f>IF('Anterior-TXT'!A281&lt;&gt;"",RIGHT(LEFT('Anterior-TXT'!A281,77),1),"")</f>
        <v>D</v>
      </c>
      <c r="E260" s="13">
        <f>IF('Anterior-TXT'!A281&lt;&gt;"",IF(MOD(VALUE(LEFT(A260,1)),2)=1,IF(D260="D",C260,-C260),IF(D260="C",C260,-C260)),"")</f>
        <v>209938.68</v>
      </c>
    </row>
    <row r="261" spans="1:5" x14ac:dyDescent="0.2">
      <c r="A261" s="11" t="str">
        <f>IF('Anterior-TXT'!A282&lt;&gt;"",LEFT('Anterior-TXT'!A282,15),"")</f>
        <v>3.2.2.1.1.02.00</v>
      </c>
      <c r="B261" s="11" t="str">
        <f>IF('Anterior-TXT'!A282&lt;&gt;"",RIGHT(LEFT('Anterior-TXT'!A282,51),34),"")</f>
        <v>13 SALARIO - PESSOAL CIVIL - PENSI</v>
      </c>
      <c r="C261" s="12">
        <f>IF('Anterior-TXT'!A282&lt;&gt;"",VALUE(RIGHT(LEFT('Anterior-TXT'!A282,75),23)),"")</f>
        <v>17881.849999999999</v>
      </c>
      <c r="D261" s="11" t="str">
        <f>IF('Anterior-TXT'!A282&lt;&gt;"",RIGHT(LEFT('Anterior-TXT'!A282,77),1),"")</f>
        <v>D</v>
      </c>
      <c r="E261" s="13">
        <f>IF('Anterior-TXT'!A282&lt;&gt;"",IF(MOD(VALUE(LEFT(A261,1)),2)=1,IF(D261="D",C261,-C261),IF(D261="C",C261,-C261)),"")</f>
        <v>17881.849999999999</v>
      </c>
    </row>
    <row r="262" spans="1:5" x14ac:dyDescent="0.2">
      <c r="A262" s="11" t="str">
        <f>IF('Anterior-TXT'!A283&lt;&gt;"",LEFT('Anterior-TXT'!A283,15),"")</f>
        <v>3.3.0.0.0.00.00</v>
      </c>
      <c r="B262" s="11" t="str">
        <f>IF('Anterior-TXT'!A283&lt;&gt;"",RIGHT(LEFT('Anterior-TXT'!A283,51),34),"")</f>
        <v>USO DE BENS, SERVICOS E CONS. DE C</v>
      </c>
      <c r="C262" s="12">
        <f>IF('Anterior-TXT'!A283&lt;&gt;"",VALUE(RIGHT(LEFT('Anterior-TXT'!A283,75),23)),"")</f>
        <v>47284300.479999997</v>
      </c>
      <c r="D262" s="11" t="str">
        <f>IF('Anterior-TXT'!A283&lt;&gt;"",RIGHT(LEFT('Anterior-TXT'!A283,77),1),"")</f>
        <v>D</v>
      </c>
      <c r="E262" s="13">
        <f>IF('Anterior-TXT'!A283&lt;&gt;"",IF(MOD(VALUE(LEFT(A262,1)),2)=1,IF(D262="D",C262,-C262),IF(D262="C",C262,-C262)),"")</f>
        <v>47284300.479999997</v>
      </c>
    </row>
    <row r="263" spans="1:5" x14ac:dyDescent="0.2">
      <c r="A263" s="11" t="str">
        <f>IF('Anterior-TXT'!A284&lt;&gt;"",LEFT('Anterior-TXT'!A284,15),"")</f>
        <v>3.3.1.0.0.00.00</v>
      </c>
      <c r="B263" s="11" t="str">
        <f>IF('Anterior-TXT'!A284&lt;&gt;"",RIGHT(LEFT('Anterior-TXT'!A284,51),34),"")</f>
        <v xml:space="preserve">USO DE MATERIAIS DE CONSUMO       </v>
      </c>
      <c r="C263" s="12">
        <f>IF('Anterior-TXT'!A284&lt;&gt;"",VALUE(RIGHT(LEFT('Anterior-TXT'!A284,75),23)),"")</f>
        <v>2267293.6800000002</v>
      </c>
      <c r="D263" s="11" t="str">
        <f>IF('Anterior-TXT'!A284&lt;&gt;"",RIGHT(LEFT('Anterior-TXT'!A284,77),1),"")</f>
        <v>D</v>
      </c>
      <c r="E263" s="13">
        <f>IF('Anterior-TXT'!A284&lt;&gt;"",IF(MOD(VALUE(LEFT(A263,1)),2)=1,IF(D263="D",C263,-C263),IF(D263="C",C263,-C263)),"")</f>
        <v>2267293.6800000002</v>
      </c>
    </row>
    <row r="264" spans="1:5" x14ac:dyDescent="0.2">
      <c r="A264" s="11" t="str">
        <f>IF('Anterior-TXT'!A285&lt;&gt;"",LEFT('Anterior-TXT'!A285,15),"")</f>
        <v>3.3.1.1.0.00.00</v>
      </c>
      <c r="B264" s="11" t="str">
        <f>IF('Anterior-TXT'!A285&lt;&gt;"",RIGHT(LEFT('Anterior-TXT'!A285,51),34),"")</f>
        <v xml:space="preserve">CONSUMO DE MATERIAIS              </v>
      </c>
      <c r="C264" s="12">
        <f>IF('Anterior-TXT'!A285&lt;&gt;"",VALUE(RIGHT(LEFT('Anterior-TXT'!A285,75),23)),"")</f>
        <v>2267293.6800000002</v>
      </c>
      <c r="D264" s="11" t="str">
        <f>IF('Anterior-TXT'!A285&lt;&gt;"",RIGHT(LEFT('Anterior-TXT'!A285,77),1),"")</f>
        <v>D</v>
      </c>
      <c r="E264" s="13">
        <f>IF('Anterior-TXT'!A285&lt;&gt;"",IF(MOD(VALUE(LEFT(A264,1)),2)=1,IF(D264="D",C264,-C264),IF(D264="C",C264,-C264)),"")</f>
        <v>2267293.6800000002</v>
      </c>
    </row>
    <row r="265" spans="1:5" x14ac:dyDescent="0.2">
      <c r="A265" s="11" t="str">
        <f>IF('Anterior-TXT'!A286&lt;&gt;"",LEFT('Anterior-TXT'!A286,15),"")</f>
        <v>3.3.1.1.1.00.00</v>
      </c>
      <c r="B265" s="11" t="str">
        <f>IF('Anterior-TXT'!A286&lt;&gt;"",RIGHT(LEFT('Anterior-TXT'!A286,51),34),"")</f>
        <v>CONSUMO DE MATERIAIS - CONSOLIDACA</v>
      </c>
      <c r="C265" s="12">
        <f>IF('Anterior-TXT'!A286&lt;&gt;"",VALUE(RIGHT(LEFT('Anterior-TXT'!A286,75),23)),"")</f>
        <v>2267293.6800000002</v>
      </c>
      <c r="D265" s="11" t="str">
        <f>IF('Anterior-TXT'!A286&lt;&gt;"",RIGHT(LEFT('Anterior-TXT'!A286,77),1),"")</f>
        <v>D</v>
      </c>
      <c r="E265" s="13">
        <f>IF('Anterior-TXT'!A286&lt;&gt;"",IF(MOD(VALUE(LEFT(A265,1)),2)=1,IF(D265="D",C265,-C265),IF(D265="C",C265,-C265)),"")</f>
        <v>2267293.6800000002</v>
      </c>
    </row>
    <row r="266" spans="1:5" x14ac:dyDescent="0.2">
      <c r="A266" s="11" t="str">
        <f>IF('Anterior-TXT'!A287&lt;&gt;"",LEFT('Anterior-TXT'!A287,15),"")</f>
        <v>3.3.1.1.1.01.00</v>
      </c>
      <c r="B266" s="11" t="str">
        <f>IF('Anterior-TXT'!A287&lt;&gt;"",RIGHT(LEFT('Anterior-TXT'!A287,51),34),"")</f>
        <v>CONSUMO DE MATERIAIS ESTOCADOS - A</v>
      </c>
      <c r="C266" s="12">
        <f>IF('Anterior-TXT'!A287&lt;&gt;"",VALUE(RIGHT(LEFT('Anterior-TXT'!A287,75),23)),"")</f>
        <v>294221.21000000002</v>
      </c>
      <c r="D266" s="11" t="str">
        <f>IF('Anterior-TXT'!A287&lt;&gt;"",RIGHT(LEFT('Anterior-TXT'!A287,77),1),"")</f>
        <v>D</v>
      </c>
      <c r="E266" s="13">
        <f>IF('Anterior-TXT'!A287&lt;&gt;"",IF(MOD(VALUE(LEFT(A266,1)),2)=1,IF(D266="D",C266,-C266),IF(D266="C",C266,-C266)),"")</f>
        <v>294221.21000000002</v>
      </c>
    </row>
    <row r="267" spans="1:5" x14ac:dyDescent="0.2">
      <c r="A267" s="11" t="str">
        <f>IF('Anterior-TXT'!A288&lt;&gt;"",LEFT('Anterior-TXT'!A288,15),"")</f>
        <v>3.3.1.1.1.03.00</v>
      </c>
      <c r="B267" s="11" t="str">
        <f>IF('Anterior-TXT'!A288&lt;&gt;"",RIGHT(LEFT('Anterior-TXT'!A288,51),34),"")</f>
        <v>CONSUMO DE COMBUSTIVEIS E LUBRIFIC</v>
      </c>
      <c r="C267" s="12">
        <f>IF('Anterior-TXT'!A288&lt;&gt;"",VALUE(RIGHT(LEFT('Anterior-TXT'!A288,75),23)),"")</f>
        <v>643259.54</v>
      </c>
      <c r="D267" s="11" t="str">
        <f>IF('Anterior-TXT'!A288&lt;&gt;"",RIGHT(LEFT('Anterior-TXT'!A288,77),1),"")</f>
        <v>D</v>
      </c>
      <c r="E267" s="13">
        <f>IF('Anterior-TXT'!A288&lt;&gt;"",IF(MOD(VALUE(LEFT(A267,1)),2)=1,IF(D267="D",C267,-C267),IF(D267="C",C267,-C267)),"")</f>
        <v>643259.54</v>
      </c>
    </row>
    <row r="268" spans="1:5" x14ac:dyDescent="0.2">
      <c r="A268" s="11" t="str">
        <f>IF('Anterior-TXT'!A289&lt;&gt;"",LEFT('Anterior-TXT'!A289,15),"")</f>
        <v>3.3.1.1.1.04.00</v>
      </c>
      <c r="B268" s="11" t="str">
        <f>IF('Anterior-TXT'!A289&lt;&gt;"",RIGHT(LEFT('Anterior-TXT'!A289,51),34),"")</f>
        <v xml:space="preserve">CONSUMO DE GENEROS DE ALIMENTACAO </v>
      </c>
      <c r="C268" s="12">
        <f>IF('Anterior-TXT'!A289&lt;&gt;"",VALUE(RIGHT(LEFT('Anterior-TXT'!A289,75),23)),"")</f>
        <v>44029.07</v>
      </c>
      <c r="D268" s="11" t="str">
        <f>IF('Anterior-TXT'!A289&lt;&gt;"",RIGHT(LEFT('Anterior-TXT'!A289,77),1),"")</f>
        <v>D</v>
      </c>
      <c r="E268" s="13">
        <f>IF('Anterior-TXT'!A289&lt;&gt;"",IF(MOD(VALUE(LEFT(A268,1)),2)=1,IF(D268="D",C268,-C268),IF(D268="C",C268,-C268)),"")</f>
        <v>44029.07</v>
      </c>
    </row>
    <row r="269" spans="1:5" x14ac:dyDescent="0.2">
      <c r="A269" s="11" t="str">
        <f>IF('Anterior-TXT'!A290&lt;&gt;"",LEFT('Anterior-TXT'!A290,15),"")</f>
        <v>3.3.1.1.1.05.00</v>
      </c>
      <c r="B269" s="11" t="str">
        <f>IF('Anterior-TXT'!A290&lt;&gt;"",RIGHT(LEFT('Anterior-TXT'!A290,51),34),"")</f>
        <v>CONSUMO DE MATERIAL DE PROCESSAMEN</v>
      </c>
      <c r="C269" s="12">
        <f>IF('Anterior-TXT'!A290&lt;&gt;"",VALUE(RIGHT(LEFT('Anterior-TXT'!A290,75),23)),"")</f>
        <v>197706.87</v>
      </c>
      <c r="D269" s="11" t="str">
        <f>IF('Anterior-TXT'!A290&lt;&gt;"",RIGHT(LEFT('Anterior-TXT'!A290,77),1),"")</f>
        <v>D</v>
      </c>
      <c r="E269" s="13">
        <f>IF('Anterior-TXT'!A290&lt;&gt;"",IF(MOD(VALUE(LEFT(A269,1)),2)=1,IF(D269="D",C269,-C269),IF(D269="C",C269,-C269)),"")</f>
        <v>197706.87</v>
      </c>
    </row>
    <row r="270" spans="1:5" x14ac:dyDescent="0.2">
      <c r="A270" s="11" t="str">
        <f>IF('Anterior-TXT'!A291&lt;&gt;"",LEFT('Anterior-TXT'!A291,15),"")</f>
        <v>3.3.1.1.1.06.00</v>
      </c>
      <c r="B270" s="11" t="str">
        <f>IF('Anterior-TXT'!A291&lt;&gt;"",RIGHT(LEFT('Anterior-TXT'!A291,51),34),"")</f>
        <v xml:space="preserve">CONSUMO DE MATERIAL FARMACOLOGICO </v>
      </c>
      <c r="C270" s="12">
        <f>IF('Anterior-TXT'!A291&lt;&gt;"",VALUE(RIGHT(LEFT('Anterior-TXT'!A291,75),23)),"")</f>
        <v>39847.11</v>
      </c>
      <c r="D270" s="11" t="str">
        <f>IF('Anterior-TXT'!A291&lt;&gt;"",RIGHT(LEFT('Anterior-TXT'!A291,77),1),"")</f>
        <v>D</v>
      </c>
      <c r="E270" s="13">
        <f>IF('Anterior-TXT'!A291&lt;&gt;"",IF(MOD(VALUE(LEFT(A270,1)),2)=1,IF(D270="D",C270,-C270),IF(D270="C",C270,-C270)),"")</f>
        <v>39847.11</v>
      </c>
    </row>
    <row r="271" spans="1:5" x14ac:dyDescent="0.2">
      <c r="A271" s="11" t="str">
        <f>IF('Anterior-TXT'!A292&lt;&gt;"",LEFT('Anterior-TXT'!A292,15),"")</f>
        <v>3.3.1.1.1.07.00</v>
      </c>
      <c r="B271" s="11" t="str">
        <f>IF('Anterior-TXT'!A292&lt;&gt;"",RIGHT(LEFT('Anterior-TXT'!A292,51),34),"")</f>
        <v xml:space="preserve">CONSUMO DE MATERIAL HOSPITALAR    </v>
      </c>
      <c r="C271" s="12">
        <f>IF('Anterior-TXT'!A292&lt;&gt;"",VALUE(RIGHT(LEFT('Anterior-TXT'!A292,75),23)),"")</f>
        <v>150303.57</v>
      </c>
      <c r="D271" s="11" t="str">
        <f>IF('Anterior-TXT'!A292&lt;&gt;"",RIGHT(LEFT('Anterior-TXT'!A292,77),1),"")</f>
        <v>D</v>
      </c>
      <c r="E271" s="13">
        <f>IF('Anterior-TXT'!A292&lt;&gt;"",IF(MOD(VALUE(LEFT(A271,1)),2)=1,IF(D271="D",C271,-C271),IF(D271="C",C271,-C271)),"")</f>
        <v>150303.57</v>
      </c>
    </row>
    <row r="272" spans="1:5" x14ac:dyDescent="0.2">
      <c r="A272" s="11" t="str">
        <f>IF('Anterior-TXT'!A293&lt;&gt;"",LEFT('Anterior-TXT'!A293,15),"")</f>
        <v>3.3.1.1.1.08.00</v>
      </c>
      <c r="B272" s="11" t="str">
        <f>IF('Anterior-TXT'!A293&lt;&gt;"",RIGHT(LEFT('Anterior-TXT'!A293,51),34),"")</f>
        <v xml:space="preserve">CONSUMO DE MATERIAL PARA PRODUCAO </v>
      </c>
      <c r="C272" s="12">
        <f>IF('Anterior-TXT'!A293&lt;&gt;"",VALUE(RIGHT(LEFT('Anterior-TXT'!A293,75),23)),"")</f>
        <v>7195.85</v>
      </c>
      <c r="D272" s="11" t="str">
        <f>IF('Anterior-TXT'!A293&lt;&gt;"",RIGHT(LEFT('Anterior-TXT'!A293,77),1),"")</f>
        <v>D</v>
      </c>
      <c r="E272" s="13">
        <f>IF('Anterior-TXT'!A293&lt;&gt;"",IF(MOD(VALUE(LEFT(A272,1)),2)=1,IF(D272="D",C272,-C272),IF(D272="C",C272,-C272)),"")</f>
        <v>7195.85</v>
      </c>
    </row>
    <row r="273" spans="1:5" x14ac:dyDescent="0.2">
      <c r="A273" s="11" t="str">
        <f>IF('Anterior-TXT'!A294&lt;&gt;"",LEFT('Anterior-TXT'!A294,15),"")</f>
        <v>3.3.1.1.1.09.00</v>
      </c>
      <c r="B273" s="11" t="str">
        <f>IF('Anterior-TXT'!A294&lt;&gt;"",RIGHT(LEFT('Anterior-TXT'!A294,51),34),"")</f>
        <v xml:space="preserve">MATERIAL DE CONSUMO IMEDIATO      </v>
      </c>
      <c r="C273" s="12">
        <f>IF('Anterior-TXT'!A294&lt;&gt;"",VALUE(RIGHT(LEFT('Anterior-TXT'!A294,75),23)),"")</f>
        <v>890730.46</v>
      </c>
      <c r="D273" s="11" t="str">
        <f>IF('Anterior-TXT'!A294&lt;&gt;"",RIGHT(LEFT('Anterior-TXT'!A294,77),1),"")</f>
        <v>D</v>
      </c>
      <c r="E273" s="13">
        <f>IF('Anterior-TXT'!A294&lt;&gt;"",IF(MOD(VALUE(LEFT(A273,1)),2)=1,IF(D273="D",C273,-C273),IF(D273="C",C273,-C273)),"")</f>
        <v>890730.46</v>
      </c>
    </row>
    <row r="274" spans="1:5" x14ac:dyDescent="0.2">
      <c r="A274" s="11" t="str">
        <f>IF('Anterior-TXT'!A295&lt;&gt;"",LEFT('Anterior-TXT'!A295,15),"")</f>
        <v>3.3.2.0.0.00.00</v>
      </c>
      <c r="B274" s="11" t="str">
        <f>IF('Anterior-TXT'!A295&lt;&gt;"",RIGHT(LEFT('Anterior-TXT'!A295,51),34),"")</f>
        <v xml:space="preserve">SERVICOS                          </v>
      </c>
      <c r="C274" s="12">
        <f>IF('Anterior-TXT'!A295&lt;&gt;"",VALUE(RIGHT(LEFT('Anterior-TXT'!A295,75),23)),"")</f>
        <v>31112808.010000002</v>
      </c>
      <c r="D274" s="11" t="str">
        <f>IF('Anterior-TXT'!A295&lt;&gt;"",RIGHT(LEFT('Anterior-TXT'!A295,77),1),"")</f>
        <v>D</v>
      </c>
      <c r="E274" s="13">
        <f>IF('Anterior-TXT'!A295&lt;&gt;"",IF(MOD(VALUE(LEFT(A274,1)),2)=1,IF(D274="D",C274,-C274),IF(D274="C",C274,-C274)),"")</f>
        <v>31112808.010000002</v>
      </c>
    </row>
    <row r="275" spans="1:5" x14ac:dyDescent="0.2">
      <c r="A275" s="11" t="str">
        <f>IF('Anterior-TXT'!A296&lt;&gt;"",LEFT('Anterior-TXT'!A296,15),"")</f>
        <v>3.3.2.1.0.00.00</v>
      </c>
      <c r="B275" s="11" t="str">
        <f>IF('Anterior-TXT'!A296&lt;&gt;"",RIGHT(LEFT('Anterior-TXT'!A296,51),34),"")</f>
        <v xml:space="preserve">DIARIAS                           </v>
      </c>
      <c r="C275" s="12">
        <f>IF('Anterior-TXT'!A296&lt;&gt;"",VALUE(RIGHT(LEFT('Anterior-TXT'!A296,75),23)),"")</f>
        <v>1255626.7</v>
      </c>
      <c r="D275" s="11" t="str">
        <f>IF('Anterior-TXT'!A296&lt;&gt;"",RIGHT(LEFT('Anterior-TXT'!A296,77),1),"")</f>
        <v>D</v>
      </c>
      <c r="E275" s="13">
        <f>IF('Anterior-TXT'!A296&lt;&gt;"",IF(MOD(VALUE(LEFT(A275,1)),2)=1,IF(D275="D",C275,-C275),IF(D275="C",C275,-C275)),"")</f>
        <v>1255626.7</v>
      </c>
    </row>
    <row r="276" spans="1:5" x14ac:dyDescent="0.2">
      <c r="A276" s="11" t="str">
        <f>IF('Anterior-TXT'!A297&lt;&gt;"",LEFT('Anterior-TXT'!A297,15),"")</f>
        <v>3.3.2.1.1.00.00</v>
      </c>
      <c r="B276" s="11" t="str">
        <f>IF('Anterior-TXT'!A297&lt;&gt;"",RIGHT(LEFT('Anterior-TXT'!A297,51),34),"")</f>
        <v xml:space="preserve">DIARIAS - CONSOLIDACAO            </v>
      </c>
      <c r="C276" s="12">
        <f>IF('Anterior-TXT'!A297&lt;&gt;"",VALUE(RIGHT(LEFT('Anterior-TXT'!A297,75),23)),"")</f>
        <v>1255626.7</v>
      </c>
      <c r="D276" s="11" t="str">
        <f>IF('Anterior-TXT'!A297&lt;&gt;"",RIGHT(LEFT('Anterior-TXT'!A297,77),1),"")</f>
        <v>D</v>
      </c>
      <c r="E276" s="13">
        <f>IF('Anterior-TXT'!A297&lt;&gt;"",IF(MOD(VALUE(LEFT(A276,1)),2)=1,IF(D276="D",C276,-C276),IF(D276="C",C276,-C276)),"")</f>
        <v>1255626.7</v>
      </c>
    </row>
    <row r="277" spans="1:5" x14ac:dyDescent="0.2">
      <c r="A277" s="11" t="str">
        <f>IF('Anterior-TXT'!A298&lt;&gt;"",LEFT('Anterior-TXT'!A298,15),"")</f>
        <v>3.3.2.1.1.01.00</v>
      </c>
      <c r="B277" s="11" t="str">
        <f>IF('Anterior-TXT'!A298&lt;&gt;"",RIGHT(LEFT('Anterior-TXT'!A298,51),34),"")</f>
        <v xml:space="preserve">DIARIAS                           </v>
      </c>
      <c r="C277" s="12">
        <f>IF('Anterior-TXT'!A298&lt;&gt;"",VALUE(RIGHT(LEFT('Anterior-TXT'!A298,75),23)),"")</f>
        <v>1255626.7</v>
      </c>
      <c r="D277" s="11" t="str">
        <f>IF('Anterior-TXT'!A298&lt;&gt;"",RIGHT(LEFT('Anterior-TXT'!A298,77),1),"")</f>
        <v>D</v>
      </c>
      <c r="E277" s="13">
        <f>IF('Anterior-TXT'!A298&lt;&gt;"",IF(MOD(VALUE(LEFT(A277,1)),2)=1,IF(D277="D",C277,-C277),IF(D277="C",C277,-C277)),"")</f>
        <v>1255626.7</v>
      </c>
    </row>
    <row r="278" spans="1:5" x14ac:dyDescent="0.2">
      <c r="A278" s="11" t="str">
        <f>IF('Anterior-TXT'!A299&lt;&gt;"",LEFT('Anterior-TXT'!A299,15),"")</f>
        <v>3.3.2.2.0.00.00</v>
      </c>
      <c r="B278" s="11" t="str">
        <f>IF('Anterior-TXT'!A299&lt;&gt;"",RIGHT(LEFT('Anterior-TXT'!A299,51),34),"")</f>
        <v xml:space="preserve">SERVICOS TERCEIROS - PF           </v>
      </c>
      <c r="C278" s="12">
        <f>IF('Anterior-TXT'!A299&lt;&gt;"",VALUE(RIGHT(LEFT('Anterior-TXT'!A299,75),23)),"")</f>
        <v>595385.22</v>
      </c>
      <c r="D278" s="11" t="str">
        <f>IF('Anterior-TXT'!A299&lt;&gt;"",RIGHT(LEFT('Anterior-TXT'!A299,77),1),"")</f>
        <v>D</v>
      </c>
      <c r="E278" s="13">
        <f>IF('Anterior-TXT'!A299&lt;&gt;"",IF(MOD(VALUE(LEFT(A278,1)),2)=1,IF(D278="D",C278,-C278),IF(D278="C",C278,-C278)),"")</f>
        <v>595385.22</v>
      </c>
    </row>
    <row r="279" spans="1:5" x14ac:dyDescent="0.2">
      <c r="A279" s="11" t="str">
        <f>IF('Anterior-TXT'!A300&lt;&gt;"",LEFT('Anterior-TXT'!A300,15),"")</f>
        <v>3.3.2.2.1.00.00</v>
      </c>
      <c r="B279" s="11" t="str">
        <f>IF('Anterior-TXT'!A300&lt;&gt;"",RIGHT(LEFT('Anterior-TXT'!A300,51),34),"")</f>
        <v>SERVICOS TERCEIROS - PF - CONSOLID</v>
      </c>
      <c r="C279" s="12">
        <f>IF('Anterior-TXT'!A300&lt;&gt;"",VALUE(RIGHT(LEFT('Anterior-TXT'!A300,75),23)),"")</f>
        <v>595385.22</v>
      </c>
      <c r="D279" s="11" t="str">
        <f>IF('Anterior-TXT'!A300&lt;&gt;"",RIGHT(LEFT('Anterior-TXT'!A300,77),1),"")</f>
        <v>D</v>
      </c>
      <c r="E279" s="13">
        <f>IF('Anterior-TXT'!A300&lt;&gt;"",IF(MOD(VALUE(LEFT(A279,1)),2)=1,IF(D279="D",C279,-C279),IF(D279="C",C279,-C279)),"")</f>
        <v>595385.22</v>
      </c>
    </row>
    <row r="280" spans="1:5" x14ac:dyDescent="0.2">
      <c r="A280" s="11" t="str">
        <f>IF('Anterior-TXT'!A301&lt;&gt;"",LEFT('Anterior-TXT'!A301,15),"")</f>
        <v>3.3.2.2.1.01.00</v>
      </c>
      <c r="B280" s="11" t="str">
        <f>IF('Anterior-TXT'!A301&lt;&gt;"",RIGHT(LEFT('Anterior-TXT'!A301,51),34),"")</f>
        <v xml:space="preserve">SERVICOS TECNICOS PROFISSIONAIS - </v>
      </c>
      <c r="C280" s="12">
        <f>IF('Anterior-TXT'!A301&lt;&gt;"",VALUE(RIGHT(LEFT('Anterior-TXT'!A301,75),23)),"")</f>
        <v>154593.14000000001</v>
      </c>
      <c r="D280" s="11" t="str">
        <f>IF('Anterior-TXT'!A301&lt;&gt;"",RIGHT(LEFT('Anterior-TXT'!A301,77),1),"")</f>
        <v>D</v>
      </c>
      <c r="E280" s="13">
        <f>IF('Anterior-TXT'!A301&lt;&gt;"",IF(MOD(VALUE(LEFT(A280,1)),2)=1,IF(D280="D",C280,-C280),IF(D280="C",C280,-C280)),"")</f>
        <v>154593.14000000001</v>
      </c>
    </row>
    <row r="281" spans="1:5" x14ac:dyDescent="0.2">
      <c r="A281" s="11" t="str">
        <f>IF('Anterior-TXT'!A302&lt;&gt;"",LEFT('Anterior-TXT'!A302,15),"")</f>
        <v>3.3.2.2.1.03.00</v>
      </c>
      <c r="B281" s="11" t="str">
        <f>IF('Anterior-TXT'!A302&lt;&gt;"",RIGHT(LEFT('Anterior-TXT'!A302,51),34),"")</f>
        <v>SERV. COMUNICACAO, GRAFICOS E AUDI</v>
      </c>
      <c r="C281" s="12">
        <f>IF('Anterior-TXT'!A302&lt;&gt;"",VALUE(RIGHT(LEFT('Anterior-TXT'!A302,75),23)),"")</f>
        <v>3135</v>
      </c>
      <c r="D281" s="11" t="str">
        <f>IF('Anterior-TXT'!A302&lt;&gt;"",RIGHT(LEFT('Anterior-TXT'!A302,77),1),"")</f>
        <v>D</v>
      </c>
      <c r="E281" s="13">
        <f>IF('Anterior-TXT'!A302&lt;&gt;"",IF(MOD(VALUE(LEFT(A281,1)),2)=1,IF(D281="D",C281,-C281),IF(D281="C",C281,-C281)),"")</f>
        <v>3135</v>
      </c>
    </row>
    <row r="282" spans="1:5" x14ac:dyDescent="0.2">
      <c r="A282" s="11" t="str">
        <f>IF('Anterior-TXT'!A303&lt;&gt;"",LEFT('Anterior-TXT'!A303,15),"")</f>
        <v>3.3.2.2.1.08.00</v>
      </c>
      <c r="B282" s="11" t="str">
        <f>IF('Anterior-TXT'!A303&lt;&gt;"",RIGHT(LEFT('Anterior-TXT'!A303,51),34),"")</f>
        <v xml:space="preserve">LOCACOES E ARRENDAMENTOS - PF     </v>
      </c>
      <c r="C282" s="12">
        <f>IF('Anterior-TXT'!A303&lt;&gt;"",VALUE(RIGHT(LEFT('Anterior-TXT'!A303,75),23)),"")</f>
        <v>412672.08</v>
      </c>
      <c r="D282" s="11" t="str">
        <f>IF('Anterior-TXT'!A303&lt;&gt;"",RIGHT(LEFT('Anterior-TXT'!A303,77),1),"")</f>
        <v>D</v>
      </c>
      <c r="E282" s="13">
        <f>IF('Anterior-TXT'!A303&lt;&gt;"",IF(MOD(VALUE(LEFT(A282,1)),2)=1,IF(D282="D",C282,-C282),IF(D282="C",C282,-C282)),"")</f>
        <v>412672.08</v>
      </c>
    </row>
    <row r="283" spans="1:5" x14ac:dyDescent="0.2">
      <c r="A283" s="11" t="str">
        <f>IF('Anterior-TXT'!A304&lt;&gt;"",LEFT('Anterior-TXT'!A304,15),"")</f>
        <v>3.3.2.2.1.09.00</v>
      </c>
      <c r="B283" s="11" t="str">
        <f>IF('Anterior-TXT'!A304&lt;&gt;"",RIGHT(LEFT('Anterior-TXT'!A304,51),34),"")</f>
        <v xml:space="preserve">SERVICOS EDUCACIONAIS E CULTURAIS </v>
      </c>
      <c r="C283" s="12">
        <f>IF('Anterior-TXT'!A304&lt;&gt;"",VALUE(RIGHT(LEFT('Anterior-TXT'!A304,75),23)),"")</f>
        <v>24985</v>
      </c>
      <c r="D283" s="11" t="str">
        <f>IF('Anterior-TXT'!A304&lt;&gt;"",RIGHT(LEFT('Anterior-TXT'!A304,77),1),"")</f>
        <v>D</v>
      </c>
      <c r="E283" s="13">
        <f>IF('Anterior-TXT'!A304&lt;&gt;"",IF(MOD(VALUE(LEFT(A283,1)),2)=1,IF(D283="D",C283,-C283),IF(D283="C",C283,-C283)),"")</f>
        <v>24985</v>
      </c>
    </row>
    <row r="284" spans="1:5" x14ac:dyDescent="0.2">
      <c r="A284" s="11" t="str">
        <f>IF('Anterior-TXT'!A305&lt;&gt;"",LEFT('Anterior-TXT'!A305,15),"")</f>
        <v>3.3.2.3.0.00.00</v>
      </c>
      <c r="B284" s="11" t="str">
        <f>IF('Anterior-TXT'!A305&lt;&gt;"",RIGHT(LEFT('Anterior-TXT'!A305,51),34),"")</f>
        <v xml:space="preserve">SERVICOS TERCEIROS - PJ           </v>
      </c>
      <c r="C284" s="12">
        <f>IF('Anterior-TXT'!A305&lt;&gt;"",VALUE(RIGHT(LEFT('Anterior-TXT'!A305,75),23)),"")</f>
        <v>29261796.09</v>
      </c>
      <c r="D284" s="11" t="str">
        <f>IF('Anterior-TXT'!A305&lt;&gt;"",RIGHT(LEFT('Anterior-TXT'!A305,77),1),"")</f>
        <v>D</v>
      </c>
      <c r="E284" s="13">
        <f>IF('Anterior-TXT'!A305&lt;&gt;"",IF(MOD(VALUE(LEFT(A284,1)),2)=1,IF(D284="D",C284,-C284),IF(D284="C",C284,-C284)),"")</f>
        <v>29261796.09</v>
      </c>
    </row>
    <row r="285" spans="1:5" x14ac:dyDescent="0.2">
      <c r="A285" s="11" t="str">
        <f>IF('Anterior-TXT'!A306&lt;&gt;"",LEFT('Anterior-TXT'!A306,15),"")</f>
        <v>3.3.2.3.1.00.00</v>
      </c>
      <c r="B285" s="11" t="str">
        <f>IF('Anterior-TXT'!A306&lt;&gt;"",RIGHT(LEFT('Anterior-TXT'!A306,51),34),"")</f>
        <v>SERVICOS TERCEIROS - PJ - CONSOLID</v>
      </c>
      <c r="C285" s="12">
        <f>IF('Anterior-TXT'!A306&lt;&gt;"",VALUE(RIGHT(LEFT('Anterior-TXT'!A306,75),23)),"")</f>
        <v>28837943.390000001</v>
      </c>
      <c r="D285" s="11" t="str">
        <f>IF('Anterior-TXT'!A306&lt;&gt;"",RIGHT(LEFT('Anterior-TXT'!A306,77),1),"")</f>
        <v>D</v>
      </c>
      <c r="E285" s="13">
        <f>IF('Anterior-TXT'!A306&lt;&gt;"",IF(MOD(VALUE(LEFT(A285,1)),2)=1,IF(D285="D",C285,-C285),IF(D285="C",C285,-C285)),"")</f>
        <v>28837943.390000001</v>
      </c>
    </row>
    <row r="286" spans="1:5" x14ac:dyDescent="0.2">
      <c r="A286" s="11" t="str">
        <f>IF('Anterior-TXT'!A307&lt;&gt;"",LEFT('Anterior-TXT'!A307,15),"")</f>
        <v>3.3.2.3.1.01.00</v>
      </c>
      <c r="B286" s="11" t="str">
        <f>IF('Anterior-TXT'!A307&lt;&gt;"",RIGHT(LEFT('Anterior-TXT'!A307,51),34),"")</f>
        <v xml:space="preserve">SERVICOS TECNICOS PROFISSIONAIS   </v>
      </c>
      <c r="C286" s="12">
        <f>IF('Anterior-TXT'!A307&lt;&gt;"",VALUE(RIGHT(LEFT('Anterior-TXT'!A307,75),23)),"")</f>
        <v>122388.95</v>
      </c>
      <c r="D286" s="11" t="str">
        <f>IF('Anterior-TXT'!A307&lt;&gt;"",RIGHT(LEFT('Anterior-TXT'!A307,77),1),"")</f>
        <v>D</v>
      </c>
      <c r="E286" s="13">
        <f>IF('Anterior-TXT'!A307&lt;&gt;"",IF(MOD(VALUE(LEFT(A286,1)),2)=1,IF(D286="D",C286,-C286),IF(D286="C",C286,-C286)),"")</f>
        <v>122388.95</v>
      </c>
    </row>
    <row r="287" spans="1:5" x14ac:dyDescent="0.2">
      <c r="A287" s="11" t="str">
        <f>IF('Anterior-TXT'!A308&lt;&gt;"",LEFT('Anterior-TXT'!A308,15),"")</f>
        <v>3.3.2.3.1.02.00</v>
      </c>
      <c r="B287" s="11" t="str">
        <f>IF('Anterior-TXT'!A308&lt;&gt;"",RIGHT(LEFT('Anterior-TXT'!A308,51),34),"")</f>
        <v>SERVICOS DE APOIO ADM, TECNICO E O</v>
      </c>
      <c r="C287" s="12">
        <f>IF('Anterior-TXT'!A308&lt;&gt;"",VALUE(RIGHT(LEFT('Anterior-TXT'!A308,75),23)),"")</f>
        <v>18894240.829999998</v>
      </c>
      <c r="D287" s="11" t="str">
        <f>IF('Anterior-TXT'!A308&lt;&gt;"",RIGHT(LEFT('Anterior-TXT'!A308,77),1),"")</f>
        <v>D</v>
      </c>
      <c r="E287" s="13">
        <f>IF('Anterior-TXT'!A308&lt;&gt;"",IF(MOD(VALUE(LEFT(A287,1)),2)=1,IF(D287="D",C287,-C287),IF(D287="C",C287,-C287)),"")</f>
        <v>18894240.829999998</v>
      </c>
    </row>
    <row r="288" spans="1:5" x14ac:dyDescent="0.2">
      <c r="A288" s="11" t="str">
        <f>IF('Anterior-TXT'!A309&lt;&gt;"",LEFT('Anterior-TXT'!A309,15),"")</f>
        <v>3.3.2.3.1.03.00</v>
      </c>
      <c r="B288" s="11" t="str">
        <f>IF('Anterior-TXT'!A309&lt;&gt;"",RIGHT(LEFT('Anterior-TXT'!A309,51),34),"")</f>
        <v>SERVICOS COMUNICACAO, GRAFICO E AU</v>
      </c>
      <c r="C288" s="12">
        <f>IF('Anterior-TXT'!A309&lt;&gt;"",VALUE(RIGHT(LEFT('Anterior-TXT'!A309,75),23)),"")</f>
        <v>606487.05000000005</v>
      </c>
      <c r="D288" s="11" t="str">
        <f>IF('Anterior-TXT'!A309&lt;&gt;"",RIGHT(LEFT('Anterior-TXT'!A309,77),1),"")</f>
        <v>D</v>
      </c>
      <c r="E288" s="13">
        <f>IF('Anterior-TXT'!A309&lt;&gt;"",IF(MOD(VALUE(LEFT(A288,1)),2)=1,IF(D288="D",C288,-C288),IF(D288="C",C288,-C288)),"")</f>
        <v>606487.05000000005</v>
      </c>
    </row>
    <row r="289" spans="1:5" x14ac:dyDescent="0.2">
      <c r="A289" s="11" t="str">
        <f>IF('Anterior-TXT'!A310&lt;&gt;"",LEFT('Anterior-TXT'!A310,15),"")</f>
        <v>3.3.2.3.1.04.00</v>
      </c>
      <c r="B289" s="11" t="str">
        <f>IF('Anterior-TXT'!A310&lt;&gt;"",RIGHT(LEFT('Anterior-TXT'!A310,51),34),"")</f>
        <v xml:space="preserve">SERV.TRANSP.,PASSAGEM,LOCOMOCAO E </v>
      </c>
      <c r="C289" s="12">
        <f>IF('Anterior-TXT'!A310&lt;&gt;"",VALUE(RIGHT(LEFT('Anterior-TXT'!A310,75),23)),"")</f>
        <v>692528.62</v>
      </c>
      <c r="D289" s="11" t="str">
        <f>IF('Anterior-TXT'!A310&lt;&gt;"",RIGHT(LEFT('Anterior-TXT'!A310,77),1),"")</f>
        <v>D</v>
      </c>
      <c r="E289" s="13">
        <f>IF('Anterior-TXT'!A310&lt;&gt;"",IF(MOD(VALUE(LEFT(A289,1)),2)=1,IF(D289="D",C289,-C289),IF(D289="C",C289,-C289)),"")</f>
        <v>692528.62</v>
      </c>
    </row>
    <row r="290" spans="1:5" x14ac:dyDescent="0.2">
      <c r="A290" s="11" t="str">
        <f>IF('Anterior-TXT'!A311&lt;&gt;"",LEFT('Anterior-TXT'!A311,15),"")</f>
        <v>3.3.2.3.1.05.00</v>
      </c>
      <c r="B290" s="11" t="str">
        <f>IF('Anterior-TXT'!A311&lt;&gt;"",RIGHT(LEFT('Anterior-TXT'!A311,51),34),"")</f>
        <v xml:space="preserve">SERVICOS ADMINISTRATIVOS - PJ     </v>
      </c>
      <c r="C290" s="12">
        <f>IF('Anterior-TXT'!A311&lt;&gt;"",VALUE(RIGHT(LEFT('Anterior-TXT'!A311,75),23)),"")</f>
        <v>55666.28</v>
      </c>
      <c r="D290" s="11" t="str">
        <f>IF('Anterior-TXT'!A311&lt;&gt;"",RIGHT(LEFT('Anterior-TXT'!A311,77),1),"")</f>
        <v>D</v>
      </c>
      <c r="E290" s="13">
        <f>IF('Anterior-TXT'!A311&lt;&gt;"",IF(MOD(VALUE(LEFT(A290,1)),2)=1,IF(D290="D",C290,-C290),IF(D290="C",C290,-C290)),"")</f>
        <v>55666.28</v>
      </c>
    </row>
    <row r="291" spans="1:5" x14ac:dyDescent="0.2">
      <c r="A291" s="11" t="str">
        <f>IF('Anterior-TXT'!A312&lt;&gt;"",LEFT('Anterior-TXT'!A312,15),"")</f>
        <v>3.3.2.3.1.07.00</v>
      </c>
      <c r="B291" s="11" t="str">
        <f>IF('Anterior-TXT'!A312&lt;&gt;"",RIGHT(LEFT('Anterior-TXT'!A312,51),34),"")</f>
        <v xml:space="preserve">SERVICOS DE CONFECCOES - PJ       </v>
      </c>
      <c r="C291" s="12">
        <f>IF('Anterior-TXT'!A312&lt;&gt;"",VALUE(RIGHT(LEFT('Anterior-TXT'!A312,75),23)),"")</f>
        <v>300</v>
      </c>
      <c r="D291" s="11" t="str">
        <f>IF('Anterior-TXT'!A312&lt;&gt;"",RIGHT(LEFT('Anterior-TXT'!A312,77),1),"")</f>
        <v>D</v>
      </c>
      <c r="E291" s="13">
        <f>IF('Anterior-TXT'!A312&lt;&gt;"",IF(MOD(VALUE(LEFT(A291,1)),2)=1,IF(D291="D",C291,-C291),IF(D291="C",C291,-C291)),"")</f>
        <v>300</v>
      </c>
    </row>
    <row r="292" spans="1:5" x14ac:dyDescent="0.2">
      <c r="A292" s="11" t="str">
        <f>IF('Anterior-TXT'!A313&lt;&gt;"",LEFT('Anterior-TXT'!A313,15),"")</f>
        <v>3.3.2.3.1.08.00</v>
      </c>
      <c r="B292" s="11" t="str">
        <f>IF('Anterior-TXT'!A313&lt;&gt;"",RIGHT(LEFT('Anterior-TXT'!A313,51),34),"")</f>
        <v>SERV.AGUA E ESGOTO,ENER.ELETR.,GAS</v>
      </c>
      <c r="C292" s="12">
        <f>IF('Anterior-TXT'!A313&lt;&gt;"",VALUE(RIGHT(LEFT('Anterior-TXT'!A313,75),23)),"")</f>
        <v>2921447.94</v>
      </c>
      <c r="D292" s="11" t="str">
        <f>IF('Anterior-TXT'!A313&lt;&gt;"",RIGHT(LEFT('Anterior-TXT'!A313,77),1),"")</f>
        <v>D</v>
      </c>
      <c r="E292" s="13">
        <f>IF('Anterior-TXT'!A313&lt;&gt;"",IF(MOD(VALUE(LEFT(A292,1)),2)=1,IF(D292="D",C292,-C292),IF(D292="C",C292,-C292)),"")</f>
        <v>2921447.94</v>
      </c>
    </row>
    <row r="293" spans="1:5" x14ac:dyDescent="0.2">
      <c r="A293" s="11" t="str">
        <f>IF('Anterior-TXT'!A314&lt;&gt;"",LEFT('Anterior-TXT'!A314,15),"")</f>
        <v>3.3.2.3.1.09.00</v>
      </c>
      <c r="B293" s="11" t="str">
        <f>IF('Anterior-TXT'!A314&lt;&gt;"",RIGHT(LEFT('Anterior-TXT'!A314,51),34),"")</f>
        <v>LOCACAO E ARRENDAMENTO MERCANTIL O</v>
      </c>
      <c r="C293" s="12">
        <f>IF('Anterior-TXT'!A314&lt;&gt;"",VALUE(RIGHT(LEFT('Anterior-TXT'!A314,75),23)),"")</f>
        <v>499897.95</v>
      </c>
      <c r="D293" s="11" t="str">
        <f>IF('Anterior-TXT'!A314&lt;&gt;"",RIGHT(LEFT('Anterior-TXT'!A314,77),1),"")</f>
        <v>D</v>
      </c>
      <c r="E293" s="13">
        <f>IF('Anterior-TXT'!A314&lt;&gt;"",IF(MOD(VALUE(LEFT(A293,1)),2)=1,IF(D293="D",C293,-C293),IF(D293="C",C293,-C293)),"")</f>
        <v>499897.95</v>
      </c>
    </row>
    <row r="294" spans="1:5" x14ac:dyDescent="0.2">
      <c r="A294" s="11" t="str">
        <f>IF('Anterior-TXT'!A315&lt;&gt;"",LEFT('Anterior-TXT'!A315,15),"")</f>
        <v>3.3.2.3.1.10.00</v>
      </c>
      <c r="B294" s="11" t="str">
        <f>IF('Anterior-TXT'!A315&lt;&gt;"",RIGHT(LEFT('Anterior-TXT'!A315,51),34),"")</f>
        <v xml:space="preserve">SERVICOS EDUCACIONAIS E CULTURAIS </v>
      </c>
      <c r="C294" s="12">
        <f>IF('Anterior-TXT'!A315&lt;&gt;"",VALUE(RIGHT(LEFT('Anterior-TXT'!A315,75),23)),"")</f>
        <v>34366.720000000001</v>
      </c>
      <c r="D294" s="11" t="str">
        <f>IF('Anterior-TXT'!A315&lt;&gt;"",RIGHT(LEFT('Anterior-TXT'!A315,77),1),"")</f>
        <v>D</v>
      </c>
      <c r="E294" s="13">
        <f>IF('Anterior-TXT'!A315&lt;&gt;"",IF(MOD(VALUE(LEFT(A294,1)),2)=1,IF(D294="D",C294,-C294),IF(D294="C",C294,-C294)),"")</f>
        <v>34366.720000000001</v>
      </c>
    </row>
    <row r="295" spans="1:5" x14ac:dyDescent="0.2">
      <c r="A295" s="11" t="str">
        <f>IF('Anterior-TXT'!A316&lt;&gt;"",LEFT('Anterior-TXT'!A316,15),"")</f>
        <v>3.3.2.3.1.12.00</v>
      </c>
      <c r="B295" s="11" t="str">
        <f>IF('Anterior-TXT'!A316&lt;&gt;"",RIGHT(LEFT('Anterior-TXT'!A316,51),34),"")</f>
        <v xml:space="preserve">FORNECIMENTO DE ALIMENTACAO       </v>
      </c>
      <c r="C295" s="12">
        <f>IF('Anterior-TXT'!A316&lt;&gt;"",VALUE(RIGHT(LEFT('Anterior-TXT'!A316,75),23)),"")</f>
        <v>4647845.4000000004</v>
      </c>
      <c r="D295" s="11" t="str">
        <f>IF('Anterior-TXT'!A316&lt;&gt;"",RIGHT(LEFT('Anterior-TXT'!A316,77),1),"")</f>
        <v>D</v>
      </c>
      <c r="E295" s="13">
        <f>IF('Anterior-TXT'!A316&lt;&gt;"",IF(MOD(VALUE(LEFT(A295,1)),2)=1,IF(D295="D",C295,-C295),IF(D295="C",C295,-C295)),"")</f>
        <v>4647845.4000000004</v>
      </c>
    </row>
    <row r="296" spans="1:5" x14ac:dyDescent="0.2">
      <c r="A296" s="11" t="str">
        <f>IF('Anterior-TXT'!A317&lt;&gt;"",LEFT('Anterior-TXT'!A317,15),"")</f>
        <v>3.3.2.3.1.13.00</v>
      </c>
      <c r="B296" s="11" t="str">
        <f>IF('Anterior-TXT'!A317&lt;&gt;"",RIGHT(LEFT('Anterior-TXT'!A317,51),34),"")</f>
        <v xml:space="preserve">SEGUROS EM GERAL                  </v>
      </c>
      <c r="C296" s="12">
        <f>IF('Anterior-TXT'!A317&lt;&gt;"",VALUE(RIGHT(LEFT('Anterior-TXT'!A317,75),23)),"")</f>
        <v>220541.59</v>
      </c>
      <c r="D296" s="11" t="str">
        <f>IF('Anterior-TXT'!A317&lt;&gt;"",RIGHT(LEFT('Anterior-TXT'!A317,77),1),"")</f>
        <v>D</v>
      </c>
      <c r="E296" s="13">
        <f>IF('Anterior-TXT'!A317&lt;&gt;"",IF(MOD(VALUE(LEFT(A296,1)),2)=1,IF(D296="D",C296,-C296),IF(D296="C",C296,-C296)),"")</f>
        <v>220541.59</v>
      </c>
    </row>
    <row r="297" spans="1:5" x14ac:dyDescent="0.2">
      <c r="A297" s="11" t="str">
        <f>IF('Anterior-TXT'!A318&lt;&gt;"",LEFT('Anterior-TXT'!A318,15),"")</f>
        <v>3.3.2.3.1.99.00</v>
      </c>
      <c r="B297" s="11" t="str">
        <f>IF('Anterior-TXT'!A318&lt;&gt;"",RIGHT(LEFT('Anterior-TXT'!A318,51),34),"")</f>
        <v xml:space="preserve">SERVICOS PRESTADOS DIVERSOS - PJ  </v>
      </c>
      <c r="C297" s="12">
        <f>IF('Anterior-TXT'!A318&lt;&gt;"",VALUE(RIGHT(LEFT('Anterior-TXT'!A318,75),23)),"")</f>
        <v>142232.06</v>
      </c>
      <c r="D297" s="11" t="str">
        <f>IF('Anterior-TXT'!A318&lt;&gt;"",RIGHT(LEFT('Anterior-TXT'!A318,77),1),"")</f>
        <v>D</v>
      </c>
      <c r="E297" s="13">
        <f>IF('Anterior-TXT'!A318&lt;&gt;"",IF(MOD(VALUE(LEFT(A297,1)),2)=1,IF(D297="D",C297,-C297),IF(D297="C",C297,-C297)),"")</f>
        <v>142232.06</v>
      </c>
    </row>
    <row r="298" spans="1:5" x14ac:dyDescent="0.2">
      <c r="A298" s="11" t="str">
        <f>IF('Anterior-TXT'!A319&lt;&gt;"",LEFT('Anterior-TXT'!A319,15),"")</f>
        <v>3.3.2.3.2.00.00</v>
      </c>
      <c r="B298" s="11" t="str">
        <f>IF('Anterior-TXT'!A319&lt;&gt;"",RIGHT(LEFT('Anterior-TXT'!A319,51),34),"")</f>
        <v>SERVICOS TERCEIROS - PJ - INTRA OF</v>
      </c>
      <c r="C298" s="12">
        <f>IF('Anterior-TXT'!A319&lt;&gt;"",VALUE(RIGHT(LEFT('Anterior-TXT'!A319,75),23)),"")</f>
        <v>338048.33</v>
      </c>
      <c r="D298" s="11" t="str">
        <f>IF('Anterior-TXT'!A319&lt;&gt;"",RIGHT(LEFT('Anterior-TXT'!A319,77),1),"")</f>
        <v>D</v>
      </c>
      <c r="E298" s="13">
        <f>IF('Anterior-TXT'!A319&lt;&gt;"",IF(MOD(VALUE(LEFT(A298,1)),2)=1,IF(D298="D",C298,-C298),IF(D298="C",C298,-C298)),"")</f>
        <v>338048.33</v>
      </c>
    </row>
    <row r="299" spans="1:5" x14ac:dyDescent="0.2">
      <c r="A299" s="11" t="str">
        <f>IF('Anterior-TXT'!A320&lt;&gt;"",LEFT('Anterior-TXT'!A320,15),"")</f>
        <v>3.3.2.3.2.01.00</v>
      </c>
      <c r="B299" s="11" t="str">
        <f>IF('Anterior-TXT'!A320&lt;&gt;"",RIGHT(LEFT('Anterior-TXT'!A320,51),34),"")</f>
        <v xml:space="preserve">SERVICOS TECNICOS PROFISSIONAIS - </v>
      </c>
      <c r="C299" s="12">
        <f>IF('Anterior-TXT'!A320&lt;&gt;"",VALUE(RIGHT(LEFT('Anterior-TXT'!A320,75),23)),"")</f>
        <v>3200</v>
      </c>
      <c r="D299" s="11" t="str">
        <f>IF('Anterior-TXT'!A320&lt;&gt;"",RIGHT(LEFT('Anterior-TXT'!A320,77),1),"")</f>
        <v>D</v>
      </c>
      <c r="E299" s="13">
        <f>IF('Anterior-TXT'!A320&lt;&gt;"",IF(MOD(VALUE(LEFT(A299,1)),2)=1,IF(D299="D",C299,-C299),IF(D299="C",C299,-C299)),"")</f>
        <v>3200</v>
      </c>
    </row>
    <row r="300" spans="1:5" x14ac:dyDescent="0.2">
      <c r="A300" s="11" t="str">
        <f>IF('Anterior-TXT'!A321&lt;&gt;"",LEFT('Anterior-TXT'!A321,15),"")</f>
        <v>3.3.2.3.2.03.00</v>
      </c>
      <c r="B300" s="11" t="str">
        <f>IF('Anterior-TXT'!A321&lt;&gt;"",RIGHT(LEFT('Anterior-TXT'!A321,51),34),"")</f>
        <v>SERV.COMUNICAC.,GRAFICOS E AUDIOVI</v>
      </c>
      <c r="C300" s="12">
        <f>IF('Anterior-TXT'!A321&lt;&gt;"",VALUE(RIGHT(LEFT('Anterior-TXT'!A321,75),23)),"")</f>
        <v>334848.33</v>
      </c>
      <c r="D300" s="11" t="str">
        <f>IF('Anterior-TXT'!A321&lt;&gt;"",RIGHT(LEFT('Anterior-TXT'!A321,77),1),"")</f>
        <v>D</v>
      </c>
      <c r="E300" s="13">
        <f>IF('Anterior-TXT'!A321&lt;&gt;"",IF(MOD(VALUE(LEFT(A300,1)),2)=1,IF(D300="D",C300,-C300),IF(D300="C",C300,-C300)),"")</f>
        <v>334848.33</v>
      </c>
    </row>
    <row r="301" spans="1:5" x14ac:dyDescent="0.2">
      <c r="A301" s="11" t="str">
        <f>IF('Anterior-TXT'!A322&lt;&gt;"",LEFT('Anterior-TXT'!A322,15),"")</f>
        <v>3.3.2.3.4.00.00</v>
      </c>
      <c r="B301" s="11" t="str">
        <f>IF('Anterior-TXT'!A322&lt;&gt;"",RIGHT(LEFT('Anterior-TXT'!A322,51),34),"")</f>
        <v>SERVICOS TERCEIROS - PJ - INTER OF</v>
      </c>
      <c r="C301" s="12">
        <f>IF('Anterior-TXT'!A322&lt;&gt;"",VALUE(RIGHT(LEFT('Anterior-TXT'!A322,75),23)),"")</f>
        <v>22200.959999999999</v>
      </c>
      <c r="D301" s="11" t="str">
        <f>IF('Anterior-TXT'!A322&lt;&gt;"",RIGHT(LEFT('Anterior-TXT'!A322,77),1),"")</f>
        <v>D</v>
      </c>
      <c r="E301" s="13">
        <f>IF('Anterior-TXT'!A322&lt;&gt;"",IF(MOD(VALUE(LEFT(A301,1)),2)=1,IF(D301="D",C301,-C301),IF(D301="C",C301,-C301)),"")</f>
        <v>22200.959999999999</v>
      </c>
    </row>
    <row r="302" spans="1:5" x14ac:dyDescent="0.2">
      <c r="A302" s="11" t="str">
        <f>IF('Anterior-TXT'!A323&lt;&gt;"",LEFT('Anterior-TXT'!A323,15),"")</f>
        <v>3.3.2.3.4.01.00</v>
      </c>
      <c r="B302" s="11" t="str">
        <f>IF('Anterior-TXT'!A323&lt;&gt;"",RIGHT(LEFT('Anterior-TXT'!A323,51),34),"")</f>
        <v xml:space="preserve">SERVICOS TECNICOS PROFISSIONAIS - </v>
      </c>
      <c r="C302" s="12">
        <f>IF('Anterior-TXT'!A323&lt;&gt;"",VALUE(RIGHT(LEFT('Anterior-TXT'!A323,75),23)),"")</f>
        <v>14683.5</v>
      </c>
      <c r="D302" s="11" t="str">
        <f>IF('Anterior-TXT'!A323&lt;&gt;"",RIGHT(LEFT('Anterior-TXT'!A323,77),1),"")</f>
        <v>D</v>
      </c>
      <c r="E302" s="13">
        <f>IF('Anterior-TXT'!A323&lt;&gt;"",IF(MOD(VALUE(LEFT(A302,1)),2)=1,IF(D302="D",C302,-C302),IF(D302="C",C302,-C302)),"")</f>
        <v>14683.5</v>
      </c>
    </row>
    <row r="303" spans="1:5" x14ac:dyDescent="0.2">
      <c r="A303" s="11" t="str">
        <f>IF('Anterior-TXT'!A324&lt;&gt;"",LEFT('Anterior-TXT'!A324,15),"")</f>
        <v>3.3.2.3.4.02.00</v>
      </c>
      <c r="B303" s="11" t="str">
        <f>IF('Anterior-TXT'!A324&lt;&gt;"",RIGHT(LEFT('Anterior-TXT'!A324,51),34),"")</f>
        <v>SERV. APOIO ADM, TECNICO E OPERACI</v>
      </c>
      <c r="C303" s="12">
        <f>IF('Anterior-TXT'!A324&lt;&gt;"",VALUE(RIGHT(LEFT('Anterior-TXT'!A324,75),23)),"")</f>
        <v>5817.46</v>
      </c>
      <c r="D303" s="11" t="str">
        <f>IF('Anterior-TXT'!A324&lt;&gt;"",RIGHT(LEFT('Anterior-TXT'!A324,77),1),"")</f>
        <v>D</v>
      </c>
      <c r="E303" s="13">
        <f>IF('Anterior-TXT'!A324&lt;&gt;"",IF(MOD(VALUE(LEFT(A303,1)),2)=1,IF(D303="D",C303,-C303),IF(D303="C",C303,-C303)),"")</f>
        <v>5817.46</v>
      </c>
    </row>
    <row r="304" spans="1:5" x14ac:dyDescent="0.2">
      <c r="A304" s="11" t="str">
        <f>IF('Anterior-TXT'!A325&lt;&gt;"",LEFT('Anterior-TXT'!A325,15),"")</f>
        <v>3.3.2.3.4.04.00</v>
      </c>
      <c r="B304" s="11" t="str">
        <f>IF('Anterior-TXT'!A325&lt;&gt;"",RIGHT(LEFT('Anterior-TXT'!A325,51),34),"")</f>
        <v>SERV. TRANSP.,PASSAG.,LOC.E HOSP.-</v>
      </c>
      <c r="C304" s="12">
        <f>IF('Anterior-TXT'!A325&lt;&gt;"",VALUE(RIGHT(LEFT('Anterior-TXT'!A325,75),23)),"")</f>
        <v>1700</v>
      </c>
      <c r="D304" s="11" t="str">
        <f>IF('Anterior-TXT'!A325&lt;&gt;"",RIGHT(LEFT('Anterior-TXT'!A325,77),1),"")</f>
        <v>D</v>
      </c>
      <c r="E304" s="13">
        <f>IF('Anterior-TXT'!A325&lt;&gt;"",IF(MOD(VALUE(LEFT(A304,1)),2)=1,IF(D304="D",C304,-C304),IF(D304="C",C304,-C304)),"")</f>
        <v>1700</v>
      </c>
    </row>
    <row r="305" spans="1:5" x14ac:dyDescent="0.2">
      <c r="A305" s="11" t="str">
        <f>IF('Anterior-TXT'!A326&lt;&gt;"",LEFT('Anterior-TXT'!A326,15),"")</f>
        <v>3.3.2.3.5.00.00</v>
      </c>
      <c r="B305" s="11" t="str">
        <f>IF('Anterior-TXT'!A326&lt;&gt;"",RIGHT(LEFT('Anterior-TXT'!A326,51),34),"")</f>
        <v>SERVICOS TERCEIROS - PJ - INTER OF</v>
      </c>
      <c r="C305" s="12">
        <f>IF('Anterior-TXT'!A326&lt;&gt;"",VALUE(RIGHT(LEFT('Anterior-TXT'!A326,75),23)),"")</f>
        <v>63603.41</v>
      </c>
      <c r="D305" s="11" t="str">
        <f>IF('Anterior-TXT'!A326&lt;&gt;"",RIGHT(LEFT('Anterior-TXT'!A326,77),1),"")</f>
        <v>D</v>
      </c>
      <c r="E305" s="13">
        <f>IF('Anterior-TXT'!A326&lt;&gt;"",IF(MOD(VALUE(LEFT(A305,1)),2)=1,IF(D305="D",C305,-C305),IF(D305="C",C305,-C305)),"")</f>
        <v>63603.41</v>
      </c>
    </row>
    <row r="306" spans="1:5" x14ac:dyDescent="0.2">
      <c r="A306" s="11" t="str">
        <f>IF('Anterior-TXT'!A327&lt;&gt;"",LEFT('Anterior-TXT'!A327,15),"")</f>
        <v>3.3.2.3.5.02.00</v>
      </c>
      <c r="B306" s="11" t="str">
        <f>IF('Anterior-TXT'!A327&lt;&gt;"",RIGHT(LEFT('Anterior-TXT'!A327,51),34),"")</f>
        <v>SERV.APOIO ADM.,TECNICO E OPERACIO</v>
      </c>
      <c r="C306" s="12">
        <f>IF('Anterior-TXT'!A327&lt;&gt;"",VALUE(RIGHT(LEFT('Anterior-TXT'!A327,75),23)),"")</f>
        <v>2587</v>
      </c>
      <c r="D306" s="11" t="str">
        <f>IF('Anterior-TXT'!A327&lt;&gt;"",RIGHT(LEFT('Anterior-TXT'!A327,77),1),"")</f>
        <v>D</v>
      </c>
      <c r="E306" s="13">
        <f>IF('Anterior-TXT'!A327&lt;&gt;"",IF(MOD(VALUE(LEFT(A306,1)),2)=1,IF(D306="D",C306,-C306),IF(D306="C",C306,-C306)),"")</f>
        <v>2587</v>
      </c>
    </row>
    <row r="307" spans="1:5" x14ac:dyDescent="0.2">
      <c r="A307" s="11" t="str">
        <f>IF('Anterior-TXT'!A328&lt;&gt;"",LEFT('Anterior-TXT'!A328,15),"")</f>
        <v>3.3.2.3.5.08.00</v>
      </c>
      <c r="B307" s="11" t="str">
        <f>IF('Anterior-TXT'!A328&lt;&gt;"",RIGHT(LEFT('Anterior-TXT'!A328,51),34),"")</f>
        <v>SERV.AGUA ESGOTO,ENER.EL.,GAS E OU</v>
      </c>
      <c r="C307" s="12">
        <f>IF('Anterior-TXT'!A328&lt;&gt;"",VALUE(RIGHT(LEFT('Anterior-TXT'!A328,75),23)),"")</f>
        <v>61016.41</v>
      </c>
      <c r="D307" s="11" t="str">
        <f>IF('Anterior-TXT'!A328&lt;&gt;"",RIGHT(LEFT('Anterior-TXT'!A328,77),1),"")</f>
        <v>D</v>
      </c>
      <c r="E307" s="13">
        <f>IF('Anterior-TXT'!A328&lt;&gt;"",IF(MOD(VALUE(LEFT(A307,1)),2)=1,IF(D307="D",C307,-C307),IF(D307="C",C307,-C307)),"")</f>
        <v>61016.41</v>
      </c>
    </row>
    <row r="308" spans="1:5" x14ac:dyDescent="0.2">
      <c r="A308" s="11" t="str">
        <f>IF('Anterior-TXT'!A329&lt;&gt;"",LEFT('Anterior-TXT'!A329,15),"")</f>
        <v>3.3.3.0.0.00.00</v>
      </c>
      <c r="B308" s="11" t="str">
        <f>IF('Anterior-TXT'!A329&lt;&gt;"",RIGHT(LEFT('Anterior-TXT'!A329,51),34),"")</f>
        <v>DEPRECIACAO, AMORTIZACAO E EXAUSTA</v>
      </c>
      <c r="C308" s="12">
        <f>IF('Anterior-TXT'!A329&lt;&gt;"",VALUE(RIGHT(LEFT('Anterior-TXT'!A329,75),23)),"")</f>
        <v>13904198.789999999</v>
      </c>
      <c r="D308" s="11" t="str">
        <f>IF('Anterior-TXT'!A329&lt;&gt;"",RIGHT(LEFT('Anterior-TXT'!A329,77),1),"")</f>
        <v>D</v>
      </c>
      <c r="E308" s="13">
        <f>IF('Anterior-TXT'!A329&lt;&gt;"",IF(MOD(VALUE(LEFT(A308,1)),2)=1,IF(D308="D",C308,-C308),IF(D308="C",C308,-C308)),"")</f>
        <v>13904198.789999999</v>
      </c>
    </row>
    <row r="309" spans="1:5" x14ac:dyDescent="0.2">
      <c r="A309" s="11" t="str">
        <f>IF('Anterior-TXT'!A330&lt;&gt;"",LEFT('Anterior-TXT'!A330,15),"")</f>
        <v>3.3.3.1.0.00.00</v>
      </c>
      <c r="B309" s="11" t="str">
        <f>IF('Anterior-TXT'!A330&lt;&gt;"",RIGHT(LEFT('Anterior-TXT'!A330,51),34),"")</f>
        <v xml:space="preserve">DEPRECIACAO                       </v>
      </c>
      <c r="C309" s="12">
        <f>IF('Anterior-TXT'!A330&lt;&gt;"",VALUE(RIGHT(LEFT('Anterior-TXT'!A330,75),23)),"")</f>
        <v>13855015.85</v>
      </c>
      <c r="D309" s="11" t="str">
        <f>IF('Anterior-TXT'!A330&lt;&gt;"",RIGHT(LEFT('Anterior-TXT'!A330,77),1),"")</f>
        <v>D</v>
      </c>
      <c r="E309" s="13">
        <f>IF('Anterior-TXT'!A330&lt;&gt;"",IF(MOD(VALUE(LEFT(A309,1)),2)=1,IF(D309="D",C309,-C309),IF(D309="C",C309,-C309)),"")</f>
        <v>13855015.85</v>
      </c>
    </row>
    <row r="310" spans="1:5" x14ac:dyDescent="0.2">
      <c r="A310" s="11" t="str">
        <f>IF('Anterior-TXT'!A331&lt;&gt;"",LEFT('Anterior-TXT'!A331,15),"")</f>
        <v>3.3.3.1.1.00.00</v>
      </c>
      <c r="B310" s="11" t="str">
        <f>IF('Anterior-TXT'!A331&lt;&gt;"",RIGHT(LEFT('Anterior-TXT'!A331,51),34),"")</f>
        <v xml:space="preserve">DEPRECIACAO - CONSOLIDACAO        </v>
      </c>
      <c r="C310" s="12">
        <f>IF('Anterior-TXT'!A331&lt;&gt;"",VALUE(RIGHT(LEFT('Anterior-TXT'!A331,75),23)),"")</f>
        <v>13855015.85</v>
      </c>
      <c r="D310" s="11" t="str">
        <f>IF('Anterior-TXT'!A331&lt;&gt;"",RIGHT(LEFT('Anterior-TXT'!A331,77),1),"")</f>
        <v>D</v>
      </c>
      <c r="E310" s="13">
        <f>IF('Anterior-TXT'!A331&lt;&gt;"",IF(MOD(VALUE(LEFT(A310,1)),2)=1,IF(D310="D",C310,-C310),IF(D310="C",C310,-C310)),"")</f>
        <v>13855015.85</v>
      </c>
    </row>
    <row r="311" spans="1:5" x14ac:dyDescent="0.2">
      <c r="A311" s="11" t="str">
        <f>IF('Anterior-TXT'!A332&lt;&gt;"",LEFT('Anterior-TXT'!A332,15),"")</f>
        <v>3.3.3.1.1.01.00</v>
      </c>
      <c r="B311" s="11" t="str">
        <f>IF('Anterior-TXT'!A332&lt;&gt;"",RIGHT(LEFT('Anterior-TXT'!A332,51),34),"")</f>
        <v xml:space="preserve">DEPRECIACAO DE BENS MOVEIS        </v>
      </c>
      <c r="C311" s="12">
        <f>IF('Anterior-TXT'!A332&lt;&gt;"",VALUE(RIGHT(LEFT('Anterior-TXT'!A332,75),23)),"")</f>
        <v>11425838.529999999</v>
      </c>
      <c r="D311" s="11" t="str">
        <f>IF('Anterior-TXT'!A332&lt;&gt;"",RIGHT(LEFT('Anterior-TXT'!A332,77),1),"")</f>
        <v>D</v>
      </c>
      <c r="E311" s="13">
        <f>IF('Anterior-TXT'!A332&lt;&gt;"",IF(MOD(VALUE(LEFT(A311,1)),2)=1,IF(D311="D",C311,-C311),IF(D311="C",C311,-C311)),"")</f>
        <v>11425838.529999999</v>
      </c>
    </row>
    <row r="312" spans="1:5" x14ac:dyDescent="0.2">
      <c r="A312" s="11" t="str">
        <f>IF('Anterior-TXT'!A333&lt;&gt;"",LEFT('Anterior-TXT'!A333,15),"")</f>
        <v>3.3.3.1.1.02.00</v>
      </c>
      <c r="B312" s="11" t="str">
        <f>IF('Anterior-TXT'!A333&lt;&gt;"",RIGHT(LEFT('Anterior-TXT'!A333,51),34),"")</f>
        <v xml:space="preserve">DEPRECIACAO DE BENS IMOVEIS       </v>
      </c>
      <c r="C312" s="12">
        <f>IF('Anterior-TXT'!A333&lt;&gt;"",VALUE(RIGHT(LEFT('Anterior-TXT'!A333,75),23)),"")</f>
        <v>2429177.3199999998</v>
      </c>
      <c r="D312" s="11" t="str">
        <f>IF('Anterior-TXT'!A333&lt;&gt;"",RIGHT(LEFT('Anterior-TXT'!A333,77),1),"")</f>
        <v>D</v>
      </c>
      <c r="E312" s="13">
        <f>IF('Anterior-TXT'!A333&lt;&gt;"",IF(MOD(VALUE(LEFT(A312,1)),2)=1,IF(D312="D",C312,-C312),IF(D312="C",C312,-C312)),"")</f>
        <v>2429177.3199999998</v>
      </c>
    </row>
    <row r="313" spans="1:5" x14ac:dyDescent="0.2">
      <c r="A313" s="11" t="str">
        <f>IF('Anterior-TXT'!A334&lt;&gt;"",LEFT('Anterior-TXT'!A334,15),"")</f>
        <v>3.3.3.2.0.00.00</v>
      </c>
      <c r="B313" s="11" t="str">
        <f>IF('Anterior-TXT'!A334&lt;&gt;"",RIGHT(LEFT('Anterior-TXT'!A334,51),34),"")</f>
        <v xml:space="preserve">AMORTIZACAO                       </v>
      </c>
      <c r="C313" s="12">
        <f>IF('Anterior-TXT'!A334&lt;&gt;"",VALUE(RIGHT(LEFT('Anterior-TXT'!A334,75),23)),"")</f>
        <v>49182.94</v>
      </c>
      <c r="D313" s="11" t="str">
        <f>IF('Anterior-TXT'!A334&lt;&gt;"",RIGHT(LEFT('Anterior-TXT'!A334,77),1),"")</f>
        <v>D</v>
      </c>
      <c r="E313" s="13">
        <f>IF('Anterior-TXT'!A334&lt;&gt;"",IF(MOD(VALUE(LEFT(A313,1)),2)=1,IF(D313="D",C313,-C313),IF(D313="C",C313,-C313)),"")</f>
        <v>49182.94</v>
      </c>
    </row>
    <row r="314" spans="1:5" x14ac:dyDescent="0.2">
      <c r="A314" s="11" t="str">
        <f>IF('Anterior-TXT'!A335&lt;&gt;"",LEFT('Anterior-TXT'!A335,15),"")</f>
        <v>3.3.3.2.1.00.00</v>
      </c>
      <c r="B314" s="11" t="str">
        <f>IF('Anterior-TXT'!A335&lt;&gt;"",RIGHT(LEFT('Anterior-TXT'!A335,51),34),"")</f>
        <v xml:space="preserve">AMORTIZACAO - CONSOLIDACAO        </v>
      </c>
      <c r="C314" s="12">
        <f>IF('Anterior-TXT'!A335&lt;&gt;"",VALUE(RIGHT(LEFT('Anterior-TXT'!A335,75),23)),"")</f>
        <v>49182.94</v>
      </c>
      <c r="D314" s="11" t="str">
        <f>IF('Anterior-TXT'!A335&lt;&gt;"",RIGHT(LEFT('Anterior-TXT'!A335,77),1),"")</f>
        <v>D</v>
      </c>
      <c r="E314" s="13">
        <f>IF('Anterior-TXT'!A335&lt;&gt;"",IF(MOD(VALUE(LEFT(A314,1)),2)=1,IF(D314="D",C314,-C314),IF(D314="C",C314,-C314)),"")</f>
        <v>49182.94</v>
      </c>
    </row>
    <row r="315" spans="1:5" x14ac:dyDescent="0.2">
      <c r="A315" s="11" t="str">
        <f>IF('Anterior-TXT'!A336&lt;&gt;"",LEFT('Anterior-TXT'!A336,15),"")</f>
        <v>3.3.3.2.1.02.00</v>
      </c>
      <c r="B315" s="11" t="str">
        <f>IF('Anterior-TXT'!A336&lt;&gt;"",RIGHT(LEFT('Anterior-TXT'!A336,51),34),"")</f>
        <v xml:space="preserve">AMORTIZACAO DE INTANGIVEL         </v>
      </c>
      <c r="C315" s="12">
        <f>IF('Anterior-TXT'!A336&lt;&gt;"",VALUE(RIGHT(LEFT('Anterior-TXT'!A336,75),23)),"")</f>
        <v>49182.94</v>
      </c>
      <c r="D315" s="11" t="str">
        <f>IF('Anterior-TXT'!A336&lt;&gt;"",RIGHT(LEFT('Anterior-TXT'!A336,77),1),"")</f>
        <v>D</v>
      </c>
      <c r="E315" s="13">
        <f>IF('Anterior-TXT'!A336&lt;&gt;"",IF(MOD(VALUE(LEFT(A315,1)),2)=1,IF(D315="D",C315,-C315),IF(D315="C",C315,-C315)),"")</f>
        <v>49182.94</v>
      </c>
    </row>
    <row r="316" spans="1:5" x14ac:dyDescent="0.2">
      <c r="A316" s="11" t="str">
        <f>IF('Anterior-TXT'!A337&lt;&gt;"",LEFT('Anterior-TXT'!A337,15),"")</f>
        <v>3.4.0.0.0.00.00</v>
      </c>
      <c r="B316" s="11" t="str">
        <f>IF('Anterior-TXT'!A337&lt;&gt;"",RIGHT(LEFT('Anterior-TXT'!A337,51),34),"")</f>
        <v>VARIACOES PATRIMONIAIS DIMINUTIVAS</v>
      </c>
      <c r="C316" s="12">
        <f>IF('Anterior-TXT'!A337&lt;&gt;"",VALUE(RIGHT(LEFT('Anterior-TXT'!A337,75),23)),"")</f>
        <v>4385.37</v>
      </c>
      <c r="D316" s="11" t="str">
        <f>IF('Anterior-TXT'!A337&lt;&gt;"",RIGHT(LEFT('Anterior-TXT'!A337,77),1),"")</f>
        <v>D</v>
      </c>
      <c r="E316" s="13">
        <f>IF('Anterior-TXT'!A337&lt;&gt;"",IF(MOD(VALUE(LEFT(A316,1)),2)=1,IF(D316="D",C316,-C316),IF(D316="C",C316,-C316)),"")</f>
        <v>4385.37</v>
      </c>
    </row>
    <row r="317" spans="1:5" x14ac:dyDescent="0.2">
      <c r="A317" s="11" t="str">
        <f>IF('Anterior-TXT'!A338&lt;&gt;"",LEFT('Anterior-TXT'!A338,15),"")</f>
        <v>3.4.4.0.0.00.00</v>
      </c>
      <c r="B317" s="11" t="str">
        <f>IF('Anterior-TXT'!A338&lt;&gt;"",RIGHT(LEFT('Anterior-TXT'!A338,51),34),"")</f>
        <v xml:space="preserve">DESCONTOS FINANCEIROS CONCEDIDOS  </v>
      </c>
      <c r="C317" s="12">
        <f>IF('Anterior-TXT'!A338&lt;&gt;"",VALUE(RIGHT(LEFT('Anterior-TXT'!A338,75),23)),"")</f>
        <v>4385.37</v>
      </c>
      <c r="D317" s="11" t="str">
        <f>IF('Anterior-TXT'!A338&lt;&gt;"",RIGHT(LEFT('Anterior-TXT'!A338,77),1),"")</f>
        <v>D</v>
      </c>
      <c r="E317" s="13">
        <f>IF('Anterior-TXT'!A338&lt;&gt;"",IF(MOD(VALUE(LEFT(A317,1)),2)=1,IF(D317="D",C317,-C317),IF(D317="C",C317,-C317)),"")</f>
        <v>4385.37</v>
      </c>
    </row>
    <row r="318" spans="1:5" x14ac:dyDescent="0.2">
      <c r="A318" s="11" t="str">
        <f>IF('Anterior-TXT'!A339&lt;&gt;"",LEFT('Anterior-TXT'!A339,15),"")</f>
        <v>3.4.4.0.1.00.00</v>
      </c>
      <c r="B318" s="11" t="str">
        <f>IF('Anterior-TXT'!A339&lt;&gt;"",RIGHT(LEFT('Anterior-TXT'!A339,51),34),"")</f>
        <v>DESCONTO FINANCEIRO CONCEDIDO - CO</v>
      </c>
      <c r="C318" s="12">
        <f>IF('Anterior-TXT'!A339&lt;&gt;"",VALUE(RIGHT(LEFT('Anterior-TXT'!A339,75),23)),"")</f>
        <v>4385.37</v>
      </c>
      <c r="D318" s="11" t="str">
        <f>IF('Anterior-TXT'!A339&lt;&gt;"",RIGHT(LEFT('Anterior-TXT'!A339,77),1),"")</f>
        <v>D</v>
      </c>
      <c r="E318" s="13">
        <f>IF('Anterior-TXT'!A339&lt;&gt;"",IF(MOD(VALUE(LEFT(A318,1)),2)=1,IF(D318="D",C318,-C318),IF(D318="C",C318,-C318)),"")</f>
        <v>4385.37</v>
      </c>
    </row>
    <row r="319" spans="1:5" x14ac:dyDescent="0.2">
      <c r="A319" s="11" t="str">
        <f>IF('Anterior-TXT'!A340&lt;&gt;"",LEFT('Anterior-TXT'!A340,15),"")</f>
        <v>3.4.4.0.1.01.00</v>
      </c>
      <c r="B319" s="11" t="str">
        <f>IF('Anterior-TXT'!A340&lt;&gt;"",RIGHT(LEFT('Anterior-TXT'!A340,51),34),"")</f>
        <v xml:space="preserve">DESCONTOS FINANCEIROS CONCEDIDOS  </v>
      </c>
      <c r="C319" s="12">
        <f>IF('Anterior-TXT'!A340&lt;&gt;"",VALUE(RIGHT(LEFT('Anterior-TXT'!A340,75),23)),"")</f>
        <v>4385.37</v>
      </c>
      <c r="D319" s="11" t="str">
        <f>IF('Anterior-TXT'!A340&lt;&gt;"",RIGHT(LEFT('Anterior-TXT'!A340,77),1),"")</f>
        <v>D</v>
      </c>
      <c r="E319" s="13">
        <f>IF('Anterior-TXT'!A340&lt;&gt;"",IF(MOD(VALUE(LEFT(A319,1)),2)=1,IF(D319="D",C319,-C319),IF(D319="C",C319,-C319)),"")</f>
        <v>4385.37</v>
      </c>
    </row>
    <row r="320" spans="1:5" x14ac:dyDescent="0.2">
      <c r="A320" s="11" t="str">
        <f>IF('Anterior-TXT'!A341&lt;&gt;"",LEFT('Anterior-TXT'!A341,15),"")</f>
        <v>3.5.0.0.0.00.00</v>
      </c>
      <c r="B320" s="11" t="str">
        <f>IF('Anterior-TXT'!A341&lt;&gt;"",RIGHT(LEFT('Anterior-TXT'!A341,51),34),"")</f>
        <v>TRANSFERENCIAS E DELEGACOES CONCED</v>
      </c>
      <c r="C320" s="12">
        <f>IF('Anterior-TXT'!A341&lt;&gt;"",VALUE(RIGHT(LEFT('Anterior-TXT'!A341,75),23)),"")</f>
        <v>1071297.3999999999</v>
      </c>
      <c r="D320" s="11" t="str">
        <f>IF('Anterior-TXT'!A341&lt;&gt;"",RIGHT(LEFT('Anterior-TXT'!A341,77),1),"")</f>
        <v>D</v>
      </c>
      <c r="E320" s="13">
        <f>IF('Anterior-TXT'!A341&lt;&gt;"",IF(MOD(VALUE(LEFT(A320,1)),2)=1,IF(D320="D",C320,-C320),IF(D320="C",C320,-C320)),"")</f>
        <v>1071297.3999999999</v>
      </c>
    </row>
    <row r="321" spans="1:5" x14ac:dyDescent="0.2">
      <c r="A321" s="11" t="str">
        <f>IF('Anterior-TXT'!A342&lt;&gt;"",LEFT('Anterior-TXT'!A342,15),"")</f>
        <v>3.5.1.0.0.00.00</v>
      </c>
      <c r="B321" s="11" t="str">
        <f>IF('Anterior-TXT'!A342&lt;&gt;"",RIGHT(LEFT('Anterior-TXT'!A342,51),34),"")</f>
        <v>TRANSFERENCIAS INTRAGOVERNAMENTAIS</v>
      </c>
      <c r="C321" s="12">
        <f>IF('Anterior-TXT'!A342&lt;&gt;"",VALUE(RIGHT(LEFT('Anterior-TXT'!A342,75),23)),"")</f>
        <v>1013776.11</v>
      </c>
      <c r="D321" s="11" t="str">
        <f>IF('Anterior-TXT'!A342&lt;&gt;"",RIGHT(LEFT('Anterior-TXT'!A342,77),1),"")</f>
        <v>D</v>
      </c>
      <c r="E321" s="13">
        <f>IF('Anterior-TXT'!A342&lt;&gt;"",IF(MOD(VALUE(LEFT(A321,1)),2)=1,IF(D321="D",C321,-C321),IF(D321="C",C321,-C321)),"")</f>
        <v>1013776.11</v>
      </c>
    </row>
    <row r="322" spans="1:5" x14ac:dyDescent="0.2">
      <c r="A322" s="11" t="str">
        <f>IF('Anterior-TXT'!A343&lt;&gt;"",LEFT('Anterior-TXT'!A343,15),"")</f>
        <v>3.5.1.1.0.00.00</v>
      </c>
      <c r="B322" s="11" t="str">
        <f>IF('Anterior-TXT'!A343&lt;&gt;"",RIGHT(LEFT('Anterior-TXT'!A343,51),34),"")</f>
        <v>TRANSFERENCIAS CONCEDIDAS PARA A E</v>
      </c>
      <c r="C322" s="12">
        <f>IF('Anterior-TXT'!A343&lt;&gt;"",VALUE(RIGHT(LEFT('Anterior-TXT'!A343,75),23)),"")</f>
        <v>93183.3</v>
      </c>
      <c r="D322" s="11" t="str">
        <f>IF('Anterior-TXT'!A343&lt;&gt;"",RIGHT(LEFT('Anterior-TXT'!A343,77),1),"")</f>
        <v>D</v>
      </c>
      <c r="E322" s="13">
        <f>IF('Anterior-TXT'!A343&lt;&gt;"",IF(MOD(VALUE(LEFT(A322,1)),2)=1,IF(D322="D",C322,-C322),IF(D322="C",C322,-C322)),"")</f>
        <v>93183.3</v>
      </c>
    </row>
    <row r="323" spans="1:5" x14ac:dyDescent="0.2">
      <c r="A323" s="11" t="str">
        <f>IF('Anterior-TXT'!A344&lt;&gt;"",LEFT('Anterior-TXT'!A344,15),"")</f>
        <v>3.5.1.1.2.00.00</v>
      </c>
      <c r="B323" s="11" t="str">
        <f>IF('Anterior-TXT'!A344&lt;&gt;"",RIGHT(LEFT('Anterior-TXT'!A344,51),34),"")</f>
        <v>TRANSFERENCIAS CONCED. PARA A EXEC</v>
      </c>
      <c r="C323" s="12">
        <f>IF('Anterior-TXT'!A344&lt;&gt;"",VALUE(RIGHT(LEFT('Anterior-TXT'!A344,75),23)),"")</f>
        <v>93183.3</v>
      </c>
      <c r="D323" s="11" t="str">
        <f>IF('Anterior-TXT'!A344&lt;&gt;"",RIGHT(LEFT('Anterior-TXT'!A344,77),1),"")</f>
        <v>D</v>
      </c>
      <c r="E323" s="13">
        <f>IF('Anterior-TXT'!A344&lt;&gt;"",IF(MOD(VALUE(LEFT(A323,1)),2)=1,IF(D323="D",C323,-C323),IF(D323="C",C323,-C323)),"")</f>
        <v>93183.3</v>
      </c>
    </row>
    <row r="324" spans="1:5" x14ac:dyDescent="0.2">
      <c r="A324" s="11" t="str">
        <f>IF('Anterior-TXT'!A345&lt;&gt;"",LEFT('Anterior-TXT'!A345,15),"")</f>
        <v>3.5.1.1.2.02.00</v>
      </c>
      <c r="B324" s="11" t="str">
        <f>IF('Anterior-TXT'!A345&lt;&gt;"",RIGHT(LEFT('Anterior-TXT'!A345,51),34),"")</f>
        <v xml:space="preserve">REPASSE CONCEDIDO                 </v>
      </c>
      <c r="C324" s="12">
        <f>IF('Anterior-TXT'!A345&lt;&gt;"",VALUE(RIGHT(LEFT('Anterior-TXT'!A345,75),23)),"")</f>
        <v>93183.3</v>
      </c>
      <c r="D324" s="11" t="str">
        <f>IF('Anterior-TXT'!A345&lt;&gt;"",RIGHT(LEFT('Anterior-TXT'!A345,77),1),"")</f>
        <v>D</v>
      </c>
      <c r="E324" s="13">
        <f>IF('Anterior-TXT'!A345&lt;&gt;"",IF(MOD(VALUE(LEFT(A324,1)),2)=1,IF(D324="D",C324,-C324),IF(D324="C",C324,-C324)),"")</f>
        <v>93183.3</v>
      </c>
    </row>
    <row r="325" spans="1:5" x14ac:dyDescent="0.2">
      <c r="A325" s="11" t="str">
        <f>IF('Anterior-TXT'!A346&lt;&gt;"",LEFT('Anterior-TXT'!A346,15),"")</f>
        <v>3.5.1.2.0.00.00</v>
      </c>
      <c r="B325" s="11" t="str">
        <f>IF('Anterior-TXT'!A346&lt;&gt;"",RIGHT(LEFT('Anterior-TXT'!A346,51),34),"")</f>
        <v xml:space="preserve">TRANSF. CONCEDIDAS INDEP. DE EXC. </v>
      </c>
      <c r="C325" s="12">
        <f>IF('Anterior-TXT'!A346&lt;&gt;"",VALUE(RIGHT(LEFT('Anterior-TXT'!A346,75),23)),"")</f>
        <v>920592.81</v>
      </c>
      <c r="D325" s="11" t="str">
        <f>IF('Anterior-TXT'!A346&lt;&gt;"",RIGHT(LEFT('Anterior-TXT'!A346,77),1),"")</f>
        <v>D</v>
      </c>
      <c r="E325" s="13">
        <f>IF('Anterior-TXT'!A346&lt;&gt;"",IF(MOD(VALUE(LEFT(A325,1)),2)=1,IF(D325="D",C325,-C325),IF(D325="C",C325,-C325)),"")</f>
        <v>920592.81</v>
      </c>
    </row>
    <row r="326" spans="1:5" x14ac:dyDescent="0.2">
      <c r="A326" s="11" t="str">
        <f>IF('Anterior-TXT'!A347&lt;&gt;"",LEFT('Anterior-TXT'!A347,15),"")</f>
        <v>3.5.1.2.2.00.00</v>
      </c>
      <c r="B326" s="11" t="str">
        <f>IF('Anterior-TXT'!A347&lt;&gt;"",RIGHT(LEFT('Anterior-TXT'!A347,51),34),"")</f>
        <v xml:space="preserve">TRANSFERENCIAS CONCEDIDAS - INTRA </v>
      </c>
      <c r="C326" s="12">
        <f>IF('Anterior-TXT'!A347&lt;&gt;"",VALUE(RIGHT(LEFT('Anterior-TXT'!A347,75),23)),"")</f>
        <v>920592.81</v>
      </c>
      <c r="D326" s="11" t="str">
        <f>IF('Anterior-TXT'!A347&lt;&gt;"",RIGHT(LEFT('Anterior-TXT'!A347,77),1),"")</f>
        <v>D</v>
      </c>
      <c r="E326" s="13">
        <f>IF('Anterior-TXT'!A347&lt;&gt;"",IF(MOD(VALUE(LEFT(A326,1)),2)=1,IF(D326="D",C326,-C326),IF(D326="C",C326,-C326)),"")</f>
        <v>920592.81</v>
      </c>
    </row>
    <row r="327" spans="1:5" x14ac:dyDescent="0.2">
      <c r="A327" s="11" t="str">
        <f>IF('Anterior-TXT'!A348&lt;&gt;"",LEFT('Anterior-TXT'!A348,15),"")</f>
        <v>3.5.1.2.2.01.00</v>
      </c>
      <c r="B327" s="11" t="str">
        <f>IF('Anterior-TXT'!A348&lt;&gt;"",RIGHT(LEFT('Anterior-TXT'!A348,51),34),"")</f>
        <v>TRANSFERENCIAS CONCEDIDAS PARA PGT</v>
      </c>
      <c r="C327" s="12">
        <f>IF('Anterior-TXT'!A348&lt;&gt;"",VALUE(RIGHT(LEFT('Anterior-TXT'!A348,75),23)),"")</f>
        <v>284082.56</v>
      </c>
      <c r="D327" s="11" t="str">
        <f>IF('Anterior-TXT'!A348&lt;&gt;"",RIGHT(LEFT('Anterior-TXT'!A348,77),1),"")</f>
        <v>D</v>
      </c>
      <c r="E327" s="13">
        <f>IF('Anterior-TXT'!A348&lt;&gt;"",IF(MOD(VALUE(LEFT(A327,1)),2)=1,IF(D327="D",C327,-C327),IF(D327="C",C327,-C327)),"")</f>
        <v>284082.56</v>
      </c>
    </row>
    <row r="328" spans="1:5" x14ac:dyDescent="0.2">
      <c r="A328" s="11" t="str">
        <f>IF('Anterior-TXT'!A349&lt;&gt;"",LEFT('Anterior-TXT'!A349,15),"")</f>
        <v>3.5.1.2.2.03.00</v>
      </c>
      <c r="B328" s="11" t="str">
        <f>IF('Anterior-TXT'!A349&lt;&gt;"",RIGHT(LEFT('Anterior-TXT'!A349,51),34),"")</f>
        <v xml:space="preserve">MOVIMENTO DE SALDOS PATRIMONIAIS  </v>
      </c>
      <c r="C328" s="12">
        <f>IF('Anterior-TXT'!A349&lt;&gt;"",VALUE(RIGHT(LEFT('Anterior-TXT'!A349,75),23)),"")</f>
        <v>636510.25</v>
      </c>
      <c r="D328" s="11" t="str">
        <f>IF('Anterior-TXT'!A349&lt;&gt;"",RIGHT(LEFT('Anterior-TXT'!A349,77),1),"")</f>
        <v>D</v>
      </c>
      <c r="E328" s="13">
        <f>IF('Anterior-TXT'!A349&lt;&gt;"",IF(MOD(VALUE(LEFT(A328,1)),2)=1,IF(D328="D",C328,-C328),IF(D328="C",C328,-C328)),"")</f>
        <v>636510.25</v>
      </c>
    </row>
    <row r="329" spans="1:5" x14ac:dyDescent="0.2">
      <c r="A329" s="11" t="str">
        <f>IF('Anterior-TXT'!A350&lt;&gt;"",LEFT('Anterior-TXT'!A350,15),"")</f>
        <v>3.5.3.0.0.00.00</v>
      </c>
      <c r="B329" s="11" t="str">
        <f>IF('Anterior-TXT'!A350&lt;&gt;"",RIGHT(LEFT('Anterior-TXT'!A350,51),34),"")</f>
        <v>TRANSFERENCIAS A INSTITUICOES PRIV</v>
      </c>
      <c r="C329" s="12">
        <f>IF('Anterior-TXT'!A350&lt;&gt;"",VALUE(RIGHT(LEFT('Anterior-TXT'!A350,75),23)),"")</f>
        <v>57521.29</v>
      </c>
      <c r="D329" s="11" t="str">
        <f>IF('Anterior-TXT'!A350&lt;&gt;"",RIGHT(LEFT('Anterior-TXT'!A350,77),1),"")</f>
        <v>D</v>
      </c>
      <c r="E329" s="13">
        <f>IF('Anterior-TXT'!A350&lt;&gt;"",IF(MOD(VALUE(LEFT(A329,1)),2)=1,IF(D329="D",C329,-C329),IF(D329="C",C329,-C329)),"")</f>
        <v>57521.29</v>
      </c>
    </row>
    <row r="330" spans="1:5" x14ac:dyDescent="0.2">
      <c r="A330" s="11" t="str">
        <f>IF('Anterior-TXT'!A351&lt;&gt;"",LEFT('Anterior-TXT'!A351,15),"")</f>
        <v>3.5.3.1.0.00.00</v>
      </c>
      <c r="B330" s="11" t="str">
        <f>IF('Anterior-TXT'!A351&lt;&gt;"",RIGHT(LEFT('Anterior-TXT'!A351,51),34),"")</f>
        <v>TRANSFERENCIAS A INST. PRIVADAS SE</v>
      </c>
      <c r="C330" s="12">
        <f>IF('Anterior-TXT'!A351&lt;&gt;"",VALUE(RIGHT(LEFT('Anterior-TXT'!A351,75),23)),"")</f>
        <v>57521.29</v>
      </c>
      <c r="D330" s="11" t="str">
        <f>IF('Anterior-TXT'!A351&lt;&gt;"",RIGHT(LEFT('Anterior-TXT'!A351,77),1),"")</f>
        <v>D</v>
      </c>
      <c r="E330" s="13">
        <f>IF('Anterior-TXT'!A351&lt;&gt;"",IF(MOD(VALUE(LEFT(A330,1)),2)=1,IF(D330="D",C330,-C330),IF(D330="C",C330,-C330)),"")</f>
        <v>57521.29</v>
      </c>
    </row>
    <row r="331" spans="1:5" x14ac:dyDescent="0.2">
      <c r="A331" s="11" t="str">
        <f>IF('Anterior-TXT'!A352&lt;&gt;"",LEFT('Anterior-TXT'!A352,15),"")</f>
        <v>3.5.3.1.1.00.00</v>
      </c>
      <c r="B331" s="11" t="str">
        <f>IF('Anterior-TXT'!A352&lt;&gt;"",RIGHT(LEFT('Anterior-TXT'!A352,51),34),"")</f>
        <v>TRANSFERENCIAS A INST. PRIV. SEM F</v>
      </c>
      <c r="C331" s="12">
        <f>IF('Anterior-TXT'!A352&lt;&gt;"",VALUE(RIGHT(LEFT('Anterior-TXT'!A352,75),23)),"")</f>
        <v>57521.29</v>
      </c>
      <c r="D331" s="11" t="str">
        <f>IF('Anterior-TXT'!A352&lt;&gt;"",RIGHT(LEFT('Anterior-TXT'!A352,77),1),"")</f>
        <v>D</v>
      </c>
      <c r="E331" s="13">
        <f>IF('Anterior-TXT'!A352&lt;&gt;"",IF(MOD(VALUE(LEFT(A331,1)),2)=1,IF(D331="D",C331,-C331),IF(D331="C",C331,-C331)),"")</f>
        <v>57521.29</v>
      </c>
    </row>
    <row r="332" spans="1:5" x14ac:dyDescent="0.2">
      <c r="A332" s="11" t="str">
        <f>IF('Anterior-TXT'!A353&lt;&gt;"",LEFT('Anterior-TXT'!A353,15),"")</f>
        <v>3.5.3.1.1.01.00</v>
      </c>
      <c r="B332" s="11" t="str">
        <f>IF('Anterior-TXT'!A353&lt;&gt;"",RIGHT(LEFT('Anterior-TXT'!A353,51),34),"")</f>
        <v>TRANSF. A INST. PRIV. SEM FINS LUC</v>
      </c>
      <c r="C332" s="12">
        <f>IF('Anterior-TXT'!A353&lt;&gt;"",VALUE(RIGHT(LEFT('Anterior-TXT'!A353,75),23)),"")</f>
        <v>57521.29</v>
      </c>
      <c r="D332" s="11" t="str">
        <f>IF('Anterior-TXT'!A353&lt;&gt;"",RIGHT(LEFT('Anterior-TXT'!A353,77),1),"")</f>
        <v>D</v>
      </c>
      <c r="E332" s="13">
        <f>IF('Anterior-TXT'!A353&lt;&gt;"",IF(MOD(VALUE(LEFT(A332,1)),2)=1,IF(D332="D",C332,-C332),IF(D332="C",C332,-C332)),"")</f>
        <v>57521.29</v>
      </c>
    </row>
    <row r="333" spans="1:5" x14ac:dyDescent="0.2">
      <c r="A333" s="11" t="str">
        <f>IF('Anterior-TXT'!A354&lt;&gt;"",LEFT('Anterior-TXT'!A354,15),"")</f>
        <v>3.6.0.0.0.00.00</v>
      </c>
      <c r="B333" s="11" t="str">
        <f>IF('Anterior-TXT'!A354&lt;&gt;"",RIGHT(LEFT('Anterior-TXT'!A354,51),34),"")</f>
        <v xml:space="preserve">DESVALORIZACAO E PERDA DE ATIVOS  </v>
      </c>
      <c r="C333" s="12">
        <f>IF('Anterior-TXT'!A354&lt;&gt;"",VALUE(RIGHT(LEFT('Anterior-TXT'!A354,75),23)),"")</f>
        <v>685858.02</v>
      </c>
      <c r="D333" s="11" t="str">
        <f>IF('Anterior-TXT'!A354&lt;&gt;"",RIGHT(LEFT('Anterior-TXT'!A354,77),1),"")</f>
        <v>D</v>
      </c>
      <c r="E333" s="13">
        <f>IF('Anterior-TXT'!A354&lt;&gt;"",IF(MOD(VALUE(LEFT(A333,1)),2)=1,IF(D333="D",C333,-C333),IF(D333="C",C333,-C333)),"")</f>
        <v>685858.02</v>
      </c>
    </row>
    <row r="334" spans="1:5" x14ac:dyDescent="0.2">
      <c r="A334" s="11" t="str">
        <f>IF('Anterior-TXT'!A355&lt;&gt;"",LEFT('Anterior-TXT'!A355,15),"")</f>
        <v>3.6.1.0.0.00.00</v>
      </c>
      <c r="B334" s="11" t="str">
        <f>IF('Anterior-TXT'!A355&lt;&gt;"",RIGHT(LEFT('Anterior-TXT'!A355,51),34),"")</f>
        <v>REAVAL., RED.A VALOR RECUP.E AJUST</v>
      </c>
      <c r="C334" s="12">
        <f>IF('Anterior-TXT'!A355&lt;&gt;"",VALUE(RIGHT(LEFT('Anterior-TXT'!A355,75),23)),"")</f>
        <v>317050.98</v>
      </c>
      <c r="D334" s="11" t="str">
        <f>IF('Anterior-TXT'!A355&lt;&gt;"",RIGHT(LEFT('Anterior-TXT'!A355,77),1),"")</f>
        <v>D</v>
      </c>
      <c r="E334" s="13">
        <f>IF('Anterior-TXT'!A355&lt;&gt;"",IF(MOD(VALUE(LEFT(A334,1)),2)=1,IF(D334="D",C334,-C334),IF(D334="C",C334,-C334)),"")</f>
        <v>317050.98</v>
      </c>
    </row>
    <row r="335" spans="1:5" x14ac:dyDescent="0.2">
      <c r="A335" s="11" t="str">
        <f>IF('Anterior-TXT'!A356&lt;&gt;"",LEFT('Anterior-TXT'!A356,15),"")</f>
        <v>3.6.1.1.0.00.00</v>
      </c>
      <c r="B335" s="11" t="str">
        <f>IF('Anterior-TXT'!A356&lt;&gt;"",RIGHT(LEFT('Anterior-TXT'!A356,51),34),"")</f>
        <v xml:space="preserve">REAVALIACAO DE IMOBILIZADO        </v>
      </c>
      <c r="C335" s="12">
        <f>IF('Anterior-TXT'!A356&lt;&gt;"",VALUE(RIGHT(LEFT('Anterior-TXT'!A356,75),23)),"")</f>
        <v>317050.98</v>
      </c>
      <c r="D335" s="11" t="str">
        <f>IF('Anterior-TXT'!A356&lt;&gt;"",RIGHT(LEFT('Anterior-TXT'!A356,77),1),"")</f>
        <v>D</v>
      </c>
      <c r="E335" s="13">
        <f>IF('Anterior-TXT'!A356&lt;&gt;"",IF(MOD(VALUE(LEFT(A335,1)),2)=1,IF(D335="D",C335,-C335),IF(D335="C",C335,-C335)),"")</f>
        <v>317050.98</v>
      </c>
    </row>
    <row r="336" spans="1:5" x14ac:dyDescent="0.2">
      <c r="A336" s="11" t="str">
        <f>IF('Anterior-TXT'!A357&lt;&gt;"",LEFT('Anterior-TXT'!A357,15),"")</f>
        <v>3.6.1.1.1.00.00</v>
      </c>
      <c r="B336" s="11" t="str">
        <f>IF('Anterior-TXT'!A357&lt;&gt;"",RIGHT(LEFT('Anterior-TXT'!A357,51),34),"")</f>
        <v>REAVALIACAO DE IMOBILIZADO - CONSO</v>
      </c>
      <c r="C336" s="12">
        <f>IF('Anterior-TXT'!A357&lt;&gt;"",VALUE(RIGHT(LEFT('Anterior-TXT'!A357,75),23)),"")</f>
        <v>317050.98</v>
      </c>
      <c r="D336" s="11" t="str">
        <f>IF('Anterior-TXT'!A357&lt;&gt;"",RIGHT(LEFT('Anterior-TXT'!A357,77),1),"")</f>
        <v>D</v>
      </c>
      <c r="E336" s="13">
        <f>IF('Anterior-TXT'!A357&lt;&gt;"",IF(MOD(VALUE(LEFT(A336,1)),2)=1,IF(D336="D",C336,-C336),IF(D336="C",C336,-C336)),"")</f>
        <v>317050.98</v>
      </c>
    </row>
    <row r="337" spans="1:5" x14ac:dyDescent="0.2">
      <c r="A337" s="11" t="str">
        <f>IF('Anterior-TXT'!A358&lt;&gt;"",LEFT('Anterior-TXT'!A358,15),"")</f>
        <v>3.6.1.1.1.02.00</v>
      </c>
      <c r="B337" s="11" t="str">
        <f>IF('Anterior-TXT'!A358&lt;&gt;"",RIGHT(LEFT('Anterior-TXT'!A358,51),34),"")</f>
        <v xml:space="preserve">REAVALIACAO DE BENS IMOVEIS       </v>
      </c>
      <c r="C337" s="12">
        <f>IF('Anterior-TXT'!A358&lt;&gt;"",VALUE(RIGHT(LEFT('Anterior-TXT'!A358,75),23)),"")</f>
        <v>317050.98</v>
      </c>
      <c r="D337" s="11" t="str">
        <f>IF('Anterior-TXT'!A358&lt;&gt;"",RIGHT(LEFT('Anterior-TXT'!A358,77),1),"")</f>
        <v>D</v>
      </c>
      <c r="E337" s="13">
        <f>IF('Anterior-TXT'!A358&lt;&gt;"",IF(MOD(VALUE(LEFT(A337,1)),2)=1,IF(D337="D",C337,-C337),IF(D337="C",C337,-C337)),"")</f>
        <v>317050.98</v>
      </c>
    </row>
    <row r="338" spans="1:5" x14ac:dyDescent="0.2">
      <c r="A338" s="11" t="str">
        <f>IF('Anterior-TXT'!A359&lt;&gt;"",LEFT('Anterior-TXT'!A359,15),"")</f>
        <v>3.6.4.0.0.00.00</v>
      </c>
      <c r="B338" s="11" t="str">
        <f>IF('Anterior-TXT'!A359&lt;&gt;"",RIGHT(LEFT('Anterior-TXT'!A359,51),34),"")</f>
        <v xml:space="preserve">INCORPORACAO DE PASSIVOS          </v>
      </c>
      <c r="C338" s="12">
        <f>IF('Anterior-TXT'!A359&lt;&gt;"",VALUE(RIGHT(LEFT('Anterior-TXT'!A359,75),23)),"")</f>
        <v>0</v>
      </c>
      <c r="D338" s="11" t="str">
        <f>IF('Anterior-TXT'!A359&lt;&gt;"",RIGHT(LEFT('Anterior-TXT'!A359,77),1),"")</f>
        <v xml:space="preserve"> </v>
      </c>
      <c r="E338" s="13">
        <f>IF('Anterior-TXT'!A359&lt;&gt;"",IF(MOD(VALUE(LEFT(A338,1)),2)=1,IF(D338="D",C338,-C338),IF(D338="C",C338,-C338)),"")</f>
        <v>0</v>
      </c>
    </row>
    <row r="339" spans="1:5" x14ac:dyDescent="0.2">
      <c r="A339" s="11" t="str">
        <f>IF('Anterior-TXT'!A360&lt;&gt;"",LEFT('Anterior-TXT'!A360,15),"")</f>
        <v>3.6.4.0.1.00.00</v>
      </c>
      <c r="B339" s="11" t="str">
        <f>IF('Anterior-TXT'!A360&lt;&gt;"",RIGHT(LEFT('Anterior-TXT'!A360,51),34),"")</f>
        <v>INCORPORACAO DE PASSIVOS - CONSOLI</v>
      </c>
      <c r="C339" s="12">
        <f>IF('Anterior-TXT'!A360&lt;&gt;"",VALUE(RIGHT(LEFT('Anterior-TXT'!A360,75),23)),"")</f>
        <v>0</v>
      </c>
      <c r="D339" s="11" t="str">
        <f>IF('Anterior-TXT'!A360&lt;&gt;"",RIGHT(LEFT('Anterior-TXT'!A360,77),1),"")</f>
        <v xml:space="preserve"> </v>
      </c>
      <c r="E339" s="13">
        <f>IF('Anterior-TXT'!A360&lt;&gt;"",IF(MOD(VALUE(LEFT(A339,1)),2)=1,IF(D339="D",C339,-C339),IF(D339="C",C339,-C339)),"")</f>
        <v>0</v>
      </c>
    </row>
    <row r="340" spans="1:5" x14ac:dyDescent="0.2">
      <c r="A340" s="11" t="str">
        <f>IF('Anterior-TXT'!A361&lt;&gt;"",LEFT('Anterior-TXT'!A361,15),"")</f>
        <v>3.6.4.0.1.01.00</v>
      </c>
      <c r="B340" s="11" t="str">
        <f>IF('Anterior-TXT'!A361&lt;&gt;"",RIGHT(LEFT('Anterior-TXT'!A361,51),34),"")</f>
        <v xml:space="preserve">INCORPORACAO DE PASSIVOS          </v>
      </c>
      <c r="C340" s="12">
        <f>IF('Anterior-TXT'!A361&lt;&gt;"",VALUE(RIGHT(LEFT('Anterior-TXT'!A361,75),23)),"")</f>
        <v>0</v>
      </c>
      <c r="D340" s="11" t="str">
        <f>IF('Anterior-TXT'!A361&lt;&gt;"",RIGHT(LEFT('Anterior-TXT'!A361,77),1),"")</f>
        <v xml:space="preserve"> </v>
      </c>
      <c r="E340" s="13">
        <f>IF('Anterior-TXT'!A361&lt;&gt;"",IF(MOD(VALUE(LEFT(A340,1)),2)=1,IF(D340="D",C340,-C340),IF(D340="C",C340,-C340)),"")</f>
        <v>0</v>
      </c>
    </row>
    <row r="341" spans="1:5" x14ac:dyDescent="0.2">
      <c r="A341" s="11" t="str">
        <f>IF('Anterior-TXT'!A362&lt;&gt;"",LEFT('Anterior-TXT'!A362,15),"")</f>
        <v>3.6.5.0.0.00.00</v>
      </c>
      <c r="B341" s="11" t="str">
        <f>IF('Anterior-TXT'!A362&lt;&gt;"",RIGHT(LEFT('Anterior-TXT'!A362,51),34),"")</f>
        <v xml:space="preserve">DESINCORPORACAO DE ATIVOS         </v>
      </c>
      <c r="C341" s="12">
        <f>IF('Anterior-TXT'!A362&lt;&gt;"",VALUE(RIGHT(LEFT('Anterior-TXT'!A362,75),23)),"")</f>
        <v>368807.04</v>
      </c>
      <c r="D341" s="11" t="str">
        <f>IF('Anterior-TXT'!A362&lt;&gt;"",RIGHT(LEFT('Anterior-TXT'!A362,77),1),"")</f>
        <v>D</v>
      </c>
      <c r="E341" s="13">
        <f>IF('Anterior-TXT'!A362&lt;&gt;"",IF(MOD(VALUE(LEFT(A341,1)),2)=1,IF(D341="D",C341,-C341),IF(D341="C",C341,-C341)),"")</f>
        <v>368807.04</v>
      </c>
    </row>
    <row r="342" spans="1:5" x14ac:dyDescent="0.2">
      <c r="A342" s="11" t="str">
        <f>IF('Anterior-TXT'!A363&lt;&gt;"",LEFT('Anterior-TXT'!A363,15),"")</f>
        <v>3.6.5.0.1.00.00</v>
      </c>
      <c r="B342" s="11" t="str">
        <f>IF('Anterior-TXT'!A363&lt;&gt;"",RIGHT(LEFT('Anterior-TXT'!A363,51),34),"")</f>
        <v>DESINCORPORACAO DE ATIVOS - CONSOL</v>
      </c>
      <c r="C342" s="12">
        <f>IF('Anterior-TXT'!A363&lt;&gt;"",VALUE(RIGHT(LEFT('Anterior-TXT'!A363,75),23)),"")</f>
        <v>368807.04</v>
      </c>
      <c r="D342" s="11" t="str">
        <f>IF('Anterior-TXT'!A363&lt;&gt;"",RIGHT(LEFT('Anterior-TXT'!A363,77),1),"")</f>
        <v>D</v>
      </c>
      <c r="E342" s="13">
        <f>IF('Anterior-TXT'!A363&lt;&gt;"",IF(MOD(VALUE(LEFT(A342,1)),2)=1,IF(D342="D",C342,-C342),IF(D342="C",C342,-C342)),"")</f>
        <v>368807.04</v>
      </c>
    </row>
    <row r="343" spans="1:5" x14ac:dyDescent="0.2">
      <c r="A343" s="11" t="str">
        <f>IF('Anterior-TXT'!A364&lt;&gt;"",LEFT('Anterior-TXT'!A364,15),"")</f>
        <v>3.6.5.0.1.01.00</v>
      </c>
      <c r="B343" s="11" t="str">
        <f>IF('Anterior-TXT'!A364&lt;&gt;"",RIGHT(LEFT('Anterior-TXT'!A364,51),34),"")</f>
        <v xml:space="preserve">DESINCORPORACAO DE ATIVOS         </v>
      </c>
      <c r="C343" s="12">
        <f>IF('Anterior-TXT'!A364&lt;&gt;"",VALUE(RIGHT(LEFT('Anterior-TXT'!A364,75),23)),"")</f>
        <v>368807.04</v>
      </c>
      <c r="D343" s="11" t="str">
        <f>IF('Anterior-TXT'!A364&lt;&gt;"",RIGHT(LEFT('Anterior-TXT'!A364,77),1),"")</f>
        <v>D</v>
      </c>
      <c r="E343" s="13">
        <f>IF('Anterior-TXT'!A364&lt;&gt;"",IF(MOD(VALUE(LEFT(A343,1)),2)=1,IF(D343="D",C343,-C343),IF(D343="C",C343,-C343)),"")</f>
        <v>368807.04</v>
      </c>
    </row>
    <row r="344" spans="1:5" x14ac:dyDescent="0.2">
      <c r="A344" s="11" t="str">
        <f>IF('Anterior-TXT'!A365&lt;&gt;"",LEFT('Anterior-TXT'!A365,15),"")</f>
        <v>3.7.0.0.0.00.00</v>
      </c>
      <c r="B344" s="11" t="str">
        <f>IF('Anterior-TXT'!A365&lt;&gt;"",RIGHT(LEFT('Anterior-TXT'!A365,51),34),"")</f>
        <v xml:space="preserve">TRIBUTARIAS                       </v>
      </c>
      <c r="C344" s="12">
        <f>IF('Anterior-TXT'!A365&lt;&gt;"",VALUE(RIGHT(LEFT('Anterior-TXT'!A365,75),23)),"")</f>
        <v>20760.28</v>
      </c>
      <c r="D344" s="11" t="str">
        <f>IF('Anterior-TXT'!A365&lt;&gt;"",RIGHT(LEFT('Anterior-TXT'!A365,77),1),"")</f>
        <v>D</v>
      </c>
      <c r="E344" s="13">
        <f>IF('Anterior-TXT'!A365&lt;&gt;"",IF(MOD(VALUE(LEFT(A344,1)),2)=1,IF(D344="D",C344,-C344),IF(D344="C",C344,-C344)),"")</f>
        <v>20760.28</v>
      </c>
    </row>
    <row r="345" spans="1:5" x14ac:dyDescent="0.2">
      <c r="A345" s="11" t="str">
        <f>IF('Anterior-TXT'!A366&lt;&gt;"",LEFT('Anterior-TXT'!A366,15),"")</f>
        <v>3.7.1.0.0.00.00</v>
      </c>
      <c r="B345" s="11" t="str">
        <f>IF('Anterior-TXT'!A366&lt;&gt;"",RIGHT(LEFT('Anterior-TXT'!A366,51),34),"")</f>
        <v>IMPOSTOS, TAXAS E CONTRIBUICOES DE</v>
      </c>
      <c r="C345" s="12">
        <f>IF('Anterior-TXT'!A366&lt;&gt;"",VALUE(RIGHT(LEFT('Anterior-TXT'!A366,75),23)),"")</f>
        <v>19731.28</v>
      </c>
      <c r="D345" s="11" t="str">
        <f>IF('Anterior-TXT'!A366&lt;&gt;"",RIGHT(LEFT('Anterior-TXT'!A366,77),1),"")</f>
        <v>D</v>
      </c>
      <c r="E345" s="13">
        <f>IF('Anterior-TXT'!A366&lt;&gt;"",IF(MOD(VALUE(LEFT(A345,1)),2)=1,IF(D345="D",C345,-C345),IF(D345="C",C345,-C345)),"")</f>
        <v>19731.28</v>
      </c>
    </row>
    <row r="346" spans="1:5" x14ac:dyDescent="0.2">
      <c r="A346" s="11" t="str">
        <f>IF('Anterior-TXT'!A367&lt;&gt;"",LEFT('Anterior-TXT'!A367,15),"")</f>
        <v>3.7.1.1.0.00.00</v>
      </c>
      <c r="B346" s="11" t="str">
        <f>IF('Anterior-TXT'!A367&lt;&gt;"",RIGHT(LEFT('Anterior-TXT'!A367,51),34),"")</f>
        <v xml:space="preserve">IMPOSTOS                          </v>
      </c>
      <c r="C346" s="12">
        <f>IF('Anterior-TXT'!A367&lt;&gt;"",VALUE(RIGHT(LEFT('Anterior-TXT'!A367,75),23)),"")</f>
        <v>14.43</v>
      </c>
      <c r="D346" s="11" t="str">
        <f>IF('Anterior-TXT'!A367&lt;&gt;"",RIGHT(LEFT('Anterior-TXT'!A367,77),1),"")</f>
        <v>D</v>
      </c>
      <c r="E346" s="13">
        <f>IF('Anterior-TXT'!A367&lt;&gt;"",IF(MOD(VALUE(LEFT(A346,1)),2)=1,IF(D346="D",C346,-C346),IF(D346="C",C346,-C346)),"")</f>
        <v>14.43</v>
      </c>
    </row>
    <row r="347" spans="1:5" x14ac:dyDescent="0.2">
      <c r="A347" s="11" t="str">
        <f>IF('Anterior-TXT'!A368&lt;&gt;"",LEFT('Anterior-TXT'!A368,15),"")</f>
        <v>3.7.1.1.2.00.00</v>
      </c>
      <c r="B347" s="11" t="str">
        <f>IF('Anterior-TXT'!A368&lt;&gt;"",RIGHT(LEFT('Anterior-TXT'!A368,51),34),"")</f>
        <v xml:space="preserve">IMPOSTOS - INTRA OFSS             </v>
      </c>
      <c r="C347" s="12">
        <f>IF('Anterior-TXT'!A368&lt;&gt;"",VALUE(RIGHT(LEFT('Anterior-TXT'!A368,75),23)),"")</f>
        <v>14.43</v>
      </c>
      <c r="D347" s="11" t="str">
        <f>IF('Anterior-TXT'!A368&lt;&gt;"",RIGHT(LEFT('Anterior-TXT'!A368,77),1),"")</f>
        <v>D</v>
      </c>
      <c r="E347" s="13">
        <f>IF('Anterior-TXT'!A368&lt;&gt;"",IF(MOD(VALUE(LEFT(A347,1)),2)=1,IF(D347="D",C347,-C347),IF(D347="C",C347,-C347)),"")</f>
        <v>14.43</v>
      </c>
    </row>
    <row r="348" spans="1:5" x14ac:dyDescent="0.2">
      <c r="A348" s="11" t="str">
        <f>IF('Anterior-TXT'!A369&lt;&gt;"",LEFT('Anterior-TXT'!A369,15),"")</f>
        <v>3.7.1.1.2.01.00</v>
      </c>
      <c r="B348" s="11" t="str">
        <f>IF('Anterior-TXT'!A369&lt;&gt;"",RIGHT(LEFT('Anterior-TXT'!A369,51),34),"")</f>
        <v>IMPOSTO S/ PROPRIEDADE TERRITORIAL</v>
      </c>
      <c r="C348" s="12">
        <f>IF('Anterior-TXT'!A369&lt;&gt;"",VALUE(RIGHT(LEFT('Anterior-TXT'!A369,75),23)),"")</f>
        <v>14.43</v>
      </c>
      <c r="D348" s="11" t="str">
        <f>IF('Anterior-TXT'!A369&lt;&gt;"",RIGHT(LEFT('Anterior-TXT'!A369,77),1),"")</f>
        <v>D</v>
      </c>
      <c r="E348" s="13">
        <f>IF('Anterior-TXT'!A369&lt;&gt;"",IF(MOD(VALUE(LEFT(A348,1)),2)=1,IF(D348="D",C348,-C348),IF(D348="C",C348,-C348)),"")</f>
        <v>14.43</v>
      </c>
    </row>
    <row r="349" spans="1:5" x14ac:dyDescent="0.2">
      <c r="A349" s="11" t="str">
        <f>IF('Anterior-TXT'!A370&lt;&gt;"",LEFT('Anterior-TXT'!A370,15),"")</f>
        <v>3.7.1.2.0.00.00</v>
      </c>
      <c r="B349" s="11" t="str">
        <f>IF('Anterior-TXT'!A370&lt;&gt;"",RIGHT(LEFT('Anterior-TXT'!A370,51),34),"")</f>
        <v xml:space="preserve">TAXAS                             </v>
      </c>
      <c r="C349" s="12">
        <f>IF('Anterior-TXT'!A370&lt;&gt;"",VALUE(RIGHT(LEFT('Anterior-TXT'!A370,75),23)),"")</f>
        <v>19716.849999999999</v>
      </c>
      <c r="D349" s="11" t="str">
        <f>IF('Anterior-TXT'!A370&lt;&gt;"",RIGHT(LEFT('Anterior-TXT'!A370,77),1),"")</f>
        <v>D</v>
      </c>
      <c r="E349" s="13">
        <f>IF('Anterior-TXT'!A370&lt;&gt;"",IF(MOD(VALUE(LEFT(A349,1)),2)=1,IF(D349="D",C349,-C349),IF(D349="C",C349,-C349)),"")</f>
        <v>19716.849999999999</v>
      </c>
    </row>
    <row r="350" spans="1:5" x14ac:dyDescent="0.2">
      <c r="A350" s="11" t="str">
        <f>IF('Anterior-TXT'!A371&lt;&gt;"",LEFT('Anterior-TXT'!A371,15),"")</f>
        <v>3.7.1.2.1.00.00</v>
      </c>
      <c r="B350" s="11" t="str">
        <f>IF('Anterior-TXT'!A371&lt;&gt;"",RIGHT(LEFT('Anterior-TXT'!A371,51),34),"")</f>
        <v xml:space="preserve">TAXAS - CONSOLIDACAO              </v>
      </c>
      <c r="C350" s="12">
        <f>IF('Anterior-TXT'!A371&lt;&gt;"",VALUE(RIGHT(LEFT('Anterior-TXT'!A371,75),23)),"")</f>
        <v>6044.12</v>
      </c>
      <c r="D350" s="11" t="str">
        <f>IF('Anterior-TXT'!A371&lt;&gt;"",RIGHT(LEFT('Anterior-TXT'!A371,77),1),"")</f>
        <v>D</v>
      </c>
      <c r="E350" s="13">
        <f>IF('Anterior-TXT'!A371&lt;&gt;"",IF(MOD(VALUE(LEFT(A350,1)),2)=1,IF(D350="D",C350,-C350),IF(D350="C",C350,-C350)),"")</f>
        <v>6044.12</v>
      </c>
    </row>
    <row r="351" spans="1:5" x14ac:dyDescent="0.2">
      <c r="A351" s="11" t="str">
        <f>IF('Anterior-TXT'!A372&lt;&gt;"",LEFT('Anterior-TXT'!A372,15),"")</f>
        <v>3.7.1.2.1.01.00</v>
      </c>
      <c r="B351" s="11" t="str">
        <f>IF('Anterior-TXT'!A372&lt;&gt;"",RIGHT(LEFT('Anterior-TXT'!A372,51),34),"")</f>
        <v xml:space="preserve">TAXAS                             </v>
      </c>
      <c r="C351" s="12">
        <f>IF('Anterior-TXT'!A372&lt;&gt;"",VALUE(RIGHT(LEFT('Anterior-TXT'!A372,75),23)),"")</f>
        <v>6044.12</v>
      </c>
      <c r="D351" s="11" t="str">
        <f>IF('Anterior-TXT'!A372&lt;&gt;"",RIGHT(LEFT('Anterior-TXT'!A372,77),1),"")</f>
        <v>D</v>
      </c>
      <c r="E351" s="13">
        <f>IF('Anterior-TXT'!A372&lt;&gt;"",IF(MOD(VALUE(LEFT(A351,1)),2)=1,IF(D351="D",C351,-C351),IF(D351="C",C351,-C351)),"")</f>
        <v>6044.12</v>
      </c>
    </row>
    <row r="352" spans="1:5" x14ac:dyDescent="0.2">
      <c r="A352" s="11" t="str">
        <f>IF('Anterior-TXT'!A373&lt;&gt;"",LEFT('Anterior-TXT'!A373,15),"")</f>
        <v>3.7.1.2.2.00.00</v>
      </c>
      <c r="B352" s="11" t="str">
        <f>IF('Anterior-TXT'!A373&lt;&gt;"",RIGHT(LEFT('Anterior-TXT'!A373,51),34),"")</f>
        <v xml:space="preserve">TAXAS - INTRA OFSS                </v>
      </c>
      <c r="C352" s="12">
        <f>IF('Anterior-TXT'!A373&lt;&gt;"",VALUE(RIGHT(LEFT('Anterior-TXT'!A373,75),23)),"")</f>
        <v>884.81</v>
      </c>
      <c r="D352" s="11" t="str">
        <f>IF('Anterior-TXT'!A373&lt;&gt;"",RIGHT(LEFT('Anterior-TXT'!A373,77),1),"")</f>
        <v>D</v>
      </c>
      <c r="E352" s="13">
        <f>IF('Anterior-TXT'!A373&lt;&gt;"",IF(MOD(VALUE(LEFT(A352,1)),2)=1,IF(D352="D",C352,-C352),IF(D352="C",C352,-C352)),"")</f>
        <v>884.81</v>
      </c>
    </row>
    <row r="353" spans="1:5" x14ac:dyDescent="0.2">
      <c r="A353" s="11" t="str">
        <f>IF('Anterior-TXT'!A374&lt;&gt;"",LEFT('Anterior-TXT'!A374,15),"")</f>
        <v>3.7.1.2.2.01.00</v>
      </c>
      <c r="B353" s="11" t="str">
        <f>IF('Anterior-TXT'!A374&lt;&gt;"",RIGHT(LEFT('Anterior-TXT'!A374,51),34),"")</f>
        <v xml:space="preserve">TAXAS                             </v>
      </c>
      <c r="C353" s="12">
        <f>IF('Anterior-TXT'!A374&lt;&gt;"",VALUE(RIGHT(LEFT('Anterior-TXT'!A374,75),23)),"")</f>
        <v>884.81</v>
      </c>
      <c r="D353" s="11" t="str">
        <f>IF('Anterior-TXT'!A374&lt;&gt;"",RIGHT(LEFT('Anterior-TXT'!A374,77),1),"")</f>
        <v>D</v>
      </c>
      <c r="E353" s="13">
        <f>IF('Anterior-TXT'!A374&lt;&gt;"",IF(MOD(VALUE(LEFT(A353,1)),2)=1,IF(D353="D",C353,-C353),IF(D353="C",C353,-C353)),"")</f>
        <v>884.81</v>
      </c>
    </row>
    <row r="354" spans="1:5" x14ac:dyDescent="0.2">
      <c r="A354" s="11" t="str">
        <f>IF('Anterior-TXT'!A375&lt;&gt;"",LEFT('Anterior-TXT'!A375,15),"")</f>
        <v>3.7.1.2.4.00.00</v>
      </c>
      <c r="B354" s="11" t="str">
        <f>IF('Anterior-TXT'!A375&lt;&gt;"",RIGHT(LEFT('Anterior-TXT'!A375,51),34),"")</f>
        <v xml:space="preserve">TAXAS - INTER OFSS - ESTADO       </v>
      </c>
      <c r="C354" s="12">
        <f>IF('Anterior-TXT'!A375&lt;&gt;"",VALUE(RIGHT(LEFT('Anterior-TXT'!A375,75),23)),"")</f>
        <v>649.22</v>
      </c>
      <c r="D354" s="11" t="str">
        <f>IF('Anterior-TXT'!A375&lt;&gt;"",RIGHT(LEFT('Anterior-TXT'!A375,77),1),"")</f>
        <v>D</v>
      </c>
      <c r="E354" s="13">
        <f>IF('Anterior-TXT'!A375&lt;&gt;"",IF(MOD(VALUE(LEFT(A354,1)),2)=1,IF(D354="D",C354,-C354),IF(D354="C",C354,-C354)),"")</f>
        <v>649.22</v>
      </c>
    </row>
    <row r="355" spans="1:5" x14ac:dyDescent="0.2">
      <c r="A355" s="11" t="str">
        <f>IF('Anterior-TXT'!A376&lt;&gt;"",LEFT('Anterior-TXT'!A376,15),"")</f>
        <v>3.7.1.2.4.01.00</v>
      </c>
      <c r="B355" s="11" t="str">
        <f>IF('Anterior-TXT'!A376&lt;&gt;"",RIGHT(LEFT('Anterior-TXT'!A376,51),34),"")</f>
        <v xml:space="preserve">TAXAS                             </v>
      </c>
      <c r="C355" s="12">
        <f>IF('Anterior-TXT'!A376&lt;&gt;"",VALUE(RIGHT(LEFT('Anterior-TXT'!A376,75),23)),"")</f>
        <v>649.22</v>
      </c>
      <c r="D355" s="11" t="str">
        <f>IF('Anterior-TXT'!A376&lt;&gt;"",RIGHT(LEFT('Anterior-TXT'!A376,77),1),"")</f>
        <v>D</v>
      </c>
      <c r="E355" s="13">
        <f>IF('Anterior-TXT'!A376&lt;&gt;"",IF(MOD(VALUE(LEFT(A355,1)),2)=1,IF(D355="D",C355,-C355),IF(D355="C",C355,-C355)),"")</f>
        <v>649.22</v>
      </c>
    </row>
    <row r="356" spans="1:5" x14ac:dyDescent="0.2">
      <c r="A356" s="11" t="str">
        <f>IF('Anterior-TXT'!A377&lt;&gt;"",LEFT('Anterior-TXT'!A377,15),"")</f>
        <v>3.7.1.2.5.00.00</v>
      </c>
      <c r="B356" s="11" t="str">
        <f>IF('Anterior-TXT'!A377&lt;&gt;"",RIGHT(LEFT('Anterior-TXT'!A377,51),34),"")</f>
        <v xml:space="preserve">TAXAS - INTER OFSS - MUNICIPIO    </v>
      </c>
      <c r="C356" s="12">
        <f>IF('Anterior-TXT'!A377&lt;&gt;"",VALUE(RIGHT(LEFT('Anterior-TXT'!A377,75),23)),"")</f>
        <v>12138.7</v>
      </c>
      <c r="D356" s="11" t="str">
        <f>IF('Anterior-TXT'!A377&lt;&gt;"",RIGHT(LEFT('Anterior-TXT'!A377,77),1),"")</f>
        <v>D</v>
      </c>
      <c r="E356" s="13">
        <f>IF('Anterior-TXT'!A377&lt;&gt;"",IF(MOD(VALUE(LEFT(A356,1)),2)=1,IF(D356="D",C356,-C356),IF(D356="C",C356,-C356)),"")</f>
        <v>12138.7</v>
      </c>
    </row>
    <row r="357" spans="1:5" x14ac:dyDescent="0.2">
      <c r="A357" s="11" t="str">
        <f>IF('Anterior-TXT'!A378&lt;&gt;"",LEFT('Anterior-TXT'!A378,15),"")</f>
        <v>3.7.1.2.5.01.00</v>
      </c>
      <c r="B357" s="11" t="str">
        <f>IF('Anterior-TXT'!A378&lt;&gt;"",RIGHT(LEFT('Anterior-TXT'!A378,51),34),"")</f>
        <v xml:space="preserve">TAXAS                             </v>
      </c>
      <c r="C357" s="12">
        <f>IF('Anterior-TXT'!A378&lt;&gt;"",VALUE(RIGHT(LEFT('Anterior-TXT'!A378,75),23)),"")</f>
        <v>12138.7</v>
      </c>
      <c r="D357" s="11" t="str">
        <f>IF('Anterior-TXT'!A378&lt;&gt;"",RIGHT(LEFT('Anterior-TXT'!A378,77),1),"")</f>
        <v>D</v>
      </c>
      <c r="E357" s="13">
        <f>IF('Anterior-TXT'!A378&lt;&gt;"",IF(MOD(VALUE(LEFT(A357,1)),2)=1,IF(D357="D",C357,-C357),IF(D357="C",C357,-C357)),"")</f>
        <v>12138.7</v>
      </c>
    </row>
    <row r="358" spans="1:5" x14ac:dyDescent="0.2">
      <c r="A358" s="11" t="str">
        <f>IF('Anterior-TXT'!A379&lt;&gt;"",LEFT('Anterior-TXT'!A379,15),"")</f>
        <v>3.7.2.0.0.00.00</v>
      </c>
      <c r="B358" s="11" t="str">
        <f>IF('Anterior-TXT'!A379&lt;&gt;"",RIGHT(LEFT('Anterior-TXT'!A379,51),34),"")</f>
        <v xml:space="preserve">CONTRIBUICOES                     </v>
      </c>
      <c r="C358" s="12">
        <f>IF('Anterior-TXT'!A379&lt;&gt;"",VALUE(RIGHT(LEFT('Anterior-TXT'!A379,75),23)),"")</f>
        <v>1029</v>
      </c>
      <c r="D358" s="11" t="str">
        <f>IF('Anterior-TXT'!A379&lt;&gt;"",RIGHT(LEFT('Anterior-TXT'!A379,77),1),"")</f>
        <v>D</v>
      </c>
      <c r="E358" s="13">
        <f>IF('Anterior-TXT'!A379&lt;&gt;"",IF(MOD(VALUE(LEFT(A358,1)),2)=1,IF(D358="D",C358,-C358),IF(D358="C",C358,-C358)),"")</f>
        <v>1029</v>
      </c>
    </row>
    <row r="359" spans="1:5" x14ac:dyDescent="0.2">
      <c r="A359" s="11" t="str">
        <f>IF('Anterior-TXT'!A380&lt;&gt;"",LEFT('Anterior-TXT'!A380,15),"")</f>
        <v>3.7.2.1.0.00.00</v>
      </c>
      <c r="B359" s="11" t="str">
        <f>IF('Anterior-TXT'!A380&lt;&gt;"",RIGHT(LEFT('Anterior-TXT'!A380,51),34),"")</f>
        <v xml:space="preserve">CONTRIBUICOES SOCIAIS             </v>
      </c>
      <c r="C359" s="12">
        <f>IF('Anterior-TXT'!A380&lt;&gt;"",VALUE(RIGHT(LEFT('Anterior-TXT'!A380,75),23)),"")</f>
        <v>1029</v>
      </c>
      <c r="D359" s="11" t="str">
        <f>IF('Anterior-TXT'!A380&lt;&gt;"",RIGHT(LEFT('Anterior-TXT'!A380,77),1),"")</f>
        <v>D</v>
      </c>
      <c r="E359" s="13">
        <f>IF('Anterior-TXT'!A380&lt;&gt;"",IF(MOD(VALUE(LEFT(A359,1)),2)=1,IF(D359="D",C359,-C359),IF(D359="C",C359,-C359)),"")</f>
        <v>1029</v>
      </c>
    </row>
    <row r="360" spans="1:5" x14ac:dyDescent="0.2">
      <c r="A360" s="11" t="str">
        <f>IF('Anterior-TXT'!A381&lt;&gt;"",LEFT('Anterior-TXT'!A381,15),"")</f>
        <v>3.7.2.1.2.00.00</v>
      </c>
      <c r="B360" s="11" t="str">
        <f>IF('Anterior-TXT'!A381&lt;&gt;"",RIGHT(LEFT('Anterior-TXT'!A381,51),34),"")</f>
        <v>CONTRIBUICOES SOCIAIS - INTRA OFSS</v>
      </c>
      <c r="C360" s="12">
        <f>IF('Anterior-TXT'!A381&lt;&gt;"",VALUE(RIGHT(LEFT('Anterior-TXT'!A381,75),23)),"")</f>
        <v>1029</v>
      </c>
      <c r="D360" s="11" t="str">
        <f>IF('Anterior-TXT'!A381&lt;&gt;"",RIGHT(LEFT('Anterior-TXT'!A381,77),1),"")</f>
        <v>D</v>
      </c>
      <c r="E360" s="13">
        <f>IF('Anterior-TXT'!A381&lt;&gt;"",IF(MOD(VALUE(LEFT(A360,1)),2)=1,IF(D360="D",C360,-C360),IF(D360="C",C360,-C360)),"")</f>
        <v>1029</v>
      </c>
    </row>
    <row r="361" spans="1:5" x14ac:dyDescent="0.2">
      <c r="A361" s="11" t="str">
        <f>IF('Anterior-TXT'!A382&lt;&gt;"",LEFT('Anterior-TXT'!A382,15),"")</f>
        <v>3.7.2.1.2.04.00</v>
      </c>
      <c r="B361" s="11" t="str">
        <f>IF('Anterior-TXT'!A382&lt;&gt;"",RIGHT(LEFT('Anterior-TXT'!A382,51),34),"")</f>
        <v>OBRIGACOES PATRONAIS S/ SERVICOS D</v>
      </c>
      <c r="C361" s="12">
        <f>IF('Anterior-TXT'!A382&lt;&gt;"",VALUE(RIGHT(LEFT('Anterior-TXT'!A382,75),23)),"")</f>
        <v>1029</v>
      </c>
      <c r="D361" s="11" t="str">
        <f>IF('Anterior-TXT'!A382&lt;&gt;"",RIGHT(LEFT('Anterior-TXT'!A382,77),1),"")</f>
        <v>D</v>
      </c>
      <c r="E361" s="13">
        <f>IF('Anterior-TXT'!A382&lt;&gt;"",IF(MOD(VALUE(LEFT(A361,1)),2)=1,IF(D361="D",C361,-C361),IF(D361="C",C361,-C361)),"")</f>
        <v>1029</v>
      </c>
    </row>
    <row r="362" spans="1:5" x14ac:dyDescent="0.2">
      <c r="A362" s="11" t="str">
        <f>IF('Anterior-TXT'!A383&lt;&gt;"",LEFT('Anterior-TXT'!A383,15),"")</f>
        <v>3.9.0.0.0.00.00</v>
      </c>
      <c r="B362" s="11" t="str">
        <f>IF('Anterior-TXT'!A383&lt;&gt;"",RIGHT(LEFT('Anterior-TXT'!A383,51),34),"")</f>
        <v>OUTRAS VARIACOES PATRIMONIAIS DIMI</v>
      </c>
      <c r="C362" s="12">
        <f>IF('Anterior-TXT'!A383&lt;&gt;"",VALUE(RIGHT(LEFT('Anterior-TXT'!A383,75),23)),"")</f>
        <v>9865642.3300000001</v>
      </c>
      <c r="D362" s="11" t="str">
        <f>IF('Anterior-TXT'!A383&lt;&gt;"",RIGHT(LEFT('Anterior-TXT'!A383,77),1),"")</f>
        <v>D</v>
      </c>
      <c r="E362" s="13">
        <f>IF('Anterior-TXT'!A383&lt;&gt;"",IF(MOD(VALUE(LEFT(A362,1)),2)=1,IF(D362="D",C362,-C362),IF(D362="C",C362,-C362)),"")</f>
        <v>9865642.3300000001</v>
      </c>
    </row>
    <row r="363" spans="1:5" x14ac:dyDescent="0.2">
      <c r="A363" s="11" t="str">
        <f>IF('Anterior-TXT'!A384&lt;&gt;"",LEFT('Anterior-TXT'!A384,15),"")</f>
        <v>3.9.4.0.0.00.00</v>
      </c>
      <c r="B363" s="11" t="str">
        <f>IF('Anterior-TXT'!A384&lt;&gt;"",RIGHT(LEFT('Anterior-TXT'!A384,51),34),"")</f>
        <v xml:space="preserve">INCENTIVOS                        </v>
      </c>
      <c r="C363" s="12">
        <f>IF('Anterior-TXT'!A384&lt;&gt;"",VALUE(RIGHT(LEFT('Anterior-TXT'!A384,75),23)),"")</f>
        <v>9512679.2200000007</v>
      </c>
      <c r="D363" s="11" t="str">
        <f>IF('Anterior-TXT'!A384&lt;&gt;"",RIGHT(LEFT('Anterior-TXT'!A384,77),1),"")</f>
        <v>D</v>
      </c>
      <c r="E363" s="13">
        <f>IF('Anterior-TXT'!A384&lt;&gt;"",IF(MOD(VALUE(LEFT(A363,1)),2)=1,IF(D363="D",C363,-C363),IF(D363="C",C363,-C363)),"")</f>
        <v>9512679.2200000007</v>
      </c>
    </row>
    <row r="364" spans="1:5" x14ac:dyDescent="0.2">
      <c r="A364" s="11" t="str">
        <f>IF('Anterior-TXT'!A385&lt;&gt;"",LEFT('Anterior-TXT'!A385,15),"")</f>
        <v>3.9.4.1.0.00.00</v>
      </c>
      <c r="B364" s="11" t="str">
        <f>IF('Anterior-TXT'!A385&lt;&gt;"",RIGHT(LEFT('Anterior-TXT'!A385,51),34),"")</f>
        <v xml:space="preserve">INCENTIVOS A EDUCACAO             </v>
      </c>
      <c r="C364" s="12">
        <f>IF('Anterior-TXT'!A385&lt;&gt;"",VALUE(RIGHT(LEFT('Anterior-TXT'!A385,75),23)),"")</f>
        <v>9512679.2200000007</v>
      </c>
      <c r="D364" s="11" t="str">
        <f>IF('Anterior-TXT'!A385&lt;&gt;"",RIGHT(LEFT('Anterior-TXT'!A385,77),1),"")</f>
        <v>D</v>
      </c>
      <c r="E364" s="13">
        <f>IF('Anterior-TXT'!A385&lt;&gt;"",IF(MOD(VALUE(LEFT(A364,1)),2)=1,IF(D364="D",C364,-C364),IF(D364="C",C364,-C364)),"")</f>
        <v>9512679.2200000007</v>
      </c>
    </row>
    <row r="365" spans="1:5" x14ac:dyDescent="0.2">
      <c r="A365" s="11" t="str">
        <f>IF('Anterior-TXT'!A386&lt;&gt;"",LEFT('Anterior-TXT'!A386,15),"")</f>
        <v>3.9.4.1.1.00.00</v>
      </c>
      <c r="B365" s="11" t="str">
        <f>IF('Anterior-TXT'!A386&lt;&gt;"",RIGHT(LEFT('Anterior-TXT'!A386,51),34),"")</f>
        <v>INCENTIVOS A EDUCACAO - CONSOLIDAC</v>
      </c>
      <c r="C365" s="12">
        <f>IF('Anterior-TXT'!A386&lt;&gt;"",VALUE(RIGHT(LEFT('Anterior-TXT'!A386,75),23)),"")</f>
        <v>9512679.2200000007</v>
      </c>
      <c r="D365" s="11" t="str">
        <f>IF('Anterior-TXT'!A386&lt;&gt;"",RIGHT(LEFT('Anterior-TXT'!A386,77),1),"")</f>
        <v>D</v>
      </c>
      <c r="E365" s="13">
        <f>IF('Anterior-TXT'!A386&lt;&gt;"",IF(MOD(VALUE(LEFT(A365,1)),2)=1,IF(D365="D",C365,-C365),IF(D365="C",C365,-C365)),"")</f>
        <v>9512679.2200000007</v>
      </c>
    </row>
    <row r="366" spans="1:5" x14ac:dyDescent="0.2">
      <c r="A366" s="11" t="str">
        <f>IF('Anterior-TXT'!A387&lt;&gt;"",LEFT('Anterior-TXT'!A387,15),"")</f>
        <v>3.9.4.1.1.01.00</v>
      </c>
      <c r="B366" s="11" t="str">
        <f>IF('Anterior-TXT'!A387&lt;&gt;"",RIGHT(LEFT('Anterior-TXT'!A387,51),34),"")</f>
        <v xml:space="preserve">BOLSA DE ESTUDOS NO PAIS          </v>
      </c>
      <c r="C366" s="12">
        <f>IF('Anterior-TXT'!A387&lt;&gt;"",VALUE(RIGHT(LEFT('Anterior-TXT'!A387,75),23)),"")</f>
        <v>9425136.9900000002</v>
      </c>
      <c r="D366" s="11" t="str">
        <f>IF('Anterior-TXT'!A387&lt;&gt;"",RIGHT(LEFT('Anterior-TXT'!A387,77),1),"")</f>
        <v>D</v>
      </c>
      <c r="E366" s="13">
        <f>IF('Anterior-TXT'!A387&lt;&gt;"",IF(MOD(VALUE(LEFT(A366,1)),2)=1,IF(D366="D",C366,-C366),IF(D366="C",C366,-C366)),"")</f>
        <v>9425136.9900000002</v>
      </c>
    </row>
    <row r="367" spans="1:5" x14ac:dyDescent="0.2">
      <c r="A367" s="11" t="str">
        <f>IF('Anterior-TXT'!A388&lt;&gt;"",LEFT('Anterior-TXT'!A388,15),"")</f>
        <v>3.9.4.1.1.03.00</v>
      </c>
      <c r="B367" s="11" t="str">
        <f>IF('Anterior-TXT'!A388&lt;&gt;"",RIGHT(LEFT('Anterior-TXT'!A388,51),34),"")</f>
        <v>AUXILIOS P/ DESENVOLVIMENTO ESTUDO</v>
      </c>
      <c r="C367" s="12">
        <f>IF('Anterior-TXT'!A388&lt;&gt;"",VALUE(RIGHT(LEFT('Anterior-TXT'!A388,75),23)),"")</f>
        <v>32409.89</v>
      </c>
      <c r="D367" s="11" t="str">
        <f>IF('Anterior-TXT'!A388&lt;&gt;"",RIGHT(LEFT('Anterior-TXT'!A388,77),1),"")</f>
        <v>D</v>
      </c>
      <c r="E367" s="13">
        <f>IF('Anterior-TXT'!A388&lt;&gt;"",IF(MOD(VALUE(LEFT(A367,1)),2)=1,IF(D367="D",C367,-C367),IF(D367="C",C367,-C367)),"")</f>
        <v>32409.89</v>
      </c>
    </row>
    <row r="368" spans="1:5" x14ac:dyDescent="0.2">
      <c r="A368" s="11" t="str">
        <f>IF('Anterior-TXT'!A389&lt;&gt;"",LEFT('Anterior-TXT'!A389,15),"")</f>
        <v>3.9.4.1.1.99.00</v>
      </c>
      <c r="B368" s="11" t="str">
        <f>IF('Anterior-TXT'!A389&lt;&gt;"",RIGHT(LEFT('Anterior-TXT'!A389,51),34),"")</f>
        <v xml:space="preserve">OUTROS INCENTIVOS A EDUCACAO      </v>
      </c>
      <c r="C368" s="12">
        <f>IF('Anterior-TXT'!A389&lt;&gt;"",VALUE(RIGHT(LEFT('Anterior-TXT'!A389,75),23)),"")</f>
        <v>55132.34</v>
      </c>
      <c r="D368" s="11" t="str">
        <f>IF('Anterior-TXT'!A389&lt;&gt;"",RIGHT(LEFT('Anterior-TXT'!A389,77),1),"")</f>
        <v>D</v>
      </c>
      <c r="E368" s="13">
        <f>IF('Anterior-TXT'!A389&lt;&gt;"",IF(MOD(VALUE(LEFT(A368,1)),2)=1,IF(D368="D",C368,-C368),IF(D368="C",C368,-C368)),"")</f>
        <v>55132.34</v>
      </c>
    </row>
    <row r="369" spans="1:5" x14ac:dyDescent="0.2">
      <c r="A369" s="11" t="str">
        <f>IF('Anterior-TXT'!A390&lt;&gt;"",LEFT('Anterior-TXT'!A390,15),"")</f>
        <v>3.9.9.0.0.00.00</v>
      </c>
      <c r="B369" s="11" t="str">
        <f>IF('Anterior-TXT'!A390&lt;&gt;"",RIGHT(LEFT('Anterior-TXT'!A390,51),34),"")</f>
        <v>DIVERSAS VARIACOES PATRIMONIAIS DI</v>
      </c>
      <c r="C369" s="12">
        <f>IF('Anterior-TXT'!A390&lt;&gt;"",VALUE(RIGHT(LEFT('Anterior-TXT'!A390,75),23)),"")</f>
        <v>352963.11</v>
      </c>
      <c r="D369" s="11" t="str">
        <f>IF('Anterior-TXT'!A390&lt;&gt;"",RIGHT(LEFT('Anterior-TXT'!A390,77),1),"")</f>
        <v>D</v>
      </c>
      <c r="E369" s="13">
        <f>IF('Anterior-TXT'!A390&lt;&gt;"",IF(MOD(VALUE(LEFT(A369,1)),2)=1,IF(D369="D",C369,-C369),IF(D369="C",C369,-C369)),"")</f>
        <v>352963.11</v>
      </c>
    </row>
    <row r="370" spans="1:5" x14ac:dyDescent="0.2">
      <c r="A370" s="11" t="str">
        <f>IF('Anterior-TXT'!A391&lt;&gt;"",LEFT('Anterior-TXT'!A391,15),"")</f>
        <v>3.9.9.6.0.00.00</v>
      </c>
      <c r="B370" s="11" t="str">
        <f>IF('Anterior-TXT'!A391&lt;&gt;"",RIGHT(LEFT('Anterior-TXT'!A391,51),34),"")</f>
        <v xml:space="preserve">INDENIZACOES E RESTITUICOES       </v>
      </c>
      <c r="C370" s="12">
        <f>IF('Anterior-TXT'!A391&lt;&gt;"",VALUE(RIGHT(LEFT('Anterior-TXT'!A391,75),23)),"")</f>
        <v>352963.11</v>
      </c>
      <c r="D370" s="11" t="str">
        <f>IF('Anterior-TXT'!A391&lt;&gt;"",RIGHT(LEFT('Anterior-TXT'!A391,77),1),"")</f>
        <v>D</v>
      </c>
      <c r="E370" s="13">
        <f>IF('Anterior-TXT'!A391&lt;&gt;"",IF(MOD(VALUE(LEFT(A370,1)),2)=1,IF(D370="D",C370,-C370),IF(D370="C",C370,-C370)),"")</f>
        <v>352963.11</v>
      </c>
    </row>
    <row r="371" spans="1:5" x14ac:dyDescent="0.2">
      <c r="A371" s="11" t="str">
        <f>IF('Anterior-TXT'!A392&lt;&gt;"",LEFT('Anterior-TXT'!A392,15),"")</f>
        <v>3.9.9.6.1.00.00</v>
      </c>
      <c r="B371" s="11" t="str">
        <f>IF('Anterior-TXT'!A392&lt;&gt;"",RIGHT(LEFT('Anterior-TXT'!A392,51),34),"")</f>
        <v>INDENIZACOES E RESTITUICOES - CONS</v>
      </c>
      <c r="C371" s="12">
        <f>IF('Anterior-TXT'!A392&lt;&gt;"",VALUE(RIGHT(LEFT('Anterior-TXT'!A392,75),23)),"")</f>
        <v>343354.55</v>
      </c>
      <c r="D371" s="11" t="str">
        <f>IF('Anterior-TXT'!A392&lt;&gt;"",RIGHT(LEFT('Anterior-TXT'!A392,77),1),"")</f>
        <v>D</v>
      </c>
      <c r="E371" s="13">
        <f>IF('Anterior-TXT'!A392&lt;&gt;"",IF(MOD(VALUE(LEFT(A371,1)),2)=1,IF(D371="D",C371,-C371),IF(D371="C",C371,-C371)),"")</f>
        <v>343354.55</v>
      </c>
    </row>
    <row r="372" spans="1:5" x14ac:dyDescent="0.2">
      <c r="A372" s="11" t="str">
        <f>IF('Anterior-TXT'!A393&lt;&gt;"",LEFT('Anterior-TXT'!A393,15),"")</f>
        <v>3.9.9.6.1.01.00</v>
      </c>
      <c r="B372" s="11" t="str">
        <f>IF('Anterior-TXT'!A393&lt;&gt;"",RIGHT(LEFT('Anterior-TXT'!A393,51),34),"")</f>
        <v xml:space="preserve">INDENIZACOES                      </v>
      </c>
      <c r="C372" s="12">
        <f>IF('Anterior-TXT'!A393&lt;&gt;"",VALUE(RIGHT(LEFT('Anterior-TXT'!A393,75),23)),"")</f>
        <v>342659.55</v>
      </c>
      <c r="D372" s="11" t="str">
        <f>IF('Anterior-TXT'!A393&lt;&gt;"",RIGHT(LEFT('Anterior-TXT'!A393,77),1),"")</f>
        <v>D</v>
      </c>
      <c r="E372" s="13">
        <f>IF('Anterior-TXT'!A393&lt;&gt;"",IF(MOD(VALUE(LEFT(A372,1)),2)=1,IF(D372="D",C372,-C372),IF(D372="C",C372,-C372)),"")</f>
        <v>342659.55</v>
      </c>
    </row>
    <row r="373" spans="1:5" x14ac:dyDescent="0.2">
      <c r="A373" s="11" t="str">
        <f>IF('Anterior-TXT'!A394&lt;&gt;"",LEFT('Anterior-TXT'!A394,15),"")</f>
        <v>3.9.9.6.1.02.00</v>
      </c>
      <c r="B373" s="11" t="str">
        <f>IF('Anterior-TXT'!A394&lt;&gt;"",RIGHT(LEFT('Anterior-TXT'!A394,51),34),"")</f>
        <v xml:space="preserve">RESTITUICOES                      </v>
      </c>
      <c r="C373" s="12">
        <f>IF('Anterior-TXT'!A394&lt;&gt;"",VALUE(RIGHT(LEFT('Anterior-TXT'!A394,75),23)),"")</f>
        <v>695</v>
      </c>
      <c r="D373" s="11" t="str">
        <f>IF('Anterior-TXT'!A394&lt;&gt;"",RIGHT(LEFT('Anterior-TXT'!A394,77),1),"")</f>
        <v>D</v>
      </c>
      <c r="E373" s="13">
        <f>IF('Anterior-TXT'!A394&lt;&gt;"",IF(MOD(VALUE(LEFT(A373,1)),2)=1,IF(D373="D",C373,-C373),IF(D373="C",C373,-C373)),"")</f>
        <v>695</v>
      </c>
    </row>
    <row r="374" spans="1:5" x14ac:dyDescent="0.2">
      <c r="A374" s="11" t="str">
        <f>IF('Anterior-TXT'!A395&lt;&gt;"",LEFT('Anterior-TXT'!A395,15),"")</f>
        <v>3.9.9.6.2.00.00</v>
      </c>
      <c r="B374" s="11" t="str">
        <f>IF('Anterior-TXT'!A395&lt;&gt;"",RIGHT(LEFT('Anterior-TXT'!A395,51),34),"")</f>
        <v>INDENIZACOES E RESTITUICOES - INTR</v>
      </c>
      <c r="C374" s="12">
        <f>IF('Anterior-TXT'!A395&lt;&gt;"",VALUE(RIGHT(LEFT('Anterior-TXT'!A395,75),23)),"")</f>
        <v>9608.56</v>
      </c>
      <c r="D374" s="11" t="str">
        <f>IF('Anterior-TXT'!A395&lt;&gt;"",RIGHT(LEFT('Anterior-TXT'!A395,77),1),"")</f>
        <v>D</v>
      </c>
      <c r="E374" s="13">
        <f>IF('Anterior-TXT'!A395&lt;&gt;"",IF(MOD(VALUE(LEFT(A374,1)),2)=1,IF(D374="D",C374,-C374),IF(D374="C",C374,-C374)),"")</f>
        <v>9608.56</v>
      </c>
    </row>
    <row r="375" spans="1:5" x14ac:dyDescent="0.2">
      <c r="A375" s="11" t="str">
        <f>IF('Anterior-TXT'!A396&lt;&gt;"",LEFT('Anterior-TXT'!A396,15),"")</f>
        <v>3.9.9.6.2.02.00</v>
      </c>
      <c r="B375" s="11" t="str">
        <f>IF('Anterior-TXT'!A396&lt;&gt;"",RIGHT(LEFT('Anterior-TXT'!A396,51),34),"")</f>
        <v xml:space="preserve">RESTITUICOES                      </v>
      </c>
      <c r="C375" s="12">
        <f>IF('Anterior-TXT'!A396&lt;&gt;"",VALUE(RIGHT(LEFT('Anterior-TXT'!A396,75),23)),"")</f>
        <v>9608.56</v>
      </c>
      <c r="D375" s="11" t="str">
        <f>IF('Anterior-TXT'!A396&lt;&gt;"",RIGHT(LEFT('Anterior-TXT'!A396,77),1),"")</f>
        <v>D</v>
      </c>
      <c r="E375" s="13">
        <f>IF('Anterior-TXT'!A396&lt;&gt;"",IF(MOD(VALUE(LEFT(A375,1)),2)=1,IF(D375="D",C375,-C375),IF(D375="C",C375,-C375)),"")</f>
        <v>9608.56</v>
      </c>
    </row>
    <row r="376" spans="1:5" x14ac:dyDescent="0.2">
      <c r="A376" s="11" t="str">
        <f>IF('Anterior-TXT'!A397&lt;&gt;"",LEFT('Anterior-TXT'!A397,15),"")</f>
        <v>4.0.0.0.0.00.00</v>
      </c>
      <c r="B376" s="11" t="str">
        <f>IF('Anterior-TXT'!A397&lt;&gt;"",RIGHT(LEFT('Anterior-TXT'!A397,51),34),"")</f>
        <v xml:space="preserve">VARIACAO PATRIMONIAL AUMENTATIVA  </v>
      </c>
      <c r="C376" s="12">
        <f>IF('Anterior-TXT'!A397&lt;&gt;"",VALUE(RIGHT(LEFT('Anterior-TXT'!A397,75),23)),"")</f>
        <v>314624613.14999998</v>
      </c>
      <c r="D376" s="11" t="str">
        <f>IF('Anterior-TXT'!A397&lt;&gt;"",RIGHT(LEFT('Anterior-TXT'!A397,77),1),"")</f>
        <v>C</v>
      </c>
      <c r="E376" s="13">
        <f>IF('Anterior-TXT'!A397&lt;&gt;"",IF(MOD(VALUE(LEFT(A376,1)),2)=1,IF(D376="D",C376,-C376),IF(D376="C",C376,-C376)),"")</f>
        <v>314624613.14999998</v>
      </c>
    </row>
    <row r="377" spans="1:5" x14ac:dyDescent="0.2">
      <c r="A377" s="11" t="str">
        <f>IF('Anterior-TXT'!A398&lt;&gt;"",LEFT('Anterior-TXT'!A398,15),"")</f>
        <v>4.3.0.0.0.00.00</v>
      </c>
      <c r="B377" s="11" t="str">
        <f>IF('Anterior-TXT'!A398&lt;&gt;"",RIGHT(LEFT('Anterior-TXT'!A398,51),34),"")</f>
        <v>EXPLORACAO E VENDA DE BENS, SERVIC</v>
      </c>
      <c r="C377" s="12">
        <f>IF('Anterior-TXT'!A398&lt;&gt;"",VALUE(RIGHT(LEFT('Anterior-TXT'!A398,75),23)),"")</f>
        <v>494736.42</v>
      </c>
      <c r="D377" s="11" t="str">
        <f>IF('Anterior-TXT'!A398&lt;&gt;"",RIGHT(LEFT('Anterior-TXT'!A398,77),1),"")</f>
        <v>C</v>
      </c>
      <c r="E377" s="13">
        <f>IF('Anterior-TXT'!A398&lt;&gt;"",IF(MOD(VALUE(LEFT(A377,1)),2)=1,IF(D377="D",C377,-C377),IF(D377="C",C377,-C377)),"")</f>
        <v>494736.42</v>
      </c>
    </row>
    <row r="378" spans="1:5" x14ac:dyDescent="0.2">
      <c r="A378" s="11" t="str">
        <f>IF('Anterior-TXT'!A399&lt;&gt;"",LEFT('Anterior-TXT'!A399,15),"")</f>
        <v>4.3.3.0.0.00.00</v>
      </c>
      <c r="B378" s="11" t="str">
        <f>IF('Anterior-TXT'!A399&lt;&gt;"",RIGHT(LEFT('Anterior-TXT'!A399,51),34),"")</f>
        <v>EXPLORACAO DE BENS E DIR. E PRESTA</v>
      </c>
      <c r="C378" s="12">
        <f>IF('Anterior-TXT'!A399&lt;&gt;"",VALUE(RIGHT(LEFT('Anterior-TXT'!A399,75),23)),"")</f>
        <v>494736.42</v>
      </c>
      <c r="D378" s="11" t="str">
        <f>IF('Anterior-TXT'!A399&lt;&gt;"",RIGHT(LEFT('Anterior-TXT'!A399,77),1),"")</f>
        <v>C</v>
      </c>
      <c r="E378" s="13">
        <f>IF('Anterior-TXT'!A399&lt;&gt;"",IF(MOD(VALUE(LEFT(A378,1)),2)=1,IF(D378="D",C378,-C378),IF(D378="C",C378,-C378)),"")</f>
        <v>494736.42</v>
      </c>
    </row>
    <row r="379" spans="1:5" x14ac:dyDescent="0.2">
      <c r="A379" s="11" t="str">
        <f>IF('Anterior-TXT'!A400&lt;&gt;"",LEFT('Anterior-TXT'!A400,15),"")</f>
        <v>4.3.3.1.0.00.00</v>
      </c>
      <c r="B379" s="11" t="str">
        <f>IF('Anterior-TXT'!A400&lt;&gt;"",RIGHT(LEFT('Anterior-TXT'!A400,51),34),"")</f>
        <v>VALOR BRUTO DE EXP. DE BENS E DIR.</v>
      </c>
      <c r="C379" s="12">
        <f>IF('Anterior-TXT'!A400&lt;&gt;"",VALUE(RIGHT(LEFT('Anterior-TXT'!A400,75),23)),"")</f>
        <v>494736.42</v>
      </c>
      <c r="D379" s="11" t="str">
        <f>IF('Anterior-TXT'!A400&lt;&gt;"",RIGHT(LEFT('Anterior-TXT'!A400,77),1),"")</f>
        <v>C</v>
      </c>
      <c r="E379" s="13">
        <f>IF('Anterior-TXT'!A400&lt;&gt;"",IF(MOD(VALUE(LEFT(A379,1)),2)=1,IF(D379="D",C379,-C379),IF(D379="C",C379,-C379)),"")</f>
        <v>494736.42</v>
      </c>
    </row>
    <row r="380" spans="1:5" x14ac:dyDescent="0.2">
      <c r="A380" s="11" t="str">
        <f>IF('Anterior-TXT'!A401&lt;&gt;"",LEFT('Anterior-TXT'!A401,15),"")</f>
        <v>4.3.3.1.1.00.00</v>
      </c>
      <c r="B380" s="11" t="str">
        <f>IF('Anterior-TXT'!A401&lt;&gt;"",RIGHT(LEFT('Anterior-TXT'!A401,51),34),"")</f>
        <v>VALOR BRUTO DE EXPL. DE BENS, DIR.</v>
      </c>
      <c r="C380" s="12">
        <f>IF('Anterior-TXT'!A401&lt;&gt;"",VALUE(RIGHT(LEFT('Anterior-TXT'!A401,75),23)),"")</f>
        <v>494736.42</v>
      </c>
      <c r="D380" s="11" t="str">
        <f>IF('Anterior-TXT'!A401&lt;&gt;"",RIGHT(LEFT('Anterior-TXT'!A401,77),1),"")</f>
        <v>C</v>
      </c>
      <c r="E380" s="13">
        <f>IF('Anterior-TXT'!A401&lt;&gt;"",IF(MOD(VALUE(LEFT(A380,1)),2)=1,IF(D380="D",C380,-C380),IF(D380="C",C380,-C380)),"")</f>
        <v>494736.42</v>
      </c>
    </row>
    <row r="381" spans="1:5" x14ac:dyDescent="0.2">
      <c r="A381" s="11" t="str">
        <f>IF('Anterior-TXT'!A402&lt;&gt;"",LEFT('Anterior-TXT'!A402,15),"")</f>
        <v>4.3.3.1.1.01.00</v>
      </c>
      <c r="B381" s="11" t="str">
        <f>IF('Anterior-TXT'!A402&lt;&gt;"",RIGHT(LEFT('Anterior-TXT'!A402,51),34),"")</f>
        <v>VALOR BRUTO EXPLORACAO BENS, DIR E</v>
      </c>
      <c r="C381" s="12">
        <f>IF('Anterior-TXT'!A402&lt;&gt;"",VALUE(RIGHT(LEFT('Anterior-TXT'!A402,75),23)),"")</f>
        <v>494736.42</v>
      </c>
      <c r="D381" s="11" t="str">
        <f>IF('Anterior-TXT'!A402&lt;&gt;"",RIGHT(LEFT('Anterior-TXT'!A402,77),1),"")</f>
        <v>C</v>
      </c>
      <c r="E381" s="13">
        <f>IF('Anterior-TXT'!A402&lt;&gt;"",IF(MOD(VALUE(LEFT(A381,1)),2)=1,IF(D381="D",C381,-C381),IF(D381="C",C381,-C381)),"")</f>
        <v>494736.42</v>
      </c>
    </row>
    <row r="382" spans="1:5" x14ac:dyDescent="0.2">
      <c r="A382" s="11" t="str">
        <f>IF('Anterior-TXT'!A403&lt;&gt;"",LEFT('Anterior-TXT'!A403,15),"")</f>
        <v>4.4.0.0.0.00.00</v>
      </c>
      <c r="B382" s="11" t="str">
        <f>IF('Anterior-TXT'!A403&lt;&gt;"",RIGHT(LEFT('Anterior-TXT'!A403,51),34),"")</f>
        <v>VARIACOES PATRIMONIAIS AUMENTATIVA</v>
      </c>
      <c r="C382" s="12">
        <f>IF('Anterior-TXT'!A403&lt;&gt;"",VALUE(RIGHT(LEFT('Anterior-TXT'!A403,75),23)),"")</f>
        <v>158332.85999999999</v>
      </c>
      <c r="D382" s="11" t="str">
        <f>IF('Anterior-TXT'!A403&lt;&gt;"",RIGHT(LEFT('Anterior-TXT'!A403,77),1),"")</f>
        <v>C</v>
      </c>
      <c r="E382" s="13">
        <f>IF('Anterior-TXT'!A403&lt;&gt;"",IF(MOD(VALUE(LEFT(A382,1)),2)=1,IF(D382="D",C382,-C382),IF(D382="C",C382,-C382)),"")</f>
        <v>158332.85999999999</v>
      </c>
    </row>
    <row r="383" spans="1:5" x14ac:dyDescent="0.2">
      <c r="A383" s="11" t="str">
        <f>IF('Anterior-TXT'!A404&lt;&gt;"",LEFT('Anterior-TXT'!A404,15),"")</f>
        <v>4.4.2.0.0.00.00</v>
      </c>
      <c r="B383" s="11" t="str">
        <f>IF('Anterior-TXT'!A404&lt;&gt;"",RIGHT(LEFT('Anterior-TXT'!A404,51),34),"")</f>
        <v xml:space="preserve">JUROS E ENCARGOS DE MORA          </v>
      </c>
      <c r="C383" s="12">
        <f>IF('Anterior-TXT'!A404&lt;&gt;"",VALUE(RIGHT(LEFT('Anterior-TXT'!A404,75),23)),"")</f>
        <v>66.64</v>
      </c>
      <c r="D383" s="11" t="str">
        <f>IF('Anterior-TXT'!A404&lt;&gt;"",RIGHT(LEFT('Anterior-TXT'!A404,77),1),"")</f>
        <v>C</v>
      </c>
      <c r="E383" s="13">
        <f>IF('Anterior-TXT'!A404&lt;&gt;"",IF(MOD(VALUE(LEFT(A383,1)),2)=1,IF(D383="D",C383,-C383),IF(D383="C",C383,-C383)),"")</f>
        <v>66.64</v>
      </c>
    </row>
    <row r="384" spans="1:5" x14ac:dyDescent="0.2">
      <c r="A384" s="11" t="str">
        <f>IF('Anterior-TXT'!A405&lt;&gt;"",LEFT('Anterior-TXT'!A405,15),"")</f>
        <v>4.4.2.3.0.00.00</v>
      </c>
      <c r="B384" s="11" t="str">
        <f>IF('Anterior-TXT'!A405&lt;&gt;"",RIGHT(LEFT('Anterior-TXT'!A405,51),34),"")</f>
        <v>JUROS E ENC. DE MORA SOBRE FORNEC.</v>
      </c>
      <c r="C384" s="12">
        <f>IF('Anterior-TXT'!A405&lt;&gt;"",VALUE(RIGHT(LEFT('Anterior-TXT'!A405,75),23)),"")</f>
        <v>66.33</v>
      </c>
      <c r="D384" s="11" t="str">
        <f>IF('Anterior-TXT'!A405&lt;&gt;"",RIGHT(LEFT('Anterior-TXT'!A405,77),1),"")</f>
        <v>C</v>
      </c>
      <c r="E384" s="13">
        <f>IF('Anterior-TXT'!A405&lt;&gt;"",IF(MOD(VALUE(LEFT(A384,1)),2)=1,IF(D384="D",C384,-C384),IF(D384="C",C384,-C384)),"")</f>
        <v>66.33</v>
      </c>
    </row>
    <row r="385" spans="1:5" x14ac:dyDescent="0.2">
      <c r="A385" s="11" t="str">
        <f>IF('Anterior-TXT'!A406&lt;&gt;"",LEFT('Anterior-TXT'!A406,15),"")</f>
        <v>4.4.2.3.1.00.00</v>
      </c>
      <c r="B385" s="11" t="str">
        <f>IF('Anterior-TXT'!A406&lt;&gt;"",RIGHT(LEFT('Anterior-TXT'!A406,51),34),"")</f>
        <v>JUROS E ENCAR DE MORA S/ FORNEC-CO</v>
      </c>
      <c r="C385" s="12">
        <f>IF('Anterior-TXT'!A406&lt;&gt;"",VALUE(RIGHT(LEFT('Anterior-TXT'!A406,75),23)),"")</f>
        <v>66.33</v>
      </c>
      <c r="D385" s="11" t="str">
        <f>IF('Anterior-TXT'!A406&lt;&gt;"",RIGHT(LEFT('Anterior-TXT'!A406,77),1),"")</f>
        <v>C</v>
      </c>
      <c r="E385" s="13">
        <f>IF('Anterior-TXT'!A406&lt;&gt;"",IF(MOD(VALUE(LEFT(A385,1)),2)=1,IF(D385="D",C385,-C385),IF(D385="C",C385,-C385)),"")</f>
        <v>66.33</v>
      </c>
    </row>
    <row r="386" spans="1:5" x14ac:dyDescent="0.2">
      <c r="A386" s="11" t="str">
        <f>IF('Anterior-TXT'!A407&lt;&gt;"",LEFT('Anterior-TXT'!A407,15),"")</f>
        <v>4.4.2.3.1.01.00</v>
      </c>
      <c r="B386" s="11" t="str">
        <f>IF('Anterior-TXT'!A407&lt;&gt;"",RIGHT(LEFT('Anterior-TXT'!A407,51),34),"")</f>
        <v>JUROS E ENCAR DE MORA S/ FORNEC.DE</v>
      </c>
      <c r="C386" s="12">
        <f>IF('Anterior-TXT'!A407&lt;&gt;"",VALUE(RIGHT(LEFT('Anterior-TXT'!A407,75),23)),"")</f>
        <v>66.33</v>
      </c>
      <c r="D386" s="11" t="str">
        <f>IF('Anterior-TXT'!A407&lt;&gt;"",RIGHT(LEFT('Anterior-TXT'!A407,77),1),"")</f>
        <v>C</v>
      </c>
      <c r="E386" s="13">
        <f>IF('Anterior-TXT'!A407&lt;&gt;"",IF(MOD(VALUE(LEFT(A386,1)),2)=1,IF(D386="D",C386,-C386),IF(D386="C",C386,-C386)),"")</f>
        <v>66.33</v>
      </c>
    </row>
    <row r="387" spans="1:5" x14ac:dyDescent="0.2">
      <c r="A387" s="11" t="str">
        <f>IF('Anterior-TXT'!A408&lt;&gt;"",LEFT('Anterior-TXT'!A408,15),"")</f>
        <v>4.4.2.9.0.00.00</v>
      </c>
      <c r="B387" s="11" t="str">
        <f>IF('Anterior-TXT'!A408&lt;&gt;"",RIGHT(LEFT('Anterior-TXT'!A408,51),34),"")</f>
        <v xml:space="preserve">OUTROS JUROS E ENCARGOS DE MORA   </v>
      </c>
      <c r="C387" s="12">
        <f>IF('Anterior-TXT'!A408&lt;&gt;"",VALUE(RIGHT(LEFT('Anterior-TXT'!A408,75),23)),"")</f>
        <v>0.31</v>
      </c>
      <c r="D387" s="11" t="str">
        <f>IF('Anterior-TXT'!A408&lt;&gt;"",RIGHT(LEFT('Anterior-TXT'!A408,77),1),"")</f>
        <v>C</v>
      </c>
      <c r="E387" s="13">
        <f>IF('Anterior-TXT'!A408&lt;&gt;"",IF(MOD(VALUE(LEFT(A387,1)),2)=1,IF(D387="D",C387,-C387),IF(D387="C",C387,-C387)),"")</f>
        <v>0.31</v>
      </c>
    </row>
    <row r="388" spans="1:5" x14ac:dyDescent="0.2">
      <c r="A388" s="11" t="str">
        <f>IF('Anterior-TXT'!A409&lt;&gt;"",LEFT('Anterior-TXT'!A409,15),"")</f>
        <v>4.4.2.9.1.00.00</v>
      </c>
      <c r="B388" s="11" t="str">
        <f>IF('Anterior-TXT'!A409&lt;&gt;"",RIGHT(LEFT('Anterior-TXT'!A409,51),34),"")</f>
        <v xml:space="preserve">OUTROS JUROS E ENCARGOS DE MORA - </v>
      </c>
      <c r="C388" s="12">
        <f>IF('Anterior-TXT'!A409&lt;&gt;"",VALUE(RIGHT(LEFT('Anterior-TXT'!A409,75),23)),"")</f>
        <v>0.31</v>
      </c>
      <c r="D388" s="11" t="str">
        <f>IF('Anterior-TXT'!A409&lt;&gt;"",RIGHT(LEFT('Anterior-TXT'!A409,77),1),"")</f>
        <v>C</v>
      </c>
      <c r="E388" s="13">
        <f>IF('Anterior-TXT'!A409&lt;&gt;"",IF(MOD(VALUE(LEFT(A388,1)),2)=1,IF(D388="D",C388,-C388),IF(D388="C",C388,-C388)),"")</f>
        <v>0.31</v>
      </c>
    </row>
    <row r="389" spans="1:5" x14ac:dyDescent="0.2">
      <c r="A389" s="11" t="str">
        <f>IF('Anterior-TXT'!A410&lt;&gt;"",LEFT('Anterior-TXT'!A410,15),"")</f>
        <v>4.4.2.9.1.01.00</v>
      </c>
      <c r="B389" s="11" t="str">
        <f>IF('Anterior-TXT'!A410&lt;&gt;"",RIGHT(LEFT('Anterior-TXT'!A410,51),34),"")</f>
        <v xml:space="preserve">OUTROS JUROS E ENCARGOS DE MORA   </v>
      </c>
      <c r="C389" s="12">
        <f>IF('Anterior-TXT'!A410&lt;&gt;"",VALUE(RIGHT(LEFT('Anterior-TXT'!A410,75),23)),"")</f>
        <v>0.31</v>
      </c>
      <c r="D389" s="11" t="str">
        <f>IF('Anterior-TXT'!A410&lt;&gt;"",RIGHT(LEFT('Anterior-TXT'!A410,77),1),"")</f>
        <v>C</v>
      </c>
      <c r="E389" s="13">
        <f>IF('Anterior-TXT'!A410&lt;&gt;"",IF(MOD(VALUE(LEFT(A389,1)),2)=1,IF(D389="D",C389,-C389),IF(D389="C",C389,-C389)),"")</f>
        <v>0.31</v>
      </c>
    </row>
    <row r="390" spans="1:5" x14ac:dyDescent="0.2">
      <c r="A390" s="11" t="str">
        <f>IF('Anterior-TXT'!A411&lt;&gt;"",LEFT('Anterior-TXT'!A411,15),"")</f>
        <v>4.4.5.0.0.00.00</v>
      </c>
      <c r="B390" s="11" t="str">
        <f>IF('Anterior-TXT'!A411&lt;&gt;"",RIGHT(LEFT('Anterior-TXT'!A411,51),34),"")</f>
        <v>REMUNERACAO DE DEPOSITOS BANC. E A</v>
      </c>
      <c r="C390" s="12">
        <f>IF('Anterior-TXT'!A411&lt;&gt;"",VALUE(RIGHT(LEFT('Anterior-TXT'!A411,75),23)),"")</f>
        <v>158266.22</v>
      </c>
      <c r="D390" s="11" t="str">
        <f>IF('Anterior-TXT'!A411&lt;&gt;"",RIGHT(LEFT('Anterior-TXT'!A411,77),1),"")</f>
        <v>C</v>
      </c>
      <c r="E390" s="13">
        <f>IF('Anterior-TXT'!A411&lt;&gt;"",IF(MOD(VALUE(LEFT(A390,1)),2)=1,IF(D390="D",C390,-C390),IF(D390="C",C390,-C390)),"")</f>
        <v>158266.22</v>
      </c>
    </row>
    <row r="391" spans="1:5" x14ac:dyDescent="0.2">
      <c r="A391" s="11" t="str">
        <f>IF('Anterior-TXT'!A412&lt;&gt;"",LEFT('Anterior-TXT'!A412,15),"")</f>
        <v>4.4.5.2.0.00.00</v>
      </c>
      <c r="B391" s="11" t="str">
        <f>IF('Anterior-TXT'!A412&lt;&gt;"",RIGHT(LEFT('Anterior-TXT'!A412,51),34),"")</f>
        <v>REMUNERACAO DE APLICACOES FINANCEI</v>
      </c>
      <c r="C391" s="12">
        <f>IF('Anterior-TXT'!A412&lt;&gt;"",VALUE(RIGHT(LEFT('Anterior-TXT'!A412,75),23)),"")</f>
        <v>158266.22</v>
      </c>
      <c r="D391" s="11" t="str">
        <f>IF('Anterior-TXT'!A412&lt;&gt;"",RIGHT(LEFT('Anterior-TXT'!A412,77),1),"")</f>
        <v>C</v>
      </c>
      <c r="E391" s="13">
        <f>IF('Anterior-TXT'!A412&lt;&gt;"",IF(MOD(VALUE(LEFT(A391,1)),2)=1,IF(D391="D",C391,-C391),IF(D391="C",C391,-C391)),"")</f>
        <v>158266.22</v>
      </c>
    </row>
    <row r="392" spans="1:5" x14ac:dyDescent="0.2">
      <c r="A392" s="11" t="str">
        <f>IF('Anterior-TXT'!A413&lt;&gt;"",LEFT('Anterior-TXT'!A413,15),"")</f>
        <v>4.4.5.2.1.00.00</v>
      </c>
      <c r="B392" s="11" t="str">
        <f>IF('Anterior-TXT'!A413&lt;&gt;"",RIGHT(LEFT('Anterior-TXT'!A413,51),34),"")</f>
        <v>REMUNERACAO DE APLIC FINANC - CONS</v>
      </c>
      <c r="C392" s="12">
        <f>IF('Anterior-TXT'!A413&lt;&gt;"",VALUE(RIGHT(LEFT('Anterior-TXT'!A413,75),23)),"")</f>
        <v>158266.22</v>
      </c>
      <c r="D392" s="11" t="str">
        <f>IF('Anterior-TXT'!A413&lt;&gt;"",RIGHT(LEFT('Anterior-TXT'!A413,77),1),"")</f>
        <v>C</v>
      </c>
      <c r="E392" s="13">
        <f>IF('Anterior-TXT'!A413&lt;&gt;"",IF(MOD(VALUE(LEFT(A392,1)),2)=1,IF(D392="D",C392,-C392),IF(D392="C",C392,-C392)),"")</f>
        <v>158266.22</v>
      </c>
    </row>
    <row r="393" spans="1:5" x14ac:dyDescent="0.2">
      <c r="A393" s="11" t="str">
        <f>IF('Anterior-TXT'!A414&lt;&gt;"",LEFT('Anterior-TXT'!A414,15),"")</f>
        <v>4.4.5.2.1.01.00</v>
      </c>
      <c r="B393" s="11" t="str">
        <f>IF('Anterior-TXT'!A414&lt;&gt;"",RIGHT(LEFT('Anterior-TXT'!A414,51),34),"")</f>
        <v>REMUNERACAO DE APLICACOES FINANCEI</v>
      </c>
      <c r="C393" s="12">
        <f>IF('Anterior-TXT'!A414&lt;&gt;"",VALUE(RIGHT(LEFT('Anterior-TXT'!A414,75),23)),"")</f>
        <v>158266.22</v>
      </c>
      <c r="D393" s="11" t="str">
        <f>IF('Anterior-TXT'!A414&lt;&gt;"",RIGHT(LEFT('Anterior-TXT'!A414,77),1),"")</f>
        <v>C</v>
      </c>
      <c r="E393" s="13">
        <f>IF('Anterior-TXT'!A414&lt;&gt;"",IF(MOD(VALUE(LEFT(A393,1)),2)=1,IF(D393="D",C393,-C393),IF(D393="C",C393,-C393)),"")</f>
        <v>158266.22</v>
      </c>
    </row>
    <row r="394" spans="1:5" x14ac:dyDescent="0.2">
      <c r="A394" s="11" t="str">
        <f>IF('Anterior-TXT'!A415&lt;&gt;"",LEFT('Anterior-TXT'!A415,15),"")</f>
        <v>4.5.0.0.0.00.00</v>
      </c>
      <c r="B394" s="11" t="str">
        <f>IF('Anterior-TXT'!A415&lt;&gt;"",RIGHT(LEFT('Anterior-TXT'!A415,51),34),"")</f>
        <v>TRANSFERENCIAS E DELEGACOES RECEBI</v>
      </c>
      <c r="C394" s="12">
        <f>IF('Anterior-TXT'!A415&lt;&gt;"",VALUE(RIGHT(LEFT('Anterior-TXT'!A415,75),23)),"")</f>
        <v>312105352.19</v>
      </c>
      <c r="D394" s="11" t="str">
        <f>IF('Anterior-TXT'!A415&lt;&gt;"",RIGHT(LEFT('Anterior-TXT'!A415,77),1),"")</f>
        <v>C</v>
      </c>
      <c r="E394" s="13">
        <f>IF('Anterior-TXT'!A415&lt;&gt;"",IF(MOD(VALUE(LEFT(A394,1)),2)=1,IF(D394="D",C394,-C394),IF(D394="C",C394,-C394)),"")</f>
        <v>312105352.19</v>
      </c>
    </row>
    <row r="395" spans="1:5" x14ac:dyDescent="0.2">
      <c r="A395" s="11" t="str">
        <f>IF('Anterior-TXT'!A416&lt;&gt;"",LEFT('Anterior-TXT'!A416,15),"")</f>
        <v>4.5.1.0.0.00.00</v>
      </c>
      <c r="B395" s="11" t="str">
        <f>IF('Anterior-TXT'!A416&lt;&gt;"",RIGHT(LEFT('Anterior-TXT'!A416,51),34),"")</f>
        <v>TRANSFERENCIAS INTRAGOVERNAMENTAIS</v>
      </c>
      <c r="C395" s="12">
        <f>IF('Anterior-TXT'!A416&lt;&gt;"",VALUE(RIGHT(LEFT('Anterior-TXT'!A416,75),23)),"")</f>
        <v>310106780.37</v>
      </c>
      <c r="D395" s="11" t="str">
        <f>IF('Anterior-TXT'!A416&lt;&gt;"",RIGHT(LEFT('Anterior-TXT'!A416,77),1),"")</f>
        <v>C</v>
      </c>
      <c r="E395" s="13">
        <f>IF('Anterior-TXT'!A416&lt;&gt;"",IF(MOD(VALUE(LEFT(A395,1)),2)=1,IF(D395="D",C395,-C395),IF(D395="C",C395,-C395)),"")</f>
        <v>310106780.37</v>
      </c>
    </row>
    <row r="396" spans="1:5" x14ac:dyDescent="0.2">
      <c r="A396" s="11" t="str">
        <f>IF('Anterior-TXT'!A417&lt;&gt;"",LEFT('Anterior-TXT'!A417,15),"")</f>
        <v>4.5.1.1.0.00.00</v>
      </c>
      <c r="B396" s="11" t="str">
        <f>IF('Anterior-TXT'!A417&lt;&gt;"",RIGHT(LEFT('Anterior-TXT'!A417,51),34),"")</f>
        <v>TRANSFERENCIAS RECEBIDAS PARA A EX</v>
      </c>
      <c r="C396" s="12">
        <f>IF('Anterior-TXT'!A417&lt;&gt;"",VALUE(RIGHT(LEFT('Anterior-TXT'!A417,75),23)),"")</f>
        <v>288251771.44</v>
      </c>
      <c r="D396" s="11" t="str">
        <f>IF('Anterior-TXT'!A417&lt;&gt;"",RIGHT(LEFT('Anterior-TXT'!A417,77),1),"")</f>
        <v>C</v>
      </c>
      <c r="E396" s="13">
        <f>IF('Anterior-TXT'!A417&lt;&gt;"",IF(MOD(VALUE(LEFT(A396,1)),2)=1,IF(D396="D",C396,-C396),IF(D396="C",C396,-C396)),"")</f>
        <v>288251771.44</v>
      </c>
    </row>
    <row r="397" spans="1:5" x14ac:dyDescent="0.2">
      <c r="A397" s="11" t="str">
        <f>IF('Anterior-TXT'!A418&lt;&gt;"",LEFT('Anterior-TXT'!A418,15),"")</f>
        <v>4.5.1.1.2.00.00</v>
      </c>
      <c r="B397" s="11" t="str">
        <f>IF('Anterior-TXT'!A418&lt;&gt;"",RIGHT(LEFT('Anterior-TXT'!A418,51),34),"")</f>
        <v>TRANSFERENCIAS RECEBIDAS P/EXE.ORC</v>
      </c>
      <c r="C397" s="12">
        <f>IF('Anterior-TXT'!A418&lt;&gt;"",VALUE(RIGHT(LEFT('Anterior-TXT'!A418,75),23)),"")</f>
        <v>288251771.44</v>
      </c>
      <c r="D397" s="11" t="str">
        <f>IF('Anterior-TXT'!A418&lt;&gt;"",RIGHT(LEFT('Anterior-TXT'!A418,77),1),"")</f>
        <v>C</v>
      </c>
      <c r="E397" s="13">
        <f>IF('Anterior-TXT'!A418&lt;&gt;"",IF(MOD(VALUE(LEFT(A397,1)),2)=1,IF(D397="D",C397,-C397),IF(D397="C",C397,-C397)),"")</f>
        <v>288251771.44</v>
      </c>
    </row>
    <row r="398" spans="1:5" x14ac:dyDescent="0.2">
      <c r="A398" s="11" t="str">
        <f>IF('Anterior-TXT'!A419&lt;&gt;"",LEFT('Anterior-TXT'!A419,15),"")</f>
        <v>4.5.1.1.2.02.00</v>
      </c>
      <c r="B398" s="11" t="str">
        <f>IF('Anterior-TXT'!A419&lt;&gt;"",RIGHT(LEFT('Anterior-TXT'!A419,51),34),"")</f>
        <v xml:space="preserve">REPASSE RECEBIDO                  </v>
      </c>
      <c r="C398" s="12">
        <f>IF('Anterior-TXT'!A419&lt;&gt;"",VALUE(RIGHT(LEFT('Anterior-TXT'!A419,75),23)),"")</f>
        <v>288251771.44</v>
      </c>
      <c r="D398" s="11" t="str">
        <f>IF('Anterior-TXT'!A419&lt;&gt;"",RIGHT(LEFT('Anterior-TXT'!A419,77),1),"")</f>
        <v>C</v>
      </c>
      <c r="E398" s="13">
        <f>IF('Anterior-TXT'!A419&lt;&gt;"",IF(MOD(VALUE(LEFT(A398,1)),2)=1,IF(D398="D",C398,-C398),IF(D398="C",C398,-C398)),"")</f>
        <v>288251771.44</v>
      </c>
    </row>
    <row r="399" spans="1:5" x14ac:dyDescent="0.2">
      <c r="A399" s="11" t="str">
        <f>IF('Anterior-TXT'!A420&lt;&gt;"",LEFT('Anterior-TXT'!A420,15),"")</f>
        <v>4.5.1.2.0.00.00</v>
      </c>
      <c r="B399" s="11" t="str">
        <f>IF('Anterior-TXT'!A420&lt;&gt;"",RIGHT(LEFT('Anterior-TXT'!A420,51),34),"")</f>
        <v>TRANSFERENCIAS RECEBIDAS INDEP.EXE</v>
      </c>
      <c r="C399" s="12">
        <f>IF('Anterior-TXT'!A420&lt;&gt;"",VALUE(RIGHT(LEFT('Anterior-TXT'!A420,75),23)),"")</f>
        <v>21855008.93</v>
      </c>
      <c r="D399" s="11" t="str">
        <f>IF('Anterior-TXT'!A420&lt;&gt;"",RIGHT(LEFT('Anterior-TXT'!A420,77),1),"")</f>
        <v>C</v>
      </c>
      <c r="E399" s="13">
        <f>IF('Anterior-TXT'!A420&lt;&gt;"",IF(MOD(VALUE(LEFT(A399,1)),2)=1,IF(D399="D",C399,-C399),IF(D399="C",C399,-C399)),"")</f>
        <v>21855008.93</v>
      </c>
    </row>
    <row r="400" spans="1:5" x14ac:dyDescent="0.2">
      <c r="A400" s="11" t="str">
        <f>IF('Anterior-TXT'!A421&lt;&gt;"",LEFT('Anterior-TXT'!A421,15),"")</f>
        <v>4.5.1.2.2.00.00</v>
      </c>
      <c r="B400" s="11" t="str">
        <f>IF('Anterior-TXT'!A421&lt;&gt;"",RIGHT(LEFT('Anterior-TXT'!A421,51),34),"")</f>
        <v xml:space="preserve">TRANSF.REC.INDEP.EXEC.ORCAMENT. - </v>
      </c>
      <c r="C400" s="12">
        <f>IF('Anterior-TXT'!A421&lt;&gt;"",VALUE(RIGHT(LEFT('Anterior-TXT'!A421,75),23)),"")</f>
        <v>21855008.93</v>
      </c>
      <c r="D400" s="11" t="str">
        <f>IF('Anterior-TXT'!A421&lt;&gt;"",RIGHT(LEFT('Anterior-TXT'!A421,77),1),"")</f>
        <v>C</v>
      </c>
      <c r="E400" s="13">
        <f>IF('Anterior-TXT'!A421&lt;&gt;"",IF(MOD(VALUE(LEFT(A400,1)),2)=1,IF(D400="D",C400,-C400),IF(D400="C",C400,-C400)),"")</f>
        <v>21855008.93</v>
      </c>
    </row>
    <row r="401" spans="1:5" x14ac:dyDescent="0.2">
      <c r="A401" s="11" t="str">
        <f>IF('Anterior-TXT'!A422&lt;&gt;"",LEFT('Anterior-TXT'!A422,15),"")</f>
        <v>4.5.1.2.2.01.00</v>
      </c>
      <c r="B401" s="11" t="str">
        <f>IF('Anterior-TXT'!A422&lt;&gt;"",RIGHT(LEFT('Anterior-TXT'!A422,51),34),"")</f>
        <v>TRANSFERENCIAS RECEBIDAS PARA PGTO</v>
      </c>
      <c r="C401" s="12">
        <f>IF('Anterior-TXT'!A422&lt;&gt;"",VALUE(RIGHT(LEFT('Anterior-TXT'!A422,75),23)),"")</f>
        <v>19543216.850000001</v>
      </c>
      <c r="D401" s="11" t="str">
        <f>IF('Anterior-TXT'!A422&lt;&gt;"",RIGHT(LEFT('Anterior-TXT'!A422,77),1),"")</f>
        <v>C</v>
      </c>
      <c r="E401" s="13">
        <f>IF('Anterior-TXT'!A422&lt;&gt;"",IF(MOD(VALUE(LEFT(A401,1)),2)=1,IF(D401="D",C401,-C401),IF(D401="C",C401,-C401)),"")</f>
        <v>19543216.850000001</v>
      </c>
    </row>
    <row r="402" spans="1:5" x14ac:dyDescent="0.2">
      <c r="A402" s="11" t="str">
        <f>IF('Anterior-TXT'!A423&lt;&gt;"",LEFT('Anterior-TXT'!A423,15),"")</f>
        <v>4.5.1.2.2.03.00</v>
      </c>
      <c r="B402" s="11" t="str">
        <f>IF('Anterior-TXT'!A423&lt;&gt;"",RIGHT(LEFT('Anterior-TXT'!A423,51),34),"")</f>
        <v>MOVIMENTACOES DE SALDOS PATRIMONIA</v>
      </c>
      <c r="C402" s="12">
        <f>IF('Anterior-TXT'!A423&lt;&gt;"",VALUE(RIGHT(LEFT('Anterior-TXT'!A423,75),23)),"")</f>
        <v>2311792.08</v>
      </c>
      <c r="D402" s="11" t="str">
        <f>IF('Anterior-TXT'!A423&lt;&gt;"",RIGHT(LEFT('Anterior-TXT'!A423,77),1),"")</f>
        <v>C</v>
      </c>
      <c r="E402" s="13">
        <f>IF('Anterior-TXT'!A423&lt;&gt;"",IF(MOD(VALUE(LEFT(A402,1)),2)=1,IF(D402="D",C402,-C402),IF(D402="C",C402,-C402)),"")</f>
        <v>2311792.08</v>
      </c>
    </row>
    <row r="403" spans="1:5" x14ac:dyDescent="0.2">
      <c r="A403" s="11" t="str">
        <f>IF('Anterior-TXT'!A424&lt;&gt;"",LEFT('Anterior-TXT'!A424,15),"")</f>
        <v>4.5.2.0.0.00.00</v>
      </c>
      <c r="B403" s="11" t="str">
        <f>IF('Anterior-TXT'!A424&lt;&gt;"",RIGHT(LEFT('Anterior-TXT'!A424,51),34),"")</f>
        <v>TRANSFERENCIAS INTER GOVERNAMENTAI</v>
      </c>
      <c r="C403" s="12">
        <f>IF('Anterior-TXT'!A424&lt;&gt;"",VALUE(RIGHT(LEFT('Anterior-TXT'!A424,75),23)),"")</f>
        <v>1436642.28</v>
      </c>
      <c r="D403" s="11" t="str">
        <f>IF('Anterior-TXT'!A424&lt;&gt;"",RIGHT(LEFT('Anterior-TXT'!A424,77),1),"")</f>
        <v>C</v>
      </c>
      <c r="E403" s="13">
        <f>IF('Anterior-TXT'!A424&lt;&gt;"",IF(MOD(VALUE(LEFT(A403,1)),2)=1,IF(D403="D",C403,-C403),IF(D403="C",C403,-C403)),"")</f>
        <v>1436642.28</v>
      </c>
    </row>
    <row r="404" spans="1:5" x14ac:dyDescent="0.2">
      <c r="A404" s="11" t="str">
        <f>IF('Anterior-TXT'!A425&lt;&gt;"",LEFT('Anterior-TXT'!A425,15),"")</f>
        <v>4.5.2.3.0.00.00</v>
      </c>
      <c r="B404" s="11" t="str">
        <f>IF('Anterior-TXT'!A425&lt;&gt;"",RIGHT(LEFT('Anterior-TXT'!A425,51),34),"")</f>
        <v xml:space="preserve">TRANSFERENCIAS VOLUNTARIAS        </v>
      </c>
      <c r="C404" s="12">
        <f>IF('Anterior-TXT'!A425&lt;&gt;"",VALUE(RIGHT(LEFT('Anterior-TXT'!A425,75),23)),"")</f>
        <v>1436642.28</v>
      </c>
      <c r="D404" s="11" t="str">
        <f>IF('Anterior-TXT'!A425&lt;&gt;"",RIGHT(LEFT('Anterior-TXT'!A425,77),1),"")</f>
        <v>C</v>
      </c>
      <c r="E404" s="13">
        <f>IF('Anterior-TXT'!A425&lt;&gt;"",IF(MOD(VALUE(LEFT(A404,1)),2)=1,IF(D404="D",C404,-C404),IF(D404="C",C404,-C404)),"")</f>
        <v>1436642.28</v>
      </c>
    </row>
    <row r="405" spans="1:5" x14ac:dyDescent="0.2">
      <c r="A405" s="11" t="str">
        <f>IF('Anterior-TXT'!A426&lt;&gt;"",LEFT('Anterior-TXT'!A426,15),"")</f>
        <v>4.5.2.3.4.00.00</v>
      </c>
      <c r="B405" s="11" t="str">
        <f>IF('Anterior-TXT'!A426&lt;&gt;"",RIGHT(LEFT('Anterior-TXT'!A426,51),34),"")</f>
        <v>TRANSFERENCIAS VOLUNTARIAS - INTER</v>
      </c>
      <c r="C405" s="12">
        <f>IF('Anterior-TXT'!A426&lt;&gt;"",VALUE(RIGHT(LEFT('Anterior-TXT'!A426,75),23)),"")</f>
        <v>1436642.28</v>
      </c>
      <c r="D405" s="11" t="str">
        <f>IF('Anterior-TXT'!A426&lt;&gt;"",RIGHT(LEFT('Anterior-TXT'!A426,77),1),"")</f>
        <v>C</v>
      </c>
      <c r="E405" s="13">
        <f>IF('Anterior-TXT'!A426&lt;&gt;"",IF(MOD(VALUE(LEFT(A405,1)),2)=1,IF(D405="D",C405,-C405),IF(D405="C",C405,-C405)),"")</f>
        <v>1436642.28</v>
      </c>
    </row>
    <row r="406" spans="1:5" x14ac:dyDescent="0.2">
      <c r="A406" s="11" t="str">
        <f>IF('Anterior-TXT'!A427&lt;&gt;"",LEFT('Anterior-TXT'!A427,15),"")</f>
        <v>4.5.2.3.4.01.00</v>
      </c>
      <c r="B406" s="11" t="str">
        <f>IF('Anterior-TXT'!A427&lt;&gt;"",RIGHT(LEFT('Anterior-TXT'!A427,51),34),"")</f>
        <v xml:space="preserve">TRANSFERENCIAS VOLUNTARIAS        </v>
      </c>
      <c r="C406" s="12">
        <f>IF('Anterior-TXT'!A427&lt;&gt;"",VALUE(RIGHT(LEFT('Anterior-TXT'!A427,75),23)),"")</f>
        <v>1436642.28</v>
      </c>
      <c r="D406" s="11" t="str">
        <f>IF('Anterior-TXT'!A427&lt;&gt;"",RIGHT(LEFT('Anterior-TXT'!A427,77),1),"")</f>
        <v>C</v>
      </c>
      <c r="E406" s="13">
        <f>IF('Anterior-TXT'!A427&lt;&gt;"",IF(MOD(VALUE(LEFT(A406,1)),2)=1,IF(D406="D",C406,-C406),IF(D406="C",C406,-C406)),"")</f>
        <v>1436642.28</v>
      </c>
    </row>
    <row r="407" spans="1:5" x14ac:dyDescent="0.2">
      <c r="A407" s="11" t="str">
        <f>IF('Anterior-TXT'!A428&lt;&gt;"",LEFT('Anterior-TXT'!A428,15),"")</f>
        <v>4.5.9.0.0.00.00</v>
      </c>
      <c r="B407" s="11" t="str">
        <f>IF('Anterior-TXT'!A428&lt;&gt;"",RIGHT(LEFT('Anterior-TXT'!A428,51),34),"")</f>
        <v>OUTRAS TRANSFERENCIAS E DELEGACOES</v>
      </c>
      <c r="C407" s="12">
        <f>IF('Anterior-TXT'!A428&lt;&gt;"",VALUE(RIGHT(LEFT('Anterior-TXT'!A428,75),23)),"")</f>
        <v>561929.54</v>
      </c>
      <c r="D407" s="11" t="str">
        <f>IF('Anterior-TXT'!A428&lt;&gt;"",RIGHT(LEFT('Anterior-TXT'!A428,77),1),"")</f>
        <v>C</v>
      </c>
      <c r="E407" s="13">
        <f>IF('Anterior-TXT'!A428&lt;&gt;"",IF(MOD(VALUE(LEFT(A407,1)),2)=1,IF(D407="D",C407,-C407),IF(D407="C",C407,-C407)),"")</f>
        <v>561929.54</v>
      </c>
    </row>
    <row r="408" spans="1:5" x14ac:dyDescent="0.2">
      <c r="A408" s="11" t="str">
        <f>IF('Anterior-TXT'!A429&lt;&gt;"",LEFT('Anterior-TXT'!A429,15),"")</f>
        <v>4.5.9.0.1.00.00</v>
      </c>
      <c r="B408" s="11" t="str">
        <f>IF('Anterior-TXT'!A429&lt;&gt;"",RIGHT(LEFT('Anterior-TXT'!A429,51),34),"")</f>
        <v>OUTRAS TRANSFERENCIAS E DELEGACOES</v>
      </c>
      <c r="C408" s="12">
        <f>IF('Anterior-TXT'!A429&lt;&gt;"",VALUE(RIGHT(LEFT('Anterior-TXT'!A429,75),23)),"")</f>
        <v>561929.54</v>
      </c>
      <c r="D408" s="11" t="str">
        <f>IF('Anterior-TXT'!A429&lt;&gt;"",RIGHT(LEFT('Anterior-TXT'!A429,77),1),"")</f>
        <v>C</v>
      </c>
      <c r="E408" s="13">
        <f>IF('Anterior-TXT'!A429&lt;&gt;"",IF(MOD(VALUE(LEFT(A408,1)),2)=1,IF(D408="D",C408,-C408),IF(D408="C",C408,-C408)),"")</f>
        <v>561929.54</v>
      </c>
    </row>
    <row r="409" spans="1:5" x14ac:dyDescent="0.2">
      <c r="A409" s="11" t="str">
        <f>IF('Anterior-TXT'!A430&lt;&gt;"",LEFT('Anterior-TXT'!A430,15),"")</f>
        <v>4.5.9.0.1.01.00</v>
      </c>
      <c r="B409" s="11" t="str">
        <f>IF('Anterior-TXT'!A430&lt;&gt;"",RIGHT(LEFT('Anterior-TXT'!A430,51),34),"")</f>
        <v xml:space="preserve">DOACOES/TRANSFERENCIAS RECEBIDAS  </v>
      </c>
      <c r="C409" s="12">
        <f>IF('Anterior-TXT'!A430&lt;&gt;"",VALUE(RIGHT(LEFT('Anterior-TXT'!A430,75),23)),"")</f>
        <v>561929.54</v>
      </c>
      <c r="D409" s="11" t="str">
        <f>IF('Anterior-TXT'!A430&lt;&gt;"",RIGHT(LEFT('Anterior-TXT'!A430,77),1),"")</f>
        <v>C</v>
      </c>
      <c r="E409" s="13">
        <f>IF('Anterior-TXT'!A430&lt;&gt;"",IF(MOD(VALUE(LEFT(A409,1)),2)=1,IF(D409="D",C409,-C409),IF(D409="C",C409,-C409)),"")</f>
        <v>561929.54</v>
      </c>
    </row>
    <row r="410" spans="1:5" x14ac:dyDescent="0.2">
      <c r="A410" s="11" t="str">
        <f>IF('Anterior-TXT'!A431&lt;&gt;"",LEFT('Anterior-TXT'!A431,15),"")</f>
        <v>4.6.0.0.0.00.00</v>
      </c>
      <c r="B410" s="11" t="str">
        <f>IF('Anterior-TXT'!A431&lt;&gt;"",RIGHT(LEFT('Anterior-TXT'!A431,51),34),"")</f>
        <v xml:space="preserve">VALORIZACAO E GANHOS COM ATIVOS E </v>
      </c>
      <c r="C410" s="12">
        <f>IF('Anterior-TXT'!A431&lt;&gt;"",VALUE(RIGHT(LEFT('Anterior-TXT'!A431,75),23)),"")</f>
        <v>1843134.74</v>
      </c>
      <c r="D410" s="11" t="str">
        <f>IF('Anterior-TXT'!A431&lt;&gt;"",RIGHT(LEFT('Anterior-TXT'!A431,77),1),"")</f>
        <v>C</v>
      </c>
      <c r="E410" s="13">
        <f>IF('Anterior-TXT'!A431&lt;&gt;"",IF(MOD(VALUE(LEFT(A410,1)),2)=1,IF(D410="D",C410,-C410),IF(D410="C",C410,-C410)),"")</f>
        <v>1843134.74</v>
      </c>
    </row>
    <row r="411" spans="1:5" x14ac:dyDescent="0.2">
      <c r="A411" s="11" t="str">
        <f>IF('Anterior-TXT'!A432&lt;&gt;"",LEFT('Anterior-TXT'!A432,15),"")</f>
        <v>4.6.3.0.0.00.00</v>
      </c>
      <c r="B411" s="11" t="str">
        <f>IF('Anterior-TXT'!A432&lt;&gt;"",RIGHT(LEFT('Anterior-TXT'!A432,51),34),"")</f>
        <v xml:space="preserve">GANHOS COM INCORPORACAO DE ATIVOS </v>
      </c>
      <c r="C411" s="12">
        <f>IF('Anterior-TXT'!A432&lt;&gt;"",VALUE(RIGHT(LEFT('Anterior-TXT'!A432,75),23)),"")</f>
        <v>1840852.14</v>
      </c>
      <c r="D411" s="11" t="str">
        <f>IF('Anterior-TXT'!A432&lt;&gt;"",RIGHT(LEFT('Anterior-TXT'!A432,77),1),"")</f>
        <v>C</v>
      </c>
      <c r="E411" s="13">
        <f>IF('Anterior-TXT'!A432&lt;&gt;"",IF(MOD(VALUE(LEFT(A411,1)),2)=1,IF(D411="D",C411,-C411),IF(D411="C",C411,-C411)),"")</f>
        <v>1840852.14</v>
      </c>
    </row>
    <row r="412" spans="1:5" x14ac:dyDescent="0.2">
      <c r="A412" s="11" t="str">
        <f>IF('Anterior-TXT'!A433&lt;&gt;"",LEFT('Anterior-TXT'!A433,15),"")</f>
        <v>4.6.3.9.0.00.00</v>
      </c>
      <c r="B412" s="11" t="str">
        <f>IF('Anterior-TXT'!A433&lt;&gt;"",RIGHT(LEFT('Anterior-TXT'!A433,51),34),"")</f>
        <v xml:space="preserve">OUTROS GANHOS COM INCORPORACAO DE </v>
      </c>
      <c r="C412" s="12">
        <f>IF('Anterior-TXT'!A433&lt;&gt;"",VALUE(RIGHT(LEFT('Anterior-TXT'!A433,75),23)),"")</f>
        <v>1840852.14</v>
      </c>
      <c r="D412" s="11" t="str">
        <f>IF('Anterior-TXT'!A433&lt;&gt;"",RIGHT(LEFT('Anterior-TXT'!A433,77),1),"")</f>
        <v>C</v>
      </c>
      <c r="E412" s="13">
        <f>IF('Anterior-TXT'!A433&lt;&gt;"",IF(MOD(VALUE(LEFT(A412,1)),2)=1,IF(D412="D",C412,-C412),IF(D412="C",C412,-C412)),"")</f>
        <v>1840852.14</v>
      </c>
    </row>
    <row r="413" spans="1:5" x14ac:dyDescent="0.2">
      <c r="A413" s="11" t="str">
        <f>IF('Anterior-TXT'!A434&lt;&gt;"",LEFT('Anterior-TXT'!A434,15),"")</f>
        <v>4.6.3.9.1.00.00</v>
      </c>
      <c r="B413" s="11" t="str">
        <f>IF('Anterior-TXT'!A434&lt;&gt;"",RIGHT(LEFT('Anterior-TXT'!A434,51),34),"")</f>
        <v xml:space="preserve">OUTROS GANHOS COM INCORPORACAO DE </v>
      </c>
      <c r="C413" s="12">
        <f>IF('Anterior-TXT'!A434&lt;&gt;"",VALUE(RIGHT(LEFT('Anterior-TXT'!A434,75),23)),"")</f>
        <v>1840852.14</v>
      </c>
      <c r="D413" s="11" t="str">
        <f>IF('Anterior-TXT'!A434&lt;&gt;"",RIGHT(LEFT('Anterior-TXT'!A434,77),1),"")</f>
        <v>C</v>
      </c>
      <c r="E413" s="13">
        <f>IF('Anterior-TXT'!A434&lt;&gt;"",IF(MOD(VALUE(LEFT(A413,1)),2)=1,IF(D413="D",C413,-C413),IF(D413="C",C413,-C413)),"")</f>
        <v>1840852.14</v>
      </c>
    </row>
    <row r="414" spans="1:5" x14ac:dyDescent="0.2">
      <c r="A414" s="11" t="str">
        <f>IF('Anterior-TXT'!A435&lt;&gt;"",LEFT('Anterior-TXT'!A435,15),"")</f>
        <v>4.6.3.9.1.01.00</v>
      </c>
      <c r="B414" s="11" t="str">
        <f>IF('Anterior-TXT'!A435&lt;&gt;"",RIGHT(LEFT('Anterior-TXT'!A435,51),34),"")</f>
        <v xml:space="preserve">OUTROS GANHOS COM INCORPORACAO DE </v>
      </c>
      <c r="C414" s="12">
        <f>IF('Anterior-TXT'!A435&lt;&gt;"",VALUE(RIGHT(LEFT('Anterior-TXT'!A435,75),23)),"")</f>
        <v>1840852.14</v>
      </c>
      <c r="D414" s="11" t="str">
        <f>IF('Anterior-TXT'!A435&lt;&gt;"",RIGHT(LEFT('Anterior-TXT'!A435,77),1),"")</f>
        <v>C</v>
      </c>
      <c r="E414" s="13">
        <f>IF('Anterior-TXT'!A435&lt;&gt;"",IF(MOD(VALUE(LEFT(A414,1)),2)=1,IF(D414="D",C414,-C414),IF(D414="C",C414,-C414)),"")</f>
        <v>1840852.14</v>
      </c>
    </row>
    <row r="415" spans="1:5" x14ac:dyDescent="0.2">
      <c r="A415" s="11" t="str">
        <f>IF('Anterior-TXT'!A436&lt;&gt;"",LEFT('Anterior-TXT'!A436,15),"")</f>
        <v>4.6.4.0.0.00.00</v>
      </c>
      <c r="B415" s="11" t="str">
        <f>IF('Anterior-TXT'!A436&lt;&gt;"",RIGHT(LEFT('Anterior-TXT'!A436,51),34),"")</f>
        <v>GANHOS COM DESINCORPORACAO DE PASS</v>
      </c>
      <c r="C415" s="12">
        <f>IF('Anterior-TXT'!A436&lt;&gt;"",VALUE(RIGHT(LEFT('Anterior-TXT'!A436,75),23)),"")</f>
        <v>2282.6</v>
      </c>
      <c r="D415" s="11" t="str">
        <f>IF('Anterior-TXT'!A436&lt;&gt;"",RIGHT(LEFT('Anterior-TXT'!A436,77),1),"")</f>
        <v>C</v>
      </c>
      <c r="E415" s="13">
        <f>IF('Anterior-TXT'!A436&lt;&gt;"",IF(MOD(VALUE(LEFT(A415,1)),2)=1,IF(D415="D",C415,-C415),IF(D415="C",C415,-C415)),"")</f>
        <v>2282.6</v>
      </c>
    </row>
    <row r="416" spans="1:5" x14ac:dyDescent="0.2">
      <c r="A416" s="11" t="str">
        <f>IF('Anterior-TXT'!A437&lt;&gt;"",LEFT('Anterior-TXT'!A437,15),"")</f>
        <v>4.6.4.0.1.00.00</v>
      </c>
      <c r="B416" s="11" t="str">
        <f>IF('Anterior-TXT'!A437&lt;&gt;"",RIGHT(LEFT('Anterior-TXT'!A437,51),34),"")</f>
        <v>GANHOS COM DESINCORPORACAO DE PASS</v>
      </c>
      <c r="C416" s="12">
        <f>IF('Anterior-TXT'!A437&lt;&gt;"",VALUE(RIGHT(LEFT('Anterior-TXT'!A437,75),23)),"")</f>
        <v>2282.6</v>
      </c>
      <c r="D416" s="11" t="str">
        <f>IF('Anterior-TXT'!A437&lt;&gt;"",RIGHT(LEFT('Anterior-TXT'!A437,77),1),"")</f>
        <v>C</v>
      </c>
      <c r="E416" s="13">
        <f>IF('Anterior-TXT'!A437&lt;&gt;"",IF(MOD(VALUE(LEFT(A416,1)),2)=1,IF(D416="D",C416,-C416),IF(D416="C",C416,-C416)),"")</f>
        <v>2282.6</v>
      </c>
    </row>
    <row r="417" spans="1:5" x14ac:dyDescent="0.2">
      <c r="A417" s="11" t="str">
        <f>IF('Anterior-TXT'!A438&lt;&gt;"",LEFT('Anterior-TXT'!A438,15),"")</f>
        <v>4.6.4.0.1.01.00</v>
      </c>
      <c r="B417" s="11" t="str">
        <f>IF('Anterior-TXT'!A438&lt;&gt;"",RIGHT(LEFT('Anterior-TXT'!A438,51),34),"")</f>
        <v>GANHOS COM DESINCORPORACAO DE PASS</v>
      </c>
      <c r="C417" s="12">
        <f>IF('Anterior-TXT'!A438&lt;&gt;"",VALUE(RIGHT(LEFT('Anterior-TXT'!A438,75),23)),"")</f>
        <v>2282.6</v>
      </c>
      <c r="D417" s="11" t="str">
        <f>IF('Anterior-TXT'!A438&lt;&gt;"",RIGHT(LEFT('Anterior-TXT'!A438,77),1),"")</f>
        <v>C</v>
      </c>
      <c r="E417" s="13">
        <f>IF('Anterior-TXT'!A438&lt;&gt;"",IF(MOD(VALUE(LEFT(A417,1)),2)=1,IF(D417="D",C417,-C417),IF(D417="C",C417,-C417)),"")</f>
        <v>2282.6</v>
      </c>
    </row>
    <row r="418" spans="1:5" x14ac:dyDescent="0.2">
      <c r="A418" s="11" t="str">
        <f>IF('Anterior-TXT'!A439&lt;&gt;"",LEFT('Anterior-TXT'!A439,15),"")</f>
        <v>4.9.0.0.0.00.00</v>
      </c>
      <c r="B418" s="11" t="str">
        <f>IF('Anterior-TXT'!A439&lt;&gt;"",RIGHT(LEFT('Anterior-TXT'!A439,51),34),"")</f>
        <v>OUTRAS VARIACOES PATRIMONIAIS AUME</v>
      </c>
      <c r="C418" s="12">
        <f>IF('Anterior-TXT'!A439&lt;&gt;"",VALUE(RIGHT(LEFT('Anterior-TXT'!A439,75),23)),"")</f>
        <v>23056.94</v>
      </c>
      <c r="D418" s="11" t="str">
        <f>IF('Anterior-TXT'!A439&lt;&gt;"",RIGHT(LEFT('Anterior-TXT'!A439,77),1),"")</f>
        <v>C</v>
      </c>
      <c r="E418" s="13">
        <f>IF('Anterior-TXT'!A439&lt;&gt;"",IF(MOD(VALUE(LEFT(A418,1)),2)=1,IF(D418="D",C418,-C418),IF(D418="C",C418,-C418)),"")</f>
        <v>23056.94</v>
      </c>
    </row>
    <row r="419" spans="1:5" x14ac:dyDescent="0.2">
      <c r="A419" s="11" t="str">
        <f>IF('Anterior-TXT'!A440&lt;&gt;"",LEFT('Anterior-TXT'!A440,15),"")</f>
        <v>4.9.9.0.0.00.00</v>
      </c>
      <c r="B419" s="11" t="str">
        <f>IF('Anterior-TXT'!A440&lt;&gt;"",RIGHT(LEFT('Anterior-TXT'!A440,51),34),"")</f>
        <v>DIVERSAS VARIACOES PATRIMONIAIS AU</v>
      </c>
      <c r="C419" s="12">
        <f>IF('Anterior-TXT'!A440&lt;&gt;"",VALUE(RIGHT(LEFT('Anterior-TXT'!A440,75),23)),"")</f>
        <v>23056.94</v>
      </c>
      <c r="D419" s="11" t="str">
        <f>IF('Anterior-TXT'!A440&lt;&gt;"",RIGHT(LEFT('Anterior-TXT'!A440,77),1),"")</f>
        <v>C</v>
      </c>
      <c r="E419" s="13">
        <f>IF('Anterior-TXT'!A440&lt;&gt;"",IF(MOD(VALUE(LEFT(A419,1)),2)=1,IF(D419="D",C419,-C419),IF(D419="C",C419,-C419)),"")</f>
        <v>23056.94</v>
      </c>
    </row>
    <row r="420" spans="1:5" x14ac:dyDescent="0.2">
      <c r="A420" s="11" t="str">
        <f>IF('Anterior-TXT'!A441&lt;&gt;"",LEFT('Anterior-TXT'!A441,15),"")</f>
        <v>4.9.9.5.0.00.00</v>
      </c>
      <c r="B420" s="11" t="str">
        <f>IF('Anterior-TXT'!A441&lt;&gt;"",RIGHT(LEFT('Anterior-TXT'!A441,51),34),"")</f>
        <v xml:space="preserve">MULTAS ADMINISTRATIVAS            </v>
      </c>
      <c r="C420" s="12">
        <f>IF('Anterior-TXT'!A441&lt;&gt;"",VALUE(RIGHT(LEFT('Anterior-TXT'!A441,75),23)),"")</f>
        <v>314.7</v>
      </c>
      <c r="D420" s="11" t="str">
        <f>IF('Anterior-TXT'!A441&lt;&gt;"",RIGHT(LEFT('Anterior-TXT'!A441,77),1),"")</f>
        <v>C</v>
      </c>
      <c r="E420" s="13">
        <f>IF('Anterior-TXT'!A441&lt;&gt;"",IF(MOD(VALUE(LEFT(A420,1)),2)=1,IF(D420="D",C420,-C420),IF(D420="C",C420,-C420)),"")</f>
        <v>314.7</v>
      </c>
    </row>
    <row r="421" spans="1:5" x14ac:dyDescent="0.2">
      <c r="A421" s="11" t="str">
        <f>IF('Anterior-TXT'!A442&lt;&gt;"",LEFT('Anterior-TXT'!A442,15),"")</f>
        <v>4.9.9.5.1.00.00</v>
      </c>
      <c r="B421" s="11" t="str">
        <f>IF('Anterior-TXT'!A442&lt;&gt;"",RIGHT(LEFT('Anterior-TXT'!A442,51),34),"")</f>
        <v>MULTAS ADMINISTRATIVAS - CONSOLIDA</v>
      </c>
      <c r="C421" s="12">
        <f>IF('Anterior-TXT'!A442&lt;&gt;"",VALUE(RIGHT(LEFT('Anterior-TXT'!A442,75),23)),"")</f>
        <v>314.7</v>
      </c>
      <c r="D421" s="11" t="str">
        <f>IF('Anterior-TXT'!A442&lt;&gt;"",RIGHT(LEFT('Anterior-TXT'!A442,77),1),"")</f>
        <v>C</v>
      </c>
      <c r="E421" s="13">
        <f>IF('Anterior-TXT'!A442&lt;&gt;"",IF(MOD(VALUE(LEFT(A421,1)),2)=1,IF(D421="D",C421,-C421),IF(D421="C",C421,-C421)),"")</f>
        <v>314.7</v>
      </c>
    </row>
    <row r="422" spans="1:5" x14ac:dyDescent="0.2">
      <c r="A422" s="11" t="str">
        <f>IF('Anterior-TXT'!A443&lt;&gt;"",LEFT('Anterior-TXT'!A443,15),"")</f>
        <v>4.9.9.5.1.01.00</v>
      </c>
      <c r="B422" s="11" t="str">
        <f>IF('Anterior-TXT'!A443&lt;&gt;"",RIGHT(LEFT('Anterior-TXT'!A443,51),34),"")</f>
        <v xml:space="preserve">MULTAS ADMINISTRATIVAS            </v>
      </c>
      <c r="C422" s="12">
        <f>IF('Anterior-TXT'!A443&lt;&gt;"",VALUE(RIGHT(LEFT('Anterior-TXT'!A443,75),23)),"")</f>
        <v>314.7</v>
      </c>
      <c r="D422" s="11" t="str">
        <f>IF('Anterior-TXT'!A443&lt;&gt;"",RIGHT(LEFT('Anterior-TXT'!A443,77),1),"")</f>
        <v>C</v>
      </c>
      <c r="E422" s="13">
        <f>IF('Anterior-TXT'!A443&lt;&gt;"",IF(MOD(VALUE(LEFT(A422,1)),2)=1,IF(D422="D",C422,-C422),IF(D422="C",C422,-C422)),"")</f>
        <v>314.7</v>
      </c>
    </row>
    <row r="423" spans="1:5" x14ac:dyDescent="0.2">
      <c r="A423" s="11" t="str">
        <f>IF('Anterior-TXT'!A444&lt;&gt;"",LEFT('Anterior-TXT'!A444,15),"")</f>
        <v>4.9.9.6.0.00.00</v>
      </c>
      <c r="B423" s="11" t="str">
        <f>IF('Anterior-TXT'!A444&lt;&gt;"",RIGHT(LEFT('Anterior-TXT'!A444,51),34),"")</f>
        <v xml:space="preserve">INDENIZACOES E RESTITUICOES       </v>
      </c>
      <c r="C423" s="12">
        <f>IF('Anterior-TXT'!A444&lt;&gt;"",VALUE(RIGHT(LEFT('Anterior-TXT'!A444,75),23)),"")</f>
        <v>22742.240000000002</v>
      </c>
      <c r="D423" s="11" t="str">
        <f>IF('Anterior-TXT'!A444&lt;&gt;"",RIGHT(LEFT('Anterior-TXT'!A444,77),1),"")</f>
        <v>C</v>
      </c>
      <c r="E423" s="13">
        <f>IF('Anterior-TXT'!A444&lt;&gt;"",IF(MOD(VALUE(LEFT(A423,1)),2)=1,IF(D423="D",C423,-C423),IF(D423="C",C423,-C423)),"")</f>
        <v>22742.240000000002</v>
      </c>
    </row>
    <row r="424" spans="1:5" x14ac:dyDescent="0.2">
      <c r="A424" s="11" t="str">
        <f>IF('Anterior-TXT'!A445&lt;&gt;"",LEFT('Anterior-TXT'!A445,15),"")</f>
        <v>4.9.9.6.1.00.00</v>
      </c>
      <c r="B424" s="11" t="str">
        <f>IF('Anterior-TXT'!A445&lt;&gt;"",RIGHT(LEFT('Anterior-TXT'!A445,51),34),"")</f>
        <v>INDENIZACOES E RESTITUICOES - CONS</v>
      </c>
      <c r="C424" s="12">
        <f>IF('Anterior-TXT'!A445&lt;&gt;"",VALUE(RIGHT(LEFT('Anterior-TXT'!A445,75),23)),"")</f>
        <v>22742.240000000002</v>
      </c>
      <c r="D424" s="11" t="str">
        <f>IF('Anterior-TXT'!A445&lt;&gt;"",RIGHT(LEFT('Anterior-TXT'!A445,77),1),"")</f>
        <v>C</v>
      </c>
      <c r="E424" s="13">
        <f>IF('Anterior-TXT'!A445&lt;&gt;"",IF(MOD(VALUE(LEFT(A424,1)),2)=1,IF(D424="D",C424,-C424),IF(D424="C",C424,-C424)),"")</f>
        <v>22742.240000000002</v>
      </c>
    </row>
    <row r="425" spans="1:5" x14ac:dyDescent="0.2">
      <c r="A425" s="11" t="str">
        <f>IF('Anterior-TXT'!A446&lt;&gt;"",LEFT('Anterior-TXT'!A446,15),"")</f>
        <v>4.9.9.6.1.01.00</v>
      </c>
      <c r="B425" s="11" t="str">
        <f>IF('Anterior-TXT'!A446&lt;&gt;"",RIGHT(LEFT('Anterior-TXT'!A446,51),34),"")</f>
        <v xml:space="preserve">INDENIZACOES                      </v>
      </c>
      <c r="C425" s="12">
        <f>IF('Anterior-TXT'!A446&lt;&gt;"",VALUE(RIGHT(LEFT('Anterior-TXT'!A446,75),23)),"")</f>
        <v>11695.05</v>
      </c>
      <c r="D425" s="11" t="str">
        <f>IF('Anterior-TXT'!A446&lt;&gt;"",RIGHT(LEFT('Anterior-TXT'!A446,77),1),"")</f>
        <v>C</v>
      </c>
      <c r="E425" s="13">
        <f>IF('Anterior-TXT'!A446&lt;&gt;"",IF(MOD(VALUE(LEFT(A425,1)),2)=1,IF(D425="D",C425,-C425),IF(D425="C",C425,-C425)),"")</f>
        <v>11695.05</v>
      </c>
    </row>
    <row r="426" spans="1:5" x14ac:dyDescent="0.2">
      <c r="A426" s="11" t="str">
        <f>IF('Anterior-TXT'!A447&lt;&gt;"",LEFT('Anterior-TXT'!A447,15),"")</f>
        <v>4.9.9.6.1.02.00</v>
      </c>
      <c r="B426" s="11" t="str">
        <f>IF('Anterior-TXT'!A447&lt;&gt;"",RIGHT(LEFT('Anterior-TXT'!A447,51),34),"")</f>
        <v xml:space="preserve">RESTITUICOES                      </v>
      </c>
      <c r="C426" s="12">
        <f>IF('Anterior-TXT'!A447&lt;&gt;"",VALUE(RIGHT(LEFT('Anterior-TXT'!A447,75),23)),"")</f>
        <v>11047.19</v>
      </c>
      <c r="D426" s="11" t="str">
        <f>IF('Anterior-TXT'!A447&lt;&gt;"",RIGHT(LEFT('Anterior-TXT'!A447,77),1),"")</f>
        <v>C</v>
      </c>
      <c r="E426" s="13">
        <f>IF('Anterior-TXT'!A447&lt;&gt;"",IF(MOD(VALUE(LEFT(A426,1)),2)=1,IF(D426="D",C426,-C426),IF(D426="C",C426,-C426)),"")</f>
        <v>11047.19</v>
      </c>
    </row>
    <row r="427" spans="1:5" x14ac:dyDescent="0.2">
      <c r="A427" s="11" t="str">
        <f>IF('Anterior-TXT'!A448&lt;&gt;"",LEFT('Anterior-TXT'!A448,15),"")</f>
        <v>4.9.9.9.0.00.00</v>
      </c>
      <c r="B427" s="11" t="str">
        <f>IF('Anterior-TXT'!A448&lt;&gt;"",RIGHT(LEFT('Anterior-TXT'!A448,51),34),"")</f>
        <v>VPA DECORRENTE DE FATORES GERADORE</v>
      </c>
      <c r="C427" s="12">
        <f>IF('Anterior-TXT'!A448&lt;&gt;"",VALUE(RIGHT(LEFT('Anterior-TXT'!A448,75),23)),"")</f>
        <v>0</v>
      </c>
      <c r="D427" s="11" t="str">
        <f>IF('Anterior-TXT'!A448&lt;&gt;"",RIGHT(LEFT('Anterior-TXT'!A448,77),1),"")</f>
        <v xml:space="preserve"> </v>
      </c>
      <c r="E427" s="13">
        <f>IF('Anterior-TXT'!A448&lt;&gt;"",IF(MOD(VALUE(LEFT(A427,1)),2)=1,IF(D427="D",C427,-C427),IF(D427="C",C427,-C427)),"")</f>
        <v>0</v>
      </c>
    </row>
    <row r="428" spans="1:5" x14ac:dyDescent="0.2">
      <c r="A428" s="11" t="str">
        <f>IF('Anterior-TXT'!A449&lt;&gt;"",LEFT('Anterior-TXT'!A449,15),"")</f>
        <v>4.9.9.9.9.00.00</v>
      </c>
      <c r="B428" s="11" t="str">
        <f>IF('Anterior-TXT'!A449&lt;&gt;"",RIGHT(LEFT('Anterior-TXT'!A449,51),34),"")</f>
        <v xml:space="preserve">RESULTADO APURADO                 </v>
      </c>
      <c r="C428" s="12">
        <f>IF('Anterior-TXT'!A449&lt;&gt;"",VALUE(RIGHT(LEFT('Anterior-TXT'!A449,75),23)),"")</f>
        <v>0</v>
      </c>
      <c r="D428" s="11" t="str">
        <f>IF('Anterior-TXT'!A449&lt;&gt;"",RIGHT(LEFT('Anterior-TXT'!A449,77),1),"")</f>
        <v xml:space="preserve"> </v>
      </c>
      <c r="E428" s="13">
        <f>IF('Anterior-TXT'!A449&lt;&gt;"",IF(MOD(VALUE(LEFT(A428,1)),2)=1,IF(D428="D",C428,-C428),IF(D428="C",C428,-C428)),"")</f>
        <v>0</v>
      </c>
    </row>
    <row r="429" spans="1:5" x14ac:dyDescent="0.2">
      <c r="A429" s="11" t="str">
        <f>IF('Anterior-TXT'!A450&lt;&gt;"",LEFT('Anterior-TXT'!A450,15),"")</f>
        <v>4.9.9.9.9.01.00</v>
      </c>
      <c r="B429" s="11" t="str">
        <f>IF('Anterior-TXT'!A450&lt;&gt;"",RIGHT(LEFT('Anterior-TXT'!A450,51),34),"")</f>
        <v xml:space="preserve">RESULTADO DO EXERCICIO            </v>
      </c>
      <c r="C429" s="12">
        <f>IF('Anterior-TXT'!A450&lt;&gt;"",VALUE(RIGHT(LEFT('Anterior-TXT'!A450,75),23)),"")</f>
        <v>0</v>
      </c>
      <c r="D429" s="11" t="str">
        <f>IF('Anterior-TXT'!A450&lt;&gt;"",RIGHT(LEFT('Anterior-TXT'!A450,77),1),"")</f>
        <v xml:space="preserve"> </v>
      </c>
      <c r="E429" s="13">
        <f>IF('Anterior-TXT'!A450&lt;&gt;"",IF(MOD(VALUE(LEFT(A429,1)),2)=1,IF(D429="D",C429,-C429),IF(D429="C",C429,-C429)),"")</f>
        <v>0</v>
      </c>
    </row>
    <row r="430" spans="1:5" x14ac:dyDescent="0.2">
      <c r="A430" s="11" t="str">
        <f>IF('Anterior-TXT'!A451&lt;&gt;"",LEFT('Anterior-TXT'!A451,15),"")</f>
        <v>5.0.0.0.0.00.00</v>
      </c>
      <c r="B430" s="11" t="str">
        <f>IF('Anterior-TXT'!A451&lt;&gt;"",RIGHT(LEFT('Anterior-TXT'!A451,51),34),"")</f>
        <v>CONTROLES DA APROVACAO DO PLANEJAM</v>
      </c>
      <c r="C430" s="12">
        <f>IF('Anterior-TXT'!A451&lt;&gt;"",VALUE(RIGHT(LEFT('Anterior-TXT'!A451,75),23)),"")</f>
        <v>1289799169.3900001</v>
      </c>
      <c r="D430" s="11" t="str">
        <f>IF('Anterior-TXT'!A451&lt;&gt;"",RIGHT(LEFT('Anterior-TXT'!A451,77),1),"")</f>
        <v>D</v>
      </c>
      <c r="E430" s="13">
        <f>IF('Anterior-TXT'!A451&lt;&gt;"",IF(MOD(VALUE(LEFT(A430,1)),2)=1,IF(D430="D",C430,-C430),IF(D430="C",C430,-C430)),"")</f>
        <v>1289799169.3900001</v>
      </c>
    </row>
    <row r="431" spans="1:5" x14ac:dyDescent="0.2">
      <c r="A431" s="11" t="str">
        <f>IF('Anterior-TXT'!A452&lt;&gt;"",LEFT('Anterior-TXT'!A452,15),"")</f>
        <v>5.1.0.0.0.00.00</v>
      </c>
      <c r="B431" s="11" t="str">
        <f>IF('Anterior-TXT'!A452&lt;&gt;"",RIGHT(LEFT('Anterior-TXT'!A452,51),34),"")</f>
        <v xml:space="preserve">PLANEJAMENTO APROVADO             </v>
      </c>
      <c r="C431" s="12">
        <f>IF('Anterior-TXT'!A452&lt;&gt;"",VALUE(RIGHT(LEFT('Anterior-TXT'!A452,75),23)),"")</f>
        <v>284358278</v>
      </c>
      <c r="D431" s="11" t="str">
        <f>IF('Anterior-TXT'!A452&lt;&gt;"",RIGHT(LEFT('Anterior-TXT'!A452,77),1),"")</f>
        <v>D</v>
      </c>
      <c r="E431" s="13">
        <f>IF('Anterior-TXT'!A452&lt;&gt;"",IF(MOD(VALUE(LEFT(A431,1)),2)=1,IF(D431="D",C431,-C431),IF(D431="C",C431,-C431)),"")</f>
        <v>284358278</v>
      </c>
    </row>
    <row r="432" spans="1:5" x14ac:dyDescent="0.2">
      <c r="A432" s="11" t="str">
        <f>IF('Anterior-TXT'!A453&lt;&gt;"",LEFT('Anterior-TXT'!A453,15),"")</f>
        <v>5.1.2.0.0.00.00</v>
      </c>
      <c r="B432" s="11" t="str">
        <f>IF('Anterior-TXT'!A453&lt;&gt;"",RIGHT(LEFT('Anterior-TXT'!A453,51),34),"")</f>
        <v xml:space="preserve">PLOA                              </v>
      </c>
      <c r="C432" s="12">
        <f>IF('Anterior-TXT'!A453&lt;&gt;"",VALUE(RIGHT(LEFT('Anterior-TXT'!A453,75),23)),"")</f>
        <v>284358278</v>
      </c>
      <c r="D432" s="11" t="str">
        <f>IF('Anterior-TXT'!A453&lt;&gt;"",RIGHT(LEFT('Anterior-TXT'!A453,77),1),"")</f>
        <v>D</v>
      </c>
      <c r="E432" s="13">
        <f>IF('Anterior-TXT'!A453&lt;&gt;"",IF(MOD(VALUE(LEFT(A432,1)),2)=1,IF(D432="D",C432,-C432),IF(D432="C",C432,-C432)),"")</f>
        <v>284358278</v>
      </c>
    </row>
    <row r="433" spans="1:5" x14ac:dyDescent="0.2">
      <c r="A433" s="11" t="str">
        <f>IF('Anterior-TXT'!A454&lt;&gt;"",LEFT('Anterior-TXT'!A454,15),"")</f>
        <v>5.1.2.2.0.00.00</v>
      </c>
      <c r="B433" s="11" t="str">
        <f>IF('Anterior-TXT'!A454&lt;&gt;"",RIGHT(LEFT('Anterior-TXT'!A454,51),34),"")</f>
        <v xml:space="preserve">PROJETO INICIAL DA LOA - DESPESA  </v>
      </c>
      <c r="C433" s="12">
        <f>IF('Anterior-TXT'!A454&lt;&gt;"",VALUE(RIGHT(LEFT('Anterior-TXT'!A454,75),23)),"")</f>
        <v>284358278</v>
      </c>
      <c r="D433" s="11" t="str">
        <f>IF('Anterior-TXT'!A454&lt;&gt;"",RIGHT(LEFT('Anterior-TXT'!A454,77),1),"")</f>
        <v>D</v>
      </c>
      <c r="E433" s="13">
        <f>IF('Anterior-TXT'!A454&lt;&gt;"",IF(MOD(VALUE(LEFT(A433,1)),2)=1,IF(D433="D",C433,-C433),IF(D433="C",C433,-C433)),"")</f>
        <v>284358278</v>
      </c>
    </row>
    <row r="434" spans="1:5" x14ac:dyDescent="0.2">
      <c r="A434" s="11" t="str">
        <f>IF('Anterior-TXT'!A455&lt;&gt;"",LEFT('Anterior-TXT'!A455,15),"")</f>
        <v>5.1.2.2.1.00.00</v>
      </c>
      <c r="B434" s="11" t="str">
        <f>IF('Anterior-TXT'!A455&lt;&gt;"",RIGHT(LEFT('Anterior-TXT'!A455,51),34),"")</f>
        <v xml:space="preserve">PLOA INICIAL DA DESPESA           </v>
      </c>
      <c r="C434" s="12">
        <f>IF('Anterior-TXT'!A455&lt;&gt;"",VALUE(RIGHT(LEFT('Anterior-TXT'!A455,75),23)),"")</f>
        <v>284358278</v>
      </c>
      <c r="D434" s="11" t="str">
        <f>IF('Anterior-TXT'!A455&lt;&gt;"",RIGHT(LEFT('Anterior-TXT'!A455,77),1),"")</f>
        <v>D</v>
      </c>
      <c r="E434" s="13">
        <f>IF('Anterior-TXT'!A455&lt;&gt;"",IF(MOD(VALUE(LEFT(A434,1)),2)=1,IF(D434="D",C434,-C434),IF(D434="C",C434,-C434)),"")</f>
        <v>284358278</v>
      </c>
    </row>
    <row r="435" spans="1:5" x14ac:dyDescent="0.2">
      <c r="A435" s="11" t="str">
        <f>IF('Anterior-TXT'!A456&lt;&gt;"",LEFT('Anterior-TXT'!A456,15),"")</f>
        <v>5.2.0.0.0.00.00</v>
      </c>
      <c r="B435" s="11" t="str">
        <f>IF('Anterior-TXT'!A456&lt;&gt;"",RIGHT(LEFT('Anterior-TXT'!A456,51),34),"")</f>
        <v xml:space="preserve">ORCAMENTO APROVADO                </v>
      </c>
      <c r="C435" s="12">
        <f>IF('Anterior-TXT'!A456&lt;&gt;"",VALUE(RIGHT(LEFT('Anterior-TXT'!A456,75),23)),"")</f>
        <v>944861219.42999995</v>
      </c>
      <c r="D435" s="11" t="str">
        <f>IF('Anterior-TXT'!A456&lt;&gt;"",RIGHT(LEFT('Anterior-TXT'!A456,77),1),"")</f>
        <v>D</v>
      </c>
      <c r="E435" s="13">
        <f>IF('Anterior-TXT'!A456&lt;&gt;"",IF(MOD(VALUE(LEFT(A435,1)),2)=1,IF(D435="D",C435,-C435),IF(D435="C",C435,-C435)),"")</f>
        <v>944861219.42999995</v>
      </c>
    </row>
    <row r="436" spans="1:5" x14ac:dyDescent="0.2">
      <c r="A436" s="11" t="str">
        <f>IF('Anterior-TXT'!A457&lt;&gt;"",LEFT('Anterior-TXT'!A457,15),"")</f>
        <v>5.2.1.0.0.00.00</v>
      </c>
      <c r="B436" s="11" t="str">
        <f>IF('Anterior-TXT'!A457&lt;&gt;"",RIGHT(LEFT('Anterior-TXT'!A457,51),34),"")</f>
        <v xml:space="preserve">PREVISAO DA RECEITA               </v>
      </c>
      <c r="C436" s="12">
        <f>IF('Anterior-TXT'!A457&lt;&gt;"",VALUE(RIGHT(LEFT('Anterior-TXT'!A457,75),23)),"")</f>
        <v>1231556</v>
      </c>
      <c r="D436" s="11" t="str">
        <f>IF('Anterior-TXT'!A457&lt;&gt;"",RIGHT(LEFT('Anterior-TXT'!A457,77),1),"")</f>
        <v>D</v>
      </c>
      <c r="E436" s="13">
        <f>IF('Anterior-TXT'!A457&lt;&gt;"",IF(MOD(VALUE(LEFT(A436,1)),2)=1,IF(D436="D",C436,-C436),IF(D436="C",C436,-C436)),"")</f>
        <v>1231556</v>
      </c>
    </row>
    <row r="437" spans="1:5" x14ac:dyDescent="0.2">
      <c r="A437" s="11" t="str">
        <f>IF('Anterior-TXT'!A458&lt;&gt;"",LEFT('Anterior-TXT'!A458,15),"")</f>
        <v>5.2.1.1.0.00.00</v>
      </c>
      <c r="B437" s="11" t="str">
        <f>IF('Anterior-TXT'!A458&lt;&gt;"",RIGHT(LEFT('Anterior-TXT'!A458,51),34),"")</f>
        <v xml:space="preserve">PREVISAO INICIAL DA RECEITA       </v>
      </c>
      <c r="C437" s="12">
        <f>IF('Anterior-TXT'!A458&lt;&gt;"",VALUE(RIGHT(LEFT('Anterior-TXT'!A458,75),23)),"")</f>
        <v>1231556</v>
      </c>
      <c r="D437" s="11" t="str">
        <f>IF('Anterior-TXT'!A458&lt;&gt;"",RIGHT(LEFT('Anterior-TXT'!A458,77),1),"")</f>
        <v>D</v>
      </c>
      <c r="E437" s="13">
        <f>IF('Anterior-TXT'!A458&lt;&gt;"",IF(MOD(VALUE(LEFT(A437,1)),2)=1,IF(D437="D",C437,-C437),IF(D437="C",C437,-C437)),"")</f>
        <v>1231556</v>
      </c>
    </row>
    <row r="438" spans="1:5" x14ac:dyDescent="0.2">
      <c r="A438" s="11" t="str">
        <f>IF('Anterior-TXT'!A459&lt;&gt;"",LEFT('Anterior-TXT'!A459,15),"")</f>
        <v>5.2.2.0.0.00.00</v>
      </c>
      <c r="B438" s="11" t="str">
        <f>IF('Anterior-TXT'!A459&lt;&gt;"",RIGHT(LEFT('Anterior-TXT'!A459,51),34),"")</f>
        <v xml:space="preserve">FIXACAO DA DESPESA                </v>
      </c>
      <c r="C438" s="12">
        <f>IF('Anterior-TXT'!A459&lt;&gt;"",VALUE(RIGHT(LEFT('Anterior-TXT'!A459,75),23)),"")</f>
        <v>943629663.42999995</v>
      </c>
      <c r="D438" s="11" t="str">
        <f>IF('Anterior-TXT'!A459&lt;&gt;"",RIGHT(LEFT('Anterior-TXT'!A459,77),1),"")</f>
        <v>D</v>
      </c>
      <c r="E438" s="13">
        <f>IF('Anterior-TXT'!A459&lt;&gt;"",IF(MOD(VALUE(LEFT(A438,1)),2)=1,IF(D438="D",C438,-C438),IF(D438="C",C438,-C438)),"")</f>
        <v>943629663.42999995</v>
      </c>
    </row>
    <row r="439" spans="1:5" x14ac:dyDescent="0.2">
      <c r="A439" s="11" t="str">
        <f>IF('Anterior-TXT'!A460&lt;&gt;"",LEFT('Anterior-TXT'!A460,15),"")</f>
        <v>5.2.2.1.0.00.00</v>
      </c>
      <c r="B439" s="11" t="str">
        <f>IF('Anterior-TXT'!A460&lt;&gt;"",RIGHT(LEFT('Anterior-TXT'!A460,51),34),"")</f>
        <v xml:space="preserve">DOTACAO ORCAMENTARIA              </v>
      </c>
      <c r="C439" s="12">
        <f>IF('Anterior-TXT'!A460&lt;&gt;"",VALUE(RIGHT(LEFT('Anterior-TXT'!A460,75),23)),"")</f>
        <v>312874166</v>
      </c>
      <c r="D439" s="11" t="str">
        <f>IF('Anterior-TXT'!A460&lt;&gt;"",RIGHT(LEFT('Anterior-TXT'!A460,77),1),"")</f>
        <v>D</v>
      </c>
      <c r="E439" s="13">
        <f>IF('Anterior-TXT'!A460&lt;&gt;"",IF(MOD(VALUE(LEFT(A439,1)),2)=1,IF(D439="D",C439,-C439),IF(D439="C",C439,-C439)),"")</f>
        <v>312874166</v>
      </c>
    </row>
    <row r="440" spans="1:5" x14ac:dyDescent="0.2">
      <c r="A440" s="11" t="str">
        <f>IF('Anterior-TXT'!A461&lt;&gt;"",LEFT('Anterior-TXT'!A461,15),"")</f>
        <v>5.2.2.1.1.00.00</v>
      </c>
      <c r="B440" s="11" t="str">
        <f>IF('Anterior-TXT'!A461&lt;&gt;"",RIGHT(LEFT('Anterior-TXT'!A461,51),34),"")</f>
        <v xml:space="preserve">DOTACAO INICIAL                   </v>
      </c>
      <c r="C440" s="12">
        <f>IF('Anterior-TXT'!A461&lt;&gt;"",VALUE(RIGHT(LEFT('Anterior-TXT'!A461,75),23)),"")</f>
        <v>284358278</v>
      </c>
      <c r="D440" s="11" t="str">
        <f>IF('Anterior-TXT'!A461&lt;&gt;"",RIGHT(LEFT('Anterior-TXT'!A461,77),1),"")</f>
        <v>D</v>
      </c>
      <c r="E440" s="13">
        <f>IF('Anterior-TXT'!A461&lt;&gt;"",IF(MOD(VALUE(LEFT(A440,1)),2)=1,IF(D440="D",C440,-C440),IF(D440="C",C440,-C440)),"")</f>
        <v>284358278</v>
      </c>
    </row>
    <row r="441" spans="1:5" x14ac:dyDescent="0.2">
      <c r="A441" s="11" t="str">
        <f>IF('Anterior-TXT'!A462&lt;&gt;"",LEFT('Anterior-TXT'!A462,15),"")</f>
        <v>5.2.2.1.1.01.00</v>
      </c>
      <c r="B441" s="11" t="str">
        <f>IF('Anterior-TXT'!A462&lt;&gt;"",RIGHT(LEFT('Anterior-TXT'!A462,51),34),"")</f>
        <v xml:space="preserve">CREDITO INICIAL                   </v>
      </c>
      <c r="C441" s="12">
        <f>IF('Anterior-TXT'!A462&lt;&gt;"",VALUE(RIGHT(LEFT('Anterior-TXT'!A462,75),23)),"")</f>
        <v>284358278</v>
      </c>
      <c r="D441" s="11" t="str">
        <f>IF('Anterior-TXT'!A462&lt;&gt;"",RIGHT(LEFT('Anterior-TXT'!A462,77),1),"")</f>
        <v>D</v>
      </c>
      <c r="E441" s="13">
        <f>IF('Anterior-TXT'!A462&lt;&gt;"",IF(MOD(VALUE(LEFT(A441,1)),2)=1,IF(D441="D",C441,-C441),IF(D441="C",C441,-C441)),"")</f>
        <v>284358278</v>
      </c>
    </row>
    <row r="442" spans="1:5" x14ac:dyDescent="0.2">
      <c r="A442" s="11" t="str">
        <f>IF('Anterior-TXT'!A463&lt;&gt;"",LEFT('Anterior-TXT'!A463,15),"")</f>
        <v>5.2.2.1.1.01.01</v>
      </c>
      <c r="B442" s="11" t="str">
        <f>IF('Anterior-TXT'!A463&lt;&gt;"",RIGHT(LEFT('Anterior-TXT'!A463,51),34),"")</f>
        <v xml:space="preserve">ORIGINARIO DO OGU                 </v>
      </c>
      <c r="C442" s="12">
        <f>IF('Anterior-TXT'!A463&lt;&gt;"",VALUE(RIGHT(LEFT('Anterior-TXT'!A463,75),23)),"")</f>
        <v>284358278</v>
      </c>
      <c r="D442" s="11" t="str">
        <f>IF('Anterior-TXT'!A463&lt;&gt;"",RIGHT(LEFT('Anterior-TXT'!A463,77),1),"")</f>
        <v>D</v>
      </c>
      <c r="E442" s="13">
        <f>IF('Anterior-TXT'!A463&lt;&gt;"",IF(MOD(VALUE(LEFT(A442,1)),2)=1,IF(D442="D",C442,-C442),IF(D442="C",C442,-C442)),"")</f>
        <v>284358278</v>
      </c>
    </row>
    <row r="443" spans="1:5" x14ac:dyDescent="0.2">
      <c r="A443" s="11" t="str">
        <f>IF('Anterior-TXT'!A464&lt;&gt;"",LEFT('Anterior-TXT'!A464,15),"")</f>
        <v>5.2.2.1.2.00.00</v>
      </c>
      <c r="B443" s="11" t="str">
        <f>IF('Anterior-TXT'!A464&lt;&gt;"",RIGHT(LEFT('Anterior-TXT'!A464,51),34),"")</f>
        <v>DOTACAO ADICIONAL POR TIPO DE CRED</v>
      </c>
      <c r="C443" s="12">
        <f>IF('Anterior-TXT'!A464&lt;&gt;"",VALUE(RIGHT(LEFT('Anterior-TXT'!A464,75),23)),"")</f>
        <v>29402751</v>
      </c>
      <c r="D443" s="11" t="str">
        <f>IF('Anterior-TXT'!A464&lt;&gt;"",RIGHT(LEFT('Anterior-TXT'!A464,77),1),"")</f>
        <v>D</v>
      </c>
      <c r="E443" s="13">
        <f>IF('Anterior-TXT'!A464&lt;&gt;"",IF(MOD(VALUE(LEFT(A443,1)),2)=1,IF(D443="D",C443,-C443),IF(D443="C",C443,-C443)),"")</f>
        <v>29402751</v>
      </c>
    </row>
    <row r="444" spans="1:5" x14ac:dyDescent="0.2">
      <c r="A444" s="11" t="str">
        <f>IF('Anterior-TXT'!A465&lt;&gt;"",LEFT('Anterior-TXT'!A465,15),"")</f>
        <v>5.2.2.1.2.01.00</v>
      </c>
      <c r="B444" s="11" t="str">
        <f>IF('Anterior-TXT'!A465&lt;&gt;"",RIGHT(LEFT('Anterior-TXT'!A465,51),34),"")</f>
        <v xml:space="preserve">CREDITO ADICIONAL SUPLEMENTAR     </v>
      </c>
      <c r="C444" s="12">
        <f>IF('Anterior-TXT'!A465&lt;&gt;"",VALUE(RIGHT(LEFT('Anterior-TXT'!A465,75),23)),"")</f>
        <v>29402751</v>
      </c>
      <c r="D444" s="11" t="str">
        <f>IF('Anterior-TXT'!A465&lt;&gt;"",RIGHT(LEFT('Anterior-TXT'!A465,77),1),"")</f>
        <v>D</v>
      </c>
      <c r="E444" s="13">
        <f>IF('Anterior-TXT'!A465&lt;&gt;"",IF(MOD(VALUE(LEFT(A444,1)),2)=1,IF(D444="D",C444,-C444),IF(D444="C",C444,-C444)),"")</f>
        <v>29402751</v>
      </c>
    </row>
    <row r="445" spans="1:5" x14ac:dyDescent="0.2">
      <c r="A445" s="11" t="str">
        <f>IF('Anterior-TXT'!A466&lt;&gt;"",LEFT('Anterior-TXT'!A466,15),"")</f>
        <v>5.2.2.1.2.01.01</v>
      </c>
      <c r="B445" s="11" t="str">
        <f>IF('Anterior-TXT'!A466&lt;&gt;"",RIGHT(LEFT('Anterior-TXT'!A466,51),34),"")</f>
        <v xml:space="preserve">ORIGINARIO DO OGU                 </v>
      </c>
      <c r="C445" s="12">
        <f>IF('Anterior-TXT'!A466&lt;&gt;"",VALUE(RIGHT(LEFT('Anterior-TXT'!A466,75),23)),"")</f>
        <v>29402751</v>
      </c>
      <c r="D445" s="11" t="str">
        <f>IF('Anterior-TXT'!A466&lt;&gt;"",RIGHT(LEFT('Anterior-TXT'!A466,77),1),"")</f>
        <v>D</v>
      </c>
      <c r="E445" s="13">
        <f>IF('Anterior-TXT'!A466&lt;&gt;"",IF(MOD(VALUE(LEFT(A445,1)),2)=1,IF(D445="D",C445,-C445),IF(D445="C",C445,-C445)),"")</f>
        <v>29402751</v>
      </c>
    </row>
    <row r="446" spans="1:5" x14ac:dyDescent="0.2">
      <c r="A446" s="11" t="str">
        <f>IF('Anterior-TXT'!A467&lt;&gt;"",LEFT('Anterior-TXT'!A467,15),"")</f>
        <v>5.2.2.1.3.00.00</v>
      </c>
      <c r="B446" s="11" t="str">
        <f>IF('Anterior-TXT'!A467&lt;&gt;"",RIGHT(LEFT('Anterior-TXT'!A467,51),34),"")</f>
        <v xml:space="preserve">DOTACAO ADICIONAL POR FONTE       </v>
      </c>
      <c r="C446" s="12">
        <f>IF('Anterior-TXT'!A467&lt;&gt;"",VALUE(RIGHT(LEFT('Anterior-TXT'!A467,75),23)),"")</f>
        <v>0</v>
      </c>
      <c r="D446" s="11" t="str">
        <f>IF('Anterior-TXT'!A467&lt;&gt;"",RIGHT(LEFT('Anterior-TXT'!A467,77),1),"")</f>
        <v xml:space="preserve"> </v>
      </c>
      <c r="E446" s="13">
        <f>IF('Anterior-TXT'!A467&lt;&gt;"",IF(MOD(VALUE(LEFT(A446,1)),2)=1,IF(D446="D",C446,-C446),IF(D446="C",C446,-C446)),"")</f>
        <v>0</v>
      </c>
    </row>
    <row r="447" spans="1:5" x14ac:dyDescent="0.2">
      <c r="A447" s="11" t="str">
        <f>IF('Anterior-TXT'!A468&lt;&gt;"",LEFT('Anterior-TXT'!A468,15),"")</f>
        <v>5.2.2.1.3.03.00</v>
      </c>
      <c r="B447" s="11" t="str">
        <f>IF('Anterior-TXT'!A468&lt;&gt;"",RIGHT(LEFT('Anterior-TXT'!A468,51),34),"")</f>
        <v xml:space="preserve">ANULACAO DE DOTACAO               </v>
      </c>
      <c r="C447" s="12">
        <f>IF('Anterior-TXT'!A468&lt;&gt;"",VALUE(RIGHT(LEFT('Anterior-TXT'!A468,75),23)),"")</f>
        <v>29402751</v>
      </c>
      <c r="D447" s="11" t="str">
        <f>IF('Anterior-TXT'!A468&lt;&gt;"",RIGHT(LEFT('Anterior-TXT'!A468,77),1),"")</f>
        <v>D</v>
      </c>
      <c r="E447" s="13">
        <f>IF('Anterior-TXT'!A468&lt;&gt;"",IF(MOD(VALUE(LEFT(A447,1)),2)=1,IF(D447="D",C447,-C447),IF(D447="C",C447,-C447)),"")</f>
        <v>29402751</v>
      </c>
    </row>
    <row r="448" spans="1:5" x14ac:dyDescent="0.2">
      <c r="A448" s="11" t="str">
        <f>IF('Anterior-TXT'!A469&lt;&gt;"",LEFT('Anterior-TXT'!A469,15),"")</f>
        <v>5.2.2.1.3.99.00</v>
      </c>
      <c r="B448" s="11" t="str">
        <f>IF('Anterior-TXT'!A469&lt;&gt;"",RIGHT(LEFT('Anterior-TXT'!A469,51),34),"")</f>
        <v xml:space="preserve">VALOR GLOBAL DA DOTACAO ADICIONAL </v>
      </c>
      <c r="C448" s="12">
        <f>IF('Anterior-TXT'!A469&lt;&gt;"",VALUE(RIGHT(LEFT('Anterior-TXT'!A469,75),23)),"")</f>
        <v>29402751</v>
      </c>
      <c r="D448" s="11" t="str">
        <f>IF('Anterior-TXT'!A469&lt;&gt;"",RIGHT(LEFT('Anterior-TXT'!A469,77),1),"")</f>
        <v>C</v>
      </c>
      <c r="E448" s="13">
        <f>IF('Anterior-TXT'!A469&lt;&gt;"",IF(MOD(VALUE(LEFT(A448,1)),2)=1,IF(D448="D",C448,-C448),IF(D448="C",C448,-C448)),"")</f>
        <v>-29402751</v>
      </c>
    </row>
    <row r="449" spans="1:5" x14ac:dyDescent="0.2">
      <c r="A449" s="11" t="str">
        <f>IF('Anterior-TXT'!A470&lt;&gt;"",LEFT('Anterior-TXT'!A470,15),"")</f>
        <v>5.2.2.1.9.00.00</v>
      </c>
      <c r="B449" s="11" t="str">
        <f>IF('Anterior-TXT'!A470&lt;&gt;"",RIGHT(LEFT('Anterior-TXT'!A470,51),34),"")</f>
        <v>CANCELAMENTO/REMANEJAMENTO DE DOTA</v>
      </c>
      <c r="C449" s="12">
        <f>IF('Anterior-TXT'!A470&lt;&gt;"",VALUE(RIGHT(LEFT('Anterior-TXT'!A470,75),23)),"")</f>
        <v>886863</v>
      </c>
      <c r="D449" s="11" t="str">
        <f>IF('Anterior-TXT'!A470&lt;&gt;"",RIGHT(LEFT('Anterior-TXT'!A470,77),1),"")</f>
        <v>C</v>
      </c>
      <c r="E449" s="13">
        <f>IF('Anterior-TXT'!A470&lt;&gt;"",IF(MOD(VALUE(LEFT(A449,1)),2)=1,IF(D449="D",C449,-C449),IF(D449="C",C449,-C449)),"")</f>
        <v>-886863</v>
      </c>
    </row>
    <row r="450" spans="1:5" x14ac:dyDescent="0.2">
      <c r="A450" s="11" t="str">
        <f>IF('Anterior-TXT'!A471&lt;&gt;"",LEFT('Anterior-TXT'!A471,15),"")</f>
        <v>5.2.2.1.9.01.00</v>
      </c>
      <c r="B450" s="11" t="str">
        <f>IF('Anterior-TXT'!A471&lt;&gt;"",RIGHT(LEFT('Anterior-TXT'!A471,51),34),"")</f>
        <v>ALTERACAO DO QUADRO DE DETALHAMENT</v>
      </c>
      <c r="C450" s="12">
        <f>IF('Anterior-TXT'!A471&lt;&gt;"",VALUE(RIGHT(LEFT('Anterior-TXT'!A471,75),23)),"")</f>
        <v>0</v>
      </c>
      <c r="D450" s="11" t="str">
        <f>IF('Anterior-TXT'!A471&lt;&gt;"",RIGHT(LEFT('Anterior-TXT'!A471,77),1),"")</f>
        <v xml:space="preserve"> </v>
      </c>
      <c r="E450" s="13">
        <f>IF('Anterior-TXT'!A471&lt;&gt;"",IF(MOD(VALUE(LEFT(A450,1)),2)=1,IF(D450="D",C450,-C450),IF(D450="C",C450,-C450)),"")</f>
        <v>0</v>
      </c>
    </row>
    <row r="451" spans="1:5" x14ac:dyDescent="0.2">
      <c r="A451" s="11" t="str">
        <f>IF('Anterior-TXT'!A472&lt;&gt;"",LEFT('Anterior-TXT'!A472,15),"")</f>
        <v>5.2.2.1.9.01.01</v>
      </c>
      <c r="B451" s="11" t="str">
        <f>IF('Anterior-TXT'!A472&lt;&gt;"",RIGHT(LEFT('Anterior-TXT'!A472,51),34),"")</f>
        <v xml:space="preserve">ACRESCIMO                         </v>
      </c>
      <c r="C451" s="12">
        <f>IF('Anterior-TXT'!A472&lt;&gt;"",VALUE(RIGHT(LEFT('Anterior-TXT'!A472,75),23)),"")</f>
        <v>381614386.69</v>
      </c>
      <c r="D451" s="11" t="str">
        <f>IF('Anterior-TXT'!A472&lt;&gt;"",RIGHT(LEFT('Anterior-TXT'!A472,77),1),"")</f>
        <v>D</v>
      </c>
      <c r="E451" s="13">
        <f>IF('Anterior-TXT'!A472&lt;&gt;"",IF(MOD(VALUE(LEFT(A451,1)),2)=1,IF(D451="D",C451,-C451),IF(D451="C",C451,-C451)),"")</f>
        <v>381614386.69</v>
      </c>
    </row>
    <row r="452" spans="1:5" x14ac:dyDescent="0.2">
      <c r="A452" s="11" t="str">
        <f>IF('Anterior-TXT'!A473&lt;&gt;"",LEFT('Anterior-TXT'!A473,15),"")</f>
        <v>5.2.2.1.9.01.09</v>
      </c>
      <c r="B452" s="11" t="str">
        <f>IF('Anterior-TXT'!A473&lt;&gt;"",RIGHT(LEFT('Anterior-TXT'!A473,51),34),"")</f>
        <v xml:space="preserve">REDUCAO                           </v>
      </c>
      <c r="C452" s="12">
        <f>IF('Anterior-TXT'!A473&lt;&gt;"",VALUE(RIGHT(LEFT('Anterior-TXT'!A473,75),23)),"")</f>
        <v>381614386.69</v>
      </c>
      <c r="D452" s="11" t="str">
        <f>IF('Anterior-TXT'!A473&lt;&gt;"",RIGHT(LEFT('Anterior-TXT'!A473,77),1),"")</f>
        <v>C</v>
      </c>
      <c r="E452" s="13">
        <f>IF('Anterior-TXT'!A473&lt;&gt;"",IF(MOD(VALUE(LEFT(A452,1)),2)=1,IF(D452="D",C452,-C452),IF(D452="C",C452,-C452)),"")</f>
        <v>-381614386.69</v>
      </c>
    </row>
    <row r="453" spans="1:5" x14ac:dyDescent="0.2">
      <c r="A453" s="11" t="str">
        <f>IF('Anterior-TXT'!A474&lt;&gt;"",LEFT('Anterior-TXT'!A474,15),"")</f>
        <v>5.2.2.1.9.02.00</v>
      </c>
      <c r="B453" s="11" t="str">
        <f>IF('Anterior-TXT'!A474&lt;&gt;"",RIGHT(LEFT('Anterior-TXT'!A474,51),34),"")</f>
        <v xml:space="preserve">ALTERACAO DA LEI ORCAMENTARIA     </v>
      </c>
      <c r="C453" s="12">
        <f>IF('Anterior-TXT'!A474&lt;&gt;"",VALUE(RIGHT(LEFT('Anterior-TXT'!A474,75),23)),"")</f>
        <v>886863</v>
      </c>
      <c r="D453" s="11" t="str">
        <f>IF('Anterior-TXT'!A474&lt;&gt;"",RIGHT(LEFT('Anterior-TXT'!A474,77),1),"")</f>
        <v>C</v>
      </c>
      <c r="E453" s="13">
        <f>IF('Anterior-TXT'!A474&lt;&gt;"",IF(MOD(VALUE(LEFT(A453,1)),2)=1,IF(D453="D",C453,-C453),IF(D453="C",C453,-C453)),"")</f>
        <v>-886863</v>
      </c>
    </row>
    <row r="454" spans="1:5" x14ac:dyDescent="0.2">
      <c r="A454" s="11" t="str">
        <f>IF('Anterior-TXT'!A475&lt;&gt;"",LEFT('Anterior-TXT'!A475,15),"")</f>
        <v>5.2.2.1.9.02.01</v>
      </c>
      <c r="B454" s="11" t="str">
        <f>IF('Anterior-TXT'!A475&lt;&gt;"",RIGHT(LEFT('Anterior-TXT'!A475,51),34),"")</f>
        <v xml:space="preserve">ACRESCIMO                         </v>
      </c>
      <c r="C454" s="12">
        <f>IF('Anterior-TXT'!A475&lt;&gt;"",VALUE(RIGHT(LEFT('Anterior-TXT'!A475,75),23)),"")</f>
        <v>482156</v>
      </c>
      <c r="D454" s="11" t="str">
        <f>IF('Anterior-TXT'!A475&lt;&gt;"",RIGHT(LEFT('Anterior-TXT'!A475,77),1),"")</f>
        <v>D</v>
      </c>
      <c r="E454" s="13">
        <f>IF('Anterior-TXT'!A475&lt;&gt;"",IF(MOD(VALUE(LEFT(A454,1)),2)=1,IF(D454="D",C454,-C454),IF(D454="C",C454,-C454)),"")</f>
        <v>482156</v>
      </c>
    </row>
    <row r="455" spans="1:5" x14ac:dyDescent="0.2">
      <c r="A455" s="11" t="str">
        <f>IF('Anterior-TXT'!A476&lt;&gt;"",LEFT('Anterior-TXT'!A476,15),"")</f>
        <v>5.2.2.1.9.02.09</v>
      </c>
      <c r="B455" s="11" t="str">
        <f>IF('Anterior-TXT'!A476&lt;&gt;"",RIGHT(LEFT('Anterior-TXT'!A476,51),34),"")</f>
        <v xml:space="preserve">REDUCAO                           </v>
      </c>
      <c r="C455" s="12">
        <f>IF('Anterior-TXT'!A476&lt;&gt;"",VALUE(RIGHT(LEFT('Anterior-TXT'!A476,75),23)),"")</f>
        <v>1369019</v>
      </c>
      <c r="D455" s="11" t="str">
        <f>IF('Anterior-TXT'!A476&lt;&gt;"",RIGHT(LEFT('Anterior-TXT'!A476,77),1),"")</f>
        <v>C</v>
      </c>
      <c r="E455" s="13">
        <f>IF('Anterior-TXT'!A476&lt;&gt;"",IF(MOD(VALUE(LEFT(A455,1)),2)=1,IF(D455="D",C455,-C455),IF(D455="C",C455,-C455)),"")</f>
        <v>-1369019</v>
      </c>
    </row>
    <row r="456" spans="1:5" x14ac:dyDescent="0.2">
      <c r="A456" s="11" t="str">
        <f>IF('Anterior-TXT'!A477&lt;&gt;"",LEFT('Anterior-TXT'!A477,15),"")</f>
        <v>5.2.2.2.0.00.00</v>
      </c>
      <c r="B456" s="11" t="str">
        <f>IF('Anterior-TXT'!A477&lt;&gt;"",RIGHT(LEFT('Anterior-TXT'!A477,51),34),"")</f>
        <v>MOVIMENTACAO DE CREDITOS RECEBIDOS</v>
      </c>
      <c r="C456" s="12">
        <f>IF('Anterior-TXT'!A477&lt;&gt;"",VALUE(RIGHT(LEFT('Anterior-TXT'!A477,75),23)),"")</f>
        <v>4280554.41</v>
      </c>
      <c r="D456" s="11" t="str">
        <f>IF('Anterior-TXT'!A477&lt;&gt;"",RIGHT(LEFT('Anterior-TXT'!A477,77),1),"")</f>
        <v>D</v>
      </c>
      <c r="E456" s="13">
        <f>IF('Anterior-TXT'!A477&lt;&gt;"",IF(MOD(VALUE(LEFT(A456,1)),2)=1,IF(D456="D",C456,-C456),IF(D456="C",C456,-C456)),"")</f>
        <v>4280554.41</v>
      </c>
    </row>
    <row r="457" spans="1:5" x14ac:dyDescent="0.2">
      <c r="A457" s="11" t="str">
        <f>IF('Anterior-TXT'!A478&lt;&gt;"",LEFT('Anterior-TXT'!A478,15),"")</f>
        <v>5.2.2.2.2.00.00</v>
      </c>
      <c r="B457" s="11" t="str">
        <f>IF('Anterior-TXT'!A478&lt;&gt;"",RIGHT(LEFT('Anterior-TXT'!A478,51),34),"")</f>
        <v>DESCENTRALIZACAO EXTERNA DE CREDIT</v>
      </c>
      <c r="C457" s="12">
        <f>IF('Anterior-TXT'!A478&lt;&gt;"",VALUE(RIGHT(LEFT('Anterior-TXT'!A478,75),23)),"")</f>
        <v>4280554.41</v>
      </c>
      <c r="D457" s="11" t="str">
        <f>IF('Anterior-TXT'!A478&lt;&gt;"",RIGHT(LEFT('Anterior-TXT'!A478,77),1),"")</f>
        <v>D</v>
      </c>
      <c r="E457" s="13">
        <f>IF('Anterior-TXT'!A478&lt;&gt;"",IF(MOD(VALUE(LEFT(A457,1)),2)=1,IF(D457="D",C457,-C457),IF(D457="C",C457,-C457)),"")</f>
        <v>4280554.41</v>
      </c>
    </row>
    <row r="458" spans="1:5" x14ac:dyDescent="0.2">
      <c r="A458" s="11" t="str">
        <f>IF('Anterior-TXT'!A479&lt;&gt;"",LEFT('Anterior-TXT'!A479,15),"")</f>
        <v>5.2.2.2.2.01.00</v>
      </c>
      <c r="B458" s="11" t="str">
        <f>IF('Anterior-TXT'!A479&lt;&gt;"",RIGHT(LEFT('Anterior-TXT'!A479,51),34),"")</f>
        <v>DESCENTRALIZACAO EXTERNA DE CREDIT</v>
      </c>
      <c r="C458" s="12">
        <f>IF('Anterior-TXT'!A479&lt;&gt;"",VALUE(RIGHT(LEFT('Anterior-TXT'!A479,75),23)),"")</f>
        <v>4280554.41</v>
      </c>
      <c r="D458" s="11" t="str">
        <f>IF('Anterior-TXT'!A479&lt;&gt;"",RIGHT(LEFT('Anterior-TXT'!A479,77),1),"")</f>
        <v>D</v>
      </c>
      <c r="E458" s="13">
        <f>IF('Anterior-TXT'!A479&lt;&gt;"",IF(MOD(VALUE(LEFT(A458,1)),2)=1,IF(D458="D",C458,-C458),IF(D458="C",C458,-C458)),"")</f>
        <v>4280554.41</v>
      </c>
    </row>
    <row r="459" spans="1:5" x14ac:dyDescent="0.2">
      <c r="A459" s="11" t="str">
        <f>IF('Anterior-TXT'!A480&lt;&gt;"",LEFT('Anterior-TXT'!A480,15),"")</f>
        <v>5.2.2.2.2.01.01</v>
      </c>
      <c r="B459" s="11" t="str">
        <f>IF('Anterior-TXT'!A480&lt;&gt;"",RIGHT(LEFT('Anterior-TXT'!A480,51),34),"")</f>
        <v xml:space="preserve">DESTAQUE RECEBIDO                 </v>
      </c>
      <c r="C459" s="12">
        <f>IF('Anterior-TXT'!A480&lt;&gt;"",VALUE(RIGHT(LEFT('Anterior-TXT'!A480,75),23)),"")</f>
        <v>4280554.41</v>
      </c>
      <c r="D459" s="11" t="str">
        <f>IF('Anterior-TXT'!A480&lt;&gt;"",RIGHT(LEFT('Anterior-TXT'!A480,77),1),"")</f>
        <v>D</v>
      </c>
      <c r="E459" s="13">
        <f>IF('Anterior-TXT'!A480&lt;&gt;"",IF(MOD(VALUE(LEFT(A459,1)),2)=1,IF(D459="D",C459,-C459),IF(D459="C",C459,-C459)),"")</f>
        <v>4280554.41</v>
      </c>
    </row>
    <row r="460" spans="1:5" x14ac:dyDescent="0.2">
      <c r="A460" s="11" t="str">
        <f>IF('Anterior-TXT'!A481&lt;&gt;"",LEFT('Anterior-TXT'!A481,15),"")</f>
        <v>5.2.2.2.2.09.00</v>
      </c>
      <c r="B460" s="11" t="str">
        <f>IF('Anterior-TXT'!A481&lt;&gt;"",RIGHT(LEFT('Anterior-TXT'!A481,51),34),"")</f>
        <v>ALTERACAO DE CREDITOS MOVIMENTADOS</v>
      </c>
      <c r="C460" s="12">
        <f>IF('Anterior-TXT'!A481&lt;&gt;"",VALUE(RIGHT(LEFT('Anterior-TXT'!A481,75),23)),"")</f>
        <v>0</v>
      </c>
      <c r="D460" s="11" t="str">
        <f>IF('Anterior-TXT'!A481&lt;&gt;"",RIGHT(LEFT('Anterior-TXT'!A481,77),1),"")</f>
        <v xml:space="preserve"> </v>
      </c>
      <c r="E460" s="13">
        <f>IF('Anterior-TXT'!A481&lt;&gt;"",IF(MOD(VALUE(LEFT(A460,1)),2)=1,IF(D460="D",C460,-C460),IF(D460="C",C460,-C460)),"")</f>
        <v>0</v>
      </c>
    </row>
    <row r="461" spans="1:5" x14ac:dyDescent="0.2">
      <c r="A461" s="11" t="str">
        <f>IF('Anterior-TXT'!A482&lt;&gt;"",LEFT('Anterior-TXT'!A482,15),"")</f>
        <v>5.2.2.2.2.09.01</v>
      </c>
      <c r="B461" s="11" t="str">
        <f>IF('Anterior-TXT'!A482&lt;&gt;"",RIGHT(LEFT('Anterior-TXT'!A482,51),34),"")</f>
        <v xml:space="preserve">ACRESCIMO                         </v>
      </c>
      <c r="C461" s="12">
        <f>IF('Anterior-TXT'!A482&lt;&gt;"",VALUE(RIGHT(LEFT('Anterior-TXT'!A482,75),23)),"")</f>
        <v>5190402.42</v>
      </c>
      <c r="D461" s="11" t="str">
        <f>IF('Anterior-TXT'!A482&lt;&gt;"",RIGHT(LEFT('Anterior-TXT'!A482,77),1),"")</f>
        <v>D</v>
      </c>
      <c r="E461" s="13">
        <f>IF('Anterior-TXT'!A482&lt;&gt;"",IF(MOD(VALUE(LEFT(A461,1)),2)=1,IF(D461="D",C461,-C461),IF(D461="C",C461,-C461)),"")</f>
        <v>5190402.42</v>
      </c>
    </row>
    <row r="462" spans="1:5" x14ac:dyDescent="0.2">
      <c r="A462" s="11" t="str">
        <f>IF('Anterior-TXT'!A483&lt;&gt;"",LEFT('Anterior-TXT'!A483,15),"")</f>
        <v>5.2.2.2.2.09.09</v>
      </c>
      <c r="B462" s="11" t="str">
        <f>IF('Anterior-TXT'!A483&lt;&gt;"",RIGHT(LEFT('Anterior-TXT'!A483,51),34),"")</f>
        <v xml:space="preserve">REDUCAO                           </v>
      </c>
      <c r="C462" s="12">
        <f>IF('Anterior-TXT'!A483&lt;&gt;"",VALUE(RIGHT(LEFT('Anterior-TXT'!A483,75),23)),"")</f>
        <v>5190402.42</v>
      </c>
      <c r="D462" s="11" t="str">
        <f>IF('Anterior-TXT'!A483&lt;&gt;"",RIGHT(LEFT('Anterior-TXT'!A483,77),1),"")</f>
        <v>C</v>
      </c>
      <c r="E462" s="13">
        <f>IF('Anterior-TXT'!A483&lt;&gt;"",IF(MOD(VALUE(LEFT(A462,1)),2)=1,IF(D462="D",C462,-C462),IF(D462="C",C462,-C462)),"")</f>
        <v>-5190402.42</v>
      </c>
    </row>
    <row r="463" spans="1:5" x14ac:dyDescent="0.2">
      <c r="A463" s="11" t="str">
        <f>IF('Anterior-TXT'!A484&lt;&gt;"",LEFT('Anterior-TXT'!A484,15),"")</f>
        <v>5.2.2.9.0.00.00</v>
      </c>
      <c r="B463" s="11" t="str">
        <f>IF('Anterior-TXT'!A484&lt;&gt;"",RIGHT(LEFT('Anterior-TXT'!A484,51),34),"")</f>
        <v>OUTROS CONTROLES DA DESPESA ORCAME</v>
      </c>
      <c r="C463" s="12">
        <f>IF('Anterior-TXT'!A484&lt;&gt;"",VALUE(RIGHT(LEFT('Anterior-TXT'!A484,75),23)),"")</f>
        <v>626474943.01999998</v>
      </c>
      <c r="D463" s="11" t="str">
        <f>IF('Anterior-TXT'!A484&lt;&gt;"",RIGHT(LEFT('Anterior-TXT'!A484,77),1),"")</f>
        <v>D</v>
      </c>
      <c r="E463" s="13">
        <f>IF('Anterior-TXT'!A484&lt;&gt;"",IF(MOD(VALUE(LEFT(A463,1)),2)=1,IF(D463="D",C463,-C463),IF(D463="C",C463,-C463)),"")</f>
        <v>626474943.01999998</v>
      </c>
    </row>
    <row r="464" spans="1:5" x14ac:dyDescent="0.2">
      <c r="A464" s="11" t="str">
        <f>IF('Anterior-TXT'!A485&lt;&gt;"",LEFT('Anterior-TXT'!A485,15),"")</f>
        <v>5.2.2.9.2.00.00</v>
      </c>
      <c r="B464" s="11" t="str">
        <f>IF('Anterior-TXT'!A485&lt;&gt;"",RIGHT(LEFT('Anterior-TXT'!A485,51),34),"")</f>
        <v xml:space="preserve">EMPENHOS POR EMISSAO              </v>
      </c>
      <c r="C464" s="12">
        <f>IF('Anterior-TXT'!A485&lt;&gt;"",VALUE(RIGHT(LEFT('Anterior-TXT'!A485,75),23)),"")</f>
        <v>626474943.01999998</v>
      </c>
      <c r="D464" s="11" t="str">
        <f>IF('Anterior-TXT'!A485&lt;&gt;"",RIGHT(LEFT('Anterior-TXT'!A485,77),1),"")</f>
        <v>D</v>
      </c>
      <c r="E464" s="13">
        <f>IF('Anterior-TXT'!A485&lt;&gt;"",IF(MOD(VALUE(LEFT(A464,1)),2)=1,IF(D464="D",C464,-C464),IF(D464="C",C464,-C464)),"")</f>
        <v>626474943.01999998</v>
      </c>
    </row>
    <row r="465" spans="1:5" x14ac:dyDescent="0.2">
      <c r="A465" s="11" t="str">
        <f>IF('Anterior-TXT'!A486&lt;&gt;"",LEFT('Anterior-TXT'!A486,15),"")</f>
        <v>5.2.2.9.2.01.00</v>
      </c>
      <c r="B465" s="11" t="str">
        <f>IF('Anterior-TXT'!A486&lt;&gt;"",RIGHT(LEFT('Anterior-TXT'!A486,51),34),"")</f>
        <v xml:space="preserve">EMPENHOS POR NOTA DE EMPENHO      </v>
      </c>
      <c r="C465" s="12">
        <f>IF('Anterior-TXT'!A486&lt;&gt;"",VALUE(RIGHT(LEFT('Anterior-TXT'!A486,75),23)),"")</f>
        <v>315278505.19</v>
      </c>
      <c r="D465" s="11" t="str">
        <f>IF('Anterior-TXT'!A486&lt;&gt;"",RIGHT(LEFT('Anterior-TXT'!A486,77),1),"")</f>
        <v>D</v>
      </c>
      <c r="E465" s="13">
        <f>IF('Anterior-TXT'!A486&lt;&gt;"",IF(MOD(VALUE(LEFT(A465,1)),2)=1,IF(D465="D",C465,-C465),IF(D465="C",C465,-C465)),"")</f>
        <v>315278505.19</v>
      </c>
    </row>
    <row r="466" spans="1:5" x14ac:dyDescent="0.2">
      <c r="A466" s="11" t="str">
        <f>IF('Anterior-TXT'!A487&lt;&gt;"",LEFT('Anterior-TXT'!A487,15),"")</f>
        <v>5.2.2.9.2.01.01</v>
      </c>
      <c r="B466" s="11" t="str">
        <f>IF('Anterior-TXT'!A487&lt;&gt;"",RIGHT(LEFT('Anterior-TXT'!A487,51),34),"")</f>
        <v xml:space="preserve">EMISSAO DE EMPENHOS               </v>
      </c>
      <c r="C466" s="12">
        <f>IF('Anterior-TXT'!A487&lt;&gt;"",VALUE(RIGHT(LEFT('Anterior-TXT'!A487,75),23)),"")</f>
        <v>276784081.81999999</v>
      </c>
      <c r="D466" s="11" t="str">
        <f>IF('Anterior-TXT'!A487&lt;&gt;"",RIGHT(LEFT('Anterior-TXT'!A487,77),1),"")</f>
        <v>D</v>
      </c>
      <c r="E466" s="13">
        <f>IF('Anterior-TXT'!A487&lt;&gt;"",IF(MOD(VALUE(LEFT(A466,1)),2)=1,IF(D466="D",C466,-C466),IF(D466="C",C466,-C466)),"")</f>
        <v>276784081.81999999</v>
      </c>
    </row>
    <row r="467" spans="1:5" x14ac:dyDescent="0.2">
      <c r="A467" s="11" t="str">
        <f>IF('Anterior-TXT'!A488&lt;&gt;"",LEFT('Anterior-TXT'!A488,15),"")</f>
        <v>5.2.2.9.2.01.02</v>
      </c>
      <c r="B467" s="11" t="str">
        <f>IF('Anterior-TXT'!A488&lt;&gt;"",RIGHT(LEFT('Anterior-TXT'!A488,51),34),"")</f>
        <v xml:space="preserve">EMISSAO DE EMPENHO DE REFORÇO     </v>
      </c>
      <c r="C467" s="12">
        <f>IF('Anterior-TXT'!A488&lt;&gt;"",VALUE(RIGHT(LEFT('Anterior-TXT'!A488,75),23)),"")</f>
        <v>111176086.15000001</v>
      </c>
      <c r="D467" s="11" t="str">
        <f>IF('Anterior-TXT'!A488&lt;&gt;"",RIGHT(LEFT('Anterior-TXT'!A488,77),1),"")</f>
        <v>D</v>
      </c>
      <c r="E467" s="13">
        <f>IF('Anterior-TXT'!A488&lt;&gt;"",IF(MOD(VALUE(LEFT(A467,1)),2)=1,IF(D467="D",C467,-C467),IF(D467="C",C467,-C467)),"")</f>
        <v>111176086.15000001</v>
      </c>
    </row>
    <row r="468" spans="1:5" x14ac:dyDescent="0.2">
      <c r="A468" s="11" t="str">
        <f>IF('Anterior-TXT'!A489&lt;&gt;"",LEFT('Anterior-TXT'!A489,15),"")</f>
        <v>5.2.2.9.2.01.04</v>
      </c>
      <c r="B468" s="11" t="str">
        <f>IF('Anterior-TXT'!A489&lt;&gt;"",RIGHT(LEFT('Anterior-TXT'!A489,51),34),"")</f>
        <v xml:space="preserve">ANULACAO DE EMPENHOS              </v>
      </c>
      <c r="C468" s="12">
        <f>IF('Anterior-TXT'!A489&lt;&gt;"",VALUE(RIGHT(LEFT('Anterior-TXT'!A489,75),23)),"")</f>
        <v>72681662.780000001</v>
      </c>
      <c r="D468" s="11" t="str">
        <f>IF('Anterior-TXT'!A489&lt;&gt;"",RIGHT(LEFT('Anterior-TXT'!A489,77),1),"")</f>
        <v>C</v>
      </c>
      <c r="E468" s="13">
        <f>IF('Anterior-TXT'!A489&lt;&gt;"",IF(MOD(VALUE(LEFT(A468,1)),2)=1,IF(D468="D",C468,-C468),IF(D468="C",C468,-C468)),"")</f>
        <v>-72681662.780000001</v>
      </c>
    </row>
    <row r="469" spans="1:5" x14ac:dyDescent="0.2">
      <c r="A469" s="11" t="str">
        <f>IF('Anterior-TXT'!A490&lt;&gt;"",LEFT('Anterior-TXT'!A490,15),"")</f>
        <v>5.2.2.9.2.02.00</v>
      </c>
      <c r="B469" s="11" t="str">
        <f>IF('Anterior-TXT'!A490&lt;&gt;"",RIGHT(LEFT('Anterior-TXT'!A490,51),34),"")</f>
        <v>CREDITO UTILIZADO - CONTROLE NA UO</v>
      </c>
      <c r="C469" s="12">
        <f>IF('Anterior-TXT'!A490&lt;&gt;"",VALUE(RIGHT(LEFT('Anterior-TXT'!A490,75),23)),"")</f>
        <v>311196437.82999998</v>
      </c>
      <c r="D469" s="11" t="str">
        <f>IF('Anterior-TXT'!A490&lt;&gt;"",RIGHT(LEFT('Anterior-TXT'!A490,77),1),"")</f>
        <v>D</v>
      </c>
      <c r="E469" s="13">
        <f>IF('Anterior-TXT'!A490&lt;&gt;"",IF(MOD(VALUE(LEFT(A469,1)),2)=1,IF(D469="D",C469,-C469),IF(D469="C",C469,-C469)),"")</f>
        <v>311196437.82999998</v>
      </c>
    </row>
    <row r="470" spans="1:5" x14ac:dyDescent="0.2">
      <c r="A470" s="11" t="str">
        <f>IF('Anterior-TXT'!A491&lt;&gt;"",LEFT('Anterior-TXT'!A491,15),"")</f>
        <v>5.2.2.9.2.02.01</v>
      </c>
      <c r="B470" s="11" t="str">
        <f>IF('Anterior-TXT'!A491&lt;&gt;"",RIGHT(LEFT('Anterior-TXT'!A491,51),34),"")</f>
        <v>CREDITO UTILIZADO - CONTROLE NA UO</v>
      </c>
      <c r="C470" s="12">
        <f>IF('Anterior-TXT'!A491&lt;&gt;"",VALUE(RIGHT(LEFT('Anterior-TXT'!A491,75),23)),"")</f>
        <v>274615443.75</v>
      </c>
      <c r="D470" s="11" t="str">
        <f>IF('Anterior-TXT'!A491&lt;&gt;"",RIGHT(LEFT('Anterior-TXT'!A491,77),1),"")</f>
        <v>D</v>
      </c>
      <c r="E470" s="13">
        <f>IF('Anterior-TXT'!A491&lt;&gt;"",IF(MOD(VALUE(LEFT(A470,1)),2)=1,IF(D470="D",C470,-C470),IF(D470="C",C470,-C470)),"")</f>
        <v>274615443.75</v>
      </c>
    </row>
    <row r="471" spans="1:5" x14ac:dyDescent="0.2">
      <c r="A471" s="11" t="str">
        <f>IF('Anterior-TXT'!A492&lt;&gt;"",LEFT('Anterior-TXT'!A492,15),"")</f>
        <v>5.2.2.9.2.02.02</v>
      </c>
      <c r="B471" s="11" t="str">
        <f>IF('Anterior-TXT'!A492&lt;&gt;"",RIGHT(LEFT('Anterior-TXT'!A492,51),34),"")</f>
        <v>CREDITO UTILIZADO - EMPENHO REFORC</v>
      </c>
      <c r="C471" s="12">
        <f>IF('Anterior-TXT'!A492&lt;&gt;"",VALUE(RIGHT(LEFT('Anterior-TXT'!A492,75),23)),"")</f>
        <v>109080200.8</v>
      </c>
      <c r="D471" s="11" t="str">
        <f>IF('Anterior-TXT'!A492&lt;&gt;"",RIGHT(LEFT('Anterior-TXT'!A492,77),1),"")</f>
        <v>D</v>
      </c>
      <c r="E471" s="13">
        <f>IF('Anterior-TXT'!A492&lt;&gt;"",IF(MOD(VALUE(LEFT(A471,1)),2)=1,IF(D471="D",C471,-C471),IF(D471="C",C471,-C471)),"")</f>
        <v>109080200.8</v>
      </c>
    </row>
    <row r="472" spans="1:5" x14ac:dyDescent="0.2">
      <c r="A472" s="11" t="str">
        <f>IF('Anterior-TXT'!A493&lt;&gt;"",LEFT('Anterior-TXT'!A493,15),"")</f>
        <v>5.2.2.9.2.02.04</v>
      </c>
      <c r="B472" s="11" t="str">
        <f>IF('Anterior-TXT'!A493&lt;&gt;"",RIGHT(LEFT('Anterior-TXT'!A493,51),34),"")</f>
        <v>ANULACAO DE EMPENHOS/CANCELAMENTOS</v>
      </c>
      <c r="C472" s="12">
        <f>IF('Anterior-TXT'!A493&lt;&gt;"",VALUE(RIGHT(LEFT('Anterior-TXT'!A493,75),23)),"")</f>
        <v>72499206.719999999</v>
      </c>
      <c r="D472" s="11" t="str">
        <f>IF('Anterior-TXT'!A493&lt;&gt;"",RIGHT(LEFT('Anterior-TXT'!A493,77),1),"")</f>
        <v>C</v>
      </c>
      <c r="E472" s="13">
        <f>IF('Anterior-TXT'!A493&lt;&gt;"",IF(MOD(VALUE(LEFT(A472,1)),2)=1,IF(D472="D",C472,-C472),IF(D472="C",C472,-C472)),"")</f>
        <v>-72499206.719999999</v>
      </c>
    </row>
    <row r="473" spans="1:5" x14ac:dyDescent="0.2">
      <c r="A473" s="11" t="str">
        <f>IF('Anterior-TXT'!A494&lt;&gt;"",LEFT('Anterior-TXT'!A494,15),"")</f>
        <v>5.3.0.0.0.00.00</v>
      </c>
      <c r="B473" s="11" t="str">
        <f>IF('Anterior-TXT'!A494&lt;&gt;"",RIGHT(LEFT('Anterior-TXT'!A494,51),34),"")</f>
        <v xml:space="preserve">INSCRICAO DE RESTOS A PAGAR       </v>
      </c>
      <c r="C473" s="12">
        <f>IF('Anterior-TXT'!A494&lt;&gt;"",VALUE(RIGHT(LEFT('Anterior-TXT'!A494,75),23)),"")</f>
        <v>60579671.960000001</v>
      </c>
      <c r="D473" s="11" t="str">
        <f>IF('Anterior-TXT'!A494&lt;&gt;"",RIGHT(LEFT('Anterior-TXT'!A494,77),1),"")</f>
        <v>D</v>
      </c>
      <c r="E473" s="13">
        <f>IF('Anterior-TXT'!A494&lt;&gt;"",IF(MOD(VALUE(LEFT(A473,1)),2)=1,IF(D473="D",C473,-C473),IF(D473="C",C473,-C473)),"")</f>
        <v>60579671.960000001</v>
      </c>
    </row>
    <row r="474" spans="1:5" x14ac:dyDescent="0.2">
      <c r="A474" s="11" t="str">
        <f>IF('Anterior-TXT'!A495&lt;&gt;"",LEFT('Anterior-TXT'!A495,15),"")</f>
        <v>5.3.1.0.0.00.00</v>
      </c>
      <c r="B474" s="11" t="str">
        <f>IF('Anterior-TXT'!A495&lt;&gt;"",RIGHT(LEFT('Anterior-TXT'!A495,51),34),"")</f>
        <v xml:space="preserve">INSCRICAO DE RP NAO PROCESSADOS   </v>
      </c>
      <c r="C474" s="12">
        <f>IF('Anterior-TXT'!A495&lt;&gt;"",VALUE(RIGHT(LEFT('Anterior-TXT'!A495,75),23)),"")</f>
        <v>60011580.619999997</v>
      </c>
      <c r="D474" s="11" t="str">
        <f>IF('Anterior-TXT'!A495&lt;&gt;"",RIGHT(LEFT('Anterior-TXT'!A495,77),1),"")</f>
        <v>D</v>
      </c>
      <c r="E474" s="13">
        <f>IF('Anterior-TXT'!A495&lt;&gt;"",IF(MOD(VALUE(LEFT(A474,1)),2)=1,IF(D474="D",C474,-C474),IF(D474="C",C474,-C474)),"")</f>
        <v>60011580.619999997</v>
      </c>
    </row>
    <row r="475" spans="1:5" x14ac:dyDescent="0.2">
      <c r="A475" s="11" t="str">
        <f>IF('Anterior-TXT'!A496&lt;&gt;"",LEFT('Anterior-TXT'!A496,15),"")</f>
        <v>5.3.1.1.0.00.00</v>
      </c>
      <c r="B475" s="11" t="str">
        <f>IF('Anterior-TXT'!A496&lt;&gt;"",RIGHT(LEFT('Anterior-TXT'!A496,51),34),"")</f>
        <v xml:space="preserve">RP NAO PROCESSADOS INSCRITOS      </v>
      </c>
      <c r="C475" s="12">
        <f>IF('Anterior-TXT'!A496&lt;&gt;"",VALUE(RIGHT(LEFT('Anterior-TXT'!A496,75),23)),"")</f>
        <v>26729269.73</v>
      </c>
      <c r="D475" s="11" t="str">
        <f>IF('Anterior-TXT'!A496&lt;&gt;"",RIGHT(LEFT('Anterior-TXT'!A496,77),1),"")</f>
        <v>D</v>
      </c>
      <c r="E475" s="13">
        <f>IF('Anterior-TXT'!A496&lt;&gt;"",IF(MOD(VALUE(LEFT(A475,1)),2)=1,IF(D475="D",C475,-C475),IF(D475="C",C475,-C475)),"")</f>
        <v>26729269.73</v>
      </c>
    </row>
    <row r="476" spans="1:5" x14ac:dyDescent="0.2">
      <c r="A476" s="11" t="str">
        <f>IF('Anterior-TXT'!A497&lt;&gt;"",LEFT('Anterior-TXT'!A497,15),"")</f>
        <v>5.3.1.1.1.00.00</v>
      </c>
      <c r="B476" s="11" t="str">
        <f>IF('Anterior-TXT'!A497&lt;&gt;"",RIGHT(LEFT('Anterior-TXT'!A497,51),34),"")</f>
        <v xml:space="preserve">RP NAO PROCESSADOS A LIQUIDAR     </v>
      </c>
      <c r="C476" s="12">
        <f>IF('Anterior-TXT'!A497&lt;&gt;"",VALUE(RIGHT(LEFT('Anterior-TXT'!A497,75),23)),"")</f>
        <v>26729269.73</v>
      </c>
      <c r="D476" s="11" t="str">
        <f>IF('Anterior-TXT'!A497&lt;&gt;"",RIGHT(LEFT('Anterior-TXT'!A497,77),1),"")</f>
        <v>D</v>
      </c>
      <c r="E476" s="13">
        <f>IF('Anterior-TXT'!A497&lt;&gt;"",IF(MOD(VALUE(LEFT(A476,1)),2)=1,IF(D476="D",C476,-C476),IF(D476="C",C476,-C476)),"")</f>
        <v>26729269.73</v>
      </c>
    </row>
    <row r="477" spans="1:5" x14ac:dyDescent="0.2">
      <c r="A477" s="11" t="str">
        <f>IF('Anterior-TXT'!A498&lt;&gt;"",LEFT('Anterior-TXT'!A498,15),"")</f>
        <v>5.3.1.1.1.01.00</v>
      </c>
      <c r="B477" s="11" t="str">
        <f>IF('Anterior-TXT'!A498&lt;&gt;"",RIGHT(LEFT('Anterior-TXT'!A498,51),34),"")</f>
        <v>RP NAO PROCESSADOS A LIQUIDAR INSC</v>
      </c>
      <c r="C477" s="12">
        <f>IF('Anterior-TXT'!A498&lt;&gt;"",VALUE(RIGHT(LEFT('Anterior-TXT'!A498,75),23)),"")</f>
        <v>26729269.73</v>
      </c>
      <c r="D477" s="11" t="str">
        <f>IF('Anterior-TXT'!A498&lt;&gt;"",RIGHT(LEFT('Anterior-TXT'!A498,77),1),"")</f>
        <v>D</v>
      </c>
      <c r="E477" s="13">
        <f>IF('Anterior-TXT'!A498&lt;&gt;"",IF(MOD(VALUE(LEFT(A477,1)),2)=1,IF(D477="D",C477,-C477),IF(D477="C",C477,-C477)),"")</f>
        <v>26729269.73</v>
      </c>
    </row>
    <row r="478" spans="1:5" x14ac:dyDescent="0.2">
      <c r="A478" s="11" t="str">
        <f>IF('Anterior-TXT'!A499&lt;&gt;"",LEFT('Anterior-TXT'!A499,15),"")</f>
        <v>5.3.1.2.0.00.00</v>
      </c>
      <c r="B478" s="11" t="str">
        <f>IF('Anterior-TXT'!A499&lt;&gt;"",RIGHT(LEFT('Anterior-TXT'!A499,51),34),"")</f>
        <v>RP NAO PROCESSADOS - EXERCICIOS AN</v>
      </c>
      <c r="C478" s="12">
        <f>IF('Anterior-TXT'!A499&lt;&gt;"",VALUE(RIGHT(LEFT('Anterior-TXT'!A499,75),23)),"")</f>
        <v>6853643.5</v>
      </c>
      <c r="D478" s="11" t="str">
        <f>IF('Anterior-TXT'!A499&lt;&gt;"",RIGHT(LEFT('Anterior-TXT'!A499,77),1),"")</f>
        <v>D</v>
      </c>
      <c r="E478" s="13">
        <f>IF('Anterior-TXT'!A499&lt;&gt;"",IF(MOD(VALUE(LEFT(A478,1)),2)=1,IF(D478="D",C478,-C478),IF(D478="C",C478,-C478)),"")</f>
        <v>6853643.5</v>
      </c>
    </row>
    <row r="479" spans="1:5" x14ac:dyDescent="0.2">
      <c r="A479" s="11" t="str">
        <f>IF('Anterior-TXT'!A500&lt;&gt;"",LEFT('Anterior-TXT'!A500,15),"")</f>
        <v>5.3.1.2.1.00.00</v>
      </c>
      <c r="B479" s="11" t="str">
        <f>IF('Anterior-TXT'!A500&lt;&gt;"",RIGHT(LEFT('Anterior-TXT'!A500,51),34),"")</f>
        <v>REINSCRICAO RPNP A LIQUIDAR/BLOQUE</v>
      </c>
      <c r="C479" s="12">
        <f>IF('Anterior-TXT'!A500&lt;&gt;"",VALUE(RIGHT(LEFT('Anterior-TXT'!A500,75),23)),"")</f>
        <v>6853643.5</v>
      </c>
      <c r="D479" s="11" t="str">
        <f>IF('Anterior-TXT'!A500&lt;&gt;"",RIGHT(LEFT('Anterior-TXT'!A500,77),1),"")</f>
        <v>D</v>
      </c>
      <c r="E479" s="13">
        <f>IF('Anterior-TXT'!A500&lt;&gt;"",IF(MOD(VALUE(LEFT(A479,1)),2)=1,IF(D479="D",C479,-C479),IF(D479="C",C479,-C479)),"")</f>
        <v>6853643.5</v>
      </c>
    </row>
    <row r="480" spans="1:5" x14ac:dyDescent="0.2">
      <c r="A480" s="11" t="str">
        <f>IF('Anterior-TXT'!A501&lt;&gt;"",LEFT('Anterior-TXT'!A501,15),"")</f>
        <v>5.3.1.7.0.00.00</v>
      </c>
      <c r="B480" s="11" t="str">
        <f>IF('Anterior-TXT'!A501&lt;&gt;"",RIGHT(LEFT('Anterior-TXT'!A501,51),34),"")</f>
        <v xml:space="preserve">RP NAO PROCESSADOS - INSCRICAO NO </v>
      </c>
      <c r="C480" s="12">
        <f>IF('Anterior-TXT'!A501&lt;&gt;"",VALUE(RIGHT(LEFT('Anterior-TXT'!A501,75),23)),"")</f>
        <v>26428667.390000001</v>
      </c>
      <c r="D480" s="11" t="str">
        <f>IF('Anterior-TXT'!A501&lt;&gt;"",RIGHT(LEFT('Anterior-TXT'!A501,77),1),"")</f>
        <v>D</v>
      </c>
      <c r="E480" s="13">
        <f>IF('Anterior-TXT'!A501&lt;&gt;"",IF(MOD(VALUE(LEFT(A480,1)),2)=1,IF(D480="D",C480,-C480),IF(D480="C",C480,-C480)),"")</f>
        <v>26428667.390000001</v>
      </c>
    </row>
    <row r="481" spans="1:5" x14ac:dyDescent="0.2">
      <c r="A481" s="11" t="str">
        <f>IF('Anterior-TXT'!A502&lt;&gt;"",LEFT('Anterior-TXT'!A502,15),"")</f>
        <v>5.3.1.7.1.00.00</v>
      </c>
      <c r="B481" s="11" t="str">
        <f>IF('Anterior-TXT'!A502&lt;&gt;"",RIGHT(LEFT('Anterior-TXT'!A502,51),34),"")</f>
        <v xml:space="preserve">RPNP A LIQUIDAR POR NE + SUBITEM  </v>
      </c>
      <c r="C481" s="12">
        <f>IF('Anterior-TXT'!A502&lt;&gt;"",VALUE(RIGHT(LEFT('Anterior-TXT'!A502,75),23)),"")</f>
        <v>26428667.390000001</v>
      </c>
      <c r="D481" s="11" t="str">
        <f>IF('Anterior-TXT'!A502&lt;&gt;"",RIGHT(LEFT('Anterior-TXT'!A502,77),1),"")</f>
        <v>D</v>
      </c>
      <c r="E481" s="13">
        <f>IF('Anterior-TXT'!A502&lt;&gt;"",IF(MOD(VALUE(LEFT(A481,1)),2)=1,IF(D481="D",C481,-C481),IF(D481="C",C481,-C481)),"")</f>
        <v>26428667.390000001</v>
      </c>
    </row>
    <row r="482" spans="1:5" x14ac:dyDescent="0.2">
      <c r="A482" s="11" t="str">
        <f>IF('Anterior-TXT'!A503&lt;&gt;"",LEFT('Anterior-TXT'!A503,15),"")</f>
        <v>5.3.1.7.1.01.00</v>
      </c>
      <c r="B482" s="11" t="str">
        <f>IF('Anterior-TXT'!A503&lt;&gt;"",RIGHT(LEFT('Anterior-TXT'!A503,51),34),"")</f>
        <v xml:space="preserve">RPNP A LIQUIDAR                   </v>
      </c>
      <c r="C482" s="12">
        <f>IF('Anterior-TXT'!A503&lt;&gt;"",VALUE(RIGHT(LEFT('Anterior-TXT'!A503,75),23)),"")</f>
        <v>26428667.390000001</v>
      </c>
      <c r="D482" s="11" t="str">
        <f>IF('Anterior-TXT'!A503&lt;&gt;"",RIGHT(LEFT('Anterior-TXT'!A503,77),1),"")</f>
        <v>D</v>
      </c>
      <c r="E482" s="13">
        <f>IF('Anterior-TXT'!A503&lt;&gt;"",IF(MOD(VALUE(LEFT(A482,1)),2)=1,IF(D482="D",C482,-C482),IF(D482="C",C482,-C482)),"")</f>
        <v>26428667.390000001</v>
      </c>
    </row>
    <row r="483" spans="1:5" x14ac:dyDescent="0.2">
      <c r="A483" s="11" t="str">
        <f>IF('Anterior-TXT'!A504&lt;&gt;"",LEFT('Anterior-TXT'!A504,15),"")</f>
        <v>5.3.2.0.0.00.00</v>
      </c>
      <c r="B483" s="11" t="str">
        <f>IF('Anterior-TXT'!A504&lt;&gt;"",RIGHT(LEFT('Anterior-TXT'!A504,51),34),"")</f>
        <v xml:space="preserve">INSCRICAO DE RP PROCESSADOS       </v>
      </c>
      <c r="C483" s="12">
        <f>IF('Anterior-TXT'!A504&lt;&gt;"",VALUE(RIGHT(LEFT('Anterior-TXT'!A504,75),23)),"")</f>
        <v>568091.34</v>
      </c>
      <c r="D483" s="11" t="str">
        <f>IF('Anterior-TXT'!A504&lt;&gt;"",RIGHT(LEFT('Anterior-TXT'!A504,77),1),"")</f>
        <v>D</v>
      </c>
      <c r="E483" s="13">
        <f>IF('Anterior-TXT'!A504&lt;&gt;"",IF(MOD(VALUE(LEFT(A483,1)),2)=1,IF(D483="D",C483,-C483),IF(D483="C",C483,-C483)),"")</f>
        <v>568091.34</v>
      </c>
    </row>
    <row r="484" spans="1:5" x14ac:dyDescent="0.2">
      <c r="A484" s="11" t="str">
        <f>IF('Anterior-TXT'!A505&lt;&gt;"",LEFT('Anterior-TXT'!A505,15),"")</f>
        <v>5.3.2.1.0.00.00</v>
      </c>
      <c r="B484" s="11" t="str">
        <f>IF('Anterior-TXT'!A505&lt;&gt;"",RIGHT(LEFT('Anterior-TXT'!A505,51),34),"")</f>
        <v xml:space="preserve">RP PROCESSADOS - INSCRITOS        </v>
      </c>
      <c r="C484" s="12">
        <f>IF('Anterior-TXT'!A505&lt;&gt;"",VALUE(RIGHT(LEFT('Anterior-TXT'!A505,75),23)),"")</f>
        <v>473922.86</v>
      </c>
      <c r="D484" s="11" t="str">
        <f>IF('Anterior-TXT'!A505&lt;&gt;"",RIGHT(LEFT('Anterior-TXT'!A505,77),1),"")</f>
        <v>D</v>
      </c>
      <c r="E484" s="13">
        <f>IF('Anterior-TXT'!A505&lt;&gt;"",IF(MOD(VALUE(LEFT(A484,1)),2)=1,IF(D484="D",C484,-C484),IF(D484="C",C484,-C484)),"")</f>
        <v>473922.86</v>
      </c>
    </row>
    <row r="485" spans="1:5" x14ac:dyDescent="0.2">
      <c r="A485" s="11" t="str">
        <f>IF('Anterior-TXT'!A506&lt;&gt;"",LEFT('Anterior-TXT'!A506,15),"")</f>
        <v>5.3.2.2.0.00.00</v>
      </c>
      <c r="B485" s="11" t="str">
        <f>IF('Anterior-TXT'!A506&lt;&gt;"",RIGHT(LEFT('Anterior-TXT'!A506,51),34),"")</f>
        <v>RP PROCESSADOS - EXERCICIOS ANTERI</v>
      </c>
      <c r="C485" s="12">
        <f>IF('Anterior-TXT'!A506&lt;&gt;"",VALUE(RIGHT(LEFT('Anterior-TXT'!A506,75),23)),"")</f>
        <v>26.4</v>
      </c>
      <c r="D485" s="11" t="str">
        <f>IF('Anterior-TXT'!A506&lt;&gt;"",RIGHT(LEFT('Anterior-TXT'!A506,77),1),"")</f>
        <v>D</v>
      </c>
      <c r="E485" s="13">
        <f>IF('Anterior-TXT'!A506&lt;&gt;"",IF(MOD(VALUE(LEFT(A485,1)),2)=1,IF(D485="D",C485,-C485),IF(D485="C",C485,-C485)),"")</f>
        <v>26.4</v>
      </c>
    </row>
    <row r="486" spans="1:5" x14ac:dyDescent="0.2">
      <c r="A486" s="11" t="str">
        <f>IF('Anterior-TXT'!A507&lt;&gt;"",LEFT('Anterior-TXT'!A507,15),"")</f>
        <v>5.3.2.7.0.00.00</v>
      </c>
      <c r="B486" s="11" t="str">
        <f>IF('Anterior-TXT'!A507&lt;&gt;"",RIGHT(LEFT('Anterior-TXT'!A507,51),34),"")</f>
        <v>RP PROCESSADOS - INSCRICAO NO EXER</v>
      </c>
      <c r="C486" s="12">
        <f>IF('Anterior-TXT'!A507&lt;&gt;"",VALUE(RIGHT(LEFT('Anterior-TXT'!A507,75),23)),"")</f>
        <v>94142.080000000002</v>
      </c>
      <c r="D486" s="11" t="str">
        <f>IF('Anterior-TXT'!A507&lt;&gt;"",RIGHT(LEFT('Anterior-TXT'!A507,77),1),"")</f>
        <v>D</v>
      </c>
      <c r="E486" s="13">
        <f>IF('Anterior-TXT'!A507&lt;&gt;"",IF(MOD(VALUE(LEFT(A486,1)),2)=1,IF(D486="D",C486,-C486),IF(D486="C",C486,-C486)),"")</f>
        <v>94142.080000000002</v>
      </c>
    </row>
    <row r="487" spans="1:5" x14ac:dyDescent="0.2">
      <c r="A487" s="11" t="str">
        <f>IF('Anterior-TXT'!A508&lt;&gt;"",LEFT('Anterior-TXT'!A508,15),"")</f>
        <v>5.3.2.7.1.00.00</v>
      </c>
      <c r="B487" s="11" t="str">
        <f>IF('Anterior-TXT'!A508&lt;&gt;"",RIGHT(LEFT('Anterior-TXT'!A508,51),34),"")</f>
        <v xml:space="preserve">RP PROCESSADOS - INSCRICAO        </v>
      </c>
      <c r="C487" s="12">
        <f>IF('Anterior-TXT'!A508&lt;&gt;"",VALUE(RIGHT(LEFT('Anterior-TXT'!A508,75),23)),"")</f>
        <v>94142.080000000002</v>
      </c>
      <c r="D487" s="11" t="str">
        <f>IF('Anterior-TXT'!A508&lt;&gt;"",RIGHT(LEFT('Anterior-TXT'!A508,77),1),"")</f>
        <v>D</v>
      </c>
      <c r="E487" s="13">
        <f>IF('Anterior-TXT'!A508&lt;&gt;"",IF(MOD(VALUE(LEFT(A487,1)),2)=1,IF(D487="D",C487,-C487),IF(D487="C",C487,-C487)),"")</f>
        <v>94142.080000000002</v>
      </c>
    </row>
    <row r="488" spans="1:5" x14ac:dyDescent="0.2">
      <c r="A488" s="11" t="str">
        <f>IF('Anterior-TXT'!A509&lt;&gt;"",LEFT('Anterior-TXT'!A509,15),"")</f>
        <v>6.0.0.0.0.00.00</v>
      </c>
      <c r="B488" s="11" t="str">
        <f>IF('Anterior-TXT'!A509&lt;&gt;"",RIGHT(LEFT('Anterior-TXT'!A509,51),34),"")</f>
        <v>CONTROLES DA EXECUCAO DO PLANEJAME</v>
      </c>
      <c r="C488" s="12">
        <f>IF('Anterior-TXT'!A509&lt;&gt;"",VALUE(RIGHT(LEFT('Anterior-TXT'!A509,75),23)),"")</f>
        <v>1289799169.3900001</v>
      </c>
      <c r="D488" s="11" t="str">
        <f>IF('Anterior-TXT'!A509&lt;&gt;"",RIGHT(LEFT('Anterior-TXT'!A509,77),1),"")</f>
        <v>C</v>
      </c>
      <c r="E488" s="13">
        <f>IF('Anterior-TXT'!A509&lt;&gt;"",IF(MOD(VALUE(LEFT(A488,1)),2)=1,IF(D488="D",C488,-C488),IF(D488="C",C488,-C488)),"")</f>
        <v>1289799169.3900001</v>
      </c>
    </row>
    <row r="489" spans="1:5" x14ac:dyDescent="0.2">
      <c r="A489" s="11" t="str">
        <f>IF('Anterior-TXT'!A510&lt;&gt;"",LEFT('Anterior-TXT'!A510,15),"")</f>
        <v>6.1.0.0.0.00.00</v>
      </c>
      <c r="B489" s="11" t="str">
        <f>IF('Anterior-TXT'!A510&lt;&gt;"",RIGHT(LEFT('Anterior-TXT'!A510,51),34),"")</f>
        <v xml:space="preserve">EXECUCAO DO PLANEJAMENTO          </v>
      </c>
      <c r="C489" s="12">
        <f>IF('Anterior-TXT'!A510&lt;&gt;"",VALUE(RIGHT(LEFT('Anterior-TXT'!A510,75),23)),"")</f>
        <v>284358278</v>
      </c>
      <c r="D489" s="11" t="str">
        <f>IF('Anterior-TXT'!A510&lt;&gt;"",RIGHT(LEFT('Anterior-TXT'!A510,77),1),"")</f>
        <v>C</v>
      </c>
      <c r="E489" s="13">
        <f>IF('Anterior-TXT'!A510&lt;&gt;"",IF(MOD(VALUE(LEFT(A489,1)),2)=1,IF(D489="D",C489,-C489),IF(D489="C",C489,-C489)),"")</f>
        <v>284358278</v>
      </c>
    </row>
    <row r="490" spans="1:5" x14ac:dyDescent="0.2">
      <c r="A490" s="11" t="str">
        <f>IF('Anterior-TXT'!A511&lt;&gt;"",LEFT('Anterior-TXT'!A511,15),"")</f>
        <v>6.1.2.0.0.00.00</v>
      </c>
      <c r="B490" s="11" t="str">
        <f>IF('Anterior-TXT'!A511&lt;&gt;"",RIGHT(LEFT('Anterior-TXT'!A511,51),34),"")</f>
        <v xml:space="preserve">EXECUCAO DO PLOA                  </v>
      </c>
      <c r="C490" s="12">
        <f>IF('Anterior-TXT'!A511&lt;&gt;"",VALUE(RIGHT(LEFT('Anterior-TXT'!A511,75),23)),"")</f>
        <v>284358278</v>
      </c>
      <c r="D490" s="11" t="str">
        <f>IF('Anterior-TXT'!A511&lt;&gt;"",RIGHT(LEFT('Anterior-TXT'!A511,77),1),"")</f>
        <v>C</v>
      </c>
      <c r="E490" s="13">
        <f>IF('Anterior-TXT'!A511&lt;&gt;"",IF(MOD(VALUE(LEFT(A490,1)),2)=1,IF(D490="D",C490,-C490),IF(D490="C",C490,-C490)),"")</f>
        <v>284358278</v>
      </c>
    </row>
    <row r="491" spans="1:5" x14ac:dyDescent="0.2">
      <c r="A491" s="11" t="str">
        <f>IF('Anterior-TXT'!A512&lt;&gt;"",LEFT('Anterior-TXT'!A512,15),"")</f>
        <v>6.1.2.2.0.00.00</v>
      </c>
      <c r="B491" s="11" t="str">
        <f>IF('Anterior-TXT'!A512&lt;&gt;"",RIGHT(LEFT('Anterior-TXT'!A512,51),34),"")</f>
        <v xml:space="preserve">PROCESSAMENTO DO PLOA - DESPESA   </v>
      </c>
      <c r="C491" s="12">
        <f>IF('Anterior-TXT'!A512&lt;&gt;"",VALUE(RIGHT(LEFT('Anterior-TXT'!A512,75),23)),"")</f>
        <v>284358278</v>
      </c>
      <c r="D491" s="11" t="str">
        <f>IF('Anterior-TXT'!A512&lt;&gt;"",RIGHT(LEFT('Anterior-TXT'!A512,77),1),"")</f>
        <v>C</v>
      </c>
      <c r="E491" s="13">
        <f>IF('Anterior-TXT'!A512&lt;&gt;"",IF(MOD(VALUE(LEFT(A491,1)),2)=1,IF(D491="D",C491,-C491),IF(D491="C",C491,-C491)),"")</f>
        <v>284358278</v>
      </c>
    </row>
    <row r="492" spans="1:5" x14ac:dyDescent="0.2">
      <c r="A492" s="11" t="str">
        <f>IF('Anterior-TXT'!A513&lt;&gt;"",LEFT('Anterior-TXT'!A513,15),"")</f>
        <v>6.1.2.2.1.00.00</v>
      </c>
      <c r="B492" s="11" t="str">
        <f>IF('Anterior-TXT'!A513&lt;&gt;"",RIGHT(LEFT('Anterior-TXT'!A513,51),34),"")</f>
        <v>PROJETO INICIAL DA LOA - FIXACAO D</v>
      </c>
      <c r="C492" s="12">
        <f>IF('Anterior-TXT'!A513&lt;&gt;"",VALUE(RIGHT(LEFT('Anterior-TXT'!A513,75),23)),"")</f>
        <v>284358278</v>
      </c>
      <c r="D492" s="11" t="str">
        <f>IF('Anterior-TXT'!A513&lt;&gt;"",RIGHT(LEFT('Anterior-TXT'!A513,77),1),"")</f>
        <v>C</v>
      </c>
      <c r="E492" s="13">
        <f>IF('Anterior-TXT'!A513&lt;&gt;"",IF(MOD(VALUE(LEFT(A492,1)),2)=1,IF(D492="D",C492,-C492),IF(D492="C",C492,-C492)),"")</f>
        <v>284358278</v>
      </c>
    </row>
    <row r="493" spans="1:5" x14ac:dyDescent="0.2">
      <c r="A493" s="11" t="str">
        <f>IF('Anterior-TXT'!A514&lt;&gt;"",LEFT('Anterior-TXT'!A514,15),"")</f>
        <v>6.2.0.0.0.00.00</v>
      </c>
      <c r="B493" s="11" t="str">
        <f>IF('Anterior-TXT'!A514&lt;&gt;"",RIGHT(LEFT('Anterior-TXT'!A514,51),34),"")</f>
        <v xml:space="preserve">EXECUCAO DO ORCAMENTO             </v>
      </c>
      <c r="C493" s="12">
        <f>IF('Anterior-TXT'!A514&lt;&gt;"",VALUE(RIGHT(LEFT('Anterior-TXT'!A514,75),23)),"")</f>
        <v>944861219.42999995</v>
      </c>
      <c r="D493" s="11" t="str">
        <f>IF('Anterior-TXT'!A514&lt;&gt;"",RIGHT(LEFT('Anterior-TXT'!A514,77),1),"")</f>
        <v>C</v>
      </c>
      <c r="E493" s="13">
        <f>IF('Anterior-TXT'!A514&lt;&gt;"",IF(MOD(VALUE(LEFT(A493,1)),2)=1,IF(D493="D",C493,-C493),IF(D493="C",C493,-C493)),"")</f>
        <v>944861219.42999995</v>
      </c>
    </row>
    <row r="494" spans="1:5" x14ac:dyDescent="0.2">
      <c r="A494" s="11" t="str">
        <f>IF('Anterior-TXT'!A515&lt;&gt;"",LEFT('Anterior-TXT'!A515,15),"")</f>
        <v>6.2.1.0.0.00.00</v>
      </c>
      <c r="B494" s="11" t="str">
        <f>IF('Anterior-TXT'!A515&lt;&gt;"",RIGHT(LEFT('Anterior-TXT'!A515,51),34),"")</f>
        <v xml:space="preserve">EXECUCAO DA RECEITA               </v>
      </c>
      <c r="C494" s="12">
        <f>IF('Anterior-TXT'!A515&lt;&gt;"",VALUE(RIGHT(LEFT('Anterior-TXT'!A515,75),23)),"")</f>
        <v>1231556</v>
      </c>
      <c r="D494" s="11" t="str">
        <f>IF('Anterior-TXT'!A515&lt;&gt;"",RIGHT(LEFT('Anterior-TXT'!A515,77),1),"")</f>
        <v>C</v>
      </c>
      <c r="E494" s="13">
        <f>IF('Anterior-TXT'!A515&lt;&gt;"",IF(MOD(VALUE(LEFT(A494,1)),2)=1,IF(D494="D",C494,-C494),IF(D494="C",C494,-C494)),"")</f>
        <v>1231556</v>
      </c>
    </row>
    <row r="495" spans="1:5" x14ac:dyDescent="0.2">
      <c r="A495" s="11" t="str">
        <f>IF('Anterior-TXT'!A516&lt;&gt;"",LEFT('Anterior-TXT'!A516,15),"")</f>
        <v>6.2.1.1.0.00.00</v>
      </c>
      <c r="B495" s="11" t="str">
        <f>IF('Anterior-TXT'!A516&lt;&gt;"",RIGHT(LEFT('Anterior-TXT'!A516,51),34),"")</f>
        <v xml:space="preserve">RECEITA A REALIZAR                </v>
      </c>
      <c r="C495" s="12">
        <f>IF('Anterior-TXT'!A516&lt;&gt;"",VALUE(RIGHT(LEFT('Anterior-TXT'!A516,75),23)),"")</f>
        <v>876827.13</v>
      </c>
      <c r="D495" s="11" t="str">
        <f>IF('Anterior-TXT'!A516&lt;&gt;"",RIGHT(LEFT('Anterior-TXT'!A516,77),1),"")</f>
        <v>D</v>
      </c>
      <c r="E495" s="13">
        <f>IF('Anterior-TXT'!A516&lt;&gt;"",IF(MOD(VALUE(LEFT(A495,1)),2)=1,IF(D495="D",C495,-C495),IF(D495="C",C495,-C495)),"")</f>
        <v>-876827.13</v>
      </c>
    </row>
    <row r="496" spans="1:5" x14ac:dyDescent="0.2">
      <c r="A496" s="11" t="str">
        <f>IF('Anterior-TXT'!A517&lt;&gt;"",LEFT('Anterior-TXT'!A517,15),"")</f>
        <v>6.2.1.2.0.00.00</v>
      </c>
      <c r="B496" s="11" t="str">
        <f>IF('Anterior-TXT'!A517&lt;&gt;"",RIGHT(LEFT('Anterior-TXT'!A517,51),34),"")</f>
        <v xml:space="preserve">RECEITA REALIZADA                 </v>
      </c>
      <c r="C496" s="12">
        <f>IF('Anterior-TXT'!A517&lt;&gt;"",VALUE(RIGHT(LEFT('Anterior-TXT'!A517,75),23)),"")</f>
        <v>3329042.02</v>
      </c>
      <c r="D496" s="11" t="str">
        <f>IF('Anterior-TXT'!A517&lt;&gt;"",RIGHT(LEFT('Anterior-TXT'!A517,77),1),"")</f>
        <v>C</v>
      </c>
      <c r="E496" s="13">
        <f>IF('Anterior-TXT'!A517&lt;&gt;"",IF(MOD(VALUE(LEFT(A496,1)),2)=1,IF(D496="D",C496,-C496),IF(D496="C",C496,-C496)),"")</f>
        <v>3329042.02</v>
      </c>
    </row>
    <row r="497" spans="1:5" x14ac:dyDescent="0.2">
      <c r="A497" s="11" t="str">
        <f>IF('Anterior-TXT'!A518&lt;&gt;"",LEFT('Anterior-TXT'!A518,15),"")</f>
        <v>6.2.1.3.0.00.00</v>
      </c>
      <c r="B497" s="11" t="str">
        <f>IF('Anterior-TXT'!A518&lt;&gt;"",RIGHT(LEFT('Anterior-TXT'!A518,51),34),"")</f>
        <v xml:space="preserve">DEDUCOES DA RECEITA ORCAMENTARIA  </v>
      </c>
      <c r="C497" s="12">
        <f>IF('Anterior-TXT'!A518&lt;&gt;"",VALUE(RIGHT(LEFT('Anterior-TXT'!A518,75),23)),"")</f>
        <v>1220658.8899999999</v>
      </c>
      <c r="D497" s="11" t="str">
        <f>IF('Anterior-TXT'!A518&lt;&gt;"",RIGHT(LEFT('Anterior-TXT'!A518,77),1),"")</f>
        <v>D</v>
      </c>
      <c r="E497" s="13">
        <f>IF('Anterior-TXT'!A518&lt;&gt;"",IF(MOD(VALUE(LEFT(A497,1)),2)=1,IF(D497="D",C497,-C497),IF(D497="C",C497,-C497)),"")</f>
        <v>-1220658.8899999999</v>
      </c>
    </row>
    <row r="498" spans="1:5" x14ac:dyDescent="0.2">
      <c r="A498" s="11" t="str">
        <f>IF('Anterior-TXT'!A519&lt;&gt;"",LEFT('Anterior-TXT'!A519,15),"")</f>
        <v>6.2.1.3.1.00.00</v>
      </c>
      <c r="B498" s="11" t="str">
        <f>IF('Anterior-TXT'!A519&lt;&gt;"",RIGHT(LEFT('Anterior-TXT'!A519,51),34),"")</f>
        <v xml:space="preserve">RESTITUICOES                      </v>
      </c>
      <c r="C498" s="12">
        <f>IF('Anterior-TXT'!A519&lt;&gt;"",VALUE(RIGHT(LEFT('Anterior-TXT'!A519,75),23)),"")</f>
        <v>613825.06999999995</v>
      </c>
      <c r="D498" s="11" t="str">
        <f>IF('Anterior-TXT'!A519&lt;&gt;"",RIGHT(LEFT('Anterior-TXT'!A519,77),1),"")</f>
        <v>D</v>
      </c>
      <c r="E498" s="13">
        <f>IF('Anterior-TXT'!A519&lt;&gt;"",IF(MOD(VALUE(LEFT(A498,1)),2)=1,IF(D498="D",C498,-C498),IF(D498="C",C498,-C498)),"")</f>
        <v>-613825.06999999995</v>
      </c>
    </row>
    <row r="499" spans="1:5" x14ac:dyDescent="0.2">
      <c r="A499" s="11" t="str">
        <f>IF('Anterior-TXT'!A520&lt;&gt;"",LEFT('Anterior-TXT'!A520,15),"")</f>
        <v>6.2.1.3.2.00.00</v>
      </c>
      <c r="B499" s="11" t="str">
        <f>IF('Anterior-TXT'!A520&lt;&gt;"",RIGHT(LEFT('Anterior-TXT'!A520,51),34),"")</f>
        <v xml:space="preserve">RETIFICACOES                      </v>
      </c>
      <c r="C499" s="12">
        <f>IF('Anterior-TXT'!A520&lt;&gt;"",VALUE(RIGHT(LEFT('Anterior-TXT'!A520,75),23)),"")</f>
        <v>602448.44999999995</v>
      </c>
      <c r="D499" s="11" t="str">
        <f>IF('Anterior-TXT'!A520&lt;&gt;"",RIGHT(LEFT('Anterior-TXT'!A520,77),1),"")</f>
        <v>D</v>
      </c>
      <c r="E499" s="13">
        <f>IF('Anterior-TXT'!A520&lt;&gt;"",IF(MOD(VALUE(LEFT(A499,1)),2)=1,IF(D499="D",C499,-C499),IF(D499="C",C499,-C499)),"")</f>
        <v>-602448.44999999995</v>
      </c>
    </row>
    <row r="500" spans="1:5" x14ac:dyDescent="0.2">
      <c r="A500" s="11" t="str">
        <f>IF('Anterior-TXT'!A521&lt;&gt;"",LEFT('Anterior-TXT'!A521,15),"")</f>
        <v>6.2.1.3.9.00.00</v>
      </c>
      <c r="B500" s="11" t="str">
        <f>IF('Anterior-TXT'!A521&lt;&gt;"",RIGHT(LEFT('Anterior-TXT'!A521,51),34),"")</f>
        <v>OUTRAS DEDUCOES DA RECEITA ORCAMEN</v>
      </c>
      <c r="C500" s="12">
        <f>IF('Anterior-TXT'!A521&lt;&gt;"",VALUE(RIGHT(LEFT('Anterior-TXT'!A521,75),23)),"")</f>
        <v>4385.37</v>
      </c>
      <c r="D500" s="11" t="str">
        <f>IF('Anterior-TXT'!A521&lt;&gt;"",RIGHT(LEFT('Anterior-TXT'!A521,77),1),"")</f>
        <v>D</v>
      </c>
      <c r="E500" s="13">
        <f>IF('Anterior-TXT'!A521&lt;&gt;"",IF(MOD(VALUE(LEFT(A500,1)),2)=1,IF(D500="D",C500,-C500),IF(D500="C",C500,-C500)),"")</f>
        <v>-4385.37</v>
      </c>
    </row>
    <row r="501" spans="1:5" x14ac:dyDescent="0.2">
      <c r="A501" s="11" t="str">
        <f>IF('Anterior-TXT'!A522&lt;&gt;"",LEFT('Anterior-TXT'!A522,15),"")</f>
        <v>6.2.2.0.0.00.00</v>
      </c>
      <c r="B501" s="11" t="str">
        <f>IF('Anterior-TXT'!A522&lt;&gt;"",RIGHT(LEFT('Anterior-TXT'!A522,51),34),"")</f>
        <v xml:space="preserve">EXECUCAO DA DESPESA               </v>
      </c>
      <c r="C501" s="12">
        <f>IF('Anterior-TXT'!A522&lt;&gt;"",VALUE(RIGHT(LEFT('Anterior-TXT'!A522,75),23)),"")</f>
        <v>943629663.42999995</v>
      </c>
      <c r="D501" s="11" t="str">
        <f>IF('Anterior-TXT'!A522&lt;&gt;"",RIGHT(LEFT('Anterior-TXT'!A522,77),1),"")</f>
        <v>C</v>
      </c>
      <c r="E501" s="13">
        <f>IF('Anterior-TXT'!A522&lt;&gt;"",IF(MOD(VALUE(LEFT(A501,1)),2)=1,IF(D501="D",C501,-C501),IF(D501="C",C501,-C501)),"")</f>
        <v>943629663.42999995</v>
      </c>
    </row>
    <row r="502" spans="1:5" x14ac:dyDescent="0.2">
      <c r="A502" s="11" t="str">
        <f>IF('Anterior-TXT'!A523&lt;&gt;"",LEFT('Anterior-TXT'!A523,15),"")</f>
        <v>6.2.2.1.0.00.00</v>
      </c>
      <c r="B502" s="11" t="str">
        <f>IF('Anterior-TXT'!A523&lt;&gt;"",RIGHT(LEFT('Anterior-TXT'!A523,51),34),"")</f>
        <v xml:space="preserve">DISPONIBILIDADES DE CREDITO       </v>
      </c>
      <c r="C502" s="12">
        <f>IF('Anterior-TXT'!A523&lt;&gt;"",VALUE(RIGHT(LEFT('Anterior-TXT'!A523,75),23)),"")</f>
        <v>317061537.11000001</v>
      </c>
      <c r="D502" s="11" t="str">
        <f>IF('Anterior-TXT'!A523&lt;&gt;"",RIGHT(LEFT('Anterior-TXT'!A523,77),1),"")</f>
        <v>C</v>
      </c>
      <c r="E502" s="13">
        <f>IF('Anterior-TXT'!A523&lt;&gt;"",IF(MOD(VALUE(LEFT(A502,1)),2)=1,IF(D502="D",C502,-C502),IF(D502="C",C502,-C502)),"")</f>
        <v>317061537.11000001</v>
      </c>
    </row>
    <row r="503" spans="1:5" x14ac:dyDescent="0.2">
      <c r="A503" s="11" t="str">
        <f>IF('Anterior-TXT'!A524&lt;&gt;"",LEFT('Anterior-TXT'!A524,15),"")</f>
        <v>6.2.2.1.1.00.00</v>
      </c>
      <c r="B503" s="11" t="str">
        <f>IF('Anterior-TXT'!A524&lt;&gt;"",RIGHT(LEFT('Anterior-TXT'!A524,51),34),"")</f>
        <v xml:space="preserve">CREDITO DISPONIVEL                </v>
      </c>
      <c r="C503" s="12">
        <f>IF('Anterior-TXT'!A524&lt;&gt;"",VALUE(RIGHT(LEFT('Anterior-TXT'!A524,75),23)),"")</f>
        <v>1783031.88</v>
      </c>
      <c r="D503" s="11" t="str">
        <f>IF('Anterior-TXT'!A524&lt;&gt;"",RIGHT(LEFT('Anterior-TXT'!A524,77),1),"")</f>
        <v>C</v>
      </c>
      <c r="E503" s="13">
        <f>IF('Anterior-TXT'!A524&lt;&gt;"",IF(MOD(VALUE(LEFT(A503,1)),2)=1,IF(D503="D",C503,-C503),IF(D503="C",C503,-C503)),"")</f>
        <v>1783031.88</v>
      </c>
    </row>
    <row r="504" spans="1:5" x14ac:dyDescent="0.2">
      <c r="A504" s="11" t="str">
        <f>IF('Anterior-TXT'!A525&lt;&gt;"",LEFT('Anterior-TXT'!A525,15),"")</f>
        <v>6.2.2.1.2.00.00</v>
      </c>
      <c r="B504" s="11" t="str">
        <f>IF('Anterior-TXT'!A525&lt;&gt;"",RIGHT(LEFT('Anterior-TXT'!A525,51),34),"")</f>
        <v xml:space="preserve">CREDITO INDISPONIVEL              </v>
      </c>
      <c r="C504" s="12">
        <f>IF('Anterior-TXT'!A525&lt;&gt;"",VALUE(RIGHT(LEFT('Anterior-TXT'!A525,75),23)),"")</f>
        <v>0.04</v>
      </c>
      <c r="D504" s="11" t="str">
        <f>IF('Anterior-TXT'!A525&lt;&gt;"",RIGHT(LEFT('Anterior-TXT'!A525,77),1),"")</f>
        <v>C</v>
      </c>
      <c r="E504" s="13">
        <f>IF('Anterior-TXT'!A525&lt;&gt;"",IF(MOD(VALUE(LEFT(A504,1)),2)=1,IF(D504="D",C504,-C504),IF(D504="C",C504,-C504)),"")</f>
        <v>0.04</v>
      </c>
    </row>
    <row r="505" spans="1:5" x14ac:dyDescent="0.2">
      <c r="A505" s="11" t="str">
        <f>IF('Anterior-TXT'!A526&lt;&gt;"",LEFT('Anterior-TXT'!A526,15),"")</f>
        <v>6.2.2.1.2.01.00</v>
      </c>
      <c r="B505" s="11" t="str">
        <f>IF('Anterior-TXT'!A526&lt;&gt;"",RIGHT(LEFT('Anterior-TXT'!A526,51),34),"")</f>
        <v xml:space="preserve">BLOQUEIO DE CREDITO               </v>
      </c>
      <c r="C505" s="12">
        <f>IF('Anterior-TXT'!A526&lt;&gt;"",VALUE(RIGHT(LEFT('Anterior-TXT'!A526,75),23)),"")</f>
        <v>0.04</v>
      </c>
      <c r="D505" s="11" t="str">
        <f>IF('Anterior-TXT'!A526&lt;&gt;"",RIGHT(LEFT('Anterior-TXT'!A526,77),1),"")</f>
        <v>C</v>
      </c>
      <c r="E505" s="13">
        <f>IF('Anterior-TXT'!A526&lt;&gt;"",IF(MOD(VALUE(LEFT(A505,1)),2)=1,IF(D505="D",C505,-C505),IF(D505="C",C505,-C505)),"")</f>
        <v>0.04</v>
      </c>
    </row>
    <row r="506" spans="1:5" x14ac:dyDescent="0.2">
      <c r="A506" s="11" t="str">
        <f>IF('Anterior-TXT'!A527&lt;&gt;"",LEFT('Anterior-TXT'!A527,15),"")</f>
        <v>6.2.2.1.2.01.01</v>
      </c>
      <c r="B506" s="11" t="str">
        <f>IF('Anterior-TXT'!A527&lt;&gt;"",RIGHT(LEFT('Anterior-TXT'!A527,51),34),"")</f>
        <v>CREDITO BLOQUEADO PARA REMANEJAMEN</v>
      </c>
      <c r="C506" s="12">
        <f>IF('Anterior-TXT'!A527&lt;&gt;"",VALUE(RIGHT(LEFT('Anterior-TXT'!A527,75),23)),"")</f>
        <v>0.04</v>
      </c>
      <c r="D506" s="11" t="str">
        <f>IF('Anterior-TXT'!A527&lt;&gt;"",RIGHT(LEFT('Anterior-TXT'!A527,77),1),"")</f>
        <v>C</v>
      </c>
      <c r="E506" s="13">
        <f>IF('Anterior-TXT'!A527&lt;&gt;"",IF(MOD(VALUE(LEFT(A506,1)),2)=1,IF(D506="D",C506,-C506),IF(D506="C",C506,-C506)),"")</f>
        <v>0.04</v>
      </c>
    </row>
    <row r="507" spans="1:5" x14ac:dyDescent="0.2">
      <c r="A507" s="11" t="str">
        <f>IF('Anterior-TXT'!A528&lt;&gt;"",LEFT('Anterior-TXT'!A528,15),"")</f>
        <v>6.2.2.1.2.01.05</v>
      </c>
      <c r="B507" s="11" t="str">
        <f>IF('Anterior-TXT'!A528&lt;&gt;"",RIGHT(LEFT('Anterior-TXT'!A528,51),34),"")</f>
        <v xml:space="preserve">CREDITO BLOQUEADO PELA SOF        </v>
      </c>
      <c r="C507" s="12">
        <f>IF('Anterior-TXT'!A528&lt;&gt;"",VALUE(RIGHT(LEFT('Anterior-TXT'!A528,75),23)),"")</f>
        <v>0</v>
      </c>
      <c r="D507" s="11" t="str">
        <f>IF('Anterior-TXT'!A528&lt;&gt;"",RIGHT(LEFT('Anterior-TXT'!A528,77),1),"")</f>
        <v xml:space="preserve"> </v>
      </c>
      <c r="E507" s="13">
        <f>IF('Anterior-TXT'!A528&lt;&gt;"",IF(MOD(VALUE(LEFT(A507,1)),2)=1,IF(D507="D",C507,-C507),IF(D507="C",C507,-C507)),"")</f>
        <v>0</v>
      </c>
    </row>
    <row r="508" spans="1:5" x14ac:dyDescent="0.2">
      <c r="A508" s="11" t="str">
        <f>IF('Anterior-TXT'!A529&lt;&gt;"",LEFT('Anterior-TXT'!A529,15),"")</f>
        <v>6.2.2.1.2.01.06</v>
      </c>
      <c r="B508" s="11" t="str">
        <f>IF('Anterior-TXT'!A529&lt;&gt;"",RIGHT(LEFT('Anterior-TXT'!A529,51),34),"")</f>
        <v>CREDITO BLOQUEADO PARA REMANEJAMEN</v>
      </c>
      <c r="C508" s="12">
        <f>IF('Anterior-TXT'!A529&lt;&gt;"",VALUE(RIGHT(LEFT('Anterior-TXT'!A529,75),23)),"")</f>
        <v>0</v>
      </c>
      <c r="D508" s="11" t="str">
        <f>IF('Anterior-TXT'!A529&lt;&gt;"",RIGHT(LEFT('Anterior-TXT'!A529,77),1),"")</f>
        <v xml:space="preserve"> </v>
      </c>
      <c r="E508" s="13">
        <f>IF('Anterior-TXT'!A529&lt;&gt;"",IF(MOD(VALUE(LEFT(A508,1)),2)=1,IF(D508="D",C508,-C508),IF(D508="C",C508,-C508)),"")</f>
        <v>0</v>
      </c>
    </row>
    <row r="509" spans="1:5" x14ac:dyDescent="0.2">
      <c r="A509" s="11" t="str">
        <f>IF('Anterior-TXT'!A530&lt;&gt;"",LEFT('Anterior-TXT'!A530,15),"")</f>
        <v>6.2.2.1.2.01.08</v>
      </c>
      <c r="B509" s="11" t="str">
        <f>IF('Anterior-TXT'!A530&lt;&gt;"",RIGHT(LEFT('Anterior-TXT'!A530,51),34),"")</f>
        <v>CREDITO BLOQUEADO RP2 E RP3-DEC PR</v>
      </c>
      <c r="C509" s="12">
        <f>IF('Anterior-TXT'!A530&lt;&gt;"",VALUE(RIGHT(LEFT('Anterior-TXT'!A530,75),23)),"")</f>
        <v>0</v>
      </c>
      <c r="D509" s="11" t="str">
        <f>IF('Anterior-TXT'!A530&lt;&gt;"",RIGHT(LEFT('Anterior-TXT'!A530,77),1),"")</f>
        <v xml:space="preserve"> </v>
      </c>
      <c r="E509" s="13">
        <f>IF('Anterior-TXT'!A530&lt;&gt;"",IF(MOD(VALUE(LEFT(A509,1)),2)=1,IF(D509="D",C509,-C509),IF(D509="C",C509,-C509)),"")</f>
        <v>0</v>
      </c>
    </row>
    <row r="510" spans="1:5" x14ac:dyDescent="0.2">
      <c r="A510" s="11" t="str">
        <f>IF('Anterior-TXT'!A531&lt;&gt;"",LEFT('Anterior-TXT'!A531,15),"")</f>
        <v>6.2.2.1.3.00.00</v>
      </c>
      <c r="B510" s="11" t="str">
        <f>IF('Anterior-TXT'!A531&lt;&gt;"",RIGHT(LEFT('Anterior-TXT'!A531,51),34),"")</f>
        <v xml:space="preserve">CREDITO UTILIZADO                 </v>
      </c>
      <c r="C510" s="12">
        <f>IF('Anterior-TXT'!A531&lt;&gt;"",VALUE(RIGHT(LEFT('Anterior-TXT'!A531,75),23)),"")</f>
        <v>315278505.19</v>
      </c>
      <c r="D510" s="11" t="str">
        <f>IF('Anterior-TXT'!A531&lt;&gt;"",RIGHT(LEFT('Anterior-TXT'!A531,77),1),"")</f>
        <v>C</v>
      </c>
      <c r="E510" s="13">
        <f>IF('Anterior-TXT'!A531&lt;&gt;"",IF(MOD(VALUE(LEFT(A510,1)),2)=1,IF(D510="D",C510,-C510),IF(D510="C",C510,-C510)),"")</f>
        <v>315278505.19</v>
      </c>
    </row>
    <row r="511" spans="1:5" x14ac:dyDescent="0.2">
      <c r="A511" s="11" t="str">
        <f>IF('Anterior-TXT'!A532&lt;&gt;"",LEFT('Anterior-TXT'!A532,15),"")</f>
        <v>6.2.2.1.3.01.00</v>
      </c>
      <c r="B511" s="11" t="str">
        <f>IF('Anterior-TXT'!A532&lt;&gt;"",RIGHT(LEFT('Anterior-TXT'!A532,51),34),"")</f>
        <v xml:space="preserve">CREDITO EMPENHADO A LIQUIDAR      </v>
      </c>
      <c r="C511" s="12">
        <f>IF('Anterior-TXT'!A532&lt;&gt;"",VALUE(RIGHT(LEFT('Anterior-TXT'!A532,75),23)),"")</f>
        <v>0</v>
      </c>
      <c r="D511" s="11" t="str">
        <f>IF('Anterior-TXT'!A532&lt;&gt;"",RIGHT(LEFT('Anterior-TXT'!A532,77),1),"")</f>
        <v xml:space="preserve"> </v>
      </c>
      <c r="E511" s="13">
        <f>IF('Anterior-TXT'!A532&lt;&gt;"",IF(MOD(VALUE(LEFT(A511,1)),2)=1,IF(D511="D",C511,-C511),IF(D511="C",C511,-C511)),"")</f>
        <v>0</v>
      </c>
    </row>
    <row r="512" spans="1:5" x14ac:dyDescent="0.2">
      <c r="A512" s="11" t="str">
        <f>IF('Anterior-TXT'!A533&lt;&gt;"",LEFT('Anterior-TXT'!A533,15),"")</f>
        <v>6.2.2.1.3.02.00</v>
      </c>
      <c r="B512" s="11" t="str">
        <f>IF('Anterior-TXT'!A533&lt;&gt;"",RIGHT(LEFT('Anterior-TXT'!A533,51),34),"")</f>
        <v xml:space="preserve">CREDITO EMPENHADO EM LIQUIDACAO   </v>
      </c>
      <c r="C512" s="12">
        <f>IF('Anterior-TXT'!A533&lt;&gt;"",VALUE(RIGHT(LEFT('Anterior-TXT'!A533,75),23)),"")</f>
        <v>0</v>
      </c>
      <c r="D512" s="11" t="str">
        <f>IF('Anterior-TXT'!A533&lt;&gt;"",RIGHT(LEFT('Anterior-TXT'!A533,77),1),"")</f>
        <v xml:space="preserve"> </v>
      </c>
      <c r="E512" s="13">
        <f>IF('Anterior-TXT'!A533&lt;&gt;"",IF(MOD(VALUE(LEFT(A512,1)),2)=1,IF(D512="D",C512,-C512),IF(D512="C",C512,-C512)),"")</f>
        <v>0</v>
      </c>
    </row>
    <row r="513" spans="1:5" x14ac:dyDescent="0.2">
      <c r="A513" s="11" t="str">
        <f>IF('Anterior-TXT'!A534&lt;&gt;"",LEFT('Anterior-TXT'!A534,15),"")</f>
        <v>6.2.2.1.3.03.00</v>
      </c>
      <c r="B513" s="11" t="str">
        <f>IF('Anterior-TXT'!A534&lt;&gt;"",RIGHT(LEFT('Anterior-TXT'!A534,51),34),"")</f>
        <v>CREDITO EMPENHADO LIQUIDADO A PAGA</v>
      </c>
      <c r="C513" s="12">
        <f>IF('Anterior-TXT'!A534&lt;&gt;"",VALUE(RIGHT(LEFT('Anterior-TXT'!A534,75),23)),"")</f>
        <v>0</v>
      </c>
      <c r="D513" s="11" t="str">
        <f>IF('Anterior-TXT'!A534&lt;&gt;"",RIGHT(LEFT('Anterior-TXT'!A534,77),1),"")</f>
        <v xml:space="preserve"> </v>
      </c>
      <c r="E513" s="13">
        <f>IF('Anterior-TXT'!A534&lt;&gt;"",IF(MOD(VALUE(LEFT(A513,1)),2)=1,IF(D513="D",C513,-C513),IF(D513="C",C513,-C513)),"")</f>
        <v>0</v>
      </c>
    </row>
    <row r="514" spans="1:5" x14ac:dyDescent="0.2">
      <c r="A514" s="11" t="str">
        <f>IF('Anterior-TXT'!A535&lt;&gt;"",LEFT('Anterior-TXT'!A535,15),"")</f>
        <v>6.2.2.1.3.04.00</v>
      </c>
      <c r="B514" s="11" t="str">
        <f>IF('Anterior-TXT'!A535&lt;&gt;"",RIGHT(LEFT('Anterior-TXT'!A535,51),34),"")</f>
        <v xml:space="preserve">CREDITO EMPENHADO LIQUIDADO PAGO  </v>
      </c>
      <c r="C514" s="12">
        <f>IF('Anterior-TXT'!A535&lt;&gt;"",VALUE(RIGHT(LEFT('Anterior-TXT'!A535,75),23)),"")</f>
        <v>288755695.72000003</v>
      </c>
      <c r="D514" s="11" t="str">
        <f>IF('Anterior-TXT'!A535&lt;&gt;"",RIGHT(LEFT('Anterior-TXT'!A535,77),1),"")</f>
        <v>C</v>
      </c>
      <c r="E514" s="13">
        <f>IF('Anterior-TXT'!A535&lt;&gt;"",IF(MOD(VALUE(LEFT(A514,1)),2)=1,IF(D514="D",C514,-C514),IF(D514="C",C514,-C514)),"")</f>
        <v>288755695.72000003</v>
      </c>
    </row>
    <row r="515" spans="1:5" x14ac:dyDescent="0.2">
      <c r="A515" s="11" t="str">
        <f>IF('Anterior-TXT'!A536&lt;&gt;"",LEFT('Anterior-TXT'!A536,15),"")</f>
        <v>6.2.2.1.3.05.00</v>
      </c>
      <c r="B515" s="11" t="str">
        <f>IF('Anterior-TXT'!A536&lt;&gt;"",RIGHT(LEFT('Anterior-TXT'!A536,51),34),"")</f>
        <v>CREDITO A LIQUIDAR INSCRITO EM RPN</v>
      </c>
      <c r="C515" s="12">
        <f>IF('Anterior-TXT'!A536&lt;&gt;"",VALUE(RIGHT(LEFT('Anterior-TXT'!A536,75),23)),"")</f>
        <v>26428667.390000001</v>
      </c>
      <c r="D515" s="11" t="str">
        <f>IF('Anterior-TXT'!A536&lt;&gt;"",RIGHT(LEFT('Anterior-TXT'!A536,77),1),"")</f>
        <v>C</v>
      </c>
      <c r="E515" s="13">
        <f>IF('Anterior-TXT'!A536&lt;&gt;"",IF(MOD(VALUE(LEFT(A515,1)),2)=1,IF(D515="D",C515,-C515),IF(D515="C",C515,-C515)),"")</f>
        <v>26428667.390000001</v>
      </c>
    </row>
    <row r="516" spans="1:5" x14ac:dyDescent="0.2">
      <c r="A516" s="11" t="str">
        <f>IF('Anterior-TXT'!A537&lt;&gt;"",LEFT('Anterior-TXT'!A537,15),"")</f>
        <v>6.2.2.1.3.07.00</v>
      </c>
      <c r="B516" s="11" t="str">
        <f>IF('Anterior-TXT'!A537&lt;&gt;"",RIGHT(LEFT('Anterior-TXT'!A537,51),34),"")</f>
        <v>CREDITO LIQUIDADO A PAGAR INSCRITO</v>
      </c>
      <c r="C516" s="12">
        <f>IF('Anterior-TXT'!A537&lt;&gt;"",VALUE(RIGHT(LEFT('Anterior-TXT'!A537,75),23)),"")</f>
        <v>94142.080000000002</v>
      </c>
      <c r="D516" s="11" t="str">
        <f>IF('Anterior-TXT'!A537&lt;&gt;"",RIGHT(LEFT('Anterior-TXT'!A537,77),1),"")</f>
        <v>C</v>
      </c>
      <c r="E516" s="13">
        <f>IF('Anterior-TXT'!A537&lt;&gt;"",IF(MOD(VALUE(LEFT(A516,1)),2)=1,IF(D516="D",C516,-C516),IF(D516="C",C516,-C516)),"")</f>
        <v>94142.080000000002</v>
      </c>
    </row>
    <row r="517" spans="1:5" x14ac:dyDescent="0.2">
      <c r="A517" s="11" t="str">
        <f>IF('Anterior-TXT'!A538&lt;&gt;"",LEFT('Anterior-TXT'!A538,15),"")</f>
        <v>6.2.2.2.0.00.00</v>
      </c>
      <c r="B517" s="11" t="str">
        <f>IF('Anterior-TXT'!A538&lt;&gt;"",RIGHT(LEFT('Anterior-TXT'!A538,51),34),"")</f>
        <v>MOVIMENTACAO DE CREDITOS CONCEDIDO</v>
      </c>
      <c r="C517" s="12">
        <f>IF('Anterior-TXT'!A538&lt;&gt;"",VALUE(RIGHT(LEFT('Anterior-TXT'!A538,75),23)),"")</f>
        <v>93183.3</v>
      </c>
      <c r="D517" s="11" t="str">
        <f>IF('Anterior-TXT'!A538&lt;&gt;"",RIGHT(LEFT('Anterior-TXT'!A538,77),1),"")</f>
        <v>C</v>
      </c>
      <c r="E517" s="13">
        <f>IF('Anterior-TXT'!A538&lt;&gt;"",IF(MOD(VALUE(LEFT(A517,1)),2)=1,IF(D517="D",C517,-C517),IF(D517="C",C517,-C517)),"")</f>
        <v>93183.3</v>
      </c>
    </row>
    <row r="518" spans="1:5" x14ac:dyDescent="0.2">
      <c r="A518" s="11" t="str">
        <f>IF('Anterior-TXT'!A539&lt;&gt;"",LEFT('Anterior-TXT'!A539,15),"")</f>
        <v>6.2.2.2.2.00.00</v>
      </c>
      <c r="B518" s="11" t="str">
        <f>IF('Anterior-TXT'!A539&lt;&gt;"",RIGHT(LEFT('Anterior-TXT'!A539,51),34),"")</f>
        <v>DESCENTRALIZACAO EXTERNA DE CREDIT</v>
      </c>
      <c r="C518" s="12">
        <f>IF('Anterior-TXT'!A539&lt;&gt;"",VALUE(RIGHT(LEFT('Anterior-TXT'!A539,75),23)),"")</f>
        <v>93183.3</v>
      </c>
      <c r="D518" s="11" t="str">
        <f>IF('Anterior-TXT'!A539&lt;&gt;"",RIGHT(LEFT('Anterior-TXT'!A539,77),1),"")</f>
        <v>C</v>
      </c>
      <c r="E518" s="13">
        <f>IF('Anterior-TXT'!A539&lt;&gt;"",IF(MOD(VALUE(LEFT(A518,1)),2)=1,IF(D518="D",C518,-C518),IF(D518="C",C518,-C518)),"")</f>
        <v>93183.3</v>
      </c>
    </row>
    <row r="519" spans="1:5" x14ac:dyDescent="0.2">
      <c r="A519" s="11" t="str">
        <f>IF('Anterior-TXT'!A540&lt;&gt;"",LEFT('Anterior-TXT'!A540,15),"")</f>
        <v>6.2.2.2.2.01.00</v>
      </c>
      <c r="B519" s="11" t="str">
        <f>IF('Anterior-TXT'!A540&lt;&gt;"",RIGHT(LEFT('Anterior-TXT'!A540,51),34),"")</f>
        <v xml:space="preserve">DESTAQUE CONCEDIDO                </v>
      </c>
      <c r="C519" s="12">
        <f>IF('Anterior-TXT'!A540&lt;&gt;"",VALUE(RIGHT(LEFT('Anterior-TXT'!A540,75),23)),"")</f>
        <v>93183.3</v>
      </c>
      <c r="D519" s="11" t="str">
        <f>IF('Anterior-TXT'!A540&lt;&gt;"",RIGHT(LEFT('Anterior-TXT'!A540,77),1),"")</f>
        <v>C</v>
      </c>
      <c r="E519" s="13">
        <f>IF('Anterior-TXT'!A540&lt;&gt;"",IF(MOD(VALUE(LEFT(A519,1)),2)=1,IF(D519="D",C519,-C519),IF(D519="C",C519,-C519)),"")</f>
        <v>93183.3</v>
      </c>
    </row>
    <row r="520" spans="1:5" x14ac:dyDescent="0.2">
      <c r="A520" s="11" t="str">
        <f>IF('Anterior-TXT'!A541&lt;&gt;"",LEFT('Anterior-TXT'!A541,15),"")</f>
        <v>6.2.2.2.2.09.00</v>
      </c>
      <c r="B520" s="11" t="str">
        <f>IF('Anterior-TXT'!A541&lt;&gt;"",RIGHT(LEFT('Anterior-TXT'!A541,51),34),"")</f>
        <v>ALTERACAO DE CREDITOS MOVIMENTADOS</v>
      </c>
      <c r="C520" s="12">
        <f>IF('Anterior-TXT'!A541&lt;&gt;"",VALUE(RIGHT(LEFT('Anterior-TXT'!A541,75),23)),"")</f>
        <v>0</v>
      </c>
      <c r="D520" s="11" t="str">
        <f>IF('Anterior-TXT'!A541&lt;&gt;"",RIGHT(LEFT('Anterior-TXT'!A541,77),1),"")</f>
        <v xml:space="preserve"> </v>
      </c>
      <c r="E520" s="13">
        <f>IF('Anterior-TXT'!A541&lt;&gt;"",IF(MOD(VALUE(LEFT(A520,1)),2)=1,IF(D520="D",C520,-C520),IF(D520="C",C520,-C520)),"")</f>
        <v>0</v>
      </c>
    </row>
    <row r="521" spans="1:5" x14ac:dyDescent="0.2">
      <c r="A521" s="11" t="str">
        <f>IF('Anterior-TXT'!A542&lt;&gt;"",LEFT('Anterior-TXT'!A542,15),"")</f>
        <v>6.2.2.2.2.09.01</v>
      </c>
      <c r="B521" s="11" t="str">
        <f>IF('Anterior-TXT'!A542&lt;&gt;"",RIGHT(LEFT('Anterior-TXT'!A542,51),34),"")</f>
        <v xml:space="preserve">ACRESCIMO                         </v>
      </c>
      <c r="C521" s="12">
        <f>IF('Anterior-TXT'!A542&lt;&gt;"",VALUE(RIGHT(LEFT('Anterior-TXT'!A542,75),23)),"")</f>
        <v>43506.83</v>
      </c>
      <c r="D521" s="11" t="str">
        <f>IF('Anterior-TXT'!A542&lt;&gt;"",RIGHT(LEFT('Anterior-TXT'!A542,77),1),"")</f>
        <v>C</v>
      </c>
      <c r="E521" s="13">
        <f>IF('Anterior-TXT'!A542&lt;&gt;"",IF(MOD(VALUE(LEFT(A521,1)),2)=1,IF(D521="D",C521,-C521),IF(D521="C",C521,-C521)),"")</f>
        <v>43506.83</v>
      </c>
    </row>
    <row r="522" spans="1:5" x14ac:dyDescent="0.2">
      <c r="A522" s="11" t="str">
        <f>IF('Anterior-TXT'!A543&lt;&gt;"",LEFT('Anterior-TXT'!A543,15),"")</f>
        <v>6.2.2.2.2.09.09</v>
      </c>
      <c r="B522" s="11" t="str">
        <f>IF('Anterior-TXT'!A543&lt;&gt;"",RIGHT(LEFT('Anterior-TXT'!A543,51),34),"")</f>
        <v xml:space="preserve">REDUCAO                           </v>
      </c>
      <c r="C522" s="12">
        <f>IF('Anterior-TXT'!A543&lt;&gt;"",VALUE(RIGHT(LEFT('Anterior-TXT'!A543,75),23)),"")</f>
        <v>43506.83</v>
      </c>
      <c r="D522" s="11" t="str">
        <f>IF('Anterior-TXT'!A543&lt;&gt;"",RIGHT(LEFT('Anterior-TXT'!A543,77),1),"")</f>
        <v>D</v>
      </c>
      <c r="E522" s="13">
        <f>IF('Anterior-TXT'!A543&lt;&gt;"",IF(MOD(VALUE(LEFT(A522,1)),2)=1,IF(D522="D",C522,-C522),IF(D522="C",C522,-C522)),"")</f>
        <v>-43506.83</v>
      </c>
    </row>
    <row r="523" spans="1:5" x14ac:dyDescent="0.2">
      <c r="A523" s="11" t="str">
        <f>IF('Anterior-TXT'!A544&lt;&gt;"",LEFT('Anterior-TXT'!A544,15),"")</f>
        <v>6.2.2.9.0.00.00</v>
      </c>
      <c r="B523" s="11" t="str">
        <f>IF('Anterior-TXT'!A544&lt;&gt;"",RIGHT(LEFT('Anterior-TXT'!A544,51),34),"")</f>
        <v>OUTROS CONTROLES DA DESPESA ORCAME</v>
      </c>
      <c r="C523" s="12">
        <f>IF('Anterior-TXT'!A544&lt;&gt;"",VALUE(RIGHT(LEFT('Anterior-TXT'!A544,75),23)),"")</f>
        <v>626474943.01999998</v>
      </c>
      <c r="D523" s="11" t="str">
        <f>IF('Anterior-TXT'!A544&lt;&gt;"",RIGHT(LEFT('Anterior-TXT'!A544,77),1),"")</f>
        <v>C</v>
      </c>
      <c r="E523" s="13">
        <f>IF('Anterior-TXT'!A544&lt;&gt;"",IF(MOD(VALUE(LEFT(A523,1)),2)=1,IF(D523="D",C523,-C523),IF(D523="C",C523,-C523)),"")</f>
        <v>626474943.01999998</v>
      </c>
    </row>
    <row r="524" spans="1:5" x14ac:dyDescent="0.2">
      <c r="A524" s="11" t="str">
        <f>IF('Anterior-TXT'!A545&lt;&gt;"",LEFT('Anterior-TXT'!A545,15),"")</f>
        <v>6.2.2.9.2.00.00</v>
      </c>
      <c r="B524" s="11" t="str">
        <f>IF('Anterior-TXT'!A545&lt;&gt;"",RIGHT(LEFT('Anterior-TXT'!A545,51),34),"")</f>
        <v xml:space="preserve">EMISSAO DE EMPENHO                </v>
      </c>
      <c r="C524" s="12">
        <f>IF('Anterior-TXT'!A545&lt;&gt;"",VALUE(RIGHT(LEFT('Anterior-TXT'!A545,75),23)),"")</f>
        <v>626474943.01999998</v>
      </c>
      <c r="D524" s="11" t="str">
        <f>IF('Anterior-TXT'!A545&lt;&gt;"",RIGHT(LEFT('Anterior-TXT'!A545,77),1),"")</f>
        <v>C</v>
      </c>
      <c r="E524" s="13">
        <f>IF('Anterior-TXT'!A545&lt;&gt;"",IF(MOD(VALUE(LEFT(A524,1)),2)=1,IF(D524="D",C524,-C524),IF(D524="C",C524,-C524)),"")</f>
        <v>626474943.01999998</v>
      </c>
    </row>
    <row r="525" spans="1:5" x14ac:dyDescent="0.2">
      <c r="A525" s="11" t="str">
        <f>IF('Anterior-TXT'!A546&lt;&gt;"",LEFT('Anterior-TXT'!A546,15),"")</f>
        <v>6.2.2.9.2.01.00</v>
      </c>
      <c r="B525" s="11" t="str">
        <f>IF('Anterior-TXT'!A546&lt;&gt;"",RIGHT(LEFT('Anterior-TXT'!A546,51),34),"")</f>
        <v>EMPENHOS POR NOTA DE EMPENHO + SUB</v>
      </c>
      <c r="C525" s="12">
        <f>IF('Anterior-TXT'!A546&lt;&gt;"",VALUE(RIGHT(LEFT('Anterior-TXT'!A546,75),23)),"")</f>
        <v>315278505.19</v>
      </c>
      <c r="D525" s="11" t="str">
        <f>IF('Anterior-TXT'!A546&lt;&gt;"",RIGHT(LEFT('Anterior-TXT'!A546,77),1),"")</f>
        <v>C</v>
      </c>
      <c r="E525" s="13">
        <f>IF('Anterior-TXT'!A546&lt;&gt;"",IF(MOD(VALUE(LEFT(A525,1)),2)=1,IF(D525="D",C525,-C525),IF(D525="C",C525,-C525)),"")</f>
        <v>315278505.19</v>
      </c>
    </row>
    <row r="526" spans="1:5" x14ac:dyDescent="0.2">
      <c r="A526" s="11" t="str">
        <f>IF('Anterior-TXT'!A547&lt;&gt;"",LEFT('Anterior-TXT'!A547,15),"")</f>
        <v>6.2.2.9.2.01.01</v>
      </c>
      <c r="B526" s="11" t="str">
        <f>IF('Anterior-TXT'!A547&lt;&gt;"",RIGHT(LEFT('Anterior-TXT'!A547,51),34),"")</f>
        <v xml:space="preserve">EMPENHOS A LIQUIDAR               </v>
      </c>
      <c r="C526" s="12">
        <f>IF('Anterior-TXT'!A547&lt;&gt;"",VALUE(RIGHT(LEFT('Anterior-TXT'!A547,75),23)),"")</f>
        <v>0</v>
      </c>
      <c r="D526" s="11" t="str">
        <f>IF('Anterior-TXT'!A547&lt;&gt;"",RIGHT(LEFT('Anterior-TXT'!A547,77),1),"")</f>
        <v xml:space="preserve"> </v>
      </c>
      <c r="E526" s="13">
        <f>IF('Anterior-TXT'!A547&lt;&gt;"",IF(MOD(VALUE(LEFT(A526,1)),2)=1,IF(D526="D",C526,-C526),IF(D526="C",C526,-C526)),"")</f>
        <v>0</v>
      </c>
    </row>
    <row r="527" spans="1:5" x14ac:dyDescent="0.2">
      <c r="A527" s="11" t="str">
        <f>IF('Anterior-TXT'!A548&lt;&gt;"",LEFT('Anterior-TXT'!A548,15),"")</f>
        <v>6.2.2.9.2.01.02</v>
      </c>
      <c r="B527" s="11" t="str">
        <f>IF('Anterior-TXT'!A548&lt;&gt;"",RIGHT(LEFT('Anterior-TXT'!A548,51),34),"")</f>
        <v xml:space="preserve">EMPENHOS EM LIQUIDACAO            </v>
      </c>
      <c r="C527" s="12">
        <f>IF('Anterior-TXT'!A548&lt;&gt;"",VALUE(RIGHT(LEFT('Anterior-TXT'!A548,75),23)),"")</f>
        <v>0</v>
      </c>
      <c r="D527" s="11" t="str">
        <f>IF('Anterior-TXT'!A548&lt;&gt;"",RIGHT(LEFT('Anterior-TXT'!A548,77),1),"")</f>
        <v xml:space="preserve"> </v>
      </c>
      <c r="E527" s="13">
        <f>IF('Anterior-TXT'!A548&lt;&gt;"",IF(MOD(VALUE(LEFT(A527,1)),2)=1,IF(D527="D",C527,-C527),IF(D527="C",C527,-C527)),"")</f>
        <v>0</v>
      </c>
    </row>
    <row r="528" spans="1:5" x14ac:dyDescent="0.2">
      <c r="A528" s="11" t="str">
        <f>IF('Anterior-TXT'!A549&lt;&gt;"",LEFT('Anterior-TXT'!A549,15),"")</f>
        <v>6.2.2.9.2.01.03</v>
      </c>
      <c r="B528" s="11" t="str">
        <f>IF('Anterior-TXT'!A549&lt;&gt;"",RIGHT(LEFT('Anterior-TXT'!A549,51),34),"")</f>
        <v xml:space="preserve">EMPENHOS LIQUIDADOS A PAGAR       </v>
      </c>
      <c r="C528" s="12">
        <f>IF('Anterior-TXT'!A549&lt;&gt;"",VALUE(RIGHT(LEFT('Anterior-TXT'!A549,75),23)),"")</f>
        <v>0</v>
      </c>
      <c r="D528" s="11" t="str">
        <f>IF('Anterior-TXT'!A549&lt;&gt;"",RIGHT(LEFT('Anterior-TXT'!A549,77),1),"")</f>
        <v xml:space="preserve"> </v>
      </c>
      <c r="E528" s="13">
        <f>IF('Anterior-TXT'!A549&lt;&gt;"",IF(MOD(VALUE(LEFT(A528,1)),2)=1,IF(D528="D",C528,-C528),IF(D528="C",C528,-C528)),"")</f>
        <v>0</v>
      </c>
    </row>
    <row r="529" spans="1:5" x14ac:dyDescent="0.2">
      <c r="A529" s="11" t="str">
        <f>IF('Anterior-TXT'!A550&lt;&gt;"",LEFT('Anterior-TXT'!A550,15),"")</f>
        <v>6.2.2.9.2.01.04</v>
      </c>
      <c r="B529" s="11" t="str">
        <f>IF('Anterior-TXT'!A550&lt;&gt;"",RIGHT(LEFT('Anterior-TXT'!A550,51),34),"")</f>
        <v xml:space="preserve">EMPENHOS PAGOS                    </v>
      </c>
      <c r="C529" s="12">
        <f>IF('Anterior-TXT'!A550&lt;&gt;"",VALUE(RIGHT(LEFT('Anterior-TXT'!A550,75),23)),"")</f>
        <v>288755695.72000003</v>
      </c>
      <c r="D529" s="11" t="str">
        <f>IF('Anterior-TXT'!A550&lt;&gt;"",RIGHT(LEFT('Anterior-TXT'!A550,77),1),"")</f>
        <v>C</v>
      </c>
      <c r="E529" s="13">
        <f>IF('Anterior-TXT'!A550&lt;&gt;"",IF(MOD(VALUE(LEFT(A529,1)),2)=1,IF(D529="D",C529,-C529),IF(D529="C",C529,-C529)),"")</f>
        <v>288755695.72000003</v>
      </c>
    </row>
    <row r="530" spans="1:5" x14ac:dyDescent="0.2">
      <c r="A530" s="11" t="str">
        <f>IF('Anterior-TXT'!A551&lt;&gt;"",LEFT('Anterior-TXT'!A551,15),"")</f>
        <v>6.2.2.9.2.01.05</v>
      </c>
      <c r="B530" s="11" t="str">
        <f>IF('Anterior-TXT'!A551&lt;&gt;"",RIGHT(LEFT('Anterior-TXT'!A551,51),34),"")</f>
        <v>EMPENHOS A LIQUIDAR INSCRITOS EM R</v>
      </c>
      <c r="C530" s="12">
        <f>IF('Anterior-TXT'!A551&lt;&gt;"",VALUE(RIGHT(LEFT('Anterior-TXT'!A551,75),23)),"")</f>
        <v>26428667.390000001</v>
      </c>
      <c r="D530" s="11" t="str">
        <f>IF('Anterior-TXT'!A551&lt;&gt;"",RIGHT(LEFT('Anterior-TXT'!A551,77),1),"")</f>
        <v>C</v>
      </c>
      <c r="E530" s="13">
        <f>IF('Anterior-TXT'!A551&lt;&gt;"",IF(MOD(VALUE(LEFT(A530,1)),2)=1,IF(D530="D",C530,-C530),IF(D530="C",C530,-C530)),"")</f>
        <v>26428667.390000001</v>
      </c>
    </row>
    <row r="531" spans="1:5" x14ac:dyDescent="0.2">
      <c r="A531" s="11" t="str">
        <f>IF('Anterior-TXT'!A552&lt;&gt;"",LEFT('Anterior-TXT'!A552,15),"")</f>
        <v>6.2.2.9.2.01.07</v>
      </c>
      <c r="B531" s="11" t="str">
        <f>IF('Anterior-TXT'!A552&lt;&gt;"",RIGHT(LEFT('Anterior-TXT'!A552,51),34),"")</f>
        <v>EMPENHOS LIQUIDADOS A PAGAR INSCRI</v>
      </c>
      <c r="C531" s="12">
        <f>IF('Anterior-TXT'!A552&lt;&gt;"",VALUE(RIGHT(LEFT('Anterior-TXT'!A552,75),23)),"")</f>
        <v>94142.080000000002</v>
      </c>
      <c r="D531" s="11" t="str">
        <f>IF('Anterior-TXT'!A552&lt;&gt;"",RIGHT(LEFT('Anterior-TXT'!A552,77),1),"")</f>
        <v>C</v>
      </c>
      <c r="E531" s="13">
        <f>IF('Anterior-TXT'!A552&lt;&gt;"",IF(MOD(VALUE(LEFT(A531,1)),2)=1,IF(D531="D",C531,-C531),IF(D531="C",C531,-C531)),"")</f>
        <v>94142.080000000002</v>
      </c>
    </row>
    <row r="532" spans="1:5" x14ac:dyDescent="0.2">
      <c r="A532" s="11" t="str">
        <f>IF('Anterior-TXT'!A553&lt;&gt;"",LEFT('Anterior-TXT'!A553,15),"")</f>
        <v>6.2.2.9.2.02.00</v>
      </c>
      <c r="B532" s="11" t="str">
        <f>IF('Anterior-TXT'!A553&lt;&gt;"",RIGHT(LEFT('Anterior-TXT'!A553,51),34),"")</f>
        <v>CREDITO UTILIZADO - CONTROLE NA UO</v>
      </c>
      <c r="C532" s="12">
        <f>IF('Anterior-TXT'!A553&lt;&gt;"",VALUE(RIGHT(LEFT('Anterior-TXT'!A553,75),23)),"")</f>
        <v>311196437.82999998</v>
      </c>
      <c r="D532" s="11" t="str">
        <f>IF('Anterior-TXT'!A553&lt;&gt;"",RIGHT(LEFT('Anterior-TXT'!A553,77),1),"")</f>
        <v>C</v>
      </c>
      <c r="E532" s="13">
        <f>IF('Anterior-TXT'!A553&lt;&gt;"",IF(MOD(VALUE(LEFT(A532,1)),2)=1,IF(D532="D",C532,-C532),IF(D532="C",C532,-C532)),"")</f>
        <v>311196437.82999998</v>
      </c>
    </row>
    <row r="533" spans="1:5" x14ac:dyDescent="0.2">
      <c r="A533" s="11" t="str">
        <f>IF('Anterior-TXT'!A554&lt;&gt;"",LEFT('Anterior-TXT'!A554,15),"")</f>
        <v>6.2.2.9.2.02.01</v>
      </c>
      <c r="B533" s="11" t="str">
        <f>IF('Anterior-TXT'!A554&lt;&gt;"",RIGHT(LEFT('Anterior-TXT'!A554,51),34),"")</f>
        <v>CREDITO A LIQUIDAR - CONTROLE NA U</v>
      </c>
      <c r="C533" s="12">
        <f>IF('Anterior-TXT'!A554&lt;&gt;"",VALUE(RIGHT(LEFT('Anterior-TXT'!A554,75),23)),"")</f>
        <v>0</v>
      </c>
      <c r="D533" s="11" t="str">
        <f>IF('Anterior-TXT'!A554&lt;&gt;"",RIGHT(LEFT('Anterior-TXT'!A554,77),1),"")</f>
        <v xml:space="preserve"> </v>
      </c>
      <c r="E533" s="13">
        <f>IF('Anterior-TXT'!A554&lt;&gt;"",IF(MOD(VALUE(LEFT(A533,1)),2)=1,IF(D533="D",C533,-C533),IF(D533="C",C533,-C533)),"")</f>
        <v>0</v>
      </c>
    </row>
    <row r="534" spans="1:5" x14ac:dyDescent="0.2">
      <c r="A534" s="11" t="str">
        <f>IF('Anterior-TXT'!A555&lt;&gt;"",LEFT('Anterior-TXT'!A555,15),"")</f>
        <v>6.2.2.9.2.02.02</v>
      </c>
      <c r="B534" s="11" t="str">
        <f>IF('Anterior-TXT'!A555&lt;&gt;"",RIGHT(LEFT('Anterior-TXT'!A555,51),34),"")</f>
        <v>CREDITO EM LIQUIDACAO - CONTROLE N</v>
      </c>
      <c r="C534" s="12">
        <f>IF('Anterior-TXT'!A555&lt;&gt;"",VALUE(RIGHT(LEFT('Anterior-TXT'!A555,75),23)),"")</f>
        <v>0</v>
      </c>
      <c r="D534" s="11" t="str">
        <f>IF('Anterior-TXT'!A555&lt;&gt;"",RIGHT(LEFT('Anterior-TXT'!A555,77),1),"")</f>
        <v xml:space="preserve"> </v>
      </c>
      <c r="E534" s="13">
        <f>IF('Anterior-TXT'!A555&lt;&gt;"",IF(MOD(VALUE(LEFT(A534,1)),2)=1,IF(D534="D",C534,-C534),IF(D534="C",C534,-C534)),"")</f>
        <v>0</v>
      </c>
    </row>
    <row r="535" spans="1:5" x14ac:dyDescent="0.2">
      <c r="A535" s="11" t="str">
        <f>IF('Anterior-TXT'!A556&lt;&gt;"",LEFT('Anterior-TXT'!A556,15),"")</f>
        <v>6.2.2.9.2.02.03</v>
      </c>
      <c r="B535" s="11" t="str">
        <f>IF('Anterior-TXT'!A556&lt;&gt;"",RIGHT(LEFT('Anterior-TXT'!A556,51),34),"")</f>
        <v>CREDITO LIQUIDADO A PAGAR - CONTRO</v>
      </c>
      <c r="C535" s="12">
        <f>IF('Anterior-TXT'!A556&lt;&gt;"",VALUE(RIGHT(LEFT('Anterior-TXT'!A556,75),23)),"")</f>
        <v>0</v>
      </c>
      <c r="D535" s="11" t="str">
        <f>IF('Anterior-TXT'!A556&lt;&gt;"",RIGHT(LEFT('Anterior-TXT'!A556,77),1),"")</f>
        <v xml:space="preserve"> </v>
      </c>
      <c r="E535" s="13">
        <f>IF('Anterior-TXT'!A556&lt;&gt;"",IF(MOD(VALUE(LEFT(A535,1)),2)=1,IF(D535="D",C535,-C535),IF(D535="C",C535,-C535)),"")</f>
        <v>0</v>
      </c>
    </row>
    <row r="536" spans="1:5" x14ac:dyDescent="0.2">
      <c r="A536" s="11" t="str">
        <f>IF('Anterior-TXT'!A557&lt;&gt;"",LEFT('Anterior-TXT'!A557,15),"")</f>
        <v>6.2.2.9.2.02.04</v>
      </c>
      <c r="B536" s="11" t="str">
        <f>IF('Anterior-TXT'!A557&lt;&gt;"",RIGHT(LEFT('Anterior-TXT'!A557,51),34),"")</f>
        <v xml:space="preserve">CREDITO PAGO - CONTROLE NA UO     </v>
      </c>
      <c r="C536" s="12">
        <f>IF('Anterior-TXT'!A557&lt;&gt;"",VALUE(RIGHT(LEFT('Anterior-TXT'!A557,75),23)),"")</f>
        <v>286304549.06999999</v>
      </c>
      <c r="D536" s="11" t="str">
        <f>IF('Anterior-TXT'!A557&lt;&gt;"",RIGHT(LEFT('Anterior-TXT'!A557,77),1),"")</f>
        <v>C</v>
      </c>
      <c r="E536" s="13">
        <f>IF('Anterior-TXT'!A557&lt;&gt;"",IF(MOD(VALUE(LEFT(A536,1)),2)=1,IF(D536="D",C536,-C536),IF(D536="C",C536,-C536)),"")</f>
        <v>286304549.06999999</v>
      </c>
    </row>
    <row r="537" spans="1:5" x14ac:dyDescent="0.2">
      <c r="A537" s="11" t="str">
        <f>IF('Anterior-TXT'!A558&lt;&gt;"",LEFT('Anterior-TXT'!A558,15),"")</f>
        <v>6.2.2.9.2.02.05</v>
      </c>
      <c r="B537" s="11" t="str">
        <f>IF('Anterior-TXT'!A558&lt;&gt;"",RIGHT(LEFT('Anterior-TXT'!A558,51),34),"")</f>
        <v>CREDITO A LIQUIDAR INSCRITO EM RPN</v>
      </c>
      <c r="C537" s="12">
        <f>IF('Anterior-TXT'!A558&lt;&gt;"",VALUE(RIGHT(LEFT('Anterior-TXT'!A558,75),23)),"")</f>
        <v>24857778.190000001</v>
      </c>
      <c r="D537" s="11" t="str">
        <f>IF('Anterior-TXT'!A558&lt;&gt;"",RIGHT(LEFT('Anterior-TXT'!A558,77),1),"")</f>
        <v>C</v>
      </c>
      <c r="E537" s="13">
        <f>IF('Anterior-TXT'!A558&lt;&gt;"",IF(MOD(VALUE(LEFT(A537,1)),2)=1,IF(D537="D",C537,-C537),IF(D537="C",C537,-C537)),"")</f>
        <v>24857778.190000001</v>
      </c>
    </row>
    <row r="538" spans="1:5" x14ac:dyDescent="0.2">
      <c r="A538" s="11" t="str">
        <f>IF('Anterior-TXT'!A559&lt;&gt;"",LEFT('Anterior-TXT'!A559,15),"")</f>
        <v>6.2.2.9.2.02.07</v>
      </c>
      <c r="B538" s="11" t="str">
        <f>IF('Anterior-TXT'!A559&lt;&gt;"",RIGHT(LEFT('Anterior-TXT'!A559,51),34),"")</f>
        <v>CREDITO LIQUIDADO A PAGAR INSCRITO</v>
      </c>
      <c r="C538" s="12">
        <f>IF('Anterior-TXT'!A559&lt;&gt;"",VALUE(RIGHT(LEFT('Anterior-TXT'!A559,75),23)),"")</f>
        <v>34110.57</v>
      </c>
      <c r="D538" s="11" t="str">
        <f>IF('Anterior-TXT'!A559&lt;&gt;"",RIGHT(LEFT('Anterior-TXT'!A559,77),1),"")</f>
        <v>C</v>
      </c>
      <c r="E538" s="13">
        <f>IF('Anterior-TXT'!A559&lt;&gt;"",IF(MOD(VALUE(LEFT(A538,1)),2)=1,IF(D538="D",C538,-C538),IF(D538="C",C538,-C538)),"")</f>
        <v>34110.57</v>
      </c>
    </row>
    <row r="539" spans="1:5" x14ac:dyDescent="0.2">
      <c r="A539" s="11" t="str">
        <f>IF('Anterior-TXT'!A560&lt;&gt;"",LEFT('Anterior-TXT'!A560,15),"")</f>
        <v>6.3.0.0.0.00.00</v>
      </c>
      <c r="B539" s="11" t="str">
        <f>IF('Anterior-TXT'!A560&lt;&gt;"",RIGHT(LEFT('Anterior-TXT'!A560,51),34),"")</f>
        <v xml:space="preserve">EXECUCAO DE RESTOS A PAGAR        </v>
      </c>
      <c r="C539" s="12">
        <f>IF('Anterior-TXT'!A560&lt;&gt;"",VALUE(RIGHT(LEFT('Anterior-TXT'!A560,75),23)),"")</f>
        <v>60579671.960000001</v>
      </c>
      <c r="D539" s="11" t="str">
        <f>IF('Anterior-TXT'!A560&lt;&gt;"",RIGHT(LEFT('Anterior-TXT'!A560,77),1),"")</f>
        <v>C</v>
      </c>
      <c r="E539" s="13">
        <f>IF('Anterior-TXT'!A560&lt;&gt;"",IF(MOD(VALUE(LEFT(A539,1)),2)=1,IF(D539="D",C539,-C539),IF(D539="C",C539,-C539)),"")</f>
        <v>60579671.960000001</v>
      </c>
    </row>
    <row r="540" spans="1:5" x14ac:dyDescent="0.2">
      <c r="A540" s="11" t="str">
        <f>IF('Anterior-TXT'!A561&lt;&gt;"",LEFT('Anterior-TXT'!A561,15),"")</f>
        <v>6.3.1.0.0.00.00</v>
      </c>
      <c r="B540" s="11" t="str">
        <f>IF('Anterior-TXT'!A561&lt;&gt;"",RIGHT(LEFT('Anterior-TXT'!A561,51),34),"")</f>
        <v xml:space="preserve">EXECUCAO DE RP NAO PROCESSADOS    </v>
      </c>
      <c r="C540" s="12">
        <f>IF('Anterior-TXT'!A561&lt;&gt;"",VALUE(RIGHT(LEFT('Anterior-TXT'!A561,75),23)),"")</f>
        <v>60011580.619999997</v>
      </c>
      <c r="D540" s="11" t="str">
        <f>IF('Anterior-TXT'!A561&lt;&gt;"",RIGHT(LEFT('Anterior-TXT'!A561,77),1),"")</f>
        <v>C</v>
      </c>
      <c r="E540" s="13">
        <f>IF('Anterior-TXT'!A561&lt;&gt;"",IF(MOD(VALUE(LEFT(A540,1)),2)=1,IF(D540="D",C540,-C540),IF(D540="C",C540,-C540)),"")</f>
        <v>60011580.619999997</v>
      </c>
    </row>
    <row r="541" spans="1:5" x14ac:dyDescent="0.2">
      <c r="A541" s="11" t="str">
        <f>IF('Anterior-TXT'!A562&lt;&gt;"",LEFT('Anterior-TXT'!A562,15),"")</f>
        <v>6.3.1.1.0.00.00</v>
      </c>
      <c r="B541" s="11" t="str">
        <f>IF('Anterior-TXT'!A562&lt;&gt;"",RIGHT(LEFT('Anterior-TXT'!A562,51),34),"")</f>
        <v xml:space="preserve">RP NAO PROCESSADOS A LIQUIDAR     </v>
      </c>
      <c r="C541" s="12">
        <f>IF('Anterior-TXT'!A562&lt;&gt;"",VALUE(RIGHT(LEFT('Anterior-TXT'!A562,75),23)),"")</f>
        <v>10355673.68</v>
      </c>
      <c r="D541" s="11" t="str">
        <f>IF('Anterior-TXT'!A562&lt;&gt;"",RIGHT(LEFT('Anterior-TXT'!A562,77),1),"")</f>
        <v>C</v>
      </c>
      <c r="E541" s="13">
        <f>IF('Anterior-TXT'!A562&lt;&gt;"",IF(MOD(VALUE(LEFT(A541,1)),2)=1,IF(D541="D",C541,-C541),IF(D541="C",C541,-C541)),"")</f>
        <v>10355673.68</v>
      </c>
    </row>
    <row r="542" spans="1:5" x14ac:dyDescent="0.2">
      <c r="A542" s="11" t="str">
        <f>IF('Anterior-TXT'!A563&lt;&gt;"",LEFT('Anterior-TXT'!A563,15),"")</f>
        <v>6.3.1.2.0.00.00</v>
      </c>
      <c r="B542" s="11" t="str">
        <f>IF('Anterior-TXT'!A563&lt;&gt;"",RIGHT(LEFT('Anterior-TXT'!A563,51),34),"")</f>
        <v>RP NAO PROCESSADOS A LIQUIDAR EM L</v>
      </c>
      <c r="C542" s="12">
        <f>IF('Anterior-TXT'!A563&lt;&gt;"",VALUE(RIGHT(LEFT('Anterior-TXT'!A563,75),23)),"")</f>
        <v>0</v>
      </c>
      <c r="D542" s="11" t="str">
        <f>IF('Anterior-TXT'!A563&lt;&gt;"",RIGHT(LEFT('Anterior-TXT'!A563,77),1),"")</f>
        <v xml:space="preserve"> </v>
      </c>
      <c r="E542" s="13">
        <f>IF('Anterior-TXT'!A563&lt;&gt;"",IF(MOD(VALUE(LEFT(A542,1)),2)=1,IF(D542="D",C542,-C542),IF(D542="C",C542,-C542)),"")</f>
        <v>0</v>
      </c>
    </row>
    <row r="543" spans="1:5" x14ac:dyDescent="0.2">
      <c r="A543" s="11" t="str">
        <f>IF('Anterior-TXT'!A564&lt;&gt;"",LEFT('Anterior-TXT'!A564,15),"")</f>
        <v>6.3.1.3.0.00.00</v>
      </c>
      <c r="B543" s="11" t="str">
        <f>IF('Anterior-TXT'!A564&lt;&gt;"",RIGHT(LEFT('Anterior-TXT'!A564,51),34),"")</f>
        <v>RP NAO PROCESSADOS LIQUIDADOS A PA</v>
      </c>
      <c r="C543" s="12">
        <f>IF('Anterior-TXT'!A564&lt;&gt;"",VALUE(RIGHT(LEFT('Anterior-TXT'!A564,75),23)),"")</f>
        <v>80913.09</v>
      </c>
      <c r="D543" s="11" t="str">
        <f>IF('Anterior-TXT'!A564&lt;&gt;"",RIGHT(LEFT('Anterior-TXT'!A564,77),1),"")</f>
        <v>C</v>
      </c>
      <c r="E543" s="13">
        <f>IF('Anterior-TXT'!A564&lt;&gt;"",IF(MOD(VALUE(LEFT(A543,1)),2)=1,IF(D543="D",C543,-C543),IF(D543="C",C543,-C543)),"")</f>
        <v>80913.09</v>
      </c>
    </row>
    <row r="544" spans="1:5" x14ac:dyDescent="0.2">
      <c r="A544" s="11" t="str">
        <f>IF('Anterior-TXT'!A565&lt;&gt;"",LEFT('Anterior-TXT'!A565,15),"")</f>
        <v>6.3.1.4.0.00.00</v>
      </c>
      <c r="B544" s="11" t="str">
        <f>IF('Anterior-TXT'!A565&lt;&gt;"",RIGHT(LEFT('Anterior-TXT'!A565,51),34),"")</f>
        <v xml:space="preserve">RP NAO PROCESSADOS PAGO           </v>
      </c>
      <c r="C544" s="12">
        <f>IF('Anterior-TXT'!A565&lt;&gt;"",VALUE(RIGHT(LEFT('Anterior-TXT'!A565,75),23)),"")</f>
        <v>21306783.890000001</v>
      </c>
      <c r="D544" s="11" t="str">
        <f>IF('Anterior-TXT'!A565&lt;&gt;"",RIGHT(LEFT('Anterior-TXT'!A565,77),1),"")</f>
        <v>C</v>
      </c>
      <c r="E544" s="13">
        <f>IF('Anterior-TXT'!A565&lt;&gt;"",IF(MOD(VALUE(LEFT(A544,1)),2)=1,IF(D544="D",C544,-C544),IF(D544="C",C544,-C544)),"")</f>
        <v>21306783.890000001</v>
      </c>
    </row>
    <row r="545" spans="1:5" x14ac:dyDescent="0.2">
      <c r="A545" s="11" t="str">
        <f>IF('Anterior-TXT'!A566&lt;&gt;"",LEFT('Anterior-TXT'!A566,15),"")</f>
        <v>6.3.1.5.0.00.00</v>
      </c>
      <c r="B545" s="11" t="str">
        <f>IF('Anterior-TXT'!A566&lt;&gt;"",RIGHT(LEFT('Anterior-TXT'!A566,51),34),"")</f>
        <v>RP NAO PROCESSADOS A LIQUIDAR BLOQ</v>
      </c>
      <c r="C545" s="12">
        <f>IF('Anterior-TXT'!A566&lt;&gt;"",VALUE(RIGHT(LEFT('Anterior-TXT'!A566,75),23)),"")</f>
        <v>0</v>
      </c>
      <c r="D545" s="11" t="str">
        <f>IF('Anterior-TXT'!A566&lt;&gt;"",RIGHT(LEFT('Anterior-TXT'!A566,77),1),"")</f>
        <v xml:space="preserve"> </v>
      </c>
      <c r="E545" s="13">
        <f>IF('Anterior-TXT'!A566&lt;&gt;"",IF(MOD(VALUE(LEFT(A545,1)),2)=1,IF(D545="D",C545,-C545),IF(D545="C",C545,-C545)),"")</f>
        <v>0</v>
      </c>
    </row>
    <row r="546" spans="1:5" x14ac:dyDescent="0.2">
      <c r="A546" s="11" t="str">
        <f>IF('Anterior-TXT'!A567&lt;&gt;"",LEFT('Anterior-TXT'!A567,15),"")</f>
        <v>6.3.1.5.1.00.00</v>
      </c>
      <c r="B546" s="11" t="str">
        <f>IF('Anterior-TXT'!A567&lt;&gt;"",RIGHT(LEFT('Anterior-TXT'!A567,51),34),"")</f>
        <v>RPNP A LIQUIDAR BLOQUEADOS POR DEC</v>
      </c>
      <c r="C546" s="12">
        <f>IF('Anterior-TXT'!A567&lt;&gt;"",VALUE(RIGHT(LEFT('Anterior-TXT'!A567,75),23)),"")</f>
        <v>0</v>
      </c>
      <c r="D546" s="11" t="str">
        <f>IF('Anterior-TXT'!A567&lt;&gt;"",RIGHT(LEFT('Anterior-TXT'!A567,77),1),"")</f>
        <v xml:space="preserve"> </v>
      </c>
      <c r="E546" s="13">
        <f>IF('Anterior-TXT'!A567&lt;&gt;"",IF(MOD(VALUE(LEFT(A546,1)),2)=1,IF(D546="D",C546,-C546),IF(D546="C",C546,-C546)),"")</f>
        <v>0</v>
      </c>
    </row>
    <row r="547" spans="1:5" x14ac:dyDescent="0.2">
      <c r="A547" s="11" t="str">
        <f>IF('Anterior-TXT'!A568&lt;&gt;"",LEFT('Anterior-TXT'!A568,15),"")</f>
        <v>6.3.1.7.0.00.00</v>
      </c>
      <c r="B547" s="11" t="str">
        <f>IF('Anterior-TXT'!A568&lt;&gt;"",RIGHT(LEFT('Anterior-TXT'!A568,51),34),"")</f>
        <v>RP NAO PROCESSADOS -  INSCRICAO NO</v>
      </c>
      <c r="C547" s="12">
        <f>IF('Anterior-TXT'!A568&lt;&gt;"",VALUE(RIGHT(LEFT('Anterior-TXT'!A568,75),23)),"")</f>
        <v>26428667.390000001</v>
      </c>
      <c r="D547" s="11" t="str">
        <f>IF('Anterior-TXT'!A568&lt;&gt;"",RIGHT(LEFT('Anterior-TXT'!A568,77),1),"")</f>
        <v>C</v>
      </c>
      <c r="E547" s="13">
        <f>IF('Anterior-TXT'!A568&lt;&gt;"",IF(MOD(VALUE(LEFT(A547,1)),2)=1,IF(D547="D",C547,-C547),IF(D547="C",C547,-C547)),"")</f>
        <v>26428667.390000001</v>
      </c>
    </row>
    <row r="548" spans="1:5" x14ac:dyDescent="0.2">
      <c r="A548" s="11" t="str">
        <f>IF('Anterior-TXT'!A569&lt;&gt;"",LEFT('Anterior-TXT'!A569,15),"")</f>
        <v>6.3.1.7.1.00.00</v>
      </c>
      <c r="B548" s="11" t="str">
        <f>IF('Anterior-TXT'!A569&lt;&gt;"",RIGHT(LEFT('Anterior-TXT'!A569,51),34),"")</f>
        <v>RPNP A LIQUIDAR - INSCRIÇÃO NO EXE</v>
      </c>
      <c r="C548" s="12">
        <f>IF('Anterior-TXT'!A569&lt;&gt;"",VALUE(RIGHT(LEFT('Anterior-TXT'!A569,75),23)),"")</f>
        <v>26428667.390000001</v>
      </c>
      <c r="D548" s="11" t="str">
        <f>IF('Anterior-TXT'!A569&lt;&gt;"",RIGHT(LEFT('Anterior-TXT'!A569,77),1),"")</f>
        <v>C</v>
      </c>
      <c r="E548" s="13">
        <f>IF('Anterior-TXT'!A569&lt;&gt;"",IF(MOD(VALUE(LEFT(A548,1)),2)=1,IF(D548="D",C548,-C548),IF(D548="C",C548,-C548)),"")</f>
        <v>26428667.390000001</v>
      </c>
    </row>
    <row r="549" spans="1:5" x14ac:dyDescent="0.2">
      <c r="A549" s="11" t="str">
        <f>IF('Anterior-TXT'!A570&lt;&gt;"",LEFT('Anterior-TXT'!A570,15),"")</f>
        <v>6.3.1.7.1.01.00</v>
      </c>
      <c r="B549" s="11" t="str">
        <f>IF('Anterior-TXT'!A570&lt;&gt;"",RIGHT(LEFT('Anterior-TXT'!A570,51),34),"")</f>
        <v xml:space="preserve">RPNP A LIQUIDAR AUTORIZADO        </v>
      </c>
      <c r="C549" s="12">
        <f>IF('Anterior-TXT'!A570&lt;&gt;"",VALUE(RIGHT(LEFT('Anterior-TXT'!A570,75),23)),"")</f>
        <v>26428667.390000001</v>
      </c>
      <c r="D549" s="11" t="str">
        <f>IF('Anterior-TXT'!A570&lt;&gt;"",RIGHT(LEFT('Anterior-TXT'!A570,77),1),"")</f>
        <v>C</v>
      </c>
      <c r="E549" s="13">
        <f>IF('Anterior-TXT'!A570&lt;&gt;"",IF(MOD(VALUE(LEFT(A549,1)),2)=1,IF(D549="D",C549,-C549),IF(D549="C",C549,-C549)),"")</f>
        <v>26428667.390000001</v>
      </c>
    </row>
    <row r="550" spans="1:5" x14ac:dyDescent="0.2">
      <c r="A550" s="11" t="str">
        <f>IF('Anterior-TXT'!A571&lt;&gt;"",LEFT('Anterior-TXT'!A571,15),"")</f>
        <v>6.3.1.9.0.00.00</v>
      </c>
      <c r="B550" s="11" t="str">
        <f>IF('Anterior-TXT'!A571&lt;&gt;"",RIGHT(LEFT('Anterior-TXT'!A571,51),34),"")</f>
        <v xml:space="preserve">RP NAO PROCESSADOS CANCELADOS     </v>
      </c>
      <c r="C550" s="12">
        <f>IF('Anterior-TXT'!A571&lt;&gt;"",VALUE(RIGHT(LEFT('Anterior-TXT'!A571,75),23)),"")</f>
        <v>1839542.57</v>
      </c>
      <c r="D550" s="11" t="str">
        <f>IF('Anterior-TXT'!A571&lt;&gt;"",RIGHT(LEFT('Anterior-TXT'!A571,77),1),"")</f>
        <v>C</v>
      </c>
      <c r="E550" s="13">
        <f>IF('Anterior-TXT'!A571&lt;&gt;"",IF(MOD(VALUE(LEFT(A550,1)),2)=1,IF(D550="D",C550,-C550),IF(D550="C",C550,-C550)),"")</f>
        <v>1839542.57</v>
      </c>
    </row>
    <row r="551" spans="1:5" x14ac:dyDescent="0.2">
      <c r="A551" s="11" t="str">
        <f>IF('Anterior-TXT'!A572&lt;&gt;"",LEFT('Anterior-TXT'!A572,15),"")</f>
        <v>6.3.1.9.8.00.00</v>
      </c>
      <c r="B551" s="11" t="str">
        <f>IF('Anterior-TXT'!A572&lt;&gt;"",RIGHT(LEFT('Anterior-TXT'!A572,51),34),"")</f>
        <v xml:space="preserve">OUTROS CANCELAMENTOS DE RPNP      </v>
      </c>
      <c r="C551" s="12">
        <f>IF('Anterior-TXT'!A572&lt;&gt;"",VALUE(RIGHT(LEFT('Anterior-TXT'!A572,75),23)),"")</f>
        <v>1839542.57</v>
      </c>
      <c r="D551" s="11" t="str">
        <f>IF('Anterior-TXT'!A572&lt;&gt;"",RIGHT(LEFT('Anterior-TXT'!A572,77),1),"")</f>
        <v>C</v>
      </c>
      <c r="E551" s="13">
        <f>IF('Anterior-TXT'!A572&lt;&gt;"",IF(MOD(VALUE(LEFT(A551,1)),2)=1,IF(D551="D",C551,-C551),IF(D551="C",C551,-C551)),"")</f>
        <v>1839542.57</v>
      </c>
    </row>
    <row r="552" spans="1:5" x14ac:dyDescent="0.2">
      <c r="A552" s="11" t="str">
        <f>IF('Anterior-TXT'!A573&lt;&gt;"",LEFT('Anterior-TXT'!A573,15),"")</f>
        <v>6.3.2.0.0.00.00</v>
      </c>
      <c r="B552" s="11" t="str">
        <f>IF('Anterior-TXT'!A573&lt;&gt;"",RIGHT(LEFT('Anterior-TXT'!A573,51),34),"")</f>
        <v xml:space="preserve">EXECUCAO DE RP PROCESSADOS        </v>
      </c>
      <c r="C552" s="12">
        <f>IF('Anterior-TXT'!A573&lt;&gt;"",VALUE(RIGHT(LEFT('Anterior-TXT'!A573,75),23)),"")</f>
        <v>568091.34</v>
      </c>
      <c r="D552" s="11" t="str">
        <f>IF('Anterior-TXT'!A573&lt;&gt;"",RIGHT(LEFT('Anterior-TXT'!A573,77),1),"")</f>
        <v>C</v>
      </c>
      <c r="E552" s="13">
        <f>IF('Anterior-TXT'!A573&lt;&gt;"",IF(MOD(VALUE(LEFT(A552,1)),2)=1,IF(D552="D",C552,-C552),IF(D552="C",C552,-C552)),"")</f>
        <v>568091.34</v>
      </c>
    </row>
    <row r="553" spans="1:5" x14ac:dyDescent="0.2">
      <c r="A553" s="11" t="str">
        <f>IF('Anterior-TXT'!A574&lt;&gt;"",LEFT('Anterior-TXT'!A574,15),"")</f>
        <v>6.3.2.1.0.00.00</v>
      </c>
      <c r="B553" s="11" t="str">
        <f>IF('Anterior-TXT'!A574&lt;&gt;"",RIGHT(LEFT('Anterior-TXT'!A574,51),34),"")</f>
        <v xml:space="preserve">RP PROCESSADOS A PAGAR            </v>
      </c>
      <c r="C553" s="12">
        <f>IF('Anterior-TXT'!A574&lt;&gt;"",VALUE(RIGHT(LEFT('Anterior-TXT'!A574,75),23)),"")</f>
        <v>0</v>
      </c>
      <c r="D553" s="11" t="str">
        <f>IF('Anterior-TXT'!A574&lt;&gt;"",RIGHT(LEFT('Anterior-TXT'!A574,77),1),"")</f>
        <v xml:space="preserve"> </v>
      </c>
      <c r="E553" s="13">
        <f>IF('Anterior-TXT'!A574&lt;&gt;"",IF(MOD(VALUE(LEFT(A553,1)),2)=1,IF(D553="D",C553,-C553),IF(D553="C",C553,-C553)),"")</f>
        <v>0</v>
      </c>
    </row>
    <row r="554" spans="1:5" x14ac:dyDescent="0.2">
      <c r="A554" s="11" t="str">
        <f>IF('Anterior-TXT'!A575&lt;&gt;"",LEFT('Anterior-TXT'!A575,15),"")</f>
        <v>6.3.2.2.0.00.00</v>
      </c>
      <c r="B554" s="11" t="str">
        <f>IF('Anterior-TXT'!A575&lt;&gt;"",RIGHT(LEFT('Anterior-TXT'!A575,51),34),"")</f>
        <v xml:space="preserve">RP PROCESSADOS PAGOS              </v>
      </c>
      <c r="C554" s="12">
        <f>IF('Anterior-TXT'!A575&lt;&gt;"",VALUE(RIGHT(LEFT('Anterior-TXT'!A575,75),23)),"")</f>
        <v>471561.36</v>
      </c>
      <c r="D554" s="11" t="str">
        <f>IF('Anterior-TXT'!A575&lt;&gt;"",RIGHT(LEFT('Anterior-TXT'!A575,77),1),"")</f>
        <v>C</v>
      </c>
      <c r="E554" s="13">
        <f>IF('Anterior-TXT'!A575&lt;&gt;"",IF(MOD(VALUE(LEFT(A554,1)),2)=1,IF(D554="D",C554,-C554),IF(D554="C",C554,-C554)),"")</f>
        <v>471561.36</v>
      </c>
    </row>
    <row r="555" spans="1:5" x14ac:dyDescent="0.2">
      <c r="A555" s="11" t="str">
        <f>IF('Anterior-TXT'!A576&lt;&gt;"",LEFT('Anterior-TXT'!A576,15),"")</f>
        <v>6.3.2.7.0.00.00</v>
      </c>
      <c r="B555" s="11" t="str">
        <f>IF('Anterior-TXT'!A576&lt;&gt;"",RIGHT(LEFT('Anterior-TXT'!A576,51),34),"")</f>
        <v>RP PROCESSADOS - INSCRICAO NO EXER</v>
      </c>
      <c r="C555" s="12">
        <f>IF('Anterior-TXT'!A576&lt;&gt;"",VALUE(RIGHT(LEFT('Anterior-TXT'!A576,75),23)),"")</f>
        <v>94142.080000000002</v>
      </c>
      <c r="D555" s="11" t="str">
        <f>IF('Anterior-TXT'!A576&lt;&gt;"",RIGHT(LEFT('Anterior-TXT'!A576,77),1),"")</f>
        <v>C</v>
      </c>
      <c r="E555" s="13">
        <f>IF('Anterior-TXT'!A576&lt;&gt;"",IF(MOD(VALUE(LEFT(A555,1)),2)=1,IF(D555="D",C555,-C555),IF(D555="C",C555,-C555)),"")</f>
        <v>94142.080000000002</v>
      </c>
    </row>
    <row r="556" spans="1:5" x14ac:dyDescent="0.2">
      <c r="A556" s="11" t="str">
        <f>IF('Anterior-TXT'!A577&lt;&gt;"",LEFT('Anterior-TXT'!A577,15),"")</f>
        <v>6.3.2.7.1.00.00</v>
      </c>
      <c r="B556" s="11" t="str">
        <f>IF('Anterior-TXT'!A577&lt;&gt;"",RIGHT(LEFT('Anterior-TXT'!A577,51),34),"")</f>
        <v xml:space="preserve">RP PROCESSADOS - INSCRICAO        </v>
      </c>
      <c r="C556" s="12">
        <f>IF('Anterior-TXT'!A577&lt;&gt;"",VALUE(RIGHT(LEFT('Anterior-TXT'!A577,75),23)),"")</f>
        <v>94142.080000000002</v>
      </c>
      <c r="D556" s="11" t="str">
        <f>IF('Anterior-TXT'!A577&lt;&gt;"",RIGHT(LEFT('Anterior-TXT'!A577,77),1),"")</f>
        <v>C</v>
      </c>
      <c r="E556" s="13">
        <f>IF('Anterior-TXT'!A577&lt;&gt;"",IF(MOD(VALUE(LEFT(A556,1)),2)=1,IF(D556="D",C556,-C556),IF(D556="C",C556,-C556)),"")</f>
        <v>94142.080000000002</v>
      </c>
    </row>
    <row r="557" spans="1:5" x14ac:dyDescent="0.2">
      <c r="A557" s="11" t="str">
        <f>IF('Anterior-TXT'!A578&lt;&gt;"",LEFT('Anterior-TXT'!A578,15),"")</f>
        <v>6.3.2.9.0.00.00</v>
      </c>
      <c r="B557" s="11" t="str">
        <f>IF('Anterior-TXT'!A578&lt;&gt;"",RIGHT(LEFT('Anterior-TXT'!A578,51),34),"")</f>
        <v xml:space="preserve">RP PROCESSADOS CANCELADOS         </v>
      </c>
      <c r="C557" s="12">
        <f>IF('Anterior-TXT'!A578&lt;&gt;"",VALUE(RIGHT(LEFT('Anterior-TXT'!A578,75),23)),"")</f>
        <v>2387.9</v>
      </c>
      <c r="D557" s="11" t="str">
        <f>IF('Anterior-TXT'!A578&lt;&gt;"",RIGHT(LEFT('Anterior-TXT'!A578,77),1),"")</f>
        <v>C</v>
      </c>
      <c r="E557" s="13">
        <f>IF('Anterior-TXT'!A578&lt;&gt;"",IF(MOD(VALUE(LEFT(A557,1)),2)=1,IF(D557="D",C557,-C557),IF(D557="C",C557,-C557)),"")</f>
        <v>2387.9</v>
      </c>
    </row>
    <row r="558" spans="1:5" x14ac:dyDescent="0.2">
      <c r="A558" s="11" t="str">
        <f>IF('Anterior-TXT'!A579&lt;&gt;"",LEFT('Anterior-TXT'!A579,15),"")</f>
        <v>6.3.2.9.1.00.00</v>
      </c>
      <c r="B558" s="11" t="str">
        <f>IF('Anterior-TXT'!A579&lt;&gt;"",RIGHT(LEFT('Anterior-TXT'!A579,51),34),"")</f>
        <v>POR VALORES E/OU INSCRICOES INDEVI</v>
      </c>
      <c r="C558" s="12">
        <f>IF('Anterior-TXT'!A579&lt;&gt;"",VALUE(RIGHT(LEFT('Anterior-TXT'!A579,75),23)),"")</f>
        <v>2387.9</v>
      </c>
      <c r="D558" s="11" t="str">
        <f>IF('Anterior-TXT'!A579&lt;&gt;"",RIGHT(LEFT('Anterior-TXT'!A579,77),1),"")</f>
        <v>C</v>
      </c>
      <c r="E558" s="13">
        <f>IF('Anterior-TXT'!A579&lt;&gt;"",IF(MOD(VALUE(LEFT(A558,1)),2)=1,IF(D558="D",C558,-C558),IF(D558="C",C558,-C558)),"")</f>
        <v>2387.9</v>
      </c>
    </row>
    <row r="559" spans="1:5" x14ac:dyDescent="0.2">
      <c r="A559" s="11" t="str">
        <f>IF('Anterior-TXT'!A580&lt;&gt;"",LEFT('Anterior-TXT'!A580,15),"")</f>
        <v>6.3.2.9.1.01.00</v>
      </c>
      <c r="B559" s="11" t="str">
        <f>IF('Anterior-TXT'!A580&lt;&gt;"",RIGHT(LEFT('Anterior-TXT'!A580,51),34),"")</f>
        <v>CANCELAMENTO DE RP PROCESSADOS - N</v>
      </c>
      <c r="C559" s="12">
        <f>IF('Anterior-TXT'!A580&lt;&gt;"",VALUE(RIGHT(LEFT('Anterior-TXT'!A580,75),23)),"")</f>
        <v>2387.9</v>
      </c>
      <c r="D559" s="11" t="str">
        <f>IF('Anterior-TXT'!A580&lt;&gt;"",RIGHT(LEFT('Anterior-TXT'!A580,77),1),"")</f>
        <v>C</v>
      </c>
      <c r="E559" s="13">
        <f>IF('Anterior-TXT'!A580&lt;&gt;"",IF(MOD(VALUE(LEFT(A559,1)),2)=1,IF(D559="D",C559,-C559),IF(D559="C",C559,-C559)),"")</f>
        <v>2387.9</v>
      </c>
    </row>
    <row r="560" spans="1:5" x14ac:dyDescent="0.2">
      <c r="A560" s="11" t="str">
        <f>IF('Anterior-TXT'!A581&lt;&gt;"",LEFT('Anterior-TXT'!A581,15),"")</f>
        <v>7.0.0.0.0.00.00</v>
      </c>
      <c r="B560" s="11" t="str">
        <f>IF('Anterior-TXT'!A581&lt;&gt;"",RIGHT(LEFT('Anterior-TXT'!A581,51),34),"")</f>
        <v xml:space="preserve">CONTROLES DEVEDORES               </v>
      </c>
      <c r="C560" s="12">
        <f>IF('Anterior-TXT'!A581&lt;&gt;"",VALUE(RIGHT(LEFT('Anterior-TXT'!A581,75),23)),"")</f>
        <v>1705864447.3900001</v>
      </c>
      <c r="D560" s="11" t="str">
        <f>IF('Anterior-TXT'!A581&lt;&gt;"",RIGHT(LEFT('Anterior-TXT'!A581,77),1),"")</f>
        <v>D</v>
      </c>
      <c r="E560" s="13">
        <f>IF('Anterior-TXT'!A581&lt;&gt;"",IF(MOD(VALUE(LEFT(A560,1)),2)=1,IF(D560="D",C560,-C560),IF(D560="C",C560,-C560)),"")</f>
        <v>1705864447.3900001</v>
      </c>
    </row>
    <row r="561" spans="1:5" x14ac:dyDescent="0.2">
      <c r="A561" s="11" t="str">
        <f>IF('Anterior-TXT'!A582&lt;&gt;"",LEFT('Anterior-TXT'!A582,15),"")</f>
        <v>7.1.0.0.0.00.00</v>
      </c>
      <c r="B561" s="11" t="str">
        <f>IF('Anterior-TXT'!A582&lt;&gt;"",RIGHT(LEFT('Anterior-TXT'!A582,51),34),"")</f>
        <v xml:space="preserve">ATOS POTENCIAIS                   </v>
      </c>
      <c r="C561" s="12">
        <f>IF('Anterior-TXT'!A582&lt;&gt;"",VALUE(RIGHT(LEFT('Anterior-TXT'!A582,75),23)),"")</f>
        <v>135035900.47999999</v>
      </c>
      <c r="D561" s="11" t="str">
        <f>IF('Anterior-TXT'!A582&lt;&gt;"",RIGHT(LEFT('Anterior-TXT'!A582,77),1),"")</f>
        <v>D</v>
      </c>
      <c r="E561" s="13">
        <f>IF('Anterior-TXT'!A582&lt;&gt;"",IF(MOD(VALUE(LEFT(A561,1)),2)=1,IF(D561="D",C561,-C561),IF(D561="C",C561,-C561)),"")</f>
        <v>135035900.47999999</v>
      </c>
    </row>
    <row r="562" spans="1:5" x14ac:dyDescent="0.2">
      <c r="A562" s="11" t="str">
        <f>IF('Anterior-TXT'!A583&lt;&gt;"",LEFT('Anterior-TXT'!A583,15),"")</f>
        <v>7.1.1.0.0.00.00</v>
      </c>
      <c r="B562" s="11" t="str">
        <f>IF('Anterior-TXT'!A583&lt;&gt;"",RIGHT(LEFT('Anterior-TXT'!A583,51),34),"")</f>
        <v xml:space="preserve">ATOS POTENCIAIS ATIVOS            </v>
      </c>
      <c r="C562" s="12">
        <f>IF('Anterior-TXT'!A583&lt;&gt;"",VALUE(RIGHT(LEFT('Anterior-TXT'!A583,75),23)),"")</f>
        <v>33409383.100000001</v>
      </c>
      <c r="D562" s="11" t="str">
        <f>IF('Anterior-TXT'!A583&lt;&gt;"",RIGHT(LEFT('Anterior-TXT'!A583,77),1),"")</f>
        <v>D</v>
      </c>
      <c r="E562" s="13">
        <f>IF('Anterior-TXT'!A583&lt;&gt;"",IF(MOD(VALUE(LEFT(A562,1)),2)=1,IF(D562="D",C562,-C562),IF(D562="C",C562,-C562)),"")</f>
        <v>33409383.100000001</v>
      </c>
    </row>
    <row r="563" spans="1:5" x14ac:dyDescent="0.2">
      <c r="A563" s="11" t="str">
        <f>IF('Anterior-TXT'!A584&lt;&gt;"",LEFT('Anterior-TXT'!A584,15),"")</f>
        <v>7.1.1.1.0.00.00</v>
      </c>
      <c r="B563" s="11" t="str">
        <f>IF('Anterior-TXT'!A584&lt;&gt;"",RIGHT(LEFT('Anterior-TXT'!A584,51),34),"")</f>
        <v>GARANTIAS E CONTRAGARANTIAS RECEBI</v>
      </c>
      <c r="C563" s="12">
        <f>IF('Anterior-TXT'!A584&lt;&gt;"",VALUE(RIGHT(LEFT('Anterior-TXT'!A584,75),23)),"")</f>
        <v>7338391.1900000004</v>
      </c>
      <c r="D563" s="11" t="str">
        <f>IF('Anterior-TXT'!A584&lt;&gt;"",RIGHT(LEFT('Anterior-TXT'!A584,77),1),"")</f>
        <v>D</v>
      </c>
      <c r="E563" s="13">
        <f>IF('Anterior-TXT'!A584&lt;&gt;"",IF(MOD(VALUE(LEFT(A563,1)),2)=1,IF(D563="D",C563,-C563),IF(D563="C",C563,-C563)),"")</f>
        <v>7338391.1900000004</v>
      </c>
    </row>
    <row r="564" spans="1:5" x14ac:dyDescent="0.2">
      <c r="A564" s="11" t="str">
        <f>IF('Anterior-TXT'!A585&lt;&gt;"",LEFT('Anterior-TXT'!A585,15),"")</f>
        <v>7.1.1.1.1.00.00</v>
      </c>
      <c r="B564" s="11" t="str">
        <f>IF('Anterior-TXT'!A585&lt;&gt;"",RIGHT(LEFT('Anterior-TXT'!A585,51),34),"")</f>
        <v>GARANTIAS E CONTRAGARANTIAS RECEBI</v>
      </c>
      <c r="C564" s="12">
        <f>IF('Anterior-TXT'!A585&lt;&gt;"",VALUE(RIGHT(LEFT('Anterior-TXT'!A585,75),23)),"")</f>
        <v>7338391.1900000004</v>
      </c>
      <c r="D564" s="11" t="str">
        <f>IF('Anterior-TXT'!A585&lt;&gt;"",RIGHT(LEFT('Anterior-TXT'!A585,77),1),"")</f>
        <v>D</v>
      </c>
      <c r="E564" s="13">
        <f>IF('Anterior-TXT'!A585&lt;&gt;"",IF(MOD(VALUE(LEFT(A564,1)),2)=1,IF(D564="D",C564,-C564),IF(D564="C",C564,-C564)),"")</f>
        <v>7338391.1900000004</v>
      </c>
    </row>
    <row r="565" spans="1:5" x14ac:dyDescent="0.2">
      <c r="A565" s="11" t="str">
        <f>IF('Anterior-TXT'!A586&lt;&gt;"",LEFT('Anterior-TXT'!A586,15),"")</f>
        <v>7.1.1.1.1.01.00</v>
      </c>
      <c r="B565" s="11" t="str">
        <f>IF('Anterior-TXT'!A586&lt;&gt;"",RIGHT(LEFT('Anterior-TXT'!A586,51),34),"")</f>
        <v xml:space="preserve">GARANTIAS RECEBIDAS NO PAIS       </v>
      </c>
      <c r="C565" s="12">
        <f>IF('Anterior-TXT'!A586&lt;&gt;"",VALUE(RIGHT(LEFT('Anterior-TXT'!A586,75),23)),"")</f>
        <v>7338391.1900000004</v>
      </c>
      <c r="D565" s="11" t="str">
        <f>IF('Anterior-TXT'!A586&lt;&gt;"",RIGHT(LEFT('Anterior-TXT'!A586,77),1),"")</f>
        <v>D</v>
      </c>
      <c r="E565" s="13">
        <f>IF('Anterior-TXT'!A586&lt;&gt;"",IF(MOD(VALUE(LEFT(A565,1)),2)=1,IF(D565="D",C565,-C565),IF(D565="C",C565,-C565)),"")</f>
        <v>7338391.1900000004</v>
      </c>
    </row>
    <row r="566" spans="1:5" x14ac:dyDescent="0.2">
      <c r="A566" s="11" t="str">
        <f>IF('Anterior-TXT'!A587&lt;&gt;"",LEFT('Anterior-TXT'!A587,15),"")</f>
        <v>7.1.1.2.0.00.00</v>
      </c>
      <c r="B566" s="11" t="str">
        <f>IF('Anterior-TXT'!A587&lt;&gt;"",RIGHT(LEFT('Anterior-TXT'!A587,51),34),"")</f>
        <v>DIREITOS CONVENIADOS E OUTROS INST</v>
      </c>
      <c r="C566" s="12">
        <f>IF('Anterior-TXT'!A587&lt;&gt;"",VALUE(RIGHT(LEFT('Anterior-TXT'!A587,75),23)),"")</f>
        <v>26070991.91</v>
      </c>
      <c r="D566" s="11" t="str">
        <f>IF('Anterior-TXT'!A587&lt;&gt;"",RIGHT(LEFT('Anterior-TXT'!A587,77),1),"")</f>
        <v>D</v>
      </c>
      <c r="E566" s="13">
        <f>IF('Anterior-TXT'!A587&lt;&gt;"",IF(MOD(VALUE(LEFT(A566,1)),2)=1,IF(D566="D",C566,-C566),IF(D566="C",C566,-C566)),"")</f>
        <v>26070991.91</v>
      </c>
    </row>
    <row r="567" spans="1:5" x14ac:dyDescent="0.2">
      <c r="A567" s="11" t="str">
        <f>IF('Anterior-TXT'!A588&lt;&gt;"",LEFT('Anterior-TXT'!A588,15),"")</f>
        <v>7.1.1.2.1.00.00</v>
      </c>
      <c r="B567" s="11" t="str">
        <f>IF('Anterior-TXT'!A588&lt;&gt;"",RIGHT(LEFT('Anterior-TXT'!A588,51),34),"")</f>
        <v>DIREITOS CONVENIADOS E OUTROS INST</v>
      </c>
      <c r="C567" s="12">
        <f>IF('Anterior-TXT'!A588&lt;&gt;"",VALUE(RIGHT(LEFT('Anterior-TXT'!A588,75),23)),"")</f>
        <v>26070991.91</v>
      </c>
      <c r="D567" s="11" t="str">
        <f>IF('Anterior-TXT'!A588&lt;&gt;"",RIGHT(LEFT('Anterior-TXT'!A588,77),1),"")</f>
        <v>D</v>
      </c>
      <c r="E567" s="13">
        <f>IF('Anterior-TXT'!A588&lt;&gt;"",IF(MOD(VALUE(LEFT(A567,1)),2)=1,IF(D567="D",C567,-C567),IF(D567="C",C567,-C567)),"")</f>
        <v>26070991.91</v>
      </c>
    </row>
    <row r="568" spans="1:5" x14ac:dyDescent="0.2">
      <c r="A568" s="11" t="str">
        <f>IF('Anterior-TXT'!A589&lt;&gt;"",LEFT('Anterior-TXT'!A589,15),"")</f>
        <v>7.1.1.2.1.01.00</v>
      </c>
      <c r="B568" s="11" t="str">
        <f>IF('Anterior-TXT'!A589&lt;&gt;"",RIGHT(LEFT('Anterior-TXT'!A589,51),34),"")</f>
        <v>DIREITOS CONVENIADOS E OUTROS INST</v>
      </c>
      <c r="C568" s="12">
        <f>IF('Anterior-TXT'!A589&lt;&gt;"",VALUE(RIGHT(LEFT('Anterior-TXT'!A589,75),23)),"")</f>
        <v>6810238.8300000001</v>
      </c>
      <c r="D568" s="11" t="str">
        <f>IF('Anterior-TXT'!A589&lt;&gt;"",RIGHT(LEFT('Anterior-TXT'!A589,77),1),"")</f>
        <v>D</v>
      </c>
      <c r="E568" s="13">
        <f>IF('Anterior-TXT'!A589&lt;&gt;"",IF(MOD(VALUE(LEFT(A568,1)),2)=1,IF(D568="D",C568,-C568),IF(D568="C",C568,-C568)),"")</f>
        <v>6810238.8300000001</v>
      </c>
    </row>
    <row r="569" spans="1:5" x14ac:dyDescent="0.2">
      <c r="A569" s="11" t="str">
        <f>IF('Anterior-TXT'!A590&lt;&gt;"",LEFT('Anterior-TXT'!A590,15),"")</f>
        <v>7.1.1.2.1.01.01</v>
      </c>
      <c r="B569" s="11" t="str">
        <f>IF('Anterior-TXT'!A590&lt;&gt;"",RIGHT(LEFT('Anterior-TXT'!A590,51),34),"")</f>
        <v xml:space="preserve">VALORES FIRMADOS                  </v>
      </c>
      <c r="C569" s="12">
        <f>IF('Anterior-TXT'!A590&lt;&gt;"",VALUE(RIGHT(LEFT('Anterior-TXT'!A590,75),23)),"")</f>
        <v>6810238.8300000001</v>
      </c>
      <c r="D569" s="11" t="str">
        <f>IF('Anterior-TXT'!A590&lt;&gt;"",RIGHT(LEFT('Anterior-TXT'!A590,77),1),"")</f>
        <v>D</v>
      </c>
      <c r="E569" s="13">
        <f>IF('Anterior-TXT'!A590&lt;&gt;"",IF(MOD(VALUE(LEFT(A569,1)),2)=1,IF(D569="D",C569,-C569),IF(D569="C",C569,-C569)),"")</f>
        <v>6810238.8300000001</v>
      </c>
    </row>
    <row r="570" spans="1:5" x14ac:dyDescent="0.2">
      <c r="A570" s="11" t="str">
        <f>IF('Anterior-TXT'!A591&lt;&gt;"",LEFT('Anterior-TXT'!A591,15),"")</f>
        <v>7.1.1.2.1.02.00</v>
      </c>
      <c r="B570" s="11" t="str">
        <f>IF('Anterior-TXT'!A591&lt;&gt;"",RIGHT(LEFT('Anterior-TXT'!A591,51),34),"")</f>
        <v xml:space="preserve">TERMO DE EXECUCAO DESCENTRALIZADA </v>
      </c>
      <c r="C570" s="12">
        <f>IF('Anterior-TXT'!A591&lt;&gt;"",VALUE(RIGHT(LEFT('Anterior-TXT'!A591,75),23)),"")</f>
        <v>19260753.079999998</v>
      </c>
      <c r="D570" s="11" t="str">
        <f>IF('Anterior-TXT'!A591&lt;&gt;"",RIGHT(LEFT('Anterior-TXT'!A591,77),1),"")</f>
        <v>D</v>
      </c>
      <c r="E570" s="13">
        <f>IF('Anterior-TXT'!A591&lt;&gt;"",IF(MOD(VALUE(LEFT(A570,1)),2)=1,IF(D570="D",C570,-C570),IF(D570="C",C570,-C570)),"")</f>
        <v>19260753.079999998</v>
      </c>
    </row>
    <row r="571" spans="1:5" x14ac:dyDescent="0.2">
      <c r="A571" s="11" t="str">
        <f>IF('Anterior-TXT'!A592&lt;&gt;"",LEFT('Anterior-TXT'!A592,15),"")</f>
        <v>7.1.1.2.1.02.01</v>
      </c>
      <c r="B571" s="11" t="str">
        <f>IF('Anterior-TXT'!A592&lt;&gt;"",RIGHT(LEFT('Anterior-TXT'!A592,51),34),"")</f>
        <v xml:space="preserve">VALORES FIRMADOS                  </v>
      </c>
      <c r="C571" s="12">
        <f>IF('Anterior-TXT'!A592&lt;&gt;"",VALUE(RIGHT(LEFT('Anterior-TXT'!A592,75),23)),"")</f>
        <v>19260753.079999998</v>
      </c>
      <c r="D571" s="11" t="str">
        <f>IF('Anterior-TXT'!A592&lt;&gt;"",RIGHT(LEFT('Anterior-TXT'!A592,77),1),"")</f>
        <v>D</v>
      </c>
      <c r="E571" s="13">
        <f>IF('Anterior-TXT'!A592&lt;&gt;"",IF(MOD(VALUE(LEFT(A571,1)),2)=1,IF(D571="D",C571,-C571),IF(D571="C",C571,-C571)),"")</f>
        <v>19260753.079999998</v>
      </c>
    </row>
    <row r="572" spans="1:5" x14ac:dyDescent="0.2">
      <c r="A572" s="11" t="str">
        <f>IF('Anterior-TXT'!A593&lt;&gt;"",LEFT('Anterior-TXT'!A593,15),"")</f>
        <v>7.1.2.0.0.00.00</v>
      </c>
      <c r="B572" s="11" t="str">
        <f>IF('Anterior-TXT'!A593&lt;&gt;"",RIGHT(LEFT('Anterior-TXT'!A593,51),34),"")</f>
        <v xml:space="preserve">ATOS POTENCIAIS PASSIVOS          </v>
      </c>
      <c r="C572" s="12">
        <f>IF('Anterior-TXT'!A593&lt;&gt;"",VALUE(RIGHT(LEFT('Anterior-TXT'!A593,75),23)),"")</f>
        <v>101626517.38</v>
      </c>
      <c r="D572" s="11" t="str">
        <f>IF('Anterior-TXT'!A593&lt;&gt;"",RIGHT(LEFT('Anterior-TXT'!A593,77),1),"")</f>
        <v>D</v>
      </c>
      <c r="E572" s="13">
        <f>IF('Anterior-TXT'!A593&lt;&gt;"",IF(MOD(VALUE(LEFT(A572,1)),2)=1,IF(D572="D",C572,-C572),IF(D572="C",C572,-C572)),"")</f>
        <v>101626517.38</v>
      </c>
    </row>
    <row r="573" spans="1:5" x14ac:dyDescent="0.2">
      <c r="A573" s="11" t="str">
        <f>IF('Anterior-TXT'!A594&lt;&gt;"",LEFT('Anterior-TXT'!A594,15),"")</f>
        <v>7.1.2.2.0.00.00</v>
      </c>
      <c r="B573" s="11" t="str">
        <f>IF('Anterior-TXT'!A594&lt;&gt;"",RIGHT(LEFT('Anterior-TXT'!A594,51),34),"")</f>
        <v>OBRIGACOES CONVENIADAS E OUTROS IN</v>
      </c>
      <c r="C573" s="12">
        <f>IF('Anterior-TXT'!A594&lt;&gt;"",VALUE(RIGHT(LEFT('Anterior-TXT'!A594,75),23)),"")</f>
        <v>95904.1</v>
      </c>
      <c r="D573" s="11" t="str">
        <f>IF('Anterior-TXT'!A594&lt;&gt;"",RIGHT(LEFT('Anterior-TXT'!A594,77),1),"")</f>
        <v>D</v>
      </c>
      <c r="E573" s="13">
        <f>IF('Anterior-TXT'!A594&lt;&gt;"",IF(MOD(VALUE(LEFT(A573,1)),2)=1,IF(D573="D",C573,-C573),IF(D573="C",C573,-C573)),"")</f>
        <v>95904.1</v>
      </c>
    </row>
    <row r="574" spans="1:5" x14ac:dyDescent="0.2">
      <c r="A574" s="11" t="str">
        <f>IF('Anterior-TXT'!A595&lt;&gt;"",LEFT('Anterior-TXT'!A595,15),"")</f>
        <v>7.1.2.2.1.00.00</v>
      </c>
      <c r="B574" s="11" t="str">
        <f>IF('Anterior-TXT'!A595&lt;&gt;"",RIGHT(LEFT('Anterior-TXT'!A595,51),34),"")</f>
        <v>OBRIGACOES CONVENIADAS E OUTROS IN</v>
      </c>
      <c r="C574" s="12">
        <f>IF('Anterior-TXT'!A595&lt;&gt;"",VALUE(RIGHT(LEFT('Anterior-TXT'!A595,75),23)),"")</f>
        <v>95904.1</v>
      </c>
      <c r="D574" s="11" t="str">
        <f>IF('Anterior-TXT'!A595&lt;&gt;"",RIGHT(LEFT('Anterior-TXT'!A595,77),1),"")</f>
        <v>D</v>
      </c>
      <c r="E574" s="13">
        <f>IF('Anterior-TXT'!A595&lt;&gt;"",IF(MOD(VALUE(LEFT(A574,1)),2)=1,IF(D574="D",C574,-C574),IF(D574="C",C574,-C574)),"")</f>
        <v>95904.1</v>
      </c>
    </row>
    <row r="575" spans="1:5" x14ac:dyDescent="0.2">
      <c r="A575" s="11" t="str">
        <f>IF('Anterior-TXT'!A596&lt;&gt;"",LEFT('Anterior-TXT'!A596,15),"")</f>
        <v>7.1.2.2.1.02.00</v>
      </c>
      <c r="B575" s="11" t="str">
        <f>IF('Anterior-TXT'!A596&lt;&gt;"",RIGHT(LEFT('Anterior-TXT'!A596,51),34),"")</f>
        <v xml:space="preserve">TERMO DE EXECUCAO DESCENTRALIZADA </v>
      </c>
      <c r="C575" s="12">
        <f>IF('Anterior-TXT'!A596&lt;&gt;"",VALUE(RIGHT(LEFT('Anterior-TXT'!A596,75),23)),"")</f>
        <v>95904.1</v>
      </c>
      <c r="D575" s="11" t="str">
        <f>IF('Anterior-TXT'!A596&lt;&gt;"",RIGHT(LEFT('Anterior-TXT'!A596,77),1),"")</f>
        <v>D</v>
      </c>
      <c r="E575" s="13">
        <f>IF('Anterior-TXT'!A596&lt;&gt;"",IF(MOD(VALUE(LEFT(A575,1)),2)=1,IF(D575="D",C575,-C575),IF(D575="C",C575,-C575)),"")</f>
        <v>95904.1</v>
      </c>
    </row>
    <row r="576" spans="1:5" x14ac:dyDescent="0.2">
      <c r="A576" s="11" t="str">
        <f>IF('Anterior-TXT'!A597&lt;&gt;"",LEFT('Anterior-TXT'!A597,15),"")</f>
        <v>7.1.2.2.1.02.01</v>
      </c>
      <c r="B576" s="11" t="str">
        <f>IF('Anterior-TXT'!A597&lt;&gt;"",RIGHT(LEFT('Anterior-TXT'!A597,51),34),"")</f>
        <v xml:space="preserve">VALORES FIRMADOS                  </v>
      </c>
      <c r="C576" s="12">
        <f>IF('Anterior-TXT'!A597&lt;&gt;"",VALUE(RIGHT(LEFT('Anterior-TXT'!A597,75),23)),"")</f>
        <v>95904.1</v>
      </c>
      <c r="D576" s="11" t="str">
        <f>IF('Anterior-TXT'!A597&lt;&gt;"",RIGHT(LEFT('Anterior-TXT'!A597,77),1),"")</f>
        <v>D</v>
      </c>
      <c r="E576" s="13">
        <f>IF('Anterior-TXT'!A597&lt;&gt;"",IF(MOD(VALUE(LEFT(A576,1)),2)=1,IF(D576="D",C576,-C576),IF(D576="C",C576,-C576)),"")</f>
        <v>95904.1</v>
      </c>
    </row>
    <row r="577" spans="1:5" x14ac:dyDescent="0.2">
      <c r="A577" s="11" t="str">
        <f>IF('Anterior-TXT'!A598&lt;&gt;"",LEFT('Anterior-TXT'!A598,15),"")</f>
        <v>7.1.2.3.0.00.00</v>
      </c>
      <c r="B577" s="11" t="str">
        <f>IF('Anterior-TXT'!A598&lt;&gt;"",RIGHT(LEFT('Anterior-TXT'!A598,51),34),"")</f>
        <v xml:space="preserve">OBRIGACOES CONTRATUAIS            </v>
      </c>
      <c r="C577" s="12">
        <f>IF('Anterior-TXT'!A598&lt;&gt;"",VALUE(RIGHT(LEFT('Anterior-TXT'!A598,75),23)),"")</f>
        <v>101530613.28</v>
      </c>
      <c r="D577" s="11" t="str">
        <f>IF('Anterior-TXT'!A598&lt;&gt;"",RIGHT(LEFT('Anterior-TXT'!A598,77),1),"")</f>
        <v>D</v>
      </c>
      <c r="E577" s="13">
        <f>IF('Anterior-TXT'!A598&lt;&gt;"",IF(MOD(VALUE(LEFT(A577,1)),2)=1,IF(D577="D",C577,-C577),IF(D577="C",C577,-C577)),"")</f>
        <v>101530613.28</v>
      </c>
    </row>
    <row r="578" spans="1:5" x14ac:dyDescent="0.2">
      <c r="A578" s="11" t="str">
        <f>IF('Anterior-TXT'!A599&lt;&gt;"",LEFT('Anterior-TXT'!A599,15),"")</f>
        <v>7.1.2.3.1.00.00</v>
      </c>
      <c r="B578" s="11" t="str">
        <f>IF('Anterior-TXT'!A599&lt;&gt;"",RIGHT(LEFT('Anterior-TXT'!A599,51),34),"")</f>
        <v>OBRIGACOES CONTRATUAIS - CONSOLIDA</v>
      </c>
      <c r="C578" s="12">
        <f>IF('Anterior-TXT'!A599&lt;&gt;"",VALUE(RIGHT(LEFT('Anterior-TXT'!A599,75),23)),"")</f>
        <v>101530613.28</v>
      </c>
      <c r="D578" s="11" t="str">
        <f>IF('Anterior-TXT'!A599&lt;&gt;"",RIGHT(LEFT('Anterior-TXT'!A599,77),1),"")</f>
        <v>D</v>
      </c>
      <c r="E578" s="13">
        <f>IF('Anterior-TXT'!A599&lt;&gt;"",IF(MOD(VALUE(LEFT(A578,1)),2)=1,IF(D578="D",C578,-C578),IF(D578="C",C578,-C578)),"")</f>
        <v>101530613.28</v>
      </c>
    </row>
    <row r="579" spans="1:5" x14ac:dyDescent="0.2">
      <c r="A579" s="11" t="str">
        <f>IF('Anterior-TXT'!A600&lt;&gt;"",LEFT('Anterior-TXT'!A600,15),"")</f>
        <v>7.1.2.3.1.01.00</v>
      </c>
      <c r="B579" s="11" t="str">
        <f>IF('Anterior-TXT'!A600&lt;&gt;"",RIGHT(LEFT('Anterior-TXT'!A600,51),34),"")</f>
        <v xml:space="preserve">CONTRATOS DE SEGUROS              </v>
      </c>
      <c r="C579" s="12">
        <f>IF('Anterior-TXT'!A600&lt;&gt;"",VALUE(RIGHT(LEFT('Anterior-TXT'!A600,75),23)),"")</f>
        <v>305473.08</v>
      </c>
      <c r="D579" s="11" t="str">
        <f>IF('Anterior-TXT'!A600&lt;&gt;"",RIGHT(LEFT('Anterior-TXT'!A600,77),1),"")</f>
        <v>D</v>
      </c>
      <c r="E579" s="13">
        <f>IF('Anterior-TXT'!A600&lt;&gt;"",IF(MOD(VALUE(LEFT(A579,1)),2)=1,IF(D579="D",C579,-C579),IF(D579="C",C579,-C579)),"")</f>
        <v>305473.08</v>
      </c>
    </row>
    <row r="580" spans="1:5" x14ac:dyDescent="0.2">
      <c r="A580" s="11" t="str">
        <f>IF('Anterior-TXT'!A601&lt;&gt;"",LEFT('Anterior-TXT'!A601,15),"")</f>
        <v>7.1.2.3.1.02.00</v>
      </c>
      <c r="B580" s="11" t="str">
        <f>IF('Anterior-TXT'!A601&lt;&gt;"",RIGHT(LEFT('Anterior-TXT'!A601,51),34),"")</f>
        <v xml:space="preserve">CONTRATOS DE SERVICOS             </v>
      </c>
      <c r="C580" s="12">
        <f>IF('Anterior-TXT'!A601&lt;&gt;"",VALUE(RIGHT(LEFT('Anterior-TXT'!A601,75),23)),"")</f>
        <v>97112770.109999999</v>
      </c>
      <c r="D580" s="11" t="str">
        <f>IF('Anterior-TXT'!A601&lt;&gt;"",RIGHT(LEFT('Anterior-TXT'!A601,77),1),"")</f>
        <v>D</v>
      </c>
      <c r="E580" s="13">
        <f>IF('Anterior-TXT'!A601&lt;&gt;"",IF(MOD(VALUE(LEFT(A580,1)),2)=1,IF(D580="D",C580,-C580),IF(D580="C",C580,-C580)),"")</f>
        <v>97112770.109999999</v>
      </c>
    </row>
    <row r="581" spans="1:5" x14ac:dyDescent="0.2">
      <c r="A581" s="11" t="str">
        <f>IF('Anterior-TXT'!A602&lt;&gt;"",LEFT('Anterior-TXT'!A602,15),"")</f>
        <v>7.1.2.3.1.03.00</v>
      </c>
      <c r="B581" s="11" t="str">
        <f>IF('Anterior-TXT'!A602&lt;&gt;"",RIGHT(LEFT('Anterior-TXT'!A602,51),34),"")</f>
        <v xml:space="preserve">CONTRATOS DE ALUGUEIS             </v>
      </c>
      <c r="C581" s="12">
        <f>IF('Anterior-TXT'!A602&lt;&gt;"",VALUE(RIGHT(LEFT('Anterior-TXT'!A602,75),23)),"")</f>
        <v>1444554.86</v>
      </c>
      <c r="D581" s="11" t="str">
        <f>IF('Anterior-TXT'!A602&lt;&gt;"",RIGHT(LEFT('Anterior-TXT'!A602,77),1),"")</f>
        <v>D</v>
      </c>
      <c r="E581" s="13">
        <f>IF('Anterior-TXT'!A602&lt;&gt;"",IF(MOD(VALUE(LEFT(A581,1)),2)=1,IF(D581="D",C581,-C581),IF(D581="C",C581,-C581)),"")</f>
        <v>1444554.86</v>
      </c>
    </row>
    <row r="582" spans="1:5" x14ac:dyDescent="0.2">
      <c r="A582" s="11" t="str">
        <f>IF('Anterior-TXT'!A603&lt;&gt;"",LEFT('Anterior-TXT'!A603,15),"")</f>
        <v>7.1.2.3.1.04.00</v>
      </c>
      <c r="B582" s="11" t="str">
        <f>IF('Anterior-TXT'!A603&lt;&gt;"",RIGHT(LEFT('Anterior-TXT'!A603,51),34),"")</f>
        <v xml:space="preserve">CONTRATOS DE FORNECIMENTO DE BENS </v>
      </c>
      <c r="C582" s="12">
        <f>IF('Anterior-TXT'!A603&lt;&gt;"",VALUE(RIGHT(LEFT('Anterior-TXT'!A603,75),23)),"")</f>
        <v>2667815.23</v>
      </c>
      <c r="D582" s="11" t="str">
        <f>IF('Anterior-TXT'!A603&lt;&gt;"",RIGHT(LEFT('Anterior-TXT'!A603,77),1),"")</f>
        <v>D</v>
      </c>
      <c r="E582" s="13">
        <f>IF('Anterior-TXT'!A603&lt;&gt;"",IF(MOD(VALUE(LEFT(A582,1)),2)=1,IF(D582="D",C582,-C582),IF(D582="C",C582,-C582)),"")</f>
        <v>2667815.23</v>
      </c>
    </row>
    <row r="583" spans="1:5" x14ac:dyDescent="0.2">
      <c r="A583" s="11" t="str">
        <f>IF('Anterior-TXT'!A604&lt;&gt;"",LEFT('Anterior-TXT'!A604,15),"")</f>
        <v>7.2.0.0.0.00.00</v>
      </c>
      <c r="B583" s="11" t="str">
        <f>IF('Anterior-TXT'!A604&lt;&gt;"",RIGHT(LEFT('Anterior-TXT'!A604,51),34),"")</f>
        <v xml:space="preserve">ADMINISTRACAO FINANCEIRA          </v>
      </c>
      <c r="C583" s="12">
        <f>IF('Anterior-TXT'!A604&lt;&gt;"",VALUE(RIGHT(LEFT('Anterior-TXT'!A604,75),23)),"")</f>
        <v>793268996.07000005</v>
      </c>
      <c r="D583" s="11" t="str">
        <f>IF('Anterior-TXT'!A604&lt;&gt;"",RIGHT(LEFT('Anterior-TXT'!A604,77),1),"")</f>
        <v>D</v>
      </c>
      <c r="E583" s="13">
        <f>IF('Anterior-TXT'!A604&lt;&gt;"",IF(MOD(VALUE(LEFT(A583,1)),2)=1,IF(D583="D",C583,-C583),IF(D583="C",C583,-C583)),"")</f>
        <v>793268996.07000005</v>
      </c>
    </row>
    <row r="584" spans="1:5" x14ac:dyDescent="0.2">
      <c r="A584" s="11" t="str">
        <f>IF('Anterior-TXT'!A605&lt;&gt;"",LEFT('Anterior-TXT'!A605,15),"")</f>
        <v>7.2.1.0.0.00.00</v>
      </c>
      <c r="B584" s="11" t="str">
        <f>IF('Anterior-TXT'!A605&lt;&gt;"",RIGHT(LEFT('Anterior-TXT'!A605,51),34),"")</f>
        <v xml:space="preserve">DISPONIBILIDADES POR DESTINACAO   </v>
      </c>
      <c r="C584" s="12">
        <f>IF('Anterior-TXT'!A605&lt;&gt;"",VALUE(RIGHT(LEFT('Anterior-TXT'!A605,75),23)),"")</f>
        <v>316703910.07999998</v>
      </c>
      <c r="D584" s="11" t="str">
        <f>IF('Anterior-TXT'!A605&lt;&gt;"",RIGHT(LEFT('Anterior-TXT'!A605,77),1),"")</f>
        <v>D</v>
      </c>
      <c r="E584" s="13">
        <f>IF('Anterior-TXT'!A605&lt;&gt;"",IF(MOD(VALUE(LEFT(A584,1)),2)=1,IF(D584="D",C584,-C584),IF(D584="C",C584,-C584)),"")</f>
        <v>316703910.07999998</v>
      </c>
    </row>
    <row r="585" spans="1:5" x14ac:dyDescent="0.2">
      <c r="A585" s="11" t="str">
        <f>IF('Anterior-TXT'!A606&lt;&gt;"",LEFT('Anterior-TXT'!A606,15),"")</f>
        <v>7.2.1.1.0.00.00</v>
      </c>
      <c r="B585" s="11" t="str">
        <f>IF('Anterior-TXT'!A606&lt;&gt;"",RIGHT(LEFT('Anterior-TXT'!A606,51),34),"")</f>
        <v>CONTROLE DA DISPONIBILIDADE DE REC</v>
      </c>
      <c r="C585" s="12">
        <f>IF('Anterior-TXT'!A606&lt;&gt;"",VALUE(RIGHT(LEFT('Anterior-TXT'!A606,75),23)),"")</f>
        <v>316703910.07999998</v>
      </c>
      <c r="D585" s="11" t="str">
        <f>IF('Anterior-TXT'!A606&lt;&gt;"",RIGHT(LEFT('Anterior-TXT'!A606,77),1),"")</f>
        <v>D</v>
      </c>
      <c r="E585" s="13">
        <f>IF('Anterior-TXT'!A606&lt;&gt;"",IF(MOD(VALUE(LEFT(A585,1)),2)=1,IF(D585="D",C585,-C585),IF(D585="C",C585,-C585)),"")</f>
        <v>316703910.07999998</v>
      </c>
    </row>
    <row r="586" spans="1:5" x14ac:dyDescent="0.2">
      <c r="A586" s="11" t="str">
        <f>IF('Anterior-TXT'!A607&lt;&gt;"",LEFT('Anterior-TXT'!A607,15),"")</f>
        <v>7.2.1.1.1.00.00</v>
      </c>
      <c r="B586" s="11" t="str">
        <f>IF('Anterior-TXT'!A607&lt;&gt;"",RIGHT(LEFT('Anterior-TXT'!A607,51),34),"")</f>
        <v xml:space="preserve">DISPONIBILIDADE DE RECURSOS       </v>
      </c>
      <c r="C586" s="12">
        <f>IF('Anterior-TXT'!A607&lt;&gt;"",VALUE(RIGHT(LEFT('Anterior-TXT'!A607,75),23)),"")</f>
        <v>316703910.07999998</v>
      </c>
      <c r="D586" s="11" t="str">
        <f>IF('Anterior-TXT'!A607&lt;&gt;"",RIGHT(LEFT('Anterior-TXT'!A607,77),1),"")</f>
        <v>D</v>
      </c>
      <c r="E586" s="13">
        <f>IF('Anterior-TXT'!A607&lt;&gt;"",IF(MOD(VALUE(LEFT(A586,1)),2)=1,IF(D586="D",C586,-C586),IF(D586="C",C586,-C586)),"")</f>
        <v>316703910.07999998</v>
      </c>
    </row>
    <row r="587" spans="1:5" x14ac:dyDescent="0.2">
      <c r="A587" s="11" t="str">
        <f>IF('Anterior-TXT'!A608&lt;&gt;"",LEFT('Anterior-TXT'!A608,15),"")</f>
        <v>7.2.2.0.0.00.00</v>
      </c>
      <c r="B587" s="11" t="str">
        <f>IF('Anterior-TXT'!A608&lt;&gt;"",RIGHT(LEFT('Anterior-TXT'!A608,51),34),"")</f>
        <v xml:space="preserve">PROGRAMACAO FINANCEIRA            </v>
      </c>
      <c r="C587" s="12">
        <f>IF('Anterior-TXT'!A608&lt;&gt;"",VALUE(RIGHT(LEFT('Anterior-TXT'!A608,75),23)),"")</f>
        <v>404293650</v>
      </c>
      <c r="D587" s="11" t="str">
        <f>IF('Anterior-TXT'!A608&lt;&gt;"",RIGHT(LEFT('Anterior-TXT'!A608,77),1),"")</f>
        <v>D</v>
      </c>
      <c r="E587" s="13">
        <f>IF('Anterior-TXT'!A608&lt;&gt;"",IF(MOD(VALUE(LEFT(A587,1)),2)=1,IF(D587="D",C587,-C587),IF(D587="C",C587,-C587)),"")</f>
        <v>404293650</v>
      </c>
    </row>
    <row r="588" spans="1:5" x14ac:dyDescent="0.2">
      <c r="A588" s="11" t="str">
        <f>IF('Anterior-TXT'!A609&lt;&gt;"",LEFT('Anterior-TXT'!A609,15),"")</f>
        <v>7.2.2.1.0.00.00</v>
      </c>
      <c r="B588" s="11" t="str">
        <f>IF('Anterior-TXT'!A609&lt;&gt;"",RIGHT(LEFT('Anterior-TXT'!A609,51),34),"")</f>
        <v xml:space="preserve">CONCESSAO DE RECURSOS FINANCEIROS </v>
      </c>
      <c r="C588" s="12">
        <f>IF('Anterior-TXT'!A609&lt;&gt;"",VALUE(RIGHT(LEFT('Anterior-TXT'!A609,75),23)),"")</f>
        <v>103825.86</v>
      </c>
      <c r="D588" s="11" t="str">
        <f>IF('Anterior-TXT'!A609&lt;&gt;"",RIGHT(LEFT('Anterior-TXT'!A609,77),1),"")</f>
        <v>D</v>
      </c>
      <c r="E588" s="13">
        <f>IF('Anterior-TXT'!A609&lt;&gt;"",IF(MOD(VALUE(LEFT(A588,1)),2)=1,IF(D588="D",C588,-C588),IF(D588="C",C588,-C588)),"")</f>
        <v>103825.86</v>
      </c>
    </row>
    <row r="589" spans="1:5" x14ac:dyDescent="0.2">
      <c r="A589" s="11" t="str">
        <f>IF('Anterior-TXT'!A610&lt;&gt;"",LEFT('Anterior-TXT'!A610,15),"")</f>
        <v>7.2.2.1.2.00.00</v>
      </c>
      <c r="B589" s="11" t="str">
        <f>IF('Anterior-TXT'!A610&lt;&gt;"",RIGHT(LEFT('Anterior-TXT'!A610,51),34),"")</f>
        <v xml:space="preserve">CONCESSAO DE REPASSES             </v>
      </c>
      <c r="C589" s="12">
        <f>IF('Anterior-TXT'!A610&lt;&gt;"",VALUE(RIGHT(LEFT('Anterior-TXT'!A610,75),23)),"")</f>
        <v>93183.3</v>
      </c>
      <c r="D589" s="11" t="str">
        <f>IF('Anterior-TXT'!A610&lt;&gt;"",RIGHT(LEFT('Anterior-TXT'!A610,77),1),"")</f>
        <v>D</v>
      </c>
      <c r="E589" s="13">
        <f>IF('Anterior-TXT'!A610&lt;&gt;"",IF(MOD(VALUE(LEFT(A589,1)),2)=1,IF(D589="D",C589,-C589),IF(D589="C",C589,-C589)),"")</f>
        <v>93183.3</v>
      </c>
    </row>
    <row r="590" spans="1:5" x14ac:dyDescent="0.2">
      <c r="A590" s="11" t="str">
        <f>IF('Anterior-TXT'!A611&lt;&gt;"",LEFT('Anterior-TXT'!A611,15),"")</f>
        <v>7.2.2.1.4.00.00</v>
      </c>
      <c r="B590" s="11" t="str">
        <f>IF('Anterior-TXT'!A611&lt;&gt;"",RIGHT(LEFT('Anterior-TXT'!A611,51),34),"")</f>
        <v xml:space="preserve">RESTOS A PAGAR                    </v>
      </c>
      <c r="C590" s="12">
        <f>IF('Anterior-TXT'!A611&lt;&gt;"",VALUE(RIGHT(LEFT('Anterior-TXT'!A611,75),23)),"")</f>
        <v>10642.56</v>
      </c>
      <c r="D590" s="11" t="str">
        <f>IF('Anterior-TXT'!A611&lt;&gt;"",RIGHT(LEFT('Anterior-TXT'!A611,77),1),"")</f>
        <v>D</v>
      </c>
      <c r="E590" s="13">
        <f>IF('Anterior-TXT'!A611&lt;&gt;"",IF(MOD(VALUE(LEFT(A590,1)),2)=1,IF(D590="D",C590,-C590),IF(D590="C",C590,-C590)),"")</f>
        <v>10642.56</v>
      </c>
    </row>
    <row r="591" spans="1:5" x14ac:dyDescent="0.2">
      <c r="A591" s="11" t="str">
        <f>IF('Anterior-TXT'!A612&lt;&gt;"",LEFT('Anterior-TXT'!A612,15),"")</f>
        <v>7.2.2.2.0.00.00</v>
      </c>
      <c r="B591" s="11" t="str">
        <f>IF('Anterior-TXT'!A612&lt;&gt;"",RIGHT(LEFT('Anterior-TXT'!A612,51),34),"")</f>
        <v>RECEBIMENTO DE RECURSOS FINANCEIRO</v>
      </c>
      <c r="C591" s="12">
        <f>IF('Anterior-TXT'!A612&lt;&gt;"",VALUE(RIGHT(LEFT('Anterior-TXT'!A612,75),23)),"")</f>
        <v>404189824.13999999</v>
      </c>
      <c r="D591" s="11" t="str">
        <f>IF('Anterior-TXT'!A612&lt;&gt;"",RIGHT(LEFT('Anterior-TXT'!A612,77),1),"")</f>
        <v>D</v>
      </c>
      <c r="E591" s="13">
        <f>IF('Anterior-TXT'!A612&lt;&gt;"",IF(MOD(VALUE(LEFT(A591,1)),2)=1,IF(D591="D",C591,-C591),IF(D591="C",C591,-C591)),"")</f>
        <v>404189824.13999999</v>
      </c>
    </row>
    <row r="592" spans="1:5" x14ac:dyDescent="0.2">
      <c r="A592" s="11" t="str">
        <f>IF('Anterior-TXT'!A613&lt;&gt;"",LEFT('Anterior-TXT'!A613,15),"")</f>
        <v>7.2.2.2.2.00.00</v>
      </c>
      <c r="B592" s="11" t="str">
        <f>IF('Anterior-TXT'!A613&lt;&gt;"",RIGHT(LEFT('Anterior-TXT'!A613,51),34),"")</f>
        <v xml:space="preserve">RECEBIMENTO DE REPASSES           </v>
      </c>
      <c r="C592" s="12">
        <f>IF('Anterior-TXT'!A613&lt;&gt;"",VALUE(RIGHT(LEFT('Anterior-TXT'!A613,75),23)),"")</f>
        <v>315923164.41000003</v>
      </c>
      <c r="D592" s="11" t="str">
        <f>IF('Anterior-TXT'!A613&lt;&gt;"",RIGHT(LEFT('Anterior-TXT'!A613,77),1),"")</f>
        <v>D</v>
      </c>
      <c r="E592" s="13">
        <f>IF('Anterior-TXT'!A613&lt;&gt;"",IF(MOD(VALUE(LEFT(A592,1)),2)=1,IF(D592="D",C592,-C592),IF(D592="C",C592,-C592)),"")</f>
        <v>315923164.41000003</v>
      </c>
    </row>
    <row r="593" spans="1:5" x14ac:dyDescent="0.2">
      <c r="A593" s="11" t="str">
        <f>IF('Anterior-TXT'!A614&lt;&gt;"",LEFT('Anterior-TXT'!A614,15),"")</f>
        <v>7.2.2.2.4.00.00</v>
      </c>
      <c r="B593" s="11" t="str">
        <f>IF('Anterior-TXT'!A614&lt;&gt;"",RIGHT(LEFT('Anterior-TXT'!A614,51),34),"")</f>
        <v xml:space="preserve">RESTOS A PAGAR                    </v>
      </c>
      <c r="C593" s="12">
        <f>IF('Anterior-TXT'!A614&lt;&gt;"",VALUE(RIGHT(LEFT('Anterior-TXT'!A614,75),23)),"")</f>
        <v>88266659.730000004</v>
      </c>
      <c r="D593" s="11" t="str">
        <f>IF('Anterior-TXT'!A614&lt;&gt;"",RIGHT(LEFT('Anterior-TXT'!A614,77),1),"")</f>
        <v>D</v>
      </c>
      <c r="E593" s="13">
        <f>IF('Anterior-TXT'!A614&lt;&gt;"",IF(MOD(VALUE(LEFT(A593,1)),2)=1,IF(D593="D",C593,-C593),IF(D593="C",C593,-C593)),"")</f>
        <v>88266659.730000004</v>
      </c>
    </row>
    <row r="594" spans="1:5" x14ac:dyDescent="0.2">
      <c r="A594" s="11" t="str">
        <f>IF('Anterior-TXT'!A615&lt;&gt;"",LEFT('Anterior-TXT'!A615,15),"")</f>
        <v>7.2.3.0.0.00.00</v>
      </c>
      <c r="B594" s="11" t="str">
        <f>IF('Anterior-TXT'!A615&lt;&gt;"",RIGHT(LEFT('Anterior-TXT'!A615,51),34),"")</f>
        <v xml:space="preserve">INSCRICAO DO LIMITE ORCAMENTARIO  </v>
      </c>
      <c r="C594" s="12">
        <f>IF('Anterior-TXT'!A615&lt;&gt;"",VALUE(RIGHT(LEFT('Anterior-TXT'!A615,75),23)),"")</f>
        <v>64070279.740000002</v>
      </c>
      <c r="D594" s="11" t="str">
        <f>IF('Anterior-TXT'!A615&lt;&gt;"",RIGHT(LEFT('Anterior-TXT'!A615,77),1),"")</f>
        <v>D</v>
      </c>
      <c r="E594" s="13">
        <f>IF('Anterior-TXT'!A615&lt;&gt;"",IF(MOD(VALUE(LEFT(A594,1)),2)=1,IF(D594="D",C594,-C594),IF(D594="C",C594,-C594)),"")</f>
        <v>64070279.740000002</v>
      </c>
    </row>
    <row r="595" spans="1:5" x14ac:dyDescent="0.2">
      <c r="A595" s="11" t="str">
        <f>IF('Anterior-TXT'!A616&lt;&gt;"",LEFT('Anterior-TXT'!A616,15),"")</f>
        <v>7.2.3.2.0.00.00</v>
      </c>
      <c r="B595" s="11" t="str">
        <f>IF('Anterior-TXT'!A616&lt;&gt;"",RIGHT(LEFT('Anterior-TXT'!A616,51),34),"")</f>
        <v>CONTROLE DAS OUTRAS UNIDADES GESTO</v>
      </c>
      <c r="C595" s="12">
        <f>IF('Anterior-TXT'!A616&lt;&gt;"",VALUE(RIGHT(LEFT('Anterior-TXT'!A616,75),23)),"")</f>
        <v>64070279.740000002</v>
      </c>
      <c r="D595" s="11" t="str">
        <f>IF('Anterior-TXT'!A616&lt;&gt;"",RIGHT(LEFT('Anterior-TXT'!A616,77),1),"")</f>
        <v>D</v>
      </c>
      <c r="E595" s="13">
        <f>IF('Anterior-TXT'!A616&lt;&gt;"",IF(MOD(VALUE(LEFT(A595,1)),2)=1,IF(D595="D",C595,-C595),IF(D595="C",C595,-C595)),"")</f>
        <v>64070279.740000002</v>
      </c>
    </row>
    <row r="596" spans="1:5" x14ac:dyDescent="0.2">
      <c r="A596" s="11" t="str">
        <f>IF('Anterior-TXT'!A617&lt;&gt;"",LEFT('Anterior-TXT'!A617,15),"")</f>
        <v>7.2.3.2.0.02.00</v>
      </c>
      <c r="B596" s="11" t="str">
        <f>IF('Anterior-TXT'!A617&lt;&gt;"",RIGHT(LEFT('Anterior-TXT'!A617,51),34),"")</f>
        <v xml:space="preserve">LIMITE ORCAMENTARIO RECEBIDO      </v>
      </c>
      <c r="C596" s="12">
        <f>IF('Anterior-TXT'!A617&lt;&gt;"",VALUE(RIGHT(LEFT('Anterior-TXT'!A617,75),23)),"")</f>
        <v>58680093.969999999</v>
      </c>
      <c r="D596" s="11" t="str">
        <f>IF('Anterior-TXT'!A617&lt;&gt;"",RIGHT(LEFT('Anterior-TXT'!A617,77),1),"")</f>
        <v>D</v>
      </c>
      <c r="E596" s="13">
        <f>IF('Anterior-TXT'!A617&lt;&gt;"",IF(MOD(VALUE(LEFT(A596,1)),2)=1,IF(D596="D",C596,-C596),IF(D596="C",C596,-C596)),"")</f>
        <v>58680093.969999999</v>
      </c>
    </row>
    <row r="597" spans="1:5" x14ac:dyDescent="0.2">
      <c r="A597" s="11" t="str">
        <f>IF('Anterior-TXT'!A618&lt;&gt;"",LEFT('Anterior-TXT'!A618,15),"")</f>
        <v>7.2.3.2.0.06.00</v>
      </c>
      <c r="B597" s="11" t="str">
        <f>IF('Anterior-TXT'!A618&lt;&gt;"",RIGHT(LEFT('Anterior-TXT'!A618,51),34),"")</f>
        <v>LIMITE ORC. RECEBIDO POR TRANSF. E</v>
      </c>
      <c r="C597" s="12">
        <f>IF('Anterior-TXT'!A618&lt;&gt;"",VALUE(RIGHT(LEFT('Anterior-TXT'!A618,75),23)),"")</f>
        <v>2053593.6</v>
      </c>
      <c r="D597" s="11" t="str">
        <f>IF('Anterior-TXT'!A618&lt;&gt;"",RIGHT(LEFT('Anterior-TXT'!A618,77),1),"")</f>
        <v>D</v>
      </c>
      <c r="E597" s="13">
        <f>IF('Anterior-TXT'!A618&lt;&gt;"",IF(MOD(VALUE(LEFT(A597,1)),2)=1,IF(D597="D",C597,-C597),IF(D597="C",C597,-C597)),"")</f>
        <v>2053593.6</v>
      </c>
    </row>
    <row r="598" spans="1:5" x14ac:dyDescent="0.2">
      <c r="A598" s="11" t="str">
        <f>IF('Anterior-TXT'!A619&lt;&gt;"",LEFT('Anterior-TXT'!A619,15),"")</f>
        <v>7.2.3.2.0.07.00</v>
      </c>
      <c r="B598" s="11" t="str">
        <f>IF('Anterior-TXT'!A619&lt;&gt;"",RIGHT(LEFT('Anterior-TXT'!A619,51),34),"")</f>
        <v>LIMITE ORC.ANULADO PELA UG DA UO -</v>
      </c>
      <c r="C598" s="12">
        <f>IF('Anterior-TXT'!A619&lt;&gt;"",VALUE(RIGHT(LEFT('Anterior-TXT'!A619,75),23)),"")</f>
        <v>2322830.7799999998</v>
      </c>
      <c r="D598" s="11" t="str">
        <f>IF('Anterior-TXT'!A619&lt;&gt;"",RIGHT(LEFT('Anterior-TXT'!A619,77),1),"")</f>
        <v>D</v>
      </c>
      <c r="E598" s="13">
        <f>IF('Anterior-TXT'!A619&lt;&gt;"",IF(MOD(VALUE(LEFT(A598,1)),2)=1,IF(D598="D",C598,-C598),IF(D598="C",C598,-C598)),"")</f>
        <v>2322830.7799999998</v>
      </c>
    </row>
    <row r="599" spans="1:5" x14ac:dyDescent="0.2">
      <c r="A599" s="11" t="str">
        <f>IF('Anterior-TXT'!A620&lt;&gt;"",LEFT('Anterior-TXT'!A620,15),"")</f>
        <v>7.2.3.2.0.09.00</v>
      </c>
      <c r="B599" s="11" t="str">
        <f>IF('Anterior-TXT'!A620&lt;&gt;"",RIGHT(LEFT('Anterior-TXT'!A620,51),34),"")</f>
        <v>LIMITE ORC.ANULADO-DESCENT.EXTERNA</v>
      </c>
      <c r="C599" s="12">
        <f>IF('Anterior-TXT'!A620&lt;&gt;"",VALUE(RIGHT(LEFT('Anterior-TXT'!A620,75),23)),"")</f>
        <v>0.19</v>
      </c>
      <c r="D599" s="11" t="str">
        <f>IF('Anterior-TXT'!A620&lt;&gt;"",RIGHT(LEFT('Anterior-TXT'!A620,77),1),"")</f>
        <v>D</v>
      </c>
      <c r="E599" s="13">
        <f>IF('Anterior-TXT'!A620&lt;&gt;"",IF(MOD(VALUE(LEFT(A599,1)),2)=1,IF(D599="D",C599,-C599),IF(D599="C",C599,-C599)),"")</f>
        <v>0.19</v>
      </c>
    </row>
    <row r="600" spans="1:5" x14ac:dyDescent="0.2">
      <c r="A600" s="11" t="str">
        <f>IF('Anterior-TXT'!A621&lt;&gt;"",LEFT('Anterior-TXT'!A621,15),"")</f>
        <v>7.2.3.2.0.10.00</v>
      </c>
      <c r="B600" s="11" t="str">
        <f>IF('Anterior-TXT'!A621&lt;&gt;"",RIGHT(LEFT('Anterior-TXT'!A621,51),34),"")</f>
        <v>LIMITE ORCAMENTARIO RECEBIDO -ENCE</v>
      </c>
      <c r="C600" s="12">
        <f>IF('Anterior-TXT'!A621&lt;&gt;"",VALUE(RIGHT(LEFT('Anterior-TXT'!A621,75),23)),"")</f>
        <v>1013761.2</v>
      </c>
      <c r="D600" s="11" t="str">
        <f>IF('Anterior-TXT'!A621&lt;&gt;"",RIGHT(LEFT('Anterior-TXT'!A621,77),1),"")</f>
        <v>D</v>
      </c>
      <c r="E600" s="13">
        <f>IF('Anterior-TXT'!A621&lt;&gt;"",IF(MOD(VALUE(LEFT(A600,1)),2)=1,IF(D600="D",C600,-C600),IF(D600="C",C600,-C600)),"")</f>
        <v>1013761.2</v>
      </c>
    </row>
    <row r="601" spans="1:5" x14ac:dyDescent="0.2">
      <c r="A601" s="11" t="str">
        <f>IF('Anterior-TXT'!A622&lt;&gt;"",LEFT('Anterior-TXT'!A622,15),"")</f>
        <v>7.2.4.0.0.00.00</v>
      </c>
      <c r="B601" s="11" t="str">
        <f>IF('Anterior-TXT'!A622&lt;&gt;"",RIGHT(LEFT('Anterior-TXT'!A622,51),34),"")</f>
        <v xml:space="preserve">CONTROLES DA ARRECADACAO          </v>
      </c>
      <c r="C601" s="12">
        <f>IF('Anterior-TXT'!A622&lt;&gt;"",VALUE(RIGHT(LEFT('Anterior-TXT'!A622,75),23)),"")</f>
        <v>8201156.25</v>
      </c>
      <c r="D601" s="11" t="str">
        <f>IF('Anterior-TXT'!A622&lt;&gt;"",RIGHT(LEFT('Anterior-TXT'!A622,77),1),"")</f>
        <v>D</v>
      </c>
      <c r="E601" s="13">
        <f>IF('Anterior-TXT'!A622&lt;&gt;"",IF(MOD(VALUE(LEFT(A601,1)),2)=1,IF(D601="D",C601,-C601),IF(D601="C",C601,-C601)),"")</f>
        <v>8201156.25</v>
      </c>
    </row>
    <row r="602" spans="1:5" x14ac:dyDescent="0.2">
      <c r="A602" s="11" t="str">
        <f>IF('Anterior-TXT'!A623&lt;&gt;"",LEFT('Anterior-TXT'!A623,15),"")</f>
        <v>7.2.4.2.0.00.00</v>
      </c>
      <c r="B602" s="11" t="str">
        <f>IF('Anterior-TXT'!A623&lt;&gt;"",RIGHT(LEFT('Anterior-TXT'!A623,51),34),"")</f>
        <v xml:space="preserve">CONTROLES DE GUIA DE RECOLHIMENTO </v>
      </c>
      <c r="C602" s="12">
        <f>IF('Anterior-TXT'!A623&lt;&gt;"",VALUE(RIGHT(LEFT('Anterior-TXT'!A623,75),23)),"")</f>
        <v>8201156.25</v>
      </c>
      <c r="D602" s="11" t="str">
        <f>IF('Anterior-TXT'!A623&lt;&gt;"",RIGHT(LEFT('Anterior-TXT'!A623,77),1),"")</f>
        <v>D</v>
      </c>
      <c r="E602" s="13">
        <f>IF('Anterior-TXT'!A623&lt;&gt;"",IF(MOD(VALUE(LEFT(A602,1)),2)=1,IF(D602="D",C602,-C602),IF(D602="C",C602,-C602)),"")</f>
        <v>8201156.25</v>
      </c>
    </row>
    <row r="603" spans="1:5" x14ac:dyDescent="0.2">
      <c r="A603" s="11" t="str">
        <f>IF('Anterior-TXT'!A624&lt;&gt;"",LEFT('Anterior-TXT'!A624,15),"")</f>
        <v>7.2.4.2.1.00.00</v>
      </c>
      <c r="B603" s="11" t="str">
        <f>IF('Anterior-TXT'!A624&lt;&gt;"",RIGHT(LEFT('Anterior-TXT'!A624,51),34),"")</f>
        <v>CONTROLES DE GRU POR CODIGO DE REC</v>
      </c>
      <c r="C603" s="12">
        <f>IF('Anterior-TXT'!A624&lt;&gt;"",VALUE(RIGHT(LEFT('Anterior-TXT'!A624,75),23)),"")</f>
        <v>2733718.75</v>
      </c>
      <c r="D603" s="11" t="str">
        <f>IF('Anterior-TXT'!A624&lt;&gt;"",RIGHT(LEFT('Anterior-TXT'!A624,77),1),"")</f>
        <v>D</v>
      </c>
      <c r="E603" s="13">
        <f>IF('Anterior-TXT'!A624&lt;&gt;"",IF(MOD(VALUE(LEFT(A603,1)),2)=1,IF(D603="D",C603,-C603),IF(D603="C",C603,-C603)),"")</f>
        <v>2733718.75</v>
      </c>
    </row>
    <row r="604" spans="1:5" x14ac:dyDescent="0.2">
      <c r="A604" s="11" t="str">
        <f>IF('Anterior-TXT'!A625&lt;&gt;"",LEFT('Anterior-TXT'!A625,15),"")</f>
        <v>7.2.4.2.1.01.00</v>
      </c>
      <c r="B604" s="11" t="str">
        <f>IF('Anterior-TXT'!A625&lt;&gt;"",RIGHT(LEFT('Anterior-TXT'!A625,51),34),"")</f>
        <v>ARRECADACAO LIQUIDA POR COD DE REC</v>
      </c>
      <c r="C604" s="12">
        <f>IF('Anterior-TXT'!A625&lt;&gt;"",VALUE(RIGHT(LEFT('Anterior-TXT'!A625,75),23)),"")</f>
        <v>2733718.75</v>
      </c>
      <c r="D604" s="11" t="str">
        <f>IF('Anterior-TXT'!A625&lt;&gt;"",RIGHT(LEFT('Anterior-TXT'!A625,77),1),"")</f>
        <v>D</v>
      </c>
      <c r="E604" s="13">
        <f>IF('Anterior-TXT'!A625&lt;&gt;"",IF(MOD(VALUE(LEFT(A604,1)),2)=1,IF(D604="D",C604,-C604),IF(D604="C",C604,-C604)),"")</f>
        <v>2733718.75</v>
      </c>
    </row>
    <row r="605" spans="1:5" x14ac:dyDescent="0.2">
      <c r="A605" s="11" t="str">
        <f>IF('Anterior-TXT'!A626&lt;&gt;"",LEFT('Anterior-TXT'!A626,15),"")</f>
        <v>7.2.4.2.2.00.00</v>
      </c>
      <c r="B605" s="11" t="str">
        <f>IF('Anterior-TXT'!A626&lt;&gt;"",RIGHT(LEFT('Anterior-TXT'!A626,51),34),"")</f>
        <v>CONTROLES DE GRU POR COD DE DEST P</v>
      </c>
      <c r="C605" s="12">
        <f>IF('Anterior-TXT'!A626&lt;&gt;"",VALUE(RIGHT(LEFT('Anterior-TXT'!A626,75),23)),"")</f>
        <v>2733718.75</v>
      </c>
      <c r="D605" s="11" t="str">
        <f>IF('Anterior-TXT'!A626&lt;&gt;"",RIGHT(LEFT('Anterior-TXT'!A626,77),1),"")</f>
        <v>D</v>
      </c>
      <c r="E605" s="13">
        <f>IF('Anterior-TXT'!A626&lt;&gt;"",IF(MOD(VALUE(LEFT(A605,1)),2)=1,IF(D605="D",C605,-C605),IF(D605="C",C605,-C605)),"")</f>
        <v>2733718.75</v>
      </c>
    </row>
    <row r="606" spans="1:5" x14ac:dyDescent="0.2">
      <c r="A606" s="11" t="str">
        <f>IF('Anterior-TXT'!A627&lt;&gt;"",LEFT('Anterior-TXT'!A627,15),"")</f>
        <v>7.2.4.2.2.01.00</v>
      </c>
      <c r="B606" s="11" t="str">
        <f>IF('Anterior-TXT'!A627&lt;&gt;"",RIGHT(LEFT('Anterior-TXT'!A627,51),34),"")</f>
        <v>ARRECADACAO LIQ POR COD DE DEST PR</v>
      </c>
      <c r="C606" s="12">
        <f>IF('Anterior-TXT'!A627&lt;&gt;"",VALUE(RIGHT(LEFT('Anterior-TXT'!A627,75),23)),"")</f>
        <v>2733718.75</v>
      </c>
      <c r="D606" s="11" t="str">
        <f>IF('Anterior-TXT'!A627&lt;&gt;"",RIGHT(LEFT('Anterior-TXT'!A627,77),1),"")</f>
        <v>D</v>
      </c>
      <c r="E606" s="13">
        <f>IF('Anterior-TXT'!A627&lt;&gt;"",IF(MOD(VALUE(LEFT(A606,1)),2)=1,IF(D606="D",C606,-C606),IF(D606="C",C606,-C606)),"")</f>
        <v>2733718.75</v>
      </c>
    </row>
    <row r="607" spans="1:5" x14ac:dyDescent="0.2">
      <c r="A607" s="11" t="str">
        <f>IF('Anterior-TXT'!A628&lt;&gt;"",LEFT('Anterior-TXT'!A628,15),"")</f>
        <v>7.2.4.2.3.00.00</v>
      </c>
      <c r="B607" s="11" t="str">
        <f>IF('Anterior-TXT'!A628&lt;&gt;"",RIGHT(LEFT('Anterior-TXT'!A628,51),34),"")</f>
        <v>CONTROLES DE GRU POR COD DE DEST S</v>
      </c>
      <c r="C607" s="12">
        <f>IF('Anterior-TXT'!A628&lt;&gt;"",VALUE(RIGHT(LEFT('Anterior-TXT'!A628,75),23)),"")</f>
        <v>2733718.75</v>
      </c>
      <c r="D607" s="11" t="str">
        <f>IF('Anterior-TXT'!A628&lt;&gt;"",RIGHT(LEFT('Anterior-TXT'!A628,77),1),"")</f>
        <v>D</v>
      </c>
      <c r="E607" s="13">
        <f>IF('Anterior-TXT'!A628&lt;&gt;"",IF(MOD(VALUE(LEFT(A607,1)),2)=1,IF(D607="D",C607,-C607),IF(D607="C",C607,-C607)),"")</f>
        <v>2733718.75</v>
      </c>
    </row>
    <row r="608" spans="1:5" x14ac:dyDescent="0.2">
      <c r="A608" s="11" t="str">
        <f>IF('Anterior-TXT'!A629&lt;&gt;"",LEFT('Anterior-TXT'!A629,15),"")</f>
        <v>7.2.4.2.3.01.00</v>
      </c>
      <c r="B608" s="11" t="str">
        <f>IF('Anterior-TXT'!A629&lt;&gt;"",RIGHT(LEFT('Anterior-TXT'!A629,51),34),"")</f>
        <v>ARRECADACAO LIQ POR COD DE DEST SE</v>
      </c>
      <c r="C608" s="12">
        <f>IF('Anterior-TXT'!A629&lt;&gt;"",VALUE(RIGHT(LEFT('Anterior-TXT'!A629,75),23)),"")</f>
        <v>2733718.75</v>
      </c>
      <c r="D608" s="11" t="str">
        <f>IF('Anterior-TXT'!A629&lt;&gt;"",RIGHT(LEFT('Anterior-TXT'!A629,77),1),"")</f>
        <v>D</v>
      </c>
      <c r="E608" s="13">
        <f>IF('Anterior-TXT'!A629&lt;&gt;"",IF(MOD(VALUE(LEFT(A608,1)),2)=1,IF(D608="D",C608,-C608),IF(D608="C",C608,-C608)),"")</f>
        <v>2733718.75</v>
      </c>
    </row>
    <row r="609" spans="1:5" x14ac:dyDescent="0.2">
      <c r="A609" s="11" t="str">
        <f>IF('Anterior-TXT'!A630&lt;&gt;"",LEFT('Anterior-TXT'!A630,15),"")</f>
        <v>7.9.0.0.0.00.00</v>
      </c>
      <c r="B609" s="11" t="str">
        <f>IF('Anterior-TXT'!A630&lt;&gt;"",RIGHT(LEFT('Anterior-TXT'!A630,51),34),"")</f>
        <v xml:space="preserve">OUTROS CONTROLES                  </v>
      </c>
      <c r="C609" s="12">
        <f>IF('Anterior-TXT'!A630&lt;&gt;"",VALUE(RIGHT(LEFT('Anterior-TXT'!A630,75),23)),"")</f>
        <v>777559550.84000003</v>
      </c>
      <c r="D609" s="11" t="str">
        <f>IF('Anterior-TXT'!A630&lt;&gt;"",RIGHT(LEFT('Anterior-TXT'!A630,77),1),"")</f>
        <v>D</v>
      </c>
      <c r="E609" s="13">
        <f>IF('Anterior-TXT'!A630&lt;&gt;"",IF(MOD(VALUE(LEFT(A609,1)),2)=1,IF(D609="D",C609,-C609),IF(D609="C",C609,-C609)),"")</f>
        <v>777559550.84000003</v>
      </c>
    </row>
    <row r="610" spans="1:5" x14ac:dyDescent="0.2">
      <c r="A610" s="11" t="str">
        <f>IF('Anterior-TXT'!A631&lt;&gt;"",LEFT('Anterior-TXT'!A631,15),"")</f>
        <v>7.9.1.0.0.00.00</v>
      </c>
      <c r="B610" s="11" t="str">
        <f>IF('Anterior-TXT'!A631&lt;&gt;"",RIGHT(LEFT('Anterior-TXT'!A631,51),34),"")</f>
        <v xml:space="preserve">OUTROS CONTROLES DE PAGAMENTOS    </v>
      </c>
      <c r="C610" s="12">
        <f>IF('Anterior-TXT'!A631&lt;&gt;"",VALUE(RIGHT(LEFT('Anterior-TXT'!A631,75),23)),"")</f>
        <v>313634719.10000002</v>
      </c>
      <c r="D610" s="11" t="str">
        <f>IF('Anterior-TXT'!A631&lt;&gt;"",RIGHT(LEFT('Anterior-TXT'!A631,77),1),"")</f>
        <v>D</v>
      </c>
      <c r="E610" s="13">
        <f>IF('Anterior-TXT'!A631&lt;&gt;"",IF(MOD(VALUE(LEFT(A610,1)),2)=1,IF(D610="D",C610,-C610),IF(D610="C",C610,-C610)),"")</f>
        <v>313634719.10000002</v>
      </c>
    </row>
    <row r="611" spans="1:5" x14ac:dyDescent="0.2">
      <c r="A611" s="11" t="str">
        <f>IF('Anterior-TXT'!A632&lt;&gt;"",LEFT('Anterior-TXT'!A632,15),"")</f>
        <v>7.9.1.1.0.00.00</v>
      </c>
      <c r="B611" s="11" t="str">
        <f>IF('Anterior-TXT'!A632&lt;&gt;"",RIGHT(LEFT('Anterior-TXT'!A632,51),34),"")</f>
        <v xml:space="preserve">PAGAMENTOS EFETUADOS              </v>
      </c>
      <c r="C611" s="12">
        <f>IF('Anterior-TXT'!A632&lt;&gt;"",VALUE(RIGHT(LEFT('Anterior-TXT'!A632,75),23)),"")</f>
        <v>313020564.02999997</v>
      </c>
      <c r="D611" s="11" t="str">
        <f>IF('Anterior-TXT'!A632&lt;&gt;"",RIGHT(LEFT('Anterior-TXT'!A632,77),1),"")</f>
        <v>D</v>
      </c>
      <c r="E611" s="13">
        <f>IF('Anterior-TXT'!A632&lt;&gt;"",IF(MOD(VALUE(LEFT(A611,1)),2)=1,IF(D611="D",C611,-C611),IF(D611="C",C611,-C611)),"")</f>
        <v>313020564.02999997</v>
      </c>
    </row>
    <row r="612" spans="1:5" x14ac:dyDescent="0.2">
      <c r="A612" s="11" t="str">
        <f>IF('Anterior-TXT'!A633&lt;&gt;"",LEFT('Anterior-TXT'!A633,15),"")</f>
        <v>7.9.1.2.0.00.00</v>
      </c>
      <c r="B612" s="11" t="str">
        <f>IF('Anterior-TXT'!A633&lt;&gt;"",RIGHT(LEFT('Anterior-TXT'!A633,51),34),"")</f>
        <v xml:space="preserve">PGTO DE RESTITUICAO E COMPENSACAO </v>
      </c>
      <c r="C612" s="12">
        <f>IF('Anterior-TXT'!A633&lt;&gt;"",VALUE(RIGHT(LEFT('Anterior-TXT'!A633,75),23)),"")</f>
        <v>614155.06999999995</v>
      </c>
      <c r="D612" s="11" t="str">
        <f>IF('Anterior-TXT'!A633&lt;&gt;"",RIGHT(LEFT('Anterior-TXT'!A633,77),1),"")</f>
        <v>D</v>
      </c>
      <c r="E612" s="13">
        <f>IF('Anterior-TXT'!A633&lt;&gt;"",IF(MOD(VALUE(LEFT(A612,1)),2)=1,IF(D612="D",C612,-C612),IF(D612="C",C612,-C612)),"")</f>
        <v>614155.06999999995</v>
      </c>
    </row>
    <row r="613" spans="1:5" x14ac:dyDescent="0.2">
      <c r="A613" s="11" t="str">
        <f>IF('Anterior-TXT'!A634&lt;&gt;"",LEFT('Anterior-TXT'!A634,15),"")</f>
        <v>7.9.2.0.0.00.00</v>
      </c>
      <c r="B613" s="11" t="str">
        <f>IF('Anterior-TXT'!A634&lt;&gt;"",RIGHT(LEFT('Anterior-TXT'!A634,51),34),"")</f>
        <v>OUTROS CONTROLES DE EMISSAO DE DOC</v>
      </c>
      <c r="C613" s="12">
        <f>IF('Anterior-TXT'!A634&lt;&gt;"",VALUE(RIGHT(LEFT('Anterior-TXT'!A634,75),23)),"")</f>
        <v>90077614.319999993</v>
      </c>
      <c r="D613" s="11" t="str">
        <f>IF('Anterior-TXT'!A634&lt;&gt;"",RIGHT(LEFT('Anterior-TXT'!A634,77),1),"")</f>
        <v>D</v>
      </c>
      <c r="E613" s="13">
        <f>IF('Anterior-TXT'!A634&lt;&gt;"",IF(MOD(VALUE(LEFT(A613,1)),2)=1,IF(D613="D",C613,-C613),IF(D613="C",C613,-C613)),"")</f>
        <v>90077614.319999993</v>
      </c>
    </row>
    <row r="614" spans="1:5" x14ac:dyDescent="0.2">
      <c r="A614" s="11" t="str">
        <f>IF('Anterior-TXT'!A635&lt;&gt;"",LEFT('Anterior-TXT'!A635,15),"")</f>
        <v>7.9.2.1.0.00.00</v>
      </c>
      <c r="B614" s="11" t="str">
        <f>IF('Anterior-TXT'!A635&lt;&gt;"",RIGHT(LEFT('Anterior-TXT'!A635,51),34),"")</f>
        <v xml:space="preserve">CONTROLE DA EMISSAO DE DOCUMENTOS </v>
      </c>
      <c r="C614" s="12">
        <f>IF('Anterior-TXT'!A635&lt;&gt;"",VALUE(RIGHT(LEFT('Anterior-TXT'!A635,75),23)),"")</f>
        <v>90077614.319999993</v>
      </c>
      <c r="D614" s="11" t="str">
        <f>IF('Anterior-TXT'!A635&lt;&gt;"",RIGHT(LEFT('Anterior-TXT'!A635,77),1),"")</f>
        <v>D</v>
      </c>
      <c r="E614" s="13">
        <f>IF('Anterior-TXT'!A635&lt;&gt;"",IF(MOD(VALUE(LEFT(A614,1)),2)=1,IF(D614="D",C614,-C614),IF(D614="C",C614,-C614)),"")</f>
        <v>90077614.319999993</v>
      </c>
    </row>
    <row r="615" spans="1:5" x14ac:dyDescent="0.2">
      <c r="A615" s="11" t="str">
        <f>IF('Anterior-TXT'!A636&lt;&gt;"",LEFT('Anterior-TXT'!A636,15),"")</f>
        <v>7.9.2.1.1.00.00</v>
      </c>
      <c r="B615" s="11" t="str">
        <f>IF('Anterior-TXT'!A636&lt;&gt;"",RIGHT(LEFT('Anterior-TXT'!A636,51),34),"")</f>
        <v xml:space="preserve">EMISSAO DE DARF                   </v>
      </c>
      <c r="C615" s="12">
        <f>IF('Anterior-TXT'!A636&lt;&gt;"",VALUE(RIGHT(LEFT('Anterior-TXT'!A636,75),23)),"")</f>
        <v>85858422.25</v>
      </c>
      <c r="D615" s="11" t="str">
        <f>IF('Anterior-TXT'!A636&lt;&gt;"",RIGHT(LEFT('Anterior-TXT'!A636,77),1),"")</f>
        <v>D</v>
      </c>
      <c r="E615" s="13">
        <f>IF('Anterior-TXT'!A636&lt;&gt;"",IF(MOD(VALUE(LEFT(A615,1)),2)=1,IF(D615="D",C615,-C615),IF(D615="C",C615,-C615)),"")</f>
        <v>85858422.25</v>
      </c>
    </row>
    <row r="616" spans="1:5" x14ac:dyDescent="0.2">
      <c r="A616" s="11" t="str">
        <f>IF('Anterior-TXT'!A637&lt;&gt;"",LEFT('Anterior-TXT'!A637,15),"")</f>
        <v>7.9.2.1.2.00.00</v>
      </c>
      <c r="B616" s="11" t="str">
        <f>IF('Anterior-TXT'!A637&lt;&gt;"",RIGHT(LEFT('Anterior-TXT'!A637,51),34),"")</f>
        <v xml:space="preserve">EMISSAO DE GPS                    </v>
      </c>
      <c r="C616" s="12">
        <f>IF('Anterior-TXT'!A637&lt;&gt;"",VALUE(RIGHT(LEFT('Anterior-TXT'!A637,75),23)),"")</f>
        <v>3618109.3</v>
      </c>
      <c r="D616" s="11" t="str">
        <f>IF('Anterior-TXT'!A637&lt;&gt;"",RIGHT(LEFT('Anterior-TXT'!A637,77),1),"")</f>
        <v>D</v>
      </c>
      <c r="E616" s="13">
        <f>IF('Anterior-TXT'!A637&lt;&gt;"",IF(MOD(VALUE(LEFT(A616,1)),2)=1,IF(D616="D",C616,-C616),IF(D616="C",C616,-C616)),"")</f>
        <v>3618109.3</v>
      </c>
    </row>
    <row r="617" spans="1:5" x14ac:dyDescent="0.2">
      <c r="A617" s="11" t="str">
        <f>IF('Anterior-TXT'!A638&lt;&gt;"",LEFT('Anterior-TXT'!A638,15),"")</f>
        <v>7.9.2.1.3.00.00</v>
      </c>
      <c r="B617" s="11" t="str">
        <f>IF('Anterior-TXT'!A638&lt;&gt;"",RIGHT(LEFT('Anterior-TXT'!A638,51),34),"")</f>
        <v xml:space="preserve">EMISSAO DE DAR                    </v>
      </c>
      <c r="C617" s="12">
        <f>IF('Anterior-TXT'!A638&lt;&gt;"",VALUE(RIGHT(LEFT('Anterior-TXT'!A638,75),23)),"")</f>
        <v>177812.33</v>
      </c>
      <c r="D617" s="11" t="str">
        <f>IF('Anterior-TXT'!A638&lt;&gt;"",RIGHT(LEFT('Anterior-TXT'!A638,77),1),"")</f>
        <v>D</v>
      </c>
      <c r="E617" s="13">
        <f>IF('Anterior-TXT'!A638&lt;&gt;"",IF(MOD(VALUE(LEFT(A617,1)),2)=1,IF(D617="D",C617,-C617),IF(D617="C",C617,-C617)),"")</f>
        <v>177812.33</v>
      </c>
    </row>
    <row r="618" spans="1:5" x14ac:dyDescent="0.2">
      <c r="A618" s="11" t="str">
        <f>IF('Anterior-TXT'!A639&lt;&gt;"",LEFT('Anterior-TXT'!A639,15),"")</f>
        <v>7.9.2.1.5.00.00</v>
      </c>
      <c r="B618" s="11" t="str">
        <f>IF('Anterior-TXT'!A639&lt;&gt;"",RIGHT(LEFT('Anterior-TXT'!A639,51),34),"")</f>
        <v xml:space="preserve">EMISSAO DE GRU                    </v>
      </c>
      <c r="C618" s="12">
        <f>IF('Anterior-TXT'!A639&lt;&gt;"",VALUE(RIGHT(LEFT('Anterior-TXT'!A639,75),23)),"")</f>
        <v>423270.44</v>
      </c>
      <c r="D618" s="11" t="str">
        <f>IF('Anterior-TXT'!A639&lt;&gt;"",RIGHT(LEFT('Anterior-TXT'!A639,77),1),"")</f>
        <v>D</v>
      </c>
      <c r="E618" s="13">
        <f>IF('Anterior-TXT'!A639&lt;&gt;"",IF(MOD(VALUE(LEFT(A618,1)),2)=1,IF(D618="D",C618,-C618),IF(D618="C",C618,-C618)),"")</f>
        <v>423270.44</v>
      </c>
    </row>
    <row r="619" spans="1:5" x14ac:dyDescent="0.2">
      <c r="A619" s="11" t="str">
        <f>IF('Anterior-TXT'!A640&lt;&gt;"",LEFT('Anterior-TXT'!A640,15),"")</f>
        <v>7.9.4.0.0.00.00</v>
      </c>
      <c r="B619" s="11" t="str">
        <f>IF('Anterior-TXT'!A640&lt;&gt;"",RIGHT(LEFT('Anterior-TXT'!A640,51),34),"")</f>
        <v xml:space="preserve">OUTROS CONTROLES DE DDR           </v>
      </c>
      <c r="C619" s="12">
        <f>IF('Anterior-TXT'!A640&lt;&gt;"",VALUE(RIGHT(LEFT('Anterior-TXT'!A640,75),23)),"")</f>
        <v>894085.78</v>
      </c>
      <c r="D619" s="11" t="str">
        <f>IF('Anterior-TXT'!A640&lt;&gt;"",RIGHT(LEFT('Anterior-TXT'!A640,77),1),"")</f>
        <v>D</v>
      </c>
      <c r="E619" s="13">
        <f>IF('Anterior-TXT'!A640&lt;&gt;"",IF(MOD(VALUE(LEFT(A619,1)),2)=1,IF(D619="D",C619,-C619),IF(D619="C",C619,-C619)),"")</f>
        <v>894085.78</v>
      </c>
    </row>
    <row r="620" spans="1:5" x14ac:dyDescent="0.2">
      <c r="A620" s="11" t="str">
        <f>IF('Anterior-TXT'!A641&lt;&gt;"",LEFT('Anterior-TXT'!A641,15),"")</f>
        <v>7.9.4.2.0.00.00</v>
      </c>
      <c r="B620" s="11" t="str">
        <f>IF('Anterior-TXT'!A641&lt;&gt;"",RIGHT(LEFT('Anterior-TXT'!A641,51),34),"")</f>
        <v>DISPONIBILIDADE DE RECURSO DIFERID</v>
      </c>
      <c r="C620" s="12">
        <f>IF('Anterior-TXT'!A641&lt;&gt;"",VALUE(RIGHT(LEFT('Anterior-TXT'!A641,75),23)),"")</f>
        <v>307006.74</v>
      </c>
      <c r="D620" s="11" t="str">
        <f>IF('Anterior-TXT'!A641&lt;&gt;"",RIGHT(LEFT('Anterior-TXT'!A641,77),1),"")</f>
        <v>D</v>
      </c>
      <c r="E620" s="13">
        <f>IF('Anterior-TXT'!A641&lt;&gt;"",IF(MOD(VALUE(LEFT(A620,1)),2)=1,IF(D620="D",C620,-C620),IF(D620="C",C620,-C620)),"")</f>
        <v>307006.74</v>
      </c>
    </row>
    <row r="621" spans="1:5" x14ac:dyDescent="0.2">
      <c r="A621" s="11" t="str">
        <f>IF('Anterior-TXT'!A642&lt;&gt;"",LEFT('Anterior-TXT'!A642,15),"")</f>
        <v>7.9.4.2.2.00.00</v>
      </c>
      <c r="B621" s="11" t="str">
        <f>IF('Anterior-TXT'!A642&lt;&gt;"",RIGHT(LEFT('Anterior-TXT'!A642,51),34),"")</f>
        <v>DISPONIBILIDADE DE REPASSE DIFERID</v>
      </c>
      <c r="C621" s="12">
        <f>IF('Anterior-TXT'!A642&lt;&gt;"",VALUE(RIGHT(LEFT('Anterior-TXT'!A642,75),23)),"")</f>
        <v>307006.74</v>
      </c>
      <c r="D621" s="11" t="str">
        <f>IF('Anterior-TXT'!A642&lt;&gt;"",RIGHT(LEFT('Anterior-TXT'!A642,77),1),"")</f>
        <v>D</v>
      </c>
      <c r="E621" s="13">
        <f>IF('Anterior-TXT'!A642&lt;&gt;"",IF(MOD(VALUE(LEFT(A621,1)),2)=1,IF(D621="D",C621,-C621),IF(D621="C",C621,-C621)),"")</f>
        <v>307006.74</v>
      </c>
    </row>
    <row r="622" spans="1:5" x14ac:dyDescent="0.2">
      <c r="A622" s="11" t="str">
        <f>IF('Anterior-TXT'!A643&lt;&gt;"",LEFT('Anterior-TXT'!A643,15),"")</f>
        <v>7.9.4.2.2.01.00</v>
      </c>
      <c r="B622" s="11" t="str">
        <f>IF('Anterior-TXT'!A643&lt;&gt;"",RIGHT(LEFT('Anterior-TXT'!A643,51),34),"")</f>
        <v>DISPONIBILDADE DE REPASSE RECEBIDO</v>
      </c>
      <c r="C622" s="12">
        <f>IF('Anterior-TXT'!A643&lt;&gt;"",VALUE(RIGHT(LEFT('Anterior-TXT'!A643,75),23)),"")</f>
        <v>307006.74</v>
      </c>
      <c r="D622" s="11" t="str">
        <f>IF('Anterior-TXT'!A643&lt;&gt;"",RIGHT(LEFT('Anterior-TXT'!A643,77),1),"")</f>
        <v>D</v>
      </c>
      <c r="E622" s="13">
        <f>IF('Anterior-TXT'!A643&lt;&gt;"",IF(MOD(VALUE(LEFT(A622,1)),2)=1,IF(D622="D",C622,-C622),IF(D622="C",C622,-C622)),"")</f>
        <v>307006.74</v>
      </c>
    </row>
    <row r="623" spans="1:5" x14ac:dyDescent="0.2">
      <c r="A623" s="11" t="str">
        <f>IF('Anterior-TXT'!A644&lt;&gt;"",LEFT('Anterior-TXT'!A644,15),"")</f>
        <v>7.9.4.3.0.00.00</v>
      </c>
      <c r="B623" s="11" t="str">
        <f>IF('Anterior-TXT'!A644&lt;&gt;"",RIGHT(LEFT('Anterior-TXT'!A644,51),34),"")</f>
        <v>DISPONIBILIDADE DE RECURSO POR TED</v>
      </c>
      <c r="C623" s="12">
        <f>IF('Anterior-TXT'!A644&lt;&gt;"",VALUE(RIGHT(LEFT('Anterior-TXT'!A644,75),23)),"")</f>
        <v>587079.04</v>
      </c>
      <c r="D623" s="11" t="str">
        <f>IF('Anterior-TXT'!A644&lt;&gt;"",RIGHT(LEFT('Anterior-TXT'!A644,77),1),"")</f>
        <v>D</v>
      </c>
      <c r="E623" s="13">
        <f>IF('Anterior-TXT'!A644&lt;&gt;"",IF(MOD(VALUE(LEFT(A623,1)),2)=1,IF(D623="D",C623,-C623),IF(D623="C",C623,-C623)),"")</f>
        <v>587079.04</v>
      </c>
    </row>
    <row r="624" spans="1:5" x14ac:dyDescent="0.2">
      <c r="A624" s="11" t="str">
        <f>IF('Anterior-TXT'!A645&lt;&gt;"",LEFT('Anterior-TXT'!A645,15),"")</f>
        <v>7.9.4.3.1.00.00</v>
      </c>
      <c r="B624" s="11" t="str">
        <f>IF('Anterior-TXT'!A645&lt;&gt;"",RIGHT(LEFT('Anterior-TXT'!A645,51),34),"")</f>
        <v>DISPONIBILIDADE DE RECURSOS POR TE</v>
      </c>
      <c r="C624" s="12">
        <f>IF('Anterior-TXT'!A645&lt;&gt;"",VALUE(RIGHT(LEFT('Anterior-TXT'!A645,75),23)),"")</f>
        <v>10642.56</v>
      </c>
      <c r="D624" s="11" t="str">
        <f>IF('Anterior-TXT'!A645&lt;&gt;"",RIGHT(LEFT('Anterior-TXT'!A645,77),1),"")</f>
        <v>D</v>
      </c>
      <c r="E624" s="13">
        <f>IF('Anterior-TXT'!A645&lt;&gt;"",IF(MOD(VALUE(LEFT(A624,1)),2)=1,IF(D624="D",C624,-C624),IF(D624="C",C624,-C624)),"")</f>
        <v>10642.56</v>
      </c>
    </row>
    <row r="625" spans="1:5" x14ac:dyDescent="0.2">
      <c r="A625" s="11" t="str">
        <f>IF('Anterior-TXT'!A646&lt;&gt;"",LEFT('Anterior-TXT'!A646,15),"")</f>
        <v>7.9.4.3.2.00.00</v>
      </c>
      <c r="B625" s="11" t="str">
        <f>IF('Anterior-TXT'!A646&lt;&gt;"",RIGHT(LEFT('Anterior-TXT'!A646,51),34),"")</f>
        <v>DISPONIBILDADE DE RECURSOS POR TED</v>
      </c>
      <c r="C625" s="12">
        <f>IF('Anterior-TXT'!A646&lt;&gt;"",VALUE(RIGHT(LEFT('Anterior-TXT'!A646,75),23)),"")</f>
        <v>576436.47999999998</v>
      </c>
      <c r="D625" s="11" t="str">
        <f>IF('Anterior-TXT'!A646&lt;&gt;"",RIGHT(LEFT('Anterior-TXT'!A646,77),1),"")</f>
        <v>D</v>
      </c>
      <c r="E625" s="13">
        <f>IF('Anterior-TXT'!A646&lt;&gt;"",IF(MOD(VALUE(LEFT(A625,1)),2)=1,IF(D625="D",C625,-C625),IF(D625="C",C625,-C625)),"")</f>
        <v>576436.47999999998</v>
      </c>
    </row>
    <row r="626" spans="1:5" x14ac:dyDescent="0.2">
      <c r="A626" s="11" t="str">
        <f>IF('Anterior-TXT'!A647&lt;&gt;"",LEFT('Anterior-TXT'!A647,15),"")</f>
        <v>7.9.7.0.0.00.00</v>
      </c>
      <c r="B626" s="11" t="str">
        <f>IF('Anterior-TXT'!A647&lt;&gt;"",RIGHT(LEFT('Anterior-TXT'!A647,51),34),"")</f>
        <v>OUTROS CONTROLES RESP.POR VALORES,</v>
      </c>
      <c r="C626" s="12">
        <f>IF('Anterior-TXT'!A647&lt;&gt;"",VALUE(RIGHT(LEFT('Anterior-TXT'!A647,75),23)),"")</f>
        <v>0</v>
      </c>
      <c r="D626" s="11" t="str">
        <f>IF('Anterior-TXT'!A647&lt;&gt;"",RIGHT(LEFT('Anterior-TXT'!A647,77),1),"")</f>
        <v xml:space="preserve"> </v>
      </c>
      <c r="E626" s="13">
        <f>IF('Anterior-TXT'!A647&lt;&gt;"",IF(MOD(VALUE(LEFT(A626,1)),2)=1,IF(D626="D",C626,-C626),IF(D626="C",C626,-C626)),"")</f>
        <v>0</v>
      </c>
    </row>
    <row r="627" spans="1:5" x14ac:dyDescent="0.2">
      <c r="A627" s="11" t="str">
        <f>IF('Anterior-TXT'!A648&lt;&gt;"",LEFT('Anterior-TXT'!A648,15),"")</f>
        <v>7.9.7.1.0.00.00</v>
      </c>
      <c r="B627" s="11" t="str">
        <f>IF('Anterior-TXT'!A648&lt;&gt;"",RIGHT(LEFT('Anterior-TXT'!A648,51),34),"")</f>
        <v xml:space="preserve">RESPONS.DE TERCEIROS POR VALORES, </v>
      </c>
      <c r="C627" s="12">
        <f>IF('Anterior-TXT'!A648&lt;&gt;"",VALUE(RIGHT(LEFT('Anterior-TXT'!A648,75),23)),"")</f>
        <v>0</v>
      </c>
      <c r="D627" s="11" t="str">
        <f>IF('Anterior-TXT'!A648&lt;&gt;"",RIGHT(LEFT('Anterior-TXT'!A648,77),1),"")</f>
        <v xml:space="preserve"> </v>
      </c>
      <c r="E627" s="13">
        <f>IF('Anterior-TXT'!A648&lt;&gt;"",IF(MOD(VALUE(LEFT(A627,1)),2)=1,IF(D627="D",C627,-C627),IF(D627="C",C627,-C627)),"")</f>
        <v>0</v>
      </c>
    </row>
    <row r="628" spans="1:5" x14ac:dyDescent="0.2">
      <c r="A628" s="11" t="str">
        <f>IF('Anterior-TXT'!A649&lt;&gt;"",LEFT('Anterior-TXT'!A649,15),"")</f>
        <v>7.9.7.1.1.00.00</v>
      </c>
      <c r="B628" s="11" t="str">
        <f>IF('Anterior-TXT'!A649&lt;&gt;"",RIGHT(LEFT('Anterior-TXT'!A649,51),34),"")</f>
        <v xml:space="preserve">RESPONSABILIDADES DE TERCEIROS    </v>
      </c>
      <c r="C628" s="12">
        <f>IF('Anterior-TXT'!A649&lt;&gt;"",VALUE(RIGHT(LEFT('Anterior-TXT'!A649,75),23)),"")</f>
        <v>0</v>
      </c>
      <c r="D628" s="11" t="str">
        <f>IF('Anterior-TXT'!A649&lt;&gt;"",RIGHT(LEFT('Anterior-TXT'!A649,77),1),"")</f>
        <v xml:space="preserve"> </v>
      </c>
      <c r="E628" s="13">
        <f>IF('Anterior-TXT'!A649&lt;&gt;"",IF(MOD(VALUE(LEFT(A628,1)),2)=1,IF(D628="D",C628,-C628),IF(D628="C",C628,-C628)),"")</f>
        <v>0</v>
      </c>
    </row>
    <row r="629" spans="1:5" x14ac:dyDescent="0.2">
      <c r="A629" s="11" t="str">
        <f>IF('Anterior-TXT'!A650&lt;&gt;"",LEFT('Anterior-TXT'!A650,15),"")</f>
        <v>7.9.9.0.0.00.00</v>
      </c>
      <c r="B629" s="11" t="str">
        <f>IF('Anterior-TXT'!A650&lt;&gt;"",RIGHT(LEFT('Anterior-TXT'!A650,51),34),"")</f>
        <v xml:space="preserve">DEMAIS CONTROLES                  </v>
      </c>
      <c r="C629" s="12">
        <f>IF('Anterior-TXT'!A650&lt;&gt;"",VALUE(RIGHT(LEFT('Anterior-TXT'!A650,75),23)),"")</f>
        <v>372953131.63999999</v>
      </c>
      <c r="D629" s="11" t="str">
        <f>IF('Anterior-TXT'!A650&lt;&gt;"",RIGHT(LEFT('Anterior-TXT'!A650,77),1),"")</f>
        <v>D</v>
      </c>
      <c r="E629" s="13">
        <f>IF('Anterior-TXT'!A650&lt;&gt;"",IF(MOD(VALUE(LEFT(A629,1)),2)=1,IF(D629="D",C629,-C629),IF(D629="C",C629,-C629)),"")</f>
        <v>372953131.63999999</v>
      </c>
    </row>
    <row r="630" spans="1:5" x14ac:dyDescent="0.2">
      <c r="A630" s="11" t="str">
        <f>IF('Anterior-TXT'!A651&lt;&gt;"",LEFT('Anterior-TXT'!A651,15),"")</f>
        <v>7.9.9.9.0.00.00</v>
      </c>
      <c r="B630" s="11" t="str">
        <f>IF('Anterior-TXT'!A651&lt;&gt;"",RIGHT(LEFT('Anterior-TXT'!A651,51),34),"")</f>
        <v xml:space="preserve">DEMAIS CONTROLES                  </v>
      </c>
      <c r="C630" s="12">
        <f>IF('Anterior-TXT'!A651&lt;&gt;"",VALUE(RIGHT(LEFT('Anterior-TXT'!A651,75),23)),"")</f>
        <v>372953131.63999999</v>
      </c>
      <c r="D630" s="11" t="str">
        <f>IF('Anterior-TXT'!A651&lt;&gt;"",RIGHT(LEFT('Anterior-TXT'!A651,77),1),"")</f>
        <v>D</v>
      </c>
      <c r="E630" s="13">
        <f>IF('Anterior-TXT'!A651&lt;&gt;"",IF(MOD(VALUE(LEFT(A630,1)),2)=1,IF(D630="D",C630,-C630),IF(D630="C",C630,-C630)),"")</f>
        <v>372953131.63999999</v>
      </c>
    </row>
    <row r="631" spans="1:5" x14ac:dyDescent="0.2">
      <c r="A631" s="11" t="str">
        <f>IF('Anterior-TXT'!A652&lt;&gt;"",LEFT('Anterior-TXT'!A652,15),"")</f>
        <v>7.9.9.9.1.00.00</v>
      </c>
      <c r="B631" s="11" t="str">
        <f>IF('Anterior-TXT'!A652&lt;&gt;"",RIGHT(LEFT('Anterior-TXT'!A652,51),34),"")</f>
        <v xml:space="preserve">CONTROLE DE BENS E VALORES        </v>
      </c>
      <c r="C631" s="12">
        <f>IF('Anterior-TXT'!A652&lt;&gt;"",VALUE(RIGHT(LEFT('Anterior-TXT'!A652,75),23)),"")</f>
        <v>358954339.48000002</v>
      </c>
      <c r="D631" s="11" t="str">
        <f>IF('Anterior-TXT'!A652&lt;&gt;"",RIGHT(LEFT('Anterior-TXT'!A652,77),1),"")</f>
        <v>D</v>
      </c>
      <c r="E631" s="13">
        <f>IF('Anterior-TXT'!A652&lt;&gt;"",IF(MOD(VALUE(LEFT(A631,1)),2)=1,IF(D631="D",C631,-C631),IF(D631="C",C631,-C631)),"")</f>
        <v>358954339.48000002</v>
      </c>
    </row>
    <row r="632" spans="1:5" x14ac:dyDescent="0.2">
      <c r="A632" s="11" t="str">
        <f>IF('Anterior-TXT'!A653&lt;&gt;"",LEFT('Anterior-TXT'!A653,15),"")</f>
        <v>7.9.9.9.1.07.00</v>
      </c>
      <c r="B632" s="11" t="str">
        <f>IF('Anterior-TXT'!A653&lt;&gt;"",RIGHT(LEFT('Anterior-TXT'!A653,51),34),"")</f>
        <v>CONTROLE DE BENEFICIARIO - AUXILIO</v>
      </c>
      <c r="C632" s="12">
        <f>IF('Anterior-TXT'!A653&lt;&gt;"",VALUE(RIGHT(LEFT('Anterior-TXT'!A653,75),23)),"")</f>
        <v>253401.62</v>
      </c>
      <c r="D632" s="11" t="str">
        <f>IF('Anterior-TXT'!A653&lt;&gt;"",RIGHT(LEFT('Anterior-TXT'!A653,77),1),"")</f>
        <v>D</v>
      </c>
      <c r="E632" s="13">
        <f>IF('Anterior-TXT'!A653&lt;&gt;"",IF(MOD(VALUE(LEFT(A632,1)),2)=1,IF(D632="D",C632,-C632),IF(D632="C",C632,-C632)),"")</f>
        <v>253401.62</v>
      </c>
    </row>
    <row r="633" spans="1:5" x14ac:dyDescent="0.2">
      <c r="A633" s="11" t="str">
        <f>IF('Anterior-TXT'!A654&lt;&gt;"",LEFT('Anterior-TXT'!A654,15),"")</f>
        <v>7.9.9.9.1.08.00</v>
      </c>
      <c r="B633" s="11" t="str">
        <f>IF('Anterior-TXT'!A654&lt;&gt;"",RIGHT(LEFT('Anterior-TXT'!A654,51),34),"")</f>
        <v xml:space="preserve">CONTROLE ARRECADACAO RECEITAS     </v>
      </c>
      <c r="C633" s="12">
        <f>IF('Anterior-TXT'!A654&lt;&gt;"",VALUE(RIGHT(LEFT('Anterior-TXT'!A654,75),23)),"")</f>
        <v>2108383.13</v>
      </c>
      <c r="D633" s="11" t="str">
        <f>IF('Anterior-TXT'!A654&lt;&gt;"",RIGHT(LEFT('Anterior-TXT'!A654,77),1),"")</f>
        <v>D</v>
      </c>
      <c r="E633" s="13">
        <f>IF('Anterior-TXT'!A654&lt;&gt;"",IF(MOD(VALUE(LEFT(A633,1)),2)=1,IF(D633="D",C633,-C633),IF(D633="C",C633,-C633)),"")</f>
        <v>2108383.13</v>
      </c>
    </row>
    <row r="634" spans="1:5" x14ac:dyDescent="0.2">
      <c r="A634" s="11" t="str">
        <f>IF('Anterior-TXT'!A655&lt;&gt;"",LEFT('Anterior-TXT'!A655,15),"")</f>
        <v>7.9.9.9.1.08.02</v>
      </c>
      <c r="B634" s="11" t="str">
        <f>IF('Anterior-TXT'!A655&lt;&gt;"",RIGHT(LEFT('Anterior-TXT'!A655,51),34),"")</f>
        <v>CONTROLE DA ARRECADACAO NA UG ARRE</v>
      </c>
      <c r="C634" s="12">
        <f>IF('Anterior-TXT'!A655&lt;&gt;"",VALUE(RIGHT(LEFT('Anterior-TXT'!A655,75),23)),"")</f>
        <v>2108383.13</v>
      </c>
      <c r="D634" s="11" t="str">
        <f>IF('Anterior-TXT'!A655&lt;&gt;"",RIGHT(LEFT('Anterior-TXT'!A655,77),1),"")</f>
        <v>D</v>
      </c>
      <c r="E634" s="13">
        <f>IF('Anterior-TXT'!A655&lt;&gt;"",IF(MOD(VALUE(LEFT(A634,1)),2)=1,IF(D634="D",C634,-C634),IF(D634="C",C634,-C634)),"")</f>
        <v>2108383.13</v>
      </c>
    </row>
    <row r="635" spans="1:5" x14ac:dyDescent="0.2">
      <c r="A635" s="11" t="str">
        <f>IF('Anterior-TXT'!A656&lt;&gt;"",LEFT('Anterior-TXT'!A656,15),"")</f>
        <v>7.9.9.9.1.11.00</v>
      </c>
      <c r="B635" s="11" t="str">
        <f>IF('Anterior-TXT'!A656&lt;&gt;"",RIGHT(LEFT('Anterior-TXT'!A656,51),34),"")</f>
        <v>CONTROLE DO CARTAO DE PAG. GOV.FED</v>
      </c>
      <c r="C635" s="12">
        <f>IF('Anterior-TXT'!A656&lt;&gt;"",VALUE(RIGHT(LEFT('Anterior-TXT'!A656,75),23)),"")</f>
        <v>46298.43</v>
      </c>
      <c r="D635" s="11" t="str">
        <f>IF('Anterior-TXT'!A656&lt;&gt;"",RIGHT(LEFT('Anterior-TXT'!A656,77),1),"")</f>
        <v>D</v>
      </c>
      <c r="E635" s="13">
        <f>IF('Anterior-TXT'!A656&lt;&gt;"",IF(MOD(VALUE(LEFT(A635,1)),2)=1,IF(D635="D",C635,-C635),IF(D635="C",C635,-C635)),"")</f>
        <v>46298.43</v>
      </c>
    </row>
    <row r="636" spans="1:5" x14ac:dyDescent="0.2">
      <c r="A636" s="11" t="str">
        <f>IF('Anterior-TXT'!A657&lt;&gt;"",LEFT('Anterior-TXT'!A657,15),"")</f>
        <v>7.9.9.9.1.24.00</v>
      </c>
      <c r="B636" s="11" t="str">
        <f>IF('Anterior-TXT'!A657&lt;&gt;"",RIGHT(LEFT('Anterior-TXT'!A657,51),34),"")</f>
        <v xml:space="preserve">CONTROLE REGISTRO SPIUNET         </v>
      </c>
      <c r="C636" s="12">
        <f>IF('Anterior-TXT'!A657&lt;&gt;"",VALUE(RIGHT(LEFT('Anterior-TXT'!A657,75),23)),"")</f>
        <v>317050.98</v>
      </c>
      <c r="D636" s="11" t="str">
        <f>IF('Anterior-TXT'!A657&lt;&gt;"",RIGHT(LEFT('Anterior-TXT'!A657,77),1),"")</f>
        <v>D</v>
      </c>
      <c r="E636" s="13">
        <f>IF('Anterior-TXT'!A657&lt;&gt;"",IF(MOD(VALUE(LEFT(A636,1)),2)=1,IF(D636="D",C636,-C636),IF(D636="C",C636,-C636)),"")</f>
        <v>317050.98</v>
      </c>
    </row>
    <row r="637" spans="1:5" x14ac:dyDescent="0.2">
      <c r="A637" s="11" t="str">
        <f>IF('Anterior-TXT'!A658&lt;&gt;"",LEFT('Anterior-TXT'!A658,15),"")</f>
        <v>7.9.9.9.1.33.00</v>
      </c>
      <c r="B637" s="11" t="str">
        <f>IF('Anterior-TXT'!A658&lt;&gt;"",RIGHT(LEFT('Anterior-TXT'!A658,51),34),"")</f>
        <v>CONTROLE INDICACAO DE NE INSCRITAS</v>
      </c>
      <c r="C637" s="12">
        <f>IF('Anterior-TXT'!A658&lt;&gt;"",VALUE(RIGHT(LEFT('Anterior-TXT'!A658,75),23)),"")</f>
        <v>26428667.390000001</v>
      </c>
      <c r="D637" s="11" t="str">
        <f>IF('Anterior-TXT'!A658&lt;&gt;"",RIGHT(LEFT('Anterior-TXT'!A658,77),1),"")</f>
        <v>D</v>
      </c>
      <c r="E637" s="13">
        <f>IF('Anterior-TXT'!A658&lt;&gt;"",IF(MOD(VALUE(LEFT(A637,1)),2)=1,IF(D637="D",C637,-C637),IF(D637="C",C637,-C637)),"")</f>
        <v>26428667.390000001</v>
      </c>
    </row>
    <row r="638" spans="1:5" x14ac:dyDescent="0.2">
      <c r="A638" s="11" t="str">
        <f>IF('Anterior-TXT'!A659&lt;&gt;"",LEFT('Anterior-TXT'!A659,15),"")</f>
        <v>7.9.9.9.1.36.00</v>
      </c>
      <c r="B638" s="11" t="str">
        <f>IF('Anterior-TXT'!A659&lt;&gt;"",RIGHT(LEFT('Anterior-TXT'!A659,51),34),"")</f>
        <v>CONTROLE DE PROGRAMACAO ORCAMENTAR</v>
      </c>
      <c r="C638" s="12">
        <f>IF('Anterior-TXT'!A659&lt;&gt;"",VALUE(RIGHT(LEFT('Anterior-TXT'!A659,75),23)),"")</f>
        <v>19326657.18</v>
      </c>
      <c r="D638" s="11" t="str">
        <f>IF('Anterior-TXT'!A659&lt;&gt;"",RIGHT(LEFT('Anterior-TXT'!A659,77),1),"")</f>
        <v>D</v>
      </c>
      <c r="E638" s="13">
        <f>IF('Anterior-TXT'!A659&lt;&gt;"",IF(MOD(VALUE(LEFT(A638,1)),2)=1,IF(D638="D",C638,-C638),IF(D638="C",C638,-C638)),"")</f>
        <v>19326657.18</v>
      </c>
    </row>
    <row r="639" spans="1:5" x14ac:dyDescent="0.2">
      <c r="A639" s="11" t="str">
        <f>IF('Anterior-TXT'!A660&lt;&gt;"",LEFT('Anterior-TXT'!A660,15),"")</f>
        <v>7.9.9.9.1.44.00</v>
      </c>
      <c r="B639" s="11" t="str">
        <f>IF('Anterior-TXT'!A660&lt;&gt;"",RIGHT(LEFT('Anterior-TXT'!A660,51),34),"")</f>
        <v>CONTROLE DE PGTO DE NATUREZA ORCAM</v>
      </c>
      <c r="C639" s="12">
        <f>IF('Anterior-TXT'!A660&lt;&gt;"",VALUE(RIGHT(LEFT('Anterior-TXT'!A660,75),23)),"")</f>
        <v>310471557.35000002</v>
      </c>
      <c r="D639" s="11" t="str">
        <f>IF('Anterior-TXT'!A660&lt;&gt;"",RIGHT(LEFT('Anterior-TXT'!A660,77),1),"")</f>
        <v>D</v>
      </c>
      <c r="E639" s="13">
        <f>IF('Anterior-TXT'!A660&lt;&gt;"",IF(MOD(VALUE(LEFT(A639,1)),2)=1,IF(D639="D",C639,-C639),IF(D639="C",C639,-C639)),"")</f>
        <v>310471557.35000002</v>
      </c>
    </row>
    <row r="640" spans="1:5" x14ac:dyDescent="0.2">
      <c r="A640" s="11" t="str">
        <f>IF('Anterior-TXT'!A661&lt;&gt;"",LEFT('Anterior-TXT'!A661,15),"")</f>
        <v>7.9.9.9.1.59.00</v>
      </c>
      <c r="B640" s="11" t="str">
        <f>IF('Anterior-TXT'!A661&lt;&gt;"",RIGHT(LEFT('Anterior-TXT'!A661,51),34),"")</f>
        <v>CONTROLE POR NE DE CANCELAMENTO/AN</v>
      </c>
      <c r="C640" s="12">
        <f>IF('Anterior-TXT'!A661&lt;&gt;"",VALUE(RIGHT(LEFT('Anterior-TXT'!A661,75),23)),"")</f>
        <v>2323.4</v>
      </c>
      <c r="D640" s="11" t="str">
        <f>IF('Anterior-TXT'!A661&lt;&gt;"",RIGHT(LEFT('Anterior-TXT'!A661,77),1),"")</f>
        <v>D</v>
      </c>
      <c r="E640" s="13">
        <f>IF('Anterior-TXT'!A661&lt;&gt;"",IF(MOD(VALUE(LEFT(A640,1)),2)=1,IF(D640="D",C640,-C640),IF(D640="C",C640,-C640)),"")</f>
        <v>2323.4</v>
      </c>
    </row>
    <row r="641" spans="1:5" x14ac:dyDescent="0.2">
      <c r="A641" s="11" t="str">
        <f>IF('Anterior-TXT'!A662&lt;&gt;"",LEFT('Anterior-TXT'!A662,15),"")</f>
        <v>7.9.9.9.1.59.08</v>
      </c>
      <c r="B641" s="11" t="str">
        <f>IF('Anterior-TXT'!A662&lt;&gt;"",RIGHT(LEFT('Anterior-TXT'!A662,51),34),"")</f>
        <v>CONTR.NE DE CANCEL.MAIS SB-RP. ESP</v>
      </c>
      <c r="C641" s="12">
        <f>IF('Anterior-TXT'!A662&lt;&gt;"",VALUE(RIGHT(LEFT('Anterior-TXT'!A662,75),23)),"")</f>
        <v>2323.4</v>
      </c>
      <c r="D641" s="11" t="str">
        <f>IF('Anterior-TXT'!A662&lt;&gt;"",RIGHT(LEFT('Anterior-TXT'!A662,77),1),"")</f>
        <v>D</v>
      </c>
      <c r="E641" s="13">
        <f>IF('Anterior-TXT'!A662&lt;&gt;"",IF(MOD(VALUE(LEFT(A641,1)),2)=1,IF(D641="D",C641,-C641),IF(D641="C",C641,-C641)),"")</f>
        <v>2323.4</v>
      </c>
    </row>
    <row r="642" spans="1:5" x14ac:dyDescent="0.2">
      <c r="A642" s="11" t="str">
        <f>IF('Anterior-TXT'!A663&lt;&gt;"",LEFT('Anterior-TXT'!A663,15),"")</f>
        <v>7.9.9.9.2.00.00</v>
      </c>
      <c r="B642" s="11" t="str">
        <f>IF('Anterior-TXT'!A663&lt;&gt;"",RIGHT(LEFT('Anterior-TXT'!A663,51),34),"")</f>
        <v xml:space="preserve">BENS E VALORES EM TRANSITO        </v>
      </c>
      <c r="C642" s="12">
        <f>IF('Anterior-TXT'!A663&lt;&gt;"",VALUE(RIGHT(LEFT('Anterior-TXT'!A663,75),23)),"")</f>
        <v>0</v>
      </c>
      <c r="D642" s="11" t="str">
        <f>IF('Anterior-TXT'!A663&lt;&gt;"",RIGHT(LEFT('Anterior-TXT'!A663,77),1),"")</f>
        <v xml:space="preserve"> </v>
      </c>
      <c r="E642" s="13">
        <f>IF('Anterior-TXT'!A663&lt;&gt;"",IF(MOD(VALUE(LEFT(A642,1)),2)=1,IF(D642="D",C642,-C642),IF(D642="C",C642,-C642)),"")</f>
        <v>0</v>
      </c>
    </row>
    <row r="643" spans="1:5" x14ac:dyDescent="0.2">
      <c r="A643" s="11" t="str">
        <f>IF('Anterior-TXT'!A664&lt;&gt;"",LEFT('Anterior-TXT'!A664,15),"")</f>
        <v>7.9.9.9.2.02.00</v>
      </c>
      <c r="B643" s="11" t="str">
        <f>IF('Anterior-TXT'!A664&lt;&gt;"",RIGHT(LEFT('Anterior-TXT'!A664,51),34),"")</f>
        <v xml:space="preserve">BENS MOVEIS EM TRANSITO           </v>
      </c>
      <c r="C643" s="12">
        <f>IF('Anterior-TXT'!A664&lt;&gt;"",VALUE(RIGHT(LEFT('Anterior-TXT'!A664,75),23)),"")</f>
        <v>0</v>
      </c>
      <c r="D643" s="11" t="str">
        <f>IF('Anterior-TXT'!A664&lt;&gt;"",RIGHT(LEFT('Anterior-TXT'!A664,77),1),"")</f>
        <v xml:space="preserve"> </v>
      </c>
      <c r="E643" s="13">
        <f>IF('Anterior-TXT'!A664&lt;&gt;"",IF(MOD(VALUE(LEFT(A643,1)),2)=1,IF(D643="D",C643,-C643),IF(D643="C",C643,-C643)),"")</f>
        <v>0</v>
      </c>
    </row>
    <row r="644" spans="1:5" x14ac:dyDescent="0.2">
      <c r="A644" s="11" t="str">
        <f>IF('Anterior-TXT'!A665&lt;&gt;"",LEFT('Anterior-TXT'!A665,15),"")</f>
        <v>7.9.9.9.2.02.01</v>
      </c>
      <c r="B644" s="11" t="str">
        <f>IF('Anterior-TXT'!A665&lt;&gt;"",RIGHT(LEFT('Anterior-TXT'!A665,51),34),"")</f>
        <v xml:space="preserve"> BENS MOVEIS A RECEBER            </v>
      </c>
      <c r="C644" s="12">
        <f>IF('Anterior-TXT'!A665&lt;&gt;"",VALUE(RIGHT(LEFT('Anterior-TXT'!A665,75),23)),"")</f>
        <v>0</v>
      </c>
      <c r="D644" s="11" t="str">
        <f>IF('Anterior-TXT'!A665&lt;&gt;"",RIGHT(LEFT('Anterior-TXT'!A665,77),1),"")</f>
        <v xml:space="preserve"> </v>
      </c>
      <c r="E644" s="13">
        <f>IF('Anterior-TXT'!A665&lt;&gt;"",IF(MOD(VALUE(LEFT(A644,1)),2)=1,IF(D644="D",C644,-C644),IF(D644="C",C644,-C644)),"")</f>
        <v>0</v>
      </c>
    </row>
    <row r="645" spans="1:5" x14ac:dyDescent="0.2">
      <c r="A645" s="11" t="str">
        <f>IF('Anterior-TXT'!A666&lt;&gt;"",LEFT('Anterior-TXT'!A666,15),"")</f>
        <v>7.9.9.9.3.00.00</v>
      </c>
      <c r="B645" s="11" t="str">
        <f>IF('Anterior-TXT'!A666&lt;&gt;"",RIGHT(LEFT('Anterior-TXT'!A666,51),34),"")</f>
        <v xml:space="preserve">IMPORTACOES EM ANDAMENTO          </v>
      </c>
      <c r="C645" s="12">
        <f>IF('Anterior-TXT'!A666&lt;&gt;"",VALUE(RIGHT(LEFT('Anterior-TXT'!A666,75),23)),"")</f>
        <v>13998792.16</v>
      </c>
      <c r="D645" s="11" t="str">
        <f>IF('Anterior-TXT'!A666&lt;&gt;"",RIGHT(LEFT('Anterior-TXT'!A666,77),1),"")</f>
        <v>D</v>
      </c>
      <c r="E645" s="13">
        <f>IF('Anterior-TXT'!A666&lt;&gt;"",IF(MOD(VALUE(LEFT(A645,1)),2)=1,IF(D645="D",C645,-C645),IF(D645="C",C645,-C645)),"")</f>
        <v>13998792.16</v>
      </c>
    </row>
    <row r="646" spans="1:5" x14ac:dyDescent="0.2">
      <c r="A646" s="11" t="str">
        <f>IF('Anterior-TXT'!A667&lt;&gt;"",LEFT('Anterior-TXT'!A667,15),"")</f>
        <v>7.9.9.9.3.02.00</v>
      </c>
      <c r="B646" s="11" t="str">
        <f>IF('Anterior-TXT'!A667&lt;&gt;"",RIGHT(LEFT('Anterior-TXT'!A667,51),34),"")</f>
        <v xml:space="preserve"> IMPORTACOES DE BENS              </v>
      </c>
      <c r="C646" s="12">
        <f>IF('Anterior-TXT'!A667&lt;&gt;"",VALUE(RIGHT(LEFT('Anterior-TXT'!A667,75),23)),"")</f>
        <v>13998792.16</v>
      </c>
      <c r="D646" s="11" t="str">
        <f>IF('Anterior-TXT'!A667&lt;&gt;"",RIGHT(LEFT('Anterior-TXT'!A667,77),1),"")</f>
        <v>D</v>
      </c>
      <c r="E646" s="13">
        <f>IF('Anterior-TXT'!A667&lt;&gt;"",IF(MOD(VALUE(LEFT(A646,1)),2)=1,IF(D646="D",C646,-C646),IF(D646="C",C646,-C646)),"")</f>
        <v>13998792.16</v>
      </c>
    </row>
    <row r="647" spans="1:5" x14ac:dyDescent="0.2">
      <c r="A647" s="11" t="str">
        <f>IF('Anterior-TXT'!A668&lt;&gt;"",LEFT('Anterior-TXT'!A668,15),"")</f>
        <v>8.0.0.0.0.00.00</v>
      </c>
      <c r="B647" s="11" t="str">
        <f>IF('Anterior-TXT'!A668&lt;&gt;"",RIGHT(LEFT('Anterior-TXT'!A668,51),34),"")</f>
        <v xml:space="preserve">CONTROLES CREDORES                </v>
      </c>
      <c r="C647" s="12">
        <f>IF('Anterior-TXT'!A668&lt;&gt;"",VALUE(RIGHT(LEFT('Anterior-TXT'!A668,75),23)),"")</f>
        <v>1705864447.3900001</v>
      </c>
      <c r="D647" s="11" t="str">
        <f>IF('Anterior-TXT'!A668&lt;&gt;"",RIGHT(LEFT('Anterior-TXT'!A668,77),1),"")</f>
        <v>C</v>
      </c>
      <c r="E647" s="13">
        <f>IF('Anterior-TXT'!A668&lt;&gt;"",IF(MOD(VALUE(LEFT(A647,1)),2)=1,IF(D647="D",C647,-C647),IF(D647="C",C647,-C647)),"")</f>
        <v>1705864447.3900001</v>
      </c>
    </row>
    <row r="648" spans="1:5" x14ac:dyDescent="0.2">
      <c r="A648" s="11" t="str">
        <f>IF('Anterior-TXT'!A669&lt;&gt;"",LEFT('Anterior-TXT'!A669,15),"")</f>
        <v>8.1.0.0.0.00.00</v>
      </c>
      <c r="B648" s="11" t="str">
        <f>IF('Anterior-TXT'!A669&lt;&gt;"",RIGHT(LEFT('Anterior-TXT'!A669,51),34),"")</f>
        <v xml:space="preserve">EXECUCAO DOS ATOS POTENCIAIS      </v>
      </c>
      <c r="C648" s="12">
        <f>IF('Anterior-TXT'!A669&lt;&gt;"",VALUE(RIGHT(LEFT('Anterior-TXT'!A669,75),23)),"")</f>
        <v>135035900.47999999</v>
      </c>
      <c r="D648" s="11" t="str">
        <f>IF('Anterior-TXT'!A669&lt;&gt;"",RIGHT(LEFT('Anterior-TXT'!A669,77),1),"")</f>
        <v>C</v>
      </c>
      <c r="E648" s="13">
        <f>IF('Anterior-TXT'!A669&lt;&gt;"",IF(MOD(VALUE(LEFT(A648,1)),2)=1,IF(D648="D",C648,-C648),IF(D648="C",C648,-C648)),"")</f>
        <v>135035900.47999999</v>
      </c>
    </row>
    <row r="649" spans="1:5" x14ac:dyDescent="0.2">
      <c r="A649" s="11" t="str">
        <f>IF('Anterior-TXT'!A670&lt;&gt;"",LEFT('Anterior-TXT'!A670,15),"")</f>
        <v>8.1.1.0.0.00.00</v>
      </c>
      <c r="B649" s="11" t="str">
        <f>IF('Anterior-TXT'!A670&lt;&gt;"",RIGHT(LEFT('Anterior-TXT'!A670,51),34),"")</f>
        <v>EXECUCAO DOS ATOS POTENCIAIS ATIVO</v>
      </c>
      <c r="C649" s="12">
        <f>IF('Anterior-TXT'!A670&lt;&gt;"",VALUE(RIGHT(LEFT('Anterior-TXT'!A670,75),23)),"")</f>
        <v>33409383.100000001</v>
      </c>
      <c r="D649" s="11" t="str">
        <f>IF('Anterior-TXT'!A670&lt;&gt;"",RIGHT(LEFT('Anterior-TXT'!A670,77),1),"")</f>
        <v>C</v>
      </c>
      <c r="E649" s="13">
        <f>IF('Anterior-TXT'!A670&lt;&gt;"",IF(MOD(VALUE(LEFT(A649,1)),2)=1,IF(D649="D",C649,-C649),IF(D649="C",C649,-C649)),"")</f>
        <v>33409383.100000001</v>
      </c>
    </row>
    <row r="650" spans="1:5" x14ac:dyDescent="0.2">
      <c r="A650" s="11" t="str">
        <f>IF('Anterior-TXT'!A671&lt;&gt;"",LEFT('Anterior-TXT'!A671,15),"")</f>
        <v>8.1.1.1.0.00.00</v>
      </c>
      <c r="B650" s="11" t="str">
        <f>IF('Anterior-TXT'!A671&lt;&gt;"",RIGHT(LEFT('Anterior-TXT'!A671,51),34),"")</f>
        <v>EXECUCAO DE GARANTIAS E CONTRAGARA</v>
      </c>
      <c r="C650" s="12">
        <f>IF('Anterior-TXT'!A671&lt;&gt;"",VALUE(RIGHT(LEFT('Anterior-TXT'!A671,75),23)),"")</f>
        <v>7338391.1900000004</v>
      </c>
      <c r="D650" s="11" t="str">
        <f>IF('Anterior-TXT'!A671&lt;&gt;"",RIGHT(LEFT('Anterior-TXT'!A671,77),1),"")</f>
        <v>C</v>
      </c>
      <c r="E650" s="13">
        <f>IF('Anterior-TXT'!A671&lt;&gt;"",IF(MOD(VALUE(LEFT(A650,1)),2)=1,IF(D650="D",C650,-C650),IF(D650="C",C650,-C650)),"")</f>
        <v>7338391.1900000004</v>
      </c>
    </row>
    <row r="651" spans="1:5" x14ac:dyDescent="0.2">
      <c r="A651" s="11" t="str">
        <f>IF('Anterior-TXT'!A672&lt;&gt;"",LEFT('Anterior-TXT'!A672,15),"")</f>
        <v>8.1.1.1.1.00.00</v>
      </c>
      <c r="B651" s="11" t="str">
        <f>IF('Anterior-TXT'!A672&lt;&gt;"",RIGHT(LEFT('Anterior-TXT'!A672,51),34),"")</f>
        <v>EXEC. DE GARANTIAS E CONTRAG. RECE</v>
      </c>
      <c r="C651" s="12">
        <f>IF('Anterior-TXT'!A672&lt;&gt;"",VALUE(RIGHT(LEFT('Anterior-TXT'!A672,75),23)),"")</f>
        <v>7338391.1900000004</v>
      </c>
      <c r="D651" s="11" t="str">
        <f>IF('Anterior-TXT'!A672&lt;&gt;"",RIGHT(LEFT('Anterior-TXT'!A672,77),1),"")</f>
        <v>C</v>
      </c>
      <c r="E651" s="13">
        <f>IF('Anterior-TXT'!A672&lt;&gt;"",IF(MOD(VALUE(LEFT(A651,1)),2)=1,IF(D651="D",C651,-C651),IF(D651="C",C651,-C651)),"")</f>
        <v>7338391.1900000004</v>
      </c>
    </row>
    <row r="652" spans="1:5" x14ac:dyDescent="0.2">
      <c r="A652" s="11" t="str">
        <f>IF('Anterior-TXT'!A673&lt;&gt;"",LEFT('Anterior-TXT'!A673,15),"")</f>
        <v>8.1.1.1.1.01.00</v>
      </c>
      <c r="B652" s="11" t="str">
        <f>IF('Anterior-TXT'!A673&lt;&gt;"",RIGHT(LEFT('Anterior-TXT'!A673,51),34),"")</f>
        <v>EXECUCAO DE GARANTIAS RECEBIDAS NO</v>
      </c>
      <c r="C652" s="12">
        <f>IF('Anterior-TXT'!A673&lt;&gt;"",VALUE(RIGHT(LEFT('Anterior-TXT'!A673,75),23)),"")</f>
        <v>7338391.1900000004</v>
      </c>
      <c r="D652" s="11" t="str">
        <f>IF('Anterior-TXT'!A673&lt;&gt;"",RIGHT(LEFT('Anterior-TXT'!A673,77),1),"")</f>
        <v>C</v>
      </c>
      <c r="E652" s="13">
        <f>IF('Anterior-TXT'!A673&lt;&gt;"",IF(MOD(VALUE(LEFT(A652,1)),2)=1,IF(D652="D",C652,-C652),IF(D652="C",C652,-C652)),"")</f>
        <v>7338391.1900000004</v>
      </c>
    </row>
    <row r="653" spans="1:5" x14ac:dyDescent="0.2">
      <c r="A653" s="11" t="str">
        <f>IF('Anterior-TXT'!A674&lt;&gt;"",LEFT('Anterior-TXT'!A674,15),"")</f>
        <v>8.1.1.1.1.01.04</v>
      </c>
      <c r="B653" s="11" t="str">
        <f>IF('Anterior-TXT'!A674&lt;&gt;"",RIGHT(LEFT('Anterior-TXT'!A674,51),34),"")</f>
        <v xml:space="preserve">FIANCAS A EXECUTAR                </v>
      </c>
      <c r="C653" s="12">
        <f>IF('Anterior-TXT'!A674&lt;&gt;"",VALUE(RIGHT(LEFT('Anterior-TXT'!A674,75),23)),"")</f>
        <v>629035.34</v>
      </c>
      <c r="D653" s="11" t="str">
        <f>IF('Anterior-TXT'!A674&lt;&gt;"",RIGHT(LEFT('Anterior-TXT'!A674,77),1),"")</f>
        <v>C</v>
      </c>
      <c r="E653" s="13">
        <f>IF('Anterior-TXT'!A674&lt;&gt;"",IF(MOD(VALUE(LEFT(A653,1)),2)=1,IF(D653="D",C653,-C653),IF(D653="C",C653,-C653)),"")</f>
        <v>629035.34</v>
      </c>
    </row>
    <row r="654" spans="1:5" x14ac:dyDescent="0.2">
      <c r="A654" s="11" t="str">
        <f>IF('Anterior-TXT'!A675&lt;&gt;"",LEFT('Anterior-TXT'!A675,15),"")</f>
        <v>8.1.1.1.1.01.10</v>
      </c>
      <c r="B654" s="11" t="str">
        <f>IF('Anterior-TXT'!A675&lt;&gt;"",RIGHT(LEFT('Anterior-TXT'!A675,51),34),"")</f>
        <v xml:space="preserve">SEGUROS-GARANTIA A EXECUTAR       </v>
      </c>
      <c r="C654" s="12">
        <f>IF('Anterior-TXT'!A675&lt;&gt;"",VALUE(RIGHT(LEFT('Anterior-TXT'!A675,75),23)),"")</f>
        <v>6429080.6299999999</v>
      </c>
      <c r="D654" s="11" t="str">
        <f>IF('Anterior-TXT'!A675&lt;&gt;"",RIGHT(LEFT('Anterior-TXT'!A675,77),1),"")</f>
        <v>C</v>
      </c>
      <c r="E654" s="13">
        <f>IF('Anterior-TXT'!A675&lt;&gt;"",IF(MOD(VALUE(LEFT(A654,1)),2)=1,IF(D654="D",C654,-C654),IF(D654="C",C654,-C654)),"")</f>
        <v>6429080.6299999999</v>
      </c>
    </row>
    <row r="655" spans="1:5" x14ac:dyDescent="0.2">
      <c r="A655" s="11" t="str">
        <f>IF('Anterior-TXT'!A676&lt;&gt;"",LEFT('Anterior-TXT'!A676,15),"")</f>
        <v>8.1.1.1.1.01.13</v>
      </c>
      <c r="B655" s="11" t="str">
        <f>IF('Anterior-TXT'!A676&lt;&gt;"",RIGHT(LEFT('Anterior-TXT'!A676,51),34),"")</f>
        <v xml:space="preserve">CAUCAO A EXECUTAR                 </v>
      </c>
      <c r="C655" s="12">
        <f>IF('Anterior-TXT'!A676&lt;&gt;"",VALUE(RIGHT(LEFT('Anterior-TXT'!A676,75),23)),"")</f>
        <v>280275.21999999997</v>
      </c>
      <c r="D655" s="11" t="str">
        <f>IF('Anterior-TXT'!A676&lt;&gt;"",RIGHT(LEFT('Anterior-TXT'!A676,77),1),"")</f>
        <v>C</v>
      </c>
      <c r="E655" s="13">
        <f>IF('Anterior-TXT'!A676&lt;&gt;"",IF(MOD(VALUE(LEFT(A655,1)),2)=1,IF(D655="D",C655,-C655),IF(D655="C",C655,-C655)),"")</f>
        <v>280275.21999999997</v>
      </c>
    </row>
    <row r="656" spans="1:5" x14ac:dyDescent="0.2">
      <c r="A656" s="11" t="str">
        <f>IF('Anterior-TXT'!A677&lt;&gt;"",LEFT('Anterior-TXT'!A677,15),"")</f>
        <v>8.1.1.2.0.00.00</v>
      </c>
      <c r="B656" s="11" t="str">
        <f>IF('Anterior-TXT'!A677&lt;&gt;"",RIGHT(LEFT('Anterior-TXT'!A677,51),34),"")</f>
        <v>EXECUCAO DE DIREITOS CONVENIADOS E</v>
      </c>
      <c r="C656" s="12">
        <f>IF('Anterior-TXT'!A677&lt;&gt;"",VALUE(RIGHT(LEFT('Anterior-TXT'!A677,75),23)),"")</f>
        <v>26070991.91</v>
      </c>
      <c r="D656" s="11" t="str">
        <f>IF('Anterior-TXT'!A677&lt;&gt;"",RIGHT(LEFT('Anterior-TXT'!A677,77),1),"")</f>
        <v>C</v>
      </c>
      <c r="E656" s="13">
        <f>IF('Anterior-TXT'!A677&lt;&gt;"",IF(MOD(VALUE(LEFT(A656,1)),2)=1,IF(D656="D",C656,-C656),IF(D656="C",C656,-C656)),"")</f>
        <v>26070991.91</v>
      </c>
    </row>
    <row r="657" spans="1:5" x14ac:dyDescent="0.2">
      <c r="A657" s="11" t="str">
        <f>IF('Anterior-TXT'!A678&lt;&gt;"",LEFT('Anterior-TXT'!A678,15),"")</f>
        <v>8.1.1.2.1.00.00</v>
      </c>
      <c r="B657" s="11" t="str">
        <f>IF('Anterior-TXT'!A678&lt;&gt;"",RIGHT(LEFT('Anterior-TXT'!A678,51),34),"")</f>
        <v>EXECUCAO DE DIREITOS CONVENIADOS E</v>
      </c>
      <c r="C657" s="12">
        <f>IF('Anterior-TXT'!A678&lt;&gt;"",VALUE(RIGHT(LEFT('Anterior-TXT'!A678,75),23)),"")</f>
        <v>26070991.91</v>
      </c>
      <c r="D657" s="11" t="str">
        <f>IF('Anterior-TXT'!A678&lt;&gt;"",RIGHT(LEFT('Anterior-TXT'!A678,77),1),"")</f>
        <v>C</v>
      </c>
      <c r="E657" s="13">
        <f>IF('Anterior-TXT'!A678&lt;&gt;"",IF(MOD(VALUE(LEFT(A657,1)),2)=1,IF(D657="D",C657,-C657),IF(D657="C",C657,-C657)),"")</f>
        <v>26070991.91</v>
      </c>
    </row>
    <row r="658" spans="1:5" x14ac:dyDescent="0.2">
      <c r="A658" s="11" t="str">
        <f>IF('Anterior-TXT'!A679&lt;&gt;"",LEFT('Anterior-TXT'!A679,15),"")</f>
        <v>8.1.1.2.1.01.00</v>
      </c>
      <c r="B658" s="11" t="str">
        <f>IF('Anterior-TXT'!A679&lt;&gt;"",RIGHT(LEFT('Anterior-TXT'!A679,51),34),"")</f>
        <v>EXECUCAO DE CONVENIOS E INSTRUM CO</v>
      </c>
      <c r="C658" s="12">
        <f>IF('Anterior-TXT'!A679&lt;&gt;"",VALUE(RIGHT(LEFT('Anterior-TXT'!A679,75),23)),"")</f>
        <v>6810238.8300000001</v>
      </c>
      <c r="D658" s="11" t="str">
        <f>IF('Anterior-TXT'!A679&lt;&gt;"",RIGHT(LEFT('Anterior-TXT'!A679,77),1),"")</f>
        <v>C</v>
      </c>
      <c r="E658" s="13">
        <f>IF('Anterior-TXT'!A679&lt;&gt;"",IF(MOD(VALUE(LEFT(A658,1)),2)=1,IF(D658="D",C658,-C658),IF(D658="C",C658,-C658)),"")</f>
        <v>6810238.8300000001</v>
      </c>
    </row>
    <row r="659" spans="1:5" x14ac:dyDescent="0.2">
      <c r="A659" s="11" t="str">
        <f>IF('Anterior-TXT'!A680&lt;&gt;"",LEFT('Anterior-TXT'!A680,15),"")</f>
        <v>8.1.1.2.1.01.01</v>
      </c>
      <c r="B659" s="11" t="str">
        <f>IF('Anterior-TXT'!A680&lt;&gt;"",RIGHT(LEFT('Anterior-TXT'!A680,51),34),"")</f>
        <v>CONVENIOS E INSTRUMENTOS CONGENERE</v>
      </c>
      <c r="C659" s="12">
        <f>IF('Anterior-TXT'!A680&lt;&gt;"",VALUE(RIGHT(LEFT('Anterior-TXT'!A680,75),23)),"")</f>
        <v>6810238.8300000001</v>
      </c>
      <c r="D659" s="11" t="str">
        <f>IF('Anterior-TXT'!A680&lt;&gt;"",RIGHT(LEFT('Anterior-TXT'!A680,77),1),"")</f>
        <v>C</v>
      </c>
      <c r="E659" s="13">
        <f>IF('Anterior-TXT'!A680&lt;&gt;"",IF(MOD(VALUE(LEFT(A659,1)),2)=1,IF(D659="D",C659,-C659),IF(D659="C",C659,-C659)),"")</f>
        <v>6810238.8300000001</v>
      </c>
    </row>
    <row r="660" spans="1:5" x14ac:dyDescent="0.2">
      <c r="A660" s="11" t="str">
        <f>IF('Anterior-TXT'!A681&lt;&gt;"",LEFT('Anterior-TXT'!A681,15),"")</f>
        <v>8.1.1.2.1.02.00</v>
      </c>
      <c r="B660" s="11" t="str">
        <f>IF('Anterior-TXT'!A681&lt;&gt;"",RIGHT(LEFT('Anterior-TXT'!A681,51),34),"")</f>
        <v xml:space="preserve">TERMO DE EXECUCAO DESCENTRALIZADA </v>
      </c>
      <c r="C660" s="12">
        <f>IF('Anterior-TXT'!A681&lt;&gt;"",VALUE(RIGHT(LEFT('Anterior-TXT'!A681,75),23)),"")</f>
        <v>19260753.079999998</v>
      </c>
      <c r="D660" s="11" t="str">
        <f>IF('Anterior-TXT'!A681&lt;&gt;"",RIGHT(LEFT('Anterior-TXT'!A681,77),1),"")</f>
        <v>C</v>
      </c>
      <c r="E660" s="13">
        <f>IF('Anterior-TXT'!A681&lt;&gt;"",IF(MOD(VALUE(LEFT(A660,1)),2)=1,IF(D660="D",C660,-C660),IF(D660="C",C660,-C660)),"")</f>
        <v>19260753.079999998</v>
      </c>
    </row>
    <row r="661" spans="1:5" x14ac:dyDescent="0.2">
      <c r="A661" s="11" t="str">
        <f>IF('Anterior-TXT'!A682&lt;&gt;"",LEFT('Anterior-TXT'!A682,15),"")</f>
        <v>8.1.1.2.1.02.01</v>
      </c>
      <c r="B661" s="11" t="str">
        <f>IF('Anterior-TXT'!A682&lt;&gt;"",RIGHT(LEFT('Anterior-TXT'!A682,51),34),"")</f>
        <v xml:space="preserve">TERMO DE EXECUCAO DESCENTRALIZADA </v>
      </c>
      <c r="C661" s="12">
        <f>IF('Anterior-TXT'!A682&lt;&gt;"",VALUE(RIGHT(LEFT('Anterior-TXT'!A682,75),23)),"")</f>
        <v>7709676.5199999996</v>
      </c>
      <c r="D661" s="11" t="str">
        <f>IF('Anterior-TXT'!A682&lt;&gt;"",RIGHT(LEFT('Anterior-TXT'!A682,77),1),"")</f>
        <v>C</v>
      </c>
      <c r="E661" s="13">
        <f>IF('Anterior-TXT'!A682&lt;&gt;"",IF(MOD(VALUE(LEFT(A661,1)),2)=1,IF(D661="D",C661,-C661),IF(D661="C",C661,-C661)),"")</f>
        <v>7709676.5199999996</v>
      </c>
    </row>
    <row r="662" spans="1:5" x14ac:dyDescent="0.2">
      <c r="A662" s="11" t="str">
        <f>IF('Anterior-TXT'!A683&lt;&gt;"",LEFT('Anterior-TXT'!A683,15),"")</f>
        <v>8.1.1.2.1.02.02</v>
      </c>
      <c r="B662" s="11" t="str">
        <f>IF('Anterior-TXT'!A683&lt;&gt;"",RIGHT(LEFT('Anterior-TXT'!A683,51),34),"")</f>
        <v xml:space="preserve">TERMO DE EXECUCAO DESCENTRALIZADA </v>
      </c>
      <c r="C662" s="12">
        <f>IF('Anterior-TXT'!A683&lt;&gt;"",VALUE(RIGHT(LEFT('Anterior-TXT'!A683,75),23)),"")</f>
        <v>11414310.560000001</v>
      </c>
      <c r="D662" s="11" t="str">
        <f>IF('Anterior-TXT'!A683&lt;&gt;"",RIGHT(LEFT('Anterior-TXT'!A683,77),1),"")</f>
        <v>C</v>
      </c>
      <c r="E662" s="13">
        <f>IF('Anterior-TXT'!A683&lt;&gt;"",IF(MOD(VALUE(LEFT(A662,1)),2)=1,IF(D662="D",C662,-C662),IF(D662="C",C662,-C662)),"")</f>
        <v>11414310.560000001</v>
      </c>
    </row>
    <row r="663" spans="1:5" x14ac:dyDescent="0.2">
      <c r="A663" s="11" t="str">
        <f>IF('Anterior-TXT'!A684&lt;&gt;"",LEFT('Anterior-TXT'!A684,15),"")</f>
        <v>8.1.1.2.1.02.03</v>
      </c>
      <c r="B663" s="11" t="str">
        <f>IF('Anterior-TXT'!A684&lt;&gt;"",RIGHT(LEFT('Anterior-TXT'!A684,51),34),"")</f>
        <v xml:space="preserve">TERMO DE EXECUCAO DESCENTRALIZADA </v>
      </c>
      <c r="C663" s="12">
        <f>IF('Anterior-TXT'!A684&lt;&gt;"",VALUE(RIGHT(LEFT('Anterior-TXT'!A684,75),23)),"")</f>
        <v>106765.41</v>
      </c>
      <c r="D663" s="11" t="str">
        <f>IF('Anterior-TXT'!A684&lt;&gt;"",RIGHT(LEFT('Anterior-TXT'!A684,77),1),"")</f>
        <v>C</v>
      </c>
      <c r="E663" s="13">
        <f>IF('Anterior-TXT'!A684&lt;&gt;"",IF(MOD(VALUE(LEFT(A663,1)),2)=1,IF(D663="D",C663,-C663),IF(D663="C",C663,-C663)),"")</f>
        <v>106765.41</v>
      </c>
    </row>
    <row r="664" spans="1:5" x14ac:dyDescent="0.2">
      <c r="A664" s="11" t="str">
        <f>IF('Anterior-TXT'!A685&lt;&gt;"",LEFT('Anterior-TXT'!A685,15),"")</f>
        <v>8.1.1.2.1.02.04</v>
      </c>
      <c r="B664" s="11" t="str">
        <f>IF('Anterior-TXT'!A685&lt;&gt;"",RIGHT(LEFT('Anterior-TXT'!A685,51),34),"")</f>
        <v xml:space="preserve">TERMO DE EXECUCAO DESCENTRALIZADA </v>
      </c>
      <c r="C664" s="12">
        <f>IF('Anterior-TXT'!A685&lt;&gt;"",VALUE(RIGHT(LEFT('Anterior-TXT'!A685,75),23)),"")</f>
        <v>29089.95</v>
      </c>
      <c r="D664" s="11" t="str">
        <f>IF('Anterior-TXT'!A685&lt;&gt;"",RIGHT(LEFT('Anterior-TXT'!A685,77),1),"")</f>
        <v>C</v>
      </c>
      <c r="E664" s="13">
        <f>IF('Anterior-TXT'!A685&lt;&gt;"",IF(MOD(VALUE(LEFT(A664,1)),2)=1,IF(D664="D",C664,-C664),IF(D664="C",C664,-C664)),"")</f>
        <v>29089.95</v>
      </c>
    </row>
    <row r="665" spans="1:5" x14ac:dyDescent="0.2">
      <c r="A665" s="11" t="str">
        <f>IF('Anterior-TXT'!A686&lt;&gt;"",LEFT('Anterior-TXT'!A686,15),"")</f>
        <v>8.1.1.2.1.02.06</v>
      </c>
      <c r="B665" s="11" t="str">
        <f>IF('Anterior-TXT'!A686&lt;&gt;"",RIGHT(LEFT('Anterior-TXT'!A686,51),34),"")</f>
        <v>TERMO EXEC DESCENTRALIZADA - VALOR</v>
      </c>
      <c r="C665" s="12">
        <f>IF('Anterior-TXT'!A686&lt;&gt;"",VALUE(RIGHT(LEFT('Anterior-TXT'!A686,75),23)),"")</f>
        <v>910.64</v>
      </c>
      <c r="D665" s="11" t="str">
        <f>IF('Anterior-TXT'!A686&lt;&gt;"",RIGHT(LEFT('Anterior-TXT'!A686,77),1),"")</f>
        <v>C</v>
      </c>
      <c r="E665" s="13">
        <f>IF('Anterior-TXT'!A686&lt;&gt;"",IF(MOD(VALUE(LEFT(A665,1)),2)=1,IF(D665="D",C665,-C665),IF(D665="C",C665,-C665)),"")</f>
        <v>910.64</v>
      </c>
    </row>
    <row r="666" spans="1:5" x14ac:dyDescent="0.2">
      <c r="A666" s="11" t="str">
        <f>IF('Anterior-TXT'!A687&lt;&gt;"",LEFT('Anterior-TXT'!A687,15),"")</f>
        <v>8.1.2.0.0.00.00</v>
      </c>
      <c r="B666" s="11" t="str">
        <f>IF('Anterior-TXT'!A687&lt;&gt;"",RIGHT(LEFT('Anterior-TXT'!A687,51),34),"")</f>
        <v>EXECUCAO DOS ATOS POTENCIAIS PASSI</v>
      </c>
      <c r="C666" s="12">
        <f>IF('Anterior-TXT'!A687&lt;&gt;"",VALUE(RIGHT(LEFT('Anterior-TXT'!A687,75),23)),"")</f>
        <v>101626517.38</v>
      </c>
      <c r="D666" s="11" t="str">
        <f>IF('Anterior-TXT'!A687&lt;&gt;"",RIGHT(LEFT('Anterior-TXT'!A687,77),1),"")</f>
        <v>C</v>
      </c>
      <c r="E666" s="13">
        <f>IF('Anterior-TXT'!A687&lt;&gt;"",IF(MOD(VALUE(LEFT(A666,1)),2)=1,IF(D666="D",C666,-C666),IF(D666="C",C666,-C666)),"")</f>
        <v>101626517.38</v>
      </c>
    </row>
    <row r="667" spans="1:5" x14ac:dyDescent="0.2">
      <c r="A667" s="11" t="str">
        <f>IF('Anterior-TXT'!A688&lt;&gt;"",LEFT('Anterior-TXT'!A688,15),"")</f>
        <v>8.1.2.2.0.00.00</v>
      </c>
      <c r="B667" s="11" t="str">
        <f>IF('Anterior-TXT'!A688&lt;&gt;"",RIGHT(LEFT('Anterior-TXT'!A688,51),34),"")</f>
        <v>EXECUCAO DE OBRIG. CONV. E OUTR. I</v>
      </c>
      <c r="C667" s="12">
        <f>IF('Anterior-TXT'!A688&lt;&gt;"",VALUE(RIGHT(LEFT('Anterior-TXT'!A688,75),23)),"")</f>
        <v>95904.1</v>
      </c>
      <c r="D667" s="11" t="str">
        <f>IF('Anterior-TXT'!A688&lt;&gt;"",RIGHT(LEFT('Anterior-TXT'!A688,77),1),"")</f>
        <v>C</v>
      </c>
      <c r="E667" s="13">
        <f>IF('Anterior-TXT'!A688&lt;&gt;"",IF(MOD(VALUE(LEFT(A667,1)),2)=1,IF(D667="D",C667,-C667),IF(D667="C",C667,-C667)),"")</f>
        <v>95904.1</v>
      </c>
    </row>
    <row r="668" spans="1:5" x14ac:dyDescent="0.2">
      <c r="A668" s="11" t="str">
        <f>IF('Anterior-TXT'!A689&lt;&gt;"",LEFT('Anterior-TXT'!A689,15),"")</f>
        <v>8.1.2.2.1.00.00</v>
      </c>
      <c r="B668" s="11" t="str">
        <f>IF('Anterior-TXT'!A689&lt;&gt;"",RIGHT(LEFT('Anterior-TXT'!A689,51),34),"")</f>
        <v>EXECUCAO DE OBRIG. CONV. E OUTR. I</v>
      </c>
      <c r="C668" s="12">
        <f>IF('Anterior-TXT'!A689&lt;&gt;"",VALUE(RIGHT(LEFT('Anterior-TXT'!A689,75),23)),"")</f>
        <v>95904.1</v>
      </c>
      <c r="D668" s="11" t="str">
        <f>IF('Anterior-TXT'!A689&lt;&gt;"",RIGHT(LEFT('Anterior-TXT'!A689,77),1),"")</f>
        <v>C</v>
      </c>
      <c r="E668" s="13">
        <f>IF('Anterior-TXT'!A689&lt;&gt;"",IF(MOD(VALUE(LEFT(A668,1)),2)=1,IF(D668="D",C668,-C668),IF(D668="C",C668,-C668)),"")</f>
        <v>95904.1</v>
      </c>
    </row>
    <row r="669" spans="1:5" x14ac:dyDescent="0.2">
      <c r="A669" s="11" t="str">
        <f>IF('Anterior-TXT'!A690&lt;&gt;"",LEFT('Anterior-TXT'!A690,15),"")</f>
        <v>8.1.2.2.1.02.00</v>
      </c>
      <c r="B669" s="11" t="str">
        <f>IF('Anterior-TXT'!A690&lt;&gt;"",RIGHT(LEFT('Anterior-TXT'!A690,51),34),"")</f>
        <v xml:space="preserve">TERMO DE EXECUCAO DESCENTRALIZADA </v>
      </c>
      <c r="C669" s="12">
        <f>IF('Anterior-TXT'!A690&lt;&gt;"",VALUE(RIGHT(LEFT('Anterior-TXT'!A690,75),23)),"")</f>
        <v>95904.1</v>
      </c>
      <c r="D669" s="11" t="str">
        <f>IF('Anterior-TXT'!A690&lt;&gt;"",RIGHT(LEFT('Anterior-TXT'!A690,77),1),"")</f>
        <v>C</v>
      </c>
      <c r="E669" s="13">
        <f>IF('Anterior-TXT'!A690&lt;&gt;"",IF(MOD(VALUE(LEFT(A669,1)),2)=1,IF(D669="D",C669,-C669),IF(D669="C",C669,-C669)),"")</f>
        <v>95904.1</v>
      </c>
    </row>
    <row r="670" spans="1:5" x14ac:dyDescent="0.2">
      <c r="A670" s="11" t="str">
        <f>IF('Anterior-TXT'!A691&lt;&gt;"",LEFT('Anterior-TXT'!A691,15),"")</f>
        <v>8.1.2.2.1.02.01</v>
      </c>
      <c r="B670" s="11" t="str">
        <f>IF('Anterior-TXT'!A691&lt;&gt;"",RIGHT(LEFT('Anterior-TXT'!A691,51),34),"")</f>
        <v xml:space="preserve">A REPASSAR                        </v>
      </c>
      <c r="C670" s="12">
        <f>IF('Anterior-TXT'!A691&lt;&gt;"",VALUE(RIGHT(LEFT('Anterior-TXT'!A691,75),23)),"")</f>
        <v>15693.08</v>
      </c>
      <c r="D670" s="11" t="str">
        <f>IF('Anterior-TXT'!A691&lt;&gt;"",RIGHT(LEFT('Anterior-TXT'!A691,77),1),"")</f>
        <v>C</v>
      </c>
      <c r="E670" s="13">
        <f>IF('Anterior-TXT'!A691&lt;&gt;"",IF(MOD(VALUE(LEFT(A670,1)),2)=1,IF(D670="D",C670,-C670),IF(D670="C",C670,-C670)),"")</f>
        <v>15693.08</v>
      </c>
    </row>
    <row r="671" spans="1:5" x14ac:dyDescent="0.2">
      <c r="A671" s="11" t="str">
        <f>IF('Anterior-TXT'!A692&lt;&gt;"",LEFT('Anterior-TXT'!A692,15),"")</f>
        <v>8.1.2.2.1.02.02</v>
      </c>
      <c r="B671" s="11" t="str">
        <f>IF('Anterior-TXT'!A692&lt;&gt;"",RIGHT(LEFT('Anterior-TXT'!A692,51),34),"")</f>
        <v xml:space="preserve">A COMPROVAR                       </v>
      </c>
      <c r="C671" s="12">
        <f>IF('Anterior-TXT'!A692&lt;&gt;"",VALUE(RIGHT(LEFT('Anterior-TXT'!A692,75),23)),"")</f>
        <v>80211.02</v>
      </c>
      <c r="D671" s="11" t="str">
        <f>IF('Anterior-TXT'!A692&lt;&gt;"",RIGHT(LEFT('Anterior-TXT'!A692,77),1),"")</f>
        <v>C</v>
      </c>
      <c r="E671" s="13">
        <f>IF('Anterior-TXT'!A692&lt;&gt;"",IF(MOD(VALUE(LEFT(A671,1)),2)=1,IF(D671="D",C671,-C671),IF(D671="C",C671,-C671)),"")</f>
        <v>80211.02</v>
      </c>
    </row>
    <row r="672" spans="1:5" x14ac:dyDescent="0.2">
      <c r="A672" s="11" t="str">
        <f>IF('Anterior-TXT'!A693&lt;&gt;"",LEFT('Anterior-TXT'!A693,15),"")</f>
        <v>8.1.2.3.0.00.00</v>
      </c>
      <c r="B672" s="11" t="str">
        <f>IF('Anterior-TXT'!A693&lt;&gt;"",RIGHT(LEFT('Anterior-TXT'!A693,51),34),"")</f>
        <v>EXECUCAO DE OBRIGACOES CONTRATUAIS</v>
      </c>
      <c r="C672" s="12">
        <f>IF('Anterior-TXT'!A693&lt;&gt;"",VALUE(RIGHT(LEFT('Anterior-TXT'!A693,75),23)),"")</f>
        <v>101530613.28</v>
      </c>
      <c r="D672" s="11" t="str">
        <f>IF('Anterior-TXT'!A693&lt;&gt;"",RIGHT(LEFT('Anterior-TXT'!A693,77),1),"")</f>
        <v>C</v>
      </c>
      <c r="E672" s="13">
        <f>IF('Anterior-TXT'!A693&lt;&gt;"",IF(MOD(VALUE(LEFT(A672,1)),2)=1,IF(D672="D",C672,-C672),IF(D672="C",C672,-C672)),"")</f>
        <v>101530613.28</v>
      </c>
    </row>
    <row r="673" spans="1:5" x14ac:dyDescent="0.2">
      <c r="A673" s="11" t="str">
        <f>IF('Anterior-TXT'!A694&lt;&gt;"",LEFT('Anterior-TXT'!A694,15),"")</f>
        <v>8.1.2.3.1.00.00</v>
      </c>
      <c r="B673" s="11" t="str">
        <f>IF('Anterior-TXT'!A694&lt;&gt;"",RIGHT(LEFT('Anterior-TXT'!A694,51),34),"")</f>
        <v>EXECUCAO DE OBRIGACOES CONTRATUAIS</v>
      </c>
      <c r="C673" s="12">
        <f>IF('Anterior-TXT'!A694&lt;&gt;"",VALUE(RIGHT(LEFT('Anterior-TXT'!A694,75),23)),"")</f>
        <v>101530613.28</v>
      </c>
      <c r="D673" s="11" t="str">
        <f>IF('Anterior-TXT'!A694&lt;&gt;"",RIGHT(LEFT('Anterior-TXT'!A694,77),1),"")</f>
        <v>C</v>
      </c>
      <c r="E673" s="13">
        <f>IF('Anterior-TXT'!A694&lt;&gt;"",IF(MOD(VALUE(LEFT(A673,1)),2)=1,IF(D673="D",C673,-C673),IF(D673="C",C673,-C673)),"")</f>
        <v>101530613.28</v>
      </c>
    </row>
    <row r="674" spans="1:5" x14ac:dyDescent="0.2">
      <c r="A674" s="11" t="str">
        <f>IF('Anterior-TXT'!A695&lt;&gt;"",LEFT('Anterior-TXT'!A695,15),"")</f>
        <v>8.1.2.3.1.01.00</v>
      </c>
      <c r="B674" s="11" t="str">
        <f>IF('Anterior-TXT'!A695&lt;&gt;"",RIGHT(LEFT('Anterior-TXT'!A695,51),34),"")</f>
        <v xml:space="preserve">CONTRATOS DE SEGUROS              </v>
      </c>
      <c r="C674" s="12">
        <f>IF('Anterior-TXT'!A695&lt;&gt;"",VALUE(RIGHT(LEFT('Anterior-TXT'!A695,75),23)),"")</f>
        <v>305473.08</v>
      </c>
      <c r="D674" s="11" t="str">
        <f>IF('Anterior-TXT'!A695&lt;&gt;"",RIGHT(LEFT('Anterior-TXT'!A695,77),1),"")</f>
        <v>C</v>
      </c>
      <c r="E674" s="13">
        <f>IF('Anterior-TXT'!A695&lt;&gt;"",IF(MOD(VALUE(LEFT(A674,1)),2)=1,IF(D674="D",C674,-C674),IF(D674="C",C674,-C674)),"")</f>
        <v>305473.08</v>
      </c>
    </row>
    <row r="675" spans="1:5" x14ac:dyDescent="0.2">
      <c r="A675" s="11" t="str">
        <f>IF('Anterior-TXT'!A696&lt;&gt;"",LEFT('Anterior-TXT'!A696,15),"")</f>
        <v>8.1.2.3.1.01.01</v>
      </c>
      <c r="B675" s="11" t="str">
        <f>IF('Anterior-TXT'!A696&lt;&gt;"",RIGHT(LEFT('Anterior-TXT'!A696,51),34),"")</f>
        <v xml:space="preserve">CONTRATOS DE SEGUROS EM EXECUÇÃO  </v>
      </c>
      <c r="C675" s="12">
        <f>IF('Anterior-TXT'!A696&lt;&gt;"",VALUE(RIGHT(LEFT('Anterior-TXT'!A696,75),23)),"")</f>
        <v>106322</v>
      </c>
      <c r="D675" s="11" t="str">
        <f>IF('Anterior-TXT'!A696&lt;&gt;"",RIGHT(LEFT('Anterior-TXT'!A696,77),1),"")</f>
        <v>C</v>
      </c>
      <c r="E675" s="13">
        <f>IF('Anterior-TXT'!A696&lt;&gt;"",IF(MOD(VALUE(LEFT(A675,1)),2)=1,IF(D675="D",C675,-C675),IF(D675="C",C675,-C675)),"")</f>
        <v>106322</v>
      </c>
    </row>
    <row r="676" spans="1:5" x14ac:dyDescent="0.2">
      <c r="A676" s="11" t="str">
        <f>IF('Anterior-TXT'!A697&lt;&gt;"",LEFT('Anterior-TXT'!A697,15),"")</f>
        <v>8.1.2.3.1.01.02</v>
      </c>
      <c r="B676" s="11" t="str">
        <f>IF('Anterior-TXT'!A697&lt;&gt;"",RIGHT(LEFT('Anterior-TXT'!A697,51),34),"")</f>
        <v xml:space="preserve">CONTRATOS DE SEGUROS EXECUTADOS   </v>
      </c>
      <c r="C676" s="12">
        <f>IF('Anterior-TXT'!A697&lt;&gt;"",VALUE(RIGHT(LEFT('Anterior-TXT'!A697,75),23)),"")</f>
        <v>199151.08</v>
      </c>
      <c r="D676" s="11" t="str">
        <f>IF('Anterior-TXT'!A697&lt;&gt;"",RIGHT(LEFT('Anterior-TXT'!A697,77),1),"")</f>
        <v>C</v>
      </c>
      <c r="E676" s="13">
        <f>IF('Anterior-TXT'!A697&lt;&gt;"",IF(MOD(VALUE(LEFT(A676,1)),2)=1,IF(D676="D",C676,-C676),IF(D676="C",C676,-C676)),"")</f>
        <v>199151.08</v>
      </c>
    </row>
    <row r="677" spans="1:5" x14ac:dyDescent="0.2">
      <c r="A677" s="11" t="str">
        <f>IF('Anterior-TXT'!A698&lt;&gt;"",LEFT('Anterior-TXT'!A698,15),"")</f>
        <v>8.1.2.3.1.02.00</v>
      </c>
      <c r="B677" s="11" t="str">
        <f>IF('Anterior-TXT'!A698&lt;&gt;"",RIGHT(LEFT('Anterior-TXT'!A698,51),34),"")</f>
        <v xml:space="preserve">CONTRATOS DE SERVICOS             </v>
      </c>
      <c r="C677" s="12">
        <f>IF('Anterior-TXT'!A698&lt;&gt;"",VALUE(RIGHT(LEFT('Anterior-TXT'!A698,75),23)),"")</f>
        <v>97112770.109999999</v>
      </c>
      <c r="D677" s="11" t="str">
        <f>IF('Anterior-TXT'!A698&lt;&gt;"",RIGHT(LEFT('Anterior-TXT'!A698,77),1),"")</f>
        <v>C</v>
      </c>
      <c r="E677" s="13">
        <f>IF('Anterior-TXT'!A698&lt;&gt;"",IF(MOD(VALUE(LEFT(A677,1)),2)=1,IF(D677="D",C677,-C677),IF(D677="C",C677,-C677)),"")</f>
        <v>97112770.109999999</v>
      </c>
    </row>
    <row r="678" spans="1:5" x14ac:dyDescent="0.2">
      <c r="A678" s="11" t="str">
        <f>IF('Anterior-TXT'!A699&lt;&gt;"",LEFT('Anterior-TXT'!A699,15),"")</f>
        <v>8.1.2.3.1.02.01</v>
      </c>
      <c r="B678" s="11" t="str">
        <f>IF('Anterior-TXT'!A699&lt;&gt;"",RIGHT(LEFT('Anterior-TXT'!A699,51),34),"")</f>
        <v xml:space="preserve">CONTRATOS DE SERVICOS EM EXECUÇÃO </v>
      </c>
      <c r="C678" s="12">
        <f>IF('Anterior-TXT'!A699&lt;&gt;"",VALUE(RIGHT(LEFT('Anterior-TXT'!A699,75),23)),"")</f>
        <v>63672426.509999998</v>
      </c>
      <c r="D678" s="11" t="str">
        <f>IF('Anterior-TXT'!A699&lt;&gt;"",RIGHT(LEFT('Anterior-TXT'!A699,77),1),"")</f>
        <v>C</v>
      </c>
      <c r="E678" s="13">
        <f>IF('Anterior-TXT'!A699&lt;&gt;"",IF(MOD(VALUE(LEFT(A678,1)),2)=1,IF(D678="D",C678,-C678),IF(D678="C",C678,-C678)),"")</f>
        <v>63672426.509999998</v>
      </c>
    </row>
    <row r="679" spans="1:5" x14ac:dyDescent="0.2">
      <c r="A679" s="11" t="str">
        <f>IF('Anterior-TXT'!A700&lt;&gt;"",LEFT('Anterior-TXT'!A700,15),"")</f>
        <v>8.1.2.3.1.02.02</v>
      </c>
      <c r="B679" s="11" t="str">
        <f>IF('Anterior-TXT'!A700&lt;&gt;"",RIGHT(LEFT('Anterior-TXT'!A700,51),34),"")</f>
        <v xml:space="preserve">CONTRATOS DE SERVICOS EXECUTADOS  </v>
      </c>
      <c r="C679" s="12">
        <f>IF('Anterior-TXT'!A700&lt;&gt;"",VALUE(RIGHT(LEFT('Anterior-TXT'!A700,75),23)),"")</f>
        <v>33440343.600000001</v>
      </c>
      <c r="D679" s="11" t="str">
        <f>IF('Anterior-TXT'!A700&lt;&gt;"",RIGHT(LEFT('Anterior-TXT'!A700,77),1),"")</f>
        <v>C</v>
      </c>
      <c r="E679" s="13">
        <f>IF('Anterior-TXT'!A700&lt;&gt;"",IF(MOD(VALUE(LEFT(A679,1)),2)=1,IF(D679="D",C679,-C679),IF(D679="C",C679,-C679)),"")</f>
        <v>33440343.600000001</v>
      </c>
    </row>
    <row r="680" spans="1:5" x14ac:dyDescent="0.2">
      <c r="A680" s="11" t="str">
        <f>IF('Anterior-TXT'!A701&lt;&gt;"",LEFT('Anterior-TXT'!A701,15),"")</f>
        <v>8.1.2.3.1.03.00</v>
      </c>
      <c r="B680" s="11" t="str">
        <f>IF('Anterior-TXT'!A701&lt;&gt;"",RIGHT(LEFT('Anterior-TXT'!A701,51),34),"")</f>
        <v xml:space="preserve">CONTRATOS DE ALUGUEIS             </v>
      </c>
      <c r="C680" s="12">
        <f>IF('Anterior-TXT'!A701&lt;&gt;"",VALUE(RIGHT(LEFT('Anterior-TXT'!A701,75),23)),"")</f>
        <v>1444554.86</v>
      </c>
      <c r="D680" s="11" t="str">
        <f>IF('Anterior-TXT'!A701&lt;&gt;"",RIGHT(LEFT('Anterior-TXT'!A701,77),1),"")</f>
        <v>C</v>
      </c>
      <c r="E680" s="13">
        <f>IF('Anterior-TXT'!A701&lt;&gt;"",IF(MOD(VALUE(LEFT(A680,1)),2)=1,IF(D680="D",C680,-C680),IF(D680="C",C680,-C680)),"")</f>
        <v>1444554.86</v>
      </c>
    </row>
    <row r="681" spans="1:5" x14ac:dyDescent="0.2">
      <c r="A681" s="11" t="str">
        <f>IF('Anterior-TXT'!A702&lt;&gt;"",LEFT('Anterior-TXT'!A702,15),"")</f>
        <v>8.1.2.3.1.03.01</v>
      </c>
      <c r="B681" s="11" t="str">
        <f>IF('Anterior-TXT'!A702&lt;&gt;"",RIGHT(LEFT('Anterior-TXT'!A702,51),34),"")</f>
        <v xml:space="preserve">CONTRATOS DE ALUGUEIS EM EXECUÇÃO </v>
      </c>
      <c r="C681" s="12">
        <f>IF('Anterior-TXT'!A702&lt;&gt;"",VALUE(RIGHT(LEFT('Anterior-TXT'!A702,75),23)),"")</f>
        <v>533264.82999999996</v>
      </c>
      <c r="D681" s="11" t="str">
        <f>IF('Anterior-TXT'!A702&lt;&gt;"",RIGHT(LEFT('Anterior-TXT'!A702,77),1),"")</f>
        <v>C</v>
      </c>
      <c r="E681" s="13">
        <f>IF('Anterior-TXT'!A702&lt;&gt;"",IF(MOD(VALUE(LEFT(A681,1)),2)=1,IF(D681="D",C681,-C681),IF(D681="C",C681,-C681)),"")</f>
        <v>533264.82999999996</v>
      </c>
    </row>
    <row r="682" spans="1:5" x14ac:dyDescent="0.2">
      <c r="A682" s="11" t="str">
        <f>IF('Anterior-TXT'!A703&lt;&gt;"",LEFT('Anterior-TXT'!A703,15),"")</f>
        <v>8.1.2.3.1.03.02</v>
      </c>
      <c r="B682" s="11" t="str">
        <f>IF('Anterior-TXT'!A703&lt;&gt;"",RIGHT(LEFT('Anterior-TXT'!A703,51),34),"")</f>
        <v xml:space="preserve">CONTRATOS DE ALUGUEIS EXECUTADOS  </v>
      </c>
      <c r="C682" s="12">
        <f>IF('Anterior-TXT'!A703&lt;&gt;"",VALUE(RIGHT(LEFT('Anterior-TXT'!A703,75),23)),"")</f>
        <v>911290.03</v>
      </c>
      <c r="D682" s="11" t="str">
        <f>IF('Anterior-TXT'!A703&lt;&gt;"",RIGHT(LEFT('Anterior-TXT'!A703,77),1),"")</f>
        <v>C</v>
      </c>
      <c r="E682" s="13">
        <f>IF('Anterior-TXT'!A703&lt;&gt;"",IF(MOD(VALUE(LEFT(A682,1)),2)=1,IF(D682="D",C682,-C682),IF(D682="C",C682,-C682)),"")</f>
        <v>911290.03</v>
      </c>
    </row>
    <row r="683" spans="1:5" x14ac:dyDescent="0.2">
      <c r="A683" s="11" t="str">
        <f>IF('Anterior-TXT'!A704&lt;&gt;"",LEFT('Anterior-TXT'!A704,15),"")</f>
        <v>8.1.2.3.1.04.00</v>
      </c>
      <c r="B683" s="11" t="str">
        <f>IF('Anterior-TXT'!A704&lt;&gt;"",RIGHT(LEFT('Anterior-TXT'!A704,51),34),"")</f>
        <v xml:space="preserve">CONTRATOS DE FORNECIMENTO DE BENS </v>
      </c>
      <c r="C683" s="12">
        <f>IF('Anterior-TXT'!A704&lt;&gt;"",VALUE(RIGHT(LEFT('Anterior-TXT'!A704,75),23)),"")</f>
        <v>2667815.23</v>
      </c>
      <c r="D683" s="11" t="str">
        <f>IF('Anterior-TXT'!A704&lt;&gt;"",RIGHT(LEFT('Anterior-TXT'!A704,77),1),"")</f>
        <v>C</v>
      </c>
      <c r="E683" s="13">
        <f>IF('Anterior-TXT'!A704&lt;&gt;"",IF(MOD(VALUE(LEFT(A683,1)),2)=1,IF(D683="D",C683,-C683),IF(D683="C",C683,-C683)),"")</f>
        <v>2667815.23</v>
      </c>
    </row>
    <row r="684" spans="1:5" x14ac:dyDescent="0.2">
      <c r="A684" s="11" t="str">
        <f>IF('Anterior-TXT'!A705&lt;&gt;"",LEFT('Anterior-TXT'!A705,15),"")</f>
        <v>8.1.2.3.1.04.01</v>
      </c>
      <c r="B684" s="11" t="str">
        <f>IF('Anterior-TXT'!A705&lt;&gt;"",RIGHT(LEFT('Anterior-TXT'!A705,51),34),"")</f>
        <v xml:space="preserve">CONTRATOS DE FORNECIMENTO DE BENS </v>
      </c>
      <c r="C684" s="12">
        <f>IF('Anterior-TXT'!A705&lt;&gt;"",VALUE(RIGHT(LEFT('Anterior-TXT'!A705,75),23)),"")</f>
        <v>1854912.97</v>
      </c>
      <c r="D684" s="11" t="str">
        <f>IF('Anterior-TXT'!A705&lt;&gt;"",RIGHT(LEFT('Anterior-TXT'!A705,77),1),"")</f>
        <v>C</v>
      </c>
      <c r="E684" s="13">
        <f>IF('Anterior-TXT'!A705&lt;&gt;"",IF(MOD(VALUE(LEFT(A684,1)),2)=1,IF(D684="D",C684,-C684),IF(D684="C",C684,-C684)),"")</f>
        <v>1854912.97</v>
      </c>
    </row>
    <row r="685" spans="1:5" x14ac:dyDescent="0.2">
      <c r="A685" s="11" t="str">
        <f>IF('Anterior-TXT'!A706&lt;&gt;"",LEFT('Anterior-TXT'!A706,15),"")</f>
        <v>8.1.2.3.1.04.02</v>
      </c>
      <c r="B685" s="11" t="str">
        <f>IF('Anterior-TXT'!A706&lt;&gt;"",RIGHT(LEFT('Anterior-TXT'!A706,51),34),"")</f>
        <v xml:space="preserve">CONTRATOS DE FORNECIMENTO DE BENS </v>
      </c>
      <c r="C685" s="12">
        <f>IF('Anterior-TXT'!A706&lt;&gt;"",VALUE(RIGHT(LEFT('Anterior-TXT'!A706,75),23)),"")</f>
        <v>812902.26</v>
      </c>
      <c r="D685" s="11" t="str">
        <f>IF('Anterior-TXT'!A706&lt;&gt;"",RIGHT(LEFT('Anterior-TXT'!A706,77),1),"")</f>
        <v>C</v>
      </c>
      <c r="E685" s="13">
        <f>IF('Anterior-TXT'!A706&lt;&gt;"",IF(MOD(VALUE(LEFT(A685,1)),2)=1,IF(D685="D",C685,-C685),IF(D685="C",C685,-C685)),"")</f>
        <v>812902.26</v>
      </c>
    </row>
    <row r="686" spans="1:5" x14ac:dyDescent="0.2">
      <c r="A686" s="11" t="str">
        <f>IF('Anterior-TXT'!A707&lt;&gt;"",LEFT('Anterior-TXT'!A707,15),"")</f>
        <v>8.2.0.0.0.00.00</v>
      </c>
      <c r="B686" s="11" t="str">
        <f>IF('Anterior-TXT'!A707&lt;&gt;"",RIGHT(LEFT('Anterior-TXT'!A707,51),34),"")</f>
        <v>EXECUCAO DA ADMINISTRACAO FINANCEI</v>
      </c>
      <c r="C686" s="12">
        <f>IF('Anterior-TXT'!A707&lt;&gt;"",VALUE(RIGHT(LEFT('Anterior-TXT'!A707,75),23)),"")</f>
        <v>793268996.07000005</v>
      </c>
      <c r="D686" s="11" t="str">
        <f>IF('Anterior-TXT'!A707&lt;&gt;"",RIGHT(LEFT('Anterior-TXT'!A707,77),1),"")</f>
        <v>C</v>
      </c>
      <c r="E686" s="13">
        <f>IF('Anterior-TXT'!A707&lt;&gt;"",IF(MOD(VALUE(LEFT(A686,1)),2)=1,IF(D686="D",C686,-C686),IF(D686="C",C686,-C686)),"")</f>
        <v>793268996.07000005</v>
      </c>
    </row>
    <row r="687" spans="1:5" x14ac:dyDescent="0.2">
      <c r="A687" s="11" t="str">
        <f>IF('Anterior-TXT'!A708&lt;&gt;"",LEFT('Anterior-TXT'!A708,15),"")</f>
        <v>8.2.1.0.0.00.00</v>
      </c>
      <c r="B687" s="11" t="str">
        <f>IF('Anterior-TXT'!A708&lt;&gt;"",RIGHT(LEFT('Anterior-TXT'!A708,51),34),"")</f>
        <v xml:space="preserve">EXECUCAO DAS DISPONIBILIDADES POR </v>
      </c>
      <c r="C687" s="12">
        <f>IF('Anterior-TXT'!A708&lt;&gt;"",VALUE(RIGHT(LEFT('Anterior-TXT'!A708,75),23)),"")</f>
        <v>316703910.07999998</v>
      </c>
      <c r="D687" s="11" t="str">
        <f>IF('Anterior-TXT'!A708&lt;&gt;"",RIGHT(LEFT('Anterior-TXT'!A708,77),1),"")</f>
        <v>C</v>
      </c>
      <c r="E687" s="13">
        <f>IF('Anterior-TXT'!A708&lt;&gt;"",IF(MOD(VALUE(LEFT(A687,1)),2)=1,IF(D687="D",C687,-C687),IF(D687="C",C687,-C687)),"")</f>
        <v>316703910.07999998</v>
      </c>
    </row>
    <row r="688" spans="1:5" x14ac:dyDescent="0.2">
      <c r="A688" s="11" t="str">
        <f>IF('Anterior-TXT'!A709&lt;&gt;"",LEFT('Anterior-TXT'!A709,15),"")</f>
        <v>8.2.1.1.0.00.00</v>
      </c>
      <c r="B688" s="11" t="str">
        <f>IF('Anterior-TXT'!A709&lt;&gt;"",RIGHT(LEFT('Anterior-TXT'!A709,51),34),"")</f>
        <v>EXECUCAO DA DISPONIBILIDADE DE REC</v>
      </c>
      <c r="C688" s="12">
        <f>IF('Anterior-TXT'!A709&lt;&gt;"",VALUE(RIGHT(LEFT('Anterior-TXT'!A709,75),23)),"")</f>
        <v>316703910.07999998</v>
      </c>
      <c r="D688" s="11" t="str">
        <f>IF('Anterior-TXT'!A709&lt;&gt;"",RIGHT(LEFT('Anterior-TXT'!A709,77),1),"")</f>
        <v>C</v>
      </c>
      <c r="E688" s="13">
        <f>IF('Anterior-TXT'!A709&lt;&gt;"",IF(MOD(VALUE(LEFT(A688,1)),2)=1,IF(D688="D",C688,-C688),IF(D688="C",C688,-C688)),"")</f>
        <v>316703910.07999998</v>
      </c>
    </row>
    <row r="689" spans="1:5" x14ac:dyDescent="0.2">
      <c r="A689" s="11" t="str">
        <f>IF('Anterior-TXT'!A710&lt;&gt;"",LEFT('Anterior-TXT'!A710,15),"")</f>
        <v>8.2.1.1.1.00.00</v>
      </c>
      <c r="B689" s="11" t="str">
        <f>IF('Anterior-TXT'!A710&lt;&gt;"",RIGHT(LEFT('Anterior-TXT'!A710,51),34),"")</f>
        <v>DISP. POR DESTINACAO DE RECURSOS A</v>
      </c>
      <c r="C689" s="12">
        <f>IF('Anterior-TXT'!A710&lt;&gt;"",VALUE(RIGHT(LEFT('Anterior-TXT'!A710,75),23)),"")</f>
        <v>31666850.93</v>
      </c>
      <c r="D689" s="11" t="str">
        <f>IF('Anterior-TXT'!A710&lt;&gt;"",RIGHT(LEFT('Anterior-TXT'!A710,77),1),"")</f>
        <v>D</v>
      </c>
      <c r="E689" s="13">
        <f>IF('Anterior-TXT'!A710&lt;&gt;"",IF(MOD(VALUE(LEFT(A689,1)),2)=1,IF(D689="D",C689,-C689),IF(D689="C",C689,-C689)),"")</f>
        <v>-31666850.93</v>
      </c>
    </row>
    <row r="690" spans="1:5" x14ac:dyDescent="0.2">
      <c r="A690" s="11" t="str">
        <f>IF('Anterior-TXT'!A711&lt;&gt;"",LEFT('Anterior-TXT'!A711,15),"")</f>
        <v>8.2.1.1.2.00.00</v>
      </c>
      <c r="B690" s="11" t="str">
        <f>IF('Anterior-TXT'!A711&lt;&gt;"",RIGHT(LEFT('Anterior-TXT'!A711,51),34),"")</f>
        <v>DDR COMPROMETIDA POR EMPENHO E NAO</v>
      </c>
      <c r="C690" s="12">
        <f>IF('Anterior-TXT'!A711&lt;&gt;"",VALUE(RIGHT(LEFT('Anterior-TXT'!A711,75),23)),"")</f>
        <v>36784341.07</v>
      </c>
      <c r="D690" s="11" t="str">
        <f>IF('Anterior-TXT'!A711&lt;&gt;"",RIGHT(LEFT('Anterior-TXT'!A711,77),1),"")</f>
        <v>C</v>
      </c>
      <c r="E690" s="13">
        <f>IF('Anterior-TXT'!A711&lt;&gt;"",IF(MOD(VALUE(LEFT(A690,1)),2)=1,IF(D690="D",C690,-C690),IF(D690="C",C690,-C690)),"")</f>
        <v>36784341.07</v>
      </c>
    </row>
    <row r="691" spans="1:5" x14ac:dyDescent="0.2">
      <c r="A691" s="11" t="str">
        <f>IF('Anterior-TXT'!A712&lt;&gt;"",LEFT('Anterior-TXT'!A712,15),"")</f>
        <v>8.2.1.1.3.00.00</v>
      </c>
      <c r="B691" s="11" t="str">
        <f>IF('Anterior-TXT'!A712&lt;&gt;"",RIGHT(LEFT('Anterior-TXT'!A712,51),34),"")</f>
        <v>DDR COMPROMETIDA P/LIQU. E ENT. CO</v>
      </c>
      <c r="C691" s="12">
        <f>IF('Anterior-TXT'!A712&lt;&gt;"",VALUE(RIGHT(LEFT('Anterior-TXT'!A712,75),23)),"")</f>
        <v>219685.17</v>
      </c>
      <c r="D691" s="11" t="str">
        <f>IF('Anterior-TXT'!A712&lt;&gt;"",RIGHT(LEFT('Anterior-TXT'!A712,77),1),"")</f>
        <v>C</v>
      </c>
      <c r="E691" s="13">
        <f>IF('Anterior-TXT'!A712&lt;&gt;"",IF(MOD(VALUE(LEFT(A691,1)),2)=1,IF(D691="D",C691,-C691),IF(D691="C",C691,-C691)),"")</f>
        <v>219685.17</v>
      </c>
    </row>
    <row r="692" spans="1:5" x14ac:dyDescent="0.2">
      <c r="A692" s="11" t="str">
        <f>IF('Anterior-TXT'!A713&lt;&gt;"",LEFT('Anterior-TXT'!A713,15),"")</f>
        <v>8.2.1.1.4.00.00</v>
      </c>
      <c r="B692" s="11" t="str">
        <f>IF('Anterior-TXT'!A713&lt;&gt;"",RIGHT(LEFT('Anterior-TXT'!A713,51),34),"")</f>
        <v>DDR UTILIZADAS POR PGTO. DESP. ORC</v>
      </c>
      <c r="C692" s="12">
        <f>IF('Anterior-TXT'!A713&lt;&gt;"",VALUE(RIGHT(LEFT('Anterior-TXT'!A713,75),23)),"")</f>
        <v>311366734.76999998</v>
      </c>
      <c r="D692" s="11" t="str">
        <f>IF('Anterior-TXT'!A713&lt;&gt;"",RIGHT(LEFT('Anterior-TXT'!A713,77),1),"")</f>
        <v>C</v>
      </c>
      <c r="E692" s="13">
        <f>IF('Anterior-TXT'!A713&lt;&gt;"",IF(MOD(VALUE(LEFT(A692,1)),2)=1,IF(D692="D",C692,-C692),IF(D692="C",C692,-C692)),"")</f>
        <v>311366734.76999998</v>
      </c>
    </row>
    <row r="693" spans="1:5" x14ac:dyDescent="0.2">
      <c r="A693" s="11" t="str">
        <f>IF('Anterior-TXT'!A714&lt;&gt;"",LEFT('Anterior-TXT'!A714,15),"")</f>
        <v>8.2.2.0.0.00.00</v>
      </c>
      <c r="B693" s="11" t="str">
        <f>IF('Anterior-TXT'!A714&lt;&gt;"",RIGHT(LEFT('Anterior-TXT'!A714,51),34),"")</f>
        <v>EXECUCAO DA PROGRAMACAO FINANCEIRA</v>
      </c>
      <c r="C693" s="12">
        <f>IF('Anterior-TXT'!A714&lt;&gt;"",VALUE(RIGHT(LEFT('Anterior-TXT'!A714,75),23)),"")</f>
        <v>404293650</v>
      </c>
      <c r="D693" s="11" t="str">
        <f>IF('Anterior-TXT'!A714&lt;&gt;"",RIGHT(LEFT('Anterior-TXT'!A714,77),1),"")</f>
        <v>C</v>
      </c>
      <c r="E693" s="13">
        <f>IF('Anterior-TXT'!A714&lt;&gt;"",IF(MOD(VALUE(LEFT(A693,1)),2)=1,IF(D693="D",C693,-C693),IF(D693="C",C693,-C693)),"")</f>
        <v>404293650</v>
      </c>
    </row>
    <row r="694" spans="1:5" x14ac:dyDescent="0.2">
      <c r="A694" s="11" t="str">
        <f>IF('Anterior-TXT'!A715&lt;&gt;"",LEFT('Anterior-TXT'!A715,15),"")</f>
        <v>8.2.2.1.0.00.00</v>
      </c>
      <c r="B694" s="11" t="str">
        <f>IF('Anterior-TXT'!A715&lt;&gt;"",RIGHT(LEFT('Anterior-TXT'!A715,51),34),"")</f>
        <v xml:space="preserve">EXECUCAO DE CONCESSAO DE RECURSOS </v>
      </c>
      <c r="C694" s="12">
        <f>IF('Anterior-TXT'!A715&lt;&gt;"",VALUE(RIGHT(LEFT('Anterior-TXT'!A715,75),23)),"")</f>
        <v>103825.86</v>
      </c>
      <c r="D694" s="11" t="str">
        <f>IF('Anterior-TXT'!A715&lt;&gt;"",RIGHT(LEFT('Anterior-TXT'!A715,77),1),"")</f>
        <v>C</v>
      </c>
      <c r="E694" s="13">
        <f>IF('Anterior-TXT'!A715&lt;&gt;"",IF(MOD(VALUE(LEFT(A694,1)),2)=1,IF(D694="D",C694,-C694),IF(D694="C",C694,-C694)),"")</f>
        <v>103825.86</v>
      </c>
    </row>
    <row r="695" spans="1:5" x14ac:dyDescent="0.2">
      <c r="A695" s="11" t="str">
        <f>IF('Anterior-TXT'!A716&lt;&gt;"",LEFT('Anterior-TXT'!A716,15),"")</f>
        <v>8.2.2.1.2.00.00</v>
      </c>
      <c r="B695" s="11" t="str">
        <f>IF('Anterior-TXT'!A716&lt;&gt;"",RIGHT(LEFT('Anterior-TXT'!A716,51),34),"")</f>
        <v xml:space="preserve">CONCESSAO DE REPASSES             </v>
      </c>
      <c r="C695" s="12">
        <f>IF('Anterior-TXT'!A716&lt;&gt;"",VALUE(RIGHT(LEFT('Anterior-TXT'!A716,75),23)),"")</f>
        <v>93183.3</v>
      </c>
      <c r="D695" s="11" t="str">
        <f>IF('Anterior-TXT'!A716&lt;&gt;"",RIGHT(LEFT('Anterior-TXT'!A716,77),1),"")</f>
        <v>C</v>
      </c>
      <c r="E695" s="13">
        <f>IF('Anterior-TXT'!A716&lt;&gt;"",IF(MOD(VALUE(LEFT(A695,1)),2)=1,IF(D695="D",C695,-C695),IF(D695="C",C695,-C695)),"")</f>
        <v>93183.3</v>
      </c>
    </row>
    <row r="696" spans="1:5" x14ac:dyDescent="0.2">
      <c r="A696" s="11" t="str">
        <f>IF('Anterior-TXT'!A717&lt;&gt;"",LEFT('Anterior-TXT'!A717,15),"")</f>
        <v>8.2.2.1.2.12.00</v>
      </c>
      <c r="B696" s="11" t="str">
        <f>IF('Anterior-TXT'!A717&lt;&gt;"",RIGHT(LEFT('Anterior-TXT'!A717,51),34),"")</f>
        <v>REPASSE POR DESCENTRALIZACAO EXTER</v>
      </c>
      <c r="C696" s="12">
        <f>IF('Anterior-TXT'!A717&lt;&gt;"",VALUE(RIGHT(LEFT('Anterior-TXT'!A717,75),23)),"")</f>
        <v>93183.3</v>
      </c>
      <c r="D696" s="11" t="str">
        <f>IF('Anterior-TXT'!A717&lt;&gt;"",RIGHT(LEFT('Anterior-TXT'!A717,77),1),"")</f>
        <v>C</v>
      </c>
      <c r="E696" s="13">
        <f>IF('Anterior-TXT'!A717&lt;&gt;"",IF(MOD(VALUE(LEFT(A696,1)),2)=1,IF(D696="D",C696,-C696),IF(D696="C",C696,-C696)),"")</f>
        <v>93183.3</v>
      </c>
    </row>
    <row r="697" spans="1:5" x14ac:dyDescent="0.2">
      <c r="A697" s="11" t="str">
        <f>IF('Anterior-TXT'!A718&lt;&gt;"",LEFT('Anterior-TXT'!A718,15),"")</f>
        <v>8.2.2.1.2.12.01</v>
      </c>
      <c r="B697" s="11" t="str">
        <f>IF('Anterior-TXT'!A718&lt;&gt;"",RIGHT(LEFT('Anterior-TXT'!A718,51),34),"")</f>
        <v>REPASSE A PROGR POR DESCENTRALIZAC</v>
      </c>
      <c r="C697" s="12">
        <f>IF('Anterior-TXT'!A718&lt;&gt;"",VALUE(RIGHT(LEFT('Anterior-TXT'!A718,75),23)),"")</f>
        <v>0</v>
      </c>
      <c r="D697" s="11" t="str">
        <f>IF('Anterior-TXT'!A718&lt;&gt;"",RIGHT(LEFT('Anterior-TXT'!A718,77),1),"")</f>
        <v xml:space="preserve"> </v>
      </c>
      <c r="E697" s="13">
        <f>IF('Anterior-TXT'!A718&lt;&gt;"",IF(MOD(VALUE(LEFT(A697,1)),2)=1,IF(D697="D",C697,-C697),IF(D697="C",C697,-C697)),"")</f>
        <v>0</v>
      </c>
    </row>
    <row r="698" spans="1:5" x14ac:dyDescent="0.2">
      <c r="A698" s="11" t="str">
        <f>IF('Anterior-TXT'!A719&lt;&gt;"",LEFT('Anterior-TXT'!A719,15),"")</f>
        <v>8.2.2.1.2.12.04</v>
      </c>
      <c r="B698" s="11" t="str">
        <f>IF('Anterior-TXT'!A719&lt;&gt;"",RIGHT(LEFT('Anterior-TXT'!A719,51),34),"")</f>
        <v>REPASSE LIBERADO POR DESCENTRALIZA</v>
      </c>
      <c r="C698" s="12">
        <f>IF('Anterior-TXT'!A719&lt;&gt;"",VALUE(RIGHT(LEFT('Anterior-TXT'!A719,75),23)),"")</f>
        <v>93183.3</v>
      </c>
      <c r="D698" s="11" t="str">
        <f>IF('Anterior-TXT'!A719&lt;&gt;"",RIGHT(LEFT('Anterior-TXT'!A719,77),1),"")</f>
        <v>C</v>
      </c>
      <c r="E698" s="13">
        <f>IF('Anterior-TXT'!A719&lt;&gt;"",IF(MOD(VALUE(LEFT(A698,1)),2)=1,IF(D698="D",C698,-C698),IF(D698="C",C698,-C698)),"")</f>
        <v>93183.3</v>
      </c>
    </row>
    <row r="699" spans="1:5" x14ac:dyDescent="0.2">
      <c r="A699" s="11" t="str">
        <f>IF('Anterior-TXT'!A720&lt;&gt;"",LEFT('Anterior-TXT'!A720,15),"")</f>
        <v>8.2.2.1.4.00.00</v>
      </c>
      <c r="B699" s="11" t="str">
        <f>IF('Anterior-TXT'!A720&lt;&gt;"",RIGHT(LEFT('Anterior-TXT'!A720,51),34),"")</f>
        <v>RESTOS A PAGAR - RECURSOS A LIBERA</v>
      </c>
      <c r="C699" s="12">
        <f>IF('Anterior-TXT'!A720&lt;&gt;"",VALUE(RIGHT(LEFT('Anterior-TXT'!A720,75),23)),"")</f>
        <v>10642.56</v>
      </c>
      <c r="D699" s="11" t="str">
        <f>IF('Anterior-TXT'!A720&lt;&gt;"",RIGHT(LEFT('Anterior-TXT'!A720,77),1),"")</f>
        <v>C</v>
      </c>
      <c r="E699" s="13">
        <f>IF('Anterior-TXT'!A720&lt;&gt;"",IF(MOD(VALUE(LEFT(A699,1)),2)=1,IF(D699="D",C699,-C699),IF(D699="C",C699,-C699)),"")</f>
        <v>10642.56</v>
      </c>
    </row>
    <row r="700" spans="1:5" x14ac:dyDescent="0.2">
      <c r="A700" s="11" t="str">
        <f>IF('Anterior-TXT'!A721&lt;&gt;"",LEFT('Anterior-TXT'!A721,15),"")</f>
        <v>8.2.2.1.4.09.00</v>
      </c>
      <c r="B700" s="11" t="str">
        <f>IF('Anterior-TXT'!A721&lt;&gt;"",RIGHT(LEFT('Anterior-TXT'!A721,51),34),"")</f>
        <v>RESTOS A PAGAR AUTORIZADO POR DEST</v>
      </c>
      <c r="C700" s="12">
        <f>IF('Anterior-TXT'!A721&lt;&gt;"",VALUE(RIGHT(LEFT('Anterior-TXT'!A721,75),23)),"")</f>
        <v>10642.56</v>
      </c>
      <c r="D700" s="11" t="str">
        <f>IF('Anterior-TXT'!A721&lt;&gt;"",RIGHT(LEFT('Anterior-TXT'!A721,77),1),"")</f>
        <v>C</v>
      </c>
      <c r="E700" s="13">
        <f>IF('Anterior-TXT'!A721&lt;&gt;"",IF(MOD(VALUE(LEFT(A700,1)),2)=1,IF(D700="D",C700,-C700),IF(D700="C",C700,-C700)),"")</f>
        <v>10642.56</v>
      </c>
    </row>
    <row r="701" spans="1:5" x14ac:dyDescent="0.2">
      <c r="A701" s="11" t="str">
        <f>IF('Anterior-TXT'!A722&lt;&gt;"",LEFT('Anterior-TXT'!A722,15),"")</f>
        <v>8.2.2.1.4.09.02</v>
      </c>
      <c r="B701" s="11" t="str">
        <f>IF('Anterior-TXT'!A722&lt;&gt;"",RIGHT(LEFT('Anterior-TXT'!A722,51),34),"")</f>
        <v>RP AUTORIZADO POR DESTAQUE - EXECU</v>
      </c>
      <c r="C701" s="12">
        <f>IF('Anterior-TXT'!A722&lt;&gt;"",VALUE(RIGHT(LEFT('Anterior-TXT'!A722,75),23)),"")</f>
        <v>10642.56</v>
      </c>
      <c r="D701" s="11" t="str">
        <f>IF('Anterior-TXT'!A722&lt;&gt;"",RIGHT(LEFT('Anterior-TXT'!A722,77),1),"")</f>
        <v>C</v>
      </c>
      <c r="E701" s="13">
        <f>IF('Anterior-TXT'!A722&lt;&gt;"",IF(MOD(VALUE(LEFT(A701,1)),2)=1,IF(D701="D",C701,-C701),IF(D701="C",C701,-C701)),"")</f>
        <v>10642.56</v>
      </c>
    </row>
    <row r="702" spans="1:5" x14ac:dyDescent="0.2">
      <c r="A702" s="11" t="str">
        <f>IF('Anterior-TXT'!A723&lt;&gt;"",LEFT('Anterior-TXT'!A723,15),"")</f>
        <v>8.2.2.2.0.00.00</v>
      </c>
      <c r="B702" s="11" t="str">
        <f>IF('Anterior-TXT'!A723&lt;&gt;"",RIGHT(LEFT('Anterior-TXT'!A723,51),34),"")</f>
        <v>EXECUCAO DO RECEBIMENTO DE RECURSO</v>
      </c>
      <c r="C702" s="12">
        <f>IF('Anterior-TXT'!A723&lt;&gt;"",VALUE(RIGHT(LEFT('Anterior-TXT'!A723,75),23)),"")</f>
        <v>404189824.13999999</v>
      </c>
      <c r="D702" s="11" t="str">
        <f>IF('Anterior-TXT'!A723&lt;&gt;"",RIGHT(LEFT('Anterior-TXT'!A723,77),1),"")</f>
        <v>C</v>
      </c>
      <c r="E702" s="13">
        <f>IF('Anterior-TXT'!A723&lt;&gt;"",IF(MOD(VALUE(LEFT(A702,1)),2)=1,IF(D702="D",C702,-C702),IF(D702="C",C702,-C702)),"")</f>
        <v>404189824.13999999</v>
      </c>
    </row>
    <row r="703" spans="1:5" x14ac:dyDescent="0.2">
      <c r="A703" s="11" t="str">
        <f>IF('Anterior-TXT'!A724&lt;&gt;"",LEFT('Anterior-TXT'!A724,15),"")</f>
        <v>8.2.2.2.2.00.00</v>
      </c>
      <c r="B703" s="11" t="str">
        <f>IF('Anterior-TXT'!A724&lt;&gt;"",RIGHT(LEFT('Anterior-TXT'!A724,51),34),"")</f>
        <v xml:space="preserve">RECEBIMENTO DE REPASSES           </v>
      </c>
      <c r="C703" s="12">
        <f>IF('Anterior-TXT'!A724&lt;&gt;"",VALUE(RIGHT(LEFT('Anterior-TXT'!A724,75),23)),"")</f>
        <v>315923164.41000003</v>
      </c>
      <c r="D703" s="11" t="str">
        <f>IF('Anterior-TXT'!A724&lt;&gt;"",RIGHT(LEFT('Anterior-TXT'!A724,77),1),"")</f>
        <v>C</v>
      </c>
      <c r="E703" s="13">
        <f>IF('Anterior-TXT'!A724&lt;&gt;"",IF(MOD(VALUE(LEFT(A703,1)),2)=1,IF(D703="D",C703,-C703),IF(D703="C",C703,-C703)),"")</f>
        <v>315923164.41000003</v>
      </c>
    </row>
    <row r="704" spans="1:5" x14ac:dyDescent="0.2">
      <c r="A704" s="11" t="str">
        <f>IF('Anterior-TXT'!A725&lt;&gt;"",LEFT('Anterior-TXT'!A725,15),"")</f>
        <v>8.2.2.2.2.01.00</v>
      </c>
      <c r="B704" s="11" t="str">
        <f>IF('Anterior-TXT'!A725&lt;&gt;"",RIGHT(LEFT('Anterior-TXT'!A725,51),34),"")</f>
        <v xml:space="preserve">REPASSE A PROGRAMAR               </v>
      </c>
      <c r="C704" s="12">
        <f>IF('Anterior-TXT'!A725&lt;&gt;"",VALUE(RIGHT(LEFT('Anterior-TXT'!A725,75),23)),"")</f>
        <v>26296710.789999999</v>
      </c>
      <c r="D704" s="11" t="str">
        <f>IF('Anterior-TXT'!A725&lt;&gt;"",RIGHT(LEFT('Anterior-TXT'!A725,77),1),"")</f>
        <v>C</v>
      </c>
      <c r="E704" s="13">
        <f>IF('Anterior-TXT'!A725&lt;&gt;"",IF(MOD(VALUE(LEFT(A704,1)),2)=1,IF(D704="D",C704,-C704),IF(D704="C",C704,-C704)),"")</f>
        <v>26296710.789999999</v>
      </c>
    </row>
    <row r="705" spans="1:5" x14ac:dyDescent="0.2">
      <c r="A705" s="11" t="str">
        <f>IF('Anterior-TXT'!A726&lt;&gt;"",LEFT('Anterior-TXT'!A726,15),"")</f>
        <v>8.2.2.2.2.02.00</v>
      </c>
      <c r="B705" s="11" t="str">
        <f>IF('Anterior-TXT'!A726&lt;&gt;"",RIGHT(LEFT('Anterior-TXT'!A726,51),34),"")</f>
        <v xml:space="preserve">REPASSE SOLICITADO A APROVAR      </v>
      </c>
      <c r="C705" s="12">
        <f>IF('Anterior-TXT'!A726&lt;&gt;"",VALUE(RIGHT(LEFT('Anterior-TXT'!A726,75),23)),"")</f>
        <v>0</v>
      </c>
      <c r="D705" s="11" t="str">
        <f>IF('Anterior-TXT'!A726&lt;&gt;"",RIGHT(LEFT('Anterior-TXT'!A726,77),1),"")</f>
        <v xml:space="preserve"> </v>
      </c>
      <c r="E705" s="13">
        <f>IF('Anterior-TXT'!A726&lt;&gt;"",IF(MOD(VALUE(LEFT(A705,1)),2)=1,IF(D705="D",C705,-C705),IF(D705="C",C705,-C705)),"")</f>
        <v>0</v>
      </c>
    </row>
    <row r="706" spans="1:5" x14ac:dyDescent="0.2">
      <c r="A706" s="11" t="str">
        <f>IF('Anterior-TXT'!A727&lt;&gt;"",LEFT('Anterior-TXT'!A727,15),"")</f>
        <v>8.2.2.2.2.02.01</v>
      </c>
      <c r="B706" s="11" t="str">
        <f>IF('Anterior-TXT'!A727&lt;&gt;"",RIGHT(LEFT('Anterior-TXT'!A727,51),34),"")</f>
        <v xml:space="preserve">REPASSE SOLICITADO A APROVAR      </v>
      </c>
      <c r="C706" s="12">
        <f>IF('Anterior-TXT'!A727&lt;&gt;"",VALUE(RIGHT(LEFT('Anterior-TXT'!A727,75),23)),"")</f>
        <v>0</v>
      </c>
      <c r="D706" s="11" t="str">
        <f>IF('Anterior-TXT'!A727&lt;&gt;"",RIGHT(LEFT('Anterior-TXT'!A727,77),1),"")</f>
        <v xml:space="preserve"> </v>
      </c>
      <c r="E706" s="13">
        <f>IF('Anterior-TXT'!A727&lt;&gt;"",IF(MOD(VALUE(LEFT(A706,1)),2)=1,IF(D706="D",C706,-C706),IF(D706="C",C706,-C706)),"")</f>
        <v>0</v>
      </c>
    </row>
    <row r="707" spans="1:5" x14ac:dyDescent="0.2">
      <c r="A707" s="11" t="str">
        <f>IF('Anterior-TXT'!A728&lt;&gt;"",LEFT('Anterior-TXT'!A728,15),"")</f>
        <v>8.2.2.2.2.02.02</v>
      </c>
      <c r="B707" s="11" t="str">
        <f>IF('Anterior-TXT'!A728&lt;&gt;"",RIGHT(LEFT('Anterior-TXT'!A728,51),34),"")</f>
        <v>REPASSE FINANCEIRO SOLICITADO A RE</v>
      </c>
      <c r="C707" s="12">
        <f>IF('Anterior-TXT'!A728&lt;&gt;"",VALUE(RIGHT(LEFT('Anterior-TXT'!A728,75),23)),"")</f>
        <v>0</v>
      </c>
      <c r="D707" s="11" t="str">
        <f>IF('Anterior-TXT'!A728&lt;&gt;"",RIGHT(LEFT('Anterior-TXT'!A728,77),1),"")</f>
        <v xml:space="preserve"> </v>
      </c>
      <c r="E707" s="13">
        <f>IF('Anterior-TXT'!A728&lt;&gt;"",IF(MOD(VALUE(LEFT(A707,1)),2)=1,IF(D707="D",C707,-C707),IF(D707="C",C707,-C707)),"")</f>
        <v>0</v>
      </c>
    </row>
    <row r="708" spans="1:5" x14ac:dyDescent="0.2">
      <c r="A708" s="11" t="str">
        <f>IF('Anterior-TXT'!A729&lt;&gt;"",LEFT('Anterior-TXT'!A729,15),"")</f>
        <v>8.2.2.2.2.03.00</v>
      </c>
      <c r="B708" s="11" t="str">
        <f>IF('Anterior-TXT'!A729&lt;&gt;"",RIGHT(LEFT('Anterior-TXT'!A729,51),34),"")</f>
        <v>REPASSE SOLICITADO APROVADO A RECE</v>
      </c>
      <c r="C708" s="12">
        <f>IF('Anterior-TXT'!A729&lt;&gt;"",VALUE(RIGHT(LEFT('Anterior-TXT'!A729,75),23)),"")</f>
        <v>0</v>
      </c>
      <c r="D708" s="11" t="str">
        <f>IF('Anterior-TXT'!A729&lt;&gt;"",RIGHT(LEFT('Anterior-TXT'!A729,77),1),"")</f>
        <v xml:space="preserve"> </v>
      </c>
      <c r="E708" s="13">
        <f>IF('Anterior-TXT'!A729&lt;&gt;"",IF(MOD(VALUE(LEFT(A708,1)),2)=1,IF(D708="D",C708,-C708),IF(D708="C",C708,-C708)),"")</f>
        <v>0</v>
      </c>
    </row>
    <row r="709" spans="1:5" x14ac:dyDescent="0.2">
      <c r="A709" s="11" t="str">
        <f>IF('Anterior-TXT'!A730&lt;&gt;"",LEFT('Anterior-TXT'!A730,15),"")</f>
        <v>8.2.2.2.2.04.00</v>
      </c>
      <c r="B709" s="11" t="str">
        <f>IF('Anterior-TXT'!A730&lt;&gt;"",RIGHT(LEFT('Anterior-TXT'!A730,51),34),"")</f>
        <v>REPASSE SOLICITADO APROVADO RECEBI</v>
      </c>
      <c r="C709" s="12">
        <f>IF('Anterior-TXT'!A730&lt;&gt;"",VALUE(RIGHT(LEFT('Anterior-TXT'!A730,75),23)),"")</f>
        <v>197534908.03</v>
      </c>
      <c r="D709" s="11" t="str">
        <f>IF('Anterior-TXT'!A730&lt;&gt;"",RIGHT(LEFT('Anterior-TXT'!A730,77),1),"")</f>
        <v>C</v>
      </c>
      <c r="E709" s="13">
        <f>IF('Anterior-TXT'!A730&lt;&gt;"",IF(MOD(VALUE(LEFT(A709,1)),2)=1,IF(D709="D",C709,-C709),IF(D709="C",C709,-C709)),"")</f>
        <v>197534908.03</v>
      </c>
    </row>
    <row r="710" spans="1:5" x14ac:dyDescent="0.2">
      <c r="A710" s="11" t="str">
        <f>IF('Anterior-TXT'!A731&lt;&gt;"",LEFT('Anterior-TXT'!A731,15),"")</f>
        <v>8.2.2.2.2.05.00</v>
      </c>
      <c r="B710" s="11" t="str">
        <f>IF('Anterior-TXT'!A731&lt;&gt;"",RIGHT(LEFT('Anterior-TXT'!A731,51),34),"")</f>
        <v>REPASSE FINANCEIRO RECEBIDO DIFERI</v>
      </c>
      <c r="C710" s="12">
        <f>IF('Anterior-TXT'!A731&lt;&gt;"",VALUE(RIGHT(LEFT('Anterior-TXT'!A731,75),23)),"")</f>
        <v>0</v>
      </c>
      <c r="D710" s="11" t="str">
        <f>IF('Anterior-TXT'!A731&lt;&gt;"",RIGHT(LEFT('Anterior-TXT'!A731,77),1),"")</f>
        <v xml:space="preserve"> </v>
      </c>
      <c r="E710" s="13">
        <f>IF('Anterior-TXT'!A731&lt;&gt;"",IF(MOD(VALUE(LEFT(A710,1)),2)=1,IF(D710="D",C710,-C710),IF(D710="C",C710,-C710)),"")</f>
        <v>0</v>
      </c>
    </row>
    <row r="711" spans="1:5" x14ac:dyDescent="0.2">
      <c r="A711" s="11" t="str">
        <f>IF('Anterior-TXT'!A732&lt;&gt;"",LEFT('Anterior-TXT'!A732,15),"")</f>
        <v>8.2.2.2.2.06.00</v>
      </c>
      <c r="B711" s="11" t="str">
        <f>IF('Anterior-TXT'!A732&lt;&gt;"",RIGHT(LEFT('Anterior-TXT'!A732,51),34),"")</f>
        <v>REPASSE FINANCEIRO RECEBIDO A REMA</v>
      </c>
      <c r="C711" s="12">
        <f>IF('Anterior-TXT'!A732&lt;&gt;"",VALUE(RIGHT(LEFT('Anterior-TXT'!A732,75),23)),"")</f>
        <v>0</v>
      </c>
      <c r="D711" s="11" t="str">
        <f>IF('Anterior-TXT'!A732&lt;&gt;"",RIGHT(LEFT('Anterior-TXT'!A732,77),1),"")</f>
        <v xml:space="preserve"> </v>
      </c>
      <c r="E711" s="13">
        <f>IF('Anterior-TXT'!A732&lt;&gt;"",IF(MOD(VALUE(LEFT(A711,1)),2)=1,IF(D711="D",C711,-C711),IF(D711="C",C711,-C711)),"")</f>
        <v>0</v>
      </c>
    </row>
    <row r="712" spans="1:5" x14ac:dyDescent="0.2">
      <c r="A712" s="11" t="str">
        <f>IF('Anterior-TXT'!A733&lt;&gt;"",LEFT('Anterior-TXT'!A733,15),"")</f>
        <v>8.2.2.2.2.08.00</v>
      </c>
      <c r="B712" s="11" t="str">
        <f>IF('Anterior-TXT'!A733&lt;&gt;"",RIGHT(LEFT('Anterior-TXT'!A733,51),34),"")</f>
        <v xml:space="preserve">REPASSE PROVENIENTE DE DOCUMENTOS </v>
      </c>
      <c r="C712" s="12">
        <f>IF('Anterior-TXT'!A733&lt;&gt;"",VALUE(RIGHT(LEFT('Anterior-TXT'!A733,75),23)),"")</f>
        <v>87810991.140000001</v>
      </c>
      <c r="D712" s="11" t="str">
        <f>IF('Anterior-TXT'!A733&lt;&gt;"",RIGHT(LEFT('Anterior-TXT'!A733,77),1),"")</f>
        <v>C</v>
      </c>
      <c r="E712" s="13">
        <f>IF('Anterior-TXT'!A733&lt;&gt;"",IF(MOD(VALUE(LEFT(A712,1)),2)=1,IF(D712="D",C712,-C712),IF(D712="C",C712,-C712)),"")</f>
        <v>87810991.140000001</v>
      </c>
    </row>
    <row r="713" spans="1:5" x14ac:dyDescent="0.2">
      <c r="A713" s="11" t="str">
        <f>IF('Anterior-TXT'!A734&lt;&gt;"",LEFT('Anterior-TXT'!A734,15),"")</f>
        <v>8.2.2.2.2.10.00</v>
      </c>
      <c r="B713" s="11" t="str">
        <f>IF('Anterior-TXT'!A734&lt;&gt;"",RIGHT(LEFT('Anterior-TXT'!A734,51),34),"")</f>
        <v xml:space="preserve">REPASSE INDISPONIVEL              </v>
      </c>
      <c r="C713" s="12">
        <f>IF('Anterior-TXT'!A734&lt;&gt;"",VALUE(RIGHT(LEFT('Anterior-TXT'!A734,75),23)),"")</f>
        <v>0.04</v>
      </c>
      <c r="D713" s="11" t="str">
        <f>IF('Anterior-TXT'!A734&lt;&gt;"",RIGHT(LEFT('Anterior-TXT'!A734,77),1),"")</f>
        <v>C</v>
      </c>
      <c r="E713" s="13">
        <f>IF('Anterior-TXT'!A734&lt;&gt;"",IF(MOD(VALUE(LEFT(A713,1)),2)=1,IF(D713="D",C713,-C713),IF(D713="C",C713,-C713)),"")</f>
        <v>0.04</v>
      </c>
    </row>
    <row r="714" spans="1:5" x14ac:dyDescent="0.2">
      <c r="A714" s="11" t="str">
        <f>IF('Anterior-TXT'!A735&lt;&gt;"",LEFT('Anterior-TXT'!A735,15),"")</f>
        <v>8.2.2.2.2.12.00</v>
      </c>
      <c r="B714" s="11" t="str">
        <f>IF('Anterior-TXT'!A735&lt;&gt;"",RIGHT(LEFT('Anterior-TXT'!A735,51),34),"")</f>
        <v>REPASSE POR DESCENTRALIZACAO EXTER</v>
      </c>
      <c r="C714" s="12">
        <f>IF('Anterior-TXT'!A735&lt;&gt;"",VALUE(RIGHT(LEFT('Anterior-TXT'!A735,75),23)),"")</f>
        <v>4280554.41</v>
      </c>
      <c r="D714" s="11" t="str">
        <f>IF('Anterior-TXT'!A735&lt;&gt;"",RIGHT(LEFT('Anterior-TXT'!A735,77),1),"")</f>
        <v>C</v>
      </c>
      <c r="E714" s="13">
        <f>IF('Anterior-TXT'!A735&lt;&gt;"",IF(MOD(VALUE(LEFT(A714,1)),2)=1,IF(D714="D",C714,-C714),IF(D714="C",C714,-C714)),"")</f>
        <v>4280554.41</v>
      </c>
    </row>
    <row r="715" spans="1:5" x14ac:dyDescent="0.2">
      <c r="A715" s="11" t="str">
        <f>IF('Anterior-TXT'!A736&lt;&gt;"",LEFT('Anterior-TXT'!A736,15),"")</f>
        <v>8.2.2.2.2.12.01</v>
      </c>
      <c r="B715" s="11" t="str">
        <f>IF('Anterior-TXT'!A736&lt;&gt;"",RIGHT(LEFT('Anterior-TXT'!A736,51),34),"")</f>
        <v>REPASSE A PROGR POR DESCENTRALIZAC</v>
      </c>
      <c r="C715" s="12">
        <f>IF('Anterior-TXT'!A736&lt;&gt;"",VALUE(RIGHT(LEFT('Anterior-TXT'!A736,75),23)),"")</f>
        <v>1374682.14</v>
      </c>
      <c r="D715" s="11" t="str">
        <f>IF('Anterior-TXT'!A736&lt;&gt;"",RIGHT(LEFT('Anterior-TXT'!A736,77),1),"")</f>
        <v>C</v>
      </c>
      <c r="E715" s="13">
        <f>IF('Anterior-TXT'!A736&lt;&gt;"",IF(MOD(VALUE(LEFT(A715,1)),2)=1,IF(D715="D",C715,-C715),IF(D715="C",C715,-C715)),"")</f>
        <v>1374682.14</v>
      </c>
    </row>
    <row r="716" spans="1:5" x14ac:dyDescent="0.2">
      <c r="A716" s="11" t="str">
        <f>IF('Anterior-TXT'!A737&lt;&gt;"",LEFT('Anterior-TXT'!A737,15),"")</f>
        <v>8.2.2.2.2.12.04</v>
      </c>
      <c r="B716" s="11" t="str">
        <f>IF('Anterior-TXT'!A737&lt;&gt;"",RIGHT(LEFT('Anterior-TXT'!A737,51),34),"")</f>
        <v>REPASSE RECEBIDO POR DESCENTRALIZA</v>
      </c>
      <c r="C716" s="12">
        <f>IF('Anterior-TXT'!A737&lt;&gt;"",VALUE(RIGHT(LEFT('Anterior-TXT'!A737,75),23)),"")</f>
        <v>2905872.27</v>
      </c>
      <c r="D716" s="11" t="str">
        <f>IF('Anterior-TXT'!A737&lt;&gt;"",RIGHT(LEFT('Anterior-TXT'!A737,77),1),"")</f>
        <v>C</v>
      </c>
      <c r="E716" s="13">
        <f>IF('Anterior-TXT'!A737&lt;&gt;"",IF(MOD(VALUE(LEFT(A716,1)),2)=1,IF(D716="D",C716,-C716),IF(D716="C",C716,-C716)),"")</f>
        <v>2905872.27</v>
      </c>
    </row>
    <row r="717" spans="1:5" x14ac:dyDescent="0.2">
      <c r="A717" s="11" t="str">
        <f>IF('Anterior-TXT'!A738&lt;&gt;"",LEFT('Anterior-TXT'!A738,15),"")</f>
        <v>8.2.2.2.4.00.00</v>
      </c>
      <c r="B717" s="11" t="str">
        <f>IF('Anterior-TXT'!A738&lt;&gt;"",RIGHT(LEFT('Anterior-TXT'!A738,51),34),"")</f>
        <v>RESTOS A PAGAR - RECURSOS A RECEBE</v>
      </c>
      <c r="C717" s="12">
        <f>IF('Anterior-TXT'!A738&lt;&gt;"",VALUE(RIGHT(LEFT('Anterior-TXT'!A738,75),23)),"")</f>
        <v>88266659.730000004</v>
      </c>
      <c r="D717" s="11" t="str">
        <f>IF('Anterior-TXT'!A738&lt;&gt;"",RIGHT(LEFT('Anterior-TXT'!A738,77),1),"")</f>
        <v>C</v>
      </c>
      <c r="E717" s="13">
        <f>IF('Anterior-TXT'!A738&lt;&gt;"",IF(MOD(VALUE(LEFT(A717,1)),2)=1,IF(D717="D",C717,-C717),IF(D717="C",C717,-C717)),"")</f>
        <v>88266659.730000004</v>
      </c>
    </row>
    <row r="718" spans="1:5" x14ac:dyDescent="0.2">
      <c r="A718" s="11" t="str">
        <f>IF('Anterior-TXT'!A739&lt;&gt;"",LEFT('Anterior-TXT'!A739,15),"")</f>
        <v>8.2.2.2.4.01.00</v>
      </c>
      <c r="B718" s="11" t="str">
        <f>IF('Anterior-TXT'!A739&lt;&gt;"",RIGHT(LEFT('Anterior-TXT'!A739,51),34),"")</f>
        <v xml:space="preserve">RESTOS A PAGAR AUTORIZADO         </v>
      </c>
      <c r="C718" s="12">
        <f>IF('Anterior-TXT'!A739&lt;&gt;"",VALUE(RIGHT(LEFT('Anterior-TXT'!A739,75),23)),"")</f>
        <v>66595855.939999998</v>
      </c>
      <c r="D718" s="11" t="str">
        <f>IF('Anterior-TXT'!A739&lt;&gt;"",RIGHT(LEFT('Anterior-TXT'!A739,77),1),"")</f>
        <v>C</v>
      </c>
      <c r="E718" s="13">
        <f>IF('Anterior-TXT'!A739&lt;&gt;"",IF(MOD(VALUE(LEFT(A718,1)),2)=1,IF(D718="D",C718,-C718),IF(D718="C",C718,-C718)),"")</f>
        <v>66595855.939999998</v>
      </c>
    </row>
    <row r="719" spans="1:5" x14ac:dyDescent="0.2">
      <c r="A719" s="11" t="str">
        <f>IF('Anterior-TXT'!A740&lt;&gt;"",LEFT('Anterior-TXT'!A740,15),"")</f>
        <v>8.2.2.2.4.01.01</v>
      </c>
      <c r="B719" s="11" t="str">
        <f>IF('Anterior-TXT'!A740&lt;&gt;"",RIGHT(LEFT('Anterior-TXT'!A740,51),34),"")</f>
        <v>RESTOS A PAGAR AUTORIZADO - INSCRI</v>
      </c>
      <c r="C719" s="12">
        <f>IF('Anterior-TXT'!A740&lt;&gt;"",VALUE(RIGHT(LEFT('Anterior-TXT'!A740,75),23)),"")</f>
        <v>35173745.469999999</v>
      </c>
      <c r="D719" s="11" t="str">
        <f>IF('Anterior-TXT'!A740&lt;&gt;"",RIGHT(LEFT('Anterior-TXT'!A740,77),1),"")</f>
        <v>C</v>
      </c>
      <c r="E719" s="13">
        <f>IF('Anterior-TXT'!A740&lt;&gt;"",IF(MOD(VALUE(LEFT(A719,1)),2)=1,IF(D719="D",C719,-C719),IF(D719="C",C719,-C719)),"")</f>
        <v>35173745.469999999</v>
      </c>
    </row>
    <row r="720" spans="1:5" x14ac:dyDescent="0.2">
      <c r="A720" s="11" t="str">
        <f>IF('Anterior-TXT'!A741&lt;&gt;"",LEFT('Anterior-TXT'!A741,15),"")</f>
        <v>8.2.2.2.4.01.02</v>
      </c>
      <c r="B720" s="11" t="str">
        <f>IF('Anterior-TXT'!A741&lt;&gt;"",RIGHT(LEFT('Anterior-TXT'!A741,51),34),"")</f>
        <v>RESTOS A PAGAR AUTORIZADO - A PROG</v>
      </c>
      <c r="C720" s="12">
        <f>IF('Anterior-TXT'!A741&lt;&gt;"",VALUE(RIGHT(LEFT('Anterior-TXT'!A741,75),23)),"")</f>
        <v>31422110.469999999</v>
      </c>
      <c r="D720" s="11" t="str">
        <f>IF('Anterior-TXT'!A741&lt;&gt;"",RIGHT(LEFT('Anterior-TXT'!A741,77),1),"")</f>
        <v>C</v>
      </c>
      <c r="E720" s="13">
        <f>IF('Anterior-TXT'!A741&lt;&gt;"",IF(MOD(VALUE(LEFT(A720,1)),2)=1,IF(D720="D",C720,-C720),IF(D720="C",C720,-C720)),"")</f>
        <v>31422110.469999999</v>
      </c>
    </row>
    <row r="721" spans="1:5" x14ac:dyDescent="0.2">
      <c r="A721" s="11" t="str">
        <f>IF('Anterior-TXT'!A742&lt;&gt;"",LEFT('Anterior-TXT'!A742,15),"")</f>
        <v>8.2.2.2.4.02.00</v>
      </c>
      <c r="B721" s="11" t="str">
        <f>IF('Anterior-TXT'!A742&lt;&gt;"",RIGHT(LEFT('Anterior-TXT'!A742,51),34),"")</f>
        <v xml:space="preserve">RESTOS A PAGAR SOLICITADO         </v>
      </c>
      <c r="C721" s="12">
        <f>IF('Anterior-TXT'!A742&lt;&gt;"",VALUE(RIGHT(LEFT('Anterior-TXT'!A742,75),23)),"")</f>
        <v>0</v>
      </c>
      <c r="D721" s="11" t="str">
        <f>IF('Anterior-TXT'!A742&lt;&gt;"",RIGHT(LEFT('Anterior-TXT'!A742,77),1),"")</f>
        <v xml:space="preserve"> </v>
      </c>
      <c r="E721" s="13">
        <f>IF('Anterior-TXT'!A742&lt;&gt;"",IF(MOD(VALUE(LEFT(A721,1)),2)=1,IF(D721="D",C721,-C721),IF(D721="C",C721,-C721)),"")</f>
        <v>0</v>
      </c>
    </row>
    <row r="722" spans="1:5" x14ac:dyDescent="0.2">
      <c r="A722" s="11" t="str">
        <f>IF('Anterior-TXT'!A743&lt;&gt;"",LEFT('Anterior-TXT'!A743,15),"")</f>
        <v>8.2.2.2.4.02.02</v>
      </c>
      <c r="B722" s="11" t="str">
        <f>IF('Anterior-TXT'!A743&lt;&gt;"",RIGHT(LEFT('Anterior-TXT'!A743,51),34),"")</f>
        <v>RECURSOS DE RP SOLICITADOS A REMAN</v>
      </c>
      <c r="C722" s="12">
        <f>IF('Anterior-TXT'!A743&lt;&gt;"",VALUE(RIGHT(LEFT('Anterior-TXT'!A743,75),23)),"")</f>
        <v>0</v>
      </c>
      <c r="D722" s="11" t="str">
        <f>IF('Anterior-TXT'!A743&lt;&gt;"",RIGHT(LEFT('Anterior-TXT'!A743,77),1),"")</f>
        <v xml:space="preserve"> </v>
      </c>
      <c r="E722" s="13">
        <f>IF('Anterior-TXT'!A743&lt;&gt;"",IF(MOD(VALUE(LEFT(A722,1)),2)=1,IF(D722="D",C722,-C722),IF(D722="C",C722,-C722)),"")</f>
        <v>0</v>
      </c>
    </row>
    <row r="723" spans="1:5" x14ac:dyDescent="0.2">
      <c r="A723" s="11" t="str">
        <f>IF('Anterior-TXT'!A744&lt;&gt;"",LEFT('Anterior-TXT'!A744,15),"")</f>
        <v>8.2.2.2.4.04.00</v>
      </c>
      <c r="B723" s="11" t="str">
        <f>IF('Anterior-TXT'!A744&lt;&gt;"",RIGHT(LEFT('Anterior-TXT'!A744,51),34),"")</f>
        <v xml:space="preserve">RESTOS A PAGAR RECEBIDO           </v>
      </c>
      <c r="C723" s="12">
        <f>IF('Anterior-TXT'!A744&lt;&gt;"",VALUE(RIGHT(LEFT('Anterior-TXT'!A744,75),23)),"")</f>
        <v>19036691.579999998</v>
      </c>
      <c r="D723" s="11" t="str">
        <f>IF('Anterior-TXT'!A744&lt;&gt;"",RIGHT(LEFT('Anterior-TXT'!A744,77),1),"")</f>
        <v>C</v>
      </c>
      <c r="E723" s="13">
        <f>IF('Anterior-TXT'!A744&lt;&gt;"",IF(MOD(VALUE(LEFT(A723,1)),2)=1,IF(D723="D",C723,-C723),IF(D723="C",C723,-C723)),"")</f>
        <v>19036691.579999998</v>
      </c>
    </row>
    <row r="724" spans="1:5" x14ac:dyDescent="0.2">
      <c r="A724" s="11" t="str">
        <f>IF('Anterior-TXT'!A745&lt;&gt;"",LEFT('Anterior-TXT'!A745,15),"")</f>
        <v>8.2.2.2.4.06.00</v>
      </c>
      <c r="B724" s="11" t="str">
        <f>IF('Anterior-TXT'!A745&lt;&gt;"",RIGHT(LEFT('Anterior-TXT'!A745,51),34),"")</f>
        <v>RESTOS A PAGAR RECEBIDO A REMANEJA</v>
      </c>
      <c r="C724" s="12">
        <f>IF('Anterior-TXT'!A745&lt;&gt;"",VALUE(RIGHT(LEFT('Anterior-TXT'!A745,75),23)),"")</f>
        <v>0</v>
      </c>
      <c r="D724" s="11" t="str">
        <f>IF('Anterior-TXT'!A745&lt;&gt;"",RIGHT(LEFT('Anterior-TXT'!A745,77),1),"")</f>
        <v xml:space="preserve"> </v>
      </c>
      <c r="E724" s="13">
        <f>IF('Anterior-TXT'!A745&lt;&gt;"",IF(MOD(VALUE(LEFT(A724,1)),2)=1,IF(D724="D",C724,-C724),IF(D724="C",C724,-C724)),"")</f>
        <v>0</v>
      </c>
    </row>
    <row r="725" spans="1:5" x14ac:dyDescent="0.2">
      <c r="A725" s="11" t="str">
        <f>IF('Anterior-TXT'!A746&lt;&gt;"",LEFT('Anterior-TXT'!A746,15),"")</f>
        <v>8.2.2.2.4.08.00</v>
      </c>
      <c r="B725" s="11" t="str">
        <f>IF('Anterior-TXT'!A746&lt;&gt;"",RIGHT(LEFT('Anterior-TXT'!A746,51),34),"")</f>
        <v>RP PROVENIENTE DE DOCUMENTOS ELETR</v>
      </c>
      <c r="C725" s="12">
        <f>IF('Anterior-TXT'!A746&lt;&gt;"",VALUE(RIGHT(LEFT('Anterior-TXT'!A746,75),23)),"")</f>
        <v>1697763.63</v>
      </c>
      <c r="D725" s="11" t="str">
        <f>IF('Anterior-TXT'!A746&lt;&gt;"",RIGHT(LEFT('Anterior-TXT'!A746,77),1),"")</f>
        <v>C</v>
      </c>
      <c r="E725" s="13">
        <f>IF('Anterior-TXT'!A746&lt;&gt;"",IF(MOD(VALUE(LEFT(A725,1)),2)=1,IF(D725="D",C725,-C725),IF(D725="C",C725,-C725)),"")</f>
        <v>1697763.63</v>
      </c>
    </row>
    <row r="726" spans="1:5" x14ac:dyDescent="0.2">
      <c r="A726" s="11" t="str">
        <f>IF('Anterior-TXT'!A747&lt;&gt;"",LEFT('Anterior-TXT'!A747,15),"")</f>
        <v>8.2.2.2.4.09.00</v>
      </c>
      <c r="B726" s="11" t="str">
        <f>IF('Anterior-TXT'!A747&lt;&gt;"",RIGHT(LEFT('Anterior-TXT'!A747,51),34),"")</f>
        <v>RESTOS A PAGAR AUTORIZADO POR DEST</v>
      </c>
      <c r="C726" s="12">
        <f>IF('Anterior-TXT'!A747&lt;&gt;"",VALUE(RIGHT(LEFT('Anterior-TXT'!A747,75),23)),"")</f>
        <v>576436.47999999998</v>
      </c>
      <c r="D726" s="11" t="str">
        <f>IF('Anterior-TXT'!A747&lt;&gt;"",RIGHT(LEFT('Anterior-TXT'!A747,77),1),"")</f>
        <v>C</v>
      </c>
      <c r="E726" s="13">
        <f>IF('Anterior-TXT'!A747&lt;&gt;"",IF(MOD(VALUE(LEFT(A726,1)),2)=1,IF(D726="D",C726,-C726),IF(D726="C",C726,-C726)),"")</f>
        <v>576436.47999999998</v>
      </c>
    </row>
    <row r="727" spans="1:5" x14ac:dyDescent="0.2">
      <c r="A727" s="11" t="str">
        <f>IF('Anterior-TXT'!A748&lt;&gt;"",LEFT('Anterior-TXT'!A748,15),"")</f>
        <v>8.2.2.2.4.09.01</v>
      </c>
      <c r="B727" s="11" t="str">
        <f>IF('Anterior-TXT'!A748&lt;&gt;"",RIGHT(LEFT('Anterior-TXT'!A748,51),34),"")</f>
        <v>RP AUTORIZADO POR DESTAQUE - INSCR</v>
      </c>
      <c r="C727" s="12">
        <f>IF('Anterior-TXT'!A748&lt;&gt;"",VALUE(RIGHT(LEFT('Anterior-TXT'!A748,75),23)),"")</f>
        <v>265012.33</v>
      </c>
      <c r="D727" s="11" t="str">
        <f>IF('Anterior-TXT'!A748&lt;&gt;"",RIGHT(LEFT('Anterior-TXT'!A748,77),1),"")</f>
        <v>C</v>
      </c>
      <c r="E727" s="13">
        <f>IF('Anterior-TXT'!A748&lt;&gt;"",IF(MOD(VALUE(LEFT(A727,1)),2)=1,IF(D727="D",C727,-C727),IF(D727="C",C727,-C727)),"")</f>
        <v>265012.33</v>
      </c>
    </row>
    <row r="728" spans="1:5" x14ac:dyDescent="0.2">
      <c r="A728" s="11" t="str">
        <f>IF('Anterior-TXT'!A749&lt;&gt;"",LEFT('Anterior-TXT'!A749,15),"")</f>
        <v>8.2.2.2.4.09.02</v>
      </c>
      <c r="B728" s="11" t="str">
        <f>IF('Anterior-TXT'!A749&lt;&gt;"",RIGHT(LEFT('Anterior-TXT'!A749,51),34),"")</f>
        <v>RP AUTORIZADO POR DESTAQUE - A REC</v>
      </c>
      <c r="C728" s="12">
        <f>IF('Anterior-TXT'!A749&lt;&gt;"",VALUE(RIGHT(LEFT('Anterior-TXT'!A749,75),23)),"")</f>
        <v>311424.15000000002</v>
      </c>
      <c r="D728" s="11" t="str">
        <f>IF('Anterior-TXT'!A749&lt;&gt;"",RIGHT(LEFT('Anterior-TXT'!A749,77),1),"")</f>
        <v>C</v>
      </c>
      <c r="E728" s="13">
        <f>IF('Anterior-TXT'!A749&lt;&gt;"",IF(MOD(VALUE(LEFT(A728,1)),2)=1,IF(D728="D",C728,-C728),IF(D728="C",C728,-C728)),"")</f>
        <v>311424.15000000002</v>
      </c>
    </row>
    <row r="729" spans="1:5" x14ac:dyDescent="0.2">
      <c r="A729" s="11" t="str">
        <f>IF('Anterior-TXT'!A750&lt;&gt;"",LEFT('Anterior-TXT'!A750,15),"")</f>
        <v>8.2.2.2.4.10.00</v>
      </c>
      <c r="B729" s="11" t="str">
        <f>IF('Anterior-TXT'!A750&lt;&gt;"",RIGHT(LEFT('Anterior-TXT'!A750,51),34),"")</f>
        <v>RESTOS A PAGAR RECEBIDOS POR DESTA</v>
      </c>
      <c r="C729" s="12">
        <f>IF('Anterior-TXT'!A750&lt;&gt;"",VALUE(RIGHT(LEFT('Anterior-TXT'!A750,75),23)),"")</f>
        <v>359912.1</v>
      </c>
      <c r="D729" s="11" t="str">
        <f>IF('Anterior-TXT'!A750&lt;&gt;"",RIGHT(LEFT('Anterior-TXT'!A750,77),1),"")</f>
        <v>C</v>
      </c>
      <c r="E729" s="13">
        <f>IF('Anterior-TXT'!A750&lt;&gt;"",IF(MOD(VALUE(LEFT(A729,1)),2)=1,IF(D729="D",C729,-C729),IF(D729="C",C729,-C729)),"")</f>
        <v>359912.1</v>
      </c>
    </row>
    <row r="730" spans="1:5" x14ac:dyDescent="0.2">
      <c r="A730" s="11" t="str">
        <f>IF('Anterior-TXT'!A751&lt;&gt;"",LEFT('Anterior-TXT'!A751,15),"")</f>
        <v>8.2.3.0.0.00.00</v>
      </c>
      <c r="B730" s="11" t="str">
        <f>IF('Anterior-TXT'!A751&lt;&gt;"",RIGHT(LEFT('Anterior-TXT'!A751,51),34),"")</f>
        <v xml:space="preserve">EXECUCAO DO LIMITE ORCAMENTARIO   </v>
      </c>
      <c r="C730" s="12">
        <f>IF('Anterior-TXT'!A751&lt;&gt;"",VALUE(RIGHT(LEFT('Anterior-TXT'!A751,75),23)),"")</f>
        <v>64070279.740000002</v>
      </c>
      <c r="D730" s="11" t="str">
        <f>IF('Anterior-TXT'!A751&lt;&gt;"",RIGHT(LEFT('Anterior-TXT'!A751,77),1),"")</f>
        <v>C</v>
      </c>
      <c r="E730" s="13">
        <f>IF('Anterior-TXT'!A751&lt;&gt;"",IF(MOD(VALUE(LEFT(A730,1)),2)=1,IF(D730="D",C730,-C730),IF(D730="C",C730,-C730)),"")</f>
        <v>64070279.740000002</v>
      </c>
    </row>
    <row r="731" spans="1:5" x14ac:dyDescent="0.2">
      <c r="A731" s="11" t="str">
        <f>IF('Anterior-TXT'!A752&lt;&gt;"",LEFT('Anterior-TXT'!A752,15),"")</f>
        <v>8.2.3.2.0.00.00</v>
      </c>
      <c r="B731" s="11" t="str">
        <f>IF('Anterior-TXT'!A752&lt;&gt;"",RIGHT(LEFT('Anterior-TXT'!A752,51),34),"")</f>
        <v>EXECUCAO DAS OUTRAS UNIDADES GESTO</v>
      </c>
      <c r="C731" s="12">
        <f>IF('Anterior-TXT'!A752&lt;&gt;"",VALUE(RIGHT(LEFT('Anterior-TXT'!A752,75),23)),"")</f>
        <v>64070279.740000002</v>
      </c>
      <c r="D731" s="11" t="str">
        <f>IF('Anterior-TXT'!A752&lt;&gt;"",RIGHT(LEFT('Anterior-TXT'!A752,77),1),"")</f>
        <v>C</v>
      </c>
      <c r="E731" s="13">
        <f>IF('Anterior-TXT'!A752&lt;&gt;"",IF(MOD(VALUE(LEFT(A731,1)),2)=1,IF(D731="D",C731,-C731),IF(D731="C",C731,-C731)),"")</f>
        <v>64070279.740000002</v>
      </c>
    </row>
    <row r="732" spans="1:5" x14ac:dyDescent="0.2">
      <c r="A732" s="11" t="str">
        <f>IF('Anterior-TXT'!A753&lt;&gt;"",LEFT('Anterior-TXT'!A753,15),"")</f>
        <v>8.2.3.2.0.01.00</v>
      </c>
      <c r="B732" s="11" t="str">
        <f>IF('Anterior-TXT'!A753&lt;&gt;"",RIGHT(LEFT('Anterior-TXT'!A753,51),34),"")</f>
        <v xml:space="preserve">LIMITE ORCAMENTARIO A UTILIZAR    </v>
      </c>
      <c r="C732" s="12">
        <f>IF('Anterior-TXT'!A753&lt;&gt;"",VALUE(RIGHT(LEFT('Anterior-TXT'!A753,75),23)),"")</f>
        <v>0</v>
      </c>
      <c r="D732" s="11" t="str">
        <f>IF('Anterior-TXT'!A753&lt;&gt;"",RIGHT(LEFT('Anterior-TXT'!A753,77),1),"")</f>
        <v xml:space="preserve"> </v>
      </c>
      <c r="E732" s="13">
        <f>IF('Anterior-TXT'!A753&lt;&gt;"",IF(MOD(VALUE(LEFT(A732,1)),2)=1,IF(D732="D",C732,-C732),IF(D732="C",C732,-C732)),"")</f>
        <v>0</v>
      </c>
    </row>
    <row r="733" spans="1:5" x14ac:dyDescent="0.2">
      <c r="A733" s="11" t="str">
        <f>IF('Anterior-TXT'!A754&lt;&gt;"",LEFT('Anterior-TXT'!A754,15),"")</f>
        <v>8.2.3.2.0.03.00</v>
      </c>
      <c r="B733" s="11" t="str">
        <f>IF('Anterior-TXT'!A754&lt;&gt;"",RIGHT(LEFT('Anterior-TXT'!A754,51),34),"")</f>
        <v xml:space="preserve">LIMITE ORCAMENTARIO UTILIZADO     </v>
      </c>
      <c r="C733" s="12">
        <f>IF('Anterior-TXT'!A754&lt;&gt;"",VALUE(RIGHT(LEFT('Anterior-TXT'!A754,75),23)),"")</f>
        <v>58586910.670000002</v>
      </c>
      <c r="D733" s="11" t="str">
        <f>IF('Anterior-TXT'!A754&lt;&gt;"",RIGHT(LEFT('Anterior-TXT'!A754,77),1),"")</f>
        <v>C</v>
      </c>
      <c r="E733" s="13">
        <f>IF('Anterior-TXT'!A754&lt;&gt;"",IF(MOD(VALUE(LEFT(A733,1)),2)=1,IF(D733="D",C733,-C733),IF(D733="C",C733,-C733)),"")</f>
        <v>58586910.670000002</v>
      </c>
    </row>
    <row r="734" spans="1:5" x14ac:dyDescent="0.2">
      <c r="A734" s="11" t="str">
        <f>IF('Anterior-TXT'!A755&lt;&gt;"",LEFT('Anterior-TXT'!A755,15),"")</f>
        <v>8.2.3.2.0.05.00</v>
      </c>
      <c r="B734" s="11" t="str">
        <f>IF('Anterior-TXT'!A755&lt;&gt;"",RIGHT(LEFT('Anterior-TXT'!A755,51),34),"")</f>
        <v>LIMITE ORCAMENTARIO DESCENTRALIZAD</v>
      </c>
      <c r="C734" s="12">
        <f>IF('Anterior-TXT'!A755&lt;&gt;"",VALUE(RIGHT(LEFT('Anterior-TXT'!A755,75),23)),"")</f>
        <v>334.48</v>
      </c>
      <c r="D734" s="11" t="str">
        <f>IF('Anterior-TXT'!A755&lt;&gt;"",RIGHT(LEFT('Anterior-TXT'!A755,77),1),"")</f>
        <v>C</v>
      </c>
      <c r="E734" s="13">
        <f>IF('Anterior-TXT'!A755&lt;&gt;"",IF(MOD(VALUE(LEFT(A734,1)),2)=1,IF(D734="D",C734,-C734),IF(D734="C",C734,-C734)),"")</f>
        <v>334.48</v>
      </c>
    </row>
    <row r="735" spans="1:5" x14ac:dyDescent="0.2">
      <c r="A735" s="11" t="str">
        <f>IF('Anterior-TXT'!A756&lt;&gt;"",LEFT('Anterior-TXT'!A756,15),"")</f>
        <v>8.2.3.2.0.07.00</v>
      </c>
      <c r="B735" s="11" t="str">
        <f>IF('Anterior-TXT'!A756&lt;&gt;"",RIGHT(LEFT('Anterior-TXT'!A756,51),34),"")</f>
        <v xml:space="preserve">LIMITE ORCAMENTARIO UTILIZADO POR </v>
      </c>
      <c r="C735" s="12">
        <f>IF('Anterior-TXT'!A756&lt;&gt;"",VALUE(RIGHT(LEFT('Anterior-TXT'!A756,75),23)),"")</f>
        <v>92848.82</v>
      </c>
      <c r="D735" s="11" t="str">
        <f>IF('Anterior-TXT'!A756&lt;&gt;"",RIGHT(LEFT('Anterior-TXT'!A756,77),1),"")</f>
        <v>C</v>
      </c>
      <c r="E735" s="13">
        <f>IF('Anterior-TXT'!A756&lt;&gt;"",IF(MOD(VALUE(LEFT(A735,1)),2)=1,IF(D735="D",C735,-C735),IF(D735="C",C735,-C735)),"")</f>
        <v>92848.82</v>
      </c>
    </row>
    <row r="736" spans="1:5" x14ac:dyDescent="0.2">
      <c r="A736" s="11" t="str">
        <f>IF('Anterior-TXT'!A757&lt;&gt;"",LEFT('Anterior-TXT'!A757,15),"")</f>
        <v>8.2.3.2.0.09.00</v>
      </c>
      <c r="B736" s="11" t="str">
        <f>IF('Anterior-TXT'!A757&lt;&gt;"",RIGHT(LEFT('Anterior-TXT'!A757,51),34),"")</f>
        <v>LIMITE ORCAMENTARIO A UTILIZAR - E</v>
      </c>
      <c r="C736" s="12">
        <f>IF('Anterior-TXT'!A757&lt;&gt;"",VALUE(RIGHT(LEFT('Anterior-TXT'!A757,75),23)),"")</f>
        <v>0</v>
      </c>
      <c r="D736" s="11" t="str">
        <f>IF('Anterior-TXT'!A757&lt;&gt;"",RIGHT(LEFT('Anterior-TXT'!A757,77),1),"")</f>
        <v xml:space="preserve"> </v>
      </c>
      <c r="E736" s="13">
        <f>IF('Anterior-TXT'!A757&lt;&gt;"",IF(MOD(VALUE(LEFT(A736,1)),2)=1,IF(D736="D",C736,-C736),IF(D736="C",C736,-C736)),"")</f>
        <v>0</v>
      </c>
    </row>
    <row r="737" spans="1:5" x14ac:dyDescent="0.2">
      <c r="A737" s="11" t="str">
        <f>IF('Anterior-TXT'!A758&lt;&gt;"",LEFT('Anterior-TXT'!A758,15),"")</f>
        <v>8.2.3.2.0.10.00</v>
      </c>
      <c r="B737" s="11" t="str">
        <f>IF('Anterior-TXT'!A758&lt;&gt;"",RIGHT(LEFT('Anterior-TXT'!A758,51),34),"")</f>
        <v>LIMITE ORC. UTILIZADO PELA UO - EN</v>
      </c>
      <c r="C737" s="12">
        <f>IF('Anterior-TXT'!A758&lt;&gt;"",VALUE(RIGHT(LEFT('Anterior-TXT'!A758,75),23)),"")</f>
        <v>4376424.38</v>
      </c>
      <c r="D737" s="11" t="str">
        <f>IF('Anterior-TXT'!A758&lt;&gt;"",RIGHT(LEFT('Anterior-TXT'!A758,77),1),"")</f>
        <v>C</v>
      </c>
      <c r="E737" s="13">
        <f>IF('Anterior-TXT'!A758&lt;&gt;"",IF(MOD(VALUE(LEFT(A737,1)),2)=1,IF(D737="D",C737,-C737),IF(D737="C",C737,-C737)),"")</f>
        <v>4376424.38</v>
      </c>
    </row>
    <row r="738" spans="1:5" x14ac:dyDescent="0.2">
      <c r="A738" s="11" t="str">
        <f>IF('Anterior-TXT'!A759&lt;&gt;"",LEFT('Anterior-TXT'!A759,15),"")</f>
        <v>8.2.3.2.0.12.00</v>
      </c>
      <c r="B738" s="11" t="str">
        <f>IF('Anterior-TXT'!A759&lt;&gt;"",RIGHT(LEFT('Anterior-TXT'!A759,51),34),"")</f>
        <v>LIMITE ORC. DESCENTRALIZACAO - ENC</v>
      </c>
      <c r="C738" s="12">
        <f>IF('Anterior-TXT'!A759&lt;&gt;"",VALUE(RIGHT(LEFT('Anterior-TXT'!A759,75),23)),"")</f>
        <v>0.19</v>
      </c>
      <c r="D738" s="11" t="str">
        <f>IF('Anterior-TXT'!A759&lt;&gt;"",RIGHT(LEFT('Anterior-TXT'!A759,77),1),"")</f>
        <v>C</v>
      </c>
      <c r="E738" s="13">
        <f>IF('Anterior-TXT'!A759&lt;&gt;"",IF(MOD(VALUE(LEFT(A738,1)),2)=1,IF(D738="D",C738,-C738),IF(D738="C",C738,-C738)),"")</f>
        <v>0.19</v>
      </c>
    </row>
    <row r="739" spans="1:5" x14ac:dyDescent="0.2">
      <c r="A739" s="11" t="str">
        <f>IF('Anterior-TXT'!A760&lt;&gt;"",LEFT('Anterior-TXT'!A760,15),"")</f>
        <v>8.2.3.2.0.15.00</v>
      </c>
      <c r="B739" s="11" t="str">
        <f>IF('Anterior-TXT'!A760&lt;&gt;"",RIGHT(LEFT('Anterior-TXT'!A760,51),34),"")</f>
        <v>LIMITE ORCAMENTARIO RECEBIDO UG-EN</v>
      </c>
      <c r="C739" s="12">
        <f>IF('Anterior-TXT'!A760&lt;&gt;"",VALUE(RIGHT(LEFT('Anterior-TXT'!A760,75),23)),"")</f>
        <v>13333.02</v>
      </c>
      <c r="D739" s="11" t="str">
        <f>IF('Anterior-TXT'!A760&lt;&gt;"",RIGHT(LEFT('Anterior-TXT'!A760,77),1),"")</f>
        <v>C</v>
      </c>
      <c r="E739" s="13">
        <f>IF('Anterior-TXT'!A760&lt;&gt;"",IF(MOD(VALUE(LEFT(A739,1)),2)=1,IF(D739="D",C739,-C739),IF(D739="C",C739,-C739)),"")</f>
        <v>13333.02</v>
      </c>
    </row>
    <row r="740" spans="1:5" x14ac:dyDescent="0.2">
      <c r="A740" s="11" t="str">
        <f>IF('Anterior-TXT'!A761&lt;&gt;"",LEFT('Anterior-TXT'!A761,15),"")</f>
        <v>8.2.3.2.0.16.00</v>
      </c>
      <c r="B740" s="11" t="str">
        <f>IF('Anterior-TXT'!A761&lt;&gt;"",RIGHT(LEFT('Anterior-TXT'!A761,51),34),"")</f>
        <v>LIMITE ORCAMENTARIO UTILIZADO UG-E</v>
      </c>
      <c r="C740" s="12">
        <f>IF('Anterior-TXT'!A761&lt;&gt;"",VALUE(RIGHT(LEFT('Anterior-TXT'!A761,75),23)),"")</f>
        <v>1000428.18</v>
      </c>
      <c r="D740" s="11" t="str">
        <f>IF('Anterior-TXT'!A761&lt;&gt;"",RIGHT(LEFT('Anterior-TXT'!A761,77),1),"")</f>
        <v>C</v>
      </c>
      <c r="E740" s="13">
        <f>IF('Anterior-TXT'!A761&lt;&gt;"",IF(MOD(VALUE(LEFT(A740,1)),2)=1,IF(D740="D",C740,-C740),IF(D740="C",C740,-C740)),"")</f>
        <v>1000428.18</v>
      </c>
    </row>
    <row r="741" spans="1:5" x14ac:dyDescent="0.2">
      <c r="A741" s="11" t="str">
        <f>IF('Anterior-TXT'!A762&lt;&gt;"",LEFT('Anterior-TXT'!A762,15),"")</f>
        <v>8.2.4.0.0.00.00</v>
      </c>
      <c r="B741" s="11" t="str">
        <f>IF('Anterior-TXT'!A762&lt;&gt;"",RIGHT(LEFT('Anterior-TXT'!A762,51),34),"")</f>
        <v xml:space="preserve">CONTROLES DA ARRECADACAO          </v>
      </c>
      <c r="C741" s="12">
        <f>IF('Anterior-TXT'!A762&lt;&gt;"",VALUE(RIGHT(LEFT('Anterior-TXT'!A762,75),23)),"")</f>
        <v>8201156.25</v>
      </c>
      <c r="D741" s="11" t="str">
        <f>IF('Anterior-TXT'!A762&lt;&gt;"",RIGHT(LEFT('Anterior-TXT'!A762,77),1),"")</f>
        <v>C</v>
      </c>
      <c r="E741" s="13">
        <f>IF('Anterior-TXT'!A762&lt;&gt;"",IF(MOD(VALUE(LEFT(A741,1)),2)=1,IF(D741="D",C741,-C741),IF(D741="C",C741,-C741)),"")</f>
        <v>8201156.25</v>
      </c>
    </row>
    <row r="742" spans="1:5" x14ac:dyDescent="0.2">
      <c r="A742" s="11" t="str">
        <f>IF('Anterior-TXT'!A763&lt;&gt;"",LEFT('Anterior-TXT'!A763,15),"")</f>
        <v>8.2.4.2.0.00.00</v>
      </c>
      <c r="B742" s="11" t="str">
        <f>IF('Anterior-TXT'!A763&lt;&gt;"",RIGHT(LEFT('Anterior-TXT'!A763,51),34),"")</f>
        <v xml:space="preserve">CONTROLES DE GUIA DE RECOLHIMENTO </v>
      </c>
      <c r="C742" s="12">
        <f>IF('Anterior-TXT'!A763&lt;&gt;"",VALUE(RIGHT(LEFT('Anterior-TXT'!A763,75),23)),"")</f>
        <v>8201156.25</v>
      </c>
      <c r="D742" s="11" t="str">
        <f>IF('Anterior-TXT'!A763&lt;&gt;"",RIGHT(LEFT('Anterior-TXT'!A763,77),1),"")</f>
        <v>C</v>
      </c>
      <c r="E742" s="13">
        <f>IF('Anterior-TXT'!A763&lt;&gt;"",IF(MOD(VALUE(LEFT(A742,1)),2)=1,IF(D742="D",C742,-C742),IF(D742="C",C742,-C742)),"")</f>
        <v>8201156.25</v>
      </c>
    </row>
    <row r="743" spans="1:5" x14ac:dyDescent="0.2">
      <c r="A743" s="11" t="str">
        <f>IF('Anterior-TXT'!A764&lt;&gt;"",LEFT('Anterior-TXT'!A764,15),"")</f>
        <v>8.2.4.2.1.00.00</v>
      </c>
      <c r="B743" s="11" t="str">
        <f>IF('Anterior-TXT'!A764&lt;&gt;"",RIGHT(LEFT('Anterior-TXT'!A764,51),34),"")</f>
        <v>CONTROLES DE GRU POR CODIGO DE REC</v>
      </c>
      <c r="C743" s="12">
        <f>IF('Anterior-TXT'!A764&lt;&gt;"",VALUE(RIGHT(LEFT('Anterior-TXT'!A764,75),23)),"")</f>
        <v>2733718.75</v>
      </c>
      <c r="D743" s="11" t="str">
        <f>IF('Anterior-TXT'!A764&lt;&gt;"",RIGHT(LEFT('Anterior-TXT'!A764,77),1),"")</f>
        <v>C</v>
      </c>
      <c r="E743" s="13">
        <f>IF('Anterior-TXT'!A764&lt;&gt;"",IF(MOD(VALUE(LEFT(A743,1)),2)=1,IF(D743="D",C743,-C743),IF(D743="C",C743,-C743)),"")</f>
        <v>2733718.75</v>
      </c>
    </row>
    <row r="744" spans="1:5" x14ac:dyDescent="0.2">
      <c r="A744" s="11" t="str">
        <f>IF('Anterior-TXT'!A765&lt;&gt;"",LEFT('Anterior-TXT'!A765,15),"")</f>
        <v>8.2.4.2.1.01.00</v>
      </c>
      <c r="B744" s="11" t="str">
        <f>IF('Anterior-TXT'!A765&lt;&gt;"",RIGHT(LEFT('Anterior-TXT'!A765,51),34),"")</f>
        <v>GRU POR CODIGO DE RECOLHIMENTO - A</v>
      </c>
      <c r="C744" s="12">
        <f>IF('Anterior-TXT'!A765&lt;&gt;"",VALUE(RIGHT(LEFT('Anterior-TXT'!A765,75),23)),"")</f>
        <v>3960339.74</v>
      </c>
      <c r="D744" s="11" t="str">
        <f>IF('Anterior-TXT'!A765&lt;&gt;"",RIGHT(LEFT('Anterior-TXT'!A765,77),1),"")</f>
        <v>C</v>
      </c>
      <c r="E744" s="13">
        <f>IF('Anterior-TXT'!A765&lt;&gt;"",IF(MOD(VALUE(LEFT(A744,1)),2)=1,IF(D744="D",C744,-C744),IF(D744="C",C744,-C744)),"")</f>
        <v>3960339.74</v>
      </c>
    </row>
    <row r="745" spans="1:5" x14ac:dyDescent="0.2">
      <c r="A745" s="11" t="str">
        <f>IF('Anterior-TXT'!A766&lt;&gt;"",LEFT('Anterior-TXT'!A766,15),"")</f>
        <v>8.2.4.2.1.01.01</v>
      </c>
      <c r="B745" s="11" t="str">
        <f>IF('Anterior-TXT'!A766&lt;&gt;"",RIGHT(LEFT('Anterior-TXT'!A766,51),34),"")</f>
        <v xml:space="preserve">RECOLHIMENTO DO PRINCIPAL         </v>
      </c>
      <c r="C745" s="12">
        <f>IF('Anterior-TXT'!A766&lt;&gt;"",VALUE(RIGHT(LEFT('Anterior-TXT'!A766,75),23)),"")</f>
        <v>3964658.47</v>
      </c>
      <c r="D745" s="11" t="str">
        <f>IF('Anterior-TXT'!A766&lt;&gt;"",RIGHT(LEFT('Anterior-TXT'!A766,77),1),"")</f>
        <v>C</v>
      </c>
      <c r="E745" s="13">
        <f>IF('Anterior-TXT'!A766&lt;&gt;"",IF(MOD(VALUE(LEFT(A745,1)),2)=1,IF(D745="D",C745,-C745),IF(D745="C",C745,-C745)),"")</f>
        <v>3964658.47</v>
      </c>
    </row>
    <row r="746" spans="1:5" x14ac:dyDescent="0.2">
      <c r="A746" s="11" t="str">
        <f>IF('Anterior-TXT'!A767&lt;&gt;"",LEFT('Anterior-TXT'!A767,15),"")</f>
        <v>8.2.4.2.1.01.02</v>
      </c>
      <c r="B746" s="11" t="str">
        <f>IF('Anterior-TXT'!A767&lt;&gt;"",RIGHT(LEFT('Anterior-TXT'!A767,51),34),"")</f>
        <v xml:space="preserve">RECOLHIMENTO DE MULTA/MORA/JUROS  </v>
      </c>
      <c r="C746" s="12">
        <f>IF('Anterior-TXT'!A767&lt;&gt;"",VALUE(RIGHT(LEFT('Anterior-TXT'!A767,75),23)),"")</f>
        <v>61.45</v>
      </c>
      <c r="D746" s="11" t="str">
        <f>IF('Anterior-TXT'!A767&lt;&gt;"",RIGHT(LEFT('Anterior-TXT'!A767,77),1),"")</f>
        <v>C</v>
      </c>
      <c r="E746" s="13">
        <f>IF('Anterior-TXT'!A767&lt;&gt;"",IF(MOD(VALUE(LEFT(A746,1)),2)=1,IF(D746="D",C746,-C746),IF(D746="C",C746,-C746)),"")</f>
        <v>61.45</v>
      </c>
    </row>
    <row r="747" spans="1:5" x14ac:dyDescent="0.2">
      <c r="A747" s="11" t="str">
        <f>IF('Anterior-TXT'!A768&lt;&gt;"",LEFT('Anterior-TXT'!A768,15),"")</f>
        <v>8.2.4.2.1.01.04</v>
      </c>
      <c r="B747" s="11" t="str">
        <f>IF('Anterior-TXT'!A768&lt;&gt;"",RIGHT(LEFT('Anterior-TXT'!A768,51),34),"")</f>
        <v xml:space="preserve">RECOLHIMENTO JUROS E ENCARGOS     </v>
      </c>
      <c r="C747" s="12">
        <f>IF('Anterior-TXT'!A768&lt;&gt;"",VALUE(RIGHT(LEFT('Anterior-TXT'!A768,75),23)),"")</f>
        <v>5.19</v>
      </c>
      <c r="D747" s="11" t="str">
        <f>IF('Anterior-TXT'!A768&lt;&gt;"",RIGHT(LEFT('Anterior-TXT'!A768,77),1),"")</f>
        <v>C</v>
      </c>
      <c r="E747" s="13">
        <f>IF('Anterior-TXT'!A768&lt;&gt;"",IF(MOD(VALUE(LEFT(A747,1)),2)=1,IF(D747="D",C747,-C747),IF(D747="C",C747,-C747)),"")</f>
        <v>5.19</v>
      </c>
    </row>
    <row r="748" spans="1:5" x14ac:dyDescent="0.2">
      <c r="A748" s="11" t="str">
        <f>IF('Anterior-TXT'!A769&lt;&gt;"",LEFT('Anterior-TXT'!A769,15),"")</f>
        <v>8.2.4.2.1.01.05</v>
      </c>
      <c r="B748" s="11" t="str">
        <f>IF('Anterior-TXT'!A769&lt;&gt;"",RIGHT(LEFT('Anterior-TXT'!A769,51),34),"")</f>
        <v>DESCONTOS E ABATIMENTOS DO RECOLHI</v>
      </c>
      <c r="C748" s="12">
        <f>IF('Anterior-TXT'!A769&lt;&gt;"",VALUE(RIGHT(LEFT('Anterior-TXT'!A769,75),23)),"")</f>
        <v>4385.37</v>
      </c>
      <c r="D748" s="11" t="str">
        <f>IF('Anterior-TXT'!A769&lt;&gt;"",RIGHT(LEFT('Anterior-TXT'!A769,77),1),"")</f>
        <v>D</v>
      </c>
      <c r="E748" s="13">
        <f>IF('Anterior-TXT'!A769&lt;&gt;"",IF(MOD(VALUE(LEFT(A748,1)),2)=1,IF(D748="D",C748,-C748),IF(D748="C",C748,-C748)),"")</f>
        <v>-4385.37</v>
      </c>
    </row>
    <row r="749" spans="1:5" x14ac:dyDescent="0.2">
      <c r="A749" s="11" t="str">
        <f>IF('Anterior-TXT'!A770&lt;&gt;"",LEFT('Anterior-TXT'!A770,15),"")</f>
        <v>8.2.4.2.1.02.00</v>
      </c>
      <c r="B749" s="11" t="str">
        <f>IF('Anterior-TXT'!A770&lt;&gt;"",RIGHT(LEFT('Anterior-TXT'!A770,51),34),"")</f>
        <v>GRU POR CODIGO DE RECOLHIMENTO - R</v>
      </c>
      <c r="C749" s="12">
        <f>IF('Anterior-TXT'!A770&lt;&gt;"",VALUE(RIGHT(LEFT('Anterior-TXT'!A770,75),23)),"")</f>
        <v>612795.92000000004</v>
      </c>
      <c r="D749" s="11" t="str">
        <f>IF('Anterior-TXT'!A770&lt;&gt;"",RIGHT(LEFT('Anterior-TXT'!A770,77),1),"")</f>
        <v>D</v>
      </c>
      <c r="E749" s="13">
        <f>IF('Anterior-TXT'!A770&lt;&gt;"",IF(MOD(VALUE(LEFT(A749,1)),2)=1,IF(D749="D",C749,-C749),IF(D749="C",C749,-C749)),"")</f>
        <v>-612795.92000000004</v>
      </c>
    </row>
    <row r="750" spans="1:5" x14ac:dyDescent="0.2">
      <c r="A750" s="11" t="str">
        <f>IF('Anterior-TXT'!A771&lt;&gt;"",LEFT('Anterior-TXT'!A771,15),"")</f>
        <v>8.2.4.2.1.02.01</v>
      </c>
      <c r="B750" s="11" t="str">
        <f>IF('Anterior-TXT'!A771&lt;&gt;"",RIGHT(LEFT('Anterior-TXT'!A771,51),34),"")</f>
        <v xml:space="preserve">RETIFICACOES DO PRINCIPAL         </v>
      </c>
      <c r="C750" s="12">
        <f>IF('Anterior-TXT'!A771&lt;&gt;"",VALUE(RIGHT(LEFT('Anterior-TXT'!A771,75),23)),"")</f>
        <v>612795.92000000004</v>
      </c>
      <c r="D750" s="11" t="str">
        <f>IF('Anterior-TXT'!A771&lt;&gt;"",RIGHT(LEFT('Anterior-TXT'!A771,77),1),"")</f>
        <v>D</v>
      </c>
      <c r="E750" s="13">
        <f>IF('Anterior-TXT'!A771&lt;&gt;"",IF(MOD(VALUE(LEFT(A750,1)),2)=1,IF(D750="D",C750,-C750),IF(D750="C",C750,-C750)),"")</f>
        <v>-612795.92000000004</v>
      </c>
    </row>
    <row r="751" spans="1:5" x14ac:dyDescent="0.2">
      <c r="A751" s="11" t="str">
        <f>IF('Anterior-TXT'!A772&lt;&gt;"",LEFT('Anterior-TXT'!A772,15),"")</f>
        <v>8.2.4.2.1.03.00</v>
      </c>
      <c r="B751" s="11" t="str">
        <f>IF('Anterior-TXT'!A772&lt;&gt;"",RIGHT(LEFT('Anterior-TXT'!A772,51),34),"")</f>
        <v>GRU POR CODIGO DE RECOLHIMENTO - R</v>
      </c>
      <c r="C751" s="12">
        <f>IF('Anterior-TXT'!A772&lt;&gt;"",VALUE(RIGHT(LEFT('Anterior-TXT'!A772,75),23)),"")</f>
        <v>613825.06999999995</v>
      </c>
      <c r="D751" s="11" t="str">
        <f>IF('Anterior-TXT'!A772&lt;&gt;"",RIGHT(LEFT('Anterior-TXT'!A772,77),1),"")</f>
        <v>D</v>
      </c>
      <c r="E751" s="13">
        <f>IF('Anterior-TXT'!A772&lt;&gt;"",IF(MOD(VALUE(LEFT(A751,1)),2)=1,IF(D751="D",C751,-C751),IF(D751="C",C751,-C751)),"")</f>
        <v>-613825.06999999995</v>
      </c>
    </row>
    <row r="752" spans="1:5" x14ac:dyDescent="0.2">
      <c r="A752" s="11" t="str">
        <f>IF('Anterior-TXT'!A773&lt;&gt;"",LEFT('Anterior-TXT'!A773,15),"")</f>
        <v>8.2.4.2.1.03.01</v>
      </c>
      <c r="B752" s="11" t="str">
        <f>IF('Anterior-TXT'!A773&lt;&gt;"",RIGHT(LEFT('Anterior-TXT'!A773,51),34),"")</f>
        <v xml:space="preserve">RESTITUICOES DO PRINCIPAL         </v>
      </c>
      <c r="C752" s="12">
        <f>IF('Anterior-TXT'!A773&lt;&gt;"",VALUE(RIGHT(LEFT('Anterior-TXT'!A773,75),23)),"")</f>
        <v>613825.06999999995</v>
      </c>
      <c r="D752" s="11" t="str">
        <f>IF('Anterior-TXT'!A773&lt;&gt;"",RIGHT(LEFT('Anterior-TXT'!A773,77),1),"")</f>
        <v>D</v>
      </c>
      <c r="E752" s="13">
        <f>IF('Anterior-TXT'!A773&lt;&gt;"",IF(MOD(VALUE(LEFT(A752,1)),2)=1,IF(D752="D",C752,-C752),IF(D752="C",C752,-C752)),"")</f>
        <v>-613825.06999999995</v>
      </c>
    </row>
    <row r="753" spans="1:5" x14ac:dyDescent="0.2">
      <c r="A753" s="11" t="str">
        <f>IF('Anterior-TXT'!A774&lt;&gt;"",LEFT('Anterior-TXT'!A774,15),"")</f>
        <v>8.2.4.2.2.00.00</v>
      </c>
      <c r="B753" s="11" t="str">
        <f>IF('Anterior-TXT'!A774&lt;&gt;"",RIGHT(LEFT('Anterior-TXT'!A774,51),34),"")</f>
        <v>CONTROLES DE GRU POR CODIGO DE DES</v>
      </c>
      <c r="C753" s="12">
        <f>IF('Anterior-TXT'!A774&lt;&gt;"",VALUE(RIGHT(LEFT('Anterior-TXT'!A774,75),23)),"")</f>
        <v>2733718.75</v>
      </c>
      <c r="D753" s="11" t="str">
        <f>IF('Anterior-TXT'!A774&lt;&gt;"",RIGHT(LEFT('Anterior-TXT'!A774,77),1),"")</f>
        <v>C</v>
      </c>
      <c r="E753" s="13">
        <f>IF('Anterior-TXT'!A774&lt;&gt;"",IF(MOD(VALUE(LEFT(A753,1)),2)=1,IF(D753="D",C753,-C753),IF(D753="C",C753,-C753)),"")</f>
        <v>2733718.75</v>
      </c>
    </row>
    <row r="754" spans="1:5" x14ac:dyDescent="0.2">
      <c r="A754" s="11" t="str">
        <f>IF('Anterior-TXT'!A775&lt;&gt;"",LEFT('Anterior-TXT'!A775,15),"")</f>
        <v>8.2.4.2.2.01.00</v>
      </c>
      <c r="B754" s="11" t="str">
        <f>IF('Anterior-TXT'!A775&lt;&gt;"",RIGHT(LEFT('Anterior-TXT'!A775,51),34),"")</f>
        <v xml:space="preserve">GRU POR CODIGO DE DEST PRIMARIA - </v>
      </c>
      <c r="C754" s="12">
        <f>IF('Anterior-TXT'!A775&lt;&gt;"",VALUE(RIGHT(LEFT('Anterior-TXT'!A775,75),23)),"")</f>
        <v>3960339.74</v>
      </c>
      <c r="D754" s="11" t="str">
        <f>IF('Anterior-TXT'!A775&lt;&gt;"",RIGHT(LEFT('Anterior-TXT'!A775,77),1),"")</f>
        <v>C</v>
      </c>
      <c r="E754" s="13">
        <f>IF('Anterior-TXT'!A775&lt;&gt;"",IF(MOD(VALUE(LEFT(A754,1)),2)=1,IF(D754="D",C754,-C754),IF(D754="C",C754,-C754)),"")</f>
        <v>3960339.74</v>
      </c>
    </row>
    <row r="755" spans="1:5" x14ac:dyDescent="0.2">
      <c r="A755" s="11" t="str">
        <f>IF('Anterior-TXT'!A776&lt;&gt;"",LEFT('Anterior-TXT'!A776,15),"")</f>
        <v>8.2.4.2.2.01.01</v>
      </c>
      <c r="B755" s="11" t="str">
        <f>IF('Anterior-TXT'!A776&lt;&gt;"",RIGHT(LEFT('Anterior-TXT'!A776,51),34),"")</f>
        <v xml:space="preserve">RECOLHIMENTO DO PRINCIPAL         </v>
      </c>
      <c r="C755" s="12">
        <f>IF('Anterior-TXT'!A776&lt;&gt;"",VALUE(RIGHT(LEFT('Anterior-TXT'!A776,75),23)),"")</f>
        <v>3964658.47</v>
      </c>
      <c r="D755" s="11" t="str">
        <f>IF('Anterior-TXT'!A776&lt;&gt;"",RIGHT(LEFT('Anterior-TXT'!A776,77),1),"")</f>
        <v>C</v>
      </c>
      <c r="E755" s="13">
        <f>IF('Anterior-TXT'!A776&lt;&gt;"",IF(MOD(VALUE(LEFT(A755,1)),2)=1,IF(D755="D",C755,-C755),IF(D755="C",C755,-C755)),"")</f>
        <v>3964658.47</v>
      </c>
    </row>
    <row r="756" spans="1:5" x14ac:dyDescent="0.2">
      <c r="A756" s="11" t="str">
        <f>IF('Anterior-TXT'!A777&lt;&gt;"",LEFT('Anterior-TXT'!A777,15),"")</f>
        <v>8.2.4.2.2.01.02</v>
      </c>
      <c r="B756" s="11" t="str">
        <f>IF('Anterior-TXT'!A777&lt;&gt;"",RIGHT(LEFT('Anterior-TXT'!A777,51),34),"")</f>
        <v xml:space="preserve">RECOLHIMENTO DE MULTA/MORA/JUROS  </v>
      </c>
      <c r="C756" s="12">
        <f>IF('Anterior-TXT'!A777&lt;&gt;"",VALUE(RIGHT(LEFT('Anterior-TXT'!A777,75),23)),"")</f>
        <v>61.45</v>
      </c>
      <c r="D756" s="11" t="str">
        <f>IF('Anterior-TXT'!A777&lt;&gt;"",RIGHT(LEFT('Anterior-TXT'!A777,77),1),"")</f>
        <v>C</v>
      </c>
      <c r="E756" s="13">
        <f>IF('Anterior-TXT'!A777&lt;&gt;"",IF(MOD(VALUE(LEFT(A756,1)),2)=1,IF(D756="D",C756,-C756),IF(D756="C",C756,-C756)),"")</f>
        <v>61.45</v>
      </c>
    </row>
    <row r="757" spans="1:5" x14ac:dyDescent="0.2">
      <c r="A757" s="11" t="str">
        <f>IF('Anterior-TXT'!A778&lt;&gt;"",LEFT('Anterior-TXT'!A778,15),"")</f>
        <v>8.2.4.2.2.01.04</v>
      </c>
      <c r="B757" s="11" t="str">
        <f>IF('Anterior-TXT'!A778&lt;&gt;"",RIGHT(LEFT('Anterior-TXT'!A778,51),34),"")</f>
        <v xml:space="preserve">RECOLHIMENTO JUROS E ENCARGOS     </v>
      </c>
      <c r="C757" s="12">
        <f>IF('Anterior-TXT'!A778&lt;&gt;"",VALUE(RIGHT(LEFT('Anterior-TXT'!A778,75),23)),"")</f>
        <v>5.19</v>
      </c>
      <c r="D757" s="11" t="str">
        <f>IF('Anterior-TXT'!A778&lt;&gt;"",RIGHT(LEFT('Anterior-TXT'!A778,77),1),"")</f>
        <v>C</v>
      </c>
      <c r="E757" s="13">
        <f>IF('Anterior-TXT'!A778&lt;&gt;"",IF(MOD(VALUE(LEFT(A757,1)),2)=1,IF(D757="D",C757,-C757),IF(D757="C",C757,-C757)),"")</f>
        <v>5.19</v>
      </c>
    </row>
    <row r="758" spans="1:5" x14ac:dyDescent="0.2">
      <c r="A758" s="11" t="str">
        <f>IF('Anterior-TXT'!A779&lt;&gt;"",LEFT('Anterior-TXT'!A779,15),"")</f>
        <v>8.2.4.2.2.01.05</v>
      </c>
      <c r="B758" s="11" t="str">
        <f>IF('Anterior-TXT'!A779&lt;&gt;"",RIGHT(LEFT('Anterior-TXT'!A779,51),34),"")</f>
        <v>DESCONTOS E ABATIMENTOS DO RECOLHI</v>
      </c>
      <c r="C758" s="12">
        <f>IF('Anterior-TXT'!A779&lt;&gt;"",VALUE(RIGHT(LEFT('Anterior-TXT'!A779,75),23)),"")</f>
        <v>4385.37</v>
      </c>
      <c r="D758" s="11" t="str">
        <f>IF('Anterior-TXT'!A779&lt;&gt;"",RIGHT(LEFT('Anterior-TXT'!A779,77),1),"")</f>
        <v>D</v>
      </c>
      <c r="E758" s="13">
        <f>IF('Anterior-TXT'!A779&lt;&gt;"",IF(MOD(VALUE(LEFT(A758,1)),2)=1,IF(D758="D",C758,-C758),IF(D758="C",C758,-C758)),"")</f>
        <v>-4385.37</v>
      </c>
    </row>
    <row r="759" spans="1:5" x14ac:dyDescent="0.2">
      <c r="A759" s="11" t="str">
        <f>IF('Anterior-TXT'!A780&lt;&gt;"",LEFT('Anterior-TXT'!A780,15),"")</f>
        <v>8.2.4.2.2.02.00</v>
      </c>
      <c r="B759" s="11" t="str">
        <f>IF('Anterior-TXT'!A780&lt;&gt;"",RIGHT(LEFT('Anterior-TXT'!A780,51),34),"")</f>
        <v xml:space="preserve">GRU POR CODIGO DE DEST PRIMARIA - </v>
      </c>
      <c r="C759" s="12">
        <f>IF('Anterior-TXT'!A780&lt;&gt;"",VALUE(RIGHT(LEFT('Anterior-TXT'!A780,75),23)),"")</f>
        <v>612795.92000000004</v>
      </c>
      <c r="D759" s="11" t="str">
        <f>IF('Anterior-TXT'!A780&lt;&gt;"",RIGHT(LEFT('Anterior-TXT'!A780,77),1),"")</f>
        <v>D</v>
      </c>
      <c r="E759" s="13">
        <f>IF('Anterior-TXT'!A780&lt;&gt;"",IF(MOD(VALUE(LEFT(A759,1)),2)=1,IF(D759="D",C759,-C759),IF(D759="C",C759,-C759)),"")</f>
        <v>-612795.92000000004</v>
      </c>
    </row>
    <row r="760" spans="1:5" x14ac:dyDescent="0.2">
      <c r="A760" s="11" t="str">
        <f>IF('Anterior-TXT'!A781&lt;&gt;"",LEFT('Anterior-TXT'!A781,15),"")</f>
        <v>8.2.4.2.2.02.01</v>
      </c>
      <c r="B760" s="11" t="str">
        <f>IF('Anterior-TXT'!A781&lt;&gt;"",RIGHT(LEFT('Anterior-TXT'!A781,51),34),"")</f>
        <v xml:space="preserve">RETIFICACOES DO PRINCIPAL         </v>
      </c>
      <c r="C760" s="12">
        <f>IF('Anterior-TXT'!A781&lt;&gt;"",VALUE(RIGHT(LEFT('Anterior-TXT'!A781,75),23)),"")</f>
        <v>612795.92000000004</v>
      </c>
      <c r="D760" s="11" t="str">
        <f>IF('Anterior-TXT'!A781&lt;&gt;"",RIGHT(LEFT('Anterior-TXT'!A781,77),1),"")</f>
        <v>D</v>
      </c>
      <c r="E760" s="13">
        <f>IF('Anterior-TXT'!A781&lt;&gt;"",IF(MOD(VALUE(LEFT(A760,1)),2)=1,IF(D760="D",C760,-C760),IF(D760="C",C760,-C760)),"")</f>
        <v>-612795.92000000004</v>
      </c>
    </row>
    <row r="761" spans="1:5" x14ac:dyDescent="0.2">
      <c r="A761" s="11" t="str">
        <f>IF('Anterior-TXT'!A782&lt;&gt;"",LEFT('Anterior-TXT'!A782,15),"")</f>
        <v>8.2.4.2.2.03.00</v>
      </c>
      <c r="B761" s="11" t="str">
        <f>IF('Anterior-TXT'!A782&lt;&gt;"",RIGHT(LEFT('Anterior-TXT'!A782,51),34),"")</f>
        <v xml:space="preserve">GRU POR CODIGO DE DEST PRIMARIA - </v>
      </c>
      <c r="C761" s="12">
        <f>IF('Anterior-TXT'!A782&lt;&gt;"",VALUE(RIGHT(LEFT('Anterior-TXT'!A782,75),23)),"")</f>
        <v>613825.06999999995</v>
      </c>
      <c r="D761" s="11" t="str">
        <f>IF('Anterior-TXT'!A782&lt;&gt;"",RIGHT(LEFT('Anterior-TXT'!A782,77),1),"")</f>
        <v>D</v>
      </c>
      <c r="E761" s="13">
        <f>IF('Anterior-TXT'!A782&lt;&gt;"",IF(MOD(VALUE(LEFT(A761,1)),2)=1,IF(D761="D",C761,-C761),IF(D761="C",C761,-C761)),"")</f>
        <v>-613825.06999999995</v>
      </c>
    </row>
    <row r="762" spans="1:5" x14ac:dyDescent="0.2">
      <c r="A762" s="11" t="str">
        <f>IF('Anterior-TXT'!A783&lt;&gt;"",LEFT('Anterior-TXT'!A783,15),"")</f>
        <v>8.2.4.2.2.03.01</v>
      </c>
      <c r="B762" s="11" t="str">
        <f>IF('Anterior-TXT'!A783&lt;&gt;"",RIGHT(LEFT('Anterior-TXT'!A783,51),34),"")</f>
        <v xml:space="preserve">RESTITUICOES DO PRINCIPAL         </v>
      </c>
      <c r="C762" s="12">
        <f>IF('Anterior-TXT'!A783&lt;&gt;"",VALUE(RIGHT(LEFT('Anterior-TXT'!A783,75),23)),"")</f>
        <v>613825.06999999995</v>
      </c>
      <c r="D762" s="11" t="str">
        <f>IF('Anterior-TXT'!A783&lt;&gt;"",RIGHT(LEFT('Anterior-TXT'!A783,77),1),"")</f>
        <v>D</v>
      </c>
      <c r="E762" s="13">
        <f>IF('Anterior-TXT'!A783&lt;&gt;"",IF(MOD(VALUE(LEFT(A762,1)),2)=1,IF(D762="D",C762,-C762),IF(D762="C",C762,-C762)),"")</f>
        <v>-613825.06999999995</v>
      </c>
    </row>
    <row r="763" spans="1:5" x14ac:dyDescent="0.2">
      <c r="A763" s="11" t="str">
        <f>IF('Anterior-TXT'!A784&lt;&gt;"",LEFT('Anterior-TXT'!A784,15),"")</f>
        <v>8.2.4.2.3.00.00</v>
      </c>
      <c r="B763" s="11" t="str">
        <f>IF('Anterior-TXT'!A784&lt;&gt;"",RIGHT(LEFT('Anterior-TXT'!A784,51),34),"")</f>
        <v>CONTROLES DE GRU POR COD DE DEST S</v>
      </c>
      <c r="C763" s="12">
        <f>IF('Anterior-TXT'!A784&lt;&gt;"",VALUE(RIGHT(LEFT('Anterior-TXT'!A784,75),23)),"")</f>
        <v>2733718.75</v>
      </c>
      <c r="D763" s="11" t="str">
        <f>IF('Anterior-TXT'!A784&lt;&gt;"",RIGHT(LEFT('Anterior-TXT'!A784,77),1),"")</f>
        <v>C</v>
      </c>
      <c r="E763" s="13">
        <f>IF('Anterior-TXT'!A784&lt;&gt;"",IF(MOD(VALUE(LEFT(A763,1)),2)=1,IF(D763="D",C763,-C763),IF(D763="C",C763,-C763)),"")</f>
        <v>2733718.75</v>
      </c>
    </row>
    <row r="764" spans="1:5" x14ac:dyDescent="0.2">
      <c r="A764" s="11" t="str">
        <f>IF('Anterior-TXT'!A785&lt;&gt;"",LEFT('Anterior-TXT'!A785,15),"")</f>
        <v>8.2.4.2.3.01.00</v>
      </c>
      <c r="B764" s="11" t="str">
        <f>IF('Anterior-TXT'!A785&lt;&gt;"",RIGHT(LEFT('Anterior-TXT'!A785,51),34),"")</f>
        <v>GRU POR COD DE DEST SECUNDARIA - A</v>
      </c>
      <c r="C764" s="12">
        <f>IF('Anterior-TXT'!A785&lt;&gt;"",VALUE(RIGHT(LEFT('Anterior-TXT'!A785,75),23)),"")</f>
        <v>3960339.74</v>
      </c>
      <c r="D764" s="11" t="str">
        <f>IF('Anterior-TXT'!A785&lt;&gt;"",RIGHT(LEFT('Anterior-TXT'!A785,77),1),"")</f>
        <v>C</v>
      </c>
      <c r="E764" s="13">
        <f>IF('Anterior-TXT'!A785&lt;&gt;"",IF(MOD(VALUE(LEFT(A764,1)),2)=1,IF(D764="D",C764,-C764),IF(D764="C",C764,-C764)),"")</f>
        <v>3960339.74</v>
      </c>
    </row>
    <row r="765" spans="1:5" x14ac:dyDescent="0.2">
      <c r="A765" s="11" t="str">
        <f>IF('Anterior-TXT'!A786&lt;&gt;"",LEFT('Anterior-TXT'!A786,15),"")</f>
        <v>8.2.4.2.3.01.01</v>
      </c>
      <c r="B765" s="11" t="str">
        <f>IF('Anterior-TXT'!A786&lt;&gt;"",RIGHT(LEFT('Anterior-TXT'!A786,51),34),"")</f>
        <v xml:space="preserve">RECOLHIMENTO DO PRINCIPAL         </v>
      </c>
      <c r="C765" s="12">
        <f>IF('Anterior-TXT'!A786&lt;&gt;"",VALUE(RIGHT(LEFT('Anterior-TXT'!A786,75),23)),"")</f>
        <v>3964658.47</v>
      </c>
      <c r="D765" s="11" t="str">
        <f>IF('Anterior-TXT'!A786&lt;&gt;"",RIGHT(LEFT('Anterior-TXT'!A786,77),1),"")</f>
        <v>C</v>
      </c>
      <c r="E765" s="13">
        <f>IF('Anterior-TXT'!A786&lt;&gt;"",IF(MOD(VALUE(LEFT(A765,1)),2)=1,IF(D765="D",C765,-C765),IF(D765="C",C765,-C765)),"")</f>
        <v>3964658.47</v>
      </c>
    </row>
    <row r="766" spans="1:5" x14ac:dyDescent="0.2">
      <c r="A766" s="11" t="str">
        <f>IF('Anterior-TXT'!A787&lt;&gt;"",LEFT('Anterior-TXT'!A787,15),"")</f>
        <v>8.2.4.2.3.01.02</v>
      </c>
      <c r="B766" s="11" t="str">
        <f>IF('Anterior-TXT'!A787&lt;&gt;"",RIGHT(LEFT('Anterior-TXT'!A787,51),34),"")</f>
        <v xml:space="preserve">RECOLHIMENTO DE MULTA/MORA/JUROS  </v>
      </c>
      <c r="C766" s="12">
        <f>IF('Anterior-TXT'!A787&lt;&gt;"",VALUE(RIGHT(LEFT('Anterior-TXT'!A787,75),23)),"")</f>
        <v>61.45</v>
      </c>
      <c r="D766" s="11" t="str">
        <f>IF('Anterior-TXT'!A787&lt;&gt;"",RIGHT(LEFT('Anterior-TXT'!A787,77),1),"")</f>
        <v>C</v>
      </c>
      <c r="E766" s="13">
        <f>IF('Anterior-TXT'!A787&lt;&gt;"",IF(MOD(VALUE(LEFT(A766,1)),2)=1,IF(D766="D",C766,-C766),IF(D766="C",C766,-C766)),"")</f>
        <v>61.45</v>
      </c>
    </row>
    <row r="767" spans="1:5" x14ac:dyDescent="0.2">
      <c r="A767" s="11" t="str">
        <f>IF('Anterior-TXT'!A788&lt;&gt;"",LEFT('Anterior-TXT'!A788,15),"")</f>
        <v>8.2.4.2.3.01.04</v>
      </c>
      <c r="B767" s="11" t="str">
        <f>IF('Anterior-TXT'!A788&lt;&gt;"",RIGHT(LEFT('Anterior-TXT'!A788,51),34),"")</f>
        <v xml:space="preserve">RECOLHIMENTO JUROS E ENCARGOS     </v>
      </c>
      <c r="C767" s="12">
        <f>IF('Anterior-TXT'!A788&lt;&gt;"",VALUE(RIGHT(LEFT('Anterior-TXT'!A788,75),23)),"")</f>
        <v>5.19</v>
      </c>
      <c r="D767" s="11" t="str">
        <f>IF('Anterior-TXT'!A788&lt;&gt;"",RIGHT(LEFT('Anterior-TXT'!A788,77),1),"")</f>
        <v>C</v>
      </c>
      <c r="E767" s="13">
        <f>IF('Anterior-TXT'!A788&lt;&gt;"",IF(MOD(VALUE(LEFT(A767,1)),2)=1,IF(D767="D",C767,-C767),IF(D767="C",C767,-C767)),"")</f>
        <v>5.19</v>
      </c>
    </row>
    <row r="768" spans="1:5" x14ac:dyDescent="0.2">
      <c r="A768" s="11" t="str">
        <f>IF('Anterior-TXT'!A789&lt;&gt;"",LEFT('Anterior-TXT'!A789,15),"")</f>
        <v>8.2.4.2.3.01.05</v>
      </c>
      <c r="B768" s="11" t="str">
        <f>IF('Anterior-TXT'!A789&lt;&gt;"",RIGHT(LEFT('Anterior-TXT'!A789,51),34),"")</f>
        <v>DESCONTOS E ABATIMENTOS DO RECOLHI</v>
      </c>
      <c r="C768" s="12">
        <f>IF('Anterior-TXT'!A789&lt;&gt;"",VALUE(RIGHT(LEFT('Anterior-TXT'!A789,75),23)),"")</f>
        <v>4385.37</v>
      </c>
      <c r="D768" s="11" t="str">
        <f>IF('Anterior-TXT'!A789&lt;&gt;"",RIGHT(LEFT('Anterior-TXT'!A789,77),1),"")</f>
        <v>D</v>
      </c>
      <c r="E768" s="13">
        <f>IF('Anterior-TXT'!A789&lt;&gt;"",IF(MOD(VALUE(LEFT(A768,1)),2)=1,IF(D768="D",C768,-C768),IF(D768="C",C768,-C768)),"")</f>
        <v>-4385.37</v>
      </c>
    </row>
    <row r="769" spans="1:5" x14ac:dyDescent="0.2">
      <c r="A769" s="11" t="str">
        <f>IF('Anterior-TXT'!A790&lt;&gt;"",LEFT('Anterior-TXT'!A790,15),"")</f>
        <v>8.2.4.2.3.02.00</v>
      </c>
      <c r="B769" s="11" t="str">
        <f>IF('Anterior-TXT'!A790&lt;&gt;"",RIGHT(LEFT('Anterior-TXT'!A790,51),34),"")</f>
        <v>GRU POR COD DE DEST SECUNDARIA - R</v>
      </c>
      <c r="C769" s="12">
        <f>IF('Anterior-TXT'!A790&lt;&gt;"",VALUE(RIGHT(LEFT('Anterior-TXT'!A790,75),23)),"")</f>
        <v>612795.92000000004</v>
      </c>
      <c r="D769" s="11" t="str">
        <f>IF('Anterior-TXT'!A790&lt;&gt;"",RIGHT(LEFT('Anterior-TXT'!A790,77),1),"")</f>
        <v>D</v>
      </c>
      <c r="E769" s="13">
        <f>IF('Anterior-TXT'!A790&lt;&gt;"",IF(MOD(VALUE(LEFT(A769,1)),2)=1,IF(D769="D",C769,-C769),IF(D769="C",C769,-C769)),"")</f>
        <v>-612795.92000000004</v>
      </c>
    </row>
    <row r="770" spans="1:5" x14ac:dyDescent="0.2">
      <c r="A770" s="11" t="str">
        <f>IF('Anterior-TXT'!A791&lt;&gt;"",LEFT('Anterior-TXT'!A791,15),"")</f>
        <v>8.2.4.2.3.02.01</v>
      </c>
      <c r="B770" s="11" t="str">
        <f>IF('Anterior-TXT'!A791&lt;&gt;"",RIGHT(LEFT('Anterior-TXT'!A791,51),34),"")</f>
        <v xml:space="preserve">RETIFICACOES DO PRINCIPAL         </v>
      </c>
      <c r="C770" s="12">
        <f>IF('Anterior-TXT'!A791&lt;&gt;"",VALUE(RIGHT(LEFT('Anterior-TXT'!A791,75),23)),"")</f>
        <v>612795.92000000004</v>
      </c>
      <c r="D770" s="11" t="str">
        <f>IF('Anterior-TXT'!A791&lt;&gt;"",RIGHT(LEFT('Anterior-TXT'!A791,77),1),"")</f>
        <v>D</v>
      </c>
      <c r="E770" s="13">
        <f>IF('Anterior-TXT'!A791&lt;&gt;"",IF(MOD(VALUE(LEFT(A770,1)),2)=1,IF(D770="D",C770,-C770),IF(D770="C",C770,-C770)),"")</f>
        <v>-612795.92000000004</v>
      </c>
    </row>
    <row r="771" spans="1:5" x14ac:dyDescent="0.2">
      <c r="A771" s="11" t="str">
        <f>IF('Anterior-TXT'!A792&lt;&gt;"",LEFT('Anterior-TXT'!A792,15),"")</f>
        <v>8.2.4.2.3.03.00</v>
      </c>
      <c r="B771" s="11" t="str">
        <f>IF('Anterior-TXT'!A792&lt;&gt;"",RIGHT(LEFT('Anterior-TXT'!A792,51),34),"")</f>
        <v>GRU POR COD DE DEST SECUNDARIA - R</v>
      </c>
      <c r="C771" s="12">
        <f>IF('Anterior-TXT'!A792&lt;&gt;"",VALUE(RIGHT(LEFT('Anterior-TXT'!A792,75),23)),"")</f>
        <v>613825.06999999995</v>
      </c>
      <c r="D771" s="11" t="str">
        <f>IF('Anterior-TXT'!A792&lt;&gt;"",RIGHT(LEFT('Anterior-TXT'!A792,77),1),"")</f>
        <v>D</v>
      </c>
      <c r="E771" s="13">
        <f>IF('Anterior-TXT'!A792&lt;&gt;"",IF(MOD(VALUE(LEFT(A771,1)),2)=1,IF(D771="D",C771,-C771),IF(D771="C",C771,-C771)),"")</f>
        <v>-613825.06999999995</v>
      </c>
    </row>
    <row r="772" spans="1:5" x14ac:dyDescent="0.2">
      <c r="A772" s="11" t="str">
        <f>IF('Anterior-TXT'!A793&lt;&gt;"",LEFT('Anterior-TXT'!A793,15),"")</f>
        <v>8.2.4.2.3.03.01</v>
      </c>
      <c r="B772" s="11" t="str">
        <f>IF('Anterior-TXT'!A793&lt;&gt;"",RIGHT(LEFT('Anterior-TXT'!A793,51),34),"")</f>
        <v xml:space="preserve">RESTITUICOES DO PRINCIPAL         </v>
      </c>
      <c r="C772" s="12">
        <f>IF('Anterior-TXT'!A793&lt;&gt;"",VALUE(RIGHT(LEFT('Anterior-TXT'!A793,75),23)),"")</f>
        <v>613825.06999999995</v>
      </c>
      <c r="D772" s="11" t="str">
        <f>IF('Anterior-TXT'!A793&lt;&gt;"",RIGHT(LEFT('Anterior-TXT'!A793,77),1),"")</f>
        <v>D</v>
      </c>
      <c r="E772" s="13">
        <f>IF('Anterior-TXT'!A793&lt;&gt;"",IF(MOD(VALUE(LEFT(A772,1)),2)=1,IF(D772="D",C772,-C772),IF(D772="C",C772,-C772)),"")</f>
        <v>-613825.06999999995</v>
      </c>
    </row>
    <row r="773" spans="1:5" x14ac:dyDescent="0.2">
      <c r="A773" s="11" t="str">
        <f>IF('Anterior-TXT'!A794&lt;&gt;"",LEFT('Anterior-TXT'!A794,15),"")</f>
        <v>8.9.0.0.0.00.00</v>
      </c>
      <c r="B773" s="11" t="str">
        <f>IF('Anterior-TXT'!A794&lt;&gt;"",RIGHT(LEFT('Anterior-TXT'!A794,51),34),"")</f>
        <v xml:space="preserve">OUTROS CONTROLES                  </v>
      </c>
      <c r="C773" s="12">
        <f>IF('Anterior-TXT'!A794&lt;&gt;"",VALUE(RIGHT(LEFT('Anterior-TXT'!A794,75),23)),"")</f>
        <v>777559550.84000003</v>
      </c>
      <c r="D773" s="11" t="str">
        <f>IF('Anterior-TXT'!A794&lt;&gt;"",RIGHT(LEFT('Anterior-TXT'!A794,77),1),"")</f>
        <v>C</v>
      </c>
      <c r="E773" s="13">
        <f>IF('Anterior-TXT'!A794&lt;&gt;"",IF(MOD(VALUE(LEFT(A773,1)),2)=1,IF(D773="D",C773,-C773),IF(D773="C",C773,-C773)),"")</f>
        <v>777559550.84000003</v>
      </c>
    </row>
    <row r="774" spans="1:5" x14ac:dyDescent="0.2">
      <c r="A774" s="11" t="str">
        <f>IF('Anterior-TXT'!A795&lt;&gt;"",LEFT('Anterior-TXT'!A795,15),"")</f>
        <v>8.9.1.0.0.00.00</v>
      </c>
      <c r="B774" s="11" t="str">
        <f>IF('Anterior-TXT'!A795&lt;&gt;"",RIGHT(LEFT('Anterior-TXT'!A795,51),34),"")</f>
        <v>EXECUCAO DE OUTROS CONTROLES DE PA</v>
      </c>
      <c r="C774" s="12">
        <f>IF('Anterior-TXT'!A795&lt;&gt;"",VALUE(RIGHT(LEFT('Anterior-TXT'!A795,75),23)),"")</f>
        <v>313634719.10000002</v>
      </c>
      <c r="D774" s="11" t="str">
        <f>IF('Anterior-TXT'!A795&lt;&gt;"",RIGHT(LEFT('Anterior-TXT'!A795,77),1),"")</f>
        <v>C</v>
      </c>
      <c r="E774" s="13">
        <f>IF('Anterior-TXT'!A795&lt;&gt;"",IF(MOD(VALUE(LEFT(A774,1)),2)=1,IF(D774="D",C774,-C774),IF(D774="C",C774,-C774)),"")</f>
        <v>313634719.10000002</v>
      </c>
    </row>
    <row r="775" spans="1:5" x14ac:dyDescent="0.2">
      <c r="A775" s="11" t="str">
        <f>IF('Anterior-TXT'!A796&lt;&gt;"",LEFT('Anterior-TXT'!A796,15),"")</f>
        <v>8.9.1.1.0.00.00</v>
      </c>
      <c r="B775" s="11" t="str">
        <f>IF('Anterior-TXT'!A796&lt;&gt;"",RIGHT(LEFT('Anterior-TXT'!A796,51),34),"")</f>
        <v xml:space="preserve">EXECUCAO DE PAGAMENTOS EFETUADOS  </v>
      </c>
      <c r="C775" s="12">
        <f>IF('Anterior-TXT'!A796&lt;&gt;"",VALUE(RIGHT(LEFT('Anterior-TXT'!A796,75),23)),"")</f>
        <v>313020564.02999997</v>
      </c>
      <c r="D775" s="11" t="str">
        <f>IF('Anterior-TXT'!A796&lt;&gt;"",RIGHT(LEFT('Anterior-TXT'!A796,77),1),"")</f>
        <v>C</v>
      </c>
      <c r="E775" s="13">
        <f>IF('Anterior-TXT'!A796&lt;&gt;"",IF(MOD(VALUE(LEFT(A775,1)),2)=1,IF(D775="D",C775,-C775),IF(D775="C",C775,-C775)),"")</f>
        <v>313020564.02999997</v>
      </c>
    </row>
    <row r="776" spans="1:5" x14ac:dyDescent="0.2">
      <c r="A776" s="11" t="str">
        <f>IF('Anterior-TXT'!A797&lt;&gt;"",LEFT('Anterior-TXT'!A797,15),"")</f>
        <v>8.9.1.2.0.00.00</v>
      </c>
      <c r="B776" s="11" t="str">
        <f>IF('Anterior-TXT'!A797&lt;&gt;"",RIGHT(LEFT('Anterior-TXT'!A797,51),34),"")</f>
        <v>EXECUCAO DE PGTO DE REST E COMP DE</v>
      </c>
      <c r="C776" s="12">
        <f>IF('Anterior-TXT'!A797&lt;&gt;"",VALUE(RIGHT(LEFT('Anterior-TXT'!A797,75),23)),"")</f>
        <v>614155.06999999995</v>
      </c>
      <c r="D776" s="11" t="str">
        <f>IF('Anterior-TXT'!A797&lt;&gt;"",RIGHT(LEFT('Anterior-TXT'!A797,77),1),"")</f>
        <v>C</v>
      </c>
      <c r="E776" s="13">
        <f>IF('Anterior-TXT'!A797&lt;&gt;"",IF(MOD(VALUE(LEFT(A776,1)),2)=1,IF(D776="D",C776,-C776),IF(D776="C",C776,-C776)),"")</f>
        <v>614155.06999999995</v>
      </c>
    </row>
    <row r="777" spans="1:5" x14ac:dyDescent="0.2">
      <c r="A777" s="11" t="str">
        <f>IF('Anterior-TXT'!A798&lt;&gt;"",LEFT('Anterior-TXT'!A798,15),"")</f>
        <v>8.9.1.2.1.00.00</v>
      </c>
      <c r="B777" s="11" t="str">
        <f>IF('Anterior-TXT'!A798&lt;&gt;"",RIGHT(LEFT('Anterior-TXT'!A798,51),34),"")</f>
        <v xml:space="preserve">CONTROLE NA UG PAGADORA           </v>
      </c>
      <c r="C777" s="12">
        <f>IF('Anterior-TXT'!A798&lt;&gt;"",VALUE(RIGHT(LEFT('Anterior-TXT'!A798,75),23)),"")</f>
        <v>614155.06999999995</v>
      </c>
      <c r="D777" s="11" t="str">
        <f>IF('Anterior-TXT'!A798&lt;&gt;"",RIGHT(LEFT('Anterior-TXT'!A798,77),1),"")</f>
        <v>C</v>
      </c>
      <c r="E777" s="13">
        <f>IF('Anterior-TXT'!A798&lt;&gt;"",IF(MOD(VALUE(LEFT(A777,1)),2)=1,IF(D777="D",C777,-C777),IF(D777="C",C777,-C777)),"")</f>
        <v>614155.06999999995</v>
      </c>
    </row>
    <row r="778" spans="1:5" x14ac:dyDescent="0.2">
      <c r="A778" s="11" t="str">
        <f>IF('Anterior-TXT'!A799&lt;&gt;"",LEFT('Anterior-TXT'!A799,15),"")</f>
        <v>8.9.1.2.1.03.00</v>
      </c>
      <c r="B778" s="11" t="str">
        <f>IF('Anterior-TXT'!A799&lt;&gt;"",RIGHT(LEFT('Anterior-TXT'!A799,51),34),"")</f>
        <v xml:space="preserve">RESTITUICAO UTILIZADA - GRU       </v>
      </c>
      <c r="C778" s="12">
        <f>IF('Anterior-TXT'!A799&lt;&gt;"",VALUE(RIGHT(LEFT('Anterior-TXT'!A799,75),23)),"")</f>
        <v>613825.06999999995</v>
      </c>
      <c r="D778" s="11" t="str">
        <f>IF('Anterior-TXT'!A799&lt;&gt;"",RIGHT(LEFT('Anterior-TXT'!A799,77),1),"")</f>
        <v>C</v>
      </c>
      <c r="E778" s="13">
        <f>IF('Anterior-TXT'!A799&lt;&gt;"",IF(MOD(VALUE(LEFT(A778,1)),2)=1,IF(D778="D",C778,-C778),IF(D778="C",C778,-C778)),"")</f>
        <v>613825.06999999995</v>
      </c>
    </row>
    <row r="779" spans="1:5" x14ac:dyDescent="0.2">
      <c r="A779" s="11" t="str">
        <f>IF('Anterior-TXT'!A800&lt;&gt;"",LEFT('Anterior-TXT'!A800,15),"")</f>
        <v>8.9.1.2.1.05.00</v>
      </c>
      <c r="B779" s="11" t="str">
        <f>IF('Anterior-TXT'!A800&lt;&gt;"",RIGHT(LEFT('Anterior-TXT'!A800,51),34),"")</f>
        <v xml:space="preserve">RESTITUICAO A PAGAR               </v>
      </c>
      <c r="C779" s="12">
        <f>IF('Anterior-TXT'!A800&lt;&gt;"",VALUE(RIGHT(LEFT('Anterior-TXT'!A800,75),23)),"")</f>
        <v>330</v>
      </c>
      <c r="D779" s="11" t="str">
        <f>IF('Anterior-TXT'!A800&lt;&gt;"",RIGHT(LEFT('Anterior-TXT'!A800,77),1),"")</f>
        <v>C</v>
      </c>
      <c r="E779" s="13">
        <f>IF('Anterior-TXT'!A800&lt;&gt;"",IF(MOD(VALUE(LEFT(A779,1)),2)=1,IF(D779="D",C779,-C779),IF(D779="C",C779,-C779)),"")</f>
        <v>330</v>
      </c>
    </row>
    <row r="780" spans="1:5" x14ac:dyDescent="0.2">
      <c r="A780" s="11" t="str">
        <f>IF('Anterior-TXT'!A801&lt;&gt;"",LEFT('Anterior-TXT'!A801,15),"")</f>
        <v>8.9.2.0.0.00.00</v>
      </c>
      <c r="B780" s="11" t="str">
        <f>IF('Anterior-TXT'!A801&lt;&gt;"",RIGHT(LEFT('Anterior-TXT'!A801,51),34),"")</f>
        <v>EXECUCAO OUTROS CONTR DE EMISSAO D</v>
      </c>
      <c r="C780" s="12">
        <f>IF('Anterior-TXT'!A801&lt;&gt;"",VALUE(RIGHT(LEFT('Anterior-TXT'!A801,75),23)),"")</f>
        <v>90077614.319999993</v>
      </c>
      <c r="D780" s="11" t="str">
        <f>IF('Anterior-TXT'!A801&lt;&gt;"",RIGHT(LEFT('Anterior-TXT'!A801,77),1),"")</f>
        <v>C</v>
      </c>
      <c r="E780" s="13">
        <f>IF('Anterior-TXT'!A801&lt;&gt;"",IF(MOD(VALUE(LEFT(A780,1)),2)=1,IF(D780="D",C780,-C780),IF(D780="C",C780,-C780)),"")</f>
        <v>90077614.319999993</v>
      </c>
    </row>
    <row r="781" spans="1:5" x14ac:dyDescent="0.2">
      <c r="A781" s="11" t="str">
        <f>IF('Anterior-TXT'!A802&lt;&gt;"",LEFT('Anterior-TXT'!A802,15),"")</f>
        <v>8.9.2.1.0.00.00</v>
      </c>
      <c r="B781" s="11" t="str">
        <f>IF('Anterior-TXT'!A802&lt;&gt;"",RIGHT(LEFT('Anterior-TXT'!A802,51),34),"")</f>
        <v>EXECUCAO DE DOCUMENTOS DE ARRECADA</v>
      </c>
      <c r="C781" s="12">
        <f>IF('Anterior-TXT'!A802&lt;&gt;"",VALUE(RIGHT(LEFT('Anterior-TXT'!A802,75),23)),"")</f>
        <v>90077614.319999993</v>
      </c>
      <c r="D781" s="11" t="str">
        <f>IF('Anterior-TXT'!A802&lt;&gt;"",RIGHT(LEFT('Anterior-TXT'!A802,77),1),"")</f>
        <v>C</v>
      </c>
      <c r="E781" s="13">
        <f>IF('Anterior-TXT'!A802&lt;&gt;"",IF(MOD(VALUE(LEFT(A781,1)),2)=1,IF(D781="D",C781,-C781),IF(D781="C",C781,-C781)),"")</f>
        <v>90077614.319999993</v>
      </c>
    </row>
    <row r="782" spans="1:5" x14ac:dyDescent="0.2">
      <c r="A782" s="11" t="str">
        <f>IF('Anterior-TXT'!A803&lt;&gt;"",LEFT('Anterior-TXT'!A803,15),"")</f>
        <v>8.9.2.1.1.00.00</v>
      </c>
      <c r="B782" s="11" t="str">
        <f>IF('Anterior-TXT'!A803&lt;&gt;"",RIGHT(LEFT('Anterior-TXT'!A803,51),34),"")</f>
        <v xml:space="preserve">EXECUCAO DE EMISSAO DE DARF       </v>
      </c>
      <c r="C782" s="12">
        <f>IF('Anterior-TXT'!A803&lt;&gt;"",VALUE(RIGHT(LEFT('Anterior-TXT'!A803,75),23)),"")</f>
        <v>85858422.25</v>
      </c>
      <c r="D782" s="11" t="str">
        <f>IF('Anterior-TXT'!A803&lt;&gt;"",RIGHT(LEFT('Anterior-TXT'!A803,77),1),"")</f>
        <v>C</v>
      </c>
      <c r="E782" s="13">
        <f>IF('Anterior-TXT'!A803&lt;&gt;"",IF(MOD(VALUE(LEFT(A782,1)),2)=1,IF(D782="D",C782,-C782),IF(D782="C",C782,-C782)),"")</f>
        <v>85858422.25</v>
      </c>
    </row>
    <row r="783" spans="1:5" x14ac:dyDescent="0.2">
      <c r="A783" s="11" t="str">
        <f>IF('Anterior-TXT'!A804&lt;&gt;"",LEFT('Anterior-TXT'!A804,15),"")</f>
        <v>8.9.2.1.1.01.00</v>
      </c>
      <c r="B783" s="11" t="str">
        <f>IF('Anterior-TXT'!A804&lt;&gt;"",RIGHT(LEFT('Anterior-TXT'!A804,51),34),"")</f>
        <v xml:space="preserve">DARF A EMITIR                     </v>
      </c>
      <c r="C783" s="12">
        <f>IF('Anterior-TXT'!A804&lt;&gt;"",VALUE(RIGHT(LEFT('Anterior-TXT'!A804,75),23)),"")</f>
        <v>4938.63</v>
      </c>
      <c r="D783" s="11" t="str">
        <f>IF('Anterior-TXT'!A804&lt;&gt;"",RIGHT(LEFT('Anterior-TXT'!A804,77),1),"")</f>
        <v>C</v>
      </c>
      <c r="E783" s="13">
        <f>IF('Anterior-TXT'!A804&lt;&gt;"",IF(MOD(VALUE(LEFT(A783,1)),2)=1,IF(D783="D",C783,-C783),IF(D783="C",C783,-C783)),"")</f>
        <v>4938.63</v>
      </c>
    </row>
    <row r="784" spans="1:5" x14ac:dyDescent="0.2">
      <c r="A784" s="11" t="str">
        <f>IF('Anterior-TXT'!A805&lt;&gt;"",LEFT('Anterior-TXT'!A805,15),"")</f>
        <v>8.9.2.1.1.02.00</v>
      </c>
      <c r="B784" s="11" t="str">
        <f>IF('Anterior-TXT'!A805&lt;&gt;"",RIGHT(LEFT('Anterior-TXT'!A805,51),34),"")</f>
        <v xml:space="preserve">DARF EMITIDO                      </v>
      </c>
      <c r="C784" s="12">
        <f>IF('Anterior-TXT'!A805&lt;&gt;"",VALUE(RIGHT(LEFT('Anterior-TXT'!A805,75),23)),"")</f>
        <v>85853483.620000005</v>
      </c>
      <c r="D784" s="11" t="str">
        <f>IF('Anterior-TXT'!A805&lt;&gt;"",RIGHT(LEFT('Anterior-TXT'!A805,77),1),"")</f>
        <v>C</v>
      </c>
      <c r="E784" s="13">
        <f>IF('Anterior-TXT'!A805&lt;&gt;"",IF(MOD(VALUE(LEFT(A784,1)),2)=1,IF(D784="D",C784,-C784),IF(D784="C",C784,-C784)),"")</f>
        <v>85853483.620000005</v>
      </c>
    </row>
    <row r="785" spans="1:5" x14ac:dyDescent="0.2">
      <c r="A785" s="11" t="str">
        <f>IF('Anterior-TXT'!A806&lt;&gt;"",LEFT('Anterior-TXT'!A806,15),"")</f>
        <v>8.9.2.1.2.00.00</v>
      </c>
      <c r="B785" s="11" t="str">
        <f>IF('Anterior-TXT'!A806&lt;&gt;"",RIGHT(LEFT('Anterior-TXT'!A806,51),34),"")</f>
        <v xml:space="preserve">EXECUCAO DE EMISSAO DE GPS        </v>
      </c>
      <c r="C785" s="12">
        <f>IF('Anterior-TXT'!A806&lt;&gt;"",VALUE(RIGHT(LEFT('Anterior-TXT'!A806,75),23)),"")</f>
        <v>3618109.3</v>
      </c>
      <c r="D785" s="11" t="str">
        <f>IF('Anterior-TXT'!A806&lt;&gt;"",RIGHT(LEFT('Anterior-TXT'!A806,77),1),"")</f>
        <v>C</v>
      </c>
      <c r="E785" s="13">
        <f>IF('Anterior-TXT'!A806&lt;&gt;"",IF(MOD(VALUE(LEFT(A785,1)),2)=1,IF(D785="D",C785,-C785),IF(D785="C",C785,-C785)),"")</f>
        <v>3618109.3</v>
      </c>
    </row>
    <row r="786" spans="1:5" x14ac:dyDescent="0.2">
      <c r="A786" s="11" t="str">
        <f>IF('Anterior-TXT'!A807&lt;&gt;"",LEFT('Anterior-TXT'!A807,15),"")</f>
        <v>8.9.2.1.2.01.00</v>
      </c>
      <c r="B786" s="11" t="str">
        <f>IF('Anterior-TXT'!A807&lt;&gt;"",RIGHT(LEFT('Anterior-TXT'!A807,51),34),"")</f>
        <v xml:space="preserve">GPS A EMITIR                      </v>
      </c>
      <c r="C786" s="12">
        <f>IF('Anterior-TXT'!A807&lt;&gt;"",VALUE(RIGHT(LEFT('Anterior-TXT'!A807,75),23)),"")</f>
        <v>0</v>
      </c>
      <c r="D786" s="11" t="str">
        <f>IF('Anterior-TXT'!A807&lt;&gt;"",RIGHT(LEFT('Anterior-TXT'!A807,77),1),"")</f>
        <v xml:space="preserve"> </v>
      </c>
      <c r="E786" s="13">
        <f>IF('Anterior-TXT'!A807&lt;&gt;"",IF(MOD(VALUE(LEFT(A786,1)),2)=1,IF(D786="D",C786,-C786),IF(D786="C",C786,-C786)),"")</f>
        <v>0</v>
      </c>
    </row>
    <row r="787" spans="1:5" x14ac:dyDescent="0.2">
      <c r="A787" s="11" t="str">
        <f>IF('Anterior-TXT'!A808&lt;&gt;"",LEFT('Anterior-TXT'!A808,15),"")</f>
        <v>8.9.2.1.2.03.00</v>
      </c>
      <c r="B787" s="11" t="str">
        <f>IF('Anterior-TXT'!A808&lt;&gt;"",RIGHT(LEFT('Anterior-TXT'!A808,51),34),"")</f>
        <v xml:space="preserve">GPS EMITIDA                       </v>
      </c>
      <c r="C787" s="12">
        <f>IF('Anterior-TXT'!A808&lt;&gt;"",VALUE(RIGHT(LEFT('Anterior-TXT'!A808,75),23)),"")</f>
        <v>3618109.3</v>
      </c>
      <c r="D787" s="11" t="str">
        <f>IF('Anterior-TXT'!A808&lt;&gt;"",RIGHT(LEFT('Anterior-TXT'!A808,77),1),"")</f>
        <v>C</v>
      </c>
      <c r="E787" s="13">
        <f>IF('Anterior-TXT'!A808&lt;&gt;"",IF(MOD(VALUE(LEFT(A787,1)),2)=1,IF(D787="D",C787,-C787),IF(D787="C",C787,-C787)),"")</f>
        <v>3618109.3</v>
      </c>
    </row>
    <row r="788" spans="1:5" x14ac:dyDescent="0.2">
      <c r="A788" s="11" t="str">
        <f>IF('Anterior-TXT'!A809&lt;&gt;"",LEFT('Anterior-TXT'!A809,15),"")</f>
        <v>8.9.2.1.3.00.00</v>
      </c>
      <c r="B788" s="11" t="str">
        <f>IF('Anterior-TXT'!A809&lt;&gt;"",RIGHT(LEFT('Anterior-TXT'!A809,51),34),"")</f>
        <v xml:space="preserve">EXECUCAO DE EMISSAO DE DAR        </v>
      </c>
      <c r="C788" s="12">
        <f>IF('Anterior-TXT'!A809&lt;&gt;"",VALUE(RIGHT(LEFT('Anterior-TXT'!A809,75),23)),"")</f>
        <v>177812.33</v>
      </c>
      <c r="D788" s="11" t="str">
        <f>IF('Anterior-TXT'!A809&lt;&gt;"",RIGHT(LEFT('Anterior-TXT'!A809,77),1),"")</f>
        <v>C</v>
      </c>
      <c r="E788" s="13">
        <f>IF('Anterior-TXT'!A809&lt;&gt;"",IF(MOD(VALUE(LEFT(A788,1)),2)=1,IF(D788="D",C788,-C788),IF(D788="C",C788,-C788)),"")</f>
        <v>177812.33</v>
      </c>
    </row>
    <row r="789" spans="1:5" x14ac:dyDescent="0.2">
      <c r="A789" s="11" t="str">
        <f>IF('Anterior-TXT'!A810&lt;&gt;"",LEFT('Anterior-TXT'!A810,15),"")</f>
        <v>8.9.2.1.3.01.00</v>
      </c>
      <c r="B789" s="11" t="str">
        <f>IF('Anterior-TXT'!A810&lt;&gt;"",RIGHT(LEFT('Anterior-TXT'!A810,51),34),"")</f>
        <v xml:space="preserve">DAR A EMITIR                      </v>
      </c>
      <c r="C789" s="12">
        <f>IF('Anterior-TXT'!A810&lt;&gt;"",VALUE(RIGHT(LEFT('Anterior-TXT'!A810,75),23)),"")</f>
        <v>0</v>
      </c>
      <c r="D789" s="11" t="str">
        <f>IF('Anterior-TXT'!A810&lt;&gt;"",RIGHT(LEFT('Anterior-TXT'!A810,77),1),"")</f>
        <v xml:space="preserve"> </v>
      </c>
      <c r="E789" s="13">
        <f>IF('Anterior-TXT'!A810&lt;&gt;"",IF(MOD(VALUE(LEFT(A789,1)),2)=1,IF(D789="D",C789,-C789),IF(D789="C",C789,-C789)),"")</f>
        <v>0</v>
      </c>
    </row>
    <row r="790" spans="1:5" x14ac:dyDescent="0.2">
      <c r="A790" s="11" t="str">
        <f>IF('Anterior-TXT'!A811&lt;&gt;"",LEFT('Anterior-TXT'!A811,15),"")</f>
        <v>8.9.2.1.3.02.00</v>
      </c>
      <c r="B790" s="11" t="str">
        <f>IF('Anterior-TXT'!A811&lt;&gt;"",RIGHT(LEFT('Anterior-TXT'!A811,51),34),"")</f>
        <v xml:space="preserve">DAR EMITIDO                       </v>
      </c>
      <c r="C790" s="12">
        <f>IF('Anterior-TXT'!A811&lt;&gt;"",VALUE(RIGHT(LEFT('Anterior-TXT'!A811,75),23)),"")</f>
        <v>177812.33</v>
      </c>
      <c r="D790" s="11" t="str">
        <f>IF('Anterior-TXT'!A811&lt;&gt;"",RIGHT(LEFT('Anterior-TXT'!A811,77),1),"")</f>
        <v>C</v>
      </c>
      <c r="E790" s="13">
        <f>IF('Anterior-TXT'!A811&lt;&gt;"",IF(MOD(VALUE(LEFT(A790,1)),2)=1,IF(D790="D",C790,-C790),IF(D790="C",C790,-C790)),"")</f>
        <v>177812.33</v>
      </c>
    </row>
    <row r="791" spans="1:5" x14ac:dyDescent="0.2">
      <c r="A791" s="11" t="str">
        <f>IF('Anterior-TXT'!A812&lt;&gt;"",LEFT('Anterior-TXT'!A812,15),"")</f>
        <v>8.9.2.1.5.00.00</v>
      </c>
      <c r="B791" s="11" t="str">
        <f>IF('Anterior-TXT'!A812&lt;&gt;"",RIGHT(LEFT('Anterior-TXT'!A812,51),34),"")</f>
        <v xml:space="preserve">EXECUCAO DE EMISSAO DE GRU        </v>
      </c>
      <c r="C791" s="12">
        <f>IF('Anterior-TXT'!A812&lt;&gt;"",VALUE(RIGHT(LEFT('Anterior-TXT'!A812,75),23)),"")</f>
        <v>423270.44</v>
      </c>
      <c r="D791" s="11" t="str">
        <f>IF('Anterior-TXT'!A812&lt;&gt;"",RIGHT(LEFT('Anterior-TXT'!A812,77),1),"")</f>
        <v>C</v>
      </c>
      <c r="E791" s="13">
        <f>IF('Anterior-TXT'!A812&lt;&gt;"",IF(MOD(VALUE(LEFT(A791,1)),2)=1,IF(D791="D",C791,-C791),IF(D791="C",C791,-C791)),"")</f>
        <v>423270.44</v>
      </c>
    </row>
    <row r="792" spans="1:5" x14ac:dyDescent="0.2">
      <c r="A792" s="11" t="str">
        <f>IF('Anterior-TXT'!A813&lt;&gt;"",LEFT('Anterior-TXT'!A813,15),"")</f>
        <v>8.9.2.1.5.02.00</v>
      </c>
      <c r="B792" s="11" t="str">
        <f>IF('Anterior-TXT'!A813&lt;&gt;"",RIGHT(LEFT('Anterior-TXT'!A813,51),34),"")</f>
        <v xml:space="preserve">GRU EMITIDA                       </v>
      </c>
      <c r="C792" s="12">
        <f>IF('Anterior-TXT'!A813&lt;&gt;"",VALUE(RIGHT(LEFT('Anterior-TXT'!A813,75),23)),"")</f>
        <v>423270.44</v>
      </c>
      <c r="D792" s="11" t="str">
        <f>IF('Anterior-TXT'!A813&lt;&gt;"",RIGHT(LEFT('Anterior-TXT'!A813,77),1),"")</f>
        <v>C</v>
      </c>
      <c r="E792" s="13">
        <f>IF('Anterior-TXT'!A813&lt;&gt;"",IF(MOD(VALUE(LEFT(A792,1)),2)=1,IF(D792="D",C792,-C792),IF(D792="C",C792,-C792)),"")</f>
        <v>423270.44</v>
      </c>
    </row>
    <row r="793" spans="1:5" x14ac:dyDescent="0.2">
      <c r="A793" s="11" t="str">
        <f>IF('Anterior-TXT'!A814&lt;&gt;"",LEFT('Anterior-TXT'!A814,15),"")</f>
        <v>8.9.4.0.0.00.00</v>
      </c>
      <c r="B793" s="11" t="str">
        <f>IF('Anterior-TXT'!A814&lt;&gt;"",RIGHT(LEFT('Anterior-TXT'!A814,51),34),"")</f>
        <v>CONTROLES DE OPERACOES DE CREDITOS</v>
      </c>
      <c r="C793" s="12">
        <f>IF('Anterior-TXT'!A814&lt;&gt;"",VALUE(RIGHT(LEFT('Anterior-TXT'!A814,75),23)),"")</f>
        <v>894085.78</v>
      </c>
      <c r="D793" s="11" t="str">
        <f>IF('Anterior-TXT'!A814&lt;&gt;"",RIGHT(LEFT('Anterior-TXT'!A814,77),1),"")</f>
        <v>C</v>
      </c>
      <c r="E793" s="13">
        <f>IF('Anterior-TXT'!A814&lt;&gt;"",IF(MOD(VALUE(LEFT(A793,1)),2)=1,IF(D793="D",C793,-C793),IF(D793="C",C793,-C793)),"")</f>
        <v>894085.78</v>
      </c>
    </row>
    <row r="794" spans="1:5" x14ac:dyDescent="0.2">
      <c r="A794" s="11" t="str">
        <f>IF('Anterior-TXT'!A815&lt;&gt;"",LEFT('Anterior-TXT'!A815,15),"")</f>
        <v>8.9.4.2.0.00.00</v>
      </c>
      <c r="B794" s="11" t="str">
        <f>IF('Anterior-TXT'!A815&lt;&gt;"",RIGHT(LEFT('Anterior-TXT'!A815,51),34),"")</f>
        <v>DISPONIBILIDADE DE RECURSO DIFERID</v>
      </c>
      <c r="C794" s="12">
        <f>IF('Anterior-TXT'!A815&lt;&gt;"",VALUE(RIGHT(LEFT('Anterior-TXT'!A815,75),23)),"")</f>
        <v>307006.74</v>
      </c>
      <c r="D794" s="11" t="str">
        <f>IF('Anterior-TXT'!A815&lt;&gt;"",RIGHT(LEFT('Anterior-TXT'!A815,77),1),"")</f>
        <v>C</v>
      </c>
      <c r="E794" s="13">
        <f>IF('Anterior-TXT'!A815&lt;&gt;"",IF(MOD(VALUE(LEFT(A794,1)),2)=1,IF(D794="D",C794,-C794),IF(D794="C",C794,-C794)),"")</f>
        <v>307006.74</v>
      </c>
    </row>
    <row r="795" spans="1:5" x14ac:dyDescent="0.2">
      <c r="A795" s="11" t="str">
        <f>IF('Anterior-TXT'!A816&lt;&gt;"",LEFT('Anterior-TXT'!A816,15),"")</f>
        <v>8.9.4.2.2.00.00</v>
      </c>
      <c r="B795" s="11" t="str">
        <f>IF('Anterior-TXT'!A816&lt;&gt;"",RIGHT(LEFT('Anterior-TXT'!A816,51),34),"")</f>
        <v>DISPONIBILIDADE DE REPASSE DIFERID</v>
      </c>
      <c r="C795" s="12">
        <f>IF('Anterior-TXT'!A816&lt;&gt;"",VALUE(RIGHT(LEFT('Anterior-TXT'!A816,75),23)),"")</f>
        <v>307006.74</v>
      </c>
      <c r="D795" s="11" t="str">
        <f>IF('Anterior-TXT'!A816&lt;&gt;"",RIGHT(LEFT('Anterior-TXT'!A816,77),1),"")</f>
        <v>C</v>
      </c>
      <c r="E795" s="13">
        <f>IF('Anterior-TXT'!A816&lt;&gt;"",IF(MOD(VALUE(LEFT(A795,1)),2)=1,IF(D795="D",C795,-C795),IF(D795="C",C795,-C795)),"")</f>
        <v>307006.74</v>
      </c>
    </row>
    <row r="796" spans="1:5" x14ac:dyDescent="0.2">
      <c r="A796" s="11" t="str">
        <f>IF('Anterior-TXT'!A817&lt;&gt;"",LEFT('Anterior-TXT'!A817,15),"")</f>
        <v>8.9.4.2.2.01.00</v>
      </c>
      <c r="B796" s="11" t="str">
        <f>IF('Anterior-TXT'!A817&lt;&gt;"",RIGHT(LEFT('Anterior-TXT'!A817,51),34),"")</f>
        <v>DISPONIBILDADE DE REPASSE RECEBIDO</v>
      </c>
      <c r="C796" s="12">
        <f>IF('Anterior-TXT'!A817&lt;&gt;"",VALUE(RIGHT(LEFT('Anterior-TXT'!A817,75),23)),"")</f>
        <v>307006.74</v>
      </c>
      <c r="D796" s="11" t="str">
        <f>IF('Anterior-TXT'!A817&lt;&gt;"",RIGHT(LEFT('Anterior-TXT'!A817,77),1),"")</f>
        <v>C</v>
      </c>
      <c r="E796" s="13">
        <f>IF('Anterior-TXT'!A817&lt;&gt;"",IF(MOD(VALUE(LEFT(A796,1)),2)=1,IF(D796="D",C796,-C796),IF(D796="C",C796,-C796)),"")</f>
        <v>307006.74</v>
      </c>
    </row>
    <row r="797" spans="1:5" x14ac:dyDescent="0.2">
      <c r="A797" s="11" t="str">
        <f>IF('Anterior-TXT'!A818&lt;&gt;"",LEFT('Anterior-TXT'!A818,15),"")</f>
        <v>8.9.4.3.0.00.00</v>
      </c>
      <c r="B797" s="11" t="str">
        <f>IF('Anterior-TXT'!A818&lt;&gt;"",RIGHT(LEFT('Anterior-TXT'!A818,51),34),"")</f>
        <v>DISPONIBILIDADE DE RECURSO POR TED</v>
      </c>
      <c r="C797" s="12">
        <f>IF('Anterior-TXT'!A818&lt;&gt;"",VALUE(RIGHT(LEFT('Anterior-TXT'!A818,75),23)),"")</f>
        <v>587079.04</v>
      </c>
      <c r="D797" s="11" t="str">
        <f>IF('Anterior-TXT'!A818&lt;&gt;"",RIGHT(LEFT('Anterior-TXT'!A818,77),1),"")</f>
        <v>C</v>
      </c>
      <c r="E797" s="13">
        <f>IF('Anterior-TXT'!A818&lt;&gt;"",IF(MOD(VALUE(LEFT(A797,1)),2)=1,IF(D797="D",C797,-C797),IF(D797="C",C797,-C797)),"")</f>
        <v>587079.04</v>
      </c>
    </row>
    <row r="798" spans="1:5" x14ac:dyDescent="0.2">
      <c r="A798" s="11" t="str">
        <f>IF('Anterior-TXT'!A819&lt;&gt;"",LEFT('Anterior-TXT'!A819,15),"")</f>
        <v>8.9.4.3.1.00.00</v>
      </c>
      <c r="B798" s="11" t="str">
        <f>IF('Anterior-TXT'!A819&lt;&gt;"",RIGHT(LEFT('Anterior-TXT'!A819,51),34),"")</f>
        <v>DISPONIBILDADE DE RECURSOS POR TED</v>
      </c>
      <c r="C798" s="12">
        <f>IF('Anterior-TXT'!A819&lt;&gt;"",VALUE(RIGHT(LEFT('Anterior-TXT'!A819,75),23)),"")</f>
        <v>10642.56</v>
      </c>
      <c r="D798" s="11" t="str">
        <f>IF('Anterior-TXT'!A819&lt;&gt;"",RIGHT(LEFT('Anterior-TXT'!A819,77),1),"")</f>
        <v>C</v>
      </c>
      <c r="E798" s="13">
        <f>IF('Anterior-TXT'!A819&lt;&gt;"",IF(MOD(VALUE(LEFT(A798,1)),2)=1,IF(D798="D",C798,-C798),IF(D798="C",C798,-C798)),"")</f>
        <v>10642.56</v>
      </c>
    </row>
    <row r="799" spans="1:5" x14ac:dyDescent="0.2">
      <c r="A799" s="11" t="str">
        <f>IF('Anterior-TXT'!A820&lt;&gt;"",LEFT('Anterior-TXT'!A820,15),"")</f>
        <v>8.9.4.3.2.00.00</v>
      </c>
      <c r="B799" s="11" t="str">
        <f>IF('Anterior-TXT'!A820&lt;&gt;"",RIGHT(LEFT('Anterior-TXT'!A820,51),34),"")</f>
        <v>DISPONIBILIDADE DE RECURSOS POR TE</v>
      </c>
      <c r="C799" s="12">
        <f>IF('Anterior-TXT'!A820&lt;&gt;"",VALUE(RIGHT(LEFT('Anterior-TXT'!A820,75),23)),"")</f>
        <v>576436.47999999998</v>
      </c>
      <c r="D799" s="11" t="str">
        <f>IF('Anterior-TXT'!A820&lt;&gt;"",RIGHT(LEFT('Anterior-TXT'!A820,77),1),"")</f>
        <v>C</v>
      </c>
      <c r="E799" s="13">
        <f>IF('Anterior-TXT'!A820&lt;&gt;"",IF(MOD(VALUE(LEFT(A799,1)),2)=1,IF(D799="D",C799,-C799),IF(D799="C",C799,-C799)),"")</f>
        <v>576436.47999999998</v>
      </c>
    </row>
    <row r="800" spans="1:5" x14ac:dyDescent="0.2">
      <c r="A800" s="11" t="str">
        <f>IF('Anterior-TXT'!A821&lt;&gt;"",LEFT('Anterior-TXT'!A821,15),"")</f>
        <v>8.9.7.0.0.00.00</v>
      </c>
      <c r="B800" s="11" t="str">
        <f>IF('Anterior-TXT'!A821&lt;&gt;"",RIGHT(LEFT('Anterior-TXT'!A821,51),34),"")</f>
        <v>OUTROS CONT. DE RESP. P/ VAL. TITU</v>
      </c>
      <c r="C800" s="12">
        <f>IF('Anterior-TXT'!A821&lt;&gt;"",VALUE(RIGHT(LEFT('Anterior-TXT'!A821,75),23)),"")</f>
        <v>0</v>
      </c>
      <c r="D800" s="11" t="str">
        <f>IF('Anterior-TXT'!A821&lt;&gt;"",RIGHT(LEFT('Anterior-TXT'!A821,77),1),"")</f>
        <v xml:space="preserve"> </v>
      </c>
      <c r="E800" s="13">
        <f>IF('Anterior-TXT'!A821&lt;&gt;"",IF(MOD(VALUE(LEFT(A800,1)),2)=1,IF(D800="D",C800,-C800),IF(D800="C",C800,-C800)),"")</f>
        <v>0</v>
      </c>
    </row>
    <row r="801" spans="1:5" x14ac:dyDescent="0.2">
      <c r="A801" s="11" t="str">
        <f>IF('Anterior-TXT'!A822&lt;&gt;"",LEFT('Anterior-TXT'!A822,15),"")</f>
        <v>8.9.7.1.0.00.00</v>
      </c>
      <c r="B801" s="11" t="str">
        <f>IF('Anterior-TXT'!A822&lt;&gt;"",RIGHT(LEFT('Anterior-TXT'!A822,51),34),"")</f>
        <v>EXECUCAO DE RESPONSABILIDADES DE T</v>
      </c>
      <c r="C801" s="12">
        <f>IF('Anterior-TXT'!A822&lt;&gt;"",VALUE(RIGHT(LEFT('Anterior-TXT'!A822,75),23)),"")</f>
        <v>0</v>
      </c>
      <c r="D801" s="11" t="str">
        <f>IF('Anterior-TXT'!A822&lt;&gt;"",RIGHT(LEFT('Anterior-TXT'!A822,77),1),"")</f>
        <v xml:space="preserve"> </v>
      </c>
      <c r="E801" s="13">
        <f>IF('Anterior-TXT'!A822&lt;&gt;"",IF(MOD(VALUE(LEFT(A801,1)),2)=1,IF(D801="D",C801,-C801),IF(D801="C",C801,-C801)),"")</f>
        <v>0</v>
      </c>
    </row>
    <row r="802" spans="1:5" x14ac:dyDescent="0.2">
      <c r="A802" s="11" t="str">
        <f>IF('Anterior-TXT'!A823&lt;&gt;"",LEFT('Anterior-TXT'!A823,15),"")</f>
        <v>8.9.7.1.1.00.00</v>
      </c>
      <c r="B802" s="11" t="str">
        <f>IF('Anterior-TXT'!A823&lt;&gt;"",RIGHT(LEFT('Anterior-TXT'!A823,51),34),"")</f>
        <v xml:space="preserve">RESPONSABILIDADES DE TERCEIROS    </v>
      </c>
      <c r="C802" s="12">
        <f>IF('Anterior-TXT'!A823&lt;&gt;"",VALUE(RIGHT(LEFT('Anterior-TXT'!A823,75),23)),"")</f>
        <v>0</v>
      </c>
      <c r="D802" s="11" t="str">
        <f>IF('Anterior-TXT'!A823&lt;&gt;"",RIGHT(LEFT('Anterior-TXT'!A823,77),1),"")</f>
        <v xml:space="preserve"> </v>
      </c>
      <c r="E802" s="13">
        <f>IF('Anterior-TXT'!A823&lt;&gt;"",IF(MOD(VALUE(LEFT(A802,1)),2)=1,IF(D802="D",C802,-C802),IF(D802="C",C802,-C802)),"")</f>
        <v>0</v>
      </c>
    </row>
    <row r="803" spans="1:5" x14ac:dyDescent="0.2">
      <c r="A803" s="11" t="str">
        <f>IF('Anterior-TXT'!A824&lt;&gt;"",LEFT('Anterior-TXT'!A824,15),"")</f>
        <v>8.9.7.1.1.06.00</v>
      </c>
      <c r="B803" s="11" t="str">
        <f>IF('Anterior-TXT'!A824&lt;&gt;"",RIGHT(LEFT('Anterior-TXT'!A824,51),34),"")</f>
        <v xml:space="preserve">SUPRIMENTO DE FUNDOS              </v>
      </c>
      <c r="C803" s="12">
        <f>IF('Anterior-TXT'!A824&lt;&gt;"",VALUE(RIGHT(LEFT('Anterior-TXT'!A824,75),23)),"")</f>
        <v>0</v>
      </c>
      <c r="D803" s="11" t="str">
        <f>IF('Anterior-TXT'!A824&lt;&gt;"",RIGHT(LEFT('Anterior-TXT'!A824,77),1),"")</f>
        <v xml:space="preserve"> </v>
      </c>
      <c r="E803" s="13">
        <f>IF('Anterior-TXT'!A824&lt;&gt;"",IF(MOD(VALUE(LEFT(A803,1)),2)=1,IF(D803="D",C803,-C803),IF(D803="C",C803,-C803)),"")</f>
        <v>0</v>
      </c>
    </row>
    <row r="804" spans="1:5" x14ac:dyDescent="0.2">
      <c r="A804" s="11" t="str">
        <f>IF('Anterior-TXT'!A825&lt;&gt;"",LEFT('Anterior-TXT'!A825,15),"")</f>
        <v>8.9.9.0.0.00.00</v>
      </c>
      <c r="B804" s="11" t="str">
        <f>IF('Anterior-TXT'!A825&lt;&gt;"",RIGHT(LEFT('Anterior-TXT'!A825,51),34),"")</f>
        <v xml:space="preserve">DEMAIS CONTROLES                  </v>
      </c>
      <c r="C804" s="12">
        <f>IF('Anterior-TXT'!A825&lt;&gt;"",VALUE(RIGHT(LEFT('Anterior-TXT'!A825,75),23)),"")</f>
        <v>372953131.63999999</v>
      </c>
      <c r="D804" s="11" t="str">
        <f>IF('Anterior-TXT'!A825&lt;&gt;"",RIGHT(LEFT('Anterior-TXT'!A825,77),1),"")</f>
        <v>C</v>
      </c>
      <c r="E804" s="13">
        <f>IF('Anterior-TXT'!A825&lt;&gt;"",IF(MOD(VALUE(LEFT(A804,1)),2)=1,IF(D804="D",C804,-C804),IF(D804="C",C804,-C804)),"")</f>
        <v>372953131.63999999</v>
      </c>
    </row>
    <row r="805" spans="1:5" x14ac:dyDescent="0.2">
      <c r="A805" s="11" t="str">
        <f>IF('Anterior-TXT'!A826&lt;&gt;"",LEFT('Anterior-TXT'!A826,15),"")</f>
        <v>8.9.9.9.0.00.00</v>
      </c>
      <c r="B805" s="11" t="str">
        <f>IF('Anterior-TXT'!A826&lt;&gt;"",RIGHT(LEFT('Anterior-TXT'!A826,51),34),"")</f>
        <v xml:space="preserve">DEMAIS CONTROLES                  </v>
      </c>
      <c r="C805" s="12">
        <f>IF('Anterior-TXT'!A826&lt;&gt;"",VALUE(RIGHT(LEFT('Anterior-TXT'!A826,75),23)),"")</f>
        <v>372953131.63999999</v>
      </c>
      <c r="D805" s="11" t="str">
        <f>IF('Anterior-TXT'!A826&lt;&gt;"",RIGHT(LEFT('Anterior-TXT'!A826,77),1),"")</f>
        <v>C</v>
      </c>
      <c r="E805" s="13">
        <f>IF('Anterior-TXT'!A826&lt;&gt;"",IF(MOD(VALUE(LEFT(A805,1)),2)=1,IF(D805="D",C805,-C805),IF(D805="C",C805,-C805)),"")</f>
        <v>372953131.63999999</v>
      </c>
    </row>
    <row r="806" spans="1:5" x14ac:dyDescent="0.2">
      <c r="A806" s="11" t="str">
        <f>IF('Anterior-TXT'!A827&lt;&gt;"",LEFT('Anterior-TXT'!A827,15),"")</f>
        <v>8.9.9.9.1.00.00</v>
      </c>
      <c r="B806" s="11" t="str">
        <f>IF('Anterior-TXT'!A827&lt;&gt;"",RIGHT(LEFT('Anterior-TXT'!A827,51),34),"")</f>
        <v>EXECUCAO DO CONTROLE DE BENS E VAL</v>
      </c>
      <c r="C806" s="12">
        <f>IF('Anterior-TXT'!A827&lt;&gt;"",VALUE(RIGHT(LEFT('Anterior-TXT'!A827,75),23)),"")</f>
        <v>358954339.48000002</v>
      </c>
      <c r="D806" s="11" t="str">
        <f>IF('Anterior-TXT'!A827&lt;&gt;"",RIGHT(LEFT('Anterior-TXT'!A827,77),1),"")</f>
        <v>C</v>
      </c>
      <c r="E806" s="13">
        <f>IF('Anterior-TXT'!A827&lt;&gt;"",IF(MOD(VALUE(LEFT(A806,1)),2)=1,IF(D806="D",C806,-C806),IF(D806="C",C806,-C806)),"")</f>
        <v>358954339.48000002</v>
      </c>
    </row>
    <row r="807" spans="1:5" x14ac:dyDescent="0.2">
      <c r="A807" s="11" t="str">
        <f>IF('Anterior-TXT'!A828&lt;&gt;"",LEFT('Anterior-TXT'!A828,15),"")</f>
        <v>8.9.9.9.1.07.00</v>
      </c>
      <c r="B807" s="11" t="str">
        <f>IF('Anterior-TXT'!A828&lt;&gt;"",RIGHT(LEFT('Anterior-TXT'!A828,51),34),"")</f>
        <v>CONTROLE DE BENEFICIARIO - AUXILIO</v>
      </c>
      <c r="C807" s="12">
        <f>IF('Anterior-TXT'!A828&lt;&gt;"",VALUE(RIGHT(LEFT('Anterior-TXT'!A828,75),23)),"")</f>
        <v>253401.62</v>
      </c>
      <c r="D807" s="11" t="str">
        <f>IF('Anterior-TXT'!A828&lt;&gt;"",RIGHT(LEFT('Anterior-TXT'!A828,77),1),"")</f>
        <v>C</v>
      </c>
      <c r="E807" s="13">
        <f>IF('Anterior-TXT'!A828&lt;&gt;"",IF(MOD(VALUE(LEFT(A807,1)),2)=1,IF(D807="D",C807,-C807),IF(D807="C",C807,-C807)),"")</f>
        <v>253401.62</v>
      </c>
    </row>
    <row r="808" spans="1:5" x14ac:dyDescent="0.2">
      <c r="A808" s="11" t="str">
        <f>IF('Anterior-TXT'!A829&lt;&gt;"",LEFT('Anterior-TXT'!A829,15),"")</f>
        <v>8.9.9.9.1.08.00</v>
      </c>
      <c r="B808" s="11" t="str">
        <f>IF('Anterior-TXT'!A829&lt;&gt;"",RIGHT(LEFT('Anterior-TXT'!A829,51),34),"")</f>
        <v xml:space="preserve">CONTROLE ARRECADACAO RECEITAS     </v>
      </c>
      <c r="C808" s="12">
        <f>IF('Anterior-TXT'!A829&lt;&gt;"",VALUE(RIGHT(LEFT('Anterior-TXT'!A829,75),23)),"")</f>
        <v>2108383.13</v>
      </c>
      <c r="D808" s="11" t="str">
        <f>IF('Anterior-TXT'!A829&lt;&gt;"",RIGHT(LEFT('Anterior-TXT'!A829,77),1),"")</f>
        <v>C</v>
      </c>
      <c r="E808" s="13">
        <f>IF('Anterior-TXT'!A829&lt;&gt;"",IF(MOD(VALUE(LEFT(A808,1)),2)=1,IF(D808="D",C808,-C808),IF(D808="C",C808,-C808)),"")</f>
        <v>2108383.13</v>
      </c>
    </row>
    <row r="809" spans="1:5" x14ac:dyDescent="0.2">
      <c r="A809" s="11" t="str">
        <f>IF('Anterior-TXT'!A830&lt;&gt;"",LEFT('Anterior-TXT'!A830,15),"")</f>
        <v>8.9.9.9.1.08.02</v>
      </c>
      <c r="B809" s="11" t="str">
        <f>IF('Anterior-TXT'!A830&lt;&gt;"",RIGHT(LEFT('Anterior-TXT'!A830,51),34),"")</f>
        <v>CONTROLE DA ARRECADACAO NA UG ARRE</v>
      </c>
      <c r="C809" s="12">
        <f>IF('Anterior-TXT'!A830&lt;&gt;"",VALUE(RIGHT(LEFT('Anterior-TXT'!A830,75),23)),"")</f>
        <v>2108383.13</v>
      </c>
      <c r="D809" s="11" t="str">
        <f>IF('Anterior-TXT'!A830&lt;&gt;"",RIGHT(LEFT('Anterior-TXT'!A830,77),1),"")</f>
        <v>C</v>
      </c>
      <c r="E809" s="13">
        <f>IF('Anterior-TXT'!A830&lt;&gt;"",IF(MOD(VALUE(LEFT(A809,1)),2)=1,IF(D809="D",C809,-C809),IF(D809="C",C809,-C809)),"")</f>
        <v>2108383.13</v>
      </c>
    </row>
    <row r="810" spans="1:5" x14ac:dyDescent="0.2">
      <c r="A810" s="11" t="str">
        <f>IF('Anterior-TXT'!A831&lt;&gt;"",LEFT('Anterior-TXT'!A831,15),"")</f>
        <v>8.9.9.9.1.11.00</v>
      </c>
      <c r="B810" s="11" t="str">
        <f>IF('Anterior-TXT'!A831&lt;&gt;"",RIGHT(LEFT('Anterior-TXT'!A831,51),34),"")</f>
        <v>EXECUCAO DO CONTROLE DE PAGTOS SUP</v>
      </c>
      <c r="C810" s="12">
        <f>IF('Anterior-TXT'!A831&lt;&gt;"",VALUE(RIGHT(LEFT('Anterior-TXT'!A831,75),23)),"")</f>
        <v>46298.43</v>
      </c>
      <c r="D810" s="11" t="str">
        <f>IF('Anterior-TXT'!A831&lt;&gt;"",RIGHT(LEFT('Anterior-TXT'!A831,77),1),"")</f>
        <v>C</v>
      </c>
      <c r="E810" s="13">
        <f>IF('Anterior-TXT'!A831&lt;&gt;"",IF(MOD(VALUE(LEFT(A810,1)),2)=1,IF(D810="D",C810,-C810),IF(D810="C",C810,-C810)),"")</f>
        <v>46298.43</v>
      </c>
    </row>
    <row r="811" spans="1:5" x14ac:dyDescent="0.2">
      <c r="A811" s="11" t="str">
        <f>IF('Anterior-TXT'!A832&lt;&gt;"",LEFT('Anterior-TXT'!A832,15),"")</f>
        <v>8.9.9.9.1.11.02</v>
      </c>
      <c r="B811" s="11" t="str">
        <f>IF('Anterior-TXT'!A832&lt;&gt;"",RIGHT(LEFT('Anterior-TXT'!A832,51),34),"")</f>
        <v>FATURA - CARTAO DE PAGAMENTO DO GO</v>
      </c>
      <c r="C811" s="12">
        <f>IF('Anterior-TXT'!A832&lt;&gt;"",VALUE(RIGHT(LEFT('Anterior-TXT'!A832,75),23)),"")</f>
        <v>46100.22</v>
      </c>
      <c r="D811" s="11" t="str">
        <f>IF('Anterior-TXT'!A832&lt;&gt;"",RIGHT(LEFT('Anterior-TXT'!A832,77),1),"")</f>
        <v>C</v>
      </c>
      <c r="E811" s="13">
        <f>IF('Anterior-TXT'!A832&lt;&gt;"",IF(MOD(VALUE(LEFT(A811,1)),2)=1,IF(D811="D",C811,-C811),IF(D811="C",C811,-C811)),"")</f>
        <v>46100.22</v>
      </c>
    </row>
    <row r="812" spans="1:5" x14ac:dyDescent="0.2">
      <c r="A812" s="11" t="str">
        <f>IF('Anterior-TXT'!A833&lt;&gt;"",LEFT('Anterior-TXT'!A833,15),"")</f>
        <v>8.9.9.9.1.11.05</v>
      </c>
      <c r="B812" s="11" t="str">
        <f>IF('Anterior-TXT'!A833&lt;&gt;"",RIGHT(LEFT('Anterior-TXT'!A833,51),34),"")</f>
        <v xml:space="preserve">DEVOLUCAO DE VALORES DE FATURA DO </v>
      </c>
      <c r="C812" s="12">
        <f>IF('Anterior-TXT'!A833&lt;&gt;"",VALUE(RIGHT(LEFT('Anterior-TXT'!A833,75),23)),"")</f>
        <v>198.21</v>
      </c>
      <c r="D812" s="11" t="str">
        <f>IF('Anterior-TXT'!A833&lt;&gt;"",RIGHT(LEFT('Anterior-TXT'!A833,77),1),"")</f>
        <v>C</v>
      </c>
      <c r="E812" s="13">
        <f>IF('Anterior-TXT'!A833&lt;&gt;"",IF(MOD(VALUE(LEFT(A812,1)),2)=1,IF(D812="D",C812,-C812),IF(D812="C",C812,-C812)),"")</f>
        <v>198.21</v>
      </c>
    </row>
    <row r="813" spans="1:5" x14ac:dyDescent="0.2">
      <c r="A813" s="11" t="str">
        <f>IF('Anterior-TXT'!A834&lt;&gt;"",LEFT('Anterior-TXT'!A834,15),"")</f>
        <v>8.9.9.9.1.11.08</v>
      </c>
      <c r="B813" s="11" t="str">
        <f>IF('Anterior-TXT'!A834&lt;&gt;"",RIGHT(LEFT('Anterior-TXT'!A834,51),34),"")</f>
        <v>RETENCOES S/ DESPESAS DE SUPRIMENT</v>
      </c>
      <c r="C813" s="12">
        <f>IF('Anterior-TXT'!A834&lt;&gt;"",VALUE(RIGHT(LEFT('Anterior-TXT'!A834,75),23)),"")</f>
        <v>0</v>
      </c>
      <c r="D813" s="11" t="str">
        <f>IF('Anterior-TXT'!A834&lt;&gt;"",RIGHT(LEFT('Anterior-TXT'!A834,77),1),"")</f>
        <v xml:space="preserve"> </v>
      </c>
      <c r="E813" s="13">
        <f>IF('Anterior-TXT'!A834&lt;&gt;"",IF(MOD(VALUE(LEFT(A813,1)),2)=1,IF(D813="D",C813,-C813),IF(D813="C",C813,-C813)),"")</f>
        <v>0</v>
      </c>
    </row>
    <row r="814" spans="1:5" x14ac:dyDescent="0.2">
      <c r="A814" s="11" t="str">
        <f>IF('Anterior-TXT'!A835&lt;&gt;"",LEFT('Anterior-TXT'!A835,15),"")</f>
        <v>8.9.9.9.1.24.00</v>
      </c>
      <c r="B814" s="11" t="str">
        <f>IF('Anterior-TXT'!A835&lt;&gt;"",RIGHT(LEFT('Anterior-TXT'!A835,51),34),"")</f>
        <v>EXECUCAO DO CONTROLE DE REGISTRO P</v>
      </c>
      <c r="C814" s="12">
        <f>IF('Anterior-TXT'!A835&lt;&gt;"",VALUE(RIGHT(LEFT('Anterior-TXT'!A835,75),23)),"")</f>
        <v>317050.98</v>
      </c>
      <c r="D814" s="11" t="str">
        <f>IF('Anterior-TXT'!A835&lt;&gt;"",RIGHT(LEFT('Anterior-TXT'!A835,77),1),"")</f>
        <v>C</v>
      </c>
      <c r="E814" s="13">
        <f>IF('Anterior-TXT'!A835&lt;&gt;"",IF(MOD(VALUE(LEFT(A814,1)),2)=1,IF(D814="D",C814,-C814),IF(D814="C",C814,-C814)),"")</f>
        <v>317050.98</v>
      </c>
    </row>
    <row r="815" spans="1:5" x14ac:dyDescent="0.2">
      <c r="A815" s="11" t="str">
        <f>IF('Anterior-TXT'!A836&lt;&gt;"",LEFT('Anterior-TXT'!A836,15),"")</f>
        <v>8.9.9.9.1.24.01</v>
      </c>
      <c r="B815" s="11" t="str">
        <f>IF('Anterior-TXT'!A836&lt;&gt;"",RIGHT(LEFT('Anterior-TXT'!A836,51),34),"")</f>
        <v>CONTROLE REGISTRO SPIUNET A RATIFI</v>
      </c>
      <c r="C815" s="12">
        <f>IF('Anterior-TXT'!A836&lt;&gt;"",VALUE(RIGHT(LEFT('Anterior-TXT'!A836,75),23)),"")</f>
        <v>0</v>
      </c>
      <c r="D815" s="11" t="str">
        <f>IF('Anterior-TXT'!A836&lt;&gt;"",RIGHT(LEFT('Anterior-TXT'!A836,77),1),"")</f>
        <v xml:space="preserve"> </v>
      </c>
      <c r="E815" s="13">
        <f>IF('Anterior-TXT'!A836&lt;&gt;"",IF(MOD(VALUE(LEFT(A815,1)),2)=1,IF(D815="D",C815,-C815),IF(D815="C",C815,-C815)),"")</f>
        <v>0</v>
      </c>
    </row>
    <row r="816" spans="1:5" x14ac:dyDescent="0.2">
      <c r="A816" s="11" t="str">
        <f>IF('Anterior-TXT'!A837&lt;&gt;"",LEFT('Anterior-TXT'!A837,15),"")</f>
        <v>8.9.9.9.1.24.02</v>
      </c>
      <c r="B816" s="11" t="str">
        <f>IF('Anterior-TXT'!A837&lt;&gt;"",RIGHT(LEFT('Anterior-TXT'!A837,51),34),"")</f>
        <v>CONTROLE REGISTRO SPIUNET RATIFICA</v>
      </c>
      <c r="C816" s="12">
        <f>IF('Anterior-TXT'!A837&lt;&gt;"",VALUE(RIGHT(LEFT('Anterior-TXT'!A837,75),23)),"")</f>
        <v>317050.98</v>
      </c>
      <c r="D816" s="11" t="str">
        <f>IF('Anterior-TXT'!A837&lt;&gt;"",RIGHT(LEFT('Anterior-TXT'!A837,77),1),"")</f>
        <v>C</v>
      </c>
      <c r="E816" s="13">
        <f>IF('Anterior-TXT'!A837&lt;&gt;"",IF(MOD(VALUE(LEFT(A816,1)),2)=1,IF(D816="D",C816,-C816),IF(D816="C",C816,-C816)),"")</f>
        <v>317050.98</v>
      </c>
    </row>
    <row r="817" spans="1:5" x14ac:dyDescent="0.2">
      <c r="A817" s="11" t="str">
        <f>IF('Anterior-TXT'!A838&lt;&gt;"",LEFT('Anterior-TXT'!A838,15),"")</f>
        <v>8.9.9.9.1.33.00</v>
      </c>
      <c r="B817" s="11" t="str">
        <f>IF('Anterior-TXT'!A838&lt;&gt;"",RIGHT(LEFT('Anterior-TXT'!A838,51),34),"")</f>
        <v>CONTROLE INDICACAO DE NE INSCRITAS</v>
      </c>
      <c r="C817" s="12">
        <f>IF('Anterior-TXT'!A838&lt;&gt;"",VALUE(RIGHT(LEFT('Anterior-TXT'!A838,75),23)),"")</f>
        <v>26428667.390000001</v>
      </c>
      <c r="D817" s="11" t="str">
        <f>IF('Anterior-TXT'!A838&lt;&gt;"",RIGHT(LEFT('Anterior-TXT'!A838,77),1),"")</f>
        <v>C</v>
      </c>
      <c r="E817" s="13">
        <f>IF('Anterior-TXT'!A838&lt;&gt;"",IF(MOD(VALUE(LEFT(A817,1)),2)=1,IF(D817="D",C817,-C817),IF(D817="C",C817,-C817)),"")</f>
        <v>26428667.390000001</v>
      </c>
    </row>
    <row r="818" spans="1:5" x14ac:dyDescent="0.2">
      <c r="A818" s="11" t="str">
        <f>IF('Anterior-TXT'!A839&lt;&gt;"",LEFT('Anterior-TXT'!A839,15),"")</f>
        <v>8.9.9.9.1.33.01</v>
      </c>
      <c r="B818" s="11" t="str">
        <f>IF('Anterior-TXT'!A839&lt;&gt;"",RIGHT(LEFT('Anterior-TXT'!A839,51),34),"")</f>
        <v>CONTR INDIC NE A SER INSCRITA EM R</v>
      </c>
      <c r="C818" s="12">
        <f>IF('Anterior-TXT'!A839&lt;&gt;"",VALUE(RIGHT(LEFT('Anterior-TXT'!A839,75),23)),"")</f>
        <v>0</v>
      </c>
      <c r="D818" s="11" t="str">
        <f>IF('Anterior-TXT'!A839&lt;&gt;"",RIGHT(LEFT('Anterior-TXT'!A839,77),1),"")</f>
        <v xml:space="preserve"> </v>
      </c>
      <c r="E818" s="13">
        <f>IF('Anterior-TXT'!A839&lt;&gt;"",IF(MOD(VALUE(LEFT(A818,1)),2)=1,IF(D818="D",C818,-C818),IF(D818="C",C818,-C818)),"")</f>
        <v>0</v>
      </c>
    </row>
    <row r="819" spans="1:5" x14ac:dyDescent="0.2">
      <c r="A819" s="11" t="str">
        <f>IF('Anterior-TXT'!A840&lt;&gt;"",LEFT('Anterior-TXT'!A840,15),"")</f>
        <v>8.9.9.9.1.33.02</v>
      </c>
      <c r="B819" s="11" t="str">
        <f>IF('Anterior-TXT'!A840&lt;&gt;"",RIGHT(LEFT('Anterior-TXT'!A840,51),34),"")</f>
        <v xml:space="preserve"> CONTR DE INSCR. DE NE INSCRITAS R</v>
      </c>
      <c r="C819" s="12">
        <f>IF('Anterior-TXT'!A840&lt;&gt;"",VALUE(RIGHT(LEFT('Anterior-TXT'!A840,75),23)),"")</f>
        <v>26428667.390000001</v>
      </c>
      <c r="D819" s="11" t="str">
        <f>IF('Anterior-TXT'!A840&lt;&gt;"",RIGHT(LEFT('Anterior-TXT'!A840,77),1),"")</f>
        <v>C</v>
      </c>
      <c r="E819" s="13">
        <f>IF('Anterior-TXT'!A840&lt;&gt;"",IF(MOD(VALUE(LEFT(A819,1)),2)=1,IF(D819="D",C819,-C819),IF(D819="C",C819,-C819)),"")</f>
        <v>26428667.390000001</v>
      </c>
    </row>
    <row r="820" spans="1:5" x14ac:dyDescent="0.2">
      <c r="A820" s="11" t="str">
        <f>IF('Anterior-TXT'!A841&lt;&gt;"",LEFT('Anterior-TXT'!A841,15),"")</f>
        <v>8.9.9.9.1.36.00</v>
      </c>
      <c r="B820" s="11" t="str">
        <f>IF('Anterior-TXT'!A841&lt;&gt;"",RIGHT(LEFT('Anterior-TXT'!A841,51),34),"")</f>
        <v>CONTROLE DE PROGRAMACAO ORCAMENTAR</v>
      </c>
      <c r="C820" s="12">
        <f>IF('Anterior-TXT'!A841&lt;&gt;"",VALUE(RIGHT(LEFT('Anterior-TXT'!A841,75),23)),"")</f>
        <v>19326657.18</v>
      </c>
      <c r="D820" s="11" t="str">
        <f>IF('Anterior-TXT'!A841&lt;&gt;"",RIGHT(LEFT('Anterior-TXT'!A841,77),1),"")</f>
        <v>C</v>
      </c>
      <c r="E820" s="13">
        <f>IF('Anterior-TXT'!A841&lt;&gt;"",IF(MOD(VALUE(LEFT(A820,1)),2)=1,IF(D820="D",C820,-C820),IF(D820="C",C820,-C820)),"")</f>
        <v>19326657.18</v>
      </c>
    </row>
    <row r="821" spans="1:5" x14ac:dyDescent="0.2">
      <c r="A821" s="11" t="str">
        <f>IF('Anterior-TXT'!A842&lt;&gt;"",LEFT('Anterior-TXT'!A842,15),"")</f>
        <v>8.9.9.9.1.44.00</v>
      </c>
      <c r="B821" s="11" t="str">
        <f>IF('Anterior-TXT'!A842&lt;&gt;"",RIGHT(LEFT('Anterior-TXT'!A842,51),34),"")</f>
        <v>CONTROLE DE PGTO DE NATUREZA ORCAM</v>
      </c>
      <c r="C821" s="12">
        <f>IF('Anterior-TXT'!A842&lt;&gt;"",VALUE(RIGHT(LEFT('Anterior-TXT'!A842,75),23)),"")</f>
        <v>310471557.35000002</v>
      </c>
      <c r="D821" s="11" t="str">
        <f>IF('Anterior-TXT'!A842&lt;&gt;"",RIGHT(LEFT('Anterior-TXT'!A842,77),1),"")</f>
        <v>C</v>
      </c>
      <c r="E821" s="13">
        <f>IF('Anterior-TXT'!A842&lt;&gt;"",IF(MOD(VALUE(LEFT(A821,1)),2)=1,IF(D821="D",C821,-C821),IF(D821="C",C821,-C821)),"")</f>
        <v>310471557.35000002</v>
      </c>
    </row>
    <row r="822" spans="1:5" x14ac:dyDescent="0.2">
      <c r="A822" s="11" t="str">
        <f>IF('Anterior-TXT'!A843&lt;&gt;"",LEFT('Anterior-TXT'!A843,15),"")</f>
        <v>8.9.9.9.1.59.00</v>
      </c>
      <c r="B822" s="11" t="str">
        <f>IF('Anterior-TXT'!A843&lt;&gt;"",RIGHT(LEFT('Anterior-TXT'!A843,51),34),"")</f>
        <v>CONTROLE POR NE DE CANCELAMENTO/AN</v>
      </c>
      <c r="C822" s="12">
        <f>IF('Anterior-TXT'!A843&lt;&gt;"",VALUE(RIGHT(LEFT('Anterior-TXT'!A843,75),23)),"")</f>
        <v>2323.4</v>
      </c>
      <c r="D822" s="11" t="str">
        <f>IF('Anterior-TXT'!A843&lt;&gt;"",RIGHT(LEFT('Anterior-TXT'!A843,77),1),"")</f>
        <v>C</v>
      </c>
      <c r="E822" s="13">
        <f>IF('Anterior-TXT'!A843&lt;&gt;"",IF(MOD(VALUE(LEFT(A822,1)),2)=1,IF(D822="D",C822,-C822),IF(D822="C",C822,-C822)),"")</f>
        <v>2323.4</v>
      </c>
    </row>
    <row r="823" spans="1:5" x14ac:dyDescent="0.2">
      <c r="A823" s="11" t="str">
        <f>IF('Anterior-TXT'!A844&lt;&gt;"",LEFT('Anterior-TXT'!A844,15),"")</f>
        <v>8.9.9.9.1.59.08</v>
      </c>
      <c r="B823" s="11" t="str">
        <f>IF('Anterior-TXT'!A844&lt;&gt;"",RIGHT(LEFT('Anterior-TXT'!A844,51),34),"")</f>
        <v>CONTR.NE DE CANCEL.MAIS SB-RP. ESP</v>
      </c>
      <c r="C823" s="12">
        <f>IF('Anterior-TXT'!A844&lt;&gt;"",VALUE(RIGHT(LEFT('Anterior-TXT'!A844,75),23)),"")</f>
        <v>2323.4</v>
      </c>
      <c r="D823" s="11" t="str">
        <f>IF('Anterior-TXT'!A844&lt;&gt;"",RIGHT(LEFT('Anterior-TXT'!A844,77),1),"")</f>
        <v>C</v>
      </c>
      <c r="E823" s="13">
        <f>IF('Anterior-TXT'!A844&lt;&gt;"",IF(MOD(VALUE(LEFT(A823,1)),2)=1,IF(D823="D",C823,-C823),IF(D823="C",C823,-C823)),"")</f>
        <v>2323.4</v>
      </c>
    </row>
    <row r="824" spans="1:5" x14ac:dyDescent="0.2">
      <c r="A824" s="11" t="str">
        <f>IF('Anterior-TXT'!A845&lt;&gt;"",LEFT('Anterior-TXT'!A845,15),"")</f>
        <v>8.9.9.9.2.00.00</v>
      </c>
      <c r="B824" s="11" t="str">
        <f>IF('Anterior-TXT'!A845&lt;&gt;"",RIGHT(LEFT('Anterior-TXT'!A845,51),34),"")</f>
        <v xml:space="preserve">BENS E VALORES EM TRANSITO        </v>
      </c>
      <c r="C824" s="12">
        <f>IF('Anterior-TXT'!A845&lt;&gt;"",VALUE(RIGHT(LEFT('Anterior-TXT'!A845,75),23)),"")</f>
        <v>0</v>
      </c>
      <c r="D824" s="11" t="str">
        <f>IF('Anterior-TXT'!A845&lt;&gt;"",RIGHT(LEFT('Anterior-TXT'!A845,77),1),"")</f>
        <v xml:space="preserve"> </v>
      </c>
      <c r="E824" s="13">
        <f>IF('Anterior-TXT'!A845&lt;&gt;"",IF(MOD(VALUE(LEFT(A824,1)),2)=1,IF(D824="D",C824,-C824),IF(D824="C",C824,-C824)),"")</f>
        <v>0</v>
      </c>
    </row>
    <row r="825" spans="1:5" x14ac:dyDescent="0.2">
      <c r="A825" s="11" t="str">
        <f>IF('Anterior-TXT'!A846&lt;&gt;"",LEFT('Anterior-TXT'!A846,15),"")</f>
        <v>8.9.9.9.2.02.00</v>
      </c>
      <c r="B825" s="11" t="str">
        <f>IF('Anterior-TXT'!A846&lt;&gt;"",RIGHT(LEFT('Anterior-TXT'!A846,51),34),"")</f>
        <v xml:space="preserve">BENS MOVEIS EM TRANSITO           </v>
      </c>
      <c r="C825" s="12">
        <f>IF('Anterior-TXT'!A846&lt;&gt;"",VALUE(RIGHT(LEFT('Anterior-TXT'!A846,75),23)),"")</f>
        <v>0</v>
      </c>
      <c r="D825" s="11" t="str">
        <f>IF('Anterior-TXT'!A846&lt;&gt;"",RIGHT(LEFT('Anterior-TXT'!A846,77),1),"")</f>
        <v xml:space="preserve"> </v>
      </c>
      <c r="E825" s="13">
        <f>IF('Anterior-TXT'!A846&lt;&gt;"",IF(MOD(VALUE(LEFT(A825,1)),2)=1,IF(D825="D",C825,-C825),IF(D825="C",C825,-C825)),"")</f>
        <v>0</v>
      </c>
    </row>
    <row r="826" spans="1:5" x14ac:dyDescent="0.2">
      <c r="A826" s="11" t="str">
        <f>IF('Anterior-TXT'!A847&lt;&gt;"",LEFT('Anterior-TXT'!A847,15),"")</f>
        <v>8.9.9.9.2.02.01</v>
      </c>
      <c r="B826" s="11" t="str">
        <f>IF('Anterior-TXT'!A847&lt;&gt;"",RIGHT(LEFT('Anterior-TXT'!A847,51),34),"")</f>
        <v xml:space="preserve">BENS MOVEIS A RECEBER             </v>
      </c>
      <c r="C826" s="12">
        <f>IF('Anterior-TXT'!A847&lt;&gt;"",VALUE(RIGHT(LEFT('Anterior-TXT'!A847,75),23)),"")</f>
        <v>0</v>
      </c>
      <c r="D826" s="11" t="str">
        <f>IF('Anterior-TXT'!A847&lt;&gt;"",RIGHT(LEFT('Anterior-TXT'!A847,77),1),"")</f>
        <v xml:space="preserve"> </v>
      </c>
      <c r="E826" s="13">
        <f>IF('Anterior-TXT'!A847&lt;&gt;"",IF(MOD(VALUE(LEFT(A826,1)),2)=1,IF(D826="D",C826,-C826),IF(D826="C",C826,-C826)),"")</f>
        <v>0</v>
      </c>
    </row>
    <row r="827" spans="1:5" x14ac:dyDescent="0.2">
      <c r="A827" s="11" t="str">
        <f>IF('Anterior-TXT'!A848&lt;&gt;"",LEFT('Anterior-TXT'!A848,15),"")</f>
        <v>8.9.9.9.3.00.00</v>
      </c>
      <c r="B827" s="11" t="str">
        <f>IF('Anterior-TXT'!A848&lt;&gt;"",RIGHT(LEFT('Anterior-TXT'!A848,51),34),"")</f>
        <v xml:space="preserve">IMPORTACOES EM ANDAMENTO          </v>
      </c>
      <c r="C827" s="12">
        <f>IF('Anterior-TXT'!A848&lt;&gt;"",VALUE(RIGHT(LEFT('Anterior-TXT'!A848,75),23)),"")</f>
        <v>13998792.16</v>
      </c>
      <c r="D827" s="11" t="str">
        <f>IF('Anterior-TXT'!A848&lt;&gt;"",RIGHT(LEFT('Anterior-TXT'!A848,77),1),"")</f>
        <v>C</v>
      </c>
      <c r="E827" s="13">
        <f>IF('Anterior-TXT'!A848&lt;&gt;"",IF(MOD(VALUE(LEFT(A827,1)),2)=1,IF(D827="D",C827,-C827),IF(D827="C",C827,-C827)),"")</f>
        <v>13998792.16</v>
      </c>
    </row>
    <row r="828" spans="1:5" x14ac:dyDescent="0.2">
      <c r="A828" s="11" t="str">
        <f>IF('Anterior-TXT'!A849&lt;&gt;"",LEFT('Anterior-TXT'!A849,15),"")</f>
        <v>8.9.9.9.3.02.00</v>
      </c>
      <c r="B828" s="11" t="str">
        <f>IF('Anterior-TXT'!A849&lt;&gt;"",RIGHT(LEFT('Anterior-TXT'!A849,51),34),"")</f>
        <v xml:space="preserve">IMPORTACOES DE BENS               </v>
      </c>
      <c r="C828" s="12">
        <f>IF('Anterior-TXT'!A849&lt;&gt;"",VALUE(RIGHT(LEFT('Anterior-TXT'!A849,75),23)),"")</f>
        <v>13998792.16</v>
      </c>
      <c r="D828" s="11" t="str">
        <f>IF('Anterior-TXT'!A849&lt;&gt;"",RIGHT(LEFT('Anterior-TXT'!A849,77),1),"")</f>
        <v>C</v>
      </c>
      <c r="E828" s="13">
        <f>IF('Anterior-TXT'!A849&lt;&gt;"",IF(MOD(VALUE(LEFT(A828,1)),2)=1,IF(D828="D",C828,-C828),IF(D828="C",C828,-C828)),"")</f>
        <v>13998792.16</v>
      </c>
    </row>
    <row r="829" spans="1:5" x14ac:dyDescent="0.2">
      <c r="A829" s="11" t="str">
        <f>IF('Anterior-TXT'!A850&lt;&gt;"",LEFT('Anterior-TXT'!A850,15),"")</f>
        <v>QUANTIDADE DE R</v>
      </c>
      <c r="B829" s="11" t="str">
        <f>IF('Anterior-TXT'!A850&lt;&gt;"",RIGHT(LEFT('Anterior-TXT'!A850,51),34),"")</f>
        <v xml:space="preserve">ISTROS ENCONTRADOS : 828          </v>
      </c>
      <c r="C829" s="12" t="e">
        <f>IF('Anterior-TXT'!A850&lt;&gt;"",VALUE(RIGHT(LEFT('Anterior-TXT'!A850,75),23)),"")</f>
        <v>#VALUE!</v>
      </c>
      <c r="D829" s="11" t="str">
        <f>IF('Anterior-TXT'!A850&lt;&gt;"",RIGHT(LEFT('Anterior-TXT'!A850,77),1),"")</f>
        <v xml:space="preserve"> </v>
      </c>
      <c r="E829" s="13" t="e">
        <f>IF('Anterior-TXT'!A850&lt;&gt;"",IF(MOD(VALUE(LEFT(A829,1)),2)=1,IF(D829="D",C829,-C829),IF(D829="C",C829,-C829)),"")</f>
        <v>#VALUE!</v>
      </c>
    </row>
    <row r="830" spans="1:5" x14ac:dyDescent="0.2">
      <c r="A830" s="11" t="str">
        <f>IF('Anterior-TXT'!A851&lt;&gt;"",LEFT('Anterior-TXT'!A851,15),"")</f>
        <v/>
      </c>
      <c r="B830" s="11" t="str">
        <f>IF('Anterior-TXT'!A851&lt;&gt;"",RIGHT(LEFT('Anterior-TXT'!A851,51),34),"")</f>
        <v/>
      </c>
      <c r="C830" s="12" t="str">
        <f>IF('Anterior-TXT'!A851&lt;&gt;"",VALUE(RIGHT(LEFT('Anterior-TXT'!A851,75),23)),"")</f>
        <v/>
      </c>
      <c r="D830" s="11" t="str">
        <f>IF('Anterior-TXT'!A851&lt;&gt;"",RIGHT(LEFT('Anterior-TXT'!A851,77),1),"")</f>
        <v/>
      </c>
      <c r="E830" s="13" t="str">
        <f>IF('Anterior-TXT'!A851&lt;&gt;"",IF(MOD(VALUE(LEFT(A830,1)),2)=1,IF(D830="D",C830,-C830),IF(D830="C",C830,-C830)),"")</f>
        <v/>
      </c>
    </row>
    <row r="831" spans="1:5" x14ac:dyDescent="0.2">
      <c r="A831" s="11" t="str">
        <f>IF('Anterior-TXT'!A852&lt;&gt;"",LEFT('Anterior-TXT'!A852,15),"")</f>
        <v/>
      </c>
      <c r="B831" s="11" t="str">
        <f>IF('Anterior-TXT'!A852&lt;&gt;"",RIGHT(LEFT('Anterior-TXT'!A852,51),34),"")</f>
        <v/>
      </c>
      <c r="C831" s="12" t="str">
        <f>IF('Anterior-TXT'!A852&lt;&gt;"",VALUE(RIGHT(LEFT('Anterior-TXT'!A852,75),23)),"")</f>
        <v/>
      </c>
      <c r="D831" s="11" t="str">
        <f>IF('Anterior-TXT'!A852&lt;&gt;"",RIGHT(LEFT('Anterior-TXT'!A852,77),1),"")</f>
        <v/>
      </c>
      <c r="E831" s="13" t="str">
        <f>IF('Anterior-TXT'!A852&lt;&gt;"",IF(MOD(VALUE(LEFT(A831,1)),2)=1,IF(D831="D",C831,-C831),IF(D831="C",C831,-C831)),"")</f>
        <v/>
      </c>
    </row>
    <row r="832" spans="1:5" x14ac:dyDescent="0.2">
      <c r="A832" s="11" t="str">
        <f>IF('Anterior-TXT'!A853&lt;&gt;"",LEFT('Anterior-TXT'!A853,15),"")</f>
        <v/>
      </c>
      <c r="B832" s="11" t="str">
        <f>IF('Anterior-TXT'!A853&lt;&gt;"",RIGHT(LEFT('Anterior-TXT'!A853,51),34),"")</f>
        <v/>
      </c>
      <c r="C832" s="12" t="str">
        <f>IF('Anterior-TXT'!A853&lt;&gt;"",VALUE(RIGHT(LEFT('Anterior-TXT'!A853,75),23)),"")</f>
        <v/>
      </c>
      <c r="D832" s="11" t="str">
        <f>IF('Anterior-TXT'!A853&lt;&gt;"",RIGHT(LEFT('Anterior-TXT'!A853,77),1),"")</f>
        <v/>
      </c>
      <c r="E832" s="13" t="str">
        <f>IF('Anterior-TXT'!A853&lt;&gt;"",IF(MOD(VALUE(LEFT(A832,1)),2)=1,IF(D832="D",C832,-C832),IF(D832="C",C832,-C832)),"")</f>
        <v/>
      </c>
    </row>
    <row r="833" spans="1:5" x14ac:dyDescent="0.2">
      <c r="A833" s="11" t="str">
        <f>IF('Anterior-TXT'!A854&lt;&gt;"",LEFT('Anterior-TXT'!A854,15),"")</f>
        <v/>
      </c>
      <c r="B833" s="11" t="str">
        <f>IF('Anterior-TXT'!A854&lt;&gt;"",RIGHT(LEFT('Anterior-TXT'!A854,51),34),"")</f>
        <v/>
      </c>
      <c r="C833" s="12" t="str">
        <f>IF('Anterior-TXT'!A854&lt;&gt;"",VALUE(RIGHT(LEFT('Anterior-TXT'!A854,75),23)),"")</f>
        <v/>
      </c>
      <c r="D833" s="11" t="str">
        <f>IF('Anterior-TXT'!A854&lt;&gt;"",RIGHT(LEFT('Anterior-TXT'!A854,77),1),"")</f>
        <v/>
      </c>
      <c r="E833" s="13" t="str">
        <f>IF('Anterior-TXT'!A854&lt;&gt;"",IF(MOD(VALUE(LEFT(A833,1)),2)=1,IF(D833="D",C833,-C833),IF(D833="C",C833,-C833)),"")</f>
        <v/>
      </c>
    </row>
    <row r="834" spans="1:5" x14ac:dyDescent="0.2">
      <c r="A834" s="11" t="str">
        <f>IF('Anterior-TXT'!A855&lt;&gt;"",LEFT('Anterior-TXT'!A855,15),"")</f>
        <v/>
      </c>
      <c r="B834" s="11" t="str">
        <f>IF('Anterior-TXT'!A855&lt;&gt;"",RIGHT(LEFT('Anterior-TXT'!A855,51),34),"")</f>
        <v/>
      </c>
      <c r="C834" s="12" t="str">
        <f>IF('Anterior-TXT'!A855&lt;&gt;"",VALUE(RIGHT(LEFT('Anterior-TXT'!A855,75),23)),"")</f>
        <v/>
      </c>
      <c r="D834" s="11" t="str">
        <f>IF('Anterior-TXT'!A855&lt;&gt;"",RIGHT(LEFT('Anterior-TXT'!A855,77),1),"")</f>
        <v/>
      </c>
      <c r="E834" s="13" t="str">
        <f>IF('Anterior-TXT'!A855&lt;&gt;"",IF(MOD(VALUE(LEFT(A834,1)),2)=1,IF(D834="D",C834,-C834),IF(D834="C",C834,-C834)),"")</f>
        <v/>
      </c>
    </row>
    <row r="835" spans="1:5" x14ac:dyDescent="0.2">
      <c r="A835" s="11" t="str">
        <f>IF('Anterior-TXT'!A856&lt;&gt;"",LEFT('Anterior-TXT'!A856,15),"")</f>
        <v/>
      </c>
      <c r="B835" s="11" t="str">
        <f>IF('Anterior-TXT'!A856&lt;&gt;"",RIGHT(LEFT('Anterior-TXT'!A856,51),34),"")</f>
        <v/>
      </c>
      <c r="C835" s="12" t="str">
        <f>IF('Anterior-TXT'!A856&lt;&gt;"",VALUE(RIGHT(LEFT('Anterior-TXT'!A856,75),23)),"")</f>
        <v/>
      </c>
      <c r="D835" s="11" t="str">
        <f>IF('Anterior-TXT'!A856&lt;&gt;"",RIGHT(LEFT('Anterior-TXT'!A856,77),1),"")</f>
        <v/>
      </c>
      <c r="E835" s="13" t="str">
        <f>IF('Anterior-TXT'!A856&lt;&gt;"",IF(MOD(VALUE(LEFT(A835,1)),2)=1,IF(D835="D",C835,-C835),IF(D835="C",C835,-C835)),"")</f>
        <v/>
      </c>
    </row>
    <row r="836" spans="1:5" x14ac:dyDescent="0.2">
      <c r="A836" s="11" t="str">
        <f>IF('Anterior-TXT'!A857&lt;&gt;"",LEFT('Anterior-TXT'!A857,15),"")</f>
        <v/>
      </c>
      <c r="B836" s="11" t="str">
        <f>IF('Anterior-TXT'!A857&lt;&gt;"",RIGHT(LEFT('Anterior-TXT'!A857,51),34),"")</f>
        <v/>
      </c>
      <c r="C836" s="12" t="str">
        <f>IF('Anterior-TXT'!A857&lt;&gt;"",VALUE(RIGHT(LEFT('Anterior-TXT'!A857,75),23)),"")</f>
        <v/>
      </c>
      <c r="D836" s="11" t="str">
        <f>IF('Anterior-TXT'!A857&lt;&gt;"",RIGHT(LEFT('Anterior-TXT'!A857,77),1),"")</f>
        <v/>
      </c>
      <c r="E836" s="13" t="str">
        <f>IF('Anterior-TXT'!A857&lt;&gt;"",IF(MOD(VALUE(LEFT(A836,1)),2)=1,IF(D836="D",C836,-C836),IF(D836="C",C836,-C836)),"")</f>
        <v/>
      </c>
    </row>
    <row r="837" spans="1:5" x14ac:dyDescent="0.2">
      <c r="A837" s="11" t="str">
        <f>IF('Anterior-TXT'!A858&lt;&gt;"",LEFT('Anterior-TXT'!A858,15),"")</f>
        <v/>
      </c>
      <c r="B837" s="11" t="str">
        <f>IF('Anterior-TXT'!A858&lt;&gt;"",RIGHT(LEFT('Anterior-TXT'!A858,51),34),"")</f>
        <v/>
      </c>
      <c r="C837" s="12" t="str">
        <f>IF('Anterior-TXT'!A858&lt;&gt;"",VALUE(RIGHT(LEFT('Anterior-TXT'!A858,75),23)),"")</f>
        <v/>
      </c>
      <c r="D837" s="11" t="str">
        <f>IF('Anterior-TXT'!A858&lt;&gt;"",RIGHT(LEFT('Anterior-TXT'!A858,77),1),"")</f>
        <v/>
      </c>
      <c r="E837" s="13" t="str">
        <f>IF('Anterior-TXT'!A858&lt;&gt;"",IF(MOD(VALUE(LEFT(A837,1)),2)=1,IF(D837="D",C837,-C837),IF(D837="C",C837,-C837)),"")</f>
        <v/>
      </c>
    </row>
    <row r="838" spans="1:5" x14ac:dyDescent="0.2">
      <c r="A838" s="11" t="str">
        <f>IF('Anterior-TXT'!A859&lt;&gt;"",LEFT('Anterior-TXT'!A859,15),"")</f>
        <v/>
      </c>
      <c r="B838" s="11" t="str">
        <f>IF('Anterior-TXT'!A859&lt;&gt;"",RIGHT(LEFT('Anterior-TXT'!A859,51),34),"")</f>
        <v/>
      </c>
      <c r="C838" s="12" t="str">
        <f>IF('Anterior-TXT'!A859&lt;&gt;"",VALUE(RIGHT(LEFT('Anterior-TXT'!A859,75),23)),"")</f>
        <v/>
      </c>
      <c r="D838" s="11" t="str">
        <f>IF('Anterior-TXT'!A859&lt;&gt;"",RIGHT(LEFT('Anterior-TXT'!A859,77),1),"")</f>
        <v/>
      </c>
      <c r="E838" s="13" t="str">
        <f>IF('Anterior-TXT'!A859&lt;&gt;"",IF(MOD(VALUE(LEFT(A838,1)),2)=1,IF(D838="D",C838,-C838),IF(D838="C",C838,-C838)),"")</f>
        <v/>
      </c>
    </row>
    <row r="839" spans="1:5" x14ac:dyDescent="0.2">
      <c r="A839" s="11" t="str">
        <f>IF('Anterior-TXT'!A860&lt;&gt;"",LEFT('Anterior-TXT'!A860,15),"")</f>
        <v/>
      </c>
      <c r="B839" s="11" t="str">
        <f>IF('Anterior-TXT'!A860&lt;&gt;"",RIGHT(LEFT('Anterior-TXT'!A860,51),34),"")</f>
        <v/>
      </c>
      <c r="C839" s="12" t="str">
        <f>IF('Anterior-TXT'!A860&lt;&gt;"",VALUE(RIGHT(LEFT('Anterior-TXT'!A860,75),23)),"")</f>
        <v/>
      </c>
      <c r="D839" s="11" t="str">
        <f>IF('Anterior-TXT'!A860&lt;&gt;"",RIGHT(LEFT('Anterior-TXT'!A860,77),1),"")</f>
        <v/>
      </c>
      <c r="E839" s="13" t="str">
        <f>IF('Anterior-TXT'!A860&lt;&gt;"",IF(MOD(VALUE(LEFT(A839,1)),2)=1,IF(D839="D",C839,-C839),IF(D839="C",C839,-C839)),"")</f>
        <v/>
      </c>
    </row>
    <row r="840" spans="1:5" x14ac:dyDescent="0.2">
      <c r="A840" s="11" t="str">
        <f>IF('Anterior-TXT'!A861&lt;&gt;"",LEFT('Anterior-TXT'!A861,15),"")</f>
        <v/>
      </c>
      <c r="B840" s="11" t="str">
        <f>IF('Anterior-TXT'!A861&lt;&gt;"",RIGHT(LEFT('Anterior-TXT'!A861,51),34),"")</f>
        <v/>
      </c>
      <c r="C840" s="12" t="str">
        <f>IF('Anterior-TXT'!A861&lt;&gt;"",VALUE(RIGHT(LEFT('Anterior-TXT'!A861,75),23)),"")</f>
        <v/>
      </c>
      <c r="D840" s="11" t="str">
        <f>IF('Anterior-TXT'!A861&lt;&gt;"",RIGHT(LEFT('Anterior-TXT'!A861,77),1),"")</f>
        <v/>
      </c>
      <c r="E840" s="13" t="str">
        <f>IF('Anterior-TXT'!A861&lt;&gt;"",IF(MOD(VALUE(LEFT(A840,1)),2)=1,IF(D840="D",C840,-C840),IF(D840="C",C840,-C840)),"")</f>
        <v/>
      </c>
    </row>
    <row r="841" spans="1:5" x14ac:dyDescent="0.2">
      <c r="A841" s="11" t="str">
        <f>IF('Anterior-TXT'!A862&lt;&gt;"",LEFT('Anterior-TXT'!A862,15),"")</f>
        <v/>
      </c>
      <c r="B841" s="11" t="str">
        <f>IF('Anterior-TXT'!A862&lt;&gt;"",RIGHT(LEFT('Anterior-TXT'!A862,51),34),"")</f>
        <v/>
      </c>
      <c r="C841" s="12" t="str">
        <f>IF('Anterior-TXT'!A862&lt;&gt;"",VALUE(RIGHT(LEFT('Anterior-TXT'!A862,75),23)),"")</f>
        <v/>
      </c>
      <c r="D841" s="11" t="str">
        <f>IF('Anterior-TXT'!A862&lt;&gt;"",RIGHT(LEFT('Anterior-TXT'!A862,77),1),"")</f>
        <v/>
      </c>
      <c r="E841" s="13" t="str">
        <f>IF('Anterior-TXT'!A862&lt;&gt;"",IF(MOD(VALUE(LEFT(A841,1)),2)=1,IF(D841="D",C841,-C841),IF(D841="C",C841,-C841)),"")</f>
        <v/>
      </c>
    </row>
    <row r="842" spans="1:5" x14ac:dyDescent="0.2">
      <c r="A842" s="11" t="str">
        <f>IF('Anterior-TXT'!A863&lt;&gt;"",LEFT('Anterior-TXT'!A863,15),"")</f>
        <v/>
      </c>
      <c r="B842" s="11" t="str">
        <f>IF('Anterior-TXT'!A863&lt;&gt;"",RIGHT(LEFT('Anterior-TXT'!A863,51),34),"")</f>
        <v/>
      </c>
      <c r="C842" s="12" t="str">
        <f>IF('Anterior-TXT'!A863&lt;&gt;"",VALUE(RIGHT(LEFT('Anterior-TXT'!A863,75),23)),"")</f>
        <v/>
      </c>
      <c r="D842" s="11" t="str">
        <f>IF('Anterior-TXT'!A863&lt;&gt;"",RIGHT(LEFT('Anterior-TXT'!A863,77),1),"")</f>
        <v/>
      </c>
      <c r="E842" s="13" t="str">
        <f>IF('Anterior-TXT'!A863&lt;&gt;"",IF(MOD(VALUE(LEFT(A842,1)),2)=1,IF(D842="D",C842,-C842),IF(D842="C",C842,-C842)),"")</f>
        <v/>
      </c>
    </row>
    <row r="843" spans="1:5" x14ac:dyDescent="0.2">
      <c r="A843" s="11" t="str">
        <f>IF('Anterior-TXT'!A864&lt;&gt;"",LEFT('Anterior-TXT'!A864,15),"")</f>
        <v/>
      </c>
      <c r="B843" s="11" t="str">
        <f>IF('Anterior-TXT'!A864&lt;&gt;"",RIGHT(LEFT('Anterior-TXT'!A864,51),34),"")</f>
        <v/>
      </c>
      <c r="C843" s="12" t="str">
        <f>IF('Anterior-TXT'!A864&lt;&gt;"",VALUE(RIGHT(LEFT('Anterior-TXT'!A864,75),23)),"")</f>
        <v/>
      </c>
      <c r="D843" s="11" t="str">
        <f>IF('Anterior-TXT'!A864&lt;&gt;"",RIGHT(LEFT('Anterior-TXT'!A864,77),1),"")</f>
        <v/>
      </c>
      <c r="E843" s="13" t="str">
        <f>IF('Anterior-TXT'!A864&lt;&gt;"",IF(MOD(VALUE(LEFT(A843,1)),2)=1,IF(D843="D",C843,-C843),IF(D843="C",C843,-C843)),"")</f>
        <v/>
      </c>
    </row>
    <row r="844" spans="1:5" x14ac:dyDescent="0.2">
      <c r="A844" s="11" t="str">
        <f>IF('Anterior-TXT'!A865&lt;&gt;"",LEFT('Anterior-TXT'!A865,15),"")</f>
        <v/>
      </c>
      <c r="B844" s="11" t="str">
        <f>IF('Anterior-TXT'!A865&lt;&gt;"",RIGHT(LEFT('Anterior-TXT'!A865,51),34),"")</f>
        <v/>
      </c>
      <c r="C844" s="12" t="str">
        <f>IF('Anterior-TXT'!A865&lt;&gt;"",VALUE(RIGHT(LEFT('Anterior-TXT'!A865,75),23)),"")</f>
        <v/>
      </c>
      <c r="D844" s="11" t="str">
        <f>IF('Anterior-TXT'!A865&lt;&gt;"",RIGHT(LEFT('Anterior-TXT'!A865,77),1),"")</f>
        <v/>
      </c>
      <c r="E844" s="13" t="str">
        <f>IF('Anterior-TXT'!A865&lt;&gt;"",IF(MOD(VALUE(LEFT(A844,1)),2)=1,IF(D844="D",C844,-C844),IF(D844="C",C844,-C844)),"")</f>
        <v/>
      </c>
    </row>
    <row r="845" spans="1:5" x14ac:dyDescent="0.2">
      <c r="A845" s="11" t="str">
        <f>IF('Anterior-TXT'!A866&lt;&gt;"",LEFT('Anterior-TXT'!A866,15),"")</f>
        <v/>
      </c>
      <c r="B845" s="11" t="str">
        <f>IF('Anterior-TXT'!A866&lt;&gt;"",RIGHT(LEFT('Anterior-TXT'!A866,51),34),"")</f>
        <v/>
      </c>
      <c r="C845" s="12" t="str">
        <f>IF('Anterior-TXT'!A866&lt;&gt;"",VALUE(RIGHT(LEFT('Anterior-TXT'!A866,75),23)),"")</f>
        <v/>
      </c>
      <c r="D845" s="11" t="str">
        <f>IF('Anterior-TXT'!A866&lt;&gt;"",RIGHT(LEFT('Anterior-TXT'!A866,77),1),"")</f>
        <v/>
      </c>
      <c r="E845" s="13" t="str">
        <f>IF('Anterior-TXT'!A866&lt;&gt;"",IF(MOD(VALUE(LEFT(A845,1)),2)=1,IF(D845="D",C845,-C845),IF(D845="C",C845,-C845)),"")</f>
        <v/>
      </c>
    </row>
    <row r="846" spans="1:5" x14ac:dyDescent="0.2">
      <c r="A846" s="11" t="str">
        <f>IF('Anterior-TXT'!A867&lt;&gt;"",LEFT('Anterior-TXT'!A867,15),"")</f>
        <v/>
      </c>
      <c r="B846" s="11" t="str">
        <f>IF('Anterior-TXT'!A867&lt;&gt;"",RIGHT(LEFT('Anterior-TXT'!A867,51),34),"")</f>
        <v/>
      </c>
      <c r="C846" s="12" t="str">
        <f>IF('Anterior-TXT'!A867&lt;&gt;"",VALUE(RIGHT(LEFT('Anterior-TXT'!A867,75),23)),"")</f>
        <v/>
      </c>
      <c r="D846" s="11" t="str">
        <f>IF('Anterior-TXT'!A867&lt;&gt;"",RIGHT(LEFT('Anterior-TXT'!A867,77),1),"")</f>
        <v/>
      </c>
      <c r="E846" s="13" t="str">
        <f>IF('Anterior-TXT'!A867&lt;&gt;"",IF(MOD(VALUE(LEFT(A846,1)),2)=1,IF(D846="D",C846,-C846),IF(D846="C",C846,-C846)),"")</f>
        <v/>
      </c>
    </row>
    <row r="847" spans="1:5" x14ac:dyDescent="0.2">
      <c r="A847" s="11" t="str">
        <f>IF('Anterior-TXT'!A868&lt;&gt;"",LEFT('Anterior-TXT'!A868,15),"")</f>
        <v/>
      </c>
      <c r="B847" s="11" t="str">
        <f>IF('Anterior-TXT'!A868&lt;&gt;"",RIGHT(LEFT('Anterior-TXT'!A868,51),34),"")</f>
        <v/>
      </c>
      <c r="C847" s="12" t="str">
        <f>IF('Anterior-TXT'!A868&lt;&gt;"",VALUE(RIGHT(LEFT('Anterior-TXT'!A868,75),23)),"")</f>
        <v/>
      </c>
      <c r="D847" s="11" t="str">
        <f>IF('Anterior-TXT'!A868&lt;&gt;"",RIGHT(LEFT('Anterior-TXT'!A868,77),1),"")</f>
        <v/>
      </c>
      <c r="E847" s="13" t="str">
        <f>IF('Anterior-TXT'!A868&lt;&gt;"",IF(MOD(VALUE(LEFT(A847,1)),2)=1,IF(D847="D",C847,-C847),IF(D847="C",C847,-C847)),"")</f>
        <v/>
      </c>
    </row>
    <row r="848" spans="1:5" x14ac:dyDescent="0.2">
      <c r="A848" s="11" t="str">
        <f>IF('Anterior-TXT'!A869&lt;&gt;"",LEFT('Anterior-TXT'!A869,15),"")</f>
        <v/>
      </c>
      <c r="B848" s="11" t="str">
        <f>IF('Anterior-TXT'!A869&lt;&gt;"",RIGHT(LEFT('Anterior-TXT'!A869,51),34),"")</f>
        <v/>
      </c>
      <c r="C848" s="12" t="str">
        <f>IF('Anterior-TXT'!A869&lt;&gt;"",VALUE(RIGHT(LEFT('Anterior-TXT'!A869,75),23)),"")</f>
        <v/>
      </c>
      <c r="D848" s="11" t="str">
        <f>IF('Anterior-TXT'!A869&lt;&gt;"",RIGHT(LEFT('Anterior-TXT'!A869,77),1),"")</f>
        <v/>
      </c>
      <c r="E848" s="13" t="str">
        <f>IF('Anterior-TXT'!A869&lt;&gt;"",IF(MOD(VALUE(LEFT(A848,1)),2)=1,IF(D848="D",C848,-C848),IF(D848="C",C848,-C848)),"")</f>
        <v/>
      </c>
    </row>
    <row r="849" spans="1:5" x14ac:dyDescent="0.2">
      <c r="A849" s="11" t="str">
        <f>IF('Anterior-TXT'!A870&lt;&gt;"",LEFT('Anterior-TXT'!A870,15),"")</f>
        <v/>
      </c>
      <c r="B849" s="11" t="str">
        <f>IF('Anterior-TXT'!A870&lt;&gt;"",RIGHT(LEFT('Anterior-TXT'!A870,51),34),"")</f>
        <v/>
      </c>
      <c r="C849" s="12" t="str">
        <f>IF('Anterior-TXT'!A870&lt;&gt;"",VALUE(RIGHT(LEFT('Anterior-TXT'!A870,75),23)),"")</f>
        <v/>
      </c>
      <c r="D849" s="11" t="str">
        <f>IF('Anterior-TXT'!A870&lt;&gt;"",RIGHT(LEFT('Anterior-TXT'!A870,77),1),"")</f>
        <v/>
      </c>
      <c r="E849" s="13" t="str">
        <f>IF('Anterior-TXT'!A870&lt;&gt;"",IF(MOD(VALUE(LEFT(A849,1)),2)=1,IF(D849="D",C849,-C849),IF(D849="C",C849,-C849)),"")</f>
        <v/>
      </c>
    </row>
    <row r="850" spans="1:5" x14ac:dyDescent="0.2">
      <c r="A850" s="11" t="str">
        <f>IF('Anterior-TXT'!A871&lt;&gt;"",LEFT('Anterior-TXT'!A871,15),"")</f>
        <v/>
      </c>
      <c r="B850" s="11" t="str">
        <f>IF('Anterior-TXT'!A871&lt;&gt;"",RIGHT(LEFT('Anterior-TXT'!A871,51),34),"")</f>
        <v/>
      </c>
      <c r="C850" s="12" t="str">
        <f>IF('Anterior-TXT'!A871&lt;&gt;"",VALUE(RIGHT(LEFT('Anterior-TXT'!A871,75),23)),"")</f>
        <v/>
      </c>
      <c r="D850" s="11" t="str">
        <f>IF('Anterior-TXT'!A871&lt;&gt;"",RIGHT(LEFT('Anterior-TXT'!A871,77),1),"")</f>
        <v/>
      </c>
      <c r="E850" s="13" t="str">
        <f>IF('Anterior-TXT'!A871&lt;&gt;"",IF(MOD(VALUE(LEFT(A850,1)),2)=1,IF(D850="D",C850,-C850),IF(D850="C",C850,-C850)),"")</f>
        <v/>
      </c>
    </row>
    <row r="851" spans="1:5" x14ac:dyDescent="0.2">
      <c r="A851" s="11" t="str">
        <f>IF('Anterior-TXT'!A872&lt;&gt;"",LEFT('Anterior-TXT'!A872,15),"")</f>
        <v/>
      </c>
      <c r="B851" s="11" t="str">
        <f>IF('Anterior-TXT'!A872&lt;&gt;"",RIGHT(LEFT('Anterior-TXT'!A872,51),34),"")</f>
        <v/>
      </c>
      <c r="C851" s="12" t="str">
        <f>IF('Anterior-TXT'!A872&lt;&gt;"",VALUE(RIGHT(LEFT('Anterior-TXT'!A872,75),23)),"")</f>
        <v/>
      </c>
      <c r="D851" s="11" t="str">
        <f>IF('Anterior-TXT'!A872&lt;&gt;"",RIGHT(LEFT('Anterior-TXT'!A872,77),1),"")</f>
        <v/>
      </c>
      <c r="E851" s="13" t="str">
        <f>IF('Anterior-TXT'!A872&lt;&gt;"",IF(MOD(VALUE(LEFT(A851,1)),2)=1,IF(D851="D",C851,-C851),IF(D851="C",C851,-C851)),"")</f>
        <v/>
      </c>
    </row>
    <row r="852" spans="1:5" x14ac:dyDescent="0.2">
      <c r="A852" s="11" t="str">
        <f>IF('Anterior-TXT'!A873&lt;&gt;"",LEFT('Anterior-TXT'!A873,15),"")</f>
        <v/>
      </c>
      <c r="B852" s="11" t="str">
        <f>IF('Anterior-TXT'!A873&lt;&gt;"",RIGHT(LEFT('Anterior-TXT'!A873,51),34),"")</f>
        <v/>
      </c>
      <c r="C852" s="12" t="str">
        <f>IF('Anterior-TXT'!A873&lt;&gt;"",VALUE(RIGHT(LEFT('Anterior-TXT'!A873,75),23)),"")</f>
        <v/>
      </c>
      <c r="D852" s="11" t="str">
        <f>IF('Anterior-TXT'!A873&lt;&gt;"",RIGHT(LEFT('Anterior-TXT'!A873,77),1),"")</f>
        <v/>
      </c>
      <c r="E852" s="13" t="str">
        <f>IF('Anterior-TXT'!A873&lt;&gt;"",IF(MOD(VALUE(LEFT(A852,1)),2)=1,IF(D852="D",C852,-C852),IF(D852="C",C852,-C852)),"")</f>
        <v/>
      </c>
    </row>
    <row r="853" spans="1:5" x14ac:dyDescent="0.2">
      <c r="A853" s="11" t="str">
        <f>IF('Anterior-TXT'!A874&lt;&gt;"",LEFT('Anterior-TXT'!A874,15),"")</f>
        <v/>
      </c>
      <c r="B853" s="11" t="str">
        <f>IF('Anterior-TXT'!A874&lt;&gt;"",RIGHT(LEFT('Anterior-TXT'!A874,51),34),"")</f>
        <v/>
      </c>
      <c r="C853" s="12" t="str">
        <f>IF('Anterior-TXT'!A874&lt;&gt;"",VALUE(RIGHT(LEFT('Anterior-TXT'!A874,75),23)),"")</f>
        <v/>
      </c>
      <c r="D853" s="11" t="str">
        <f>IF('Anterior-TXT'!A874&lt;&gt;"",RIGHT(LEFT('Anterior-TXT'!A874,77),1),"")</f>
        <v/>
      </c>
      <c r="E853" s="13" t="str">
        <f>IF('Anterior-TXT'!A874&lt;&gt;"",IF(MOD(VALUE(LEFT(A853,1)),2)=1,IF(D853="D",C853,-C853),IF(D853="C",C853,-C853)),"")</f>
        <v/>
      </c>
    </row>
    <row r="854" spans="1:5" x14ac:dyDescent="0.2">
      <c r="A854" s="11" t="str">
        <f>IF('Anterior-TXT'!A875&lt;&gt;"",LEFT('Anterior-TXT'!A875,15),"")</f>
        <v/>
      </c>
      <c r="B854" s="11" t="str">
        <f>IF('Anterior-TXT'!A875&lt;&gt;"",RIGHT(LEFT('Anterior-TXT'!A875,51),34),"")</f>
        <v/>
      </c>
      <c r="C854" s="12" t="str">
        <f>IF('Anterior-TXT'!A875&lt;&gt;"",VALUE(RIGHT(LEFT('Anterior-TXT'!A875,75),23)),"")</f>
        <v/>
      </c>
      <c r="D854" s="11" t="str">
        <f>IF('Anterior-TXT'!A875&lt;&gt;"",RIGHT(LEFT('Anterior-TXT'!A875,77),1),"")</f>
        <v/>
      </c>
      <c r="E854" s="13" t="str">
        <f>IF('Anterior-TXT'!A875&lt;&gt;"",IF(MOD(VALUE(LEFT(A854,1)),2)=1,IF(D854="D",C854,-C854),IF(D854="C",C854,-C854)),"")</f>
        <v/>
      </c>
    </row>
    <row r="855" spans="1:5" x14ac:dyDescent="0.2">
      <c r="A855" s="11" t="str">
        <f>IF('Anterior-TXT'!A876&lt;&gt;"",LEFT('Anterior-TXT'!A876,15),"")</f>
        <v/>
      </c>
      <c r="B855" s="11" t="str">
        <f>IF('Anterior-TXT'!A876&lt;&gt;"",RIGHT(LEFT('Anterior-TXT'!A876,51),34),"")</f>
        <v/>
      </c>
      <c r="C855" s="12" t="str">
        <f>IF('Anterior-TXT'!A876&lt;&gt;"",VALUE(RIGHT(LEFT('Anterior-TXT'!A876,75),23)),"")</f>
        <v/>
      </c>
      <c r="D855" s="11" t="str">
        <f>IF('Anterior-TXT'!A876&lt;&gt;"",RIGHT(LEFT('Anterior-TXT'!A876,77),1),"")</f>
        <v/>
      </c>
      <c r="E855" s="13" t="str">
        <f>IF('Anterior-TXT'!A876&lt;&gt;"",IF(MOD(VALUE(LEFT(A855,1)),2)=1,IF(D855="D",C855,-C855),IF(D855="C",C855,-C855)),"")</f>
        <v/>
      </c>
    </row>
    <row r="856" spans="1:5" x14ac:dyDescent="0.2">
      <c r="A856" s="11" t="str">
        <f>IF('Anterior-TXT'!A877&lt;&gt;"",LEFT('Anterior-TXT'!A877,15),"")</f>
        <v/>
      </c>
      <c r="B856" s="11" t="str">
        <f>IF('Anterior-TXT'!A877&lt;&gt;"",RIGHT(LEFT('Anterior-TXT'!A877,51),34),"")</f>
        <v/>
      </c>
      <c r="C856" s="12" t="str">
        <f>IF('Anterior-TXT'!A877&lt;&gt;"",VALUE(RIGHT(LEFT('Anterior-TXT'!A877,75),23)),"")</f>
        <v/>
      </c>
      <c r="D856" s="11" t="str">
        <f>IF('Anterior-TXT'!A877&lt;&gt;"",RIGHT(LEFT('Anterior-TXT'!A877,77),1),"")</f>
        <v/>
      </c>
      <c r="E856" s="13" t="str">
        <f>IF('Anterior-TXT'!A877&lt;&gt;"",IF(MOD(VALUE(LEFT(A856,1)),2)=1,IF(D856="D",C856,-C856),IF(D856="C",C856,-C856)),"")</f>
        <v/>
      </c>
    </row>
    <row r="857" spans="1:5" x14ac:dyDescent="0.2">
      <c r="A857" s="11" t="str">
        <f>IF('Anterior-TXT'!A878&lt;&gt;"",LEFT('Anterior-TXT'!A878,15),"")</f>
        <v/>
      </c>
      <c r="B857" s="11" t="str">
        <f>IF('Anterior-TXT'!A878&lt;&gt;"",RIGHT(LEFT('Anterior-TXT'!A878,51),34),"")</f>
        <v/>
      </c>
      <c r="C857" s="12" t="str">
        <f>IF('Anterior-TXT'!A878&lt;&gt;"",VALUE(RIGHT(LEFT('Anterior-TXT'!A878,75),23)),"")</f>
        <v/>
      </c>
      <c r="D857" s="11" t="str">
        <f>IF('Anterior-TXT'!A878&lt;&gt;"",RIGHT(LEFT('Anterior-TXT'!A878,77),1),"")</f>
        <v/>
      </c>
      <c r="E857" s="13" t="str">
        <f>IF('Anterior-TXT'!A878&lt;&gt;"",IF(MOD(VALUE(LEFT(A857,1)),2)=1,IF(D857="D",C857,-C857),IF(D857="C",C857,-C857)),"")</f>
        <v/>
      </c>
    </row>
    <row r="858" spans="1:5" x14ac:dyDescent="0.2">
      <c r="A858" s="11" t="str">
        <f>IF('Anterior-TXT'!A879&lt;&gt;"",LEFT('Anterior-TXT'!A879,15),"")</f>
        <v/>
      </c>
      <c r="B858" s="11" t="str">
        <f>IF('Anterior-TXT'!A879&lt;&gt;"",RIGHT(LEFT('Anterior-TXT'!A879,51),34),"")</f>
        <v/>
      </c>
      <c r="C858" s="12" t="str">
        <f>IF('Anterior-TXT'!A879&lt;&gt;"",VALUE(RIGHT(LEFT('Anterior-TXT'!A879,75),23)),"")</f>
        <v/>
      </c>
      <c r="D858" s="11" t="str">
        <f>IF('Anterior-TXT'!A879&lt;&gt;"",RIGHT(LEFT('Anterior-TXT'!A879,77),1),"")</f>
        <v/>
      </c>
      <c r="E858" s="13" t="str">
        <f>IF('Anterior-TXT'!A879&lt;&gt;"",IF(MOD(VALUE(LEFT(A858,1)),2)=1,IF(D858="D",C858,-C858),IF(D858="C",C858,-C858)),"")</f>
        <v/>
      </c>
    </row>
    <row r="859" spans="1:5" x14ac:dyDescent="0.2">
      <c r="A859" s="11" t="str">
        <f>IF('Anterior-TXT'!A880&lt;&gt;"",LEFT('Anterior-TXT'!A880,15),"")</f>
        <v/>
      </c>
      <c r="B859" s="11" t="str">
        <f>IF('Anterior-TXT'!A880&lt;&gt;"",RIGHT(LEFT('Anterior-TXT'!A880,51),34),"")</f>
        <v/>
      </c>
      <c r="C859" s="12" t="str">
        <f>IF('Anterior-TXT'!A880&lt;&gt;"",VALUE(RIGHT(LEFT('Anterior-TXT'!A880,75),23)),"")</f>
        <v/>
      </c>
      <c r="D859" s="11" t="str">
        <f>IF('Anterior-TXT'!A880&lt;&gt;"",RIGHT(LEFT('Anterior-TXT'!A880,77),1),"")</f>
        <v/>
      </c>
      <c r="E859" s="13" t="str">
        <f>IF('Anterior-TXT'!A880&lt;&gt;"",IF(MOD(VALUE(LEFT(A859,1)),2)=1,IF(D859="D",C859,-C859),IF(D859="C",C859,-C859)),"")</f>
        <v/>
      </c>
    </row>
    <row r="860" spans="1:5" x14ac:dyDescent="0.2">
      <c r="A860" s="11" t="str">
        <f>IF('Anterior-TXT'!A881&lt;&gt;"",LEFT('Anterior-TXT'!A881,15),"")</f>
        <v/>
      </c>
      <c r="B860" s="11" t="str">
        <f>IF('Anterior-TXT'!A881&lt;&gt;"",RIGHT(LEFT('Anterior-TXT'!A881,51),34),"")</f>
        <v/>
      </c>
      <c r="C860" s="12" t="str">
        <f>IF('Anterior-TXT'!A881&lt;&gt;"",VALUE(RIGHT(LEFT('Anterior-TXT'!A881,75),23)),"")</f>
        <v/>
      </c>
      <c r="D860" s="11" t="str">
        <f>IF('Anterior-TXT'!A881&lt;&gt;"",RIGHT(LEFT('Anterior-TXT'!A881,77),1),"")</f>
        <v/>
      </c>
      <c r="E860" s="13" t="str">
        <f>IF('Anterior-TXT'!A881&lt;&gt;"",IF(MOD(VALUE(LEFT(A860,1)),2)=1,IF(D860="D",C860,-C860),IF(D860="C",C860,-C860)),"")</f>
        <v/>
      </c>
    </row>
    <row r="861" spans="1:5" x14ac:dyDescent="0.2">
      <c r="A861" s="11" t="str">
        <f>IF('Anterior-TXT'!A882&lt;&gt;"",LEFT('Anterior-TXT'!A882,15),"")</f>
        <v/>
      </c>
      <c r="B861" s="11" t="str">
        <f>IF('Anterior-TXT'!A882&lt;&gt;"",RIGHT(LEFT('Anterior-TXT'!A882,51),34),"")</f>
        <v/>
      </c>
      <c r="C861" s="12" t="str">
        <f>IF('Anterior-TXT'!A882&lt;&gt;"",VALUE(RIGHT(LEFT('Anterior-TXT'!A882,75),23)),"")</f>
        <v/>
      </c>
      <c r="D861" s="11" t="str">
        <f>IF('Anterior-TXT'!A882&lt;&gt;"",RIGHT(LEFT('Anterior-TXT'!A882,77),1),"")</f>
        <v/>
      </c>
      <c r="E861" s="13" t="str">
        <f>IF('Anterior-TXT'!A882&lt;&gt;"",IF(MOD(VALUE(LEFT(A861,1)),2)=1,IF(D861="D",C861,-C861),IF(D861="C",C861,-C861)),"")</f>
        <v/>
      </c>
    </row>
    <row r="862" spans="1:5" x14ac:dyDescent="0.2">
      <c r="A862" s="11" t="str">
        <f>IF('Anterior-TXT'!A883&lt;&gt;"",LEFT('Anterior-TXT'!A883,15),"")</f>
        <v/>
      </c>
      <c r="B862" s="11" t="str">
        <f>IF('Anterior-TXT'!A883&lt;&gt;"",RIGHT(LEFT('Anterior-TXT'!A883,51),34),"")</f>
        <v/>
      </c>
      <c r="C862" s="12" t="str">
        <f>IF('Anterior-TXT'!A883&lt;&gt;"",VALUE(RIGHT(LEFT('Anterior-TXT'!A883,75),23)),"")</f>
        <v/>
      </c>
      <c r="D862" s="11" t="str">
        <f>IF('Anterior-TXT'!A883&lt;&gt;"",RIGHT(LEFT('Anterior-TXT'!A883,77),1),"")</f>
        <v/>
      </c>
      <c r="E862" s="13" t="str">
        <f>IF('Anterior-TXT'!A883&lt;&gt;"",IF(MOD(VALUE(LEFT(A862,1)),2)=1,IF(D862="D",C862,-C862),IF(D862="C",C862,-C862)),"")</f>
        <v/>
      </c>
    </row>
    <row r="863" spans="1:5" x14ac:dyDescent="0.2">
      <c r="A863" s="11" t="str">
        <f>IF('Anterior-TXT'!A884&lt;&gt;"",LEFT('Anterior-TXT'!A884,15),"")</f>
        <v/>
      </c>
      <c r="B863" s="11" t="str">
        <f>IF('Anterior-TXT'!A884&lt;&gt;"",RIGHT(LEFT('Anterior-TXT'!A884,51),34),"")</f>
        <v/>
      </c>
      <c r="C863" s="12" t="str">
        <f>IF('Anterior-TXT'!A884&lt;&gt;"",VALUE(RIGHT(LEFT('Anterior-TXT'!A884,75),23)),"")</f>
        <v/>
      </c>
      <c r="D863" s="11" t="str">
        <f>IF('Anterior-TXT'!A884&lt;&gt;"",RIGHT(LEFT('Anterior-TXT'!A884,77),1),"")</f>
        <v/>
      </c>
      <c r="E863" s="13" t="str">
        <f>IF('Anterior-TXT'!A884&lt;&gt;"",IF(MOD(VALUE(LEFT(A863,1)),2)=1,IF(D863="D",C863,-C863),IF(D863="C",C863,-C863)),"")</f>
        <v/>
      </c>
    </row>
    <row r="864" spans="1:5" x14ac:dyDescent="0.2">
      <c r="A864" s="11" t="str">
        <f>IF('Anterior-TXT'!A885&lt;&gt;"",LEFT('Anterior-TXT'!A885,15),"")</f>
        <v/>
      </c>
      <c r="B864" s="11" t="str">
        <f>IF('Anterior-TXT'!A885&lt;&gt;"",RIGHT(LEFT('Anterior-TXT'!A885,51),34),"")</f>
        <v/>
      </c>
      <c r="C864" s="12" t="str">
        <f>IF('Anterior-TXT'!A885&lt;&gt;"",VALUE(RIGHT(LEFT('Anterior-TXT'!A885,75),23)),"")</f>
        <v/>
      </c>
      <c r="D864" s="11" t="str">
        <f>IF('Anterior-TXT'!A885&lt;&gt;"",RIGHT(LEFT('Anterior-TXT'!A885,77),1),"")</f>
        <v/>
      </c>
      <c r="E864" s="13" t="str">
        <f>IF('Anterior-TXT'!A885&lt;&gt;"",IF(MOD(VALUE(LEFT(A864,1)),2)=1,IF(D864="D",C864,-C864),IF(D864="C",C864,-C864)),"")</f>
        <v/>
      </c>
    </row>
    <row r="865" spans="1:5" x14ac:dyDescent="0.2">
      <c r="A865" s="11" t="str">
        <f>IF('Anterior-TXT'!A886&lt;&gt;"",LEFT('Anterior-TXT'!A886,15),"")</f>
        <v/>
      </c>
      <c r="B865" s="11" t="str">
        <f>IF('Anterior-TXT'!A886&lt;&gt;"",RIGHT(LEFT('Anterior-TXT'!A886,51),34),"")</f>
        <v/>
      </c>
      <c r="C865" s="12" t="str">
        <f>IF('Anterior-TXT'!A886&lt;&gt;"",VALUE(RIGHT(LEFT('Anterior-TXT'!A886,75),23)),"")</f>
        <v/>
      </c>
      <c r="D865" s="11" t="str">
        <f>IF('Anterior-TXT'!A886&lt;&gt;"",RIGHT(LEFT('Anterior-TXT'!A886,77),1),"")</f>
        <v/>
      </c>
      <c r="E865" s="13" t="str">
        <f>IF('Anterior-TXT'!A886&lt;&gt;"",IF(MOD(VALUE(LEFT(A865,1)),2)=1,IF(D865="D",C865,-C865),IF(D865="C",C865,-C865)),"")</f>
        <v/>
      </c>
    </row>
    <row r="866" spans="1:5" x14ac:dyDescent="0.2">
      <c r="A866" s="11" t="str">
        <f>IF('Anterior-TXT'!A887&lt;&gt;"",LEFT('Anterior-TXT'!A887,15),"")</f>
        <v/>
      </c>
      <c r="B866" s="11" t="str">
        <f>IF('Anterior-TXT'!A887&lt;&gt;"",RIGHT(LEFT('Anterior-TXT'!A887,51),34),"")</f>
        <v/>
      </c>
      <c r="C866" s="12" t="str">
        <f>IF('Anterior-TXT'!A887&lt;&gt;"",VALUE(RIGHT(LEFT('Anterior-TXT'!A887,75),23)),"")</f>
        <v/>
      </c>
      <c r="D866" s="11" t="str">
        <f>IF('Anterior-TXT'!A887&lt;&gt;"",RIGHT(LEFT('Anterior-TXT'!A887,77),1),"")</f>
        <v/>
      </c>
      <c r="E866" s="13" t="str">
        <f>IF('Anterior-TXT'!A887&lt;&gt;"",IF(MOD(VALUE(LEFT(A866,1)),2)=1,IF(D866="D",C866,-C866),IF(D866="C",C866,-C866)),"")</f>
        <v/>
      </c>
    </row>
    <row r="867" spans="1:5" x14ac:dyDescent="0.2">
      <c r="A867" s="11" t="str">
        <f>IF('Anterior-TXT'!A888&lt;&gt;"",LEFT('Anterior-TXT'!A888,15),"")</f>
        <v/>
      </c>
      <c r="B867" s="11" t="str">
        <f>IF('Anterior-TXT'!A888&lt;&gt;"",RIGHT(LEFT('Anterior-TXT'!A888,51),34),"")</f>
        <v/>
      </c>
      <c r="C867" s="12" t="str">
        <f>IF('Anterior-TXT'!A888&lt;&gt;"",VALUE(RIGHT(LEFT('Anterior-TXT'!A888,75),23)),"")</f>
        <v/>
      </c>
      <c r="D867" s="11" t="str">
        <f>IF('Anterior-TXT'!A888&lt;&gt;"",RIGHT(LEFT('Anterior-TXT'!A888,77),1),"")</f>
        <v/>
      </c>
      <c r="E867" s="13" t="str">
        <f>IF('Anterior-TXT'!A888&lt;&gt;"",IF(MOD(VALUE(LEFT(A867,1)),2)=1,IF(D867="D",C867,-C867),IF(D867="C",C867,-C867)),"")</f>
        <v/>
      </c>
    </row>
    <row r="868" spans="1:5" x14ac:dyDescent="0.2">
      <c r="A868" s="11" t="str">
        <f>IF('Anterior-TXT'!A889&lt;&gt;"",LEFT('Anterior-TXT'!A889,15),"")</f>
        <v/>
      </c>
      <c r="B868" s="11" t="str">
        <f>IF('Anterior-TXT'!A889&lt;&gt;"",RIGHT(LEFT('Anterior-TXT'!A889,51),34),"")</f>
        <v/>
      </c>
      <c r="C868" s="12" t="str">
        <f>IF('Anterior-TXT'!A889&lt;&gt;"",VALUE(RIGHT(LEFT('Anterior-TXT'!A889,75),23)),"")</f>
        <v/>
      </c>
      <c r="D868" s="11" t="str">
        <f>IF('Anterior-TXT'!A889&lt;&gt;"",RIGHT(LEFT('Anterior-TXT'!A889,77),1),"")</f>
        <v/>
      </c>
      <c r="E868" s="13" t="str">
        <f>IF('Anterior-TXT'!A889&lt;&gt;"",IF(MOD(VALUE(LEFT(A868,1)),2)=1,IF(D868="D",C868,-C868),IF(D868="C",C868,-C868)),"")</f>
        <v/>
      </c>
    </row>
    <row r="869" spans="1:5" x14ac:dyDescent="0.2">
      <c r="A869" s="11" t="str">
        <f>IF('Anterior-TXT'!A890&lt;&gt;"",LEFT('Anterior-TXT'!A890,15),"")</f>
        <v/>
      </c>
      <c r="B869" s="11" t="str">
        <f>IF('Anterior-TXT'!A890&lt;&gt;"",RIGHT(LEFT('Anterior-TXT'!A890,51),34),"")</f>
        <v/>
      </c>
      <c r="C869" s="12" t="str">
        <f>IF('Anterior-TXT'!A890&lt;&gt;"",VALUE(RIGHT(LEFT('Anterior-TXT'!A890,75),23)),"")</f>
        <v/>
      </c>
      <c r="D869" s="11" t="str">
        <f>IF('Anterior-TXT'!A890&lt;&gt;"",RIGHT(LEFT('Anterior-TXT'!A890,77),1),"")</f>
        <v/>
      </c>
      <c r="E869" s="13" t="str">
        <f>IF('Anterior-TXT'!A890&lt;&gt;"",IF(MOD(VALUE(LEFT(A869,1)),2)=1,IF(D869="D",C869,-C869),IF(D869="C",C869,-C869)),"")</f>
        <v/>
      </c>
    </row>
    <row r="870" spans="1:5" x14ac:dyDescent="0.2">
      <c r="A870" s="11" t="str">
        <f>IF('Anterior-TXT'!A891&lt;&gt;"",LEFT('Anterior-TXT'!A891,15),"")</f>
        <v/>
      </c>
      <c r="B870" s="11" t="str">
        <f>IF('Anterior-TXT'!A891&lt;&gt;"",RIGHT(LEFT('Anterior-TXT'!A891,51),34),"")</f>
        <v/>
      </c>
      <c r="C870" s="12" t="str">
        <f>IF('Anterior-TXT'!A891&lt;&gt;"",VALUE(RIGHT(LEFT('Anterior-TXT'!A891,75),23)),"")</f>
        <v/>
      </c>
      <c r="D870" s="11" t="str">
        <f>IF('Anterior-TXT'!A891&lt;&gt;"",RIGHT(LEFT('Anterior-TXT'!A891,77),1),"")</f>
        <v/>
      </c>
      <c r="E870" s="13" t="str">
        <f>IF('Anterior-TXT'!A891&lt;&gt;"",IF(MOD(VALUE(LEFT(A870,1)),2)=1,IF(D870="D",C870,-C870),IF(D870="C",C870,-C870)),"")</f>
        <v/>
      </c>
    </row>
    <row r="871" spans="1:5" x14ac:dyDescent="0.2">
      <c r="A871" s="11" t="str">
        <f>IF('Anterior-TXT'!A892&lt;&gt;"",LEFT('Anterior-TXT'!A892,15),"")</f>
        <v/>
      </c>
      <c r="B871" s="11" t="str">
        <f>IF('Anterior-TXT'!A892&lt;&gt;"",RIGHT(LEFT('Anterior-TXT'!A892,51),34),"")</f>
        <v/>
      </c>
      <c r="C871" s="12" t="str">
        <f>IF('Anterior-TXT'!A892&lt;&gt;"",VALUE(RIGHT(LEFT('Anterior-TXT'!A892,75),23)),"")</f>
        <v/>
      </c>
      <c r="D871" s="11" t="str">
        <f>IF('Anterior-TXT'!A892&lt;&gt;"",RIGHT(LEFT('Anterior-TXT'!A892,77),1),"")</f>
        <v/>
      </c>
      <c r="E871" s="13" t="str">
        <f>IF('Anterior-TXT'!A892&lt;&gt;"",IF(MOD(VALUE(LEFT(A871,1)),2)=1,IF(D871="D",C871,-C871),IF(D871="C",C871,-C871)),"")</f>
        <v/>
      </c>
    </row>
    <row r="872" spans="1:5" x14ac:dyDescent="0.2">
      <c r="A872" s="11" t="str">
        <f>IF('Anterior-TXT'!A893&lt;&gt;"",LEFT('Anterior-TXT'!A893,15),"")</f>
        <v/>
      </c>
      <c r="B872" s="11" t="str">
        <f>IF('Anterior-TXT'!A893&lt;&gt;"",RIGHT(LEFT('Anterior-TXT'!A893,51),34),"")</f>
        <v/>
      </c>
      <c r="C872" s="12" t="str">
        <f>IF('Anterior-TXT'!A893&lt;&gt;"",VALUE(RIGHT(LEFT('Anterior-TXT'!A893,75),23)),"")</f>
        <v/>
      </c>
      <c r="D872" s="11" t="str">
        <f>IF('Anterior-TXT'!A893&lt;&gt;"",RIGHT(LEFT('Anterior-TXT'!A893,77),1),"")</f>
        <v/>
      </c>
      <c r="E872" s="13" t="str">
        <f>IF('Anterior-TXT'!A893&lt;&gt;"",IF(MOD(VALUE(LEFT(A872,1)),2)=1,IF(D872="D",C872,-C872),IF(D872="C",C872,-C872)),"")</f>
        <v/>
      </c>
    </row>
    <row r="873" spans="1:5" x14ac:dyDescent="0.2">
      <c r="A873" s="11" t="str">
        <f>IF('Anterior-TXT'!A894&lt;&gt;"",LEFT('Anterior-TXT'!A894,15),"")</f>
        <v/>
      </c>
      <c r="B873" s="11" t="str">
        <f>IF('Anterior-TXT'!A894&lt;&gt;"",RIGHT(LEFT('Anterior-TXT'!A894,51),34),"")</f>
        <v/>
      </c>
      <c r="C873" s="12" t="str">
        <f>IF('Anterior-TXT'!A894&lt;&gt;"",VALUE(RIGHT(LEFT('Anterior-TXT'!A894,75),23)),"")</f>
        <v/>
      </c>
      <c r="D873" s="11" t="str">
        <f>IF('Anterior-TXT'!A894&lt;&gt;"",RIGHT(LEFT('Anterior-TXT'!A894,77),1),"")</f>
        <v/>
      </c>
      <c r="E873" s="13" t="str">
        <f>IF('Anterior-TXT'!A894&lt;&gt;"",IF(MOD(VALUE(LEFT(A873,1)),2)=1,IF(D873="D",C873,-C873),IF(D873="C",C873,-C873)),"")</f>
        <v/>
      </c>
    </row>
    <row r="874" spans="1:5" x14ac:dyDescent="0.2">
      <c r="A874" s="11" t="str">
        <f>IF('Anterior-TXT'!A895&lt;&gt;"",LEFT('Anterior-TXT'!A895,15),"")</f>
        <v/>
      </c>
      <c r="B874" s="11" t="str">
        <f>IF('Anterior-TXT'!A895&lt;&gt;"",RIGHT(LEFT('Anterior-TXT'!A895,51),34),"")</f>
        <v/>
      </c>
      <c r="C874" s="12" t="str">
        <f>IF('Anterior-TXT'!A895&lt;&gt;"",VALUE(RIGHT(LEFT('Anterior-TXT'!A895,75),23)),"")</f>
        <v/>
      </c>
      <c r="D874" s="11" t="str">
        <f>IF('Anterior-TXT'!A895&lt;&gt;"",RIGHT(LEFT('Anterior-TXT'!A895,77),1),"")</f>
        <v/>
      </c>
      <c r="E874" s="13" t="str">
        <f>IF('Anterior-TXT'!A895&lt;&gt;"",IF(MOD(VALUE(LEFT(A874,1)),2)=1,IF(D874="D",C874,-C874),IF(D874="C",C874,-C874)),"")</f>
        <v/>
      </c>
    </row>
    <row r="875" spans="1:5" x14ac:dyDescent="0.2">
      <c r="A875" s="11" t="str">
        <f>IF('Anterior-TXT'!A896&lt;&gt;"",LEFT('Anterior-TXT'!A896,15),"")</f>
        <v/>
      </c>
      <c r="B875" s="11" t="str">
        <f>IF('Anterior-TXT'!A896&lt;&gt;"",RIGHT(LEFT('Anterior-TXT'!A896,51),34),"")</f>
        <v/>
      </c>
      <c r="C875" s="12" t="str">
        <f>IF('Anterior-TXT'!A896&lt;&gt;"",VALUE(RIGHT(LEFT('Anterior-TXT'!A896,75),23)),"")</f>
        <v/>
      </c>
      <c r="D875" s="11" t="str">
        <f>IF('Anterior-TXT'!A896&lt;&gt;"",RIGHT(LEFT('Anterior-TXT'!A896,77),1),"")</f>
        <v/>
      </c>
      <c r="E875" s="13" t="str">
        <f>IF('Anterior-TXT'!A896&lt;&gt;"",IF(MOD(VALUE(LEFT(A875,1)),2)=1,IF(D875="D",C875,-C875),IF(D875="C",C875,-C875)),"")</f>
        <v/>
      </c>
    </row>
    <row r="876" spans="1:5" x14ac:dyDescent="0.2">
      <c r="A876" s="11" t="str">
        <f>IF('Anterior-TXT'!A897&lt;&gt;"",LEFT('Anterior-TXT'!A897,15),"")</f>
        <v/>
      </c>
      <c r="B876" s="11" t="str">
        <f>IF('Anterior-TXT'!A897&lt;&gt;"",RIGHT(LEFT('Anterior-TXT'!A897,51),34),"")</f>
        <v/>
      </c>
      <c r="C876" s="12" t="str">
        <f>IF('Anterior-TXT'!A897&lt;&gt;"",VALUE(RIGHT(LEFT('Anterior-TXT'!A897,75),23)),"")</f>
        <v/>
      </c>
      <c r="D876" s="11" t="str">
        <f>IF('Anterior-TXT'!A897&lt;&gt;"",RIGHT(LEFT('Anterior-TXT'!A897,77),1),"")</f>
        <v/>
      </c>
      <c r="E876" s="13" t="str">
        <f>IF('Anterior-TXT'!A897&lt;&gt;"",IF(MOD(VALUE(LEFT(A876,1)),2)=1,IF(D876="D",C876,-C876),IF(D876="C",C876,-C876)),"")</f>
        <v/>
      </c>
    </row>
    <row r="877" spans="1:5" x14ac:dyDescent="0.2">
      <c r="A877" s="11" t="str">
        <f>IF('Anterior-TXT'!A898&lt;&gt;"",LEFT('Anterior-TXT'!A898,15),"")</f>
        <v/>
      </c>
      <c r="B877" s="11" t="str">
        <f>IF('Anterior-TXT'!A898&lt;&gt;"",RIGHT(LEFT('Anterior-TXT'!A898,51),34),"")</f>
        <v/>
      </c>
      <c r="C877" s="12" t="str">
        <f>IF('Anterior-TXT'!A898&lt;&gt;"",VALUE(RIGHT(LEFT('Anterior-TXT'!A898,75),23)),"")</f>
        <v/>
      </c>
      <c r="D877" s="11" t="str">
        <f>IF('Anterior-TXT'!A898&lt;&gt;"",RIGHT(LEFT('Anterior-TXT'!A898,77),1),"")</f>
        <v/>
      </c>
      <c r="E877" s="13" t="str">
        <f>IF('Anterior-TXT'!A898&lt;&gt;"",IF(MOD(VALUE(LEFT(A877,1)),2)=1,IF(D877="D",C877,-C877),IF(D877="C",C877,-C877)),"")</f>
        <v/>
      </c>
    </row>
    <row r="878" spans="1:5" x14ac:dyDescent="0.2">
      <c r="A878" s="11" t="str">
        <f>IF('Anterior-TXT'!A899&lt;&gt;"",LEFT('Anterior-TXT'!A899,15),"")</f>
        <v/>
      </c>
      <c r="B878" s="11" t="str">
        <f>IF('Anterior-TXT'!A899&lt;&gt;"",RIGHT(LEFT('Anterior-TXT'!A899,51),34),"")</f>
        <v/>
      </c>
      <c r="C878" s="12" t="str">
        <f>IF('Anterior-TXT'!A899&lt;&gt;"",VALUE(RIGHT(LEFT('Anterior-TXT'!A899,75),23)),"")</f>
        <v/>
      </c>
      <c r="D878" s="11" t="str">
        <f>IF('Anterior-TXT'!A899&lt;&gt;"",RIGHT(LEFT('Anterior-TXT'!A899,77),1),"")</f>
        <v/>
      </c>
      <c r="E878" s="13" t="str">
        <f>IF('Anterior-TXT'!A899&lt;&gt;"",IF(MOD(VALUE(LEFT(A878,1)),2)=1,IF(D878="D",C878,-C878),IF(D878="C",C878,-C878)),"")</f>
        <v/>
      </c>
    </row>
    <row r="879" spans="1:5" x14ac:dyDescent="0.2">
      <c r="A879" s="11" t="str">
        <f>IF('Anterior-TXT'!A900&lt;&gt;"",LEFT('Anterior-TXT'!A900,15),"")</f>
        <v/>
      </c>
      <c r="B879" s="11" t="str">
        <f>IF('Anterior-TXT'!A900&lt;&gt;"",RIGHT(LEFT('Anterior-TXT'!A900,51),34),"")</f>
        <v/>
      </c>
      <c r="C879" s="12" t="str">
        <f>IF('Anterior-TXT'!A900&lt;&gt;"",VALUE(RIGHT(LEFT('Anterior-TXT'!A900,75),23)),"")</f>
        <v/>
      </c>
      <c r="D879" s="11" t="str">
        <f>IF('Anterior-TXT'!A900&lt;&gt;"",RIGHT(LEFT('Anterior-TXT'!A900,77),1),"")</f>
        <v/>
      </c>
      <c r="E879" s="13" t="str">
        <f>IF('Anterior-TXT'!A900&lt;&gt;"",IF(MOD(VALUE(LEFT(A879,1)),2)=1,IF(D879="D",C879,-C879),IF(D879="C",C879,-C879)),"")</f>
        <v/>
      </c>
    </row>
    <row r="880" spans="1:5" x14ac:dyDescent="0.2">
      <c r="A880" s="11" t="str">
        <f>IF('Anterior-TXT'!A901&lt;&gt;"",LEFT('Anterior-TXT'!A901,15),"")</f>
        <v/>
      </c>
      <c r="B880" s="11" t="str">
        <f>IF('Anterior-TXT'!A901&lt;&gt;"",RIGHT(LEFT('Anterior-TXT'!A901,51),34),"")</f>
        <v/>
      </c>
      <c r="C880" s="12" t="str">
        <f>IF('Anterior-TXT'!A901&lt;&gt;"",VALUE(RIGHT(LEFT('Anterior-TXT'!A901,75),23)),"")</f>
        <v/>
      </c>
      <c r="D880" s="11" t="str">
        <f>IF('Anterior-TXT'!A901&lt;&gt;"",RIGHT(LEFT('Anterior-TXT'!A901,77),1),"")</f>
        <v/>
      </c>
      <c r="E880" s="13" t="str">
        <f>IF('Anterior-TXT'!A901&lt;&gt;"",IF(MOD(VALUE(LEFT(A880,1)),2)=1,IF(D880="D",C880,-C880),IF(D880="C",C880,-C880)),"")</f>
        <v/>
      </c>
    </row>
    <row r="881" spans="1:5" x14ac:dyDescent="0.2">
      <c r="A881" s="11" t="str">
        <f>IF('Anterior-TXT'!A902&lt;&gt;"",LEFT('Anterior-TXT'!A902,15),"")</f>
        <v/>
      </c>
      <c r="B881" s="11" t="str">
        <f>IF('Anterior-TXT'!A902&lt;&gt;"",RIGHT(LEFT('Anterior-TXT'!A902,51),34),"")</f>
        <v/>
      </c>
      <c r="C881" s="12" t="str">
        <f>IF('Anterior-TXT'!A902&lt;&gt;"",VALUE(RIGHT(LEFT('Anterior-TXT'!A902,75),23)),"")</f>
        <v/>
      </c>
      <c r="D881" s="11" t="str">
        <f>IF('Anterior-TXT'!A902&lt;&gt;"",RIGHT(LEFT('Anterior-TXT'!A902,77),1),"")</f>
        <v/>
      </c>
      <c r="E881" s="13" t="str">
        <f>IF('Anterior-TXT'!A902&lt;&gt;"",IF(MOD(VALUE(LEFT(A881,1)),2)=1,IF(D881="D",C881,-C881),IF(D881="C",C881,-C881)),"")</f>
        <v/>
      </c>
    </row>
    <row r="882" spans="1:5" x14ac:dyDescent="0.2">
      <c r="A882" s="11" t="str">
        <f>IF('Anterior-TXT'!A903&lt;&gt;"",LEFT('Anterior-TXT'!A903,15),"")</f>
        <v/>
      </c>
      <c r="B882" s="11" t="str">
        <f>IF('Anterior-TXT'!A903&lt;&gt;"",RIGHT(LEFT('Anterior-TXT'!A903,51),34),"")</f>
        <v/>
      </c>
      <c r="C882" s="12" t="str">
        <f>IF('Anterior-TXT'!A903&lt;&gt;"",VALUE(RIGHT(LEFT('Anterior-TXT'!A903,75),23)),"")</f>
        <v/>
      </c>
      <c r="D882" s="11" t="str">
        <f>IF('Anterior-TXT'!A903&lt;&gt;"",RIGHT(LEFT('Anterior-TXT'!A903,77),1),"")</f>
        <v/>
      </c>
      <c r="E882" s="13" t="str">
        <f>IF('Anterior-TXT'!A903&lt;&gt;"",IF(MOD(VALUE(LEFT(A882,1)),2)=1,IF(D882="D",C882,-C882),IF(D882="C",C882,-C882)),"")</f>
        <v/>
      </c>
    </row>
    <row r="883" spans="1:5" x14ac:dyDescent="0.2">
      <c r="A883" s="11" t="str">
        <f>IF('Anterior-TXT'!A904&lt;&gt;"",LEFT('Anterior-TXT'!A904,15),"")</f>
        <v/>
      </c>
      <c r="B883" s="11" t="str">
        <f>IF('Anterior-TXT'!A904&lt;&gt;"",RIGHT(LEFT('Anterior-TXT'!A904,51),34),"")</f>
        <v/>
      </c>
      <c r="C883" s="12" t="str">
        <f>IF('Anterior-TXT'!A904&lt;&gt;"",VALUE(RIGHT(LEFT('Anterior-TXT'!A904,75),23)),"")</f>
        <v/>
      </c>
      <c r="D883" s="11" t="str">
        <f>IF('Anterior-TXT'!A904&lt;&gt;"",RIGHT(LEFT('Anterior-TXT'!A904,77),1),"")</f>
        <v/>
      </c>
      <c r="E883" s="13" t="str">
        <f>IF('Anterior-TXT'!A904&lt;&gt;"",IF(MOD(VALUE(LEFT(A883,1)),2)=1,IF(D883="D",C883,-C883),IF(D883="C",C883,-C883)),"")</f>
        <v/>
      </c>
    </row>
    <row r="884" spans="1:5" x14ac:dyDescent="0.2">
      <c r="A884" s="11" t="str">
        <f>IF('Anterior-TXT'!A905&lt;&gt;"",LEFT('Anterior-TXT'!A905,15),"")</f>
        <v/>
      </c>
      <c r="B884" s="11" t="str">
        <f>IF('Anterior-TXT'!A905&lt;&gt;"",RIGHT(LEFT('Anterior-TXT'!A905,51),34),"")</f>
        <v/>
      </c>
      <c r="C884" s="12" t="str">
        <f>IF('Anterior-TXT'!A905&lt;&gt;"",VALUE(RIGHT(LEFT('Anterior-TXT'!A905,75),23)),"")</f>
        <v/>
      </c>
      <c r="D884" s="11" t="str">
        <f>IF('Anterior-TXT'!A905&lt;&gt;"",RIGHT(LEFT('Anterior-TXT'!A905,77),1),"")</f>
        <v/>
      </c>
      <c r="E884" s="13" t="str">
        <f>IF('Anterior-TXT'!A905&lt;&gt;"",IF(MOD(VALUE(LEFT(A884,1)),2)=1,IF(D884="D",C884,-C884),IF(D884="C",C884,-C884)),"")</f>
        <v/>
      </c>
    </row>
    <row r="885" spans="1:5" x14ac:dyDescent="0.2">
      <c r="A885" s="11" t="str">
        <f>IF('Anterior-TXT'!A906&lt;&gt;"",LEFT('Anterior-TXT'!A906,15),"")</f>
        <v/>
      </c>
      <c r="B885" s="11" t="str">
        <f>IF('Anterior-TXT'!A906&lt;&gt;"",RIGHT(LEFT('Anterior-TXT'!A906,51),34),"")</f>
        <v/>
      </c>
      <c r="C885" s="12" t="str">
        <f>IF('Anterior-TXT'!A906&lt;&gt;"",VALUE(RIGHT(LEFT('Anterior-TXT'!A906,75),23)),"")</f>
        <v/>
      </c>
      <c r="D885" s="11" t="str">
        <f>IF('Anterior-TXT'!A906&lt;&gt;"",RIGHT(LEFT('Anterior-TXT'!A906,77),1),"")</f>
        <v/>
      </c>
      <c r="E885" s="13" t="str">
        <f>IF('Anterior-TXT'!A906&lt;&gt;"",IF(MOD(VALUE(LEFT(A885,1)),2)=1,IF(D885="D",C885,-C885),IF(D885="C",C885,-C885)),"")</f>
        <v/>
      </c>
    </row>
    <row r="886" spans="1:5" x14ac:dyDescent="0.2">
      <c r="A886" s="11" t="str">
        <f>IF('Anterior-TXT'!A907&lt;&gt;"",LEFT('Anterior-TXT'!A907,15),"")</f>
        <v/>
      </c>
      <c r="B886" s="11" t="str">
        <f>IF('Anterior-TXT'!A907&lt;&gt;"",RIGHT(LEFT('Anterior-TXT'!A907,51),34),"")</f>
        <v/>
      </c>
      <c r="C886" s="12" t="str">
        <f>IF('Anterior-TXT'!A907&lt;&gt;"",VALUE(RIGHT(LEFT('Anterior-TXT'!A907,75),23)),"")</f>
        <v/>
      </c>
      <c r="D886" s="11" t="str">
        <f>IF('Anterior-TXT'!A907&lt;&gt;"",RIGHT(LEFT('Anterior-TXT'!A907,77),1),"")</f>
        <v/>
      </c>
      <c r="E886" s="13" t="str">
        <f>IF('Anterior-TXT'!A907&lt;&gt;"",IF(MOD(VALUE(LEFT(A886,1)),2)=1,IF(D886="D",C886,-C886),IF(D886="C",C886,-C886)),"")</f>
        <v/>
      </c>
    </row>
    <row r="887" spans="1:5" x14ac:dyDescent="0.2">
      <c r="A887" s="11" t="str">
        <f>IF('Anterior-TXT'!A908&lt;&gt;"",LEFT('Anterior-TXT'!A908,15),"")</f>
        <v/>
      </c>
      <c r="B887" s="11" t="str">
        <f>IF('Anterior-TXT'!A908&lt;&gt;"",RIGHT(LEFT('Anterior-TXT'!A908,51),34),"")</f>
        <v/>
      </c>
      <c r="C887" s="12" t="str">
        <f>IF('Anterior-TXT'!A908&lt;&gt;"",VALUE(RIGHT(LEFT('Anterior-TXT'!A908,75),23)),"")</f>
        <v/>
      </c>
      <c r="D887" s="11" t="str">
        <f>IF('Anterior-TXT'!A908&lt;&gt;"",RIGHT(LEFT('Anterior-TXT'!A908,77),1),"")</f>
        <v/>
      </c>
      <c r="E887" s="13" t="str">
        <f>IF('Anterior-TXT'!A908&lt;&gt;"",IF(MOD(VALUE(LEFT(A887,1)),2)=1,IF(D887="D",C887,-C887),IF(D887="C",C887,-C887)),"")</f>
        <v/>
      </c>
    </row>
    <row r="888" spans="1:5" x14ac:dyDescent="0.2">
      <c r="A888" s="11" t="str">
        <f>IF('Anterior-TXT'!A909&lt;&gt;"",LEFT('Anterior-TXT'!A909,15),"")</f>
        <v/>
      </c>
      <c r="B888" s="11" t="str">
        <f>IF('Anterior-TXT'!A909&lt;&gt;"",RIGHT(LEFT('Anterior-TXT'!A909,51),34),"")</f>
        <v/>
      </c>
      <c r="C888" s="12" t="str">
        <f>IF('Anterior-TXT'!A909&lt;&gt;"",VALUE(RIGHT(LEFT('Anterior-TXT'!A909,75),23)),"")</f>
        <v/>
      </c>
      <c r="D888" s="11" t="str">
        <f>IF('Anterior-TXT'!A909&lt;&gt;"",RIGHT(LEFT('Anterior-TXT'!A909,77),1),"")</f>
        <v/>
      </c>
      <c r="E888" s="13" t="str">
        <f>IF('Anterior-TXT'!A909&lt;&gt;"",IF(MOD(VALUE(LEFT(A888,1)),2)=1,IF(D888="D",C888,-C888),IF(D888="C",C888,-C888)),"")</f>
        <v/>
      </c>
    </row>
    <row r="889" spans="1:5" x14ac:dyDescent="0.2">
      <c r="A889" s="11" t="str">
        <f>IF('Anterior-TXT'!A910&lt;&gt;"",LEFT('Anterior-TXT'!A910,15),"")</f>
        <v/>
      </c>
      <c r="B889" s="11" t="str">
        <f>IF('Anterior-TXT'!A910&lt;&gt;"",RIGHT(LEFT('Anterior-TXT'!A910,51),34),"")</f>
        <v/>
      </c>
      <c r="C889" s="12" t="str">
        <f>IF('Anterior-TXT'!A910&lt;&gt;"",VALUE(RIGHT(LEFT('Anterior-TXT'!A910,75),23)),"")</f>
        <v/>
      </c>
      <c r="D889" s="11" t="str">
        <f>IF('Anterior-TXT'!A910&lt;&gt;"",RIGHT(LEFT('Anterior-TXT'!A910,77),1),"")</f>
        <v/>
      </c>
      <c r="E889" s="13" t="str">
        <f>IF('Anterior-TXT'!A910&lt;&gt;"",IF(MOD(VALUE(LEFT(A889,1)),2)=1,IF(D889="D",C889,-C889),IF(D889="C",C889,-C889)),"")</f>
        <v/>
      </c>
    </row>
    <row r="890" spans="1:5" x14ac:dyDescent="0.2">
      <c r="A890" s="11" t="str">
        <f>IF('Anterior-TXT'!A911&lt;&gt;"",LEFT('Anterior-TXT'!A911,15),"")</f>
        <v/>
      </c>
      <c r="B890" s="11" t="str">
        <f>IF('Anterior-TXT'!A911&lt;&gt;"",RIGHT(LEFT('Anterior-TXT'!A911,51),34),"")</f>
        <v/>
      </c>
      <c r="C890" s="12" t="str">
        <f>IF('Anterior-TXT'!A911&lt;&gt;"",VALUE(RIGHT(LEFT('Anterior-TXT'!A911,75),23)),"")</f>
        <v/>
      </c>
      <c r="D890" s="11" t="str">
        <f>IF('Anterior-TXT'!A911&lt;&gt;"",RIGHT(LEFT('Anterior-TXT'!A911,77),1),"")</f>
        <v/>
      </c>
      <c r="E890" s="13" t="str">
        <f>IF('Anterior-TXT'!A911&lt;&gt;"",IF(MOD(VALUE(LEFT(A890,1)),2)=1,IF(D890="D",C890,-C890),IF(D890="C",C890,-C890)),"")</f>
        <v/>
      </c>
    </row>
    <row r="891" spans="1:5" x14ac:dyDescent="0.2">
      <c r="A891" s="11" t="str">
        <f>IF('Anterior-TXT'!A912&lt;&gt;"",LEFT('Anterior-TXT'!A912,15),"")</f>
        <v/>
      </c>
      <c r="B891" s="11" t="str">
        <f>IF('Anterior-TXT'!A912&lt;&gt;"",RIGHT(LEFT('Anterior-TXT'!A912,51),34),"")</f>
        <v/>
      </c>
      <c r="C891" s="12" t="str">
        <f>IF('Anterior-TXT'!A912&lt;&gt;"",VALUE(RIGHT(LEFT('Anterior-TXT'!A912,75),23)),"")</f>
        <v/>
      </c>
      <c r="D891" s="11" t="str">
        <f>IF('Anterior-TXT'!A912&lt;&gt;"",RIGHT(LEFT('Anterior-TXT'!A912,77),1),"")</f>
        <v/>
      </c>
      <c r="E891" s="13" t="str">
        <f>IF('Anterior-TXT'!A912&lt;&gt;"",IF(MOD(VALUE(LEFT(A891,1)),2)=1,IF(D891="D",C891,-C891),IF(D891="C",C891,-C891)),"")</f>
        <v/>
      </c>
    </row>
    <row r="892" spans="1:5" x14ac:dyDescent="0.2">
      <c r="A892" s="11" t="str">
        <f>IF('Anterior-TXT'!A913&lt;&gt;"",LEFT('Anterior-TXT'!A913,15),"")</f>
        <v/>
      </c>
      <c r="B892" s="11" t="str">
        <f>IF('Anterior-TXT'!A913&lt;&gt;"",RIGHT(LEFT('Anterior-TXT'!A913,51),34),"")</f>
        <v/>
      </c>
      <c r="C892" s="12" t="str">
        <f>IF('Anterior-TXT'!A913&lt;&gt;"",VALUE(RIGHT(LEFT('Anterior-TXT'!A913,75),23)),"")</f>
        <v/>
      </c>
      <c r="D892" s="11" t="str">
        <f>IF('Anterior-TXT'!A913&lt;&gt;"",RIGHT(LEFT('Anterior-TXT'!A913,77),1),"")</f>
        <v/>
      </c>
      <c r="E892" s="13" t="str">
        <f>IF('Anterior-TXT'!A913&lt;&gt;"",IF(MOD(VALUE(LEFT(A892,1)),2)=1,IF(D892="D",C892,-C892),IF(D892="C",C892,-C892)),"")</f>
        <v/>
      </c>
    </row>
    <row r="893" spans="1:5" x14ac:dyDescent="0.2">
      <c r="A893" s="11" t="str">
        <f>IF('Anterior-TXT'!A914&lt;&gt;"",LEFT('Anterior-TXT'!A914,15),"")</f>
        <v/>
      </c>
      <c r="B893" s="11" t="str">
        <f>IF('Anterior-TXT'!A914&lt;&gt;"",RIGHT(LEFT('Anterior-TXT'!A914,51),34),"")</f>
        <v/>
      </c>
      <c r="C893" s="12" t="str">
        <f>IF('Anterior-TXT'!A914&lt;&gt;"",VALUE(RIGHT(LEFT('Anterior-TXT'!A914,75),23)),"")</f>
        <v/>
      </c>
      <c r="D893" s="11" t="str">
        <f>IF('Anterior-TXT'!A914&lt;&gt;"",RIGHT(LEFT('Anterior-TXT'!A914,77),1),"")</f>
        <v/>
      </c>
      <c r="E893" s="13" t="str">
        <f>IF('Anterior-TXT'!A914&lt;&gt;"",IF(MOD(VALUE(LEFT(A893,1)),2)=1,IF(D893="D",C893,-C893),IF(D893="C",C893,-C893)),"")</f>
        <v/>
      </c>
    </row>
    <row r="894" spans="1:5" x14ac:dyDescent="0.2">
      <c r="A894" s="11" t="str">
        <f>IF('Anterior-TXT'!A915&lt;&gt;"",LEFT('Anterior-TXT'!A915,15),"")</f>
        <v/>
      </c>
      <c r="B894" s="11" t="str">
        <f>IF('Anterior-TXT'!A915&lt;&gt;"",RIGHT(LEFT('Anterior-TXT'!A915,51),34),"")</f>
        <v/>
      </c>
      <c r="C894" s="12" t="str">
        <f>IF('Anterior-TXT'!A915&lt;&gt;"",VALUE(RIGHT(LEFT('Anterior-TXT'!A915,75),23)),"")</f>
        <v/>
      </c>
      <c r="D894" s="11" t="str">
        <f>IF('Anterior-TXT'!A915&lt;&gt;"",RIGHT(LEFT('Anterior-TXT'!A915,77),1),"")</f>
        <v/>
      </c>
      <c r="E894" s="13" t="str">
        <f>IF('Anterior-TXT'!A915&lt;&gt;"",IF(MOD(VALUE(LEFT(A894,1)),2)=1,IF(D894="D",C894,-C894),IF(D894="C",C894,-C894)),"")</f>
        <v/>
      </c>
    </row>
    <row r="895" spans="1:5" x14ac:dyDescent="0.2">
      <c r="A895" s="11" t="str">
        <f>IF('Anterior-TXT'!A916&lt;&gt;"",LEFT('Anterior-TXT'!A916,15),"")</f>
        <v/>
      </c>
      <c r="B895" s="11" t="str">
        <f>IF('Anterior-TXT'!A916&lt;&gt;"",RIGHT(LEFT('Anterior-TXT'!A916,51),34),"")</f>
        <v/>
      </c>
      <c r="C895" s="12" t="str">
        <f>IF('Anterior-TXT'!A916&lt;&gt;"",VALUE(RIGHT(LEFT('Anterior-TXT'!A916,75),23)),"")</f>
        <v/>
      </c>
      <c r="D895" s="11" t="str">
        <f>IF('Anterior-TXT'!A916&lt;&gt;"",RIGHT(LEFT('Anterior-TXT'!A916,77),1),"")</f>
        <v/>
      </c>
      <c r="E895" s="13" t="str">
        <f>IF('Anterior-TXT'!A916&lt;&gt;"",IF(MOD(VALUE(LEFT(A895,1)),2)=1,IF(D895="D",C895,-C895),IF(D895="C",C895,-C895)),"")</f>
        <v/>
      </c>
    </row>
    <row r="896" spans="1:5" x14ac:dyDescent="0.2">
      <c r="A896" s="11" t="str">
        <f>IF('Anterior-TXT'!A917&lt;&gt;"",LEFT('Anterior-TXT'!A917,15),"")</f>
        <v/>
      </c>
      <c r="B896" s="11" t="str">
        <f>IF('Anterior-TXT'!A917&lt;&gt;"",RIGHT(LEFT('Anterior-TXT'!A917,51),34),"")</f>
        <v/>
      </c>
      <c r="C896" s="12" t="str">
        <f>IF('Anterior-TXT'!A917&lt;&gt;"",VALUE(RIGHT(LEFT('Anterior-TXT'!A917,75),23)),"")</f>
        <v/>
      </c>
      <c r="D896" s="11" t="str">
        <f>IF('Anterior-TXT'!A917&lt;&gt;"",RIGHT(LEFT('Anterior-TXT'!A917,77),1),"")</f>
        <v/>
      </c>
      <c r="E896" s="13" t="str">
        <f>IF('Anterior-TXT'!A917&lt;&gt;"",IF(MOD(VALUE(LEFT(A896,1)),2)=1,IF(D896="D",C896,-C896),IF(D896="C",C896,-C896)),"")</f>
        <v/>
      </c>
    </row>
    <row r="897" spans="1:5" x14ac:dyDescent="0.2">
      <c r="A897" s="11" t="str">
        <f>IF('Anterior-TXT'!A918&lt;&gt;"",LEFT('Anterior-TXT'!A918,15),"")</f>
        <v/>
      </c>
      <c r="B897" s="11" t="str">
        <f>IF('Anterior-TXT'!A918&lt;&gt;"",RIGHT(LEFT('Anterior-TXT'!A918,51),34),"")</f>
        <v/>
      </c>
      <c r="C897" s="12" t="str">
        <f>IF('Anterior-TXT'!A918&lt;&gt;"",VALUE(RIGHT(LEFT('Anterior-TXT'!A918,75),23)),"")</f>
        <v/>
      </c>
      <c r="D897" s="11" t="str">
        <f>IF('Anterior-TXT'!A918&lt;&gt;"",RIGHT(LEFT('Anterior-TXT'!A918,77),1),"")</f>
        <v/>
      </c>
      <c r="E897" s="13" t="str">
        <f>IF('Anterior-TXT'!A918&lt;&gt;"",IF(MOD(VALUE(LEFT(A897,1)),2)=1,IF(D897="D",C897,-C897),IF(D897="C",C897,-C897)),"")</f>
        <v/>
      </c>
    </row>
    <row r="898" spans="1:5" x14ac:dyDescent="0.2">
      <c r="A898" s="11" t="str">
        <f>IF('Anterior-TXT'!A919&lt;&gt;"",LEFT('Anterior-TXT'!A919,15),"")</f>
        <v/>
      </c>
      <c r="B898" s="11" t="str">
        <f>IF('Anterior-TXT'!A919&lt;&gt;"",RIGHT(LEFT('Anterior-TXT'!A919,51),34),"")</f>
        <v/>
      </c>
      <c r="C898" s="12" t="str">
        <f>IF('Anterior-TXT'!A919&lt;&gt;"",VALUE(RIGHT(LEFT('Anterior-TXT'!A919,75),23)),"")</f>
        <v/>
      </c>
      <c r="D898" s="11" t="str">
        <f>IF('Anterior-TXT'!A919&lt;&gt;"",RIGHT(LEFT('Anterior-TXT'!A919,77),1),"")</f>
        <v/>
      </c>
      <c r="E898" s="13" t="str">
        <f>IF('Anterior-TXT'!A919&lt;&gt;"",IF(MOD(VALUE(LEFT(A898,1)),2)=1,IF(D898="D",C898,-C898),IF(D898="C",C898,-C898)),"")</f>
        <v/>
      </c>
    </row>
    <row r="899" spans="1:5" x14ac:dyDescent="0.2">
      <c r="A899" s="11" t="str">
        <f>IF('Anterior-TXT'!A920&lt;&gt;"",LEFT('Anterior-TXT'!A920,15),"")</f>
        <v/>
      </c>
      <c r="B899" s="11" t="str">
        <f>IF('Anterior-TXT'!A920&lt;&gt;"",RIGHT(LEFT('Anterior-TXT'!A920,51),34),"")</f>
        <v/>
      </c>
      <c r="C899" s="12" t="str">
        <f>IF('Anterior-TXT'!A920&lt;&gt;"",VALUE(RIGHT(LEFT('Anterior-TXT'!A920,75),23)),"")</f>
        <v/>
      </c>
      <c r="D899" s="11" t="str">
        <f>IF('Anterior-TXT'!A920&lt;&gt;"",RIGHT(LEFT('Anterior-TXT'!A920,77),1),"")</f>
        <v/>
      </c>
      <c r="E899" s="13" t="str">
        <f>IF('Anterior-TXT'!A920&lt;&gt;"",IF(MOD(VALUE(LEFT(A899,1)),2)=1,IF(D899="D",C899,-C899),IF(D899="C",C899,-C899)),"")</f>
        <v/>
      </c>
    </row>
    <row r="900" spans="1:5" x14ac:dyDescent="0.2">
      <c r="A900" s="11" t="str">
        <f>IF('Anterior-TXT'!A921&lt;&gt;"",LEFT('Anterior-TXT'!A921,15),"")</f>
        <v/>
      </c>
      <c r="B900" s="11" t="str">
        <f>IF('Anterior-TXT'!A921&lt;&gt;"",RIGHT(LEFT('Anterior-TXT'!A921,51),34),"")</f>
        <v/>
      </c>
      <c r="C900" s="12" t="str">
        <f>IF('Anterior-TXT'!A921&lt;&gt;"",VALUE(RIGHT(LEFT('Anterior-TXT'!A921,75),23)),"")</f>
        <v/>
      </c>
      <c r="D900" s="11" t="str">
        <f>IF('Anterior-TXT'!A921&lt;&gt;"",RIGHT(LEFT('Anterior-TXT'!A921,77),1),"")</f>
        <v/>
      </c>
      <c r="E900" s="13" t="str">
        <f>IF('Anterior-TXT'!A921&lt;&gt;"",IF(MOD(VALUE(LEFT(A900,1)),2)=1,IF(D900="D",C900,-C900),IF(D900="C",C900,-C900)),"")</f>
        <v/>
      </c>
    </row>
    <row r="901" spans="1:5" x14ac:dyDescent="0.2">
      <c r="A901" s="11" t="str">
        <f>IF('Anterior-TXT'!A922&lt;&gt;"",LEFT('Anterior-TXT'!A922,15),"")</f>
        <v/>
      </c>
      <c r="B901" s="11" t="str">
        <f>IF('Anterior-TXT'!A922&lt;&gt;"",RIGHT(LEFT('Anterior-TXT'!A922,51),34),"")</f>
        <v/>
      </c>
      <c r="C901" s="12" t="str">
        <f>IF('Anterior-TXT'!A922&lt;&gt;"",VALUE(RIGHT(LEFT('Anterior-TXT'!A922,75),23)),"")</f>
        <v/>
      </c>
      <c r="D901" s="11" t="str">
        <f>IF('Anterior-TXT'!A922&lt;&gt;"",RIGHT(LEFT('Anterior-TXT'!A922,77),1),"")</f>
        <v/>
      </c>
      <c r="E901" s="13" t="str">
        <f>IF('Anterior-TXT'!A922&lt;&gt;"",IF(MOD(VALUE(LEFT(A901,1)),2)=1,IF(D901="D",C901,-C901),IF(D901="C",C901,-C901)),"")</f>
        <v/>
      </c>
    </row>
    <row r="902" spans="1:5" x14ac:dyDescent="0.2">
      <c r="A902" s="11" t="str">
        <f>IF('Anterior-TXT'!A923&lt;&gt;"",LEFT('Anterior-TXT'!A923,15),"")</f>
        <v/>
      </c>
      <c r="B902" s="11" t="str">
        <f>IF('Anterior-TXT'!A923&lt;&gt;"",RIGHT(LEFT('Anterior-TXT'!A923,51),34),"")</f>
        <v/>
      </c>
      <c r="C902" s="12" t="str">
        <f>IF('Anterior-TXT'!A923&lt;&gt;"",VALUE(RIGHT(LEFT('Anterior-TXT'!A923,75),23)),"")</f>
        <v/>
      </c>
      <c r="D902" s="11" t="str">
        <f>IF('Anterior-TXT'!A923&lt;&gt;"",RIGHT(LEFT('Anterior-TXT'!A923,77),1),"")</f>
        <v/>
      </c>
      <c r="E902" s="13" t="str">
        <f>IF('Anterior-TXT'!A923&lt;&gt;"",IF(MOD(VALUE(LEFT(A902,1)),2)=1,IF(D902="D",C902,-C902),IF(D902="C",C902,-C902)),"")</f>
        <v/>
      </c>
    </row>
    <row r="903" spans="1:5" x14ac:dyDescent="0.2">
      <c r="A903" s="11" t="str">
        <f>IF('Anterior-TXT'!A924&lt;&gt;"",LEFT('Anterior-TXT'!A924,15),"")</f>
        <v/>
      </c>
      <c r="B903" s="11" t="str">
        <f>IF('Anterior-TXT'!A924&lt;&gt;"",RIGHT(LEFT('Anterior-TXT'!A924,51),34),"")</f>
        <v/>
      </c>
      <c r="C903" s="12" t="str">
        <f>IF('Anterior-TXT'!A924&lt;&gt;"",VALUE(RIGHT(LEFT('Anterior-TXT'!A924,75),23)),"")</f>
        <v/>
      </c>
      <c r="D903" s="11" t="str">
        <f>IF('Anterior-TXT'!A924&lt;&gt;"",RIGHT(LEFT('Anterior-TXT'!A924,77),1),"")</f>
        <v/>
      </c>
      <c r="E903" s="13" t="str">
        <f>IF('Anterior-TXT'!A924&lt;&gt;"",IF(MOD(VALUE(LEFT(A903,1)),2)=1,IF(D903="D",C903,-C903),IF(D903="C",C903,-C903)),"")</f>
        <v/>
      </c>
    </row>
    <row r="904" spans="1:5" x14ac:dyDescent="0.2">
      <c r="A904" s="11" t="str">
        <f>IF('Anterior-TXT'!A925&lt;&gt;"",LEFT('Anterior-TXT'!A925,15),"")</f>
        <v/>
      </c>
      <c r="B904" s="11" t="str">
        <f>IF('Anterior-TXT'!A925&lt;&gt;"",RIGHT(LEFT('Anterior-TXT'!A925,51),34),"")</f>
        <v/>
      </c>
      <c r="C904" s="12" t="str">
        <f>IF('Anterior-TXT'!A925&lt;&gt;"",VALUE(RIGHT(LEFT('Anterior-TXT'!A925,75),23)),"")</f>
        <v/>
      </c>
      <c r="D904" s="11" t="str">
        <f>IF('Anterior-TXT'!A925&lt;&gt;"",RIGHT(LEFT('Anterior-TXT'!A925,77),1),"")</f>
        <v/>
      </c>
      <c r="E904" s="13" t="str">
        <f>IF('Anterior-TXT'!A925&lt;&gt;"",IF(MOD(VALUE(LEFT(A904,1)),2)=1,IF(D904="D",C904,-C904),IF(D904="C",C904,-C904)),"")</f>
        <v/>
      </c>
    </row>
    <row r="905" spans="1:5" x14ac:dyDescent="0.2">
      <c r="A905" s="11" t="str">
        <f>IF('Anterior-TXT'!A926&lt;&gt;"",LEFT('Anterior-TXT'!A926,15),"")</f>
        <v/>
      </c>
      <c r="B905" s="11" t="str">
        <f>IF('Anterior-TXT'!A926&lt;&gt;"",RIGHT(LEFT('Anterior-TXT'!A926,51),34),"")</f>
        <v/>
      </c>
      <c r="C905" s="12" t="str">
        <f>IF('Anterior-TXT'!A926&lt;&gt;"",VALUE(RIGHT(LEFT('Anterior-TXT'!A926,75),23)),"")</f>
        <v/>
      </c>
      <c r="D905" s="11" t="str">
        <f>IF('Anterior-TXT'!A926&lt;&gt;"",RIGHT(LEFT('Anterior-TXT'!A926,77),1),"")</f>
        <v/>
      </c>
      <c r="E905" s="13" t="str">
        <f>IF('Anterior-TXT'!A926&lt;&gt;"",IF(MOD(VALUE(LEFT(A905,1)),2)=1,IF(D905="D",C905,-C905),IF(D905="C",C905,-C905)),"")</f>
        <v/>
      </c>
    </row>
    <row r="906" spans="1:5" x14ac:dyDescent="0.2">
      <c r="A906" s="11" t="str">
        <f>IF('Anterior-TXT'!A927&lt;&gt;"",LEFT('Anterior-TXT'!A927,15),"")</f>
        <v/>
      </c>
      <c r="B906" s="11" t="str">
        <f>IF('Anterior-TXT'!A927&lt;&gt;"",RIGHT(LEFT('Anterior-TXT'!A927,51),34),"")</f>
        <v/>
      </c>
      <c r="C906" s="12" t="str">
        <f>IF('Anterior-TXT'!A927&lt;&gt;"",VALUE(RIGHT(LEFT('Anterior-TXT'!A927,75),23)),"")</f>
        <v/>
      </c>
      <c r="D906" s="11" t="str">
        <f>IF('Anterior-TXT'!A927&lt;&gt;"",RIGHT(LEFT('Anterior-TXT'!A927,77),1),"")</f>
        <v/>
      </c>
      <c r="E906" s="13" t="str">
        <f>IF('Anterior-TXT'!A927&lt;&gt;"",IF(MOD(VALUE(LEFT(A906,1)),2)=1,IF(D906="D",C906,-C906),IF(D906="C",C906,-C906)),"")</f>
        <v/>
      </c>
    </row>
    <row r="907" spans="1:5" x14ac:dyDescent="0.2">
      <c r="A907" s="11" t="str">
        <f>IF('Anterior-TXT'!A928&lt;&gt;"",LEFT('Anterior-TXT'!A928,15),"")</f>
        <v/>
      </c>
      <c r="B907" s="11" t="str">
        <f>IF('Anterior-TXT'!A928&lt;&gt;"",RIGHT(LEFT('Anterior-TXT'!A928,51),34),"")</f>
        <v/>
      </c>
      <c r="C907" s="12" t="str">
        <f>IF('Anterior-TXT'!A928&lt;&gt;"",VALUE(RIGHT(LEFT('Anterior-TXT'!A928,75),23)),"")</f>
        <v/>
      </c>
      <c r="D907" s="11" t="str">
        <f>IF('Anterior-TXT'!A928&lt;&gt;"",RIGHT(LEFT('Anterior-TXT'!A928,77),1),"")</f>
        <v/>
      </c>
      <c r="E907" s="13" t="str">
        <f>IF('Anterior-TXT'!A928&lt;&gt;"",IF(MOD(VALUE(LEFT(A907,1)),2)=1,IF(D907="D",C907,-C907),IF(D907="C",C907,-C907)),"")</f>
        <v/>
      </c>
    </row>
    <row r="908" spans="1:5" x14ac:dyDescent="0.2">
      <c r="A908" s="11" t="str">
        <f>IF('Anterior-TXT'!A929&lt;&gt;"",LEFT('Anterior-TXT'!A929,15),"")</f>
        <v/>
      </c>
      <c r="B908" s="11" t="str">
        <f>IF('Anterior-TXT'!A929&lt;&gt;"",RIGHT(LEFT('Anterior-TXT'!A929,51),34),"")</f>
        <v/>
      </c>
      <c r="C908" s="12" t="str">
        <f>IF('Anterior-TXT'!A929&lt;&gt;"",VALUE(RIGHT(LEFT('Anterior-TXT'!A929,75),23)),"")</f>
        <v/>
      </c>
      <c r="D908" s="11" t="str">
        <f>IF('Anterior-TXT'!A929&lt;&gt;"",RIGHT(LEFT('Anterior-TXT'!A929,77),1),"")</f>
        <v/>
      </c>
      <c r="E908" s="13" t="str">
        <f>IF('Anterior-TXT'!A929&lt;&gt;"",IF(MOD(VALUE(LEFT(A908,1)),2)=1,IF(D908="D",C908,-C908),IF(D908="C",C908,-C908)),"")</f>
        <v/>
      </c>
    </row>
    <row r="909" spans="1:5" x14ac:dyDescent="0.2">
      <c r="A909" s="11" t="str">
        <f>IF('Anterior-TXT'!A930&lt;&gt;"",LEFT('Anterior-TXT'!A930,15),"")</f>
        <v/>
      </c>
      <c r="B909" s="11" t="str">
        <f>IF('Anterior-TXT'!A930&lt;&gt;"",RIGHT(LEFT('Anterior-TXT'!A930,51),34),"")</f>
        <v/>
      </c>
      <c r="C909" s="12" t="str">
        <f>IF('Anterior-TXT'!A930&lt;&gt;"",VALUE(RIGHT(LEFT('Anterior-TXT'!A930,75),23)),"")</f>
        <v/>
      </c>
      <c r="D909" s="11" t="str">
        <f>IF('Anterior-TXT'!A930&lt;&gt;"",RIGHT(LEFT('Anterior-TXT'!A930,77),1),"")</f>
        <v/>
      </c>
      <c r="E909" s="13" t="str">
        <f>IF('Anterior-TXT'!A930&lt;&gt;"",IF(MOD(VALUE(LEFT(A909,1)),2)=1,IF(D909="D",C909,-C909),IF(D909="C",C909,-C909)),"")</f>
        <v/>
      </c>
    </row>
    <row r="910" spans="1:5" x14ac:dyDescent="0.2">
      <c r="A910" s="11" t="str">
        <f>IF('Anterior-TXT'!A931&lt;&gt;"",LEFT('Anterior-TXT'!A931,15),"")</f>
        <v/>
      </c>
      <c r="B910" s="11" t="str">
        <f>IF('Anterior-TXT'!A931&lt;&gt;"",RIGHT(LEFT('Anterior-TXT'!A931,51),34),"")</f>
        <v/>
      </c>
      <c r="C910" s="12" t="str">
        <f>IF('Anterior-TXT'!A931&lt;&gt;"",VALUE(RIGHT(LEFT('Anterior-TXT'!A931,75),23)),"")</f>
        <v/>
      </c>
      <c r="D910" s="11" t="str">
        <f>IF('Anterior-TXT'!A931&lt;&gt;"",RIGHT(LEFT('Anterior-TXT'!A931,77),1),"")</f>
        <v/>
      </c>
      <c r="E910" s="13" t="str">
        <f>IF('Anterior-TXT'!A931&lt;&gt;"",IF(MOD(VALUE(LEFT(A910,1)),2)=1,IF(D910="D",C910,-C910),IF(D910="C",C910,-C910)),"")</f>
        <v/>
      </c>
    </row>
    <row r="911" spans="1:5" x14ac:dyDescent="0.2">
      <c r="A911" s="11" t="str">
        <f>IF('Anterior-TXT'!A932&lt;&gt;"",LEFT('Anterior-TXT'!A932,15),"")</f>
        <v/>
      </c>
      <c r="B911" s="11" t="str">
        <f>IF('Anterior-TXT'!A932&lt;&gt;"",RIGHT(LEFT('Anterior-TXT'!A932,51),34),"")</f>
        <v/>
      </c>
      <c r="C911" s="12" t="str">
        <f>IF('Anterior-TXT'!A932&lt;&gt;"",VALUE(RIGHT(LEFT('Anterior-TXT'!A932,75),23)),"")</f>
        <v/>
      </c>
      <c r="D911" s="11" t="str">
        <f>IF('Anterior-TXT'!A932&lt;&gt;"",RIGHT(LEFT('Anterior-TXT'!A932,77),1),"")</f>
        <v/>
      </c>
      <c r="E911" s="13" t="str">
        <f>IF('Anterior-TXT'!A932&lt;&gt;"",IF(MOD(VALUE(LEFT(A911,1)),2)=1,IF(D911="D",C911,-C911),IF(D911="C",C911,-C911)),"")</f>
        <v/>
      </c>
    </row>
    <row r="912" spans="1:5" x14ac:dyDescent="0.2">
      <c r="A912" s="11" t="str">
        <f>IF('Anterior-TXT'!A933&lt;&gt;"",LEFT('Anterior-TXT'!A933,15),"")</f>
        <v/>
      </c>
      <c r="B912" s="11" t="str">
        <f>IF('Anterior-TXT'!A933&lt;&gt;"",RIGHT(LEFT('Anterior-TXT'!A933,51),34),"")</f>
        <v/>
      </c>
      <c r="C912" s="12" t="str">
        <f>IF('Anterior-TXT'!A933&lt;&gt;"",VALUE(RIGHT(LEFT('Anterior-TXT'!A933,75),23)),"")</f>
        <v/>
      </c>
      <c r="D912" s="11" t="str">
        <f>IF('Anterior-TXT'!A933&lt;&gt;"",RIGHT(LEFT('Anterior-TXT'!A933,77),1),"")</f>
        <v/>
      </c>
      <c r="E912" s="13" t="str">
        <f>IF('Anterior-TXT'!A933&lt;&gt;"",IF(MOD(VALUE(LEFT(A912,1)),2)=1,IF(D912="D",C912,-C912),IF(D912="C",C912,-C912)),"")</f>
        <v/>
      </c>
    </row>
    <row r="913" spans="1:5" x14ac:dyDescent="0.2">
      <c r="A913" s="11" t="str">
        <f>IF('Anterior-TXT'!A934&lt;&gt;"",LEFT('Anterior-TXT'!A934,15),"")</f>
        <v/>
      </c>
      <c r="B913" s="11" t="str">
        <f>IF('Anterior-TXT'!A934&lt;&gt;"",RIGHT(LEFT('Anterior-TXT'!A934,51),34),"")</f>
        <v/>
      </c>
      <c r="C913" s="12" t="str">
        <f>IF('Anterior-TXT'!A934&lt;&gt;"",VALUE(RIGHT(LEFT('Anterior-TXT'!A934,75),23)),"")</f>
        <v/>
      </c>
      <c r="D913" s="11" t="str">
        <f>IF('Anterior-TXT'!A934&lt;&gt;"",RIGHT(LEFT('Anterior-TXT'!A934,77),1),"")</f>
        <v/>
      </c>
      <c r="E913" s="13" t="str">
        <f>IF('Anterior-TXT'!A934&lt;&gt;"",IF(MOD(VALUE(LEFT(A913,1)),2)=1,IF(D913="D",C913,-C913),IF(D913="C",C913,-C913)),"")</f>
        <v/>
      </c>
    </row>
    <row r="914" spans="1:5" x14ac:dyDescent="0.2">
      <c r="A914" s="11" t="str">
        <f>IF('Anterior-TXT'!A935&lt;&gt;"",LEFT('Anterior-TXT'!A935,15),"")</f>
        <v/>
      </c>
      <c r="B914" s="11" t="str">
        <f>IF('Anterior-TXT'!A935&lt;&gt;"",RIGHT(LEFT('Anterior-TXT'!A935,51),34),"")</f>
        <v/>
      </c>
      <c r="C914" s="12" t="str">
        <f>IF('Anterior-TXT'!A935&lt;&gt;"",VALUE(RIGHT(LEFT('Anterior-TXT'!A935,75),23)),"")</f>
        <v/>
      </c>
      <c r="D914" s="11" t="str">
        <f>IF('Anterior-TXT'!A935&lt;&gt;"",RIGHT(LEFT('Anterior-TXT'!A935,77),1),"")</f>
        <v/>
      </c>
      <c r="E914" s="13" t="str">
        <f>IF('Anterior-TXT'!A935&lt;&gt;"",IF(MOD(VALUE(LEFT(A914,1)),2)=1,IF(D914="D",C914,-C914),IF(D914="C",C914,-C914)),"")</f>
        <v/>
      </c>
    </row>
    <row r="915" spans="1:5" x14ac:dyDescent="0.2">
      <c r="A915" s="11" t="str">
        <f>IF('Anterior-TXT'!A936&lt;&gt;"",LEFT('Anterior-TXT'!A936,15),"")</f>
        <v/>
      </c>
      <c r="B915" s="11" t="str">
        <f>IF('Anterior-TXT'!A936&lt;&gt;"",RIGHT(LEFT('Anterior-TXT'!A936,51),34),"")</f>
        <v/>
      </c>
      <c r="C915" s="12" t="str">
        <f>IF('Anterior-TXT'!A936&lt;&gt;"",VALUE(RIGHT(LEFT('Anterior-TXT'!A936,75),23)),"")</f>
        <v/>
      </c>
      <c r="D915" s="11" t="str">
        <f>IF('Anterior-TXT'!A936&lt;&gt;"",RIGHT(LEFT('Anterior-TXT'!A936,77),1),"")</f>
        <v/>
      </c>
      <c r="E915" s="13" t="str">
        <f>IF('Anterior-TXT'!A936&lt;&gt;"",IF(MOD(VALUE(LEFT(A915,1)),2)=1,IF(D915="D",C915,-C915),IF(D915="C",C915,-C915)),"")</f>
        <v/>
      </c>
    </row>
    <row r="916" spans="1:5" x14ac:dyDescent="0.2">
      <c r="A916" s="11" t="str">
        <f>IF('Anterior-TXT'!A937&lt;&gt;"",LEFT('Anterior-TXT'!A937,15),"")</f>
        <v/>
      </c>
      <c r="B916" s="11" t="str">
        <f>IF('Anterior-TXT'!A937&lt;&gt;"",RIGHT(LEFT('Anterior-TXT'!A937,51),34),"")</f>
        <v/>
      </c>
      <c r="C916" s="12" t="str">
        <f>IF('Anterior-TXT'!A937&lt;&gt;"",VALUE(RIGHT(LEFT('Anterior-TXT'!A937,75),23)),"")</f>
        <v/>
      </c>
      <c r="D916" s="11" t="str">
        <f>IF('Anterior-TXT'!A937&lt;&gt;"",RIGHT(LEFT('Anterior-TXT'!A937,77),1),"")</f>
        <v/>
      </c>
      <c r="E916" s="13" t="str">
        <f>IF('Anterior-TXT'!A937&lt;&gt;"",IF(MOD(VALUE(LEFT(A916,1)),2)=1,IF(D916="D",C916,-C916),IF(D916="C",C916,-C916)),"")</f>
        <v/>
      </c>
    </row>
    <row r="917" spans="1:5" x14ac:dyDescent="0.2">
      <c r="A917" s="11" t="str">
        <f>IF('Anterior-TXT'!A938&lt;&gt;"",LEFT('Anterior-TXT'!A938,15),"")</f>
        <v/>
      </c>
      <c r="B917" s="11" t="str">
        <f>IF('Anterior-TXT'!A938&lt;&gt;"",RIGHT(LEFT('Anterior-TXT'!A938,51),34),"")</f>
        <v/>
      </c>
      <c r="C917" s="12" t="str">
        <f>IF('Anterior-TXT'!A938&lt;&gt;"",VALUE(RIGHT(LEFT('Anterior-TXT'!A938,75),23)),"")</f>
        <v/>
      </c>
      <c r="D917" s="11" t="str">
        <f>IF('Anterior-TXT'!A938&lt;&gt;"",RIGHT(LEFT('Anterior-TXT'!A938,77),1),"")</f>
        <v/>
      </c>
      <c r="E917" s="13" t="str">
        <f>IF('Anterior-TXT'!A938&lt;&gt;"",IF(MOD(VALUE(LEFT(A917,1)),2)=1,IF(D917="D",C917,-C917),IF(D917="C",C917,-C917)),"")</f>
        <v/>
      </c>
    </row>
    <row r="918" spans="1:5" x14ac:dyDescent="0.2">
      <c r="A918" s="11" t="str">
        <f>IF('Anterior-TXT'!A939&lt;&gt;"",LEFT('Anterior-TXT'!A939,15),"")</f>
        <v/>
      </c>
      <c r="B918" s="11" t="str">
        <f>IF('Anterior-TXT'!A939&lt;&gt;"",RIGHT(LEFT('Anterior-TXT'!A939,51),34),"")</f>
        <v/>
      </c>
      <c r="C918" s="12" t="str">
        <f>IF('Anterior-TXT'!A939&lt;&gt;"",VALUE(RIGHT(LEFT('Anterior-TXT'!A939,75),23)),"")</f>
        <v/>
      </c>
      <c r="D918" s="11" t="str">
        <f>IF('Anterior-TXT'!A939&lt;&gt;"",RIGHT(LEFT('Anterior-TXT'!A939,77),1),"")</f>
        <v/>
      </c>
      <c r="E918" s="13" t="str">
        <f>IF('Anterior-TXT'!A939&lt;&gt;"",IF(MOD(VALUE(LEFT(A918,1)),2)=1,IF(D918="D",C918,-C918),IF(D918="C",C918,-C918)),"")</f>
        <v/>
      </c>
    </row>
    <row r="919" spans="1:5" x14ac:dyDescent="0.2">
      <c r="A919" s="11" t="str">
        <f>IF('Anterior-TXT'!A940&lt;&gt;"",LEFT('Anterior-TXT'!A940,15),"")</f>
        <v/>
      </c>
      <c r="B919" s="11" t="str">
        <f>IF('Anterior-TXT'!A940&lt;&gt;"",RIGHT(LEFT('Anterior-TXT'!A940,51),34),"")</f>
        <v/>
      </c>
      <c r="C919" s="12" t="str">
        <f>IF('Anterior-TXT'!A940&lt;&gt;"",VALUE(RIGHT(LEFT('Anterior-TXT'!A940,75),23)),"")</f>
        <v/>
      </c>
      <c r="D919" s="11" t="str">
        <f>IF('Anterior-TXT'!A940&lt;&gt;"",RIGHT(LEFT('Anterior-TXT'!A940,77),1),"")</f>
        <v/>
      </c>
      <c r="E919" s="13" t="str">
        <f>IF('Anterior-TXT'!A940&lt;&gt;"",IF(MOD(VALUE(LEFT(A919,1)),2)=1,IF(D919="D",C919,-C919),IF(D919="C",C919,-C919)),"")</f>
        <v/>
      </c>
    </row>
    <row r="920" spans="1:5" x14ac:dyDescent="0.2">
      <c r="A920" s="11" t="str">
        <f>IF('Anterior-TXT'!A941&lt;&gt;"",LEFT('Anterior-TXT'!A941,15),"")</f>
        <v/>
      </c>
      <c r="B920" s="11" t="str">
        <f>IF('Anterior-TXT'!A941&lt;&gt;"",RIGHT(LEFT('Anterior-TXT'!A941,51),34),"")</f>
        <v/>
      </c>
      <c r="C920" s="12" t="str">
        <f>IF('Anterior-TXT'!A941&lt;&gt;"",VALUE(RIGHT(LEFT('Anterior-TXT'!A941,75),23)),"")</f>
        <v/>
      </c>
      <c r="D920" s="11" t="str">
        <f>IF('Anterior-TXT'!A941&lt;&gt;"",RIGHT(LEFT('Anterior-TXT'!A941,77),1),"")</f>
        <v/>
      </c>
      <c r="E920" s="13" t="str">
        <f>IF('Anterior-TXT'!A941&lt;&gt;"",IF(MOD(VALUE(LEFT(A920,1)),2)=1,IF(D920="D",C920,-C920),IF(D920="C",C920,-C920)),"")</f>
        <v/>
      </c>
    </row>
    <row r="921" spans="1:5" x14ac:dyDescent="0.2">
      <c r="A921" s="11" t="str">
        <f>IF('Anterior-TXT'!A942&lt;&gt;"",LEFT('Anterior-TXT'!A942,15),"")</f>
        <v/>
      </c>
      <c r="B921" s="11" t="str">
        <f>IF('Anterior-TXT'!A942&lt;&gt;"",RIGHT(LEFT('Anterior-TXT'!A942,51),34),"")</f>
        <v/>
      </c>
      <c r="C921" s="12" t="str">
        <f>IF('Anterior-TXT'!A942&lt;&gt;"",VALUE(RIGHT(LEFT('Anterior-TXT'!A942,75),23)),"")</f>
        <v/>
      </c>
      <c r="D921" s="11" t="str">
        <f>IF('Anterior-TXT'!A942&lt;&gt;"",RIGHT(LEFT('Anterior-TXT'!A942,77),1),"")</f>
        <v/>
      </c>
      <c r="E921" s="13" t="str">
        <f>IF('Anterior-TXT'!A942&lt;&gt;"",IF(MOD(VALUE(LEFT(A921,1)),2)=1,IF(D921="D",C921,-C921),IF(D921="C",C921,-C921)),"")</f>
        <v/>
      </c>
    </row>
    <row r="922" spans="1:5" x14ac:dyDescent="0.2">
      <c r="A922" s="11" t="str">
        <f>IF('Anterior-TXT'!A943&lt;&gt;"",LEFT('Anterior-TXT'!A943,15),"")</f>
        <v/>
      </c>
      <c r="B922" s="11" t="str">
        <f>IF('Anterior-TXT'!A943&lt;&gt;"",RIGHT(LEFT('Anterior-TXT'!A943,51),34),"")</f>
        <v/>
      </c>
      <c r="C922" s="12" t="str">
        <f>IF('Anterior-TXT'!A943&lt;&gt;"",VALUE(RIGHT(LEFT('Anterior-TXT'!A943,75),23)),"")</f>
        <v/>
      </c>
      <c r="D922" s="11" t="str">
        <f>IF('Anterior-TXT'!A943&lt;&gt;"",RIGHT(LEFT('Anterior-TXT'!A943,77),1),"")</f>
        <v/>
      </c>
      <c r="E922" s="13" t="str">
        <f>IF('Anterior-TXT'!A943&lt;&gt;"",IF(MOD(VALUE(LEFT(A922,1)),2)=1,IF(D922="D",C922,-C922),IF(D922="C",C922,-C922)),"")</f>
        <v/>
      </c>
    </row>
    <row r="923" spans="1:5" x14ac:dyDescent="0.2">
      <c r="A923" s="11" t="str">
        <f>IF('Anterior-TXT'!A944&lt;&gt;"",LEFT('Anterior-TXT'!A944,15),"")</f>
        <v/>
      </c>
      <c r="B923" s="11" t="str">
        <f>IF('Anterior-TXT'!A944&lt;&gt;"",RIGHT(LEFT('Anterior-TXT'!A944,51),34),"")</f>
        <v/>
      </c>
      <c r="C923" s="12" t="str">
        <f>IF('Anterior-TXT'!A944&lt;&gt;"",VALUE(RIGHT(LEFT('Anterior-TXT'!A944,75),23)),"")</f>
        <v/>
      </c>
      <c r="D923" s="11" t="str">
        <f>IF('Anterior-TXT'!A944&lt;&gt;"",RIGHT(LEFT('Anterior-TXT'!A944,77),1),"")</f>
        <v/>
      </c>
      <c r="E923" s="13" t="str">
        <f>IF('Anterior-TXT'!A944&lt;&gt;"",IF(MOD(VALUE(LEFT(A923,1)),2)=1,IF(D923="D",C923,-C923),IF(D923="C",C923,-C923)),"")</f>
        <v/>
      </c>
    </row>
    <row r="924" spans="1:5" x14ac:dyDescent="0.2">
      <c r="A924" s="11" t="str">
        <f>IF('Anterior-TXT'!A945&lt;&gt;"",LEFT('Anterior-TXT'!A945,15),"")</f>
        <v/>
      </c>
      <c r="B924" s="11" t="str">
        <f>IF('Anterior-TXT'!A945&lt;&gt;"",RIGHT(LEFT('Anterior-TXT'!A945,51),34),"")</f>
        <v/>
      </c>
      <c r="C924" s="12" t="str">
        <f>IF('Anterior-TXT'!A945&lt;&gt;"",VALUE(RIGHT(LEFT('Anterior-TXT'!A945,75),23)),"")</f>
        <v/>
      </c>
      <c r="D924" s="11" t="str">
        <f>IF('Anterior-TXT'!A945&lt;&gt;"",RIGHT(LEFT('Anterior-TXT'!A945,77),1),"")</f>
        <v/>
      </c>
      <c r="E924" s="13" t="str">
        <f>IF('Anterior-TXT'!A945&lt;&gt;"",IF(MOD(VALUE(LEFT(A924,1)),2)=1,IF(D924="D",C924,-C924),IF(D924="C",C924,-C924)),"")</f>
        <v/>
      </c>
    </row>
    <row r="925" spans="1:5" x14ac:dyDescent="0.2">
      <c r="A925" s="11" t="str">
        <f>IF('Anterior-TXT'!A946&lt;&gt;"",LEFT('Anterior-TXT'!A946,15),"")</f>
        <v/>
      </c>
      <c r="B925" s="11" t="str">
        <f>IF('Anterior-TXT'!A946&lt;&gt;"",RIGHT(LEFT('Anterior-TXT'!A946,51),34),"")</f>
        <v/>
      </c>
      <c r="C925" s="12" t="str">
        <f>IF('Anterior-TXT'!A946&lt;&gt;"",VALUE(RIGHT(LEFT('Anterior-TXT'!A946,75),23)),"")</f>
        <v/>
      </c>
      <c r="D925" s="11" t="str">
        <f>IF('Anterior-TXT'!A946&lt;&gt;"",RIGHT(LEFT('Anterior-TXT'!A946,77),1),"")</f>
        <v/>
      </c>
      <c r="E925" s="13" t="str">
        <f>IF('Anterior-TXT'!A946&lt;&gt;"",IF(MOD(VALUE(LEFT(A925,1)),2)=1,IF(D925="D",C925,-C925),IF(D925="C",C925,-C925)),"")</f>
        <v/>
      </c>
    </row>
    <row r="926" spans="1:5" x14ac:dyDescent="0.2">
      <c r="A926" s="11" t="str">
        <f>IF('Anterior-TXT'!A947&lt;&gt;"",LEFT('Anterior-TXT'!A947,15),"")</f>
        <v/>
      </c>
      <c r="B926" s="11" t="str">
        <f>IF('Anterior-TXT'!A947&lt;&gt;"",RIGHT(LEFT('Anterior-TXT'!A947,51),34),"")</f>
        <v/>
      </c>
      <c r="C926" s="12" t="str">
        <f>IF('Anterior-TXT'!A947&lt;&gt;"",VALUE(RIGHT(LEFT('Anterior-TXT'!A947,75),23)),"")</f>
        <v/>
      </c>
      <c r="D926" s="11" t="str">
        <f>IF('Anterior-TXT'!A947&lt;&gt;"",RIGHT(LEFT('Anterior-TXT'!A947,77),1),"")</f>
        <v/>
      </c>
      <c r="E926" s="13" t="str">
        <f>IF('Anterior-TXT'!A947&lt;&gt;"",IF(MOD(VALUE(LEFT(A926,1)),2)=1,IF(D926="D",C926,-C926),IF(D926="C",C926,-C926)),"")</f>
        <v/>
      </c>
    </row>
    <row r="927" spans="1:5" x14ac:dyDescent="0.2">
      <c r="A927" s="11" t="str">
        <f>IF('Anterior-TXT'!A948&lt;&gt;"",LEFT('Anterior-TXT'!A948,15),"")</f>
        <v/>
      </c>
      <c r="B927" s="11" t="str">
        <f>IF('Anterior-TXT'!A948&lt;&gt;"",RIGHT(LEFT('Anterior-TXT'!A948,51),34),"")</f>
        <v/>
      </c>
      <c r="C927" s="12" t="str">
        <f>IF('Anterior-TXT'!A948&lt;&gt;"",VALUE(RIGHT(LEFT('Anterior-TXT'!A948,75),23)),"")</f>
        <v/>
      </c>
      <c r="D927" s="11" t="str">
        <f>IF('Anterior-TXT'!A948&lt;&gt;"",RIGHT(LEFT('Anterior-TXT'!A948,77),1),"")</f>
        <v/>
      </c>
      <c r="E927" s="13" t="str">
        <f>IF('Anterior-TXT'!A948&lt;&gt;"",IF(MOD(VALUE(LEFT(A927,1)),2)=1,IF(D927="D",C927,-C927),IF(D927="C",C927,-C927)),"")</f>
        <v/>
      </c>
    </row>
    <row r="928" spans="1:5" x14ac:dyDescent="0.2">
      <c r="A928" s="11" t="str">
        <f>IF('Anterior-TXT'!A949&lt;&gt;"",LEFT('Anterior-TXT'!A949,15),"")</f>
        <v/>
      </c>
      <c r="B928" s="11" t="str">
        <f>IF('Anterior-TXT'!A949&lt;&gt;"",RIGHT(LEFT('Anterior-TXT'!A949,51),34),"")</f>
        <v/>
      </c>
      <c r="C928" s="12" t="str">
        <f>IF('Anterior-TXT'!A949&lt;&gt;"",VALUE(RIGHT(LEFT('Anterior-TXT'!A949,75),23)),"")</f>
        <v/>
      </c>
      <c r="D928" s="11" t="str">
        <f>IF('Anterior-TXT'!A949&lt;&gt;"",RIGHT(LEFT('Anterior-TXT'!A949,77),1),"")</f>
        <v/>
      </c>
      <c r="E928" s="13" t="str">
        <f>IF('Anterior-TXT'!A949&lt;&gt;"",IF(MOD(VALUE(LEFT(A928,1)),2)=1,IF(D928="D",C928,-C928),IF(D928="C",C928,-C928)),"")</f>
        <v/>
      </c>
    </row>
    <row r="929" spans="1:5" x14ac:dyDescent="0.2">
      <c r="A929" s="11" t="str">
        <f>IF('Anterior-TXT'!A950&lt;&gt;"",LEFT('Anterior-TXT'!A950,15),"")</f>
        <v/>
      </c>
      <c r="B929" s="11" t="str">
        <f>IF('Anterior-TXT'!A950&lt;&gt;"",RIGHT(LEFT('Anterior-TXT'!A950,51),34),"")</f>
        <v/>
      </c>
      <c r="C929" s="12" t="str">
        <f>IF('Anterior-TXT'!A950&lt;&gt;"",VALUE(RIGHT(LEFT('Anterior-TXT'!A950,75),23)),"")</f>
        <v/>
      </c>
      <c r="D929" s="11" t="str">
        <f>IF('Anterior-TXT'!A950&lt;&gt;"",RIGHT(LEFT('Anterior-TXT'!A950,77),1),"")</f>
        <v/>
      </c>
      <c r="E929" s="13" t="str">
        <f>IF('Anterior-TXT'!A950&lt;&gt;"",IF(MOD(VALUE(LEFT(A929,1)),2)=1,IF(D929="D",C929,-C929),IF(D929="C",C929,-C929)),"")</f>
        <v/>
      </c>
    </row>
    <row r="930" spans="1:5" x14ac:dyDescent="0.2">
      <c r="A930" s="11" t="str">
        <f>IF('Anterior-TXT'!A951&lt;&gt;"",LEFT('Anterior-TXT'!A951,15),"")</f>
        <v/>
      </c>
      <c r="B930" s="11" t="str">
        <f>IF('Anterior-TXT'!A951&lt;&gt;"",RIGHT(LEFT('Anterior-TXT'!A951,51),34),"")</f>
        <v/>
      </c>
      <c r="C930" s="12" t="str">
        <f>IF('Anterior-TXT'!A951&lt;&gt;"",VALUE(RIGHT(LEFT('Anterior-TXT'!A951,75),23)),"")</f>
        <v/>
      </c>
      <c r="D930" s="11" t="str">
        <f>IF('Anterior-TXT'!A951&lt;&gt;"",RIGHT(LEFT('Anterior-TXT'!A951,77),1),"")</f>
        <v/>
      </c>
      <c r="E930" s="13" t="str">
        <f>IF('Anterior-TXT'!A951&lt;&gt;"",IF(MOD(VALUE(LEFT(A930,1)),2)=1,IF(D930="D",C930,-C930),IF(D930="C",C930,-C930)),"")</f>
        <v/>
      </c>
    </row>
    <row r="931" spans="1:5" x14ac:dyDescent="0.2">
      <c r="A931" s="11" t="str">
        <f>IF('Anterior-TXT'!A952&lt;&gt;"",LEFT('Anterior-TXT'!A952,15),"")</f>
        <v/>
      </c>
      <c r="B931" s="11" t="str">
        <f>IF('Anterior-TXT'!A952&lt;&gt;"",RIGHT(LEFT('Anterior-TXT'!A952,51),34),"")</f>
        <v/>
      </c>
      <c r="C931" s="12" t="str">
        <f>IF('Anterior-TXT'!A952&lt;&gt;"",VALUE(RIGHT(LEFT('Anterior-TXT'!A952,75),23)),"")</f>
        <v/>
      </c>
      <c r="D931" s="11" t="str">
        <f>IF('Anterior-TXT'!A952&lt;&gt;"",RIGHT(LEFT('Anterior-TXT'!A952,77),1),"")</f>
        <v/>
      </c>
      <c r="E931" s="13" t="str">
        <f>IF('Anterior-TXT'!A952&lt;&gt;"",IF(MOD(VALUE(LEFT(A931,1)),2)=1,IF(D931="D",C931,-C931),IF(D931="C",C931,-C931)),"")</f>
        <v/>
      </c>
    </row>
    <row r="932" spans="1:5" x14ac:dyDescent="0.2">
      <c r="A932" s="11" t="str">
        <f>IF('Anterior-TXT'!A953&lt;&gt;"",LEFT('Anterior-TXT'!A953,15),"")</f>
        <v/>
      </c>
      <c r="B932" s="11" t="str">
        <f>IF('Anterior-TXT'!A953&lt;&gt;"",RIGHT(LEFT('Anterior-TXT'!A953,51),34),"")</f>
        <v/>
      </c>
      <c r="C932" s="12" t="str">
        <f>IF('Anterior-TXT'!A953&lt;&gt;"",VALUE(RIGHT(LEFT('Anterior-TXT'!A953,75),23)),"")</f>
        <v/>
      </c>
      <c r="D932" s="11" t="str">
        <f>IF('Anterior-TXT'!A953&lt;&gt;"",RIGHT(LEFT('Anterior-TXT'!A953,77),1),"")</f>
        <v/>
      </c>
      <c r="E932" s="13" t="str">
        <f>IF('Anterior-TXT'!A953&lt;&gt;"",IF(MOD(VALUE(LEFT(A932,1)),2)=1,IF(D932="D",C932,-C932),IF(D932="C",C932,-C932)),"")</f>
        <v/>
      </c>
    </row>
    <row r="933" spans="1:5" x14ac:dyDescent="0.2">
      <c r="A933" s="11" t="str">
        <f>IF('Anterior-TXT'!A954&lt;&gt;"",LEFT('Anterior-TXT'!A954,15),"")</f>
        <v/>
      </c>
      <c r="B933" s="11" t="str">
        <f>IF('Anterior-TXT'!A954&lt;&gt;"",RIGHT(LEFT('Anterior-TXT'!A954,51),34),"")</f>
        <v/>
      </c>
      <c r="C933" s="12" t="str">
        <f>IF('Anterior-TXT'!A954&lt;&gt;"",VALUE(RIGHT(LEFT('Anterior-TXT'!A954,75),23)),"")</f>
        <v/>
      </c>
      <c r="D933" s="11" t="str">
        <f>IF('Anterior-TXT'!A954&lt;&gt;"",RIGHT(LEFT('Anterior-TXT'!A954,77),1),"")</f>
        <v/>
      </c>
      <c r="E933" s="13" t="str">
        <f>IF('Anterior-TXT'!A954&lt;&gt;"",IF(MOD(VALUE(LEFT(A933,1)),2)=1,IF(D933="D",C933,-C933),IF(D933="C",C933,-C933)),"")</f>
        <v/>
      </c>
    </row>
    <row r="934" spans="1:5" x14ac:dyDescent="0.2">
      <c r="A934" s="11" t="str">
        <f>IF('Anterior-TXT'!A955&lt;&gt;"",LEFT('Anterior-TXT'!A955,15),"")</f>
        <v/>
      </c>
      <c r="B934" s="11" t="str">
        <f>IF('Anterior-TXT'!A955&lt;&gt;"",RIGHT(LEFT('Anterior-TXT'!A955,51),34),"")</f>
        <v/>
      </c>
      <c r="C934" s="12" t="str">
        <f>IF('Anterior-TXT'!A955&lt;&gt;"",VALUE(RIGHT(LEFT('Anterior-TXT'!A955,75),23)),"")</f>
        <v/>
      </c>
      <c r="D934" s="11" t="str">
        <f>IF('Anterior-TXT'!A955&lt;&gt;"",RIGHT(LEFT('Anterior-TXT'!A955,77),1),"")</f>
        <v/>
      </c>
      <c r="E934" s="13" t="str">
        <f>IF('Anterior-TXT'!A955&lt;&gt;"",IF(MOD(VALUE(LEFT(A934,1)),2)=1,IF(D934="D",C934,-C934),IF(D934="C",C934,-C934)),"")</f>
        <v/>
      </c>
    </row>
    <row r="935" spans="1:5" x14ac:dyDescent="0.2">
      <c r="A935" s="11" t="str">
        <f>IF('Anterior-TXT'!A956&lt;&gt;"",LEFT('Anterior-TXT'!A956,15),"")</f>
        <v/>
      </c>
      <c r="B935" s="11" t="str">
        <f>IF('Anterior-TXT'!A956&lt;&gt;"",RIGHT(LEFT('Anterior-TXT'!A956,51),34),"")</f>
        <v/>
      </c>
      <c r="C935" s="12" t="str">
        <f>IF('Anterior-TXT'!A956&lt;&gt;"",VALUE(RIGHT(LEFT('Anterior-TXT'!A956,75),23)),"")</f>
        <v/>
      </c>
      <c r="D935" s="11" t="str">
        <f>IF('Anterior-TXT'!A956&lt;&gt;"",RIGHT(LEFT('Anterior-TXT'!A956,77),1),"")</f>
        <v/>
      </c>
      <c r="E935" s="13" t="str">
        <f>IF('Anterior-TXT'!A956&lt;&gt;"",IF(MOD(VALUE(LEFT(A935,1)),2)=1,IF(D935="D",C935,-C935),IF(D935="C",C935,-C935)),"")</f>
        <v/>
      </c>
    </row>
    <row r="936" spans="1:5" x14ac:dyDescent="0.2">
      <c r="A936" s="11" t="str">
        <f>IF('Anterior-TXT'!A957&lt;&gt;"",LEFT('Anterior-TXT'!A957,15),"")</f>
        <v/>
      </c>
      <c r="B936" s="11" t="str">
        <f>IF('Anterior-TXT'!A957&lt;&gt;"",RIGHT(LEFT('Anterior-TXT'!A957,51),34),"")</f>
        <v/>
      </c>
      <c r="C936" s="12" t="str">
        <f>IF('Anterior-TXT'!A957&lt;&gt;"",VALUE(RIGHT(LEFT('Anterior-TXT'!A957,75),23)),"")</f>
        <v/>
      </c>
      <c r="D936" s="11" t="str">
        <f>IF('Anterior-TXT'!A957&lt;&gt;"",RIGHT(LEFT('Anterior-TXT'!A957,77),1),"")</f>
        <v/>
      </c>
      <c r="E936" s="13" t="str">
        <f>IF('Anterior-TXT'!A957&lt;&gt;"",IF(MOD(VALUE(LEFT(A936,1)),2)=1,IF(D936="D",C936,-C936),IF(D936="C",C936,-C936)),"")</f>
        <v/>
      </c>
    </row>
    <row r="937" spans="1:5" x14ac:dyDescent="0.2">
      <c r="A937" s="11" t="str">
        <f>IF('Anterior-TXT'!A958&lt;&gt;"",LEFT('Anterior-TXT'!A958,15),"")</f>
        <v/>
      </c>
      <c r="B937" s="11" t="str">
        <f>IF('Anterior-TXT'!A958&lt;&gt;"",RIGHT(LEFT('Anterior-TXT'!A958,51),34),"")</f>
        <v/>
      </c>
      <c r="C937" s="12" t="str">
        <f>IF('Anterior-TXT'!A958&lt;&gt;"",VALUE(RIGHT(LEFT('Anterior-TXT'!A958,75),23)),"")</f>
        <v/>
      </c>
      <c r="D937" s="11" t="str">
        <f>IF('Anterior-TXT'!A958&lt;&gt;"",RIGHT(LEFT('Anterior-TXT'!A958,77),1),"")</f>
        <v/>
      </c>
      <c r="E937" s="13" t="str">
        <f>IF('Anterior-TXT'!A958&lt;&gt;"",IF(MOD(VALUE(LEFT(A937,1)),2)=1,IF(D937="D",C937,-C937),IF(D937="C",C937,-C937)),"")</f>
        <v/>
      </c>
    </row>
    <row r="938" spans="1:5" x14ac:dyDescent="0.2">
      <c r="A938" s="11" t="str">
        <f>IF('Anterior-TXT'!A959&lt;&gt;"",LEFT('Anterior-TXT'!A959,15),"")</f>
        <v/>
      </c>
      <c r="B938" s="11" t="str">
        <f>IF('Anterior-TXT'!A959&lt;&gt;"",RIGHT(LEFT('Anterior-TXT'!A959,51),34),"")</f>
        <v/>
      </c>
      <c r="C938" s="12" t="str">
        <f>IF('Anterior-TXT'!A959&lt;&gt;"",VALUE(RIGHT(LEFT('Anterior-TXT'!A959,75),23)),"")</f>
        <v/>
      </c>
      <c r="D938" s="11" t="str">
        <f>IF('Anterior-TXT'!A959&lt;&gt;"",RIGHT(LEFT('Anterior-TXT'!A959,77),1),"")</f>
        <v/>
      </c>
      <c r="E938" s="13" t="str">
        <f>IF('Anterior-TXT'!A959&lt;&gt;"",IF(MOD(VALUE(LEFT(A938,1)),2)=1,IF(D938="D",C938,-C938),IF(D938="C",C938,-C938)),"")</f>
        <v/>
      </c>
    </row>
    <row r="939" spans="1:5" x14ac:dyDescent="0.2">
      <c r="A939" s="11" t="str">
        <f>IF('Anterior-TXT'!A960&lt;&gt;"",LEFT('Anterior-TXT'!A960,15),"")</f>
        <v/>
      </c>
      <c r="B939" s="11" t="str">
        <f>IF('Anterior-TXT'!A960&lt;&gt;"",RIGHT(LEFT('Anterior-TXT'!A960,51),34),"")</f>
        <v/>
      </c>
      <c r="C939" s="12" t="str">
        <f>IF('Anterior-TXT'!A960&lt;&gt;"",VALUE(RIGHT(LEFT('Anterior-TXT'!A960,75),23)),"")</f>
        <v/>
      </c>
      <c r="D939" s="11" t="str">
        <f>IF('Anterior-TXT'!A960&lt;&gt;"",RIGHT(LEFT('Anterior-TXT'!A960,77),1),"")</f>
        <v/>
      </c>
      <c r="E939" s="13" t="str">
        <f>IF('Anterior-TXT'!A960&lt;&gt;"",IF(MOD(VALUE(LEFT(A939,1)),2)=1,IF(D939="D",C939,-C939),IF(D939="C",C939,-C939)),"")</f>
        <v/>
      </c>
    </row>
    <row r="940" spans="1:5" x14ac:dyDescent="0.2">
      <c r="A940" s="11" t="str">
        <f>IF('Anterior-TXT'!A961&lt;&gt;"",LEFT('Anterior-TXT'!A961,15),"")</f>
        <v/>
      </c>
      <c r="B940" s="11" t="str">
        <f>IF('Anterior-TXT'!A961&lt;&gt;"",RIGHT(LEFT('Anterior-TXT'!A961,51),34),"")</f>
        <v/>
      </c>
      <c r="C940" s="12" t="str">
        <f>IF('Anterior-TXT'!A961&lt;&gt;"",VALUE(RIGHT(LEFT('Anterior-TXT'!A961,75),23)),"")</f>
        <v/>
      </c>
      <c r="D940" s="11" t="str">
        <f>IF('Anterior-TXT'!A961&lt;&gt;"",RIGHT(LEFT('Anterior-TXT'!A961,77),1),"")</f>
        <v/>
      </c>
      <c r="E940" s="13" t="str">
        <f>IF('Anterior-TXT'!A961&lt;&gt;"",IF(MOD(VALUE(LEFT(A940,1)),2)=1,IF(D940="D",C940,-C940),IF(D940="C",C940,-C940)),"")</f>
        <v/>
      </c>
    </row>
    <row r="941" spans="1:5" x14ac:dyDescent="0.2">
      <c r="A941" s="11" t="str">
        <f>IF('Anterior-TXT'!A962&lt;&gt;"",LEFT('Anterior-TXT'!A962,15),"")</f>
        <v/>
      </c>
      <c r="B941" s="11" t="str">
        <f>IF('Anterior-TXT'!A962&lt;&gt;"",RIGHT(LEFT('Anterior-TXT'!A962,51),34),"")</f>
        <v/>
      </c>
      <c r="C941" s="12" t="str">
        <f>IF('Anterior-TXT'!A962&lt;&gt;"",VALUE(RIGHT(LEFT('Anterior-TXT'!A962,75),23)),"")</f>
        <v/>
      </c>
      <c r="D941" s="11" t="str">
        <f>IF('Anterior-TXT'!A962&lt;&gt;"",RIGHT(LEFT('Anterior-TXT'!A962,77),1),"")</f>
        <v/>
      </c>
      <c r="E941" s="13" t="str">
        <f>IF('Anterior-TXT'!A962&lt;&gt;"",IF(MOD(VALUE(LEFT(A941,1)),2)=1,IF(D941="D",C941,-C941),IF(D941="C",C941,-C941)),"")</f>
        <v/>
      </c>
    </row>
    <row r="942" spans="1:5" x14ac:dyDescent="0.2">
      <c r="A942" s="11" t="str">
        <f>IF('Anterior-TXT'!A963&lt;&gt;"",LEFT('Anterior-TXT'!A963,15),"")</f>
        <v/>
      </c>
      <c r="B942" s="11" t="str">
        <f>IF('Anterior-TXT'!A963&lt;&gt;"",RIGHT(LEFT('Anterior-TXT'!A963,51),34),"")</f>
        <v/>
      </c>
      <c r="C942" s="12" t="str">
        <f>IF('Anterior-TXT'!A963&lt;&gt;"",VALUE(RIGHT(LEFT('Anterior-TXT'!A963,75),23)),"")</f>
        <v/>
      </c>
      <c r="D942" s="11" t="str">
        <f>IF('Anterior-TXT'!A963&lt;&gt;"",RIGHT(LEFT('Anterior-TXT'!A963,77),1),"")</f>
        <v/>
      </c>
      <c r="E942" s="13" t="str">
        <f>IF('Anterior-TXT'!A963&lt;&gt;"",IF(MOD(VALUE(LEFT(A942,1)),2)=1,IF(D942="D",C942,-C942),IF(D942="C",C942,-C942)),"")</f>
        <v/>
      </c>
    </row>
    <row r="943" spans="1:5" x14ac:dyDescent="0.2">
      <c r="A943" s="11" t="str">
        <f>IF('Anterior-TXT'!A964&lt;&gt;"",LEFT('Anterior-TXT'!A964,15),"")</f>
        <v/>
      </c>
      <c r="B943" s="11" t="str">
        <f>IF('Anterior-TXT'!A964&lt;&gt;"",RIGHT(LEFT('Anterior-TXT'!A964,51),34),"")</f>
        <v/>
      </c>
      <c r="C943" s="12" t="str">
        <f>IF('Anterior-TXT'!A964&lt;&gt;"",VALUE(RIGHT(LEFT('Anterior-TXT'!A964,75),23)),"")</f>
        <v/>
      </c>
      <c r="D943" s="11" t="str">
        <f>IF('Anterior-TXT'!A964&lt;&gt;"",RIGHT(LEFT('Anterior-TXT'!A964,77),1),"")</f>
        <v/>
      </c>
      <c r="E943" s="13" t="str">
        <f>IF('Anterior-TXT'!A964&lt;&gt;"",IF(MOD(VALUE(LEFT(A943,1)),2)=1,IF(D943="D",C943,-C943),IF(D943="C",C943,-C943)),"")</f>
        <v/>
      </c>
    </row>
    <row r="944" spans="1:5" x14ac:dyDescent="0.2">
      <c r="A944" s="11" t="str">
        <f>IF('Anterior-TXT'!A965&lt;&gt;"",LEFT('Anterior-TXT'!A965,15),"")</f>
        <v/>
      </c>
      <c r="B944" s="11" t="str">
        <f>IF('Anterior-TXT'!A965&lt;&gt;"",RIGHT(LEFT('Anterior-TXT'!A965,51),34),"")</f>
        <v/>
      </c>
      <c r="C944" s="12" t="str">
        <f>IF('Anterior-TXT'!A965&lt;&gt;"",VALUE(RIGHT(LEFT('Anterior-TXT'!A965,75),23)),"")</f>
        <v/>
      </c>
      <c r="D944" s="11" t="str">
        <f>IF('Anterior-TXT'!A965&lt;&gt;"",RIGHT(LEFT('Anterior-TXT'!A965,77),1),"")</f>
        <v/>
      </c>
      <c r="E944" s="13" t="str">
        <f>IF('Anterior-TXT'!A965&lt;&gt;"",IF(MOD(VALUE(LEFT(A944,1)),2)=1,IF(D944="D",C944,-C944),IF(D944="C",C944,-C944)),"")</f>
        <v/>
      </c>
    </row>
    <row r="945" spans="1:5" x14ac:dyDescent="0.2">
      <c r="A945" s="11" t="str">
        <f>IF('Anterior-TXT'!A966&lt;&gt;"",LEFT('Anterior-TXT'!A966,15),"")</f>
        <v/>
      </c>
      <c r="B945" s="11" t="str">
        <f>IF('Anterior-TXT'!A966&lt;&gt;"",RIGHT(LEFT('Anterior-TXT'!A966,51),34),"")</f>
        <v/>
      </c>
      <c r="C945" s="12" t="str">
        <f>IF('Anterior-TXT'!A966&lt;&gt;"",VALUE(RIGHT(LEFT('Anterior-TXT'!A966,75),23)),"")</f>
        <v/>
      </c>
      <c r="D945" s="11" t="str">
        <f>IF('Anterior-TXT'!A966&lt;&gt;"",RIGHT(LEFT('Anterior-TXT'!A966,77),1),"")</f>
        <v/>
      </c>
      <c r="E945" s="13" t="str">
        <f>IF('Anterior-TXT'!A966&lt;&gt;"",IF(MOD(VALUE(LEFT(A945,1)),2)=1,IF(D945="D",C945,-C945),IF(D945="C",C945,-C945)),"")</f>
        <v/>
      </c>
    </row>
    <row r="946" spans="1:5" x14ac:dyDescent="0.2">
      <c r="A946" s="11" t="str">
        <f>IF('Anterior-TXT'!A967&lt;&gt;"",LEFT('Anterior-TXT'!A967,15),"")</f>
        <v/>
      </c>
      <c r="B946" s="11" t="str">
        <f>IF('Anterior-TXT'!A967&lt;&gt;"",RIGHT(LEFT('Anterior-TXT'!A967,51),34),"")</f>
        <v/>
      </c>
      <c r="C946" s="12" t="str">
        <f>IF('Anterior-TXT'!A967&lt;&gt;"",VALUE(RIGHT(LEFT('Anterior-TXT'!A967,75),23)),"")</f>
        <v/>
      </c>
      <c r="D946" s="11" t="str">
        <f>IF('Anterior-TXT'!A967&lt;&gt;"",RIGHT(LEFT('Anterior-TXT'!A967,77),1),"")</f>
        <v/>
      </c>
      <c r="E946" s="13" t="str">
        <f>IF('Anterior-TXT'!A967&lt;&gt;"",IF(MOD(VALUE(LEFT(A946,1)),2)=1,IF(D946="D",C946,-C946),IF(D946="C",C946,-C946)),"")</f>
        <v/>
      </c>
    </row>
    <row r="947" spans="1:5" x14ac:dyDescent="0.2">
      <c r="A947" s="11" t="str">
        <f>IF('Anterior-TXT'!A968&lt;&gt;"",LEFT('Anterior-TXT'!A968,15),"")</f>
        <v/>
      </c>
      <c r="B947" s="11" t="str">
        <f>IF('Anterior-TXT'!A968&lt;&gt;"",RIGHT(LEFT('Anterior-TXT'!A968,51),34),"")</f>
        <v/>
      </c>
      <c r="C947" s="12" t="str">
        <f>IF('Anterior-TXT'!A968&lt;&gt;"",VALUE(RIGHT(LEFT('Anterior-TXT'!A968,75),23)),"")</f>
        <v/>
      </c>
      <c r="D947" s="11" t="str">
        <f>IF('Anterior-TXT'!A968&lt;&gt;"",RIGHT(LEFT('Anterior-TXT'!A968,77),1),"")</f>
        <v/>
      </c>
      <c r="E947" s="13" t="str">
        <f>IF('Anterior-TXT'!A968&lt;&gt;"",IF(MOD(VALUE(LEFT(A947,1)),2)=1,IF(D947="D",C947,-C947),IF(D947="C",C947,-C947)),"")</f>
        <v/>
      </c>
    </row>
    <row r="948" spans="1:5" x14ac:dyDescent="0.2">
      <c r="A948" s="11" t="str">
        <f>IF('Anterior-TXT'!A969&lt;&gt;"",LEFT('Anterior-TXT'!A969,15),"")</f>
        <v/>
      </c>
      <c r="B948" s="11" t="str">
        <f>IF('Anterior-TXT'!A969&lt;&gt;"",RIGHT(LEFT('Anterior-TXT'!A969,51),34),"")</f>
        <v/>
      </c>
      <c r="C948" s="12" t="str">
        <f>IF('Anterior-TXT'!A969&lt;&gt;"",VALUE(RIGHT(LEFT('Anterior-TXT'!A969,75),23)),"")</f>
        <v/>
      </c>
      <c r="D948" s="11" t="str">
        <f>IF('Anterior-TXT'!A969&lt;&gt;"",RIGHT(LEFT('Anterior-TXT'!A969,77),1),"")</f>
        <v/>
      </c>
      <c r="E948" s="13" t="str">
        <f>IF('Anterior-TXT'!A969&lt;&gt;"",IF(MOD(VALUE(LEFT(A948,1)),2)=1,IF(D948="D",C948,-C948),IF(D948="C",C948,-C948)),"")</f>
        <v/>
      </c>
    </row>
    <row r="949" spans="1:5" x14ac:dyDescent="0.2">
      <c r="A949" s="11" t="str">
        <f>IF('Anterior-TXT'!A970&lt;&gt;"",LEFT('Anterior-TXT'!A970,15),"")</f>
        <v/>
      </c>
      <c r="B949" s="11" t="str">
        <f>IF('Anterior-TXT'!A970&lt;&gt;"",RIGHT(LEFT('Anterior-TXT'!A970,51),34),"")</f>
        <v/>
      </c>
      <c r="C949" s="12" t="str">
        <f>IF('Anterior-TXT'!A970&lt;&gt;"",VALUE(RIGHT(LEFT('Anterior-TXT'!A970,75),23)),"")</f>
        <v/>
      </c>
      <c r="D949" s="11" t="str">
        <f>IF('Anterior-TXT'!A970&lt;&gt;"",RIGHT(LEFT('Anterior-TXT'!A970,77),1),"")</f>
        <v/>
      </c>
      <c r="E949" s="13" t="str">
        <f>IF('Anterior-TXT'!A970&lt;&gt;"",IF(MOD(VALUE(LEFT(A949,1)),2)=1,IF(D949="D",C949,-C949),IF(D949="C",C949,-C949)),"")</f>
        <v/>
      </c>
    </row>
    <row r="950" spans="1:5" x14ac:dyDescent="0.2">
      <c r="A950" s="11" t="str">
        <f>IF('Anterior-TXT'!A971&lt;&gt;"",LEFT('Anterior-TXT'!A971,15),"")</f>
        <v/>
      </c>
      <c r="B950" s="11" t="str">
        <f>IF('Anterior-TXT'!A971&lt;&gt;"",RIGHT(LEFT('Anterior-TXT'!A971,51),34),"")</f>
        <v/>
      </c>
      <c r="C950" s="12" t="str">
        <f>IF('Anterior-TXT'!A971&lt;&gt;"",VALUE(RIGHT(LEFT('Anterior-TXT'!A971,75),23)),"")</f>
        <v/>
      </c>
      <c r="D950" s="11" t="str">
        <f>IF('Anterior-TXT'!A971&lt;&gt;"",RIGHT(LEFT('Anterior-TXT'!A971,77),1),"")</f>
        <v/>
      </c>
      <c r="E950" s="13" t="str">
        <f>IF('Anterior-TXT'!A971&lt;&gt;"",IF(MOD(VALUE(LEFT(A950,1)),2)=1,IF(D950="D",C950,-C950),IF(D950="C",C950,-C950)),"")</f>
        <v/>
      </c>
    </row>
    <row r="951" spans="1:5" x14ac:dyDescent="0.2">
      <c r="A951" s="11" t="str">
        <f>IF('Anterior-TXT'!A972&lt;&gt;"",LEFT('Anterior-TXT'!A972,15),"")</f>
        <v/>
      </c>
      <c r="B951" s="11" t="str">
        <f>IF('Anterior-TXT'!A972&lt;&gt;"",RIGHT(LEFT('Anterior-TXT'!A972,51),34),"")</f>
        <v/>
      </c>
      <c r="C951" s="12" t="str">
        <f>IF('Anterior-TXT'!A972&lt;&gt;"",VALUE(RIGHT(LEFT('Anterior-TXT'!A972,75),23)),"")</f>
        <v/>
      </c>
      <c r="D951" s="11" t="str">
        <f>IF('Anterior-TXT'!A972&lt;&gt;"",RIGHT(LEFT('Anterior-TXT'!A972,77),1),"")</f>
        <v/>
      </c>
      <c r="E951" s="13" t="str">
        <f>IF('Anterior-TXT'!A972&lt;&gt;"",IF(MOD(VALUE(LEFT(A951,1)),2)=1,IF(D951="D",C951,-C951),IF(D951="C",C951,-C951)),"")</f>
        <v/>
      </c>
    </row>
    <row r="952" spans="1:5" x14ac:dyDescent="0.2">
      <c r="A952" s="11" t="str">
        <f>IF('Anterior-TXT'!A973&lt;&gt;"",LEFT('Anterior-TXT'!A973,15),"")</f>
        <v/>
      </c>
      <c r="B952" s="11" t="str">
        <f>IF('Anterior-TXT'!A973&lt;&gt;"",RIGHT(LEFT('Anterior-TXT'!A973,51),34),"")</f>
        <v/>
      </c>
      <c r="C952" s="12" t="str">
        <f>IF('Anterior-TXT'!A973&lt;&gt;"",VALUE(RIGHT(LEFT('Anterior-TXT'!A973,75),23)),"")</f>
        <v/>
      </c>
      <c r="D952" s="11" t="str">
        <f>IF('Anterior-TXT'!A973&lt;&gt;"",RIGHT(LEFT('Anterior-TXT'!A973,77),1),"")</f>
        <v/>
      </c>
      <c r="E952" s="13" t="str">
        <f>IF('Anterior-TXT'!A973&lt;&gt;"",IF(MOD(VALUE(LEFT(A952,1)),2)=1,IF(D952="D",C952,-C952),IF(D952="C",C952,-C952)),"")</f>
        <v/>
      </c>
    </row>
    <row r="953" spans="1:5" x14ac:dyDescent="0.2">
      <c r="A953" s="11" t="str">
        <f>IF('Anterior-TXT'!A974&lt;&gt;"",LEFT('Anterior-TXT'!A974,15),"")</f>
        <v/>
      </c>
      <c r="B953" s="11" t="str">
        <f>IF('Anterior-TXT'!A974&lt;&gt;"",RIGHT(LEFT('Anterior-TXT'!A974,51),34),"")</f>
        <v/>
      </c>
      <c r="C953" s="12" t="str">
        <f>IF('Anterior-TXT'!A974&lt;&gt;"",VALUE(RIGHT(LEFT('Anterior-TXT'!A974,75),23)),"")</f>
        <v/>
      </c>
      <c r="D953" s="11" t="str">
        <f>IF('Anterior-TXT'!A974&lt;&gt;"",RIGHT(LEFT('Anterior-TXT'!A974,77),1),"")</f>
        <v/>
      </c>
      <c r="E953" s="13" t="str">
        <f>IF('Anterior-TXT'!A974&lt;&gt;"",IF(MOD(VALUE(LEFT(A953,1)),2)=1,IF(D953="D",C953,-C953),IF(D953="C",C953,-C953)),"")</f>
        <v/>
      </c>
    </row>
    <row r="954" spans="1:5" x14ac:dyDescent="0.2">
      <c r="A954" s="11" t="str">
        <f>IF('Anterior-TXT'!A975&lt;&gt;"",LEFT('Anterior-TXT'!A975,15),"")</f>
        <v/>
      </c>
      <c r="B954" s="11" t="str">
        <f>IF('Anterior-TXT'!A975&lt;&gt;"",RIGHT(LEFT('Anterior-TXT'!A975,51),34),"")</f>
        <v/>
      </c>
      <c r="C954" s="12" t="str">
        <f>IF('Anterior-TXT'!A975&lt;&gt;"",VALUE(RIGHT(LEFT('Anterior-TXT'!A975,75),23)),"")</f>
        <v/>
      </c>
      <c r="D954" s="11" t="str">
        <f>IF('Anterior-TXT'!A975&lt;&gt;"",RIGHT(LEFT('Anterior-TXT'!A975,77),1),"")</f>
        <v/>
      </c>
      <c r="E954" s="13" t="str">
        <f>IF('Anterior-TXT'!A975&lt;&gt;"",IF(MOD(VALUE(LEFT(A954,1)),2)=1,IF(D954="D",C954,-C954),IF(D954="C",C954,-C954)),"")</f>
        <v/>
      </c>
    </row>
    <row r="955" spans="1:5" x14ac:dyDescent="0.2">
      <c r="A955" s="11" t="str">
        <f>IF('Anterior-TXT'!A976&lt;&gt;"",LEFT('Anterior-TXT'!A976,15),"")</f>
        <v/>
      </c>
      <c r="B955" s="11" t="str">
        <f>IF('Anterior-TXT'!A976&lt;&gt;"",RIGHT(LEFT('Anterior-TXT'!A976,51),34),"")</f>
        <v/>
      </c>
      <c r="C955" s="12" t="str">
        <f>IF('Anterior-TXT'!A976&lt;&gt;"",VALUE(RIGHT(LEFT('Anterior-TXT'!A976,75),23)),"")</f>
        <v/>
      </c>
      <c r="D955" s="11" t="str">
        <f>IF('Anterior-TXT'!A976&lt;&gt;"",RIGHT(LEFT('Anterior-TXT'!A976,77),1),"")</f>
        <v/>
      </c>
      <c r="E955" s="13" t="str">
        <f>IF('Anterior-TXT'!A976&lt;&gt;"",IF(MOD(VALUE(LEFT(A955,1)),2)=1,IF(D955="D",C955,-C955),IF(D955="C",C955,-C955)),"")</f>
        <v/>
      </c>
    </row>
    <row r="956" spans="1:5" x14ac:dyDescent="0.2">
      <c r="A956" s="11" t="str">
        <f>IF('Anterior-TXT'!A977&lt;&gt;"",LEFT('Anterior-TXT'!A977,15),"")</f>
        <v/>
      </c>
      <c r="B956" s="11" t="str">
        <f>IF('Anterior-TXT'!A977&lt;&gt;"",RIGHT(LEFT('Anterior-TXT'!A977,51),34),"")</f>
        <v/>
      </c>
      <c r="C956" s="12" t="str">
        <f>IF('Anterior-TXT'!A977&lt;&gt;"",VALUE(RIGHT(LEFT('Anterior-TXT'!A977,75),23)),"")</f>
        <v/>
      </c>
      <c r="D956" s="11" t="str">
        <f>IF('Anterior-TXT'!A977&lt;&gt;"",RIGHT(LEFT('Anterior-TXT'!A977,77),1),"")</f>
        <v/>
      </c>
      <c r="E956" s="13" t="str">
        <f>IF('Anterior-TXT'!A977&lt;&gt;"",IF(MOD(VALUE(LEFT(A956,1)),2)=1,IF(D956="D",C956,-C956),IF(D956="C",C956,-C956)),"")</f>
        <v/>
      </c>
    </row>
    <row r="957" spans="1:5" x14ac:dyDescent="0.2">
      <c r="A957" s="11" t="str">
        <f>IF('Anterior-TXT'!A978&lt;&gt;"",LEFT('Anterior-TXT'!A978,15),"")</f>
        <v/>
      </c>
      <c r="B957" s="11" t="str">
        <f>IF('Anterior-TXT'!A978&lt;&gt;"",RIGHT(LEFT('Anterior-TXT'!A978,51),34),"")</f>
        <v/>
      </c>
      <c r="C957" s="12" t="str">
        <f>IF('Anterior-TXT'!A978&lt;&gt;"",VALUE(RIGHT(LEFT('Anterior-TXT'!A978,75),23)),"")</f>
        <v/>
      </c>
      <c r="D957" s="11" t="str">
        <f>IF('Anterior-TXT'!A978&lt;&gt;"",RIGHT(LEFT('Anterior-TXT'!A978,77),1),"")</f>
        <v/>
      </c>
      <c r="E957" s="13" t="str">
        <f>IF('Anterior-TXT'!A978&lt;&gt;"",IF(MOD(VALUE(LEFT(A957,1)),2)=1,IF(D957="D",C957,-C957),IF(D957="C",C957,-C957)),"")</f>
        <v/>
      </c>
    </row>
    <row r="958" spans="1:5" x14ac:dyDescent="0.2">
      <c r="A958" s="11" t="str">
        <f>IF('Anterior-TXT'!A979&lt;&gt;"",LEFT('Anterior-TXT'!A979,15),"")</f>
        <v/>
      </c>
      <c r="B958" s="11" t="str">
        <f>IF('Anterior-TXT'!A979&lt;&gt;"",RIGHT(LEFT('Anterior-TXT'!A979,51),34),"")</f>
        <v/>
      </c>
      <c r="C958" s="12" t="str">
        <f>IF('Anterior-TXT'!A979&lt;&gt;"",VALUE(RIGHT(LEFT('Anterior-TXT'!A979,75),23)),"")</f>
        <v/>
      </c>
      <c r="D958" s="11" t="str">
        <f>IF('Anterior-TXT'!A979&lt;&gt;"",RIGHT(LEFT('Anterior-TXT'!A979,77),1),"")</f>
        <v/>
      </c>
      <c r="E958" s="13" t="str">
        <f>IF('Anterior-TXT'!A979&lt;&gt;"",IF(MOD(VALUE(LEFT(A958,1)),2)=1,IF(D958="D",C958,-C958),IF(D958="C",C958,-C958)),"")</f>
        <v/>
      </c>
    </row>
    <row r="959" spans="1:5" x14ac:dyDescent="0.2">
      <c r="A959" s="11" t="str">
        <f>IF('Anterior-TXT'!A980&lt;&gt;"",LEFT('Anterior-TXT'!A980,15),"")</f>
        <v/>
      </c>
      <c r="B959" s="11" t="str">
        <f>IF('Anterior-TXT'!A980&lt;&gt;"",RIGHT(LEFT('Anterior-TXT'!A980,51),34),"")</f>
        <v/>
      </c>
      <c r="C959" s="12" t="str">
        <f>IF('Anterior-TXT'!A980&lt;&gt;"",VALUE(RIGHT(LEFT('Anterior-TXT'!A980,75),23)),"")</f>
        <v/>
      </c>
      <c r="D959" s="11" t="str">
        <f>IF('Anterior-TXT'!A980&lt;&gt;"",RIGHT(LEFT('Anterior-TXT'!A980,77),1),"")</f>
        <v/>
      </c>
      <c r="E959" s="13" t="str">
        <f>IF('Anterior-TXT'!A980&lt;&gt;"",IF(MOD(VALUE(LEFT(A959,1)),2)=1,IF(D959="D",C959,-C959),IF(D959="C",C959,-C959)),"")</f>
        <v/>
      </c>
    </row>
    <row r="960" spans="1:5" x14ac:dyDescent="0.2">
      <c r="A960" s="11" t="str">
        <f>IF('Anterior-TXT'!A981&lt;&gt;"",LEFT('Anterior-TXT'!A981,15),"")</f>
        <v/>
      </c>
      <c r="B960" s="11" t="str">
        <f>IF('Anterior-TXT'!A981&lt;&gt;"",RIGHT(LEFT('Anterior-TXT'!A981,51),34),"")</f>
        <v/>
      </c>
      <c r="C960" s="12" t="str">
        <f>IF('Anterior-TXT'!A981&lt;&gt;"",VALUE(RIGHT(LEFT('Anterior-TXT'!A981,75),23)),"")</f>
        <v/>
      </c>
      <c r="D960" s="11" t="str">
        <f>IF('Anterior-TXT'!A981&lt;&gt;"",RIGHT(LEFT('Anterior-TXT'!A981,77),1),"")</f>
        <v/>
      </c>
      <c r="E960" s="13" t="str">
        <f>IF('Anterior-TXT'!A981&lt;&gt;"",IF(MOD(VALUE(LEFT(A960,1)),2)=1,IF(D960="D",C960,-C960),IF(D960="C",C960,-C960)),"")</f>
        <v/>
      </c>
    </row>
    <row r="961" spans="1:5" x14ac:dyDescent="0.2">
      <c r="A961" s="11" t="str">
        <f>IF('Anterior-TXT'!A982&lt;&gt;"",LEFT('Anterior-TXT'!A982,15),"")</f>
        <v/>
      </c>
      <c r="B961" s="11" t="str">
        <f>IF('Anterior-TXT'!A982&lt;&gt;"",RIGHT(LEFT('Anterior-TXT'!A982,51),34),"")</f>
        <v/>
      </c>
      <c r="C961" s="12" t="str">
        <f>IF('Anterior-TXT'!A982&lt;&gt;"",VALUE(RIGHT(LEFT('Anterior-TXT'!A982,75),23)),"")</f>
        <v/>
      </c>
      <c r="D961" s="11" t="str">
        <f>IF('Anterior-TXT'!A982&lt;&gt;"",RIGHT(LEFT('Anterior-TXT'!A982,77),1),"")</f>
        <v/>
      </c>
      <c r="E961" s="13" t="str">
        <f>IF('Anterior-TXT'!A982&lt;&gt;"",IF(MOD(VALUE(LEFT(A961,1)),2)=1,IF(D961="D",C961,-C961),IF(D961="C",C961,-C961)),"")</f>
        <v/>
      </c>
    </row>
    <row r="962" spans="1:5" x14ac:dyDescent="0.2">
      <c r="A962" s="11" t="str">
        <f>IF('Anterior-TXT'!A983&lt;&gt;"",LEFT('Anterior-TXT'!A983,15),"")</f>
        <v/>
      </c>
      <c r="B962" s="11" t="str">
        <f>IF('Anterior-TXT'!A983&lt;&gt;"",RIGHT(LEFT('Anterior-TXT'!A983,51),34),"")</f>
        <v/>
      </c>
      <c r="C962" s="12" t="str">
        <f>IF('Anterior-TXT'!A983&lt;&gt;"",VALUE(RIGHT(LEFT('Anterior-TXT'!A983,75),23)),"")</f>
        <v/>
      </c>
      <c r="D962" s="11" t="str">
        <f>IF('Anterior-TXT'!A983&lt;&gt;"",RIGHT(LEFT('Anterior-TXT'!A983,77),1),"")</f>
        <v/>
      </c>
      <c r="E962" s="13" t="str">
        <f>IF('Anterior-TXT'!A983&lt;&gt;"",IF(MOD(VALUE(LEFT(A962,1)),2)=1,IF(D962="D",C962,-C962),IF(D962="C",C962,-C962)),"")</f>
        <v/>
      </c>
    </row>
    <row r="963" spans="1:5" x14ac:dyDescent="0.2">
      <c r="A963" s="11" t="str">
        <f>IF('Anterior-TXT'!A984&lt;&gt;"",LEFT('Anterior-TXT'!A984,15),"")</f>
        <v/>
      </c>
      <c r="B963" s="11" t="str">
        <f>IF('Anterior-TXT'!A984&lt;&gt;"",RIGHT(LEFT('Anterior-TXT'!A984,51),34),"")</f>
        <v/>
      </c>
      <c r="C963" s="12" t="str">
        <f>IF('Anterior-TXT'!A984&lt;&gt;"",VALUE(RIGHT(LEFT('Anterior-TXT'!A984,75),23)),"")</f>
        <v/>
      </c>
      <c r="D963" s="11" t="str">
        <f>IF('Anterior-TXT'!A984&lt;&gt;"",RIGHT(LEFT('Anterior-TXT'!A984,77),1),"")</f>
        <v/>
      </c>
      <c r="E963" s="13" t="str">
        <f>IF('Anterior-TXT'!A984&lt;&gt;"",IF(MOD(VALUE(LEFT(A963,1)),2)=1,IF(D963="D",C963,-C963),IF(D963="C",C963,-C963)),"")</f>
        <v/>
      </c>
    </row>
    <row r="964" spans="1:5" x14ac:dyDescent="0.2">
      <c r="A964" s="11" t="str">
        <f>IF('Anterior-TXT'!A985&lt;&gt;"",LEFT('Anterior-TXT'!A985,15),"")</f>
        <v/>
      </c>
      <c r="B964" s="11" t="str">
        <f>IF('Anterior-TXT'!A985&lt;&gt;"",RIGHT(LEFT('Anterior-TXT'!A985,51),34),"")</f>
        <v/>
      </c>
      <c r="C964" s="12" t="str">
        <f>IF('Anterior-TXT'!A985&lt;&gt;"",VALUE(RIGHT(LEFT('Anterior-TXT'!A985,75),23)),"")</f>
        <v/>
      </c>
      <c r="D964" s="11" t="str">
        <f>IF('Anterior-TXT'!A985&lt;&gt;"",RIGHT(LEFT('Anterior-TXT'!A985,77),1),"")</f>
        <v/>
      </c>
      <c r="E964" s="13" t="str">
        <f>IF('Anterior-TXT'!A985&lt;&gt;"",IF(MOD(VALUE(LEFT(A964,1)),2)=1,IF(D964="D",C964,-C964),IF(D964="C",C964,-C964)),"")</f>
        <v/>
      </c>
    </row>
    <row r="965" spans="1:5" x14ac:dyDescent="0.2">
      <c r="A965" s="11" t="str">
        <f>IF('Anterior-TXT'!A986&lt;&gt;"",LEFT('Anterior-TXT'!A986,15),"")</f>
        <v/>
      </c>
      <c r="B965" s="11" t="str">
        <f>IF('Anterior-TXT'!A986&lt;&gt;"",RIGHT(LEFT('Anterior-TXT'!A986,51),34),"")</f>
        <v/>
      </c>
      <c r="C965" s="12" t="str">
        <f>IF('Anterior-TXT'!A986&lt;&gt;"",VALUE(RIGHT(LEFT('Anterior-TXT'!A986,75),23)),"")</f>
        <v/>
      </c>
      <c r="D965" s="11" t="str">
        <f>IF('Anterior-TXT'!A986&lt;&gt;"",RIGHT(LEFT('Anterior-TXT'!A986,77),1),"")</f>
        <v/>
      </c>
      <c r="E965" s="13" t="str">
        <f>IF('Anterior-TXT'!A986&lt;&gt;"",IF(MOD(VALUE(LEFT(A965,1)),2)=1,IF(D965="D",C965,-C965),IF(D965="C",C965,-C965)),"")</f>
        <v/>
      </c>
    </row>
    <row r="966" spans="1:5" x14ac:dyDescent="0.2">
      <c r="A966" s="11" t="str">
        <f>IF('Anterior-TXT'!A987&lt;&gt;"",LEFT('Anterior-TXT'!A987,15),"")</f>
        <v/>
      </c>
      <c r="B966" s="11" t="str">
        <f>IF('Anterior-TXT'!A987&lt;&gt;"",RIGHT(LEFT('Anterior-TXT'!A987,51),34),"")</f>
        <v/>
      </c>
      <c r="C966" s="12" t="str">
        <f>IF('Anterior-TXT'!A987&lt;&gt;"",VALUE(RIGHT(LEFT('Anterior-TXT'!A987,75),23)),"")</f>
        <v/>
      </c>
      <c r="D966" s="11" t="str">
        <f>IF('Anterior-TXT'!A987&lt;&gt;"",RIGHT(LEFT('Anterior-TXT'!A987,77),1),"")</f>
        <v/>
      </c>
      <c r="E966" s="13" t="str">
        <f>IF('Anterior-TXT'!A987&lt;&gt;"",IF(MOD(VALUE(LEFT(A966,1)),2)=1,IF(D966="D",C966,-C966),IF(D966="C",C966,-C966)),"")</f>
        <v/>
      </c>
    </row>
    <row r="967" spans="1:5" x14ac:dyDescent="0.2">
      <c r="A967" s="11" t="str">
        <f>IF('Anterior-TXT'!A988&lt;&gt;"",LEFT('Anterior-TXT'!A988,15),"")</f>
        <v/>
      </c>
      <c r="B967" s="11" t="str">
        <f>IF('Anterior-TXT'!A988&lt;&gt;"",RIGHT(LEFT('Anterior-TXT'!A988,51),34),"")</f>
        <v/>
      </c>
      <c r="C967" s="12" t="str">
        <f>IF('Anterior-TXT'!A988&lt;&gt;"",VALUE(RIGHT(LEFT('Anterior-TXT'!A988,75),23)),"")</f>
        <v/>
      </c>
      <c r="D967" s="11" t="str">
        <f>IF('Anterior-TXT'!A988&lt;&gt;"",RIGHT(LEFT('Anterior-TXT'!A988,77),1),"")</f>
        <v/>
      </c>
      <c r="E967" s="13" t="str">
        <f>IF('Anterior-TXT'!A988&lt;&gt;"",IF(MOD(VALUE(LEFT(A967,1)),2)=1,IF(D967="D",C967,-C967),IF(D967="C",C967,-C967)),"")</f>
        <v/>
      </c>
    </row>
    <row r="968" spans="1:5" x14ac:dyDescent="0.2">
      <c r="A968" s="11" t="str">
        <f>IF('Anterior-TXT'!A989&lt;&gt;"",LEFT('Anterior-TXT'!A989,15),"")</f>
        <v/>
      </c>
      <c r="B968" s="11" t="str">
        <f>IF('Anterior-TXT'!A989&lt;&gt;"",RIGHT(LEFT('Anterior-TXT'!A989,51),34),"")</f>
        <v/>
      </c>
      <c r="C968" s="12" t="str">
        <f>IF('Anterior-TXT'!A989&lt;&gt;"",VALUE(RIGHT(LEFT('Anterior-TXT'!A989,75),23)),"")</f>
        <v/>
      </c>
      <c r="D968" s="11" t="str">
        <f>IF('Anterior-TXT'!A989&lt;&gt;"",RIGHT(LEFT('Anterior-TXT'!A989,77),1),"")</f>
        <v/>
      </c>
      <c r="E968" s="13" t="str">
        <f>IF('Anterior-TXT'!A989&lt;&gt;"",IF(MOD(VALUE(LEFT(A968,1)),2)=1,IF(D968="D",C968,-C968),IF(D968="C",C968,-C968)),"")</f>
        <v/>
      </c>
    </row>
    <row r="969" spans="1:5" x14ac:dyDescent="0.2">
      <c r="A969" s="11" t="str">
        <f>IF('Anterior-TXT'!A990&lt;&gt;"",LEFT('Anterior-TXT'!A990,15),"")</f>
        <v/>
      </c>
      <c r="B969" s="11" t="str">
        <f>IF('Anterior-TXT'!A990&lt;&gt;"",RIGHT(LEFT('Anterior-TXT'!A990,51),34),"")</f>
        <v/>
      </c>
      <c r="C969" s="12" t="str">
        <f>IF('Anterior-TXT'!A990&lt;&gt;"",VALUE(RIGHT(LEFT('Anterior-TXT'!A990,75),23)),"")</f>
        <v/>
      </c>
      <c r="D969" s="11" t="str">
        <f>IF('Anterior-TXT'!A990&lt;&gt;"",RIGHT(LEFT('Anterior-TXT'!A990,77),1),"")</f>
        <v/>
      </c>
      <c r="E969" s="13" t="str">
        <f>IF('Anterior-TXT'!A990&lt;&gt;"",IF(MOD(VALUE(LEFT(A969,1)),2)=1,IF(D969="D",C969,-C969),IF(D969="C",C969,-C969)),"")</f>
        <v/>
      </c>
    </row>
    <row r="970" spans="1:5" x14ac:dyDescent="0.2">
      <c r="A970" s="11" t="str">
        <f>IF('Anterior-TXT'!A991&lt;&gt;"",LEFT('Anterior-TXT'!A991,15),"")</f>
        <v/>
      </c>
      <c r="B970" s="11" t="str">
        <f>IF('Anterior-TXT'!A991&lt;&gt;"",RIGHT(LEFT('Anterior-TXT'!A991,51),34),"")</f>
        <v/>
      </c>
      <c r="C970" s="12" t="str">
        <f>IF('Anterior-TXT'!A991&lt;&gt;"",VALUE(RIGHT(LEFT('Anterior-TXT'!A991,75),23)),"")</f>
        <v/>
      </c>
      <c r="D970" s="11" t="str">
        <f>IF('Anterior-TXT'!A991&lt;&gt;"",RIGHT(LEFT('Anterior-TXT'!A991,77),1),"")</f>
        <v/>
      </c>
      <c r="E970" s="13" t="str">
        <f>IF('Anterior-TXT'!A991&lt;&gt;"",IF(MOD(VALUE(LEFT(A970,1)),2)=1,IF(D970="D",C970,-C970),IF(D970="C",C970,-C970)),"")</f>
        <v/>
      </c>
    </row>
    <row r="971" spans="1:5" x14ac:dyDescent="0.2">
      <c r="A971" s="11" t="str">
        <f>IF('Anterior-TXT'!A992&lt;&gt;"",LEFT('Anterior-TXT'!A992,15),"")</f>
        <v/>
      </c>
      <c r="B971" s="11" t="str">
        <f>IF('Anterior-TXT'!A992&lt;&gt;"",RIGHT(LEFT('Anterior-TXT'!A992,51),34),"")</f>
        <v/>
      </c>
      <c r="C971" s="12" t="str">
        <f>IF('Anterior-TXT'!A992&lt;&gt;"",VALUE(RIGHT(LEFT('Anterior-TXT'!A992,75),23)),"")</f>
        <v/>
      </c>
      <c r="D971" s="11" t="str">
        <f>IF('Anterior-TXT'!A992&lt;&gt;"",RIGHT(LEFT('Anterior-TXT'!A992,77),1),"")</f>
        <v/>
      </c>
      <c r="E971" s="13" t="str">
        <f>IF('Anterior-TXT'!A992&lt;&gt;"",IF(MOD(VALUE(LEFT(A971,1)),2)=1,IF(D971="D",C971,-C971),IF(D971="C",C971,-C971)),"")</f>
        <v/>
      </c>
    </row>
    <row r="972" spans="1:5" x14ac:dyDescent="0.2">
      <c r="A972" s="11" t="str">
        <f>IF('Anterior-TXT'!A993&lt;&gt;"",LEFT('Anterior-TXT'!A993,15),"")</f>
        <v/>
      </c>
      <c r="B972" s="11" t="str">
        <f>IF('Anterior-TXT'!A993&lt;&gt;"",RIGHT(LEFT('Anterior-TXT'!A993,51),34),"")</f>
        <v/>
      </c>
      <c r="C972" s="12" t="str">
        <f>IF('Anterior-TXT'!A993&lt;&gt;"",VALUE(RIGHT(LEFT('Anterior-TXT'!A993,75),23)),"")</f>
        <v/>
      </c>
      <c r="D972" s="11" t="str">
        <f>IF('Anterior-TXT'!A993&lt;&gt;"",RIGHT(LEFT('Anterior-TXT'!A993,77),1),"")</f>
        <v/>
      </c>
      <c r="E972" s="13" t="str">
        <f>IF('Anterior-TXT'!A993&lt;&gt;"",IF(MOD(VALUE(LEFT(A972,1)),2)=1,IF(D972="D",C972,-C972),IF(D972="C",C972,-C972)),"")</f>
        <v/>
      </c>
    </row>
    <row r="973" spans="1:5" x14ac:dyDescent="0.2">
      <c r="A973" s="11" t="str">
        <f>IF('Anterior-TXT'!A994&lt;&gt;"",LEFT('Anterior-TXT'!A994,15),"")</f>
        <v/>
      </c>
      <c r="B973" s="11" t="str">
        <f>IF('Anterior-TXT'!A994&lt;&gt;"",RIGHT(LEFT('Anterior-TXT'!A994,51),34),"")</f>
        <v/>
      </c>
      <c r="C973" s="12" t="str">
        <f>IF('Anterior-TXT'!A994&lt;&gt;"",VALUE(RIGHT(LEFT('Anterior-TXT'!A994,75),23)),"")</f>
        <v/>
      </c>
      <c r="D973" s="11" t="str">
        <f>IF('Anterior-TXT'!A994&lt;&gt;"",RIGHT(LEFT('Anterior-TXT'!A994,77),1),"")</f>
        <v/>
      </c>
      <c r="E973" s="13" t="str">
        <f>IF('Anterior-TXT'!A994&lt;&gt;"",IF(MOD(VALUE(LEFT(A973,1)),2)=1,IF(D973="D",C973,-C973),IF(D973="C",C973,-C973)),"")</f>
        <v/>
      </c>
    </row>
    <row r="974" spans="1:5" x14ac:dyDescent="0.2">
      <c r="A974" s="11" t="str">
        <f>IF('Anterior-TXT'!A995&lt;&gt;"",LEFT('Anterior-TXT'!A995,15),"")</f>
        <v/>
      </c>
      <c r="B974" s="11" t="str">
        <f>IF('Anterior-TXT'!A995&lt;&gt;"",RIGHT(LEFT('Anterior-TXT'!A995,51),34),"")</f>
        <v/>
      </c>
      <c r="C974" s="12" t="str">
        <f>IF('Anterior-TXT'!A995&lt;&gt;"",VALUE(RIGHT(LEFT('Anterior-TXT'!A995,75),23)),"")</f>
        <v/>
      </c>
      <c r="D974" s="11" t="str">
        <f>IF('Anterior-TXT'!A995&lt;&gt;"",RIGHT(LEFT('Anterior-TXT'!A995,77),1),"")</f>
        <v/>
      </c>
      <c r="E974" s="13" t="str">
        <f>IF('Anterior-TXT'!A995&lt;&gt;"",IF(MOD(VALUE(LEFT(A974,1)),2)=1,IF(D974="D",C974,-C974),IF(D974="C",C974,-C974)),"")</f>
        <v/>
      </c>
    </row>
    <row r="975" spans="1:5" x14ac:dyDescent="0.2">
      <c r="A975" s="11" t="str">
        <f>IF('Anterior-TXT'!A996&lt;&gt;"",LEFT('Anterior-TXT'!A996,15),"")</f>
        <v/>
      </c>
      <c r="B975" s="11" t="str">
        <f>IF('Anterior-TXT'!A996&lt;&gt;"",RIGHT(LEFT('Anterior-TXT'!A996,51),34),"")</f>
        <v/>
      </c>
      <c r="C975" s="12" t="str">
        <f>IF('Anterior-TXT'!A996&lt;&gt;"",VALUE(RIGHT(LEFT('Anterior-TXT'!A996,75),23)),"")</f>
        <v/>
      </c>
      <c r="D975" s="11" t="str">
        <f>IF('Anterior-TXT'!A996&lt;&gt;"",RIGHT(LEFT('Anterior-TXT'!A996,77),1),"")</f>
        <v/>
      </c>
      <c r="E975" s="13" t="str">
        <f>IF('Anterior-TXT'!A996&lt;&gt;"",IF(MOD(VALUE(LEFT(A975,1)),2)=1,IF(D975="D",C975,-C975),IF(D975="C",C975,-C975)),"")</f>
        <v/>
      </c>
    </row>
    <row r="976" spans="1:5" x14ac:dyDescent="0.2">
      <c r="A976" s="11" t="str">
        <f>IF('Anterior-TXT'!A997&lt;&gt;"",LEFT('Anterior-TXT'!A997,15),"")</f>
        <v/>
      </c>
      <c r="B976" s="11" t="str">
        <f>IF('Anterior-TXT'!A997&lt;&gt;"",RIGHT(LEFT('Anterior-TXT'!A997,51),34),"")</f>
        <v/>
      </c>
      <c r="C976" s="12" t="str">
        <f>IF('Anterior-TXT'!A997&lt;&gt;"",VALUE(RIGHT(LEFT('Anterior-TXT'!A997,75),23)),"")</f>
        <v/>
      </c>
      <c r="D976" s="11" t="str">
        <f>IF('Anterior-TXT'!A997&lt;&gt;"",RIGHT(LEFT('Anterior-TXT'!A997,77),1),"")</f>
        <v/>
      </c>
      <c r="E976" s="13" t="str">
        <f>IF('Anterior-TXT'!A997&lt;&gt;"",IF(MOD(VALUE(LEFT(A976,1)),2)=1,IF(D976="D",C976,-C976),IF(D976="C",C976,-C976)),"")</f>
        <v/>
      </c>
    </row>
    <row r="977" spans="1:5" x14ac:dyDescent="0.2">
      <c r="A977" s="11" t="str">
        <f>IF('Anterior-TXT'!A998&lt;&gt;"",LEFT('Anterior-TXT'!A998,15),"")</f>
        <v/>
      </c>
      <c r="B977" s="11" t="str">
        <f>IF('Anterior-TXT'!A998&lt;&gt;"",RIGHT(LEFT('Anterior-TXT'!A998,51),34),"")</f>
        <v/>
      </c>
      <c r="C977" s="12" t="str">
        <f>IF('Anterior-TXT'!A998&lt;&gt;"",VALUE(RIGHT(LEFT('Anterior-TXT'!A998,75),23)),"")</f>
        <v/>
      </c>
      <c r="D977" s="11" t="str">
        <f>IF('Anterior-TXT'!A998&lt;&gt;"",RIGHT(LEFT('Anterior-TXT'!A998,77),1),"")</f>
        <v/>
      </c>
      <c r="E977" s="13" t="str">
        <f>IF('Anterior-TXT'!A998&lt;&gt;"",IF(MOD(VALUE(LEFT(A977,1)),2)=1,IF(D977="D",C977,-C977),IF(D977="C",C977,-C977)),"")</f>
        <v/>
      </c>
    </row>
    <row r="978" spans="1:5" x14ac:dyDescent="0.2">
      <c r="A978" s="11" t="str">
        <f>IF('Anterior-TXT'!A999&lt;&gt;"",LEFT('Anterior-TXT'!A999,15),"")</f>
        <v/>
      </c>
      <c r="B978" s="11" t="str">
        <f>IF('Anterior-TXT'!A999&lt;&gt;"",RIGHT(LEFT('Anterior-TXT'!A999,51),34),"")</f>
        <v/>
      </c>
      <c r="C978" s="12" t="str">
        <f>IF('Anterior-TXT'!A999&lt;&gt;"",VALUE(RIGHT(LEFT('Anterior-TXT'!A999,75),23)),"")</f>
        <v/>
      </c>
      <c r="D978" s="11" t="str">
        <f>IF('Anterior-TXT'!A999&lt;&gt;"",RIGHT(LEFT('Anterior-TXT'!A999,77),1),"")</f>
        <v/>
      </c>
      <c r="E978" s="13" t="str">
        <f>IF('Anterior-TXT'!A999&lt;&gt;"",IF(MOD(VALUE(LEFT(A978,1)),2)=1,IF(D978="D",C978,-C978),IF(D978="C",C978,-C978)),"")</f>
        <v/>
      </c>
    </row>
    <row r="979" spans="1:5" x14ac:dyDescent="0.2">
      <c r="A979" s="11" t="str">
        <f>IF('Anterior-TXT'!A1000&lt;&gt;"",LEFT('Anterior-TXT'!A1000,15),"")</f>
        <v/>
      </c>
      <c r="B979" s="11" t="str">
        <f>IF('Anterior-TXT'!A1000&lt;&gt;"",RIGHT(LEFT('Anterior-TXT'!A1000,51),34),"")</f>
        <v/>
      </c>
      <c r="C979" s="12" t="str">
        <f>IF('Anterior-TXT'!A1000&lt;&gt;"",VALUE(RIGHT(LEFT('Anterior-TXT'!A1000,75),23)),"")</f>
        <v/>
      </c>
      <c r="D979" s="11" t="str">
        <f>IF('Anterior-TXT'!A1000&lt;&gt;"",RIGHT(LEFT('Anterior-TXT'!A1000,77),1),"")</f>
        <v/>
      </c>
      <c r="E979" s="13" t="str">
        <f>IF('Anterior-TXT'!A1000&lt;&gt;"",IF(MOD(VALUE(LEFT(A979,1)),2)=1,IF(D979="D",C979,-C979),IF(D979="C",C979,-C979)),"")</f>
        <v/>
      </c>
    </row>
    <row r="980" spans="1:5" x14ac:dyDescent="0.2">
      <c r="A980" s="11" t="str">
        <f>IF('Anterior-TXT'!A1001&lt;&gt;"",LEFT('Anterior-TXT'!A1001,15),"")</f>
        <v/>
      </c>
      <c r="B980" s="11" t="str">
        <f>IF('Anterior-TXT'!A1001&lt;&gt;"",RIGHT(LEFT('Anterior-TXT'!A1001,51),34),"")</f>
        <v/>
      </c>
      <c r="C980" s="12" t="str">
        <f>IF('Anterior-TXT'!A1001&lt;&gt;"",VALUE(RIGHT(LEFT('Anterior-TXT'!A1001,75),23)),"")</f>
        <v/>
      </c>
      <c r="D980" s="11" t="str">
        <f>IF('Anterior-TXT'!A1001&lt;&gt;"",RIGHT(LEFT('Anterior-TXT'!A1001,77),1),"")</f>
        <v/>
      </c>
      <c r="E980" s="13" t="str">
        <f>IF('Anterior-TXT'!A1001&lt;&gt;"",IF(MOD(VALUE(LEFT(A980,1)),2)=1,IF(D980="D",C980,-C980),IF(D980="C",C980,-C980)),"")</f>
        <v/>
      </c>
    </row>
    <row r="981" spans="1:5" x14ac:dyDescent="0.2">
      <c r="A981" s="11" t="str">
        <f>IF('Anterior-TXT'!A1002&lt;&gt;"",LEFT('Anterior-TXT'!A1002,15),"")</f>
        <v/>
      </c>
      <c r="B981" s="11" t="str">
        <f>IF('Anterior-TXT'!A1002&lt;&gt;"",RIGHT(LEFT('Anterior-TXT'!A1002,51),34),"")</f>
        <v/>
      </c>
      <c r="C981" s="12" t="str">
        <f>IF('Anterior-TXT'!A1002&lt;&gt;"",VALUE(RIGHT(LEFT('Anterior-TXT'!A1002,75),23)),"")</f>
        <v/>
      </c>
      <c r="D981" s="11" t="str">
        <f>IF('Anterior-TXT'!A1002&lt;&gt;"",RIGHT(LEFT('Anterior-TXT'!A1002,77),1),"")</f>
        <v/>
      </c>
      <c r="E981" s="13" t="str">
        <f>IF('Anterior-TXT'!A1002&lt;&gt;"",IF(MOD(VALUE(LEFT(A981,1)),2)=1,IF(D981="D",C981,-C981),IF(D981="C",C981,-C981)),"")</f>
        <v/>
      </c>
    </row>
    <row r="982" spans="1:5" x14ac:dyDescent="0.2">
      <c r="A982" s="11" t="str">
        <f>IF('Anterior-TXT'!A1003&lt;&gt;"",LEFT('Anterior-TXT'!A1003,15),"")</f>
        <v/>
      </c>
      <c r="B982" s="11" t="str">
        <f>IF('Anterior-TXT'!A1003&lt;&gt;"",RIGHT(LEFT('Anterior-TXT'!A1003,51),34),"")</f>
        <v/>
      </c>
      <c r="C982" s="12" t="str">
        <f>IF('Anterior-TXT'!A1003&lt;&gt;"",VALUE(RIGHT(LEFT('Anterior-TXT'!A1003,75),23)),"")</f>
        <v/>
      </c>
      <c r="D982" s="11" t="str">
        <f>IF('Anterior-TXT'!A1003&lt;&gt;"",RIGHT(LEFT('Anterior-TXT'!A1003,77),1),"")</f>
        <v/>
      </c>
      <c r="E982" s="13" t="str">
        <f>IF('Anterior-TXT'!A1003&lt;&gt;"",IF(MOD(VALUE(LEFT(A982,1)),2)=1,IF(D982="D",C982,-C982),IF(D982="C",C982,-C982)),"")</f>
        <v/>
      </c>
    </row>
    <row r="983" spans="1:5" x14ac:dyDescent="0.2">
      <c r="A983" s="11" t="str">
        <f>IF('Anterior-TXT'!A1004&lt;&gt;"",LEFT('Anterior-TXT'!A1004,15),"")</f>
        <v/>
      </c>
      <c r="B983" s="11" t="str">
        <f>IF('Anterior-TXT'!A1004&lt;&gt;"",RIGHT(LEFT('Anterior-TXT'!A1004,51),34),"")</f>
        <v/>
      </c>
      <c r="C983" s="12" t="str">
        <f>IF('Anterior-TXT'!A1004&lt;&gt;"",VALUE(RIGHT(LEFT('Anterior-TXT'!A1004,75),23)),"")</f>
        <v/>
      </c>
      <c r="D983" s="11" t="str">
        <f>IF('Anterior-TXT'!A1004&lt;&gt;"",RIGHT(LEFT('Anterior-TXT'!A1004,77),1),"")</f>
        <v/>
      </c>
      <c r="E983" s="13" t="str">
        <f>IF('Anterior-TXT'!A1004&lt;&gt;"",IF(MOD(VALUE(LEFT(A983,1)),2)=1,IF(D983="D",C983,-C983),IF(D983="C",C983,-C983)),"")</f>
        <v/>
      </c>
    </row>
    <row r="984" spans="1:5" x14ac:dyDescent="0.2">
      <c r="A984" s="11" t="str">
        <f>IF('Anterior-TXT'!A1005&lt;&gt;"",LEFT('Anterior-TXT'!A1005,15),"")</f>
        <v/>
      </c>
      <c r="B984" s="11" t="str">
        <f>IF('Anterior-TXT'!A1005&lt;&gt;"",RIGHT(LEFT('Anterior-TXT'!A1005,51),34),"")</f>
        <v/>
      </c>
      <c r="C984" s="12" t="str">
        <f>IF('Anterior-TXT'!A1005&lt;&gt;"",VALUE(RIGHT(LEFT('Anterior-TXT'!A1005,75),23)),"")</f>
        <v/>
      </c>
      <c r="D984" s="11" t="str">
        <f>IF('Anterior-TXT'!A1005&lt;&gt;"",RIGHT(LEFT('Anterior-TXT'!A1005,77),1),"")</f>
        <v/>
      </c>
      <c r="E984" s="13" t="str">
        <f>IF('Anterior-TXT'!A1005&lt;&gt;"",IF(MOD(VALUE(LEFT(A984,1)),2)=1,IF(D984="D",C984,-C984),IF(D984="C",C984,-C984)),"")</f>
        <v/>
      </c>
    </row>
    <row r="985" spans="1:5" x14ac:dyDescent="0.2">
      <c r="A985" s="11" t="str">
        <f>IF('Anterior-TXT'!A1006&lt;&gt;"",LEFT('Anterior-TXT'!A1006,15),"")</f>
        <v/>
      </c>
      <c r="B985" s="11" t="str">
        <f>IF('Anterior-TXT'!A1006&lt;&gt;"",RIGHT(LEFT('Anterior-TXT'!A1006,51),34),"")</f>
        <v/>
      </c>
      <c r="C985" s="12" t="str">
        <f>IF('Anterior-TXT'!A1006&lt;&gt;"",VALUE(RIGHT(LEFT('Anterior-TXT'!A1006,75),23)),"")</f>
        <v/>
      </c>
      <c r="D985" s="11" t="str">
        <f>IF('Anterior-TXT'!A1006&lt;&gt;"",RIGHT(LEFT('Anterior-TXT'!A1006,77),1),"")</f>
        <v/>
      </c>
      <c r="E985" s="13" t="str">
        <f>IF('Anterior-TXT'!A1006&lt;&gt;"",IF(MOD(VALUE(LEFT(A985,1)),2)=1,IF(D985="D",C985,-C985),IF(D985="C",C985,-C985)),"")</f>
        <v/>
      </c>
    </row>
    <row r="986" spans="1:5" x14ac:dyDescent="0.2">
      <c r="A986" s="11" t="str">
        <f>IF('Anterior-TXT'!A1007&lt;&gt;"",LEFT('Anterior-TXT'!A1007,15),"")</f>
        <v/>
      </c>
      <c r="B986" s="11" t="str">
        <f>IF('Anterior-TXT'!A1007&lt;&gt;"",RIGHT(LEFT('Anterior-TXT'!A1007,51),34),"")</f>
        <v/>
      </c>
      <c r="C986" s="12" t="str">
        <f>IF('Anterior-TXT'!A1007&lt;&gt;"",VALUE(RIGHT(LEFT('Anterior-TXT'!A1007,75),23)),"")</f>
        <v/>
      </c>
      <c r="D986" s="11" t="str">
        <f>IF('Anterior-TXT'!A1007&lt;&gt;"",RIGHT(LEFT('Anterior-TXT'!A1007,77),1),"")</f>
        <v/>
      </c>
      <c r="E986" s="13" t="str">
        <f>IF('Anterior-TXT'!A1007&lt;&gt;"",IF(MOD(VALUE(LEFT(A986,1)),2)=1,IF(D986="D",C986,-C986),IF(D986="C",C986,-C986)),"")</f>
        <v/>
      </c>
    </row>
    <row r="987" spans="1:5" x14ac:dyDescent="0.2">
      <c r="A987" s="11" t="str">
        <f>IF('Anterior-TXT'!A1008&lt;&gt;"",LEFT('Anterior-TXT'!A1008,15),"")</f>
        <v/>
      </c>
      <c r="B987" s="11" t="str">
        <f>IF('Anterior-TXT'!A1008&lt;&gt;"",RIGHT(LEFT('Anterior-TXT'!A1008,51),34),"")</f>
        <v/>
      </c>
      <c r="C987" s="12" t="str">
        <f>IF('Anterior-TXT'!A1008&lt;&gt;"",VALUE(RIGHT(LEFT('Anterior-TXT'!A1008,75),23)),"")</f>
        <v/>
      </c>
      <c r="D987" s="11" t="str">
        <f>IF('Anterior-TXT'!A1008&lt;&gt;"",RIGHT(LEFT('Anterior-TXT'!A1008,77),1),"")</f>
        <v/>
      </c>
      <c r="E987" s="13" t="str">
        <f>IF('Anterior-TXT'!A1008&lt;&gt;"",IF(MOD(VALUE(LEFT(A987,1)),2)=1,IF(D987="D",C987,-C987),IF(D987="C",C987,-C987)),"")</f>
        <v/>
      </c>
    </row>
    <row r="988" spans="1:5" x14ac:dyDescent="0.2">
      <c r="A988" s="11" t="str">
        <f>IF('Anterior-TXT'!A1009&lt;&gt;"",LEFT('Anterior-TXT'!A1009,15),"")</f>
        <v/>
      </c>
      <c r="B988" s="11" t="str">
        <f>IF('Anterior-TXT'!A1009&lt;&gt;"",RIGHT(LEFT('Anterior-TXT'!A1009,51),34),"")</f>
        <v/>
      </c>
      <c r="C988" s="12" t="str">
        <f>IF('Anterior-TXT'!A1009&lt;&gt;"",VALUE(RIGHT(LEFT('Anterior-TXT'!A1009,75),23)),"")</f>
        <v/>
      </c>
      <c r="D988" s="11" t="str">
        <f>IF('Anterior-TXT'!A1009&lt;&gt;"",RIGHT(LEFT('Anterior-TXT'!A1009,77),1),"")</f>
        <v/>
      </c>
      <c r="E988" s="13" t="str">
        <f>IF('Anterior-TXT'!A1009&lt;&gt;"",IF(MOD(VALUE(LEFT(A988,1)),2)=1,IF(D988="D",C988,-C988),IF(D988="C",C988,-C988)),"")</f>
        <v/>
      </c>
    </row>
    <row r="989" spans="1:5" x14ac:dyDescent="0.2">
      <c r="A989" s="11" t="str">
        <f>IF('Anterior-TXT'!A1010&lt;&gt;"",LEFT('Anterior-TXT'!A1010,15),"")</f>
        <v/>
      </c>
      <c r="B989" s="11" t="str">
        <f>IF('Anterior-TXT'!A1010&lt;&gt;"",RIGHT(LEFT('Anterior-TXT'!A1010,51),34),"")</f>
        <v/>
      </c>
      <c r="C989" s="12" t="str">
        <f>IF('Anterior-TXT'!A1010&lt;&gt;"",VALUE(RIGHT(LEFT('Anterior-TXT'!A1010,75),23)),"")</f>
        <v/>
      </c>
      <c r="D989" s="11" t="str">
        <f>IF('Anterior-TXT'!A1010&lt;&gt;"",RIGHT(LEFT('Anterior-TXT'!A1010,77),1),"")</f>
        <v/>
      </c>
      <c r="E989" s="13" t="str">
        <f>IF('Anterior-TXT'!A1010&lt;&gt;"",IF(MOD(VALUE(LEFT(A989,1)),2)=1,IF(D989="D",C989,-C989),IF(D989="C",C989,-C989)),"")</f>
        <v/>
      </c>
    </row>
    <row r="990" spans="1:5" x14ac:dyDescent="0.2">
      <c r="A990" s="11" t="str">
        <f>IF('Anterior-TXT'!A1011&lt;&gt;"",LEFT('Anterior-TXT'!A1011,15),"")</f>
        <v/>
      </c>
      <c r="B990" s="11" t="str">
        <f>IF('Anterior-TXT'!A1011&lt;&gt;"",RIGHT(LEFT('Anterior-TXT'!A1011,51),34),"")</f>
        <v/>
      </c>
      <c r="C990" s="12" t="str">
        <f>IF('Anterior-TXT'!A1011&lt;&gt;"",VALUE(RIGHT(LEFT('Anterior-TXT'!A1011,75),23)),"")</f>
        <v/>
      </c>
      <c r="D990" s="11" t="str">
        <f>IF('Anterior-TXT'!A1011&lt;&gt;"",RIGHT(LEFT('Anterior-TXT'!A1011,77),1),"")</f>
        <v/>
      </c>
      <c r="E990" s="13" t="str">
        <f>IF('Anterior-TXT'!A1011&lt;&gt;"",IF(MOD(VALUE(LEFT(A990,1)),2)=1,IF(D990="D",C990,-C990),IF(D990="C",C990,-C990)),"")</f>
        <v/>
      </c>
    </row>
    <row r="991" spans="1:5" x14ac:dyDescent="0.2">
      <c r="A991" s="11" t="str">
        <f>IF('Anterior-TXT'!A1012&lt;&gt;"",LEFT('Anterior-TXT'!A1012,15),"")</f>
        <v/>
      </c>
      <c r="B991" s="11" t="str">
        <f>IF('Anterior-TXT'!A1012&lt;&gt;"",RIGHT(LEFT('Anterior-TXT'!A1012,51),34),"")</f>
        <v/>
      </c>
      <c r="C991" s="12" t="str">
        <f>IF('Anterior-TXT'!A1012&lt;&gt;"",VALUE(RIGHT(LEFT('Anterior-TXT'!A1012,75),23)),"")</f>
        <v/>
      </c>
      <c r="D991" s="11" t="str">
        <f>IF('Anterior-TXT'!A1012&lt;&gt;"",RIGHT(LEFT('Anterior-TXT'!A1012,77),1),"")</f>
        <v/>
      </c>
      <c r="E991" s="13" t="str">
        <f>IF('Anterior-TXT'!A1012&lt;&gt;"",IF(MOD(VALUE(LEFT(A991,1)),2)=1,IF(D991="D",C991,-C991),IF(D991="C",C991,-C991)),"")</f>
        <v/>
      </c>
    </row>
    <row r="992" spans="1:5" x14ac:dyDescent="0.2">
      <c r="A992" s="11" t="str">
        <f>IF('Anterior-TXT'!A1013&lt;&gt;"",LEFT('Anterior-TXT'!A1013,15),"")</f>
        <v/>
      </c>
      <c r="B992" s="11" t="str">
        <f>IF('Anterior-TXT'!A1013&lt;&gt;"",RIGHT(LEFT('Anterior-TXT'!A1013,51),34),"")</f>
        <v/>
      </c>
      <c r="C992" s="12" t="str">
        <f>IF('Anterior-TXT'!A1013&lt;&gt;"",VALUE(RIGHT(LEFT('Anterior-TXT'!A1013,75),23)),"")</f>
        <v/>
      </c>
      <c r="D992" s="11" t="str">
        <f>IF('Anterior-TXT'!A1013&lt;&gt;"",RIGHT(LEFT('Anterior-TXT'!A1013,77),1),"")</f>
        <v/>
      </c>
      <c r="E992" s="13" t="str">
        <f>IF('Anterior-TXT'!A1013&lt;&gt;"",IF(MOD(VALUE(LEFT(A992,1)),2)=1,IF(D992="D",C992,-C992),IF(D992="C",C992,-C992)),"")</f>
        <v/>
      </c>
    </row>
    <row r="993" spans="1:5" x14ac:dyDescent="0.2">
      <c r="A993" s="11" t="str">
        <f>IF('Anterior-TXT'!A1014&lt;&gt;"",LEFT('Anterior-TXT'!A1014,15),"")</f>
        <v/>
      </c>
      <c r="B993" s="11" t="str">
        <f>IF('Anterior-TXT'!A1014&lt;&gt;"",RIGHT(LEFT('Anterior-TXT'!A1014,51),34),"")</f>
        <v/>
      </c>
      <c r="C993" s="12" t="str">
        <f>IF('Anterior-TXT'!A1014&lt;&gt;"",VALUE(RIGHT(LEFT('Anterior-TXT'!A1014,75),23)),"")</f>
        <v/>
      </c>
      <c r="D993" s="11" t="str">
        <f>IF('Anterior-TXT'!A1014&lt;&gt;"",RIGHT(LEFT('Anterior-TXT'!A1014,77),1),"")</f>
        <v/>
      </c>
      <c r="E993" s="13" t="str">
        <f>IF('Anterior-TXT'!A1014&lt;&gt;"",IF(MOD(VALUE(LEFT(A993,1)),2)=1,IF(D993="D",C993,-C993),IF(D993="C",C993,-C993)),"")</f>
        <v/>
      </c>
    </row>
    <row r="994" spans="1:5" x14ac:dyDescent="0.2">
      <c r="A994" s="11" t="str">
        <f>IF('Anterior-TXT'!A1015&lt;&gt;"",LEFT('Anterior-TXT'!A1015,15),"")</f>
        <v/>
      </c>
      <c r="B994" s="11" t="str">
        <f>IF('Anterior-TXT'!A1015&lt;&gt;"",RIGHT(LEFT('Anterior-TXT'!A1015,51),34),"")</f>
        <v/>
      </c>
      <c r="C994" s="12" t="str">
        <f>IF('Anterior-TXT'!A1015&lt;&gt;"",VALUE(RIGHT(LEFT('Anterior-TXT'!A1015,75),23)),"")</f>
        <v/>
      </c>
      <c r="D994" s="11" t="str">
        <f>IF('Anterior-TXT'!A1015&lt;&gt;"",RIGHT(LEFT('Anterior-TXT'!A1015,77),1),"")</f>
        <v/>
      </c>
      <c r="E994" s="13" t="str">
        <f>IF('Anterior-TXT'!A1015&lt;&gt;"",IF(MOD(VALUE(LEFT(A994,1)),2)=1,IF(D994="D",C994,-C994),IF(D994="C",C994,-C994)),"")</f>
        <v/>
      </c>
    </row>
    <row r="995" spans="1:5" x14ac:dyDescent="0.2">
      <c r="A995" s="11" t="str">
        <f>IF('Anterior-TXT'!A1016&lt;&gt;"",LEFT('Anterior-TXT'!A1016,15),"")</f>
        <v/>
      </c>
      <c r="B995" s="11" t="str">
        <f>IF('Anterior-TXT'!A1016&lt;&gt;"",RIGHT(LEFT('Anterior-TXT'!A1016,51),34),"")</f>
        <v/>
      </c>
      <c r="C995" s="12" t="str">
        <f>IF('Anterior-TXT'!A1016&lt;&gt;"",VALUE(RIGHT(LEFT('Anterior-TXT'!A1016,75),23)),"")</f>
        <v/>
      </c>
      <c r="D995" s="11" t="str">
        <f>IF('Anterior-TXT'!A1016&lt;&gt;"",RIGHT(LEFT('Anterior-TXT'!A1016,77),1),"")</f>
        <v/>
      </c>
      <c r="E995" s="13" t="str">
        <f>IF('Anterior-TXT'!A1016&lt;&gt;"",IF(MOD(VALUE(LEFT(A995,1)),2)=1,IF(D995="D",C995,-C995),IF(D995="C",C995,-C995)),"")</f>
        <v/>
      </c>
    </row>
    <row r="996" spans="1:5" x14ac:dyDescent="0.2">
      <c r="A996" s="11" t="str">
        <f>IF('Anterior-TXT'!A1017&lt;&gt;"",LEFT('Anterior-TXT'!A1017,15),"")</f>
        <v/>
      </c>
      <c r="B996" s="11" t="str">
        <f>IF('Anterior-TXT'!A1017&lt;&gt;"",RIGHT(LEFT('Anterior-TXT'!A1017,51),34),"")</f>
        <v/>
      </c>
      <c r="C996" s="12" t="str">
        <f>IF('Anterior-TXT'!A1017&lt;&gt;"",VALUE(RIGHT(LEFT('Anterior-TXT'!A1017,75),23)),"")</f>
        <v/>
      </c>
      <c r="D996" s="11" t="str">
        <f>IF('Anterior-TXT'!A1017&lt;&gt;"",RIGHT(LEFT('Anterior-TXT'!A1017,77),1),"")</f>
        <v/>
      </c>
      <c r="E996" s="13" t="str">
        <f>IF('Anterior-TXT'!A1017&lt;&gt;"",IF(MOD(VALUE(LEFT(A996,1)),2)=1,IF(D996="D",C996,-C996),IF(D996="C",C996,-C996)),"")</f>
        <v/>
      </c>
    </row>
    <row r="997" spans="1:5" x14ac:dyDescent="0.2">
      <c r="A997" s="11" t="str">
        <f>IF('Anterior-TXT'!A1018&lt;&gt;"",LEFT('Anterior-TXT'!A1018,15),"")</f>
        <v/>
      </c>
      <c r="B997" s="11" t="str">
        <f>IF('Anterior-TXT'!A1018&lt;&gt;"",RIGHT(LEFT('Anterior-TXT'!A1018,51),34),"")</f>
        <v/>
      </c>
      <c r="C997" s="12" t="str">
        <f>IF('Anterior-TXT'!A1018&lt;&gt;"",VALUE(RIGHT(LEFT('Anterior-TXT'!A1018,75),23)),"")</f>
        <v/>
      </c>
      <c r="D997" s="11" t="str">
        <f>IF('Anterior-TXT'!A1018&lt;&gt;"",RIGHT(LEFT('Anterior-TXT'!A1018,77),1),"")</f>
        <v/>
      </c>
      <c r="E997" s="13" t="str">
        <f>IF('Anterior-TXT'!A1018&lt;&gt;"",IF(MOD(VALUE(LEFT(A997,1)),2)=1,IF(D997="D",C997,-C997),IF(D997="C",C997,-C997)),"")</f>
        <v/>
      </c>
    </row>
    <row r="998" spans="1:5" x14ac:dyDescent="0.2">
      <c r="A998" s="11" t="str">
        <f>IF('Anterior-TXT'!A1019&lt;&gt;"",LEFT('Anterior-TXT'!A1019,15),"")</f>
        <v/>
      </c>
      <c r="B998" s="11" t="str">
        <f>IF('Anterior-TXT'!A1019&lt;&gt;"",RIGHT(LEFT('Anterior-TXT'!A1019,51),34),"")</f>
        <v/>
      </c>
      <c r="C998" s="12" t="str">
        <f>IF('Anterior-TXT'!A1019&lt;&gt;"",VALUE(RIGHT(LEFT('Anterior-TXT'!A1019,75),23)),"")</f>
        <v/>
      </c>
      <c r="D998" s="11" t="str">
        <f>IF('Anterior-TXT'!A1019&lt;&gt;"",RIGHT(LEFT('Anterior-TXT'!A1019,77),1),"")</f>
        <v/>
      </c>
      <c r="E998" s="13" t="str">
        <f>IF('Anterior-TXT'!A1019&lt;&gt;"",IF(MOD(VALUE(LEFT(A998,1)),2)=1,IF(D998="D",C998,-C998),IF(D998="C",C998,-C998)),"")</f>
        <v/>
      </c>
    </row>
    <row r="999" spans="1:5" x14ac:dyDescent="0.2">
      <c r="A999" s="11" t="str">
        <f>IF('Anterior-TXT'!A1020&lt;&gt;"",LEFT('Anterior-TXT'!A1020,15),"")</f>
        <v/>
      </c>
      <c r="B999" s="11" t="str">
        <f>IF('Anterior-TXT'!A1020&lt;&gt;"",RIGHT(LEFT('Anterior-TXT'!A1020,51),34),"")</f>
        <v/>
      </c>
      <c r="C999" s="12" t="str">
        <f>IF('Anterior-TXT'!A1020&lt;&gt;"",VALUE(RIGHT(LEFT('Anterior-TXT'!A1020,75),23)),"")</f>
        <v/>
      </c>
      <c r="D999" s="11" t="str">
        <f>IF('Anterior-TXT'!A1020&lt;&gt;"",RIGHT(LEFT('Anterior-TXT'!A1020,77),1),"")</f>
        <v/>
      </c>
      <c r="E999" s="13" t="str">
        <f>IF('Anterior-TXT'!A1020&lt;&gt;"",IF(MOD(VALUE(LEFT(A999,1)),2)=1,IF(D999="D",C999,-C999),IF(D999="C",C999,-C999)),"")</f>
        <v/>
      </c>
    </row>
    <row r="1000" spans="1:5" x14ac:dyDescent="0.2">
      <c r="A1000" s="11" t="str">
        <f>IF('Anterior-TXT'!A1021&lt;&gt;"",LEFT('Anterior-TXT'!A1021,15),"")</f>
        <v/>
      </c>
      <c r="B1000" s="11" t="str">
        <f>IF('Anterior-TXT'!A1021&lt;&gt;"",RIGHT(LEFT('Anterior-TXT'!A1021,51),34),"")</f>
        <v/>
      </c>
      <c r="C1000" s="12" t="str">
        <f>IF('Anterior-TXT'!A1021&lt;&gt;"",VALUE(RIGHT(LEFT('Anterior-TXT'!A1021,75),23)),"")</f>
        <v/>
      </c>
      <c r="D1000" s="11" t="str">
        <f>IF('Anterior-TXT'!A1021&lt;&gt;"",RIGHT(LEFT('Anterior-TXT'!A1021,77),1),"")</f>
        <v/>
      </c>
      <c r="E1000" s="13" t="str">
        <f>IF('Anterior-TXT'!A1021&lt;&gt;"",IF(MOD(VALUE(LEFT(A1000,1)),2)=1,IF(D1000="D",C1000,-C1000),IF(D1000="C",C1000,-C1000)),"")</f>
        <v/>
      </c>
    </row>
    <row r="1001" spans="1:5" x14ac:dyDescent="0.2">
      <c r="A1001" s="11" t="str">
        <f>IF('Anterior-TXT'!A1022&lt;&gt;"",LEFT('Anterior-TXT'!A1022,15),"")</f>
        <v/>
      </c>
      <c r="B1001" s="11" t="str">
        <f>IF('Anterior-TXT'!A1022&lt;&gt;"",RIGHT(LEFT('Anterior-TXT'!A1022,51),34),"")</f>
        <v/>
      </c>
      <c r="C1001" s="12" t="str">
        <f>IF('Anterior-TXT'!A1022&lt;&gt;"",VALUE(RIGHT(LEFT('Anterior-TXT'!A1022,75),23)),"")</f>
        <v/>
      </c>
      <c r="D1001" s="11" t="str">
        <f>IF('Anterior-TXT'!A1022&lt;&gt;"",RIGHT(LEFT('Anterior-TXT'!A1022,77),1),"")</f>
        <v/>
      </c>
      <c r="E1001" s="13" t="str">
        <f>IF('Anterior-TXT'!A1022&lt;&gt;"",IF(MOD(VALUE(LEFT(A1001,1)),2)=1,IF(D1001="D",C1001,-C1001),IF(D1001="C",C1001,-C1001)),"")</f>
        <v/>
      </c>
    </row>
    <row r="1002" spans="1:5" x14ac:dyDescent="0.2">
      <c r="A1002" s="11" t="str">
        <f>IF('Anterior-TXT'!A1023&lt;&gt;"",LEFT('Anterior-TXT'!A1023,15),"")</f>
        <v/>
      </c>
      <c r="B1002" s="11" t="str">
        <f>IF('Anterior-TXT'!A1023&lt;&gt;"",RIGHT(LEFT('Anterior-TXT'!A1023,51),34),"")</f>
        <v/>
      </c>
      <c r="C1002" s="12" t="str">
        <f>IF('Anterior-TXT'!A1023&lt;&gt;"",VALUE(RIGHT(LEFT('Anterior-TXT'!A1023,75),23)),"")</f>
        <v/>
      </c>
      <c r="D1002" s="11" t="str">
        <f>IF('Anterior-TXT'!A1023&lt;&gt;"",RIGHT(LEFT('Anterior-TXT'!A1023,77),1),"")</f>
        <v/>
      </c>
      <c r="E1002" s="13" t="str">
        <f>IF('Anterior-TXT'!A1023&lt;&gt;"",IF(MOD(VALUE(LEFT(A1002,1)),2)=1,IF(D1002="D",C1002,-C1002),IF(D1002="C",C1002,-C1002)),"")</f>
        <v/>
      </c>
    </row>
    <row r="1003" spans="1:5" x14ac:dyDescent="0.2">
      <c r="A1003" s="11" t="str">
        <f>IF('Anterior-TXT'!A1024&lt;&gt;"",LEFT('Anterior-TXT'!A1024,15),"")</f>
        <v/>
      </c>
      <c r="B1003" s="11" t="str">
        <f>IF('Anterior-TXT'!A1024&lt;&gt;"",RIGHT(LEFT('Anterior-TXT'!A1024,51),34),"")</f>
        <v/>
      </c>
      <c r="C1003" s="12" t="str">
        <f>IF('Anterior-TXT'!A1024&lt;&gt;"",VALUE(RIGHT(LEFT('Anterior-TXT'!A1024,75),23)),"")</f>
        <v/>
      </c>
      <c r="D1003" s="11" t="str">
        <f>IF('Anterior-TXT'!A1024&lt;&gt;"",RIGHT(LEFT('Anterior-TXT'!A1024,77),1),"")</f>
        <v/>
      </c>
      <c r="E1003" s="13" t="str">
        <f>IF('Anterior-TXT'!A1024&lt;&gt;"",IF(MOD(VALUE(LEFT(A1003,1)),2)=1,IF(D1003="D",C1003,-C1003),IF(D1003="C",C1003,-C1003)),"")</f>
        <v/>
      </c>
    </row>
    <row r="1004" spans="1:5" x14ac:dyDescent="0.2">
      <c r="A1004" s="11" t="str">
        <f>IF('Anterior-TXT'!A1025&lt;&gt;"",LEFT('Anterior-TXT'!A1025,15),"")</f>
        <v/>
      </c>
      <c r="B1004" s="11" t="str">
        <f>IF('Anterior-TXT'!A1025&lt;&gt;"",RIGHT(LEFT('Anterior-TXT'!A1025,51),34),"")</f>
        <v/>
      </c>
      <c r="C1004" s="12" t="str">
        <f>IF('Anterior-TXT'!A1025&lt;&gt;"",VALUE(RIGHT(LEFT('Anterior-TXT'!A1025,75),23)),"")</f>
        <v/>
      </c>
      <c r="D1004" s="11" t="str">
        <f>IF('Anterior-TXT'!A1025&lt;&gt;"",RIGHT(LEFT('Anterior-TXT'!A1025,77),1),"")</f>
        <v/>
      </c>
      <c r="E1004" s="13" t="str">
        <f>IF('Anterior-TXT'!A1025&lt;&gt;"",IF(MOD(VALUE(LEFT(A1004,1)),2)=1,IF(D1004="D",C1004,-C1004),IF(D1004="C",C1004,-C1004)),"")</f>
        <v/>
      </c>
    </row>
    <row r="1005" spans="1:5" x14ac:dyDescent="0.2">
      <c r="A1005" s="11" t="str">
        <f>IF('Anterior-TXT'!A1026&lt;&gt;"",LEFT('Anterior-TXT'!A1026,15),"")</f>
        <v/>
      </c>
      <c r="B1005" s="11" t="str">
        <f>IF('Anterior-TXT'!A1026&lt;&gt;"",RIGHT(LEFT('Anterior-TXT'!A1026,51),34),"")</f>
        <v/>
      </c>
      <c r="C1005" s="12" t="str">
        <f>IF('Anterior-TXT'!A1026&lt;&gt;"",VALUE(RIGHT(LEFT('Anterior-TXT'!A1026,75),23)),"")</f>
        <v/>
      </c>
      <c r="D1005" s="11" t="str">
        <f>IF('Anterior-TXT'!A1026&lt;&gt;"",RIGHT(LEFT('Anterior-TXT'!A1026,77),1),"")</f>
        <v/>
      </c>
      <c r="E1005" s="13" t="str">
        <f>IF('Anterior-TXT'!A1026&lt;&gt;"",IF(MOD(VALUE(LEFT(A1005,1)),2)=1,IF(D1005="D",C1005,-C1005),IF(D1005="C",C1005,-C1005)),"")</f>
        <v/>
      </c>
    </row>
    <row r="1006" spans="1:5" x14ac:dyDescent="0.2">
      <c r="A1006" s="11" t="str">
        <f>IF('Anterior-TXT'!A1027&lt;&gt;"",LEFT('Anterior-TXT'!A1027,15),"")</f>
        <v/>
      </c>
      <c r="B1006" s="11" t="str">
        <f>IF('Anterior-TXT'!A1027&lt;&gt;"",RIGHT(LEFT('Anterior-TXT'!A1027,51),34),"")</f>
        <v/>
      </c>
      <c r="C1006" s="12" t="str">
        <f>IF('Anterior-TXT'!A1027&lt;&gt;"",VALUE(RIGHT(LEFT('Anterior-TXT'!A1027,75),23)),"")</f>
        <v/>
      </c>
      <c r="D1006" s="11" t="str">
        <f>IF('Anterior-TXT'!A1027&lt;&gt;"",RIGHT(LEFT('Anterior-TXT'!A1027,77),1),"")</f>
        <v/>
      </c>
      <c r="E1006" s="13" t="str">
        <f>IF('Anterior-TXT'!A1027&lt;&gt;"",IF(MOD(VALUE(LEFT(A1006,1)),2)=1,IF(D1006="D",C1006,-C1006),IF(D1006="C",C1006,-C1006)),"")</f>
        <v/>
      </c>
    </row>
    <row r="1007" spans="1:5" x14ac:dyDescent="0.2">
      <c r="A1007" s="11" t="str">
        <f>IF('Anterior-TXT'!A1028&lt;&gt;"",LEFT('Anterior-TXT'!A1028,15),"")</f>
        <v/>
      </c>
      <c r="B1007" s="11" t="str">
        <f>IF('Anterior-TXT'!A1028&lt;&gt;"",RIGHT(LEFT('Anterior-TXT'!A1028,51),34),"")</f>
        <v/>
      </c>
      <c r="C1007" s="12" t="str">
        <f>IF('Anterior-TXT'!A1028&lt;&gt;"",VALUE(RIGHT(LEFT('Anterior-TXT'!A1028,75),23)),"")</f>
        <v/>
      </c>
      <c r="D1007" s="11" t="str">
        <f>IF('Anterior-TXT'!A1028&lt;&gt;"",RIGHT(LEFT('Anterior-TXT'!A1028,77),1),"")</f>
        <v/>
      </c>
      <c r="E1007" s="13" t="str">
        <f>IF('Anterior-TXT'!A1028&lt;&gt;"",IF(MOD(VALUE(LEFT(A1007,1)),2)=1,IF(D1007="D",C1007,-C1007),IF(D1007="C",C1007,-C1007)),"")</f>
        <v/>
      </c>
    </row>
    <row r="1008" spans="1:5" x14ac:dyDescent="0.2">
      <c r="A1008" s="11" t="str">
        <f>IF('Anterior-TXT'!A1029&lt;&gt;"",LEFT('Anterior-TXT'!A1029,15),"")</f>
        <v/>
      </c>
      <c r="B1008" s="11" t="str">
        <f>IF('Anterior-TXT'!A1029&lt;&gt;"",RIGHT(LEFT('Anterior-TXT'!A1029,51),34),"")</f>
        <v/>
      </c>
      <c r="C1008" s="12" t="str">
        <f>IF('Anterior-TXT'!A1029&lt;&gt;"",VALUE(RIGHT(LEFT('Anterior-TXT'!A1029,75),23)),"")</f>
        <v/>
      </c>
      <c r="D1008" s="11" t="str">
        <f>IF('Anterior-TXT'!A1029&lt;&gt;"",RIGHT(LEFT('Anterior-TXT'!A1029,77),1),"")</f>
        <v/>
      </c>
      <c r="E1008" s="13" t="str">
        <f>IF('Anterior-TXT'!A1029&lt;&gt;"",IF(MOD(VALUE(LEFT(A1008,1)),2)=1,IF(D1008="D",C1008,-C1008),IF(D1008="C",C1008,-C1008)),"")</f>
        <v/>
      </c>
    </row>
    <row r="1009" spans="1:5" x14ac:dyDescent="0.2">
      <c r="A1009" s="11" t="str">
        <f>IF('Anterior-TXT'!A1030&lt;&gt;"",LEFT('Anterior-TXT'!A1030,15),"")</f>
        <v/>
      </c>
      <c r="B1009" s="11" t="str">
        <f>IF('Anterior-TXT'!A1030&lt;&gt;"",RIGHT(LEFT('Anterior-TXT'!A1030,51),34),"")</f>
        <v/>
      </c>
      <c r="C1009" s="12" t="str">
        <f>IF('Anterior-TXT'!A1030&lt;&gt;"",VALUE(RIGHT(LEFT('Anterior-TXT'!A1030,75),23)),"")</f>
        <v/>
      </c>
      <c r="D1009" s="11" t="str">
        <f>IF('Anterior-TXT'!A1030&lt;&gt;"",RIGHT(LEFT('Anterior-TXT'!A1030,77),1),"")</f>
        <v/>
      </c>
      <c r="E1009" s="13" t="str">
        <f>IF('Anterior-TXT'!A1030&lt;&gt;"",IF(MOD(VALUE(LEFT(A1009,1)),2)=1,IF(D1009="D",C1009,-C1009),IF(D1009="C",C1009,-C1009)),"")</f>
        <v/>
      </c>
    </row>
    <row r="1010" spans="1:5" x14ac:dyDescent="0.2">
      <c r="A1010" s="11" t="str">
        <f>IF('Anterior-TXT'!A1031&lt;&gt;"",LEFT('Anterior-TXT'!A1031,15),"")</f>
        <v/>
      </c>
      <c r="B1010" s="11" t="str">
        <f>IF('Anterior-TXT'!A1031&lt;&gt;"",RIGHT(LEFT('Anterior-TXT'!A1031,51),34),"")</f>
        <v/>
      </c>
      <c r="C1010" s="12" t="str">
        <f>IF('Anterior-TXT'!A1031&lt;&gt;"",VALUE(RIGHT(LEFT('Anterior-TXT'!A1031,75),23)),"")</f>
        <v/>
      </c>
      <c r="D1010" s="11" t="str">
        <f>IF('Anterior-TXT'!A1031&lt;&gt;"",RIGHT(LEFT('Anterior-TXT'!A1031,77),1),"")</f>
        <v/>
      </c>
      <c r="E1010" s="13" t="str">
        <f>IF('Anterior-TXT'!A1031&lt;&gt;"",IF(MOD(VALUE(LEFT(A1010,1)),2)=1,IF(D1010="D",C1010,-C1010),IF(D1010="C",C1010,-C1010)),"")</f>
        <v/>
      </c>
    </row>
    <row r="1011" spans="1:5" x14ac:dyDescent="0.2">
      <c r="A1011" s="11" t="str">
        <f>IF('Anterior-TXT'!A1032&lt;&gt;"",LEFT('Anterior-TXT'!A1032,15),"")</f>
        <v/>
      </c>
      <c r="B1011" s="11" t="str">
        <f>IF('Anterior-TXT'!A1032&lt;&gt;"",RIGHT(LEFT('Anterior-TXT'!A1032,51),34),"")</f>
        <v/>
      </c>
      <c r="C1011" s="12" t="str">
        <f>IF('Anterior-TXT'!A1032&lt;&gt;"",VALUE(RIGHT(LEFT('Anterior-TXT'!A1032,75),23)),"")</f>
        <v/>
      </c>
      <c r="D1011" s="11" t="str">
        <f>IF('Anterior-TXT'!A1032&lt;&gt;"",RIGHT(LEFT('Anterior-TXT'!A1032,77),1),"")</f>
        <v/>
      </c>
      <c r="E1011" s="13" t="str">
        <f>IF('Anterior-TXT'!A1032&lt;&gt;"",IF(MOD(VALUE(LEFT(A1011,1)),2)=1,IF(D1011="D",C1011,-C1011),IF(D1011="C",C1011,-C1011)),"")</f>
        <v/>
      </c>
    </row>
    <row r="1012" spans="1:5" x14ac:dyDescent="0.2">
      <c r="A1012" s="11" t="str">
        <f>IF('Anterior-TXT'!A1033&lt;&gt;"",LEFT('Anterior-TXT'!A1033,15),"")</f>
        <v/>
      </c>
      <c r="B1012" s="11" t="str">
        <f>IF('Anterior-TXT'!A1033&lt;&gt;"",RIGHT(LEFT('Anterior-TXT'!A1033,51),34),"")</f>
        <v/>
      </c>
      <c r="C1012" s="12" t="str">
        <f>IF('Anterior-TXT'!A1033&lt;&gt;"",VALUE(RIGHT(LEFT('Anterior-TXT'!A1033,75),23)),"")</f>
        <v/>
      </c>
      <c r="D1012" s="11" t="str">
        <f>IF('Anterior-TXT'!A1033&lt;&gt;"",RIGHT(LEFT('Anterior-TXT'!A1033,77),1),"")</f>
        <v/>
      </c>
      <c r="E1012" s="13" t="str">
        <f>IF('Anterior-TXT'!A1033&lt;&gt;"",IF(MOD(VALUE(LEFT(A1012,1)),2)=1,IF(D1012="D",C1012,-C1012),IF(D1012="C",C1012,-C1012)),"")</f>
        <v/>
      </c>
    </row>
    <row r="1013" spans="1:5" x14ac:dyDescent="0.2">
      <c r="A1013" s="11" t="str">
        <f>IF('Anterior-TXT'!A1034&lt;&gt;"",LEFT('Anterior-TXT'!A1034,15),"")</f>
        <v/>
      </c>
      <c r="B1013" s="11" t="str">
        <f>IF('Anterior-TXT'!A1034&lt;&gt;"",RIGHT(LEFT('Anterior-TXT'!A1034,51),34),"")</f>
        <v/>
      </c>
      <c r="C1013" s="12" t="str">
        <f>IF('Anterior-TXT'!A1034&lt;&gt;"",VALUE(RIGHT(LEFT('Anterior-TXT'!A1034,75),23)),"")</f>
        <v/>
      </c>
      <c r="D1013" s="11" t="str">
        <f>IF('Anterior-TXT'!A1034&lt;&gt;"",RIGHT(LEFT('Anterior-TXT'!A1034,77),1),"")</f>
        <v/>
      </c>
      <c r="E1013" s="13" t="str">
        <f>IF('Anterior-TXT'!A1034&lt;&gt;"",IF(MOD(VALUE(LEFT(A1013,1)),2)=1,IF(D1013="D",C1013,-C1013),IF(D1013="C",C1013,-C1013)),"")</f>
        <v/>
      </c>
    </row>
    <row r="1014" spans="1:5" x14ac:dyDescent="0.2">
      <c r="A1014" s="11" t="str">
        <f>IF('Anterior-TXT'!A1035&lt;&gt;"",LEFT('Anterior-TXT'!A1035,15),"")</f>
        <v/>
      </c>
      <c r="B1014" s="11" t="str">
        <f>IF('Anterior-TXT'!A1035&lt;&gt;"",RIGHT(LEFT('Anterior-TXT'!A1035,51),34),"")</f>
        <v/>
      </c>
      <c r="C1014" s="12" t="str">
        <f>IF('Anterior-TXT'!A1035&lt;&gt;"",VALUE(RIGHT(LEFT('Anterior-TXT'!A1035,75),23)),"")</f>
        <v/>
      </c>
      <c r="D1014" s="11" t="str">
        <f>IF('Anterior-TXT'!A1035&lt;&gt;"",RIGHT(LEFT('Anterior-TXT'!A1035,77),1),"")</f>
        <v/>
      </c>
      <c r="E1014" s="13" t="str">
        <f>IF('Anterior-TXT'!A1035&lt;&gt;"",IF(MOD(VALUE(LEFT(A1014,1)),2)=1,IF(D1014="D",C1014,-C1014),IF(D1014="C",C1014,-C1014)),"")</f>
        <v/>
      </c>
    </row>
    <row r="1015" spans="1:5" x14ac:dyDescent="0.2">
      <c r="A1015" s="11" t="str">
        <f>IF('Anterior-TXT'!A1036&lt;&gt;"",LEFT('Anterior-TXT'!A1036,15),"")</f>
        <v/>
      </c>
      <c r="B1015" s="11" t="str">
        <f>IF('Anterior-TXT'!A1036&lt;&gt;"",RIGHT(LEFT('Anterior-TXT'!A1036,51),34),"")</f>
        <v/>
      </c>
      <c r="C1015" s="12" t="str">
        <f>IF('Anterior-TXT'!A1036&lt;&gt;"",VALUE(RIGHT(LEFT('Anterior-TXT'!A1036,75),23)),"")</f>
        <v/>
      </c>
      <c r="D1015" s="11" t="str">
        <f>IF('Anterior-TXT'!A1036&lt;&gt;"",RIGHT(LEFT('Anterior-TXT'!A1036,77),1),"")</f>
        <v/>
      </c>
      <c r="E1015" s="13" t="str">
        <f>IF('Anterior-TXT'!A1036&lt;&gt;"",IF(MOD(VALUE(LEFT(A1015,1)),2)=1,IF(D1015="D",C1015,-C1015),IF(D1015="C",C1015,-C1015)),"")</f>
        <v/>
      </c>
    </row>
    <row r="1016" spans="1:5" x14ac:dyDescent="0.2">
      <c r="A1016" s="11" t="str">
        <f>IF('Anterior-TXT'!A1037&lt;&gt;"",LEFT('Anterior-TXT'!A1037,15),"")</f>
        <v/>
      </c>
      <c r="B1016" s="11" t="str">
        <f>IF('Anterior-TXT'!A1037&lt;&gt;"",RIGHT(LEFT('Anterior-TXT'!A1037,51),34),"")</f>
        <v/>
      </c>
      <c r="C1016" s="12" t="str">
        <f>IF('Anterior-TXT'!A1037&lt;&gt;"",VALUE(RIGHT(LEFT('Anterior-TXT'!A1037,75),23)),"")</f>
        <v/>
      </c>
      <c r="D1016" s="11" t="str">
        <f>IF('Anterior-TXT'!A1037&lt;&gt;"",RIGHT(LEFT('Anterior-TXT'!A1037,77),1),"")</f>
        <v/>
      </c>
      <c r="E1016" s="13" t="str">
        <f>IF('Anterior-TXT'!A1037&lt;&gt;"",IF(MOD(VALUE(LEFT(A1016,1)),2)=1,IF(D1016="D",C1016,-C1016),IF(D1016="C",C1016,-C1016)),"")</f>
        <v/>
      </c>
    </row>
    <row r="1017" spans="1:5" x14ac:dyDescent="0.2">
      <c r="A1017" s="11" t="str">
        <f>IF('Anterior-TXT'!A1038&lt;&gt;"",LEFT('Anterior-TXT'!A1038,15),"")</f>
        <v/>
      </c>
      <c r="B1017" s="11" t="str">
        <f>IF('Anterior-TXT'!A1038&lt;&gt;"",RIGHT(LEFT('Anterior-TXT'!A1038,51),34),"")</f>
        <v/>
      </c>
      <c r="C1017" s="12" t="str">
        <f>IF('Anterior-TXT'!A1038&lt;&gt;"",VALUE(RIGHT(LEFT('Anterior-TXT'!A1038,75),23)),"")</f>
        <v/>
      </c>
      <c r="D1017" s="11" t="str">
        <f>IF('Anterior-TXT'!A1038&lt;&gt;"",RIGHT(LEFT('Anterior-TXT'!A1038,77),1),"")</f>
        <v/>
      </c>
      <c r="E1017" s="13" t="str">
        <f>IF('Anterior-TXT'!A1038&lt;&gt;"",IF(MOD(VALUE(LEFT(A1017,1)),2)=1,IF(D1017="D",C1017,-C1017),IF(D1017="C",C1017,-C1017)),"")</f>
        <v/>
      </c>
    </row>
    <row r="1018" spans="1:5" x14ac:dyDescent="0.2">
      <c r="A1018" s="11" t="str">
        <f>IF('Anterior-TXT'!A1039&lt;&gt;"",LEFT('Anterior-TXT'!A1039,15),"")</f>
        <v/>
      </c>
      <c r="B1018" s="11" t="str">
        <f>IF('Anterior-TXT'!A1039&lt;&gt;"",RIGHT(LEFT('Anterior-TXT'!A1039,51),34),"")</f>
        <v/>
      </c>
      <c r="C1018" s="12" t="str">
        <f>IF('Anterior-TXT'!A1039&lt;&gt;"",VALUE(RIGHT(LEFT('Anterior-TXT'!A1039,75),23)),"")</f>
        <v/>
      </c>
      <c r="D1018" s="11" t="str">
        <f>IF('Anterior-TXT'!A1039&lt;&gt;"",RIGHT(LEFT('Anterior-TXT'!A1039,77),1),"")</f>
        <v/>
      </c>
      <c r="E1018" s="13" t="str">
        <f>IF('Anterior-TXT'!A1039&lt;&gt;"",IF(MOD(VALUE(LEFT(A1018,1)),2)=1,IF(D1018="D",C1018,-C1018),IF(D1018="C",C1018,-C1018)),"")</f>
        <v/>
      </c>
    </row>
    <row r="1019" spans="1:5" x14ac:dyDescent="0.2">
      <c r="A1019" s="11" t="str">
        <f>IF('Anterior-TXT'!A1040&lt;&gt;"",LEFT('Anterior-TXT'!A1040,15),"")</f>
        <v/>
      </c>
      <c r="B1019" s="11" t="str">
        <f>IF('Anterior-TXT'!A1040&lt;&gt;"",RIGHT(LEFT('Anterior-TXT'!A1040,51),34),"")</f>
        <v/>
      </c>
      <c r="C1019" s="12" t="str">
        <f>IF('Anterior-TXT'!A1040&lt;&gt;"",VALUE(RIGHT(LEFT('Anterior-TXT'!A1040,75),23)),"")</f>
        <v/>
      </c>
      <c r="D1019" s="11" t="str">
        <f>IF('Anterior-TXT'!A1040&lt;&gt;"",RIGHT(LEFT('Anterior-TXT'!A1040,77),1),"")</f>
        <v/>
      </c>
      <c r="E1019" s="13" t="str">
        <f>IF('Anterior-TXT'!A1040&lt;&gt;"",IF(MOD(VALUE(LEFT(A1019,1)),2)=1,IF(D1019="D",C1019,-C1019),IF(D1019="C",C1019,-C1019)),"")</f>
        <v/>
      </c>
    </row>
    <row r="1020" spans="1:5" x14ac:dyDescent="0.2">
      <c r="A1020" s="11" t="str">
        <f>IF('Anterior-TXT'!A1041&lt;&gt;"",LEFT('Anterior-TXT'!A1041,15),"")</f>
        <v/>
      </c>
      <c r="B1020" s="11" t="str">
        <f>IF('Anterior-TXT'!A1041&lt;&gt;"",RIGHT(LEFT('Anterior-TXT'!A1041,51),34),"")</f>
        <v/>
      </c>
      <c r="C1020" s="12" t="str">
        <f>IF('Anterior-TXT'!A1041&lt;&gt;"",VALUE(RIGHT(LEFT('Anterior-TXT'!A1041,75),23)),"")</f>
        <v/>
      </c>
      <c r="D1020" s="11" t="str">
        <f>IF('Anterior-TXT'!A1041&lt;&gt;"",RIGHT(LEFT('Anterior-TXT'!A1041,77),1),"")</f>
        <v/>
      </c>
      <c r="E1020" s="13" t="str">
        <f>IF('Anterior-TXT'!A1041&lt;&gt;"",IF(MOD(VALUE(LEFT(A1020,1)),2)=1,IF(D1020="D",C1020,-C1020),IF(D1020="C",C1020,-C1020)),"")</f>
        <v/>
      </c>
    </row>
    <row r="1021" spans="1:5" x14ac:dyDescent="0.2">
      <c r="A1021" s="11" t="str">
        <f>IF('Anterior-TXT'!A1042&lt;&gt;"",LEFT('Anterior-TXT'!A1042,15),"")</f>
        <v/>
      </c>
      <c r="B1021" s="11" t="str">
        <f>IF('Anterior-TXT'!A1042&lt;&gt;"",RIGHT(LEFT('Anterior-TXT'!A1042,51),34),"")</f>
        <v/>
      </c>
      <c r="C1021" s="12" t="str">
        <f>IF('Anterior-TXT'!A1042&lt;&gt;"",VALUE(RIGHT(LEFT('Anterior-TXT'!A1042,75),23)),"")</f>
        <v/>
      </c>
      <c r="D1021" s="11" t="str">
        <f>IF('Anterior-TXT'!A1042&lt;&gt;"",RIGHT(LEFT('Anterior-TXT'!A1042,77),1),"")</f>
        <v/>
      </c>
      <c r="E1021" s="13" t="str">
        <f>IF('Anterior-TXT'!A1042&lt;&gt;"",IF(MOD(VALUE(LEFT(A1021,1)),2)=1,IF(D1021="D",C1021,-C1021),IF(D1021="C",C1021,-C1021)),"")</f>
        <v/>
      </c>
    </row>
    <row r="1022" spans="1:5" x14ac:dyDescent="0.2">
      <c r="A1022" s="11" t="str">
        <f>IF('Anterior-TXT'!A1043&lt;&gt;"",LEFT('Anterior-TXT'!A1043,15),"")</f>
        <v/>
      </c>
      <c r="B1022" s="11" t="str">
        <f>IF('Anterior-TXT'!A1043&lt;&gt;"",RIGHT(LEFT('Anterior-TXT'!A1043,51),34),"")</f>
        <v/>
      </c>
      <c r="C1022" s="12" t="str">
        <f>IF('Anterior-TXT'!A1043&lt;&gt;"",VALUE(RIGHT(LEFT('Anterior-TXT'!A1043,75),23)),"")</f>
        <v/>
      </c>
      <c r="D1022" s="11" t="str">
        <f>IF('Anterior-TXT'!A1043&lt;&gt;"",RIGHT(LEFT('Anterior-TXT'!A1043,77),1),"")</f>
        <v/>
      </c>
      <c r="E1022" s="13" t="str">
        <f>IF('Anterior-TXT'!A1043&lt;&gt;"",IF(MOD(VALUE(LEFT(A1022,1)),2)=1,IF(D1022="D",C1022,-C1022),IF(D1022="C",C1022,-C1022)),"")</f>
        <v/>
      </c>
    </row>
    <row r="1023" spans="1:5" x14ac:dyDescent="0.2">
      <c r="A1023" s="11" t="str">
        <f>IF('Anterior-TXT'!A1044&lt;&gt;"",LEFT('Anterior-TXT'!A1044,15),"")</f>
        <v/>
      </c>
      <c r="B1023" s="11" t="str">
        <f>IF('Anterior-TXT'!A1044&lt;&gt;"",RIGHT(LEFT('Anterior-TXT'!A1044,51),34),"")</f>
        <v/>
      </c>
      <c r="C1023" s="12" t="str">
        <f>IF('Anterior-TXT'!A1044&lt;&gt;"",VALUE(RIGHT(LEFT('Anterior-TXT'!A1044,75),23)),"")</f>
        <v/>
      </c>
      <c r="D1023" s="11" t="str">
        <f>IF('Anterior-TXT'!A1044&lt;&gt;"",RIGHT(LEFT('Anterior-TXT'!A1044,77),1),"")</f>
        <v/>
      </c>
      <c r="E1023" s="13" t="str">
        <f>IF('Anterior-TXT'!A1044&lt;&gt;"",IF(MOD(VALUE(LEFT(A1023,1)),2)=1,IF(D1023="D",C1023,-C1023),IF(D1023="C",C1023,-C1023)),"")</f>
        <v/>
      </c>
    </row>
    <row r="1024" spans="1:5" x14ac:dyDescent="0.2">
      <c r="A1024" s="11" t="str">
        <f>IF('Anterior-TXT'!A1045&lt;&gt;"",LEFT('Anterior-TXT'!A1045,15),"")</f>
        <v/>
      </c>
      <c r="B1024" s="11" t="str">
        <f>IF('Anterior-TXT'!A1045&lt;&gt;"",RIGHT(LEFT('Anterior-TXT'!A1045,51),34),"")</f>
        <v/>
      </c>
      <c r="C1024" s="12" t="str">
        <f>IF('Anterior-TXT'!A1045&lt;&gt;"",VALUE(RIGHT(LEFT('Anterior-TXT'!A1045,75),23)),"")</f>
        <v/>
      </c>
      <c r="D1024" s="11" t="str">
        <f>IF('Anterior-TXT'!A1045&lt;&gt;"",RIGHT(LEFT('Anterior-TXT'!A1045,77),1),"")</f>
        <v/>
      </c>
      <c r="E1024" s="13" t="str">
        <f>IF('Anterior-TXT'!A1045&lt;&gt;"",IF(MOD(VALUE(LEFT(A1024,1)),2)=1,IF(D1024="D",C1024,-C1024),IF(D1024="C",C1024,-C1024)),"")</f>
        <v/>
      </c>
    </row>
    <row r="1025" spans="1:5" x14ac:dyDescent="0.2">
      <c r="A1025" s="11" t="str">
        <f>IF('Anterior-TXT'!A1046&lt;&gt;"",LEFT('Anterior-TXT'!A1046,15),"")</f>
        <v/>
      </c>
      <c r="B1025" s="11" t="str">
        <f>IF('Anterior-TXT'!A1046&lt;&gt;"",RIGHT(LEFT('Anterior-TXT'!A1046,51),34),"")</f>
        <v/>
      </c>
      <c r="C1025" s="12" t="str">
        <f>IF('Anterior-TXT'!A1046&lt;&gt;"",VALUE(RIGHT(LEFT('Anterior-TXT'!A1046,75),23)),"")</f>
        <v/>
      </c>
      <c r="D1025" s="11" t="str">
        <f>IF('Anterior-TXT'!A1046&lt;&gt;"",RIGHT(LEFT('Anterior-TXT'!A1046,77),1),"")</f>
        <v/>
      </c>
      <c r="E1025" s="13" t="str">
        <f>IF('Anterior-TXT'!A1046&lt;&gt;"",IF(MOD(VALUE(LEFT(A1025,1)),2)=1,IF(D1025="D",C1025,-C1025),IF(D1025="C",C1025,-C1025)),"")</f>
        <v/>
      </c>
    </row>
    <row r="1026" spans="1:5" x14ac:dyDescent="0.2">
      <c r="A1026" s="11" t="str">
        <f>IF('Anterior-TXT'!A1047&lt;&gt;"",LEFT('Anterior-TXT'!A1047,15),"")</f>
        <v/>
      </c>
      <c r="B1026" s="11" t="str">
        <f>IF('Anterior-TXT'!A1047&lt;&gt;"",RIGHT(LEFT('Anterior-TXT'!A1047,51),34),"")</f>
        <v/>
      </c>
      <c r="C1026" s="12" t="str">
        <f>IF('Anterior-TXT'!A1047&lt;&gt;"",VALUE(RIGHT(LEFT('Anterior-TXT'!A1047,75),23)),"")</f>
        <v/>
      </c>
      <c r="D1026" s="11" t="str">
        <f>IF('Anterior-TXT'!A1047&lt;&gt;"",RIGHT(LEFT('Anterior-TXT'!A1047,77),1),"")</f>
        <v/>
      </c>
      <c r="E1026" s="13" t="str">
        <f>IF('Anterior-TXT'!A1047&lt;&gt;"",IF(MOD(VALUE(LEFT(A1026,1)),2)=1,IF(D1026="D",C1026,-C1026),IF(D1026="C",C1026,-C1026)),"")</f>
        <v/>
      </c>
    </row>
    <row r="1027" spans="1:5" x14ac:dyDescent="0.2">
      <c r="A1027" s="11" t="str">
        <f>IF('Anterior-TXT'!A1048&lt;&gt;"",LEFT('Anterior-TXT'!A1048,15),"")</f>
        <v/>
      </c>
      <c r="B1027" s="11" t="str">
        <f>IF('Anterior-TXT'!A1048&lt;&gt;"",RIGHT(LEFT('Anterior-TXT'!A1048,51),34),"")</f>
        <v/>
      </c>
      <c r="C1027" s="12" t="str">
        <f>IF('Anterior-TXT'!A1048&lt;&gt;"",VALUE(RIGHT(LEFT('Anterior-TXT'!A1048,75),23)),"")</f>
        <v/>
      </c>
      <c r="D1027" s="11" t="str">
        <f>IF('Anterior-TXT'!A1048&lt;&gt;"",RIGHT(LEFT('Anterior-TXT'!A1048,77),1),"")</f>
        <v/>
      </c>
      <c r="E1027" s="13" t="str">
        <f>IF('Anterior-TXT'!A1048&lt;&gt;"",IF(MOD(VALUE(LEFT(A1027,1)),2)=1,IF(D1027="D",C1027,-C1027),IF(D1027="C",C1027,-C1027)),"")</f>
        <v/>
      </c>
    </row>
    <row r="1028" spans="1:5" x14ac:dyDescent="0.2">
      <c r="A1028" s="11" t="str">
        <f>IF('Anterior-TXT'!A1049&lt;&gt;"",LEFT('Anterior-TXT'!A1049,15),"")</f>
        <v/>
      </c>
      <c r="B1028" s="11" t="str">
        <f>IF('Anterior-TXT'!A1049&lt;&gt;"",RIGHT(LEFT('Anterior-TXT'!A1049,51),34),"")</f>
        <v/>
      </c>
      <c r="C1028" s="12" t="str">
        <f>IF('Anterior-TXT'!A1049&lt;&gt;"",VALUE(RIGHT(LEFT('Anterior-TXT'!A1049,75),23)),"")</f>
        <v/>
      </c>
      <c r="D1028" s="11" t="str">
        <f>IF('Anterior-TXT'!A1049&lt;&gt;"",RIGHT(LEFT('Anterior-TXT'!A1049,77),1),"")</f>
        <v/>
      </c>
      <c r="E1028" s="13" t="str">
        <f>IF('Anterior-TXT'!A1049&lt;&gt;"",IF(MOD(VALUE(LEFT(A1028,1)),2)=1,IF(D1028="D",C1028,-C1028),IF(D1028="C",C1028,-C1028)),"")</f>
        <v/>
      </c>
    </row>
    <row r="1029" spans="1:5" x14ac:dyDescent="0.2">
      <c r="A1029" s="11" t="str">
        <f>IF('Anterior-TXT'!A1050&lt;&gt;"",LEFT('Anterior-TXT'!A1050,15),"")</f>
        <v/>
      </c>
      <c r="B1029" s="11" t="str">
        <f>IF('Anterior-TXT'!A1050&lt;&gt;"",RIGHT(LEFT('Anterior-TXT'!A1050,51),34),"")</f>
        <v/>
      </c>
      <c r="C1029" s="12" t="str">
        <f>IF('Anterior-TXT'!A1050&lt;&gt;"",VALUE(RIGHT(LEFT('Anterior-TXT'!A1050,75),23)),"")</f>
        <v/>
      </c>
      <c r="D1029" s="11" t="str">
        <f>IF('Anterior-TXT'!A1050&lt;&gt;"",RIGHT(LEFT('Anterior-TXT'!A1050,77),1),"")</f>
        <v/>
      </c>
      <c r="E1029" s="13" t="str">
        <f>IF('Anterior-TXT'!A1050&lt;&gt;"",IF(MOD(VALUE(LEFT(A1029,1)),2)=1,IF(D1029="D",C1029,-C1029),IF(D1029="C",C1029,-C1029)),"")</f>
        <v/>
      </c>
    </row>
    <row r="1030" spans="1:5" x14ac:dyDescent="0.2">
      <c r="A1030" s="11" t="str">
        <f>IF('Anterior-TXT'!A1051&lt;&gt;"",LEFT('Anterior-TXT'!A1051,15),"")</f>
        <v/>
      </c>
      <c r="B1030" s="11" t="str">
        <f>IF('Anterior-TXT'!A1051&lt;&gt;"",RIGHT(LEFT('Anterior-TXT'!A1051,51),34),"")</f>
        <v/>
      </c>
      <c r="C1030" s="12" t="str">
        <f>IF('Anterior-TXT'!A1051&lt;&gt;"",VALUE(RIGHT(LEFT('Anterior-TXT'!A1051,75),23)),"")</f>
        <v/>
      </c>
      <c r="D1030" s="11" t="str">
        <f>IF('Anterior-TXT'!A1051&lt;&gt;"",RIGHT(LEFT('Anterior-TXT'!A1051,77),1),"")</f>
        <v/>
      </c>
      <c r="E1030" s="13" t="str">
        <f>IF('Anterior-TXT'!A1051&lt;&gt;"",IF(MOD(VALUE(LEFT(A1030,1)),2)=1,IF(D1030="D",C1030,-C1030),IF(D1030="C",C1030,-C1030)),"")</f>
        <v/>
      </c>
    </row>
    <row r="1031" spans="1:5" x14ac:dyDescent="0.2">
      <c r="A1031" s="11" t="str">
        <f>IF('Anterior-TXT'!A1052&lt;&gt;"",LEFT('Anterior-TXT'!A1052,15),"")</f>
        <v/>
      </c>
      <c r="B1031" s="11" t="str">
        <f>IF('Anterior-TXT'!A1052&lt;&gt;"",RIGHT(LEFT('Anterior-TXT'!A1052,51),34),"")</f>
        <v/>
      </c>
      <c r="C1031" s="12" t="str">
        <f>IF('Anterior-TXT'!A1052&lt;&gt;"",VALUE(RIGHT(LEFT('Anterior-TXT'!A1052,75),23)),"")</f>
        <v/>
      </c>
      <c r="D1031" s="11" t="str">
        <f>IF('Anterior-TXT'!A1052&lt;&gt;"",RIGHT(LEFT('Anterior-TXT'!A1052,77),1),"")</f>
        <v/>
      </c>
      <c r="E1031" s="13" t="str">
        <f>IF('Anterior-TXT'!A1052&lt;&gt;"",IF(MOD(VALUE(LEFT(A1031,1)),2)=1,IF(D1031="D",C1031,-C1031),IF(D1031="C",C1031,-C1031)),"")</f>
        <v/>
      </c>
    </row>
    <row r="1032" spans="1:5" x14ac:dyDescent="0.2">
      <c r="A1032" s="11" t="str">
        <f>IF('Anterior-TXT'!A1053&lt;&gt;"",LEFT('Anterior-TXT'!A1053,15),"")</f>
        <v/>
      </c>
      <c r="B1032" s="11" t="str">
        <f>IF('Anterior-TXT'!A1053&lt;&gt;"",RIGHT(LEFT('Anterior-TXT'!A1053,51),34),"")</f>
        <v/>
      </c>
      <c r="C1032" s="12" t="str">
        <f>IF('Anterior-TXT'!A1053&lt;&gt;"",VALUE(RIGHT(LEFT('Anterior-TXT'!A1053,75),23)),"")</f>
        <v/>
      </c>
      <c r="D1032" s="11" t="str">
        <f>IF('Anterior-TXT'!A1053&lt;&gt;"",RIGHT(LEFT('Anterior-TXT'!A1053,77),1),"")</f>
        <v/>
      </c>
      <c r="E1032" s="13" t="str">
        <f>IF('Anterior-TXT'!A1053&lt;&gt;"",IF(MOD(VALUE(LEFT(A1032,1)),2)=1,IF(D1032="D",C1032,-C1032),IF(D1032="C",C1032,-C1032)),"")</f>
        <v/>
      </c>
    </row>
    <row r="1033" spans="1:5" x14ac:dyDescent="0.2">
      <c r="A1033" s="11" t="str">
        <f>IF('Anterior-TXT'!A1054&lt;&gt;"",LEFT('Anterior-TXT'!A1054,15),"")</f>
        <v/>
      </c>
      <c r="B1033" s="11" t="str">
        <f>IF('Anterior-TXT'!A1054&lt;&gt;"",RIGHT(LEFT('Anterior-TXT'!A1054,51),34),"")</f>
        <v/>
      </c>
      <c r="C1033" s="12" t="str">
        <f>IF('Anterior-TXT'!A1054&lt;&gt;"",VALUE(RIGHT(LEFT('Anterior-TXT'!A1054,75),23)),"")</f>
        <v/>
      </c>
      <c r="D1033" s="11" t="str">
        <f>IF('Anterior-TXT'!A1054&lt;&gt;"",RIGHT(LEFT('Anterior-TXT'!A1054,77),1),"")</f>
        <v/>
      </c>
      <c r="E1033" s="13" t="str">
        <f>IF('Anterior-TXT'!A1054&lt;&gt;"",IF(MOD(VALUE(LEFT(A1033,1)),2)=1,IF(D1033="D",C1033,-C1033),IF(D1033="C",C1033,-C1033)),"")</f>
        <v/>
      </c>
    </row>
    <row r="1034" spans="1:5" x14ac:dyDescent="0.2">
      <c r="A1034" s="11" t="str">
        <f>IF('Anterior-TXT'!A1055&lt;&gt;"",LEFT('Anterior-TXT'!A1055,15),"")</f>
        <v/>
      </c>
      <c r="B1034" s="11" t="str">
        <f>IF('Anterior-TXT'!A1055&lt;&gt;"",RIGHT(LEFT('Anterior-TXT'!A1055,51),34),"")</f>
        <v/>
      </c>
      <c r="C1034" s="12" t="str">
        <f>IF('Anterior-TXT'!A1055&lt;&gt;"",VALUE(RIGHT(LEFT('Anterior-TXT'!A1055,75),23)),"")</f>
        <v/>
      </c>
      <c r="D1034" s="11" t="str">
        <f>IF('Anterior-TXT'!A1055&lt;&gt;"",RIGHT(LEFT('Anterior-TXT'!A1055,77),1),"")</f>
        <v/>
      </c>
      <c r="E1034" s="13" t="str">
        <f>IF('Anterior-TXT'!A1055&lt;&gt;"",IF(MOD(VALUE(LEFT(A1034,1)),2)=1,IF(D1034="D",C1034,-C1034),IF(D1034="C",C1034,-C1034)),"")</f>
        <v/>
      </c>
    </row>
    <row r="1035" spans="1:5" x14ac:dyDescent="0.2">
      <c r="A1035" s="11" t="str">
        <f>IF('Anterior-TXT'!A1056&lt;&gt;"",LEFT('Anterior-TXT'!A1056,15),"")</f>
        <v/>
      </c>
      <c r="B1035" s="11" t="str">
        <f>IF('Anterior-TXT'!A1056&lt;&gt;"",RIGHT(LEFT('Anterior-TXT'!A1056,51),34),"")</f>
        <v/>
      </c>
      <c r="C1035" s="12" t="str">
        <f>IF('Anterior-TXT'!A1056&lt;&gt;"",VALUE(RIGHT(LEFT('Anterior-TXT'!A1056,75),23)),"")</f>
        <v/>
      </c>
      <c r="D1035" s="11" t="str">
        <f>IF('Anterior-TXT'!A1056&lt;&gt;"",RIGHT(LEFT('Anterior-TXT'!A1056,77),1),"")</f>
        <v/>
      </c>
      <c r="E1035" s="13" t="str">
        <f>IF('Anterior-TXT'!A1056&lt;&gt;"",IF(MOD(VALUE(LEFT(A1035,1)),2)=1,IF(D1035="D",C1035,-C1035),IF(D1035="C",C1035,-C1035)),"")</f>
        <v/>
      </c>
    </row>
    <row r="1036" spans="1:5" x14ac:dyDescent="0.2">
      <c r="A1036" s="11" t="str">
        <f>IF('Anterior-TXT'!A1057&lt;&gt;"",LEFT('Anterior-TXT'!A1057,15),"")</f>
        <v/>
      </c>
      <c r="B1036" s="11" t="str">
        <f>IF('Anterior-TXT'!A1057&lt;&gt;"",RIGHT(LEFT('Anterior-TXT'!A1057,51),34),"")</f>
        <v/>
      </c>
      <c r="C1036" s="12" t="str">
        <f>IF('Anterior-TXT'!A1057&lt;&gt;"",VALUE(RIGHT(LEFT('Anterior-TXT'!A1057,75),23)),"")</f>
        <v/>
      </c>
      <c r="D1036" s="11" t="str">
        <f>IF('Anterior-TXT'!A1057&lt;&gt;"",RIGHT(LEFT('Anterior-TXT'!A1057,77),1),"")</f>
        <v/>
      </c>
      <c r="E1036" s="13" t="str">
        <f>IF('Anterior-TXT'!A1057&lt;&gt;"",IF(MOD(VALUE(LEFT(A1036,1)),2)=1,IF(D1036="D",C1036,-C1036),IF(D1036="C",C1036,-C1036)),"")</f>
        <v/>
      </c>
    </row>
    <row r="1037" spans="1:5" x14ac:dyDescent="0.2">
      <c r="A1037" s="11" t="str">
        <f>IF('Anterior-TXT'!A1058&lt;&gt;"",LEFT('Anterior-TXT'!A1058,15),"")</f>
        <v/>
      </c>
      <c r="B1037" s="11" t="str">
        <f>IF('Anterior-TXT'!A1058&lt;&gt;"",RIGHT(LEFT('Anterior-TXT'!A1058,51),34),"")</f>
        <v/>
      </c>
      <c r="C1037" s="12" t="str">
        <f>IF('Anterior-TXT'!A1058&lt;&gt;"",VALUE(RIGHT(LEFT('Anterior-TXT'!A1058,75),23)),"")</f>
        <v/>
      </c>
      <c r="D1037" s="11" t="str">
        <f>IF('Anterior-TXT'!A1058&lt;&gt;"",RIGHT(LEFT('Anterior-TXT'!A1058,77),1),"")</f>
        <v/>
      </c>
      <c r="E1037" s="13" t="str">
        <f>IF('Anterior-TXT'!A1058&lt;&gt;"",IF(MOD(VALUE(LEFT(A1037,1)),2)=1,IF(D1037="D",C1037,-C1037),IF(D1037="C",C1037,-C1037)),"")</f>
        <v/>
      </c>
    </row>
    <row r="1038" spans="1:5" x14ac:dyDescent="0.2">
      <c r="A1038" s="11" t="str">
        <f>IF('Anterior-TXT'!A1059&lt;&gt;"",LEFT('Anterior-TXT'!A1059,15),"")</f>
        <v/>
      </c>
      <c r="B1038" s="11" t="str">
        <f>IF('Anterior-TXT'!A1059&lt;&gt;"",RIGHT(LEFT('Anterior-TXT'!A1059,51),34),"")</f>
        <v/>
      </c>
      <c r="C1038" s="12" t="str">
        <f>IF('Anterior-TXT'!A1059&lt;&gt;"",VALUE(RIGHT(LEFT('Anterior-TXT'!A1059,75),23)),"")</f>
        <v/>
      </c>
      <c r="D1038" s="11" t="str">
        <f>IF('Anterior-TXT'!A1059&lt;&gt;"",RIGHT(LEFT('Anterior-TXT'!A1059,77),1),"")</f>
        <v/>
      </c>
      <c r="E1038" s="13" t="str">
        <f>IF('Anterior-TXT'!A1059&lt;&gt;"",IF(MOD(VALUE(LEFT(A1038,1)),2)=1,IF(D1038="D",C1038,-C1038),IF(D1038="C",C1038,-C1038)),"")</f>
        <v/>
      </c>
    </row>
    <row r="1039" spans="1:5" x14ac:dyDescent="0.2">
      <c r="A1039" s="11" t="str">
        <f>IF('Anterior-TXT'!A1060&lt;&gt;"",LEFT('Anterior-TXT'!A1060,15),"")</f>
        <v/>
      </c>
      <c r="B1039" s="11" t="str">
        <f>IF('Anterior-TXT'!A1060&lt;&gt;"",RIGHT(LEFT('Anterior-TXT'!A1060,51),34),"")</f>
        <v/>
      </c>
      <c r="C1039" s="12" t="str">
        <f>IF('Anterior-TXT'!A1060&lt;&gt;"",VALUE(RIGHT(LEFT('Anterior-TXT'!A1060,75),23)),"")</f>
        <v/>
      </c>
      <c r="D1039" s="11" t="str">
        <f>IF('Anterior-TXT'!A1060&lt;&gt;"",RIGHT(LEFT('Anterior-TXT'!A1060,77),1),"")</f>
        <v/>
      </c>
      <c r="E1039" s="13" t="str">
        <f>IF('Anterior-TXT'!A1060&lt;&gt;"",IF(MOD(VALUE(LEFT(A1039,1)),2)=1,IF(D1039="D",C1039,-C1039),IF(D1039="C",C1039,-C1039)),"")</f>
        <v/>
      </c>
    </row>
    <row r="1040" spans="1:5" x14ac:dyDescent="0.2">
      <c r="A1040" s="11" t="str">
        <f>IF('Anterior-TXT'!A1061&lt;&gt;"",LEFT('Anterior-TXT'!A1061,15),"")</f>
        <v/>
      </c>
      <c r="B1040" s="11" t="str">
        <f>IF('Anterior-TXT'!A1061&lt;&gt;"",RIGHT(LEFT('Anterior-TXT'!A1061,51),34),"")</f>
        <v/>
      </c>
      <c r="C1040" s="12" t="str">
        <f>IF('Anterior-TXT'!A1061&lt;&gt;"",VALUE(RIGHT(LEFT('Anterior-TXT'!A1061,75),23)),"")</f>
        <v/>
      </c>
      <c r="D1040" s="11" t="str">
        <f>IF('Anterior-TXT'!A1061&lt;&gt;"",RIGHT(LEFT('Anterior-TXT'!A1061,77),1),"")</f>
        <v/>
      </c>
      <c r="E1040" s="13" t="str">
        <f>IF('Anterior-TXT'!A1061&lt;&gt;"",IF(MOD(VALUE(LEFT(A1040,1)),2)=1,IF(D1040="D",C1040,-C1040),IF(D1040="C",C1040,-C1040)),"")</f>
        <v/>
      </c>
    </row>
    <row r="1041" spans="1:5" x14ac:dyDescent="0.2">
      <c r="A1041" s="11" t="str">
        <f>IF('Anterior-TXT'!A1062&lt;&gt;"",LEFT('Anterior-TXT'!A1062,15),"")</f>
        <v/>
      </c>
      <c r="B1041" s="11" t="str">
        <f>IF('Anterior-TXT'!A1062&lt;&gt;"",RIGHT(LEFT('Anterior-TXT'!A1062,51),34),"")</f>
        <v/>
      </c>
      <c r="C1041" s="12" t="str">
        <f>IF('Anterior-TXT'!A1062&lt;&gt;"",VALUE(RIGHT(LEFT('Anterior-TXT'!A1062,75),23)),"")</f>
        <v/>
      </c>
      <c r="D1041" s="11" t="str">
        <f>IF('Anterior-TXT'!A1062&lt;&gt;"",RIGHT(LEFT('Anterior-TXT'!A1062,77),1),"")</f>
        <v/>
      </c>
      <c r="E1041" s="13" t="str">
        <f>IF('Anterior-TXT'!A1062&lt;&gt;"",IF(MOD(VALUE(LEFT(A1041,1)),2)=1,IF(D1041="D",C1041,-C1041),IF(D1041="C",C1041,-C1041)),"")</f>
        <v/>
      </c>
    </row>
    <row r="1042" spans="1:5" x14ac:dyDescent="0.2">
      <c r="A1042" s="11" t="str">
        <f>IF('Anterior-TXT'!A1063&lt;&gt;"",LEFT('Anterior-TXT'!A1063,15),"")</f>
        <v/>
      </c>
      <c r="B1042" s="11" t="str">
        <f>IF('Anterior-TXT'!A1063&lt;&gt;"",RIGHT(LEFT('Anterior-TXT'!A1063,51),34),"")</f>
        <v/>
      </c>
      <c r="C1042" s="12" t="str">
        <f>IF('Anterior-TXT'!A1063&lt;&gt;"",VALUE(RIGHT(LEFT('Anterior-TXT'!A1063,75),23)),"")</f>
        <v/>
      </c>
      <c r="D1042" s="11" t="str">
        <f>IF('Anterior-TXT'!A1063&lt;&gt;"",RIGHT(LEFT('Anterior-TXT'!A1063,77),1),"")</f>
        <v/>
      </c>
      <c r="E1042" s="13" t="str">
        <f>IF('Anterior-TXT'!A1063&lt;&gt;"",IF(MOD(VALUE(LEFT(A1042,1)),2)=1,IF(D1042="D",C1042,-C1042),IF(D1042="C",C1042,-C1042)),"")</f>
        <v/>
      </c>
    </row>
    <row r="1043" spans="1:5" x14ac:dyDescent="0.2">
      <c r="A1043" s="11" t="str">
        <f>IF('Anterior-TXT'!A1064&lt;&gt;"",LEFT('Anterior-TXT'!A1064,15),"")</f>
        <v/>
      </c>
      <c r="B1043" s="11" t="str">
        <f>IF('Anterior-TXT'!A1064&lt;&gt;"",RIGHT(LEFT('Anterior-TXT'!A1064,51),34),"")</f>
        <v/>
      </c>
      <c r="C1043" s="12" t="str">
        <f>IF('Anterior-TXT'!A1064&lt;&gt;"",VALUE(RIGHT(LEFT('Anterior-TXT'!A1064,75),23)),"")</f>
        <v/>
      </c>
      <c r="D1043" s="11" t="str">
        <f>IF('Anterior-TXT'!A1064&lt;&gt;"",RIGHT(LEFT('Anterior-TXT'!A1064,77),1),"")</f>
        <v/>
      </c>
      <c r="E1043" s="13" t="str">
        <f>IF('Anterior-TXT'!A1064&lt;&gt;"",IF(MOD(VALUE(LEFT(A1043,1)),2)=1,IF(D1043="D",C1043,-C1043),IF(D1043="C",C1043,-C1043)),"")</f>
        <v/>
      </c>
    </row>
    <row r="1044" spans="1:5" x14ac:dyDescent="0.2">
      <c r="A1044" s="11" t="str">
        <f>IF('Anterior-TXT'!A1065&lt;&gt;"",LEFT('Anterior-TXT'!A1065,15),"")</f>
        <v/>
      </c>
      <c r="B1044" s="11" t="str">
        <f>IF('Anterior-TXT'!A1065&lt;&gt;"",RIGHT(LEFT('Anterior-TXT'!A1065,51),34),"")</f>
        <v/>
      </c>
      <c r="C1044" s="12" t="str">
        <f>IF('Anterior-TXT'!A1065&lt;&gt;"",VALUE(RIGHT(LEFT('Anterior-TXT'!A1065,75),23)),"")</f>
        <v/>
      </c>
      <c r="D1044" s="11" t="str">
        <f>IF('Anterior-TXT'!A1065&lt;&gt;"",RIGHT(LEFT('Anterior-TXT'!A1065,77),1),"")</f>
        <v/>
      </c>
      <c r="E1044" s="13" t="str">
        <f>IF('Anterior-TXT'!A1065&lt;&gt;"",IF(MOD(VALUE(LEFT(A1044,1)),2)=1,IF(D1044="D",C1044,-C1044),IF(D1044="C",C1044,-C1044)),"")</f>
        <v/>
      </c>
    </row>
    <row r="1045" spans="1:5" x14ac:dyDescent="0.2">
      <c r="A1045" s="11" t="str">
        <f>IF('Anterior-TXT'!A1066&lt;&gt;"",LEFT('Anterior-TXT'!A1066,15),"")</f>
        <v/>
      </c>
      <c r="B1045" s="11" t="str">
        <f>IF('Anterior-TXT'!A1066&lt;&gt;"",RIGHT(LEFT('Anterior-TXT'!A1066,51),34),"")</f>
        <v/>
      </c>
      <c r="C1045" s="12" t="str">
        <f>IF('Anterior-TXT'!A1066&lt;&gt;"",VALUE(RIGHT(LEFT('Anterior-TXT'!A1066,75),23)),"")</f>
        <v/>
      </c>
      <c r="D1045" s="11" t="str">
        <f>IF('Anterior-TXT'!A1066&lt;&gt;"",RIGHT(LEFT('Anterior-TXT'!A1066,77),1),"")</f>
        <v/>
      </c>
      <c r="E1045" s="13" t="str">
        <f>IF('Anterior-TXT'!A1066&lt;&gt;"",IF(MOD(VALUE(LEFT(A1045,1)),2)=1,IF(D1045="D",C1045,-C1045),IF(D1045="C",C1045,-C1045)),"")</f>
        <v/>
      </c>
    </row>
    <row r="1046" spans="1:5" x14ac:dyDescent="0.2">
      <c r="A1046" s="11" t="str">
        <f>IF('Anterior-TXT'!A1067&lt;&gt;"",LEFT('Anterior-TXT'!A1067,15),"")</f>
        <v/>
      </c>
      <c r="B1046" s="11" t="str">
        <f>IF('Anterior-TXT'!A1067&lt;&gt;"",RIGHT(LEFT('Anterior-TXT'!A1067,51),34),"")</f>
        <v/>
      </c>
      <c r="C1046" s="12" t="str">
        <f>IF('Anterior-TXT'!A1067&lt;&gt;"",VALUE(RIGHT(LEFT('Anterior-TXT'!A1067,75),23)),"")</f>
        <v/>
      </c>
      <c r="D1046" s="11" t="str">
        <f>IF('Anterior-TXT'!A1067&lt;&gt;"",RIGHT(LEFT('Anterior-TXT'!A1067,77),1),"")</f>
        <v/>
      </c>
      <c r="E1046" s="13" t="str">
        <f>IF('Anterior-TXT'!A1067&lt;&gt;"",IF(MOD(VALUE(LEFT(A1046,1)),2)=1,IF(D1046="D",C1046,-C1046),IF(D1046="C",C1046,-C1046)),"")</f>
        <v/>
      </c>
    </row>
    <row r="1047" spans="1:5" x14ac:dyDescent="0.2">
      <c r="A1047" s="11" t="str">
        <f>IF('Anterior-TXT'!A1068&lt;&gt;"",LEFT('Anterior-TXT'!A1068,15),"")</f>
        <v/>
      </c>
      <c r="B1047" s="11" t="str">
        <f>IF('Anterior-TXT'!A1068&lt;&gt;"",RIGHT(LEFT('Anterior-TXT'!A1068,51),34),"")</f>
        <v/>
      </c>
      <c r="C1047" s="12" t="str">
        <f>IF('Anterior-TXT'!A1068&lt;&gt;"",VALUE(RIGHT(LEFT('Anterior-TXT'!A1068,75),23)),"")</f>
        <v/>
      </c>
      <c r="D1047" s="11" t="str">
        <f>IF('Anterior-TXT'!A1068&lt;&gt;"",RIGHT(LEFT('Anterior-TXT'!A1068,77),1),"")</f>
        <v/>
      </c>
      <c r="E1047" s="13" t="str">
        <f>IF('Anterior-TXT'!A1068&lt;&gt;"",IF(MOD(VALUE(LEFT(A1047,1)),2)=1,IF(D1047="D",C1047,-C1047),IF(D1047="C",C1047,-C1047)),"")</f>
        <v/>
      </c>
    </row>
    <row r="1048" spans="1:5" x14ac:dyDescent="0.2">
      <c r="A1048" s="11" t="str">
        <f>IF('Anterior-TXT'!A1069&lt;&gt;"",LEFT('Anterior-TXT'!A1069,15),"")</f>
        <v/>
      </c>
      <c r="B1048" s="11" t="str">
        <f>IF('Anterior-TXT'!A1069&lt;&gt;"",RIGHT(LEFT('Anterior-TXT'!A1069,51),34),"")</f>
        <v/>
      </c>
      <c r="C1048" s="12" t="str">
        <f>IF('Anterior-TXT'!A1069&lt;&gt;"",VALUE(RIGHT(LEFT('Anterior-TXT'!A1069,75),23)),"")</f>
        <v/>
      </c>
      <c r="D1048" s="11" t="str">
        <f>IF('Anterior-TXT'!A1069&lt;&gt;"",RIGHT(LEFT('Anterior-TXT'!A1069,77),1),"")</f>
        <v/>
      </c>
      <c r="E1048" s="13" t="str">
        <f>IF('Anterior-TXT'!A1069&lt;&gt;"",IF(MOD(VALUE(LEFT(A1048,1)),2)=1,IF(D1048="D",C1048,-C1048),IF(D1048="C",C1048,-C1048)),"")</f>
        <v/>
      </c>
    </row>
    <row r="1049" spans="1:5" x14ac:dyDescent="0.2">
      <c r="A1049" s="11" t="str">
        <f>IF('Anterior-TXT'!A1070&lt;&gt;"",LEFT('Anterior-TXT'!A1070,15),"")</f>
        <v/>
      </c>
      <c r="B1049" s="11" t="str">
        <f>IF('Anterior-TXT'!A1070&lt;&gt;"",RIGHT(LEFT('Anterior-TXT'!A1070,51),34),"")</f>
        <v/>
      </c>
      <c r="C1049" s="12" t="str">
        <f>IF('Anterior-TXT'!A1070&lt;&gt;"",VALUE(RIGHT(LEFT('Anterior-TXT'!A1070,75),23)),"")</f>
        <v/>
      </c>
      <c r="D1049" s="11" t="str">
        <f>IF('Anterior-TXT'!A1070&lt;&gt;"",RIGHT(LEFT('Anterior-TXT'!A1070,77),1),"")</f>
        <v/>
      </c>
      <c r="E1049" s="13" t="str">
        <f>IF('Anterior-TXT'!A1070&lt;&gt;"",IF(MOD(VALUE(LEFT(A1049,1)),2)=1,IF(D1049="D",C1049,-C1049),IF(D1049="C",C1049,-C1049)),"")</f>
        <v/>
      </c>
    </row>
    <row r="1050" spans="1:5" x14ac:dyDescent="0.2">
      <c r="A1050" s="11" t="str">
        <f>IF('Anterior-TXT'!A1071&lt;&gt;"",LEFT('Anterior-TXT'!A1071,15),"")</f>
        <v/>
      </c>
      <c r="B1050" s="11" t="str">
        <f>IF('Anterior-TXT'!A1071&lt;&gt;"",RIGHT(LEFT('Anterior-TXT'!A1071,51),34),"")</f>
        <v/>
      </c>
      <c r="C1050" s="12" t="str">
        <f>IF('Anterior-TXT'!A1071&lt;&gt;"",VALUE(RIGHT(LEFT('Anterior-TXT'!A1071,75),23)),"")</f>
        <v/>
      </c>
      <c r="D1050" s="11" t="str">
        <f>IF('Anterior-TXT'!A1071&lt;&gt;"",RIGHT(LEFT('Anterior-TXT'!A1071,77),1),"")</f>
        <v/>
      </c>
      <c r="E1050" s="13" t="str">
        <f>IF('Anterior-TXT'!A1071&lt;&gt;"",IF(MOD(VALUE(LEFT(A1050,1)),2)=1,IF(D1050="D",C1050,-C1050),IF(D1050="C",C1050,-C1050)),"")</f>
        <v/>
      </c>
    </row>
    <row r="1051" spans="1:5" x14ac:dyDescent="0.2">
      <c r="A1051" s="11" t="str">
        <f>IF('Anterior-TXT'!A1072&lt;&gt;"",LEFT('Anterior-TXT'!A1072,15),"")</f>
        <v/>
      </c>
      <c r="B1051" s="11" t="str">
        <f>IF('Anterior-TXT'!A1072&lt;&gt;"",RIGHT(LEFT('Anterior-TXT'!A1072,51),34),"")</f>
        <v/>
      </c>
      <c r="C1051" s="12" t="str">
        <f>IF('Anterior-TXT'!A1072&lt;&gt;"",VALUE(RIGHT(LEFT('Anterior-TXT'!A1072,75),23)),"")</f>
        <v/>
      </c>
      <c r="D1051" s="11" t="str">
        <f>IF('Anterior-TXT'!A1072&lt;&gt;"",RIGHT(LEFT('Anterior-TXT'!A1072,77),1),"")</f>
        <v/>
      </c>
      <c r="E1051" s="13" t="str">
        <f>IF('Anterior-TXT'!A1072&lt;&gt;"",IF(MOD(VALUE(LEFT(A1051,1)),2)=1,IF(D1051="D",C1051,-C1051),IF(D1051="C",C1051,-C1051)),"")</f>
        <v/>
      </c>
    </row>
    <row r="1052" spans="1:5" x14ac:dyDescent="0.2">
      <c r="A1052" s="11" t="str">
        <f>IF('Anterior-TXT'!A1073&lt;&gt;"",LEFT('Anterior-TXT'!A1073,15),"")</f>
        <v/>
      </c>
      <c r="B1052" s="11" t="str">
        <f>IF('Anterior-TXT'!A1073&lt;&gt;"",RIGHT(LEFT('Anterior-TXT'!A1073,51),34),"")</f>
        <v/>
      </c>
      <c r="C1052" s="12" t="str">
        <f>IF('Anterior-TXT'!A1073&lt;&gt;"",VALUE(RIGHT(LEFT('Anterior-TXT'!A1073,75),23)),"")</f>
        <v/>
      </c>
      <c r="D1052" s="11" t="str">
        <f>IF('Anterior-TXT'!A1073&lt;&gt;"",RIGHT(LEFT('Anterior-TXT'!A1073,77),1),"")</f>
        <v/>
      </c>
      <c r="E1052" s="13" t="str">
        <f>IF('Anterior-TXT'!A1073&lt;&gt;"",IF(MOD(VALUE(LEFT(A1052,1)),2)=1,IF(D1052="D",C1052,-C1052),IF(D1052="C",C1052,-C1052)),"")</f>
        <v/>
      </c>
    </row>
    <row r="1053" spans="1:5" x14ac:dyDescent="0.2">
      <c r="A1053" s="11" t="str">
        <f>IF('Anterior-TXT'!A1074&lt;&gt;"",LEFT('Anterior-TXT'!A1074,15),"")</f>
        <v/>
      </c>
      <c r="B1053" s="11" t="str">
        <f>IF('Anterior-TXT'!A1074&lt;&gt;"",RIGHT(LEFT('Anterior-TXT'!A1074,51),34),"")</f>
        <v/>
      </c>
      <c r="C1053" s="12" t="str">
        <f>IF('Anterior-TXT'!A1074&lt;&gt;"",VALUE(RIGHT(LEFT('Anterior-TXT'!A1074,75),23)),"")</f>
        <v/>
      </c>
      <c r="D1053" s="11" t="str">
        <f>IF('Anterior-TXT'!A1074&lt;&gt;"",RIGHT(LEFT('Anterior-TXT'!A1074,77),1),"")</f>
        <v/>
      </c>
      <c r="E1053" s="13" t="str">
        <f>IF('Anterior-TXT'!A1074&lt;&gt;"",IF(MOD(VALUE(LEFT(A1053,1)),2)=1,IF(D1053="D",C1053,-C1053),IF(D1053="C",C1053,-C1053)),"")</f>
        <v/>
      </c>
    </row>
    <row r="1054" spans="1:5" x14ac:dyDescent="0.2">
      <c r="A1054" s="11" t="str">
        <f>IF('Anterior-TXT'!A1075&lt;&gt;"",LEFT('Anterior-TXT'!A1075,15),"")</f>
        <v/>
      </c>
      <c r="B1054" s="11" t="str">
        <f>IF('Anterior-TXT'!A1075&lt;&gt;"",RIGHT(LEFT('Anterior-TXT'!A1075,51),34),"")</f>
        <v/>
      </c>
      <c r="C1054" s="12" t="str">
        <f>IF('Anterior-TXT'!A1075&lt;&gt;"",VALUE(RIGHT(LEFT('Anterior-TXT'!A1075,75),23)),"")</f>
        <v/>
      </c>
      <c r="D1054" s="11" t="str">
        <f>IF('Anterior-TXT'!A1075&lt;&gt;"",RIGHT(LEFT('Anterior-TXT'!A1075,77),1),"")</f>
        <v/>
      </c>
      <c r="E1054" s="13" t="str">
        <f>IF('Anterior-TXT'!A1075&lt;&gt;"",IF(MOD(VALUE(LEFT(A1054,1)),2)=1,IF(D1054="D",C1054,-C1054),IF(D1054="C",C1054,-C1054)),"")</f>
        <v/>
      </c>
    </row>
    <row r="1055" spans="1:5" x14ac:dyDescent="0.2">
      <c r="A1055" s="11" t="str">
        <f>IF('Anterior-TXT'!A1076&lt;&gt;"",LEFT('Anterior-TXT'!A1076,15),"")</f>
        <v/>
      </c>
      <c r="B1055" s="11" t="str">
        <f>IF('Anterior-TXT'!A1076&lt;&gt;"",RIGHT(LEFT('Anterior-TXT'!A1076,51),34),"")</f>
        <v/>
      </c>
      <c r="C1055" s="12" t="str">
        <f>IF('Anterior-TXT'!A1076&lt;&gt;"",VALUE(RIGHT(LEFT('Anterior-TXT'!A1076,75),23)),"")</f>
        <v/>
      </c>
      <c r="D1055" s="11" t="str">
        <f>IF('Anterior-TXT'!A1076&lt;&gt;"",RIGHT(LEFT('Anterior-TXT'!A1076,77),1),"")</f>
        <v/>
      </c>
      <c r="E1055" s="13" t="str">
        <f>IF('Anterior-TXT'!A1076&lt;&gt;"",IF(MOD(VALUE(LEFT(A1055,1)),2)=1,IF(D1055="D",C1055,-C1055),IF(D1055="C",C1055,-C1055)),"")</f>
        <v/>
      </c>
    </row>
    <row r="1056" spans="1:5" x14ac:dyDescent="0.2">
      <c r="A1056" s="11" t="str">
        <f>IF('Anterior-TXT'!A1077&lt;&gt;"",LEFT('Anterior-TXT'!A1077,15),"")</f>
        <v/>
      </c>
      <c r="B1056" s="11" t="str">
        <f>IF('Anterior-TXT'!A1077&lt;&gt;"",RIGHT(LEFT('Anterior-TXT'!A1077,51),34),"")</f>
        <v/>
      </c>
      <c r="C1056" s="12" t="str">
        <f>IF('Anterior-TXT'!A1077&lt;&gt;"",VALUE(RIGHT(LEFT('Anterior-TXT'!A1077,75),23)),"")</f>
        <v/>
      </c>
      <c r="D1056" s="11" t="str">
        <f>IF('Anterior-TXT'!A1077&lt;&gt;"",RIGHT(LEFT('Anterior-TXT'!A1077,77),1),"")</f>
        <v/>
      </c>
      <c r="E1056" s="13" t="str">
        <f>IF('Anterior-TXT'!A1077&lt;&gt;"",IF(MOD(VALUE(LEFT(A1056,1)),2)=1,IF(D1056="D",C1056,-C1056),IF(D1056="C",C1056,-C1056)),"")</f>
        <v/>
      </c>
    </row>
    <row r="1057" spans="1:5" x14ac:dyDescent="0.2">
      <c r="A1057" s="11" t="str">
        <f>IF('Anterior-TXT'!A1078&lt;&gt;"",LEFT('Anterior-TXT'!A1078,15),"")</f>
        <v/>
      </c>
      <c r="B1057" s="11" t="str">
        <f>IF('Anterior-TXT'!A1078&lt;&gt;"",RIGHT(LEFT('Anterior-TXT'!A1078,51),34),"")</f>
        <v/>
      </c>
      <c r="C1057" s="12" t="str">
        <f>IF('Anterior-TXT'!A1078&lt;&gt;"",VALUE(RIGHT(LEFT('Anterior-TXT'!A1078,75),23)),"")</f>
        <v/>
      </c>
      <c r="D1057" s="11" t="str">
        <f>IF('Anterior-TXT'!A1078&lt;&gt;"",RIGHT(LEFT('Anterior-TXT'!A1078,77),1),"")</f>
        <v/>
      </c>
      <c r="E1057" s="13" t="str">
        <f>IF('Anterior-TXT'!A1078&lt;&gt;"",IF(MOD(VALUE(LEFT(A1057,1)),2)=1,IF(D1057="D",C1057,-C1057),IF(D1057="C",C1057,-C1057)),"")</f>
        <v/>
      </c>
    </row>
    <row r="1058" spans="1:5" x14ac:dyDescent="0.2">
      <c r="A1058" s="11" t="str">
        <f>IF('Anterior-TXT'!A1079&lt;&gt;"",LEFT('Anterior-TXT'!A1079,15),"")</f>
        <v/>
      </c>
      <c r="B1058" s="11" t="str">
        <f>IF('Anterior-TXT'!A1079&lt;&gt;"",RIGHT(LEFT('Anterior-TXT'!A1079,51),34),"")</f>
        <v/>
      </c>
      <c r="C1058" s="12" t="str">
        <f>IF('Anterior-TXT'!A1079&lt;&gt;"",VALUE(RIGHT(LEFT('Anterior-TXT'!A1079,75),23)),"")</f>
        <v/>
      </c>
      <c r="D1058" s="11" t="str">
        <f>IF('Anterior-TXT'!A1079&lt;&gt;"",RIGHT(LEFT('Anterior-TXT'!A1079,77),1),"")</f>
        <v/>
      </c>
      <c r="E1058" s="13" t="str">
        <f>IF('Anterior-TXT'!A1079&lt;&gt;"",IF(MOD(VALUE(LEFT(A1058,1)),2)=1,IF(D1058="D",C1058,-C1058),IF(D1058="C",C1058,-C1058)),"")</f>
        <v/>
      </c>
    </row>
    <row r="1059" spans="1:5" x14ac:dyDescent="0.2">
      <c r="A1059" s="11" t="str">
        <f>IF('Anterior-TXT'!A1080&lt;&gt;"",LEFT('Anterior-TXT'!A1080,15),"")</f>
        <v/>
      </c>
      <c r="B1059" s="11" t="str">
        <f>IF('Anterior-TXT'!A1080&lt;&gt;"",RIGHT(LEFT('Anterior-TXT'!A1080,51),34),"")</f>
        <v/>
      </c>
      <c r="C1059" s="12" t="str">
        <f>IF('Anterior-TXT'!A1080&lt;&gt;"",VALUE(RIGHT(LEFT('Anterior-TXT'!A1080,75),23)),"")</f>
        <v/>
      </c>
      <c r="D1059" s="11" t="str">
        <f>IF('Anterior-TXT'!A1080&lt;&gt;"",RIGHT(LEFT('Anterior-TXT'!A1080,77),1),"")</f>
        <v/>
      </c>
      <c r="E1059" s="13" t="str">
        <f>IF('Anterior-TXT'!A1080&lt;&gt;"",IF(MOD(VALUE(LEFT(A1059,1)),2)=1,IF(D1059="D",C1059,-C1059),IF(D1059="C",C1059,-C1059)),"")</f>
        <v/>
      </c>
    </row>
    <row r="1060" spans="1:5" x14ac:dyDescent="0.2">
      <c r="A1060" s="11" t="str">
        <f>IF('Anterior-TXT'!A1081&lt;&gt;"",LEFT('Anterior-TXT'!A1081,15),"")</f>
        <v/>
      </c>
      <c r="B1060" s="11" t="str">
        <f>IF('Anterior-TXT'!A1081&lt;&gt;"",RIGHT(LEFT('Anterior-TXT'!A1081,51),34),"")</f>
        <v/>
      </c>
      <c r="C1060" s="12" t="str">
        <f>IF('Anterior-TXT'!A1081&lt;&gt;"",VALUE(RIGHT(LEFT('Anterior-TXT'!A1081,75),23)),"")</f>
        <v/>
      </c>
      <c r="D1060" s="11" t="str">
        <f>IF('Anterior-TXT'!A1081&lt;&gt;"",RIGHT(LEFT('Anterior-TXT'!A1081,77),1),"")</f>
        <v/>
      </c>
      <c r="E1060" s="13" t="str">
        <f>IF('Anterior-TXT'!A1081&lt;&gt;"",IF(MOD(VALUE(LEFT(A1060,1)),2)=1,IF(D1060="D",C1060,-C1060),IF(D1060="C",C1060,-C1060)),"")</f>
        <v/>
      </c>
    </row>
    <row r="1061" spans="1:5" x14ac:dyDescent="0.2">
      <c r="A1061" s="11" t="str">
        <f>IF('Anterior-TXT'!A1082&lt;&gt;"",LEFT('Anterior-TXT'!A1082,15),"")</f>
        <v/>
      </c>
      <c r="B1061" s="11" t="str">
        <f>IF('Anterior-TXT'!A1082&lt;&gt;"",RIGHT(LEFT('Anterior-TXT'!A1082,51),34),"")</f>
        <v/>
      </c>
      <c r="C1061" s="12" t="str">
        <f>IF('Anterior-TXT'!A1082&lt;&gt;"",VALUE(RIGHT(LEFT('Anterior-TXT'!A1082,75),23)),"")</f>
        <v/>
      </c>
      <c r="D1061" s="11" t="str">
        <f>IF('Anterior-TXT'!A1082&lt;&gt;"",RIGHT(LEFT('Anterior-TXT'!A1082,77),1),"")</f>
        <v/>
      </c>
      <c r="E1061" s="13" t="str">
        <f>IF('Anterior-TXT'!A1082&lt;&gt;"",IF(MOD(VALUE(LEFT(A1061,1)),2)=1,IF(D1061="D",C1061,-C1061),IF(D1061="C",C1061,-C1061)),"")</f>
        <v/>
      </c>
    </row>
    <row r="1062" spans="1:5" x14ac:dyDescent="0.2">
      <c r="A1062" s="11" t="str">
        <f>IF('Anterior-TXT'!A1083&lt;&gt;"",LEFT('Anterior-TXT'!A1083,15),"")</f>
        <v/>
      </c>
      <c r="B1062" s="11" t="str">
        <f>IF('Anterior-TXT'!A1083&lt;&gt;"",RIGHT(LEFT('Anterior-TXT'!A1083,51),34),"")</f>
        <v/>
      </c>
      <c r="C1062" s="12" t="str">
        <f>IF('Anterior-TXT'!A1083&lt;&gt;"",VALUE(RIGHT(LEFT('Anterior-TXT'!A1083,75),23)),"")</f>
        <v/>
      </c>
      <c r="D1062" s="11" t="str">
        <f>IF('Anterior-TXT'!A1083&lt;&gt;"",RIGHT(LEFT('Anterior-TXT'!A1083,77),1),"")</f>
        <v/>
      </c>
      <c r="E1062" s="13" t="str">
        <f>IF('Anterior-TXT'!A1083&lt;&gt;"",IF(MOD(VALUE(LEFT(A1062,1)),2)=1,IF(D1062="D",C1062,-C1062),IF(D1062="C",C1062,-C1062)),"")</f>
        <v/>
      </c>
    </row>
    <row r="1063" spans="1:5" x14ac:dyDescent="0.2">
      <c r="A1063" s="11" t="str">
        <f>IF('Anterior-TXT'!A1084&lt;&gt;"",LEFT('Anterior-TXT'!A1084,15),"")</f>
        <v/>
      </c>
      <c r="B1063" s="11" t="str">
        <f>IF('Anterior-TXT'!A1084&lt;&gt;"",RIGHT(LEFT('Anterior-TXT'!A1084,51),34),"")</f>
        <v/>
      </c>
      <c r="C1063" s="12" t="str">
        <f>IF('Anterior-TXT'!A1084&lt;&gt;"",VALUE(RIGHT(LEFT('Anterior-TXT'!A1084,75),23)),"")</f>
        <v/>
      </c>
      <c r="D1063" s="11" t="str">
        <f>IF('Anterior-TXT'!A1084&lt;&gt;"",RIGHT(LEFT('Anterior-TXT'!A1084,77),1),"")</f>
        <v/>
      </c>
      <c r="E1063" s="13" t="str">
        <f>IF('Anterior-TXT'!A1084&lt;&gt;"",IF(MOD(VALUE(LEFT(A1063,1)),2)=1,IF(D1063="D",C1063,-C1063),IF(D1063="C",C1063,-C1063)),"")</f>
        <v/>
      </c>
    </row>
    <row r="1064" spans="1:5" x14ac:dyDescent="0.2">
      <c r="A1064" s="11" t="str">
        <f>IF('Anterior-TXT'!A1085&lt;&gt;"",LEFT('Anterior-TXT'!A1085,15),"")</f>
        <v/>
      </c>
      <c r="B1064" s="11" t="str">
        <f>IF('Anterior-TXT'!A1085&lt;&gt;"",RIGHT(LEFT('Anterior-TXT'!A1085,51),34),"")</f>
        <v/>
      </c>
      <c r="C1064" s="12" t="str">
        <f>IF('Anterior-TXT'!A1085&lt;&gt;"",VALUE(RIGHT(LEFT('Anterior-TXT'!A1085,75),23)),"")</f>
        <v/>
      </c>
      <c r="D1064" s="11" t="str">
        <f>IF('Anterior-TXT'!A1085&lt;&gt;"",RIGHT(LEFT('Anterior-TXT'!A1085,77),1),"")</f>
        <v/>
      </c>
      <c r="E1064" s="13" t="str">
        <f>IF('Anterior-TXT'!A1085&lt;&gt;"",IF(MOD(VALUE(LEFT(A1064,1)),2)=1,IF(D1064="D",C1064,-C1064),IF(D1064="C",C1064,-C1064)),"")</f>
        <v/>
      </c>
    </row>
    <row r="1065" spans="1:5" x14ac:dyDescent="0.2">
      <c r="A1065" s="11" t="str">
        <f>IF('Anterior-TXT'!A1086&lt;&gt;"",LEFT('Anterior-TXT'!A1086,15),"")</f>
        <v/>
      </c>
      <c r="B1065" s="11" t="str">
        <f>IF('Anterior-TXT'!A1086&lt;&gt;"",RIGHT(LEFT('Anterior-TXT'!A1086,51),34),"")</f>
        <v/>
      </c>
      <c r="C1065" s="12" t="str">
        <f>IF('Anterior-TXT'!A1086&lt;&gt;"",VALUE(RIGHT(LEFT('Anterior-TXT'!A1086,75),23)),"")</f>
        <v/>
      </c>
      <c r="D1065" s="11" t="str">
        <f>IF('Anterior-TXT'!A1086&lt;&gt;"",RIGHT(LEFT('Anterior-TXT'!A1086,77),1),"")</f>
        <v/>
      </c>
      <c r="E1065" s="13" t="str">
        <f>IF('Anterior-TXT'!A1086&lt;&gt;"",IF(MOD(VALUE(LEFT(A1065,1)),2)=1,IF(D1065="D",C1065,-C1065),IF(D1065="C",C1065,-C1065)),"")</f>
        <v/>
      </c>
    </row>
    <row r="1066" spans="1:5" x14ac:dyDescent="0.2">
      <c r="A1066" s="11" t="str">
        <f>IF('Anterior-TXT'!A1087&lt;&gt;"",LEFT('Anterior-TXT'!A1087,15),"")</f>
        <v/>
      </c>
      <c r="B1066" s="11" t="str">
        <f>IF('Anterior-TXT'!A1087&lt;&gt;"",RIGHT(LEFT('Anterior-TXT'!A1087,51),34),"")</f>
        <v/>
      </c>
      <c r="C1066" s="12" t="str">
        <f>IF('Anterior-TXT'!A1087&lt;&gt;"",VALUE(RIGHT(LEFT('Anterior-TXT'!A1087,75),23)),"")</f>
        <v/>
      </c>
      <c r="D1066" s="11" t="str">
        <f>IF('Anterior-TXT'!A1087&lt;&gt;"",RIGHT(LEFT('Anterior-TXT'!A1087,77),1),"")</f>
        <v/>
      </c>
      <c r="E1066" s="13" t="str">
        <f>IF('Anterior-TXT'!A1087&lt;&gt;"",IF(MOD(VALUE(LEFT(A1066,1)),2)=1,IF(D1066="D",C1066,-C1066),IF(D1066="C",C1066,-C1066)),"")</f>
        <v/>
      </c>
    </row>
    <row r="1067" spans="1:5" x14ac:dyDescent="0.2">
      <c r="A1067" s="11" t="str">
        <f>IF('Anterior-TXT'!A1088&lt;&gt;"",LEFT('Anterior-TXT'!A1088,15),"")</f>
        <v/>
      </c>
      <c r="B1067" s="11" t="str">
        <f>IF('Anterior-TXT'!A1088&lt;&gt;"",RIGHT(LEFT('Anterior-TXT'!A1088,51),34),"")</f>
        <v/>
      </c>
      <c r="C1067" s="12" t="str">
        <f>IF('Anterior-TXT'!A1088&lt;&gt;"",VALUE(RIGHT(LEFT('Anterior-TXT'!A1088,75),23)),"")</f>
        <v/>
      </c>
      <c r="D1067" s="11" t="str">
        <f>IF('Anterior-TXT'!A1088&lt;&gt;"",RIGHT(LEFT('Anterior-TXT'!A1088,77),1),"")</f>
        <v/>
      </c>
      <c r="E1067" s="13" t="str">
        <f>IF('Anterior-TXT'!A1088&lt;&gt;"",IF(MOD(VALUE(LEFT(A1067,1)),2)=1,IF(D1067="D",C1067,-C1067),IF(D1067="C",C1067,-C1067)),"")</f>
        <v/>
      </c>
    </row>
    <row r="1068" spans="1:5" x14ac:dyDescent="0.2">
      <c r="A1068" s="11" t="str">
        <f>IF('Anterior-TXT'!A1089&lt;&gt;"",LEFT('Anterior-TXT'!A1089,15),"")</f>
        <v/>
      </c>
      <c r="B1068" s="11" t="str">
        <f>IF('Anterior-TXT'!A1089&lt;&gt;"",RIGHT(LEFT('Anterior-TXT'!A1089,51),34),"")</f>
        <v/>
      </c>
      <c r="C1068" s="12" t="str">
        <f>IF('Anterior-TXT'!A1089&lt;&gt;"",VALUE(RIGHT(LEFT('Anterior-TXT'!A1089,75),23)),"")</f>
        <v/>
      </c>
      <c r="D1068" s="11" t="str">
        <f>IF('Anterior-TXT'!A1089&lt;&gt;"",RIGHT(LEFT('Anterior-TXT'!A1089,77),1),"")</f>
        <v/>
      </c>
      <c r="E1068" s="13" t="str">
        <f>IF('Anterior-TXT'!A1089&lt;&gt;"",IF(MOD(VALUE(LEFT(A1068,1)),2)=1,IF(D1068="D",C1068,-C1068),IF(D1068="C",C1068,-C1068)),"")</f>
        <v/>
      </c>
    </row>
    <row r="1069" spans="1:5" x14ac:dyDescent="0.2">
      <c r="A1069" s="11" t="str">
        <f>IF('Anterior-TXT'!A1090&lt;&gt;"",LEFT('Anterior-TXT'!A1090,15),"")</f>
        <v/>
      </c>
      <c r="B1069" s="11" t="str">
        <f>IF('Anterior-TXT'!A1090&lt;&gt;"",RIGHT(LEFT('Anterior-TXT'!A1090,51),34),"")</f>
        <v/>
      </c>
      <c r="C1069" s="12" t="str">
        <f>IF('Anterior-TXT'!A1090&lt;&gt;"",VALUE(RIGHT(LEFT('Anterior-TXT'!A1090,75),23)),"")</f>
        <v/>
      </c>
      <c r="D1069" s="11" t="str">
        <f>IF('Anterior-TXT'!A1090&lt;&gt;"",RIGHT(LEFT('Anterior-TXT'!A1090,77),1),"")</f>
        <v/>
      </c>
      <c r="E1069" s="13" t="str">
        <f>IF('Anterior-TXT'!A1090&lt;&gt;"",IF(MOD(VALUE(LEFT(A1069,1)),2)=1,IF(D1069="D",C1069,-C1069),IF(D1069="C",C1069,-C1069)),"")</f>
        <v/>
      </c>
    </row>
    <row r="1070" spans="1:5" x14ac:dyDescent="0.2">
      <c r="A1070" s="11" t="str">
        <f>IF('Anterior-TXT'!A1091&lt;&gt;"",LEFT('Anterior-TXT'!A1091,15),"")</f>
        <v/>
      </c>
      <c r="B1070" s="11" t="str">
        <f>IF('Anterior-TXT'!A1091&lt;&gt;"",RIGHT(LEFT('Anterior-TXT'!A1091,51),34),"")</f>
        <v/>
      </c>
      <c r="C1070" s="12" t="str">
        <f>IF('Anterior-TXT'!A1091&lt;&gt;"",VALUE(RIGHT(LEFT('Anterior-TXT'!A1091,75),23)),"")</f>
        <v/>
      </c>
      <c r="D1070" s="11" t="str">
        <f>IF('Anterior-TXT'!A1091&lt;&gt;"",RIGHT(LEFT('Anterior-TXT'!A1091,77),1),"")</f>
        <v/>
      </c>
      <c r="E1070" s="13" t="str">
        <f>IF('Anterior-TXT'!A1091&lt;&gt;"",IF(MOD(VALUE(LEFT(A1070,1)),2)=1,IF(D1070="D",C1070,-C1070),IF(D1070="C",C1070,-C1070)),"")</f>
        <v/>
      </c>
    </row>
    <row r="1071" spans="1:5" x14ac:dyDescent="0.2">
      <c r="A1071" s="11" t="str">
        <f>IF('Anterior-TXT'!A1092&lt;&gt;"",LEFT('Anterior-TXT'!A1092,15),"")</f>
        <v/>
      </c>
      <c r="B1071" s="11" t="str">
        <f>IF('Anterior-TXT'!A1092&lt;&gt;"",RIGHT(LEFT('Anterior-TXT'!A1092,51),34),"")</f>
        <v/>
      </c>
      <c r="C1071" s="12" t="str">
        <f>IF('Anterior-TXT'!A1092&lt;&gt;"",VALUE(RIGHT(LEFT('Anterior-TXT'!A1092,75),23)),"")</f>
        <v/>
      </c>
      <c r="D1071" s="11" t="str">
        <f>IF('Anterior-TXT'!A1092&lt;&gt;"",RIGHT(LEFT('Anterior-TXT'!A1092,77),1),"")</f>
        <v/>
      </c>
      <c r="E1071" s="13" t="str">
        <f>IF('Anterior-TXT'!A1092&lt;&gt;"",IF(MOD(VALUE(LEFT(A1071,1)),2)=1,IF(D1071="D",C1071,-C1071),IF(D1071="C",C1071,-C1071)),"")</f>
        <v/>
      </c>
    </row>
    <row r="1072" spans="1:5" x14ac:dyDescent="0.2">
      <c r="A1072" s="11" t="str">
        <f>IF('Anterior-TXT'!A1093&lt;&gt;"",LEFT('Anterior-TXT'!A1093,15),"")</f>
        <v/>
      </c>
      <c r="B1072" s="11" t="str">
        <f>IF('Anterior-TXT'!A1093&lt;&gt;"",RIGHT(LEFT('Anterior-TXT'!A1093,51),34),"")</f>
        <v/>
      </c>
      <c r="C1072" s="12" t="str">
        <f>IF('Anterior-TXT'!A1093&lt;&gt;"",VALUE(RIGHT(LEFT('Anterior-TXT'!A1093,75),23)),"")</f>
        <v/>
      </c>
      <c r="D1072" s="11" t="str">
        <f>IF('Anterior-TXT'!A1093&lt;&gt;"",RIGHT(LEFT('Anterior-TXT'!A1093,77),1),"")</f>
        <v/>
      </c>
      <c r="E1072" s="13" t="str">
        <f>IF('Anterior-TXT'!A1093&lt;&gt;"",IF(MOD(VALUE(LEFT(A1072,1)),2)=1,IF(D1072="D",C1072,-C1072),IF(D1072="C",C1072,-C1072)),"")</f>
        <v/>
      </c>
    </row>
    <row r="1073" spans="1:5" x14ac:dyDescent="0.2">
      <c r="A1073" s="11" t="str">
        <f>IF('Anterior-TXT'!A1094&lt;&gt;"",LEFT('Anterior-TXT'!A1094,15),"")</f>
        <v/>
      </c>
      <c r="B1073" s="11" t="str">
        <f>IF('Anterior-TXT'!A1094&lt;&gt;"",RIGHT(LEFT('Anterior-TXT'!A1094,51),34),"")</f>
        <v/>
      </c>
      <c r="C1073" s="12" t="str">
        <f>IF('Anterior-TXT'!A1094&lt;&gt;"",VALUE(RIGHT(LEFT('Anterior-TXT'!A1094,75),23)),"")</f>
        <v/>
      </c>
      <c r="D1073" s="11" t="str">
        <f>IF('Anterior-TXT'!A1094&lt;&gt;"",RIGHT(LEFT('Anterior-TXT'!A1094,77),1),"")</f>
        <v/>
      </c>
      <c r="E1073" s="13" t="str">
        <f>IF('Anterior-TXT'!A1094&lt;&gt;"",IF(MOD(VALUE(LEFT(A1073,1)),2)=1,IF(D1073="D",C1073,-C1073),IF(D1073="C",C1073,-C1073)),"")</f>
        <v/>
      </c>
    </row>
    <row r="1074" spans="1:5" x14ac:dyDescent="0.2">
      <c r="A1074" s="11" t="str">
        <f>IF('Anterior-TXT'!A1095&lt;&gt;"",LEFT('Anterior-TXT'!A1095,15),"")</f>
        <v/>
      </c>
      <c r="B1074" s="11" t="str">
        <f>IF('Anterior-TXT'!A1095&lt;&gt;"",RIGHT(LEFT('Anterior-TXT'!A1095,51),34),"")</f>
        <v/>
      </c>
      <c r="C1074" s="12" t="str">
        <f>IF('Anterior-TXT'!A1095&lt;&gt;"",VALUE(RIGHT(LEFT('Anterior-TXT'!A1095,75),23)),"")</f>
        <v/>
      </c>
      <c r="D1074" s="11" t="str">
        <f>IF('Anterior-TXT'!A1095&lt;&gt;"",RIGHT(LEFT('Anterior-TXT'!A1095,77),1),"")</f>
        <v/>
      </c>
      <c r="E1074" s="13" t="str">
        <f>IF('Anterior-TXT'!A1095&lt;&gt;"",IF(MOD(VALUE(LEFT(A1074,1)),2)=1,IF(D1074="D",C1074,-C1074),IF(D1074="C",C1074,-C1074)),"")</f>
        <v/>
      </c>
    </row>
    <row r="1075" spans="1:5" x14ac:dyDescent="0.2">
      <c r="A1075" s="11" t="str">
        <f>IF('Anterior-TXT'!A1096&lt;&gt;"",LEFT('Anterior-TXT'!A1096,15),"")</f>
        <v/>
      </c>
      <c r="B1075" s="11" t="str">
        <f>IF('Anterior-TXT'!A1096&lt;&gt;"",RIGHT(LEFT('Anterior-TXT'!A1096,51),34),"")</f>
        <v/>
      </c>
      <c r="C1075" s="12" t="str">
        <f>IF('Anterior-TXT'!A1096&lt;&gt;"",VALUE(RIGHT(LEFT('Anterior-TXT'!A1096,75),23)),"")</f>
        <v/>
      </c>
      <c r="D1075" s="11" t="str">
        <f>IF('Anterior-TXT'!A1096&lt;&gt;"",RIGHT(LEFT('Anterior-TXT'!A1096,77),1),"")</f>
        <v/>
      </c>
      <c r="E1075" s="13" t="str">
        <f>IF('Anterior-TXT'!A1096&lt;&gt;"",IF(MOD(VALUE(LEFT(A1075,1)),2)=1,IF(D1075="D",C1075,-C1075),IF(D1075="C",C1075,-C1075)),"")</f>
        <v/>
      </c>
    </row>
    <row r="1076" spans="1:5" x14ac:dyDescent="0.2">
      <c r="A1076" s="11" t="str">
        <f>IF('Anterior-TXT'!A1097&lt;&gt;"",LEFT('Anterior-TXT'!A1097,15),"")</f>
        <v/>
      </c>
      <c r="B1076" s="11" t="str">
        <f>IF('Anterior-TXT'!A1097&lt;&gt;"",RIGHT(LEFT('Anterior-TXT'!A1097,51),34),"")</f>
        <v/>
      </c>
      <c r="C1076" s="12" t="str">
        <f>IF('Anterior-TXT'!A1097&lt;&gt;"",VALUE(RIGHT(LEFT('Anterior-TXT'!A1097,75),23)),"")</f>
        <v/>
      </c>
      <c r="D1076" s="11" t="str">
        <f>IF('Anterior-TXT'!A1097&lt;&gt;"",RIGHT(LEFT('Anterior-TXT'!A1097,77),1),"")</f>
        <v/>
      </c>
      <c r="E1076" s="13" t="str">
        <f>IF('Anterior-TXT'!A1097&lt;&gt;"",IF(MOD(VALUE(LEFT(A1076,1)),2)=1,IF(D1076="D",C1076,-C1076),IF(D1076="C",C1076,-C1076)),"")</f>
        <v/>
      </c>
    </row>
    <row r="1077" spans="1:5" x14ac:dyDescent="0.2">
      <c r="A1077" s="11" t="str">
        <f>IF('Anterior-TXT'!A1098&lt;&gt;"",LEFT('Anterior-TXT'!A1098,15),"")</f>
        <v/>
      </c>
      <c r="B1077" s="11" t="str">
        <f>IF('Anterior-TXT'!A1098&lt;&gt;"",RIGHT(LEFT('Anterior-TXT'!A1098,51),34),"")</f>
        <v/>
      </c>
      <c r="C1077" s="12" t="str">
        <f>IF('Anterior-TXT'!A1098&lt;&gt;"",VALUE(RIGHT(LEFT('Anterior-TXT'!A1098,75),23)),"")</f>
        <v/>
      </c>
      <c r="D1077" s="11" t="str">
        <f>IF('Anterior-TXT'!A1098&lt;&gt;"",RIGHT(LEFT('Anterior-TXT'!A1098,77),1),"")</f>
        <v/>
      </c>
      <c r="E1077" s="13" t="str">
        <f>IF('Anterior-TXT'!A1098&lt;&gt;"",IF(MOD(VALUE(LEFT(A1077,1)),2)=1,IF(D1077="D",C1077,-C1077),IF(D1077="C",C1077,-C1077)),"")</f>
        <v/>
      </c>
    </row>
    <row r="1078" spans="1:5" x14ac:dyDescent="0.2">
      <c r="A1078" s="11" t="str">
        <f>IF('Anterior-TXT'!A1099&lt;&gt;"",LEFT('Anterior-TXT'!A1099,15),"")</f>
        <v/>
      </c>
      <c r="B1078" s="11" t="str">
        <f>IF('Anterior-TXT'!A1099&lt;&gt;"",RIGHT(LEFT('Anterior-TXT'!A1099,51),34),"")</f>
        <v/>
      </c>
      <c r="C1078" s="12" t="str">
        <f>IF('Anterior-TXT'!A1099&lt;&gt;"",VALUE(RIGHT(LEFT('Anterior-TXT'!A1099,75),23)),"")</f>
        <v/>
      </c>
      <c r="D1078" s="11" t="str">
        <f>IF('Anterior-TXT'!A1099&lt;&gt;"",RIGHT(LEFT('Anterior-TXT'!A1099,77),1),"")</f>
        <v/>
      </c>
      <c r="E1078" s="13" t="str">
        <f>IF('Anterior-TXT'!A1099&lt;&gt;"",IF(MOD(VALUE(LEFT(A1078,1)),2)=1,IF(D1078="D",C1078,-C1078),IF(D1078="C",C1078,-C1078)),"")</f>
        <v/>
      </c>
    </row>
    <row r="1079" spans="1:5" x14ac:dyDescent="0.2">
      <c r="A1079" s="11" t="str">
        <f>IF('Anterior-TXT'!A1100&lt;&gt;"",LEFT('Anterior-TXT'!A1100,15),"")</f>
        <v/>
      </c>
      <c r="B1079" s="11" t="str">
        <f>IF('Anterior-TXT'!A1100&lt;&gt;"",RIGHT(LEFT('Anterior-TXT'!A1100,51),34),"")</f>
        <v/>
      </c>
      <c r="C1079" s="12" t="str">
        <f>IF('Anterior-TXT'!A1100&lt;&gt;"",VALUE(RIGHT(LEFT('Anterior-TXT'!A1100,75),23)),"")</f>
        <v/>
      </c>
      <c r="D1079" s="11" t="str">
        <f>IF('Anterior-TXT'!A1100&lt;&gt;"",RIGHT(LEFT('Anterior-TXT'!A1100,77),1),"")</f>
        <v/>
      </c>
      <c r="E1079" s="13" t="str">
        <f>IF('Anterior-TXT'!A1100&lt;&gt;"",IF(MOD(VALUE(LEFT(A1079,1)),2)=1,IF(D1079="D",C1079,-C1079),IF(D1079="C",C1079,-C1079)),"")</f>
        <v/>
      </c>
    </row>
    <row r="1080" spans="1:5" x14ac:dyDescent="0.2">
      <c r="A1080" s="11" t="str">
        <f>IF('Anterior-TXT'!A1101&lt;&gt;"",LEFT('Anterior-TXT'!A1101,15),"")</f>
        <v/>
      </c>
      <c r="B1080" s="11" t="str">
        <f>IF('Anterior-TXT'!A1101&lt;&gt;"",RIGHT(LEFT('Anterior-TXT'!A1101,51),34),"")</f>
        <v/>
      </c>
      <c r="C1080" s="12" t="str">
        <f>IF('Anterior-TXT'!A1101&lt;&gt;"",VALUE(RIGHT(LEFT('Anterior-TXT'!A1101,75),23)),"")</f>
        <v/>
      </c>
      <c r="D1080" s="11" t="str">
        <f>IF('Anterior-TXT'!A1101&lt;&gt;"",RIGHT(LEFT('Anterior-TXT'!A1101,77),1),"")</f>
        <v/>
      </c>
      <c r="E1080" s="13" t="str">
        <f>IF('Anterior-TXT'!A1101&lt;&gt;"",IF(MOD(VALUE(LEFT(A1080,1)),2)=1,IF(D1080="D",C1080,-C1080),IF(D1080="C",C1080,-C1080)),"")</f>
        <v/>
      </c>
    </row>
    <row r="1081" spans="1:5" x14ac:dyDescent="0.2">
      <c r="A1081" s="11" t="str">
        <f>IF('Anterior-TXT'!A1102&lt;&gt;"",LEFT('Anterior-TXT'!A1102,15),"")</f>
        <v/>
      </c>
      <c r="B1081" s="11" t="str">
        <f>IF('Anterior-TXT'!A1102&lt;&gt;"",RIGHT(LEFT('Anterior-TXT'!A1102,51),34),"")</f>
        <v/>
      </c>
      <c r="C1081" s="12" t="str">
        <f>IF('Anterior-TXT'!A1102&lt;&gt;"",VALUE(RIGHT(LEFT('Anterior-TXT'!A1102,75),23)),"")</f>
        <v/>
      </c>
      <c r="D1081" s="11" t="str">
        <f>IF('Anterior-TXT'!A1102&lt;&gt;"",RIGHT(LEFT('Anterior-TXT'!A1102,77),1),"")</f>
        <v/>
      </c>
      <c r="E1081" s="13" t="str">
        <f>IF('Anterior-TXT'!A1102&lt;&gt;"",IF(MOD(VALUE(LEFT(A1081,1)),2)=1,IF(D1081="D",C1081,-C1081),IF(D1081="C",C1081,-C1081)),"")</f>
        <v/>
      </c>
    </row>
    <row r="1082" spans="1:5" x14ac:dyDescent="0.2">
      <c r="A1082" s="11" t="str">
        <f>IF('Anterior-TXT'!A1103&lt;&gt;"",LEFT('Anterior-TXT'!A1103,15),"")</f>
        <v/>
      </c>
      <c r="B1082" s="11" t="str">
        <f>IF('Anterior-TXT'!A1103&lt;&gt;"",RIGHT(LEFT('Anterior-TXT'!A1103,51),34),"")</f>
        <v/>
      </c>
      <c r="C1082" s="12" t="str">
        <f>IF('Anterior-TXT'!A1103&lt;&gt;"",VALUE(RIGHT(LEFT('Anterior-TXT'!A1103,75),23)),"")</f>
        <v/>
      </c>
      <c r="D1082" s="11" t="str">
        <f>IF('Anterior-TXT'!A1103&lt;&gt;"",RIGHT(LEFT('Anterior-TXT'!A1103,77),1),"")</f>
        <v/>
      </c>
      <c r="E1082" s="13" t="str">
        <f>IF('Anterior-TXT'!A1103&lt;&gt;"",IF(MOD(VALUE(LEFT(A1082,1)),2)=1,IF(D1082="D",C1082,-C1082),IF(D1082="C",C1082,-C1082)),"")</f>
        <v/>
      </c>
    </row>
    <row r="1083" spans="1:5" x14ac:dyDescent="0.2">
      <c r="A1083" s="11" t="str">
        <f>IF('Anterior-TXT'!A1104&lt;&gt;"",LEFT('Anterior-TXT'!A1104,15),"")</f>
        <v/>
      </c>
      <c r="B1083" s="11" t="str">
        <f>IF('Anterior-TXT'!A1104&lt;&gt;"",RIGHT(LEFT('Anterior-TXT'!A1104,51),34),"")</f>
        <v/>
      </c>
      <c r="C1083" s="12" t="str">
        <f>IF('Anterior-TXT'!A1104&lt;&gt;"",VALUE(RIGHT(LEFT('Anterior-TXT'!A1104,75),23)),"")</f>
        <v/>
      </c>
      <c r="D1083" s="11" t="str">
        <f>IF('Anterior-TXT'!A1104&lt;&gt;"",RIGHT(LEFT('Anterior-TXT'!A1104,77),1),"")</f>
        <v/>
      </c>
      <c r="E1083" s="13" t="str">
        <f>IF('Anterior-TXT'!A1104&lt;&gt;"",IF(MOD(VALUE(LEFT(A1083,1)),2)=1,IF(D1083="D",C1083,-C1083),IF(D1083="C",C1083,-C1083)),"")</f>
        <v/>
      </c>
    </row>
    <row r="1084" spans="1:5" x14ac:dyDescent="0.2">
      <c r="A1084" s="11" t="str">
        <f>IF('Anterior-TXT'!A1105&lt;&gt;"",LEFT('Anterior-TXT'!A1105,15),"")</f>
        <v/>
      </c>
      <c r="B1084" s="11" t="str">
        <f>IF('Anterior-TXT'!A1105&lt;&gt;"",RIGHT(LEFT('Anterior-TXT'!A1105,51),34),"")</f>
        <v/>
      </c>
      <c r="C1084" s="12" t="str">
        <f>IF('Anterior-TXT'!A1105&lt;&gt;"",VALUE(RIGHT(LEFT('Anterior-TXT'!A1105,75),23)),"")</f>
        <v/>
      </c>
      <c r="D1084" s="11" t="str">
        <f>IF('Anterior-TXT'!A1105&lt;&gt;"",RIGHT(LEFT('Anterior-TXT'!A1105,77),1),"")</f>
        <v/>
      </c>
      <c r="E1084" s="13" t="str">
        <f>IF('Anterior-TXT'!A1105&lt;&gt;"",IF(MOD(VALUE(LEFT(A1084,1)),2)=1,IF(D1084="D",C1084,-C1084),IF(D1084="C",C1084,-C1084)),"")</f>
        <v/>
      </c>
    </row>
    <row r="1085" spans="1:5" x14ac:dyDescent="0.2">
      <c r="A1085" s="11" t="str">
        <f>IF('Anterior-TXT'!A1106&lt;&gt;"",LEFT('Anterior-TXT'!A1106,15),"")</f>
        <v/>
      </c>
      <c r="B1085" s="11" t="str">
        <f>IF('Anterior-TXT'!A1106&lt;&gt;"",RIGHT(LEFT('Anterior-TXT'!A1106,51),34),"")</f>
        <v/>
      </c>
      <c r="C1085" s="12" t="str">
        <f>IF('Anterior-TXT'!A1106&lt;&gt;"",VALUE(RIGHT(LEFT('Anterior-TXT'!A1106,75),23)),"")</f>
        <v/>
      </c>
      <c r="D1085" s="11" t="str">
        <f>IF('Anterior-TXT'!A1106&lt;&gt;"",RIGHT(LEFT('Anterior-TXT'!A1106,77),1),"")</f>
        <v/>
      </c>
      <c r="E1085" s="13" t="str">
        <f>IF('Anterior-TXT'!A1106&lt;&gt;"",IF(MOD(VALUE(LEFT(A1085,1)),2)=1,IF(D1085="D",C1085,-C1085),IF(D1085="C",C1085,-C1085)),"")</f>
        <v/>
      </c>
    </row>
    <row r="1086" spans="1:5" x14ac:dyDescent="0.2">
      <c r="A1086" s="11" t="str">
        <f>IF('Anterior-TXT'!A1107&lt;&gt;"",LEFT('Anterior-TXT'!A1107,15),"")</f>
        <v/>
      </c>
      <c r="B1086" s="11" t="str">
        <f>IF('Anterior-TXT'!A1107&lt;&gt;"",RIGHT(LEFT('Anterior-TXT'!A1107,51),34),"")</f>
        <v/>
      </c>
      <c r="C1086" s="12" t="str">
        <f>IF('Anterior-TXT'!A1107&lt;&gt;"",VALUE(RIGHT(LEFT('Anterior-TXT'!A1107,75),23)),"")</f>
        <v/>
      </c>
      <c r="D1086" s="11" t="str">
        <f>IF('Anterior-TXT'!A1107&lt;&gt;"",RIGHT(LEFT('Anterior-TXT'!A1107,77),1),"")</f>
        <v/>
      </c>
      <c r="E1086" s="13" t="str">
        <f>IF('Anterior-TXT'!A1107&lt;&gt;"",IF(MOD(VALUE(LEFT(A1086,1)),2)=1,IF(D1086="D",C1086,-C1086),IF(D1086="C",C1086,-C1086)),"")</f>
        <v/>
      </c>
    </row>
    <row r="1087" spans="1:5" x14ac:dyDescent="0.2">
      <c r="A1087" s="11" t="str">
        <f>IF('Anterior-TXT'!A1108&lt;&gt;"",LEFT('Anterior-TXT'!A1108,15),"")</f>
        <v/>
      </c>
      <c r="B1087" s="11" t="str">
        <f>IF('Anterior-TXT'!A1108&lt;&gt;"",RIGHT(LEFT('Anterior-TXT'!A1108,51),34),"")</f>
        <v/>
      </c>
      <c r="C1087" s="12" t="str">
        <f>IF('Anterior-TXT'!A1108&lt;&gt;"",VALUE(RIGHT(LEFT('Anterior-TXT'!A1108,75),23)),"")</f>
        <v/>
      </c>
      <c r="D1087" s="11" t="str">
        <f>IF('Anterior-TXT'!A1108&lt;&gt;"",RIGHT(LEFT('Anterior-TXT'!A1108,77),1),"")</f>
        <v/>
      </c>
      <c r="E1087" s="13" t="str">
        <f>IF('Anterior-TXT'!A1108&lt;&gt;"",IF(MOD(VALUE(LEFT(A1087,1)),2)=1,IF(D1087="D",C1087,-C1087),IF(D1087="C",C1087,-C1087)),"")</f>
        <v/>
      </c>
    </row>
    <row r="1088" spans="1:5" x14ac:dyDescent="0.2">
      <c r="A1088" s="11" t="str">
        <f>IF('Anterior-TXT'!A1109&lt;&gt;"",LEFT('Anterior-TXT'!A1109,15),"")</f>
        <v/>
      </c>
      <c r="B1088" s="11" t="str">
        <f>IF('Anterior-TXT'!A1109&lt;&gt;"",RIGHT(LEFT('Anterior-TXT'!A1109,51),34),"")</f>
        <v/>
      </c>
      <c r="C1088" s="12" t="str">
        <f>IF('Anterior-TXT'!A1109&lt;&gt;"",VALUE(RIGHT(LEFT('Anterior-TXT'!A1109,75),23)),"")</f>
        <v/>
      </c>
      <c r="D1088" s="11" t="str">
        <f>IF('Anterior-TXT'!A1109&lt;&gt;"",RIGHT(LEFT('Anterior-TXT'!A1109,77),1),"")</f>
        <v/>
      </c>
      <c r="E1088" s="13" t="str">
        <f>IF('Anterior-TXT'!A1109&lt;&gt;"",IF(MOD(VALUE(LEFT(A1088,1)),2)=1,IF(D1088="D",C1088,-C1088),IF(D1088="C",C1088,-C1088)),"")</f>
        <v/>
      </c>
    </row>
    <row r="1089" spans="1:5" x14ac:dyDescent="0.2">
      <c r="A1089" s="11" t="str">
        <f>IF('Anterior-TXT'!A1110&lt;&gt;"",LEFT('Anterior-TXT'!A1110,15),"")</f>
        <v/>
      </c>
      <c r="B1089" s="11" t="str">
        <f>IF('Anterior-TXT'!A1110&lt;&gt;"",RIGHT(LEFT('Anterior-TXT'!A1110,51),34),"")</f>
        <v/>
      </c>
      <c r="C1089" s="12" t="str">
        <f>IF('Anterior-TXT'!A1110&lt;&gt;"",VALUE(RIGHT(LEFT('Anterior-TXT'!A1110,75),23)),"")</f>
        <v/>
      </c>
      <c r="D1089" s="11" t="str">
        <f>IF('Anterior-TXT'!A1110&lt;&gt;"",RIGHT(LEFT('Anterior-TXT'!A1110,77),1),"")</f>
        <v/>
      </c>
      <c r="E1089" s="13" t="str">
        <f>IF('Anterior-TXT'!A1110&lt;&gt;"",IF(MOD(VALUE(LEFT(A1089,1)),2)=1,IF(D1089="D",C1089,-C1089),IF(D1089="C",C1089,-C1089)),"")</f>
        <v/>
      </c>
    </row>
    <row r="1090" spans="1:5" x14ac:dyDescent="0.2">
      <c r="A1090" s="11" t="str">
        <f>IF('Anterior-TXT'!A1111&lt;&gt;"",LEFT('Anterior-TXT'!A1111,15),"")</f>
        <v/>
      </c>
      <c r="B1090" s="11" t="str">
        <f>IF('Anterior-TXT'!A1111&lt;&gt;"",RIGHT(LEFT('Anterior-TXT'!A1111,51),34),"")</f>
        <v/>
      </c>
      <c r="C1090" s="12" t="str">
        <f>IF('Anterior-TXT'!A1111&lt;&gt;"",VALUE(RIGHT(LEFT('Anterior-TXT'!A1111,75),23)),"")</f>
        <v/>
      </c>
      <c r="D1090" s="11" t="str">
        <f>IF('Anterior-TXT'!A1111&lt;&gt;"",RIGHT(LEFT('Anterior-TXT'!A1111,77),1),"")</f>
        <v/>
      </c>
      <c r="E1090" s="13" t="str">
        <f>IF('Anterior-TXT'!A1111&lt;&gt;"",IF(MOD(VALUE(LEFT(A1090,1)),2)=1,IF(D1090="D",C1090,-C1090),IF(D1090="C",C1090,-C1090)),"")</f>
        <v/>
      </c>
    </row>
    <row r="1091" spans="1:5" x14ac:dyDescent="0.2">
      <c r="A1091" s="11" t="str">
        <f>IF('Anterior-TXT'!A1112&lt;&gt;"",LEFT('Anterior-TXT'!A1112,15),"")</f>
        <v/>
      </c>
      <c r="B1091" s="11" t="str">
        <f>IF('Anterior-TXT'!A1112&lt;&gt;"",RIGHT(LEFT('Anterior-TXT'!A1112,51),34),"")</f>
        <v/>
      </c>
      <c r="C1091" s="12" t="str">
        <f>IF('Anterior-TXT'!A1112&lt;&gt;"",VALUE(RIGHT(LEFT('Anterior-TXT'!A1112,75),23)),"")</f>
        <v/>
      </c>
      <c r="D1091" s="11" t="str">
        <f>IF('Anterior-TXT'!A1112&lt;&gt;"",RIGHT(LEFT('Anterior-TXT'!A1112,77),1),"")</f>
        <v/>
      </c>
      <c r="E1091" s="13" t="str">
        <f>IF('Anterior-TXT'!A1112&lt;&gt;"",IF(MOD(VALUE(LEFT(A1091,1)),2)=1,IF(D1091="D",C1091,-C1091),IF(D1091="C",C1091,-C1091)),"")</f>
        <v/>
      </c>
    </row>
    <row r="1092" spans="1:5" x14ac:dyDescent="0.2">
      <c r="A1092" s="11" t="str">
        <f>IF('Anterior-TXT'!A1113&lt;&gt;"",LEFT('Anterior-TXT'!A1113,15),"")</f>
        <v/>
      </c>
      <c r="B1092" s="11" t="str">
        <f>IF('Anterior-TXT'!A1113&lt;&gt;"",RIGHT(LEFT('Anterior-TXT'!A1113,51),34),"")</f>
        <v/>
      </c>
      <c r="C1092" s="12" t="str">
        <f>IF('Anterior-TXT'!A1113&lt;&gt;"",VALUE(RIGHT(LEFT('Anterior-TXT'!A1113,75),23)),"")</f>
        <v/>
      </c>
      <c r="D1092" s="11" t="str">
        <f>IF('Anterior-TXT'!A1113&lt;&gt;"",RIGHT(LEFT('Anterior-TXT'!A1113,77),1),"")</f>
        <v/>
      </c>
      <c r="E1092" s="13" t="str">
        <f>IF('Anterior-TXT'!A1113&lt;&gt;"",IF(MOD(VALUE(LEFT(A1092,1)),2)=1,IF(D1092="D",C1092,-C1092),IF(D1092="C",C1092,-C1092)),"")</f>
        <v/>
      </c>
    </row>
    <row r="1093" spans="1:5" x14ac:dyDescent="0.2">
      <c r="A1093" s="11" t="str">
        <f>IF('Anterior-TXT'!A1114&lt;&gt;"",LEFT('Anterior-TXT'!A1114,15),"")</f>
        <v/>
      </c>
      <c r="B1093" s="11" t="str">
        <f>IF('Anterior-TXT'!A1114&lt;&gt;"",RIGHT(LEFT('Anterior-TXT'!A1114,51),34),"")</f>
        <v/>
      </c>
      <c r="C1093" s="12" t="str">
        <f>IF('Anterior-TXT'!A1114&lt;&gt;"",VALUE(RIGHT(LEFT('Anterior-TXT'!A1114,75),23)),"")</f>
        <v/>
      </c>
      <c r="D1093" s="11" t="str">
        <f>IF('Anterior-TXT'!A1114&lt;&gt;"",RIGHT(LEFT('Anterior-TXT'!A1114,77),1),"")</f>
        <v/>
      </c>
      <c r="E1093" s="13" t="str">
        <f>IF('Anterior-TXT'!A1114&lt;&gt;"",IF(MOD(VALUE(LEFT(A1093,1)),2)=1,IF(D1093="D",C1093,-C1093),IF(D1093="C",C1093,-C1093)),"")</f>
        <v/>
      </c>
    </row>
    <row r="1094" spans="1:5" x14ac:dyDescent="0.2">
      <c r="A1094" s="11" t="str">
        <f>IF('Anterior-TXT'!A1115&lt;&gt;"",LEFT('Anterior-TXT'!A1115,15),"")</f>
        <v/>
      </c>
      <c r="B1094" s="11" t="str">
        <f>IF('Anterior-TXT'!A1115&lt;&gt;"",RIGHT(LEFT('Anterior-TXT'!A1115,51),34),"")</f>
        <v/>
      </c>
      <c r="C1094" s="12" t="str">
        <f>IF('Anterior-TXT'!A1115&lt;&gt;"",VALUE(RIGHT(LEFT('Anterior-TXT'!A1115,75),23)),"")</f>
        <v/>
      </c>
      <c r="D1094" s="11" t="str">
        <f>IF('Anterior-TXT'!A1115&lt;&gt;"",RIGHT(LEFT('Anterior-TXT'!A1115,77),1),"")</f>
        <v/>
      </c>
      <c r="E1094" s="13" t="str">
        <f>IF('Anterior-TXT'!A1115&lt;&gt;"",IF(MOD(VALUE(LEFT(A1094,1)),2)=1,IF(D1094="D",C1094,-C1094),IF(D1094="C",C1094,-C1094)),"")</f>
        <v/>
      </c>
    </row>
    <row r="1095" spans="1:5" x14ac:dyDescent="0.2">
      <c r="A1095" s="11" t="str">
        <f>IF('Anterior-TXT'!A1116&lt;&gt;"",LEFT('Anterior-TXT'!A1116,15),"")</f>
        <v/>
      </c>
      <c r="B1095" s="11" t="str">
        <f>IF('Anterior-TXT'!A1116&lt;&gt;"",RIGHT(LEFT('Anterior-TXT'!A1116,51),34),"")</f>
        <v/>
      </c>
      <c r="C1095" s="12" t="str">
        <f>IF('Anterior-TXT'!A1116&lt;&gt;"",VALUE(RIGHT(LEFT('Anterior-TXT'!A1116,75),23)),"")</f>
        <v/>
      </c>
      <c r="D1095" s="11" t="str">
        <f>IF('Anterior-TXT'!A1116&lt;&gt;"",RIGHT(LEFT('Anterior-TXT'!A1116,77),1),"")</f>
        <v/>
      </c>
      <c r="E1095" s="13" t="str">
        <f>IF('Anterior-TXT'!A1116&lt;&gt;"",IF(MOD(VALUE(LEFT(A1095,1)),2)=1,IF(D1095="D",C1095,-C1095),IF(D1095="C",C1095,-C1095)),"")</f>
        <v/>
      </c>
    </row>
    <row r="1096" spans="1:5" x14ac:dyDescent="0.2">
      <c r="A1096" s="11" t="str">
        <f>IF('Anterior-TXT'!A1117&lt;&gt;"",LEFT('Anterior-TXT'!A1117,15),"")</f>
        <v/>
      </c>
      <c r="B1096" s="11" t="str">
        <f>IF('Anterior-TXT'!A1117&lt;&gt;"",RIGHT(LEFT('Anterior-TXT'!A1117,51),34),"")</f>
        <v/>
      </c>
      <c r="C1096" s="12" t="str">
        <f>IF('Anterior-TXT'!A1117&lt;&gt;"",VALUE(RIGHT(LEFT('Anterior-TXT'!A1117,75),23)),"")</f>
        <v/>
      </c>
      <c r="D1096" s="11" t="str">
        <f>IF('Anterior-TXT'!A1117&lt;&gt;"",RIGHT(LEFT('Anterior-TXT'!A1117,77),1),"")</f>
        <v/>
      </c>
      <c r="E1096" s="13" t="str">
        <f>IF('Anterior-TXT'!A1117&lt;&gt;"",IF(MOD(VALUE(LEFT(A1096,1)),2)=1,IF(D1096="D",C1096,-C1096),IF(D1096="C",C1096,-C1096)),"")</f>
        <v/>
      </c>
    </row>
    <row r="1097" spans="1:5" x14ac:dyDescent="0.2">
      <c r="A1097" s="11" t="str">
        <f>IF('Anterior-TXT'!A1118&lt;&gt;"",LEFT('Anterior-TXT'!A1118,15),"")</f>
        <v/>
      </c>
      <c r="B1097" s="11" t="str">
        <f>IF('Anterior-TXT'!A1118&lt;&gt;"",RIGHT(LEFT('Anterior-TXT'!A1118,51),34),"")</f>
        <v/>
      </c>
      <c r="C1097" s="12" t="str">
        <f>IF('Anterior-TXT'!A1118&lt;&gt;"",VALUE(RIGHT(LEFT('Anterior-TXT'!A1118,75),23)),"")</f>
        <v/>
      </c>
      <c r="D1097" s="11" t="str">
        <f>IF('Anterior-TXT'!A1118&lt;&gt;"",RIGHT(LEFT('Anterior-TXT'!A1118,77),1),"")</f>
        <v/>
      </c>
      <c r="E1097" s="13" t="str">
        <f>IF('Anterior-TXT'!A1118&lt;&gt;"",IF(MOD(VALUE(LEFT(A1097,1)),2)=1,IF(D1097="D",C1097,-C1097),IF(D1097="C",C1097,-C1097)),"")</f>
        <v/>
      </c>
    </row>
    <row r="1098" spans="1:5" x14ac:dyDescent="0.2">
      <c r="A1098" s="11" t="str">
        <f>IF('Anterior-TXT'!A1119&lt;&gt;"",LEFT('Anterior-TXT'!A1119,15),"")</f>
        <v/>
      </c>
      <c r="B1098" s="11" t="str">
        <f>IF('Anterior-TXT'!A1119&lt;&gt;"",RIGHT(LEFT('Anterior-TXT'!A1119,51),34),"")</f>
        <v/>
      </c>
      <c r="C1098" s="12" t="str">
        <f>IF('Anterior-TXT'!A1119&lt;&gt;"",VALUE(RIGHT(LEFT('Anterior-TXT'!A1119,75),23)),"")</f>
        <v/>
      </c>
      <c r="D1098" s="11" t="str">
        <f>IF('Anterior-TXT'!A1119&lt;&gt;"",RIGHT(LEFT('Anterior-TXT'!A1119,77),1),"")</f>
        <v/>
      </c>
      <c r="E1098" s="13" t="str">
        <f>IF('Anterior-TXT'!A1119&lt;&gt;"",IF(MOD(VALUE(LEFT(A1098,1)),2)=1,IF(D1098="D",C1098,-C1098),IF(D1098="C",C1098,-C1098)),"")</f>
        <v/>
      </c>
    </row>
    <row r="1099" spans="1:5" x14ac:dyDescent="0.2">
      <c r="A1099" s="11" t="str">
        <f>IF('Anterior-TXT'!A1120&lt;&gt;"",LEFT('Anterior-TXT'!A1120,15),"")</f>
        <v/>
      </c>
      <c r="B1099" s="11" t="str">
        <f>IF('Anterior-TXT'!A1120&lt;&gt;"",RIGHT(LEFT('Anterior-TXT'!A1120,51),34),"")</f>
        <v/>
      </c>
      <c r="C1099" s="12" t="str">
        <f>IF('Anterior-TXT'!A1120&lt;&gt;"",VALUE(RIGHT(LEFT('Anterior-TXT'!A1120,75),23)),"")</f>
        <v/>
      </c>
      <c r="D1099" s="11" t="str">
        <f>IF('Anterior-TXT'!A1120&lt;&gt;"",RIGHT(LEFT('Anterior-TXT'!A1120,77),1),"")</f>
        <v/>
      </c>
      <c r="E1099" s="13" t="str">
        <f>IF('Anterior-TXT'!A1120&lt;&gt;"",IF(MOD(VALUE(LEFT(A1099,1)),2)=1,IF(D1099="D",C1099,-C1099),IF(D1099="C",C1099,-C1099)),"")</f>
        <v/>
      </c>
    </row>
    <row r="1100" spans="1:5" x14ac:dyDescent="0.2">
      <c r="A1100" s="11" t="str">
        <f>IF('Anterior-TXT'!A1121&lt;&gt;"",LEFT('Anterior-TXT'!A1121,15),"")</f>
        <v/>
      </c>
      <c r="B1100" s="11" t="str">
        <f>IF('Anterior-TXT'!A1121&lt;&gt;"",RIGHT(LEFT('Anterior-TXT'!A1121,51),34),"")</f>
        <v/>
      </c>
      <c r="C1100" s="12" t="str">
        <f>IF('Anterior-TXT'!A1121&lt;&gt;"",VALUE(RIGHT(LEFT('Anterior-TXT'!A1121,75),23)),"")</f>
        <v/>
      </c>
      <c r="D1100" s="11" t="str">
        <f>IF('Anterior-TXT'!A1121&lt;&gt;"",RIGHT(LEFT('Anterior-TXT'!A1121,77),1),"")</f>
        <v/>
      </c>
      <c r="E1100" s="13" t="str">
        <f>IF('Anterior-TXT'!A1121&lt;&gt;"",IF(MOD(VALUE(LEFT(A1100,1)),2)=1,IF(D1100="D",C1100,-C1100),IF(D1100="C",C1100,-C1100)),"")</f>
        <v/>
      </c>
    </row>
    <row r="1101" spans="1:5" x14ac:dyDescent="0.2">
      <c r="A1101" s="11" t="str">
        <f>IF('Anterior-TXT'!A1122&lt;&gt;"",LEFT('Anterior-TXT'!A1122,15),"")</f>
        <v/>
      </c>
      <c r="B1101" s="11" t="str">
        <f>IF('Anterior-TXT'!A1122&lt;&gt;"",RIGHT(LEFT('Anterior-TXT'!A1122,51),34),"")</f>
        <v/>
      </c>
      <c r="C1101" s="12" t="str">
        <f>IF('Anterior-TXT'!A1122&lt;&gt;"",VALUE(RIGHT(LEFT('Anterior-TXT'!A1122,75),23)),"")</f>
        <v/>
      </c>
      <c r="D1101" s="11" t="str">
        <f>IF('Anterior-TXT'!A1122&lt;&gt;"",RIGHT(LEFT('Anterior-TXT'!A1122,77),1),"")</f>
        <v/>
      </c>
      <c r="E1101" s="13" t="str">
        <f>IF('Anterior-TXT'!A1122&lt;&gt;"",IF(MOD(VALUE(LEFT(A1101,1)),2)=1,IF(D1101="D",C1101,-C1101),IF(D1101="C",C1101,-C1101)),"")</f>
        <v/>
      </c>
    </row>
    <row r="1102" spans="1:5" x14ac:dyDescent="0.2">
      <c r="A1102" s="11" t="str">
        <f>IF('Anterior-TXT'!A1123&lt;&gt;"",LEFT('Anterior-TXT'!A1123,15),"")</f>
        <v/>
      </c>
      <c r="B1102" s="11" t="str">
        <f>IF('Anterior-TXT'!A1123&lt;&gt;"",RIGHT(LEFT('Anterior-TXT'!A1123,51),34),"")</f>
        <v/>
      </c>
      <c r="C1102" s="12" t="str">
        <f>IF('Anterior-TXT'!A1123&lt;&gt;"",VALUE(RIGHT(LEFT('Anterior-TXT'!A1123,75),23)),"")</f>
        <v/>
      </c>
      <c r="D1102" s="11" t="str">
        <f>IF('Anterior-TXT'!A1123&lt;&gt;"",RIGHT(LEFT('Anterior-TXT'!A1123,77),1),"")</f>
        <v/>
      </c>
      <c r="E1102" s="13" t="str">
        <f>IF('Anterior-TXT'!A1123&lt;&gt;"",IF(MOD(VALUE(LEFT(A1102,1)),2)=1,IF(D1102="D",C1102,-C1102),IF(D1102="C",C1102,-C1102)),"")</f>
        <v/>
      </c>
    </row>
    <row r="1103" spans="1:5" x14ac:dyDescent="0.2">
      <c r="A1103" s="11" t="str">
        <f>IF('Anterior-TXT'!A1124&lt;&gt;"",LEFT('Anterior-TXT'!A1124,15),"")</f>
        <v/>
      </c>
      <c r="B1103" s="11" t="str">
        <f>IF('Anterior-TXT'!A1124&lt;&gt;"",RIGHT(LEFT('Anterior-TXT'!A1124,51),34),"")</f>
        <v/>
      </c>
      <c r="C1103" s="12" t="str">
        <f>IF('Anterior-TXT'!A1124&lt;&gt;"",VALUE(RIGHT(LEFT('Anterior-TXT'!A1124,75),23)),"")</f>
        <v/>
      </c>
      <c r="D1103" s="11" t="str">
        <f>IF('Anterior-TXT'!A1124&lt;&gt;"",RIGHT(LEFT('Anterior-TXT'!A1124,77),1),"")</f>
        <v/>
      </c>
      <c r="E1103" s="13" t="str">
        <f>IF('Anterior-TXT'!A1124&lt;&gt;"",IF(MOD(VALUE(LEFT(A1103,1)),2)=1,IF(D1103="D",C1103,-C1103),IF(D1103="C",C1103,-C1103)),"")</f>
        <v/>
      </c>
    </row>
    <row r="1104" spans="1:5" x14ac:dyDescent="0.2">
      <c r="A1104" s="11" t="str">
        <f>IF('Anterior-TXT'!A1125&lt;&gt;"",LEFT('Anterior-TXT'!A1125,15),"")</f>
        <v/>
      </c>
      <c r="B1104" s="11" t="str">
        <f>IF('Anterior-TXT'!A1125&lt;&gt;"",RIGHT(LEFT('Anterior-TXT'!A1125,51),34),"")</f>
        <v/>
      </c>
      <c r="C1104" s="12" t="str">
        <f>IF('Anterior-TXT'!A1125&lt;&gt;"",VALUE(RIGHT(LEFT('Anterior-TXT'!A1125,75),23)),"")</f>
        <v/>
      </c>
      <c r="D1104" s="11" t="str">
        <f>IF('Anterior-TXT'!A1125&lt;&gt;"",RIGHT(LEFT('Anterior-TXT'!A1125,77),1),"")</f>
        <v/>
      </c>
      <c r="E1104" s="13" t="str">
        <f>IF('Anterior-TXT'!A1125&lt;&gt;"",IF(MOD(VALUE(LEFT(A1104,1)),2)=1,IF(D1104="D",C1104,-C1104),IF(D1104="C",C1104,-C1104)),"")</f>
        <v/>
      </c>
    </row>
    <row r="1105" spans="1:5" x14ac:dyDescent="0.2">
      <c r="A1105" s="11" t="str">
        <f>IF('Anterior-TXT'!A1126&lt;&gt;"",LEFT('Anterior-TXT'!A1126,15),"")</f>
        <v/>
      </c>
      <c r="B1105" s="11" t="str">
        <f>IF('Anterior-TXT'!A1126&lt;&gt;"",RIGHT(LEFT('Anterior-TXT'!A1126,51),34),"")</f>
        <v/>
      </c>
      <c r="C1105" s="12" t="str">
        <f>IF('Anterior-TXT'!A1126&lt;&gt;"",VALUE(RIGHT(LEFT('Anterior-TXT'!A1126,75),23)),"")</f>
        <v/>
      </c>
      <c r="D1105" s="11" t="str">
        <f>IF('Anterior-TXT'!A1126&lt;&gt;"",RIGHT(LEFT('Anterior-TXT'!A1126,77),1),"")</f>
        <v/>
      </c>
      <c r="E1105" s="13" t="str">
        <f>IF('Anterior-TXT'!A1126&lt;&gt;"",IF(MOD(VALUE(LEFT(A1105,1)),2)=1,IF(D1105="D",C1105,-C1105),IF(D1105="C",C1105,-C1105)),"")</f>
        <v/>
      </c>
    </row>
    <row r="1106" spans="1:5" x14ac:dyDescent="0.2">
      <c r="A1106" s="11" t="str">
        <f>IF('Anterior-TXT'!A1127&lt;&gt;"",LEFT('Anterior-TXT'!A1127,15),"")</f>
        <v/>
      </c>
      <c r="B1106" s="11" t="str">
        <f>IF('Anterior-TXT'!A1127&lt;&gt;"",RIGHT(LEFT('Anterior-TXT'!A1127,51),34),"")</f>
        <v/>
      </c>
      <c r="C1106" s="12" t="str">
        <f>IF('Anterior-TXT'!A1127&lt;&gt;"",VALUE(RIGHT(LEFT('Anterior-TXT'!A1127,75),23)),"")</f>
        <v/>
      </c>
      <c r="D1106" s="11" t="str">
        <f>IF('Anterior-TXT'!A1127&lt;&gt;"",RIGHT(LEFT('Anterior-TXT'!A1127,77),1),"")</f>
        <v/>
      </c>
      <c r="E1106" s="13" t="str">
        <f>IF('Anterior-TXT'!A1127&lt;&gt;"",IF(MOD(VALUE(LEFT(A1106,1)),2)=1,IF(D1106="D",C1106,-C1106),IF(D1106="C",C1106,-C1106)),"")</f>
        <v/>
      </c>
    </row>
    <row r="1107" spans="1:5" x14ac:dyDescent="0.2">
      <c r="A1107" s="11" t="str">
        <f>IF('Anterior-TXT'!A1128&lt;&gt;"",LEFT('Anterior-TXT'!A1128,15),"")</f>
        <v/>
      </c>
      <c r="B1107" s="11" t="str">
        <f>IF('Anterior-TXT'!A1128&lt;&gt;"",RIGHT(LEFT('Anterior-TXT'!A1128,51),34),"")</f>
        <v/>
      </c>
      <c r="C1107" s="12" t="str">
        <f>IF('Anterior-TXT'!A1128&lt;&gt;"",VALUE(RIGHT(LEFT('Anterior-TXT'!A1128,75),23)),"")</f>
        <v/>
      </c>
      <c r="D1107" s="11" t="str">
        <f>IF('Anterior-TXT'!A1128&lt;&gt;"",RIGHT(LEFT('Anterior-TXT'!A1128,77),1),"")</f>
        <v/>
      </c>
      <c r="E1107" s="13" t="str">
        <f>IF('Anterior-TXT'!A1128&lt;&gt;"",IF(MOD(VALUE(LEFT(A1107,1)),2)=1,IF(D1107="D",C1107,-C1107),IF(D1107="C",C1107,-C1107)),"")</f>
        <v/>
      </c>
    </row>
    <row r="1108" spans="1:5" x14ac:dyDescent="0.2">
      <c r="A1108" s="11" t="str">
        <f>IF('Anterior-TXT'!A1129&lt;&gt;"",LEFT('Anterior-TXT'!A1129,15),"")</f>
        <v/>
      </c>
      <c r="B1108" s="11" t="str">
        <f>IF('Anterior-TXT'!A1129&lt;&gt;"",RIGHT(LEFT('Anterior-TXT'!A1129,51),34),"")</f>
        <v/>
      </c>
      <c r="C1108" s="12" t="str">
        <f>IF('Anterior-TXT'!A1129&lt;&gt;"",VALUE(RIGHT(LEFT('Anterior-TXT'!A1129,75),23)),"")</f>
        <v/>
      </c>
      <c r="D1108" s="11" t="str">
        <f>IF('Anterior-TXT'!A1129&lt;&gt;"",RIGHT(LEFT('Anterior-TXT'!A1129,77),1),"")</f>
        <v/>
      </c>
      <c r="E1108" s="13" t="str">
        <f>IF('Anterior-TXT'!A1129&lt;&gt;"",IF(MOD(VALUE(LEFT(A1108,1)),2)=1,IF(D1108="D",C1108,-C1108),IF(D1108="C",C1108,-C1108)),"")</f>
        <v/>
      </c>
    </row>
    <row r="1109" spans="1:5" x14ac:dyDescent="0.2">
      <c r="A1109" s="11" t="str">
        <f>IF('Anterior-TXT'!A1130&lt;&gt;"",LEFT('Anterior-TXT'!A1130,15),"")</f>
        <v/>
      </c>
      <c r="B1109" s="11" t="str">
        <f>IF('Anterior-TXT'!A1130&lt;&gt;"",RIGHT(LEFT('Anterior-TXT'!A1130,51),34),"")</f>
        <v/>
      </c>
      <c r="C1109" s="12" t="str">
        <f>IF('Anterior-TXT'!A1130&lt;&gt;"",VALUE(RIGHT(LEFT('Anterior-TXT'!A1130,75),23)),"")</f>
        <v/>
      </c>
      <c r="D1109" s="11" t="str">
        <f>IF('Anterior-TXT'!A1130&lt;&gt;"",RIGHT(LEFT('Anterior-TXT'!A1130,77),1),"")</f>
        <v/>
      </c>
      <c r="E1109" s="13" t="str">
        <f>IF('Anterior-TXT'!A1130&lt;&gt;"",IF(MOD(VALUE(LEFT(A1109,1)),2)=1,IF(D1109="D",C1109,-C1109),IF(D1109="C",C1109,-C1109)),"")</f>
        <v/>
      </c>
    </row>
    <row r="1110" spans="1:5" x14ac:dyDescent="0.2">
      <c r="A1110" s="11" t="str">
        <f>IF('Anterior-TXT'!A1131&lt;&gt;"",LEFT('Anterior-TXT'!A1131,15),"")</f>
        <v/>
      </c>
      <c r="B1110" s="11" t="str">
        <f>IF('Anterior-TXT'!A1131&lt;&gt;"",RIGHT(LEFT('Anterior-TXT'!A1131,51),34),"")</f>
        <v/>
      </c>
      <c r="C1110" s="12" t="str">
        <f>IF('Anterior-TXT'!A1131&lt;&gt;"",VALUE(RIGHT(LEFT('Anterior-TXT'!A1131,75),23)),"")</f>
        <v/>
      </c>
      <c r="D1110" s="11" t="str">
        <f>IF('Anterior-TXT'!A1131&lt;&gt;"",RIGHT(LEFT('Anterior-TXT'!A1131,77),1),"")</f>
        <v/>
      </c>
      <c r="E1110" s="13" t="str">
        <f>IF('Anterior-TXT'!A1131&lt;&gt;"",IF(MOD(VALUE(LEFT(A1110,1)),2)=1,IF(D1110="D",C1110,-C1110),IF(D1110="C",C1110,-C1110)),"")</f>
        <v/>
      </c>
    </row>
    <row r="1111" spans="1:5" x14ac:dyDescent="0.2">
      <c r="A1111" s="11" t="str">
        <f>IF('Anterior-TXT'!A1132&lt;&gt;"",LEFT('Anterior-TXT'!A1132,15),"")</f>
        <v/>
      </c>
      <c r="B1111" s="11" t="str">
        <f>IF('Anterior-TXT'!A1132&lt;&gt;"",RIGHT(LEFT('Anterior-TXT'!A1132,51),34),"")</f>
        <v/>
      </c>
      <c r="C1111" s="12" t="str">
        <f>IF('Anterior-TXT'!A1132&lt;&gt;"",VALUE(RIGHT(LEFT('Anterior-TXT'!A1132,75),23)),"")</f>
        <v/>
      </c>
      <c r="D1111" s="11" t="str">
        <f>IF('Anterior-TXT'!A1132&lt;&gt;"",RIGHT(LEFT('Anterior-TXT'!A1132,77),1),"")</f>
        <v/>
      </c>
      <c r="E1111" s="13" t="str">
        <f>IF('Anterior-TXT'!A1132&lt;&gt;"",IF(MOD(VALUE(LEFT(A1111,1)),2)=1,IF(D1111="D",C1111,-C1111),IF(D1111="C",C1111,-C1111)),"")</f>
        <v/>
      </c>
    </row>
    <row r="1112" spans="1:5" x14ac:dyDescent="0.2">
      <c r="A1112" s="11" t="str">
        <f>IF('Anterior-TXT'!A1133&lt;&gt;"",LEFT('Anterior-TXT'!A1133,15),"")</f>
        <v/>
      </c>
      <c r="B1112" s="11" t="str">
        <f>IF('Anterior-TXT'!A1133&lt;&gt;"",RIGHT(LEFT('Anterior-TXT'!A1133,51),34),"")</f>
        <v/>
      </c>
      <c r="C1112" s="12" t="str">
        <f>IF('Anterior-TXT'!A1133&lt;&gt;"",VALUE(RIGHT(LEFT('Anterior-TXT'!A1133,75),23)),"")</f>
        <v/>
      </c>
      <c r="D1112" s="11" t="str">
        <f>IF('Anterior-TXT'!A1133&lt;&gt;"",RIGHT(LEFT('Anterior-TXT'!A1133,77),1),"")</f>
        <v/>
      </c>
      <c r="E1112" s="13" t="str">
        <f>IF('Anterior-TXT'!A1133&lt;&gt;"",IF(MOD(VALUE(LEFT(A1112,1)),2)=1,IF(D1112="D",C1112,-C1112),IF(D1112="C",C1112,-C1112)),"")</f>
        <v/>
      </c>
    </row>
    <row r="1113" spans="1:5" x14ac:dyDescent="0.2">
      <c r="A1113" s="11" t="str">
        <f>IF('Anterior-TXT'!A1134&lt;&gt;"",LEFT('Anterior-TXT'!A1134,15),"")</f>
        <v/>
      </c>
      <c r="B1113" s="11" t="str">
        <f>IF('Anterior-TXT'!A1134&lt;&gt;"",RIGHT(LEFT('Anterior-TXT'!A1134,51),34),"")</f>
        <v/>
      </c>
      <c r="C1113" s="12" t="str">
        <f>IF('Anterior-TXT'!A1134&lt;&gt;"",VALUE(RIGHT(LEFT('Anterior-TXT'!A1134,75),23)),"")</f>
        <v/>
      </c>
      <c r="D1113" s="11" t="str">
        <f>IF('Anterior-TXT'!A1134&lt;&gt;"",RIGHT(LEFT('Anterior-TXT'!A1134,77),1),"")</f>
        <v/>
      </c>
      <c r="E1113" s="13" t="str">
        <f>IF('Anterior-TXT'!A1134&lt;&gt;"",IF(MOD(VALUE(LEFT(A1113,1)),2)=1,IF(D1113="D",C1113,-C1113),IF(D1113="C",C1113,-C1113)),"")</f>
        <v/>
      </c>
    </row>
    <row r="1114" spans="1:5" x14ac:dyDescent="0.2">
      <c r="A1114" s="11" t="str">
        <f>IF('Anterior-TXT'!A1135&lt;&gt;"",LEFT('Anterior-TXT'!A1135,15),"")</f>
        <v/>
      </c>
      <c r="B1114" s="11" t="str">
        <f>IF('Anterior-TXT'!A1135&lt;&gt;"",RIGHT(LEFT('Anterior-TXT'!A1135,51),34),"")</f>
        <v/>
      </c>
      <c r="C1114" s="12" t="str">
        <f>IF('Anterior-TXT'!A1135&lt;&gt;"",VALUE(RIGHT(LEFT('Anterior-TXT'!A1135,75),23)),"")</f>
        <v/>
      </c>
      <c r="D1114" s="11" t="str">
        <f>IF('Anterior-TXT'!A1135&lt;&gt;"",RIGHT(LEFT('Anterior-TXT'!A1135,77),1),"")</f>
        <v/>
      </c>
      <c r="E1114" s="13" t="str">
        <f>IF('Anterior-TXT'!A1135&lt;&gt;"",IF(MOD(VALUE(LEFT(A1114,1)),2)=1,IF(D1114="D",C1114,-C1114),IF(D1114="C",C1114,-C1114)),"")</f>
        <v/>
      </c>
    </row>
    <row r="1115" spans="1:5" x14ac:dyDescent="0.2">
      <c r="A1115" s="11" t="str">
        <f>IF('Anterior-TXT'!A1136&lt;&gt;"",LEFT('Anterior-TXT'!A1136,15),"")</f>
        <v/>
      </c>
      <c r="B1115" s="11" t="str">
        <f>IF('Anterior-TXT'!A1136&lt;&gt;"",RIGHT(LEFT('Anterior-TXT'!A1136,51),34),"")</f>
        <v/>
      </c>
      <c r="C1115" s="12" t="str">
        <f>IF('Anterior-TXT'!A1136&lt;&gt;"",VALUE(RIGHT(LEFT('Anterior-TXT'!A1136,75),23)),"")</f>
        <v/>
      </c>
      <c r="D1115" s="11" t="str">
        <f>IF('Anterior-TXT'!A1136&lt;&gt;"",RIGHT(LEFT('Anterior-TXT'!A1136,77),1),"")</f>
        <v/>
      </c>
      <c r="E1115" s="13" t="str">
        <f>IF('Anterior-TXT'!A1136&lt;&gt;"",IF(MOD(VALUE(LEFT(A1115,1)),2)=1,IF(D1115="D",C1115,-C1115),IF(D1115="C",C1115,-C1115)),"")</f>
        <v/>
      </c>
    </row>
    <row r="1116" spans="1:5" x14ac:dyDescent="0.2">
      <c r="A1116" s="11" t="str">
        <f>IF('Anterior-TXT'!A1137&lt;&gt;"",LEFT('Anterior-TXT'!A1137,15),"")</f>
        <v/>
      </c>
      <c r="B1116" s="11" t="str">
        <f>IF('Anterior-TXT'!A1137&lt;&gt;"",RIGHT(LEFT('Anterior-TXT'!A1137,51),34),"")</f>
        <v/>
      </c>
      <c r="C1116" s="12" t="str">
        <f>IF('Anterior-TXT'!A1137&lt;&gt;"",VALUE(RIGHT(LEFT('Anterior-TXT'!A1137,75),23)),"")</f>
        <v/>
      </c>
      <c r="D1116" s="11" t="str">
        <f>IF('Anterior-TXT'!A1137&lt;&gt;"",RIGHT(LEFT('Anterior-TXT'!A1137,77),1),"")</f>
        <v/>
      </c>
      <c r="E1116" s="13" t="str">
        <f>IF('Anterior-TXT'!A1137&lt;&gt;"",IF(MOD(VALUE(LEFT(A1116,1)),2)=1,IF(D1116="D",C1116,-C1116),IF(D1116="C",C1116,-C1116)),"")</f>
        <v/>
      </c>
    </row>
    <row r="1117" spans="1:5" x14ac:dyDescent="0.2">
      <c r="A1117" s="11" t="str">
        <f>IF('Anterior-TXT'!A1138&lt;&gt;"",LEFT('Anterior-TXT'!A1138,15),"")</f>
        <v/>
      </c>
      <c r="B1117" s="11" t="str">
        <f>IF('Anterior-TXT'!A1138&lt;&gt;"",RIGHT(LEFT('Anterior-TXT'!A1138,51),34),"")</f>
        <v/>
      </c>
      <c r="C1117" s="12" t="str">
        <f>IF('Anterior-TXT'!A1138&lt;&gt;"",VALUE(RIGHT(LEFT('Anterior-TXT'!A1138,75),23)),"")</f>
        <v/>
      </c>
      <c r="D1117" s="11" t="str">
        <f>IF('Anterior-TXT'!A1138&lt;&gt;"",RIGHT(LEFT('Anterior-TXT'!A1138,77),1),"")</f>
        <v/>
      </c>
      <c r="E1117" s="13" t="str">
        <f>IF('Anterior-TXT'!A1138&lt;&gt;"",IF(MOD(VALUE(LEFT(A1117,1)),2)=1,IF(D1117="D",C1117,-C1117),IF(D1117="C",C1117,-C1117)),"")</f>
        <v/>
      </c>
    </row>
    <row r="1118" spans="1:5" x14ac:dyDescent="0.2">
      <c r="A1118" s="11" t="str">
        <f>IF('Anterior-TXT'!A1139&lt;&gt;"",LEFT('Anterior-TXT'!A1139,15),"")</f>
        <v/>
      </c>
      <c r="B1118" s="11" t="str">
        <f>IF('Anterior-TXT'!A1139&lt;&gt;"",RIGHT(LEFT('Anterior-TXT'!A1139,51),34),"")</f>
        <v/>
      </c>
      <c r="C1118" s="12" t="str">
        <f>IF('Anterior-TXT'!A1139&lt;&gt;"",VALUE(RIGHT(LEFT('Anterior-TXT'!A1139,75),23)),"")</f>
        <v/>
      </c>
      <c r="D1118" s="11" t="str">
        <f>IF('Anterior-TXT'!A1139&lt;&gt;"",RIGHT(LEFT('Anterior-TXT'!A1139,77),1),"")</f>
        <v/>
      </c>
      <c r="E1118" s="13" t="str">
        <f>IF('Anterior-TXT'!A1139&lt;&gt;"",IF(MOD(VALUE(LEFT(A1118,1)),2)=1,IF(D1118="D",C1118,-C1118),IF(D1118="C",C1118,-C1118)),"")</f>
        <v/>
      </c>
    </row>
    <row r="1119" spans="1:5" x14ac:dyDescent="0.2">
      <c r="A1119" s="11" t="str">
        <f>IF('Anterior-TXT'!A1140&lt;&gt;"",LEFT('Anterior-TXT'!A1140,15),"")</f>
        <v/>
      </c>
      <c r="B1119" s="11" t="str">
        <f>IF('Anterior-TXT'!A1140&lt;&gt;"",RIGHT(LEFT('Anterior-TXT'!A1140,51),34),"")</f>
        <v/>
      </c>
      <c r="C1119" s="12" t="str">
        <f>IF('Anterior-TXT'!A1140&lt;&gt;"",VALUE(RIGHT(LEFT('Anterior-TXT'!A1140,75),23)),"")</f>
        <v/>
      </c>
      <c r="D1119" s="11" t="str">
        <f>IF('Anterior-TXT'!A1140&lt;&gt;"",RIGHT(LEFT('Anterior-TXT'!A1140,77),1),"")</f>
        <v/>
      </c>
      <c r="E1119" s="13" t="str">
        <f>IF('Anterior-TXT'!A1140&lt;&gt;"",IF(MOD(VALUE(LEFT(A1119,1)),2)=1,IF(D1119="D",C1119,-C1119),IF(D1119="C",C1119,-C1119)),"")</f>
        <v/>
      </c>
    </row>
    <row r="1120" spans="1:5" x14ac:dyDescent="0.2">
      <c r="A1120" s="11" t="str">
        <f>IF('Anterior-TXT'!A1141&lt;&gt;"",LEFT('Anterior-TXT'!A1141,15),"")</f>
        <v/>
      </c>
      <c r="B1120" s="11" t="str">
        <f>IF('Anterior-TXT'!A1141&lt;&gt;"",RIGHT(LEFT('Anterior-TXT'!A1141,51),34),"")</f>
        <v/>
      </c>
      <c r="C1120" s="12" t="str">
        <f>IF('Anterior-TXT'!A1141&lt;&gt;"",VALUE(RIGHT(LEFT('Anterior-TXT'!A1141,75),23)),"")</f>
        <v/>
      </c>
      <c r="D1120" s="11" t="str">
        <f>IF('Anterior-TXT'!A1141&lt;&gt;"",RIGHT(LEFT('Anterior-TXT'!A1141,77),1),"")</f>
        <v/>
      </c>
      <c r="E1120" s="13" t="str">
        <f>IF('Anterior-TXT'!A1141&lt;&gt;"",IF(MOD(VALUE(LEFT(A1120,1)),2)=1,IF(D1120="D",C1120,-C1120),IF(D1120="C",C1120,-C1120)),"")</f>
        <v/>
      </c>
    </row>
    <row r="1121" spans="1:5" x14ac:dyDescent="0.2">
      <c r="A1121" s="11" t="str">
        <f>IF('Anterior-TXT'!A1142&lt;&gt;"",LEFT('Anterior-TXT'!A1142,15),"")</f>
        <v/>
      </c>
      <c r="B1121" s="11" t="str">
        <f>IF('Anterior-TXT'!A1142&lt;&gt;"",RIGHT(LEFT('Anterior-TXT'!A1142,51),34),"")</f>
        <v/>
      </c>
      <c r="C1121" s="12" t="str">
        <f>IF('Anterior-TXT'!A1142&lt;&gt;"",VALUE(RIGHT(LEFT('Anterior-TXT'!A1142,75),23)),"")</f>
        <v/>
      </c>
      <c r="D1121" s="11" t="str">
        <f>IF('Anterior-TXT'!A1142&lt;&gt;"",RIGHT(LEFT('Anterior-TXT'!A1142,77),1),"")</f>
        <v/>
      </c>
      <c r="E1121" s="13" t="str">
        <f>IF('Anterior-TXT'!A1142&lt;&gt;"",IF(MOD(VALUE(LEFT(A1121,1)),2)=1,IF(D1121="D",C1121,-C1121),IF(D1121="C",C1121,-C1121)),"")</f>
        <v/>
      </c>
    </row>
    <row r="1122" spans="1:5" x14ac:dyDescent="0.2">
      <c r="A1122" s="11" t="str">
        <f>IF('Anterior-TXT'!A1143&lt;&gt;"",LEFT('Anterior-TXT'!A1143,15),"")</f>
        <v/>
      </c>
      <c r="B1122" s="11" t="str">
        <f>IF('Anterior-TXT'!A1143&lt;&gt;"",RIGHT(LEFT('Anterior-TXT'!A1143,51),34),"")</f>
        <v/>
      </c>
      <c r="C1122" s="12" t="str">
        <f>IF('Anterior-TXT'!A1143&lt;&gt;"",VALUE(RIGHT(LEFT('Anterior-TXT'!A1143,75),23)),"")</f>
        <v/>
      </c>
      <c r="D1122" s="11" t="str">
        <f>IF('Anterior-TXT'!A1143&lt;&gt;"",RIGHT(LEFT('Anterior-TXT'!A1143,77),1),"")</f>
        <v/>
      </c>
      <c r="E1122" s="13" t="str">
        <f>IF('Anterior-TXT'!A1143&lt;&gt;"",IF(MOD(VALUE(LEFT(A1122,1)),2)=1,IF(D1122="D",C1122,-C1122),IF(D1122="C",C1122,-C1122)),"")</f>
        <v/>
      </c>
    </row>
    <row r="1123" spans="1:5" x14ac:dyDescent="0.2">
      <c r="A1123" s="11" t="str">
        <f>IF('Anterior-TXT'!A1144&lt;&gt;"",LEFT('Anterior-TXT'!A1144,15),"")</f>
        <v/>
      </c>
      <c r="B1123" s="11" t="str">
        <f>IF('Anterior-TXT'!A1144&lt;&gt;"",RIGHT(LEFT('Anterior-TXT'!A1144,51),34),"")</f>
        <v/>
      </c>
      <c r="C1123" s="12" t="str">
        <f>IF('Anterior-TXT'!A1144&lt;&gt;"",VALUE(RIGHT(LEFT('Anterior-TXT'!A1144,75),23)),"")</f>
        <v/>
      </c>
      <c r="D1123" s="11" t="str">
        <f>IF('Anterior-TXT'!A1144&lt;&gt;"",RIGHT(LEFT('Anterior-TXT'!A1144,77),1),"")</f>
        <v/>
      </c>
      <c r="E1123" s="13" t="str">
        <f>IF('Anterior-TXT'!A1144&lt;&gt;"",IF(MOD(VALUE(LEFT(A1123,1)),2)=1,IF(D1123="D",C1123,-C1123),IF(D1123="C",C1123,-C1123)),"")</f>
        <v/>
      </c>
    </row>
    <row r="1124" spans="1:5" x14ac:dyDescent="0.2">
      <c r="A1124" s="11" t="str">
        <f>IF('Anterior-TXT'!A1145&lt;&gt;"",LEFT('Anterior-TXT'!A1145,15),"")</f>
        <v/>
      </c>
      <c r="B1124" s="11" t="str">
        <f>IF('Anterior-TXT'!A1145&lt;&gt;"",RIGHT(LEFT('Anterior-TXT'!A1145,51),34),"")</f>
        <v/>
      </c>
      <c r="C1124" s="12" t="str">
        <f>IF('Anterior-TXT'!A1145&lt;&gt;"",VALUE(RIGHT(LEFT('Anterior-TXT'!A1145,75),23)),"")</f>
        <v/>
      </c>
      <c r="D1124" s="11" t="str">
        <f>IF('Anterior-TXT'!A1145&lt;&gt;"",RIGHT(LEFT('Anterior-TXT'!A1145,77),1),"")</f>
        <v/>
      </c>
      <c r="E1124" s="13" t="str">
        <f>IF('Anterior-TXT'!A1145&lt;&gt;"",IF(MOD(VALUE(LEFT(A1124,1)),2)=1,IF(D1124="D",C1124,-C1124),IF(D1124="C",C1124,-C1124)),"")</f>
        <v/>
      </c>
    </row>
    <row r="1125" spans="1:5" x14ac:dyDescent="0.2">
      <c r="A1125" s="11" t="str">
        <f>IF('Anterior-TXT'!A1146&lt;&gt;"",LEFT('Anterior-TXT'!A1146,15),"")</f>
        <v/>
      </c>
      <c r="B1125" s="11" t="str">
        <f>IF('Anterior-TXT'!A1146&lt;&gt;"",RIGHT(LEFT('Anterior-TXT'!A1146,51),34),"")</f>
        <v/>
      </c>
      <c r="C1125" s="12" t="str">
        <f>IF('Anterior-TXT'!A1146&lt;&gt;"",VALUE(RIGHT(LEFT('Anterior-TXT'!A1146,75),23)),"")</f>
        <v/>
      </c>
      <c r="D1125" s="11" t="str">
        <f>IF('Anterior-TXT'!A1146&lt;&gt;"",RIGHT(LEFT('Anterior-TXT'!A1146,77),1),"")</f>
        <v/>
      </c>
      <c r="E1125" s="13" t="str">
        <f>IF('Anterior-TXT'!A1146&lt;&gt;"",IF(MOD(VALUE(LEFT(A1125,1)),2)=1,IF(D1125="D",C1125,-C1125),IF(D1125="C",C1125,-C1125)),"")</f>
        <v/>
      </c>
    </row>
    <row r="1126" spans="1:5" x14ac:dyDescent="0.2">
      <c r="A1126" s="11" t="str">
        <f>IF('Anterior-TXT'!A1147&lt;&gt;"",LEFT('Anterior-TXT'!A1147,15),"")</f>
        <v/>
      </c>
      <c r="B1126" s="11" t="str">
        <f>IF('Anterior-TXT'!A1147&lt;&gt;"",RIGHT(LEFT('Anterior-TXT'!A1147,51),34),"")</f>
        <v/>
      </c>
      <c r="C1126" s="12" t="str">
        <f>IF('Anterior-TXT'!A1147&lt;&gt;"",VALUE(RIGHT(LEFT('Anterior-TXT'!A1147,75),23)),"")</f>
        <v/>
      </c>
      <c r="D1126" s="11" t="str">
        <f>IF('Anterior-TXT'!A1147&lt;&gt;"",RIGHT(LEFT('Anterior-TXT'!A1147,77),1),"")</f>
        <v/>
      </c>
      <c r="E1126" s="13" t="str">
        <f>IF('Anterior-TXT'!A1147&lt;&gt;"",IF(MOD(VALUE(LEFT(A1126,1)),2)=1,IF(D1126="D",C1126,-C1126),IF(D1126="C",C1126,-C1126)),"")</f>
        <v/>
      </c>
    </row>
    <row r="1127" spans="1:5" x14ac:dyDescent="0.2">
      <c r="A1127" s="11" t="str">
        <f>IF('Anterior-TXT'!A1148&lt;&gt;"",LEFT('Anterior-TXT'!A1148,15),"")</f>
        <v/>
      </c>
      <c r="B1127" s="11" t="str">
        <f>IF('Anterior-TXT'!A1148&lt;&gt;"",RIGHT(LEFT('Anterior-TXT'!A1148,51),34),"")</f>
        <v/>
      </c>
      <c r="C1127" s="12" t="str">
        <f>IF('Anterior-TXT'!A1148&lt;&gt;"",VALUE(RIGHT(LEFT('Anterior-TXT'!A1148,75),23)),"")</f>
        <v/>
      </c>
      <c r="D1127" s="11" t="str">
        <f>IF('Anterior-TXT'!A1148&lt;&gt;"",RIGHT(LEFT('Anterior-TXT'!A1148,77),1),"")</f>
        <v/>
      </c>
      <c r="E1127" s="13" t="str">
        <f>IF('Anterior-TXT'!A1148&lt;&gt;"",IF(MOD(VALUE(LEFT(A1127,1)),2)=1,IF(D1127="D",C1127,-C1127),IF(D1127="C",C1127,-C1127)),"")</f>
        <v/>
      </c>
    </row>
    <row r="1128" spans="1:5" x14ac:dyDescent="0.2">
      <c r="A1128" s="11" t="str">
        <f>IF('Anterior-TXT'!A1149&lt;&gt;"",LEFT('Anterior-TXT'!A1149,15),"")</f>
        <v/>
      </c>
      <c r="B1128" s="11" t="str">
        <f>IF('Anterior-TXT'!A1149&lt;&gt;"",RIGHT(LEFT('Anterior-TXT'!A1149,51),34),"")</f>
        <v/>
      </c>
      <c r="C1128" s="12" t="str">
        <f>IF('Anterior-TXT'!A1149&lt;&gt;"",VALUE(RIGHT(LEFT('Anterior-TXT'!A1149,75),23)),"")</f>
        <v/>
      </c>
      <c r="D1128" s="11" t="str">
        <f>IF('Anterior-TXT'!A1149&lt;&gt;"",RIGHT(LEFT('Anterior-TXT'!A1149,77),1),"")</f>
        <v/>
      </c>
      <c r="E1128" s="13" t="str">
        <f>IF('Anterior-TXT'!A1149&lt;&gt;"",IF(MOD(VALUE(LEFT(A1128,1)),2)=1,IF(D1128="D",C1128,-C1128),IF(D1128="C",C1128,-C1128)),"")</f>
        <v/>
      </c>
    </row>
    <row r="1129" spans="1:5" x14ac:dyDescent="0.2">
      <c r="A1129" s="11" t="str">
        <f>IF('Anterior-TXT'!A1150&lt;&gt;"",LEFT('Anterior-TXT'!A1150,15),"")</f>
        <v/>
      </c>
      <c r="B1129" s="11" t="str">
        <f>IF('Anterior-TXT'!A1150&lt;&gt;"",RIGHT(LEFT('Anterior-TXT'!A1150,51),34),"")</f>
        <v/>
      </c>
      <c r="C1129" s="12" t="str">
        <f>IF('Anterior-TXT'!A1150&lt;&gt;"",VALUE(RIGHT(LEFT('Anterior-TXT'!A1150,75),23)),"")</f>
        <v/>
      </c>
      <c r="D1129" s="11" t="str">
        <f>IF('Anterior-TXT'!A1150&lt;&gt;"",RIGHT(LEFT('Anterior-TXT'!A1150,77),1),"")</f>
        <v/>
      </c>
      <c r="E1129" s="13" t="str">
        <f>IF('Anterior-TXT'!A1150&lt;&gt;"",IF(MOD(VALUE(LEFT(A1129,1)),2)=1,IF(D1129="D",C1129,-C1129),IF(D1129="C",C1129,-C1129)),"")</f>
        <v/>
      </c>
    </row>
    <row r="1130" spans="1:5" x14ac:dyDescent="0.2">
      <c r="A1130" s="11" t="str">
        <f>IF('Anterior-TXT'!A1151&lt;&gt;"",LEFT('Anterior-TXT'!A1151,15),"")</f>
        <v/>
      </c>
      <c r="B1130" s="11" t="str">
        <f>IF('Anterior-TXT'!A1151&lt;&gt;"",RIGHT(LEFT('Anterior-TXT'!A1151,51),34),"")</f>
        <v/>
      </c>
      <c r="C1130" s="12" t="str">
        <f>IF('Anterior-TXT'!A1151&lt;&gt;"",VALUE(RIGHT(LEFT('Anterior-TXT'!A1151,75),23)),"")</f>
        <v/>
      </c>
      <c r="D1130" s="11" t="str">
        <f>IF('Anterior-TXT'!A1151&lt;&gt;"",RIGHT(LEFT('Anterior-TXT'!A1151,77),1),"")</f>
        <v/>
      </c>
      <c r="E1130" s="13" t="str">
        <f>IF('Anterior-TXT'!A1151&lt;&gt;"",IF(MOD(VALUE(LEFT(A1130,1)),2)=1,IF(D1130="D",C1130,-C1130),IF(D1130="C",C1130,-C1130)),"")</f>
        <v/>
      </c>
    </row>
    <row r="1131" spans="1:5" x14ac:dyDescent="0.2">
      <c r="A1131" s="11" t="str">
        <f>IF('Anterior-TXT'!A1152&lt;&gt;"",LEFT('Anterior-TXT'!A1152,15),"")</f>
        <v/>
      </c>
      <c r="B1131" s="11" t="str">
        <f>IF('Anterior-TXT'!A1152&lt;&gt;"",RIGHT(LEFT('Anterior-TXT'!A1152,51),34),"")</f>
        <v/>
      </c>
      <c r="C1131" s="12" t="str">
        <f>IF('Anterior-TXT'!A1152&lt;&gt;"",VALUE(RIGHT(LEFT('Anterior-TXT'!A1152,75),23)),"")</f>
        <v/>
      </c>
      <c r="D1131" s="11" t="str">
        <f>IF('Anterior-TXT'!A1152&lt;&gt;"",RIGHT(LEFT('Anterior-TXT'!A1152,77),1),"")</f>
        <v/>
      </c>
      <c r="E1131" s="13" t="str">
        <f>IF('Anterior-TXT'!A1152&lt;&gt;"",IF(MOD(VALUE(LEFT(A1131,1)),2)=1,IF(D1131="D",C1131,-C1131),IF(D1131="C",C1131,-C1131)),"")</f>
        <v/>
      </c>
    </row>
    <row r="1132" spans="1:5" x14ac:dyDescent="0.2">
      <c r="A1132" s="11" t="str">
        <f>IF('Anterior-TXT'!A1153&lt;&gt;"",LEFT('Anterior-TXT'!A1153,15),"")</f>
        <v/>
      </c>
      <c r="B1132" s="11" t="str">
        <f>IF('Anterior-TXT'!A1153&lt;&gt;"",RIGHT(LEFT('Anterior-TXT'!A1153,51),34),"")</f>
        <v/>
      </c>
      <c r="C1132" s="12" t="str">
        <f>IF('Anterior-TXT'!A1153&lt;&gt;"",VALUE(RIGHT(LEFT('Anterior-TXT'!A1153,75),23)),"")</f>
        <v/>
      </c>
      <c r="D1132" s="11" t="str">
        <f>IF('Anterior-TXT'!A1153&lt;&gt;"",RIGHT(LEFT('Anterior-TXT'!A1153,77),1),"")</f>
        <v/>
      </c>
      <c r="E1132" s="13" t="str">
        <f>IF('Anterior-TXT'!A1153&lt;&gt;"",IF(MOD(VALUE(LEFT(A1132,1)),2)=1,IF(D1132="D",C1132,-C1132),IF(D1132="C",C1132,-C1132)),"")</f>
        <v/>
      </c>
    </row>
    <row r="1133" spans="1:5" x14ac:dyDescent="0.2">
      <c r="A1133" s="11" t="str">
        <f>IF('Anterior-TXT'!A1154&lt;&gt;"",LEFT('Anterior-TXT'!A1154,15),"")</f>
        <v/>
      </c>
      <c r="B1133" s="11" t="str">
        <f>IF('Anterior-TXT'!A1154&lt;&gt;"",RIGHT(LEFT('Anterior-TXT'!A1154,51),34),"")</f>
        <v/>
      </c>
      <c r="C1133" s="12" t="str">
        <f>IF('Anterior-TXT'!A1154&lt;&gt;"",VALUE(RIGHT(LEFT('Anterior-TXT'!A1154,75),23)),"")</f>
        <v/>
      </c>
      <c r="D1133" s="11" t="str">
        <f>IF('Anterior-TXT'!A1154&lt;&gt;"",RIGHT(LEFT('Anterior-TXT'!A1154,77),1),"")</f>
        <v/>
      </c>
      <c r="E1133" s="13" t="str">
        <f>IF('Anterior-TXT'!A1154&lt;&gt;"",IF(MOD(VALUE(LEFT(A1133,1)),2)=1,IF(D1133="D",C1133,-C1133),IF(D1133="C",C1133,-C1133)),"")</f>
        <v/>
      </c>
    </row>
    <row r="1134" spans="1:5" x14ac:dyDescent="0.2">
      <c r="A1134" s="11" t="str">
        <f>IF('Anterior-TXT'!A1155&lt;&gt;"",LEFT('Anterior-TXT'!A1155,15),"")</f>
        <v/>
      </c>
      <c r="B1134" s="11" t="str">
        <f>IF('Anterior-TXT'!A1155&lt;&gt;"",RIGHT(LEFT('Anterior-TXT'!A1155,51),34),"")</f>
        <v/>
      </c>
      <c r="C1134" s="12" t="str">
        <f>IF('Anterior-TXT'!A1155&lt;&gt;"",VALUE(RIGHT(LEFT('Anterior-TXT'!A1155,75),23)),"")</f>
        <v/>
      </c>
      <c r="D1134" s="11" t="str">
        <f>IF('Anterior-TXT'!A1155&lt;&gt;"",RIGHT(LEFT('Anterior-TXT'!A1155,77),1),"")</f>
        <v/>
      </c>
      <c r="E1134" s="13" t="str">
        <f>IF('Anterior-TXT'!A1155&lt;&gt;"",IF(MOD(VALUE(LEFT(A1134,1)),2)=1,IF(D1134="D",C1134,-C1134),IF(D1134="C",C1134,-C1134)),"")</f>
        <v/>
      </c>
    </row>
    <row r="1135" spans="1:5" x14ac:dyDescent="0.2">
      <c r="A1135" s="11" t="str">
        <f>IF('Anterior-TXT'!A1156&lt;&gt;"",LEFT('Anterior-TXT'!A1156,15),"")</f>
        <v/>
      </c>
      <c r="B1135" s="11" t="str">
        <f>IF('Anterior-TXT'!A1156&lt;&gt;"",RIGHT(LEFT('Anterior-TXT'!A1156,51),34),"")</f>
        <v/>
      </c>
      <c r="C1135" s="12" t="str">
        <f>IF('Anterior-TXT'!A1156&lt;&gt;"",VALUE(RIGHT(LEFT('Anterior-TXT'!A1156,75),23)),"")</f>
        <v/>
      </c>
      <c r="D1135" s="11" t="str">
        <f>IF('Anterior-TXT'!A1156&lt;&gt;"",RIGHT(LEFT('Anterior-TXT'!A1156,77),1),"")</f>
        <v/>
      </c>
      <c r="E1135" s="13" t="str">
        <f>IF('Anterior-TXT'!A1156&lt;&gt;"",IF(MOD(VALUE(LEFT(A1135,1)),2)=1,IF(D1135="D",C1135,-C1135),IF(D1135="C",C1135,-C1135)),"")</f>
        <v/>
      </c>
    </row>
    <row r="1136" spans="1:5" x14ac:dyDescent="0.2">
      <c r="A1136" s="11" t="str">
        <f>IF('Anterior-TXT'!A1157&lt;&gt;"",LEFT('Anterior-TXT'!A1157,15),"")</f>
        <v/>
      </c>
      <c r="B1136" s="11" t="str">
        <f>IF('Anterior-TXT'!A1157&lt;&gt;"",RIGHT(LEFT('Anterior-TXT'!A1157,51),34),"")</f>
        <v/>
      </c>
      <c r="C1136" s="12" t="str">
        <f>IF('Anterior-TXT'!A1157&lt;&gt;"",VALUE(RIGHT(LEFT('Anterior-TXT'!A1157,75),23)),"")</f>
        <v/>
      </c>
      <c r="D1136" s="11" t="str">
        <f>IF('Anterior-TXT'!A1157&lt;&gt;"",RIGHT(LEFT('Anterior-TXT'!A1157,77),1),"")</f>
        <v/>
      </c>
      <c r="E1136" s="13" t="str">
        <f>IF('Anterior-TXT'!A1157&lt;&gt;"",IF(MOD(VALUE(LEFT(A1136,1)),2)=1,IF(D1136="D",C1136,-C1136),IF(D1136="C",C1136,-C1136)),"")</f>
        <v/>
      </c>
    </row>
    <row r="1137" spans="1:5" x14ac:dyDescent="0.2">
      <c r="A1137" s="11" t="str">
        <f>IF('Anterior-TXT'!A1158&lt;&gt;"",LEFT('Anterior-TXT'!A1158,15),"")</f>
        <v/>
      </c>
      <c r="B1137" s="11" t="str">
        <f>IF('Anterior-TXT'!A1158&lt;&gt;"",RIGHT(LEFT('Anterior-TXT'!A1158,51),34),"")</f>
        <v/>
      </c>
      <c r="C1137" s="12" t="str">
        <f>IF('Anterior-TXT'!A1158&lt;&gt;"",VALUE(RIGHT(LEFT('Anterior-TXT'!A1158,75),23)),"")</f>
        <v/>
      </c>
      <c r="D1137" s="11" t="str">
        <f>IF('Anterior-TXT'!A1158&lt;&gt;"",RIGHT(LEFT('Anterior-TXT'!A1158,77),1),"")</f>
        <v/>
      </c>
      <c r="E1137" s="13" t="str">
        <f>IF('Anterior-TXT'!A1158&lt;&gt;"",IF(MOD(VALUE(LEFT(A1137,1)),2)=1,IF(D1137="D",C1137,-C1137),IF(D1137="C",C1137,-C1137)),"")</f>
        <v/>
      </c>
    </row>
    <row r="1138" spans="1:5" x14ac:dyDescent="0.2">
      <c r="A1138" s="11" t="str">
        <f>IF('Anterior-TXT'!A1159&lt;&gt;"",LEFT('Anterior-TXT'!A1159,15),"")</f>
        <v/>
      </c>
      <c r="B1138" s="11" t="str">
        <f>IF('Anterior-TXT'!A1159&lt;&gt;"",RIGHT(LEFT('Anterior-TXT'!A1159,51),34),"")</f>
        <v/>
      </c>
      <c r="C1138" s="12" t="str">
        <f>IF('Anterior-TXT'!A1159&lt;&gt;"",VALUE(RIGHT(LEFT('Anterior-TXT'!A1159,75),23)),"")</f>
        <v/>
      </c>
      <c r="D1138" s="11" t="str">
        <f>IF('Anterior-TXT'!A1159&lt;&gt;"",RIGHT(LEFT('Anterior-TXT'!A1159,77),1),"")</f>
        <v/>
      </c>
      <c r="E1138" s="13" t="str">
        <f>IF('Anterior-TXT'!A1159&lt;&gt;"",IF(MOD(VALUE(LEFT(A1138,1)),2)=1,IF(D1138="D",C1138,-C1138),IF(D1138="C",C1138,-C1138)),"")</f>
        <v/>
      </c>
    </row>
    <row r="1139" spans="1:5" x14ac:dyDescent="0.2">
      <c r="A1139" s="11" t="str">
        <f>IF('Anterior-TXT'!A1160&lt;&gt;"",LEFT('Anterior-TXT'!A1160,15),"")</f>
        <v/>
      </c>
      <c r="B1139" s="11" t="str">
        <f>IF('Anterior-TXT'!A1160&lt;&gt;"",RIGHT(LEFT('Anterior-TXT'!A1160,51),34),"")</f>
        <v/>
      </c>
      <c r="C1139" s="12" t="str">
        <f>IF('Anterior-TXT'!A1160&lt;&gt;"",VALUE(RIGHT(LEFT('Anterior-TXT'!A1160,75),23)),"")</f>
        <v/>
      </c>
      <c r="D1139" s="11" t="str">
        <f>IF('Anterior-TXT'!A1160&lt;&gt;"",RIGHT(LEFT('Anterior-TXT'!A1160,77),1),"")</f>
        <v/>
      </c>
      <c r="E1139" s="13" t="str">
        <f>IF('Anterior-TXT'!A1160&lt;&gt;"",IF(MOD(VALUE(LEFT(A1139,1)),2)=1,IF(D1139="D",C1139,-C1139),IF(D1139="C",C1139,-C1139)),"")</f>
        <v/>
      </c>
    </row>
    <row r="1140" spans="1:5" x14ac:dyDescent="0.2">
      <c r="A1140" s="11" t="str">
        <f>IF('Anterior-TXT'!A1161&lt;&gt;"",LEFT('Anterior-TXT'!A1161,15),"")</f>
        <v/>
      </c>
      <c r="B1140" s="11" t="str">
        <f>IF('Anterior-TXT'!A1161&lt;&gt;"",RIGHT(LEFT('Anterior-TXT'!A1161,51),34),"")</f>
        <v/>
      </c>
      <c r="C1140" s="12" t="str">
        <f>IF('Anterior-TXT'!A1161&lt;&gt;"",VALUE(RIGHT(LEFT('Anterior-TXT'!A1161,75),23)),"")</f>
        <v/>
      </c>
      <c r="D1140" s="11" t="str">
        <f>IF('Anterior-TXT'!A1161&lt;&gt;"",RIGHT(LEFT('Anterior-TXT'!A1161,77),1),"")</f>
        <v/>
      </c>
      <c r="E1140" s="13" t="str">
        <f>IF('Anterior-TXT'!A1161&lt;&gt;"",IF(MOD(VALUE(LEFT(A1140,1)),2)=1,IF(D1140="D",C1140,-C1140),IF(D1140="C",C1140,-C1140)),"")</f>
        <v/>
      </c>
    </row>
    <row r="1141" spans="1:5" x14ac:dyDescent="0.2">
      <c r="A1141" s="11" t="str">
        <f>IF('Anterior-TXT'!A1162&lt;&gt;"",LEFT('Anterior-TXT'!A1162,15),"")</f>
        <v/>
      </c>
      <c r="B1141" s="11" t="str">
        <f>IF('Anterior-TXT'!A1162&lt;&gt;"",RIGHT(LEFT('Anterior-TXT'!A1162,51),34),"")</f>
        <v/>
      </c>
      <c r="C1141" s="12" t="str">
        <f>IF('Anterior-TXT'!A1162&lt;&gt;"",VALUE(RIGHT(LEFT('Anterior-TXT'!A1162,75),23)),"")</f>
        <v/>
      </c>
      <c r="D1141" s="11" t="str">
        <f>IF('Anterior-TXT'!A1162&lt;&gt;"",RIGHT(LEFT('Anterior-TXT'!A1162,77),1),"")</f>
        <v/>
      </c>
      <c r="E1141" s="13" t="str">
        <f>IF('Anterior-TXT'!A1162&lt;&gt;"",IF(MOD(VALUE(LEFT(A1141,1)),2)=1,IF(D1141="D",C1141,-C1141),IF(D1141="C",C1141,-C1141)),"")</f>
        <v/>
      </c>
    </row>
    <row r="1142" spans="1:5" x14ac:dyDescent="0.2">
      <c r="A1142" s="11" t="str">
        <f>IF('Anterior-TXT'!A1163&lt;&gt;"",LEFT('Anterior-TXT'!A1163,15),"")</f>
        <v/>
      </c>
      <c r="B1142" s="11" t="str">
        <f>IF('Anterior-TXT'!A1163&lt;&gt;"",RIGHT(LEFT('Anterior-TXT'!A1163,51),34),"")</f>
        <v/>
      </c>
      <c r="C1142" s="12" t="str">
        <f>IF('Anterior-TXT'!A1163&lt;&gt;"",VALUE(RIGHT(LEFT('Anterior-TXT'!A1163,75),23)),"")</f>
        <v/>
      </c>
      <c r="D1142" s="11" t="str">
        <f>IF('Anterior-TXT'!A1163&lt;&gt;"",RIGHT(LEFT('Anterior-TXT'!A1163,77),1),"")</f>
        <v/>
      </c>
      <c r="E1142" s="13" t="str">
        <f>IF('Anterior-TXT'!A1163&lt;&gt;"",IF(MOD(VALUE(LEFT(A1142,1)),2)=1,IF(D1142="D",C1142,-C1142),IF(D1142="C",C1142,-C1142)),"")</f>
        <v/>
      </c>
    </row>
    <row r="1143" spans="1:5" x14ac:dyDescent="0.2">
      <c r="A1143" s="11" t="str">
        <f>IF('Anterior-TXT'!A1164&lt;&gt;"",LEFT('Anterior-TXT'!A1164,15),"")</f>
        <v/>
      </c>
      <c r="B1143" s="11" t="str">
        <f>IF('Anterior-TXT'!A1164&lt;&gt;"",RIGHT(LEFT('Anterior-TXT'!A1164,51),34),"")</f>
        <v/>
      </c>
      <c r="C1143" s="12" t="str">
        <f>IF('Anterior-TXT'!A1164&lt;&gt;"",VALUE(RIGHT(LEFT('Anterior-TXT'!A1164,75),23)),"")</f>
        <v/>
      </c>
      <c r="D1143" s="11" t="str">
        <f>IF('Anterior-TXT'!A1164&lt;&gt;"",RIGHT(LEFT('Anterior-TXT'!A1164,77),1),"")</f>
        <v/>
      </c>
      <c r="E1143" s="13" t="str">
        <f>IF('Anterior-TXT'!A1164&lt;&gt;"",IF(MOD(VALUE(LEFT(A1143,1)),2)=1,IF(D1143="D",C1143,-C1143),IF(D1143="C",C1143,-C1143)),"")</f>
        <v/>
      </c>
    </row>
    <row r="1144" spans="1:5" x14ac:dyDescent="0.2">
      <c r="A1144" s="11" t="str">
        <f>IF('Anterior-TXT'!A1165&lt;&gt;"",LEFT('Anterior-TXT'!A1165,15),"")</f>
        <v/>
      </c>
      <c r="B1144" s="11" t="str">
        <f>IF('Anterior-TXT'!A1165&lt;&gt;"",RIGHT(LEFT('Anterior-TXT'!A1165,51),34),"")</f>
        <v/>
      </c>
      <c r="C1144" s="12" t="str">
        <f>IF('Anterior-TXT'!A1165&lt;&gt;"",VALUE(RIGHT(LEFT('Anterior-TXT'!A1165,75),23)),"")</f>
        <v/>
      </c>
      <c r="D1144" s="11" t="str">
        <f>IF('Anterior-TXT'!A1165&lt;&gt;"",RIGHT(LEFT('Anterior-TXT'!A1165,77),1),"")</f>
        <v/>
      </c>
      <c r="E1144" s="13" t="str">
        <f>IF('Anterior-TXT'!A1165&lt;&gt;"",IF(MOD(VALUE(LEFT(A1144,1)),2)=1,IF(D1144="D",C1144,-C1144),IF(D1144="C",C1144,-C1144)),"")</f>
        <v/>
      </c>
    </row>
    <row r="1145" spans="1:5" x14ac:dyDescent="0.2">
      <c r="A1145" s="11" t="str">
        <f>IF('Anterior-TXT'!A1166&lt;&gt;"",LEFT('Anterior-TXT'!A1166,15),"")</f>
        <v/>
      </c>
      <c r="B1145" s="11" t="str">
        <f>IF('Anterior-TXT'!A1166&lt;&gt;"",RIGHT(LEFT('Anterior-TXT'!A1166,51),34),"")</f>
        <v/>
      </c>
      <c r="C1145" s="12" t="str">
        <f>IF('Anterior-TXT'!A1166&lt;&gt;"",VALUE(RIGHT(LEFT('Anterior-TXT'!A1166,75),23)),"")</f>
        <v/>
      </c>
      <c r="D1145" s="11" t="str">
        <f>IF('Anterior-TXT'!A1166&lt;&gt;"",RIGHT(LEFT('Anterior-TXT'!A1166,77),1),"")</f>
        <v/>
      </c>
      <c r="E1145" s="13" t="str">
        <f>IF('Anterior-TXT'!A1166&lt;&gt;"",IF(MOD(VALUE(LEFT(A1145,1)),2)=1,IF(D1145="D",C1145,-C1145),IF(D1145="C",C1145,-C1145)),"")</f>
        <v/>
      </c>
    </row>
    <row r="1146" spans="1:5" x14ac:dyDescent="0.2">
      <c r="A1146" s="11" t="str">
        <f>IF('Anterior-TXT'!A1167&lt;&gt;"",LEFT('Anterior-TXT'!A1167,15),"")</f>
        <v/>
      </c>
      <c r="B1146" s="11" t="str">
        <f>IF('Anterior-TXT'!A1167&lt;&gt;"",RIGHT(LEFT('Anterior-TXT'!A1167,51),34),"")</f>
        <v/>
      </c>
      <c r="C1146" s="12" t="str">
        <f>IF('Anterior-TXT'!A1167&lt;&gt;"",VALUE(RIGHT(LEFT('Anterior-TXT'!A1167,75),23)),"")</f>
        <v/>
      </c>
      <c r="D1146" s="11" t="str">
        <f>IF('Anterior-TXT'!A1167&lt;&gt;"",RIGHT(LEFT('Anterior-TXT'!A1167,77),1),"")</f>
        <v/>
      </c>
      <c r="E1146" s="13" t="str">
        <f>IF('Anterior-TXT'!A1167&lt;&gt;"",IF(MOD(VALUE(LEFT(A1146,1)),2)=1,IF(D1146="D",C1146,-C1146),IF(D1146="C",C1146,-C1146)),"")</f>
        <v/>
      </c>
    </row>
    <row r="1147" spans="1:5" x14ac:dyDescent="0.2">
      <c r="A1147" s="11" t="str">
        <f>IF('Anterior-TXT'!A1168&lt;&gt;"",LEFT('Anterior-TXT'!A1168,15),"")</f>
        <v/>
      </c>
      <c r="B1147" s="11" t="str">
        <f>IF('Anterior-TXT'!A1168&lt;&gt;"",RIGHT(LEFT('Anterior-TXT'!A1168,51),34),"")</f>
        <v/>
      </c>
      <c r="C1147" s="12" t="str">
        <f>IF('Anterior-TXT'!A1168&lt;&gt;"",VALUE(RIGHT(LEFT('Anterior-TXT'!A1168,75),23)),"")</f>
        <v/>
      </c>
      <c r="D1147" s="11" t="str">
        <f>IF('Anterior-TXT'!A1168&lt;&gt;"",RIGHT(LEFT('Anterior-TXT'!A1168,77),1),"")</f>
        <v/>
      </c>
      <c r="E1147" s="13" t="str">
        <f>IF('Anterior-TXT'!A1168&lt;&gt;"",IF(MOD(VALUE(LEFT(A1147,1)),2)=1,IF(D1147="D",C1147,-C1147),IF(D1147="C",C1147,-C1147)),"")</f>
        <v/>
      </c>
    </row>
    <row r="1148" spans="1:5" x14ac:dyDescent="0.2">
      <c r="A1148" s="11" t="str">
        <f>IF('Anterior-TXT'!A1169&lt;&gt;"",LEFT('Anterior-TXT'!A1169,15),"")</f>
        <v/>
      </c>
      <c r="B1148" s="11" t="str">
        <f>IF('Anterior-TXT'!A1169&lt;&gt;"",RIGHT(LEFT('Anterior-TXT'!A1169,51),34),"")</f>
        <v/>
      </c>
      <c r="C1148" s="12" t="str">
        <f>IF('Anterior-TXT'!A1169&lt;&gt;"",VALUE(RIGHT(LEFT('Anterior-TXT'!A1169,75),23)),"")</f>
        <v/>
      </c>
      <c r="D1148" s="11" t="str">
        <f>IF('Anterior-TXT'!A1169&lt;&gt;"",RIGHT(LEFT('Anterior-TXT'!A1169,77),1),"")</f>
        <v/>
      </c>
      <c r="E1148" s="13" t="str">
        <f>IF('Anterior-TXT'!A1169&lt;&gt;"",IF(MOD(VALUE(LEFT(A1148,1)),2)=1,IF(D1148="D",C1148,-C1148),IF(D1148="C",C1148,-C1148)),"")</f>
        <v/>
      </c>
    </row>
    <row r="1149" spans="1:5" x14ac:dyDescent="0.2">
      <c r="A1149" s="11" t="str">
        <f>IF('Anterior-TXT'!A1170&lt;&gt;"",LEFT('Anterior-TXT'!A1170,15),"")</f>
        <v/>
      </c>
      <c r="B1149" s="11" t="str">
        <f>IF('Anterior-TXT'!A1170&lt;&gt;"",RIGHT(LEFT('Anterior-TXT'!A1170,51),34),"")</f>
        <v/>
      </c>
      <c r="C1149" s="12" t="str">
        <f>IF('Anterior-TXT'!A1170&lt;&gt;"",VALUE(RIGHT(LEFT('Anterior-TXT'!A1170,75),23)),"")</f>
        <v/>
      </c>
      <c r="D1149" s="11" t="str">
        <f>IF('Anterior-TXT'!A1170&lt;&gt;"",RIGHT(LEFT('Anterior-TXT'!A1170,77),1),"")</f>
        <v/>
      </c>
      <c r="E1149" s="13" t="str">
        <f>IF('Anterior-TXT'!A1170&lt;&gt;"",IF(MOD(VALUE(LEFT(A1149,1)),2)=1,IF(D1149="D",C1149,-C1149),IF(D1149="C",C1149,-C1149)),"")</f>
        <v/>
      </c>
    </row>
    <row r="1150" spans="1:5" x14ac:dyDescent="0.2">
      <c r="A1150" s="11" t="str">
        <f>IF('Anterior-TXT'!A1171&lt;&gt;"",LEFT('Anterior-TXT'!A1171,15),"")</f>
        <v/>
      </c>
      <c r="B1150" s="11" t="str">
        <f>IF('Anterior-TXT'!A1171&lt;&gt;"",RIGHT(LEFT('Anterior-TXT'!A1171,51),34),"")</f>
        <v/>
      </c>
      <c r="C1150" s="12" t="str">
        <f>IF('Anterior-TXT'!A1171&lt;&gt;"",VALUE(RIGHT(LEFT('Anterior-TXT'!A1171,75),23)),"")</f>
        <v/>
      </c>
      <c r="D1150" s="11" t="str">
        <f>IF('Anterior-TXT'!A1171&lt;&gt;"",RIGHT(LEFT('Anterior-TXT'!A1171,77),1),"")</f>
        <v/>
      </c>
      <c r="E1150" s="13" t="str">
        <f>IF('Anterior-TXT'!A1171&lt;&gt;"",IF(MOD(VALUE(LEFT(A1150,1)),2)=1,IF(D1150="D",C1150,-C1150),IF(D1150="C",C1150,-C1150)),"")</f>
        <v/>
      </c>
    </row>
    <row r="1151" spans="1:5" x14ac:dyDescent="0.2">
      <c r="A1151" s="11" t="str">
        <f>IF('Anterior-TXT'!A1172&lt;&gt;"",LEFT('Anterior-TXT'!A1172,15),"")</f>
        <v/>
      </c>
      <c r="B1151" s="11" t="str">
        <f>IF('Anterior-TXT'!A1172&lt;&gt;"",RIGHT(LEFT('Anterior-TXT'!A1172,51),34),"")</f>
        <v/>
      </c>
      <c r="C1151" s="12" t="str">
        <f>IF('Anterior-TXT'!A1172&lt;&gt;"",VALUE(RIGHT(LEFT('Anterior-TXT'!A1172,75),23)),"")</f>
        <v/>
      </c>
      <c r="D1151" s="11" t="str">
        <f>IF('Anterior-TXT'!A1172&lt;&gt;"",RIGHT(LEFT('Anterior-TXT'!A1172,77),1),"")</f>
        <v/>
      </c>
      <c r="E1151" s="13" t="str">
        <f>IF('Anterior-TXT'!A1172&lt;&gt;"",IF(MOD(VALUE(LEFT(A1151,1)),2)=1,IF(D1151="D",C1151,-C1151),IF(D1151="C",C1151,-C1151)),"")</f>
        <v/>
      </c>
    </row>
    <row r="1152" spans="1:5" x14ac:dyDescent="0.2">
      <c r="A1152" s="11" t="str">
        <f>IF('Anterior-TXT'!A1173&lt;&gt;"",LEFT('Anterior-TXT'!A1173,15),"")</f>
        <v/>
      </c>
      <c r="B1152" s="11" t="str">
        <f>IF('Anterior-TXT'!A1173&lt;&gt;"",RIGHT(LEFT('Anterior-TXT'!A1173,51),34),"")</f>
        <v/>
      </c>
      <c r="C1152" s="12" t="str">
        <f>IF('Anterior-TXT'!A1173&lt;&gt;"",VALUE(RIGHT(LEFT('Anterior-TXT'!A1173,75),23)),"")</f>
        <v/>
      </c>
      <c r="D1152" s="11" t="str">
        <f>IF('Anterior-TXT'!A1173&lt;&gt;"",RIGHT(LEFT('Anterior-TXT'!A1173,77),1),"")</f>
        <v/>
      </c>
      <c r="E1152" s="13" t="str">
        <f>IF('Anterior-TXT'!A1173&lt;&gt;"",IF(MOD(VALUE(LEFT(A1152,1)),2)=1,IF(D1152="D",C1152,-C1152),IF(D1152="C",C1152,-C1152)),"")</f>
        <v/>
      </c>
    </row>
    <row r="1153" spans="1:5" x14ac:dyDescent="0.2">
      <c r="A1153" s="11" t="str">
        <f>IF('Anterior-TXT'!A1174&lt;&gt;"",LEFT('Anterior-TXT'!A1174,15),"")</f>
        <v/>
      </c>
      <c r="B1153" s="11" t="str">
        <f>IF('Anterior-TXT'!A1174&lt;&gt;"",RIGHT(LEFT('Anterior-TXT'!A1174,51),34),"")</f>
        <v/>
      </c>
      <c r="C1153" s="12" t="str">
        <f>IF('Anterior-TXT'!A1174&lt;&gt;"",VALUE(RIGHT(LEFT('Anterior-TXT'!A1174,75),23)),"")</f>
        <v/>
      </c>
      <c r="D1153" s="11" t="str">
        <f>IF('Anterior-TXT'!A1174&lt;&gt;"",RIGHT(LEFT('Anterior-TXT'!A1174,77),1),"")</f>
        <v/>
      </c>
      <c r="E1153" s="13" t="str">
        <f>IF('Anterior-TXT'!A1174&lt;&gt;"",IF(MOD(VALUE(LEFT(A1153,1)),2)=1,IF(D1153="D",C1153,-C1153),IF(D1153="C",C1153,-C1153)),"")</f>
        <v/>
      </c>
    </row>
    <row r="1154" spans="1:5" x14ac:dyDescent="0.2">
      <c r="A1154" s="11" t="str">
        <f>IF('Anterior-TXT'!A1175&lt;&gt;"",LEFT('Anterior-TXT'!A1175,15),"")</f>
        <v/>
      </c>
      <c r="B1154" s="11" t="str">
        <f>IF('Anterior-TXT'!A1175&lt;&gt;"",RIGHT(LEFT('Anterior-TXT'!A1175,51),34),"")</f>
        <v/>
      </c>
      <c r="C1154" s="12" t="str">
        <f>IF('Anterior-TXT'!A1175&lt;&gt;"",VALUE(RIGHT(LEFT('Anterior-TXT'!A1175,75),23)),"")</f>
        <v/>
      </c>
      <c r="D1154" s="11" t="str">
        <f>IF('Anterior-TXT'!A1175&lt;&gt;"",RIGHT(LEFT('Anterior-TXT'!A1175,77),1),"")</f>
        <v/>
      </c>
      <c r="E1154" s="13" t="str">
        <f>IF('Anterior-TXT'!A1175&lt;&gt;"",IF(MOD(VALUE(LEFT(A1154,1)),2)=1,IF(D1154="D",C1154,-C1154),IF(D1154="C",C1154,-C1154)),"")</f>
        <v/>
      </c>
    </row>
    <row r="1155" spans="1:5" x14ac:dyDescent="0.2">
      <c r="A1155" s="11" t="str">
        <f>IF('Anterior-TXT'!A1176&lt;&gt;"",LEFT('Anterior-TXT'!A1176,15),"")</f>
        <v/>
      </c>
      <c r="B1155" s="11" t="str">
        <f>IF('Anterior-TXT'!A1176&lt;&gt;"",RIGHT(LEFT('Anterior-TXT'!A1176,51),34),"")</f>
        <v/>
      </c>
      <c r="C1155" s="12" t="str">
        <f>IF('Anterior-TXT'!A1176&lt;&gt;"",VALUE(RIGHT(LEFT('Anterior-TXT'!A1176,75),23)),"")</f>
        <v/>
      </c>
      <c r="D1155" s="11" t="str">
        <f>IF('Anterior-TXT'!A1176&lt;&gt;"",RIGHT(LEFT('Anterior-TXT'!A1176,77),1),"")</f>
        <v/>
      </c>
      <c r="E1155" s="13" t="str">
        <f>IF('Anterior-TXT'!A1176&lt;&gt;"",IF(MOD(VALUE(LEFT(A1155,1)),2)=1,IF(D1155="D",C1155,-C1155),IF(D1155="C",C1155,-C1155)),"")</f>
        <v/>
      </c>
    </row>
    <row r="1156" spans="1:5" x14ac:dyDescent="0.2">
      <c r="A1156" s="11" t="str">
        <f>IF('Anterior-TXT'!A1177&lt;&gt;"",LEFT('Anterior-TXT'!A1177,15),"")</f>
        <v/>
      </c>
      <c r="B1156" s="11" t="str">
        <f>IF('Anterior-TXT'!A1177&lt;&gt;"",RIGHT(LEFT('Anterior-TXT'!A1177,51),34),"")</f>
        <v/>
      </c>
      <c r="C1156" s="12" t="str">
        <f>IF('Anterior-TXT'!A1177&lt;&gt;"",VALUE(RIGHT(LEFT('Anterior-TXT'!A1177,75),23)),"")</f>
        <v/>
      </c>
      <c r="D1156" s="11" t="str">
        <f>IF('Anterior-TXT'!A1177&lt;&gt;"",RIGHT(LEFT('Anterior-TXT'!A1177,77),1),"")</f>
        <v/>
      </c>
      <c r="E1156" s="13" t="str">
        <f>IF('Anterior-TXT'!A1177&lt;&gt;"",IF(MOD(VALUE(LEFT(A1156,1)),2)=1,IF(D1156="D",C1156,-C1156),IF(D1156="C",C1156,-C1156)),"")</f>
        <v/>
      </c>
    </row>
    <row r="1157" spans="1:5" x14ac:dyDescent="0.2">
      <c r="A1157" s="11" t="str">
        <f>IF('Anterior-TXT'!A1178&lt;&gt;"",LEFT('Anterior-TXT'!A1178,15),"")</f>
        <v/>
      </c>
      <c r="B1157" s="11" t="str">
        <f>IF('Anterior-TXT'!A1178&lt;&gt;"",RIGHT(LEFT('Anterior-TXT'!A1178,51),34),"")</f>
        <v/>
      </c>
      <c r="C1157" s="12" t="str">
        <f>IF('Anterior-TXT'!A1178&lt;&gt;"",VALUE(RIGHT(LEFT('Anterior-TXT'!A1178,75),23)),"")</f>
        <v/>
      </c>
      <c r="D1157" s="11" t="str">
        <f>IF('Anterior-TXT'!A1178&lt;&gt;"",RIGHT(LEFT('Anterior-TXT'!A1178,77),1),"")</f>
        <v/>
      </c>
      <c r="E1157" s="13" t="str">
        <f>IF('Anterior-TXT'!A1178&lt;&gt;"",IF(MOD(VALUE(LEFT(A1157,1)),2)=1,IF(D1157="D",C1157,-C1157),IF(D1157="C",C1157,-C1157)),"")</f>
        <v/>
      </c>
    </row>
    <row r="1158" spans="1:5" x14ac:dyDescent="0.2">
      <c r="A1158" s="11" t="str">
        <f>IF('Anterior-TXT'!A1179&lt;&gt;"",LEFT('Anterior-TXT'!A1179,15),"")</f>
        <v/>
      </c>
      <c r="B1158" s="11" t="str">
        <f>IF('Anterior-TXT'!A1179&lt;&gt;"",RIGHT(LEFT('Anterior-TXT'!A1179,51),34),"")</f>
        <v/>
      </c>
      <c r="C1158" s="12" t="str">
        <f>IF('Anterior-TXT'!A1179&lt;&gt;"",VALUE(RIGHT(LEFT('Anterior-TXT'!A1179,75),23)),"")</f>
        <v/>
      </c>
      <c r="D1158" s="11" t="str">
        <f>IF('Anterior-TXT'!A1179&lt;&gt;"",RIGHT(LEFT('Anterior-TXT'!A1179,77),1),"")</f>
        <v/>
      </c>
      <c r="E1158" s="13" t="str">
        <f>IF('Anterior-TXT'!A1179&lt;&gt;"",IF(MOD(VALUE(LEFT(A1158,1)),2)=1,IF(D1158="D",C1158,-C1158),IF(D1158="C",C1158,-C1158)),"")</f>
        <v/>
      </c>
    </row>
    <row r="1159" spans="1:5" x14ac:dyDescent="0.2">
      <c r="A1159" s="11" t="str">
        <f>IF('Anterior-TXT'!A1180&lt;&gt;"",LEFT('Anterior-TXT'!A1180,15),"")</f>
        <v/>
      </c>
      <c r="B1159" s="11" t="str">
        <f>IF('Anterior-TXT'!A1180&lt;&gt;"",RIGHT(LEFT('Anterior-TXT'!A1180,51),34),"")</f>
        <v/>
      </c>
      <c r="C1159" s="12" t="str">
        <f>IF('Anterior-TXT'!A1180&lt;&gt;"",VALUE(RIGHT(LEFT('Anterior-TXT'!A1180,75),23)),"")</f>
        <v/>
      </c>
      <c r="D1159" s="11" t="str">
        <f>IF('Anterior-TXT'!A1180&lt;&gt;"",RIGHT(LEFT('Anterior-TXT'!A1180,77),1),"")</f>
        <v/>
      </c>
      <c r="E1159" s="13" t="str">
        <f>IF('Anterior-TXT'!A1180&lt;&gt;"",IF(MOD(VALUE(LEFT(A1159,1)),2)=1,IF(D1159="D",C1159,-C1159),IF(D1159="C",C1159,-C1159)),"")</f>
        <v/>
      </c>
    </row>
    <row r="1160" spans="1:5" x14ac:dyDescent="0.2">
      <c r="A1160" s="11" t="str">
        <f>IF('Anterior-TXT'!A1181&lt;&gt;"",LEFT('Anterior-TXT'!A1181,15),"")</f>
        <v/>
      </c>
      <c r="B1160" s="11" t="str">
        <f>IF('Anterior-TXT'!A1181&lt;&gt;"",RIGHT(LEFT('Anterior-TXT'!A1181,51),34),"")</f>
        <v/>
      </c>
      <c r="C1160" s="12" t="str">
        <f>IF('Anterior-TXT'!A1181&lt;&gt;"",VALUE(RIGHT(LEFT('Anterior-TXT'!A1181,75),23)),"")</f>
        <v/>
      </c>
      <c r="D1160" s="11" t="str">
        <f>IF('Anterior-TXT'!A1181&lt;&gt;"",RIGHT(LEFT('Anterior-TXT'!A1181,77),1),"")</f>
        <v/>
      </c>
      <c r="E1160" s="13" t="str">
        <f>IF('Anterior-TXT'!A1181&lt;&gt;"",IF(MOD(VALUE(LEFT(A1160,1)),2)=1,IF(D1160="D",C1160,-C1160),IF(D1160="C",C1160,-C1160)),"")</f>
        <v/>
      </c>
    </row>
    <row r="1161" spans="1:5" x14ac:dyDescent="0.2">
      <c r="A1161" s="11" t="str">
        <f>IF('Anterior-TXT'!A1182&lt;&gt;"",LEFT('Anterior-TXT'!A1182,15),"")</f>
        <v/>
      </c>
      <c r="B1161" s="11" t="str">
        <f>IF('Anterior-TXT'!A1182&lt;&gt;"",RIGHT(LEFT('Anterior-TXT'!A1182,51),34),"")</f>
        <v/>
      </c>
      <c r="C1161" s="12" t="str">
        <f>IF('Anterior-TXT'!A1182&lt;&gt;"",VALUE(RIGHT(LEFT('Anterior-TXT'!A1182,75),23)),"")</f>
        <v/>
      </c>
      <c r="D1161" s="11" t="str">
        <f>IF('Anterior-TXT'!A1182&lt;&gt;"",RIGHT(LEFT('Anterior-TXT'!A1182,77),1),"")</f>
        <v/>
      </c>
      <c r="E1161" s="13" t="str">
        <f>IF('Anterior-TXT'!A1182&lt;&gt;"",IF(MOD(VALUE(LEFT(A1161,1)),2)=1,IF(D1161="D",C1161,-C1161),IF(D1161="C",C1161,-C1161)),"")</f>
        <v/>
      </c>
    </row>
    <row r="1162" spans="1:5" x14ac:dyDescent="0.2">
      <c r="A1162" s="11" t="str">
        <f>IF('Anterior-TXT'!A1183&lt;&gt;"",LEFT('Anterior-TXT'!A1183,15),"")</f>
        <v/>
      </c>
      <c r="B1162" s="11" t="str">
        <f>IF('Anterior-TXT'!A1183&lt;&gt;"",RIGHT(LEFT('Anterior-TXT'!A1183,51),34),"")</f>
        <v/>
      </c>
      <c r="C1162" s="12" t="str">
        <f>IF('Anterior-TXT'!A1183&lt;&gt;"",VALUE(RIGHT(LEFT('Anterior-TXT'!A1183,75),23)),"")</f>
        <v/>
      </c>
      <c r="D1162" s="11" t="str">
        <f>IF('Anterior-TXT'!A1183&lt;&gt;"",RIGHT(LEFT('Anterior-TXT'!A1183,77),1),"")</f>
        <v/>
      </c>
      <c r="E1162" s="13" t="str">
        <f>IF('Anterior-TXT'!A1183&lt;&gt;"",IF(MOD(VALUE(LEFT(A1162,1)),2)=1,IF(D1162="D",C1162,-C1162),IF(D1162="C",C1162,-C1162)),"")</f>
        <v/>
      </c>
    </row>
    <row r="1163" spans="1:5" x14ac:dyDescent="0.2">
      <c r="A1163" s="11" t="str">
        <f>IF('Anterior-TXT'!A1184&lt;&gt;"",LEFT('Anterior-TXT'!A1184,15),"")</f>
        <v/>
      </c>
      <c r="B1163" s="11" t="str">
        <f>IF('Anterior-TXT'!A1184&lt;&gt;"",RIGHT(LEFT('Anterior-TXT'!A1184,51),34),"")</f>
        <v/>
      </c>
      <c r="C1163" s="12" t="str">
        <f>IF('Anterior-TXT'!A1184&lt;&gt;"",VALUE(RIGHT(LEFT('Anterior-TXT'!A1184,75),23)),"")</f>
        <v/>
      </c>
      <c r="D1163" s="11" t="str">
        <f>IF('Anterior-TXT'!A1184&lt;&gt;"",RIGHT(LEFT('Anterior-TXT'!A1184,77),1),"")</f>
        <v/>
      </c>
      <c r="E1163" s="13" t="str">
        <f>IF('Anterior-TXT'!A1184&lt;&gt;"",IF(MOD(VALUE(LEFT(A1163,1)),2)=1,IF(D1163="D",C1163,-C1163),IF(D1163="C",C1163,-C1163)),"")</f>
        <v/>
      </c>
    </row>
    <row r="1164" spans="1:5" x14ac:dyDescent="0.2">
      <c r="A1164" s="11" t="str">
        <f>IF('Anterior-TXT'!A1185&lt;&gt;"",LEFT('Anterior-TXT'!A1185,15),"")</f>
        <v/>
      </c>
      <c r="B1164" s="11" t="str">
        <f>IF('Anterior-TXT'!A1185&lt;&gt;"",RIGHT(LEFT('Anterior-TXT'!A1185,51),34),"")</f>
        <v/>
      </c>
      <c r="C1164" s="12" t="str">
        <f>IF('Anterior-TXT'!A1185&lt;&gt;"",VALUE(RIGHT(LEFT('Anterior-TXT'!A1185,75),23)),"")</f>
        <v/>
      </c>
      <c r="D1164" s="11" t="str">
        <f>IF('Anterior-TXT'!A1185&lt;&gt;"",RIGHT(LEFT('Anterior-TXT'!A1185,77),1),"")</f>
        <v/>
      </c>
      <c r="E1164" s="13" t="str">
        <f>IF('Anterior-TXT'!A1185&lt;&gt;"",IF(MOD(VALUE(LEFT(A1164,1)),2)=1,IF(D1164="D",C1164,-C1164),IF(D1164="C",C1164,-C1164)),"")</f>
        <v/>
      </c>
    </row>
    <row r="1165" spans="1:5" x14ac:dyDescent="0.2">
      <c r="A1165" s="11" t="str">
        <f>IF('Anterior-TXT'!A1186&lt;&gt;"",LEFT('Anterior-TXT'!A1186,15),"")</f>
        <v/>
      </c>
      <c r="B1165" s="11" t="str">
        <f>IF('Anterior-TXT'!A1186&lt;&gt;"",RIGHT(LEFT('Anterior-TXT'!A1186,51),34),"")</f>
        <v/>
      </c>
      <c r="C1165" s="12" t="str">
        <f>IF('Anterior-TXT'!A1186&lt;&gt;"",VALUE(RIGHT(LEFT('Anterior-TXT'!A1186,75),23)),"")</f>
        <v/>
      </c>
      <c r="D1165" s="11" t="str">
        <f>IF('Anterior-TXT'!A1186&lt;&gt;"",RIGHT(LEFT('Anterior-TXT'!A1186,77),1),"")</f>
        <v/>
      </c>
      <c r="E1165" s="13" t="str">
        <f>IF('Anterior-TXT'!A1186&lt;&gt;"",IF(MOD(VALUE(LEFT(A1165,1)),2)=1,IF(D1165="D",C1165,-C1165),IF(D1165="C",C1165,-C1165)),"")</f>
        <v/>
      </c>
    </row>
    <row r="1166" spans="1:5" x14ac:dyDescent="0.2">
      <c r="A1166" s="11" t="str">
        <f>IF('Anterior-TXT'!A1187&lt;&gt;"",LEFT('Anterior-TXT'!A1187,15),"")</f>
        <v/>
      </c>
      <c r="B1166" s="11" t="str">
        <f>IF('Anterior-TXT'!A1187&lt;&gt;"",RIGHT(LEFT('Anterior-TXT'!A1187,51),34),"")</f>
        <v/>
      </c>
      <c r="C1166" s="12" t="str">
        <f>IF('Anterior-TXT'!A1187&lt;&gt;"",VALUE(RIGHT(LEFT('Anterior-TXT'!A1187,75),23)),"")</f>
        <v/>
      </c>
      <c r="D1166" s="11" t="str">
        <f>IF('Anterior-TXT'!A1187&lt;&gt;"",RIGHT(LEFT('Anterior-TXT'!A1187,77),1),"")</f>
        <v/>
      </c>
      <c r="E1166" s="13" t="str">
        <f>IF('Anterior-TXT'!A1187&lt;&gt;"",IF(MOD(VALUE(LEFT(A1166,1)),2)=1,IF(D1166="D",C1166,-C1166),IF(D1166="C",C1166,-C1166)),"")</f>
        <v/>
      </c>
    </row>
    <row r="1167" spans="1:5" x14ac:dyDescent="0.2">
      <c r="A1167" s="11" t="str">
        <f>IF('Anterior-TXT'!A1188&lt;&gt;"",LEFT('Anterior-TXT'!A1188,15),"")</f>
        <v/>
      </c>
      <c r="B1167" s="11" t="str">
        <f>IF('Anterior-TXT'!A1188&lt;&gt;"",RIGHT(LEFT('Anterior-TXT'!A1188,51),34),"")</f>
        <v/>
      </c>
      <c r="C1167" s="12" t="str">
        <f>IF('Anterior-TXT'!A1188&lt;&gt;"",VALUE(RIGHT(LEFT('Anterior-TXT'!A1188,75),23)),"")</f>
        <v/>
      </c>
      <c r="D1167" s="11" t="str">
        <f>IF('Anterior-TXT'!A1188&lt;&gt;"",RIGHT(LEFT('Anterior-TXT'!A1188,77),1),"")</f>
        <v/>
      </c>
      <c r="E1167" s="13" t="str">
        <f>IF('Anterior-TXT'!A1188&lt;&gt;"",IF(MOD(VALUE(LEFT(A1167,1)),2)=1,IF(D1167="D",C1167,-C1167),IF(D1167="C",C1167,-C1167)),"")</f>
        <v/>
      </c>
    </row>
    <row r="1168" spans="1:5" x14ac:dyDescent="0.2">
      <c r="A1168" s="11" t="str">
        <f>IF('Anterior-TXT'!A1189&lt;&gt;"",LEFT('Anterior-TXT'!A1189,15),"")</f>
        <v/>
      </c>
      <c r="B1168" s="11" t="str">
        <f>IF('Anterior-TXT'!A1189&lt;&gt;"",RIGHT(LEFT('Anterior-TXT'!A1189,51),34),"")</f>
        <v/>
      </c>
      <c r="C1168" s="12" t="str">
        <f>IF('Anterior-TXT'!A1189&lt;&gt;"",VALUE(RIGHT(LEFT('Anterior-TXT'!A1189,75),23)),"")</f>
        <v/>
      </c>
      <c r="D1168" s="11" t="str">
        <f>IF('Anterior-TXT'!A1189&lt;&gt;"",RIGHT(LEFT('Anterior-TXT'!A1189,77),1),"")</f>
        <v/>
      </c>
      <c r="E1168" s="13" t="str">
        <f>IF('Anterior-TXT'!A1189&lt;&gt;"",IF(MOD(VALUE(LEFT(A1168,1)),2)=1,IF(D1168="D",C1168,-C1168),IF(D1168="C",C1168,-C1168)),"")</f>
        <v/>
      </c>
    </row>
    <row r="1169" spans="1:5" x14ac:dyDescent="0.2">
      <c r="A1169" s="11" t="str">
        <f>IF('Anterior-TXT'!A1190&lt;&gt;"",LEFT('Anterior-TXT'!A1190,15),"")</f>
        <v/>
      </c>
      <c r="B1169" s="11" t="str">
        <f>IF('Anterior-TXT'!A1190&lt;&gt;"",RIGHT(LEFT('Anterior-TXT'!A1190,51),34),"")</f>
        <v/>
      </c>
      <c r="C1169" s="12" t="str">
        <f>IF('Anterior-TXT'!A1190&lt;&gt;"",VALUE(RIGHT(LEFT('Anterior-TXT'!A1190,75),23)),"")</f>
        <v/>
      </c>
      <c r="D1169" s="11" t="str">
        <f>IF('Anterior-TXT'!A1190&lt;&gt;"",RIGHT(LEFT('Anterior-TXT'!A1190,77),1),"")</f>
        <v/>
      </c>
      <c r="E1169" s="13" t="str">
        <f>IF('Anterior-TXT'!A1190&lt;&gt;"",IF(MOD(VALUE(LEFT(A1169,1)),2)=1,IF(D1169="D",C1169,-C1169),IF(D1169="C",C1169,-C1169)),"")</f>
        <v/>
      </c>
    </row>
    <row r="1170" spans="1:5" x14ac:dyDescent="0.2">
      <c r="A1170" s="11" t="str">
        <f>IF('Anterior-TXT'!A1191&lt;&gt;"",LEFT('Anterior-TXT'!A1191,15),"")</f>
        <v/>
      </c>
      <c r="B1170" s="11" t="str">
        <f>IF('Anterior-TXT'!A1191&lt;&gt;"",RIGHT(LEFT('Anterior-TXT'!A1191,51),34),"")</f>
        <v/>
      </c>
      <c r="C1170" s="12" t="str">
        <f>IF('Anterior-TXT'!A1191&lt;&gt;"",VALUE(RIGHT(LEFT('Anterior-TXT'!A1191,75),23)),"")</f>
        <v/>
      </c>
      <c r="D1170" s="11" t="str">
        <f>IF('Anterior-TXT'!A1191&lt;&gt;"",RIGHT(LEFT('Anterior-TXT'!A1191,77),1),"")</f>
        <v/>
      </c>
      <c r="E1170" s="13" t="str">
        <f>IF('Anterior-TXT'!A1191&lt;&gt;"",IF(MOD(VALUE(LEFT(A1170,1)),2)=1,IF(D1170="D",C1170,-C1170),IF(D1170="C",C1170,-C1170)),"")</f>
        <v/>
      </c>
    </row>
    <row r="1171" spans="1:5" x14ac:dyDescent="0.2">
      <c r="A1171" s="11" t="str">
        <f>IF('Anterior-TXT'!A1192&lt;&gt;"",LEFT('Anterior-TXT'!A1192,15),"")</f>
        <v/>
      </c>
      <c r="B1171" s="11" t="str">
        <f>IF('Anterior-TXT'!A1192&lt;&gt;"",RIGHT(LEFT('Anterior-TXT'!A1192,51),34),"")</f>
        <v/>
      </c>
      <c r="C1171" s="12" t="str">
        <f>IF('Anterior-TXT'!A1192&lt;&gt;"",VALUE(RIGHT(LEFT('Anterior-TXT'!A1192,75),23)),"")</f>
        <v/>
      </c>
      <c r="D1171" s="11" t="str">
        <f>IF('Anterior-TXT'!A1192&lt;&gt;"",RIGHT(LEFT('Anterior-TXT'!A1192,77),1),"")</f>
        <v/>
      </c>
      <c r="E1171" s="13" t="str">
        <f>IF('Anterior-TXT'!A1192&lt;&gt;"",IF(MOD(VALUE(LEFT(A1171,1)),2)=1,IF(D1171="D",C1171,-C1171),IF(D1171="C",C1171,-C1171)),"")</f>
        <v/>
      </c>
    </row>
    <row r="1172" spans="1:5" x14ac:dyDescent="0.2">
      <c r="A1172" s="11" t="str">
        <f>IF('Anterior-TXT'!A1193&lt;&gt;"",LEFT('Anterior-TXT'!A1193,15),"")</f>
        <v/>
      </c>
      <c r="B1172" s="11" t="str">
        <f>IF('Anterior-TXT'!A1193&lt;&gt;"",RIGHT(LEFT('Anterior-TXT'!A1193,51),34),"")</f>
        <v/>
      </c>
      <c r="C1172" s="12" t="str">
        <f>IF('Anterior-TXT'!A1193&lt;&gt;"",VALUE(RIGHT(LEFT('Anterior-TXT'!A1193,75),23)),"")</f>
        <v/>
      </c>
      <c r="D1172" s="11" t="str">
        <f>IF('Anterior-TXT'!A1193&lt;&gt;"",RIGHT(LEFT('Anterior-TXT'!A1193,77),1),"")</f>
        <v/>
      </c>
      <c r="E1172" s="13" t="str">
        <f>IF('Anterior-TXT'!A1193&lt;&gt;"",IF(MOD(VALUE(LEFT(A1172,1)),2)=1,IF(D1172="D",C1172,-C1172),IF(D1172="C",C1172,-C1172)),"")</f>
        <v/>
      </c>
    </row>
    <row r="1173" spans="1:5" x14ac:dyDescent="0.2">
      <c r="A1173" s="11" t="str">
        <f>IF('Anterior-TXT'!A1194&lt;&gt;"",LEFT('Anterior-TXT'!A1194,15),"")</f>
        <v/>
      </c>
      <c r="B1173" s="11" t="str">
        <f>IF('Anterior-TXT'!A1194&lt;&gt;"",RIGHT(LEFT('Anterior-TXT'!A1194,51),34),"")</f>
        <v/>
      </c>
      <c r="C1173" s="12" t="str">
        <f>IF('Anterior-TXT'!A1194&lt;&gt;"",VALUE(RIGHT(LEFT('Anterior-TXT'!A1194,75),23)),"")</f>
        <v/>
      </c>
      <c r="D1173" s="11" t="str">
        <f>IF('Anterior-TXT'!A1194&lt;&gt;"",RIGHT(LEFT('Anterior-TXT'!A1194,77),1),"")</f>
        <v/>
      </c>
      <c r="E1173" s="13" t="str">
        <f>IF('Anterior-TXT'!A1194&lt;&gt;"",IF(MOD(VALUE(LEFT(A1173,1)),2)=1,IF(D1173="D",C1173,-C1173),IF(D1173="C",C1173,-C1173)),"")</f>
        <v/>
      </c>
    </row>
    <row r="1174" spans="1:5" x14ac:dyDescent="0.2">
      <c r="A1174" s="11" t="str">
        <f>IF('Anterior-TXT'!A1195&lt;&gt;"",LEFT('Anterior-TXT'!A1195,15),"")</f>
        <v/>
      </c>
      <c r="B1174" s="11" t="str">
        <f>IF('Anterior-TXT'!A1195&lt;&gt;"",RIGHT(LEFT('Anterior-TXT'!A1195,51),34),"")</f>
        <v/>
      </c>
      <c r="C1174" s="12" t="str">
        <f>IF('Anterior-TXT'!A1195&lt;&gt;"",VALUE(RIGHT(LEFT('Anterior-TXT'!A1195,75),23)),"")</f>
        <v/>
      </c>
      <c r="D1174" s="11" t="str">
        <f>IF('Anterior-TXT'!A1195&lt;&gt;"",RIGHT(LEFT('Anterior-TXT'!A1195,77),1),"")</f>
        <v/>
      </c>
      <c r="E1174" s="13" t="str">
        <f>IF('Anterior-TXT'!A1195&lt;&gt;"",IF(MOD(VALUE(LEFT(A1174,1)),2)=1,IF(D1174="D",C1174,-C1174),IF(D1174="C",C1174,-C1174)),"")</f>
        <v/>
      </c>
    </row>
    <row r="1175" spans="1:5" x14ac:dyDescent="0.2">
      <c r="A1175" s="11" t="str">
        <f>IF('Anterior-TXT'!A1196&lt;&gt;"",LEFT('Anterior-TXT'!A1196,15),"")</f>
        <v/>
      </c>
      <c r="B1175" s="11" t="str">
        <f>IF('Anterior-TXT'!A1196&lt;&gt;"",RIGHT(LEFT('Anterior-TXT'!A1196,51),34),"")</f>
        <v/>
      </c>
      <c r="C1175" s="12" t="str">
        <f>IF('Anterior-TXT'!A1196&lt;&gt;"",VALUE(RIGHT(LEFT('Anterior-TXT'!A1196,75),23)),"")</f>
        <v/>
      </c>
      <c r="D1175" s="11" t="str">
        <f>IF('Anterior-TXT'!A1196&lt;&gt;"",RIGHT(LEFT('Anterior-TXT'!A1196,77),1),"")</f>
        <v/>
      </c>
      <c r="E1175" s="13" t="str">
        <f>IF('Anterior-TXT'!A1196&lt;&gt;"",IF(MOD(VALUE(LEFT(A1175,1)),2)=1,IF(D1175="D",C1175,-C1175),IF(D1175="C",C1175,-C1175)),"")</f>
        <v/>
      </c>
    </row>
    <row r="1176" spans="1:5" x14ac:dyDescent="0.2">
      <c r="A1176" s="11" t="str">
        <f>IF('Anterior-TXT'!A1197&lt;&gt;"",LEFT('Anterior-TXT'!A1197,15),"")</f>
        <v/>
      </c>
      <c r="B1176" s="11" t="str">
        <f>IF('Anterior-TXT'!A1197&lt;&gt;"",RIGHT(LEFT('Anterior-TXT'!A1197,51),34),"")</f>
        <v/>
      </c>
      <c r="C1176" s="12" t="str">
        <f>IF('Anterior-TXT'!A1197&lt;&gt;"",VALUE(RIGHT(LEFT('Anterior-TXT'!A1197,75),23)),"")</f>
        <v/>
      </c>
      <c r="D1176" s="11" t="str">
        <f>IF('Anterior-TXT'!A1197&lt;&gt;"",RIGHT(LEFT('Anterior-TXT'!A1197,77),1),"")</f>
        <v/>
      </c>
      <c r="E1176" s="13" t="str">
        <f>IF('Anterior-TXT'!A1197&lt;&gt;"",IF(MOD(VALUE(LEFT(A1176,1)),2)=1,IF(D1176="D",C1176,-C1176),IF(D1176="C",C1176,-C1176)),"")</f>
        <v/>
      </c>
    </row>
    <row r="1177" spans="1:5" x14ac:dyDescent="0.2">
      <c r="A1177" s="11" t="str">
        <f>IF('Anterior-TXT'!A1198&lt;&gt;"",LEFT('Anterior-TXT'!A1198,15),"")</f>
        <v/>
      </c>
      <c r="B1177" s="11" t="str">
        <f>IF('Anterior-TXT'!A1198&lt;&gt;"",RIGHT(LEFT('Anterior-TXT'!A1198,51),34),"")</f>
        <v/>
      </c>
      <c r="C1177" s="12" t="str">
        <f>IF('Anterior-TXT'!A1198&lt;&gt;"",VALUE(RIGHT(LEFT('Anterior-TXT'!A1198,75),23)),"")</f>
        <v/>
      </c>
      <c r="D1177" s="11" t="str">
        <f>IF('Anterior-TXT'!A1198&lt;&gt;"",RIGHT(LEFT('Anterior-TXT'!A1198,77),1),"")</f>
        <v/>
      </c>
      <c r="E1177" s="13" t="str">
        <f>IF('Anterior-TXT'!A1198&lt;&gt;"",IF(MOD(VALUE(LEFT(A1177,1)),2)=1,IF(D1177="D",C1177,-C1177),IF(D1177="C",C1177,-C1177)),"")</f>
        <v/>
      </c>
    </row>
    <row r="1178" spans="1:5" x14ac:dyDescent="0.2">
      <c r="A1178" s="11" t="str">
        <f>IF('Anterior-TXT'!A1199&lt;&gt;"",LEFT('Anterior-TXT'!A1199,15),"")</f>
        <v/>
      </c>
      <c r="B1178" s="11" t="str">
        <f>IF('Anterior-TXT'!A1199&lt;&gt;"",RIGHT(LEFT('Anterior-TXT'!A1199,51),34),"")</f>
        <v/>
      </c>
      <c r="C1178" s="12" t="str">
        <f>IF('Anterior-TXT'!A1199&lt;&gt;"",VALUE(RIGHT(LEFT('Anterior-TXT'!A1199,75),23)),"")</f>
        <v/>
      </c>
      <c r="D1178" s="11" t="str">
        <f>IF('Anterior-TXT'!A1199&lt;&gt;"",RIGHT(LEFT('Anterior-TXT'!A1199,77),1),"")</f>
        <v/>
      </c>
      <c r="E1178" s="13" t="str">
        <f>IF('Anterior-TXT'!A1199&lt;&gt;"",IF(MOD(VALUE(LEFT(A1178,1)),2)=1,IF(D1178="D",C1178,-C1178),IF(D1178="C",C1178,-C1178)),"")</f>
        <v/>
      </c>
    </row>
    <row r="1179" spans="1:5" x14ac:dyDescent="0.2">
      <c r="A1179" s="11" t="str">
        <f>IF('Anterior-TXT'!A1200&lt;&gt;"",LEFT('Anterior-TXT'!A1200,15),"")</f>
        <v/>
      </c>
      <c r="B1179" s="11" t="str">
        <f>IF('Anterior-TXT'!A1200&lt;&gt;"",RIGHT(LEFT('Anterior-TXT'!A1200,51),34),"")</f>
        <v/>
      </c>
      <c r="C1179" s="12" t="str">
        <f>IF('Anterior-TXT'!A1200&lt;&gt;"",VALUE(RIGHT(LEFT('Anterior-TXT'!A1200,75),23)),"")</f>
        <v/>
      </c>
      <c r="D1179" s="11" t="str">
        <f>IF('Anterior-TXT'!A1200&lt;&gt;"",RIGHT(LEFT('Anterior-TXT'!A1200,77),1),"")</f>
        <v/>
      </c>
      <c r="E1179" s="13" t="str">
        <f>IF('Anterior-TXT'!A1200&lt;&gt;"",IF(MOD(VALUE(LEFT(A1179,1)),2)=1,IF(D1179="D",C1179,-C1179),IF(D1179="C",C1179,-C1179)),"")</f>
        <v/>
      </c>
    </row>
    <row r="1180" spans="1:5" x14ac:dyDescent="0.2">
      <c r="A1180" s="11" t="str">
        <f>IF('Anterior-TXT'!A1201&lt;&gt;"",LEFT('Anterior-TXT'!A1201,15),"")</f>
        <v/>
      </c>
      <c r="B1180" s="11" t="str">
        <f>IF('Anterior-TXT'!A1201&lt;&gt;"",RIGHT(LEFT('Anterior-TXT'!A1201,51),34),"")</f>
        <v/>
      </c>
      <c r="C1180" s="12" t="str">
        <f>IF('Anterior-TXT'!A1201&lt;&gt;"",VALUE(RIGHT(LEFT('Anterior-TXT'!A1201,75),23)),"")</f>
        <v/>
      </c>
      <c r="D1180" s="11" t="str">
        <f>IF('Anterior-TXT'!A1201&lt;&gt;"",RIGHT(LEFT('Anterior-TXT'!A1201,77),1),"")</f>
        <v/>
      </c>
      <c r="E1180" s="13" t="str">
        <f>IF('Anterior-TXT'!A1201&lt;&gt;"",IF(MOD(VALUE(LEFT(A1180,1)),2)=1,IF(D1180="D",C1180,-C1180),IF(D1180="C",C1180,-C1180)),"")</f>
        <v/>
      </c>
    </row>
    <row r="1181" spans="1:5" x14ac:dyDescent="0.2">
      <c r="A1181" s="11" t="str">
        <f>IF('Anterior-TXT'!A1202&lt;&gt;"",LEFT('Anterior-TXT'!A1202,15),"")</f>
        <v/>
      </c>
      <c r="B1181" s="11" t="str">
        <f>IF('Anterior-TXT'!A1202&lt;&gt;"",RIGHT(LEFT('Anterior-TXT'!A1202,51),34),"")</f>
        <v/>
      </c>
      <c r="C1181" s="12" t="str">
        <f>IF('Anterior-TXT'!A1202&lt;&gt;"",VALUE(RIGHT(LEFT('Anterior-TXT'!A1202,75),23)),"")</f>
        <v/>
      </c>
      <c r="D1181" s="11" t="str">
        <f>IF('Anterior-TXT'!A1202&lt;&gt;"",RIGHT(LEFT('Anterior-TXT'!A1202,77),1),"")</f>
        <v/>
      </c>
      <c r="E1181" s="13" t="str">
        <f>IF('Anterior-TXT'!A1202&lt;&gt;"",IF(MOD(VALUE(LEFT(A1181,1)),2)=1,IF(D1181="D",C1181,-C1181),IF(D1181="C",C1181,-C1181)),"")</f>
        <v/>
      </c>
    </row>
    <row r="1182" spans="1:5" x14ac:dyDescent="0.2">
      <c r="A1182" s="11" t="str">
        <f>IF('Anterior-TXT'!A1203&lt;&gt;"",LEFT('Anterior-TXT'!A1203,15),"")</f>
        <v/>
      </c>
      <c r="B1182" s="11" t="str">
        <f>IF('Anterior-TXT'!A1203&lt;&gt;"",RIGHT(LEFT('Anterior-TXT'!A1203,51),34),"")</f>
        <v/>
      </c>
      <c r="C1182" s="12" t="str">
        <f>IF('Anterior-TXT'!A1203&lt;&gt;"",VALUE(RIGHT(LEFT('Anterior-TXT'!A1203,75),23)),"")</f>
        <v/>
      </c>
      <c r="D1182" s="11" t="str">
        <f>IF('Anterior-TXT'!A1203&lt;&gt;"",RIGHT(LEFT('Anterior-TXT'!A1203,77),1),"")</f>
        <v/>
      </c>
      <c r="E1182" s="13" t="str">
        <f>IF('Anterior-TXT'!A1203&lt;&gt;"",IF(MOD(VALUE(LEFT(A1182,1)),2)=1,IF(D1182="D",C1182,-C1182),IF(D1182="C",C1182,-C1182)),"")</f>
        <v/>
      </c>
    </row>
    <row r="1183" spans="1:5" x14ac:dyDescent="0.2">
      <c r="A1183" s="11" t="str">
        <f>IF('Anterior-TXT'!A1204&lt;&gt;"",LEFT('Anterior-TXT'!A1204,15),"")</f>
        <v/>
      </c>
      <c r="B1183" s="11" t="str">
        <f>IF('Anterior-TXT'!A1204&lt;&gt;"",RIGHT(LEFT('Anterior-TXT'!A1204,51),34),"")</f>
        <v/>
      </c>
      <c r="C1183" s="12" t="str">
        <f>IF('Anterior-TXT'!A1204&lt;&gt;"",VALUE(RIGHT(LEFT('Anterior-TXT'!A1204,75),23)),"")</f>
        <v/>
      </c>
      <c r="D1183" s="11" t="str">
        <f>IF('Anterior-TXT'!A1204&lt;&gt;"",RIGHT(LEFT('Anterior-TXT'!A1204,77),1),"")</f>
        <v/>
      </c>
      <c r="E1183" s="13" t="str">
        <f>IF('Anterior-TXT'!A1204&lt;&gt;"",IF(MOD(VALUE(LEFT(A1183,1)),2)=1,IF(D1183="D",C1183,-C1183),IF(D1183="C",C1183,-C1183)),"")</f>
        <v/>
      </c>
    </row>
    <row r="1184" spans="1:5" x14ac:dyDescent="0.2">
      <c r="A1184" s="11" t="str">
        <f>IF('Anterior-TXT'!A1205&lt;&gt;"",LEFT('Anterior-TXT'!A1205,15),"")</f>
        <v/>
      </c>
      <c r="B1184" s="11" t="str">
        <f>IF('Anterior-TXT'!A1205&lt;&gt;"",RIGHT(LEFT('Anterior-TXT'!A1205,51),34),"")</f>
        <v/>
      </c>
      <c r="C1184" s="12" t="str">
        <f>IF('Anterior-TXT'!A1205&lt;&gt;"",VALUE(RIGHT(LEFT('Anterior-TXT'!A1205,75),23)),"")</f>
        <v/>
      </c>
      <c r="D1184" s="11" t="str">
        <f>IF('Anterior-TXT'!A1205&lt;&gt;"",RIGHT(LEFT('Anterior-TXT'!A1205,77),1),"")</f>
        <v/>
      </c>
      <c r="E1184" s="13" t="str">
        <f>IF('Anterior-TXT'!A1205&lt;&gt;"",IF(MOD(VALUE(LEFT(A1184,1)),2)=1,IF(D1184="D",C1184,-C1184),IF(D1184="C",C1184,-C1184)),"")</f>
        <v/>
      </c>
    </row>
    <row r="1185" spans="1:5" x14ac:dyDescent="0.2">
      <c r="A1185" s="11" t="str">
        <f>IF('Anterior-TXT'!A1206&lt;&gt;"",LEFT('Anterior-TXT'!A1206,15),"")</f>
        <v/>
      </c>
      <c r="B1185" s="11" t="str">
        <f>IF('Anterior-TXT'!A1206&lt;&gt;"",RIGHT(LEFT('Anterior-TXT'!A1206,51),34),"")</f>
        <v/>
      </c>
      <c r="C1185" s="12" t="str">
        <f>IF('Anterior-TXT'!A1206&lt;&gt;"",VALUE(RIGHT(LEFT('Anterior-TXT'!A1206,75),23)),"")</f>
        <v/>
      </c>
      <c r="D1185" s="11" t="str">
        <f>IF('Anterior-TXT'!A1206&lt;&gt;"",RIGHT(LEFT('Anterior-TXT'!A1206,77),1),"")</f>
        <v/>
      </c>
      <c r="E1185" s="13" t="str">
        <f>IF('Anterior-TXT'!A1206&lt;&gt;"",IF(MOD(VALUE(LEFT(A1185,1)),2)=1,IF(D1185="D",C1185,-C1185),IF(D1185="C",C1185,-C1185)),"")</f>
        <v/>
      </c>
    </row>
    <row r="1186" spans="1:5" x14ac:dyDescent="0.2">
      <c r="A1186" s="11" t="str">
        <f>IF('Anterior-TXT'!A1207&lt;&gt;"",LEFT('Anterior-TXT'!A1207,15),"")</f>
        <v/>
      </c>
      <c r="B1186" s="11" t="str">
        <f>IF('Anterior-TXT'!A1207&lt;&gt;"",RIGHT(LEFT('Anterior-TXT'!A1207,51),34),"")</f>
        <v/>
      </c>
      <c r="C1186" s="12" t="str">
        <f>IF('Anterior-TXT'!A1207&lt;&gt;"",VALUE(RIGHT(LEFT('Anterior-TXT'!A1207,75),23)),"")</f>
        <v/>
      </c>
      <c r="D1186" s="11" t="str">
        <f>IF('Anterior-TXT'!A1207&lt;&gt;"",RIGHT(LEFT('Anterior-TXT'!A1207,77),1),"")</f>
        <v/>
      </c>
      <c r="E1186" s="13" t="str">
        <f>IF('Anterior-TXT'!A1207&lt;&gt;"",IF(MOD(VALUE(LEFT(A1186,1)),2)=1,IF(D1186="D",C1186,-C1186),IF(D1186="C",C1186,-C1186)),"")</f>
        <v/>
      </c>
    </row>
    <row r="1187" spans="1:5" x14ac:dyDescent="0.2">
      <c r="A1187" s="11" t="str">
        <f>IF('Anterior-TXT'!A1208&lt;&gt;"",LEFT('Anterior-TXT'!A1208,15),"")</f>
        <v/>
      </c>
      <c r="B1187" s="11" t="str">
        <f>IF('Anterior-TXT'!A1208&lt;&gt;"",RIGHT(LEFT('Anterior-TXT'!A1208,51),34),"")</f>
        <v/>
      </c>
      <c r="C1187" s="12" t="str">
        <f>IF('Anterior-TXT'!A1208&lt;&gt;"",VALUE(RIGHT(LEFT('Anterior-TXT'!A1208,75),23)),"")</f>
        <v/>
      </c>
      <c r="D1187" s="11" t="str">
        <f>IF('Anterior-TXT'!A1208&lt;&gt;"",RIGHT(LEFT('Anterior-TXT'!A1208,77),1),"")</f>
        <v/>
      </c>
      <c r="E1187" s="13" t="str">
        <f>IF('Anterior-TXT'!A1208&lt;&gt;"",IF(MOD(VALUE(LEFT(A1187,1)),2)=1,IF(D1187="D",C1187,-C1187),IF(D1187="C",C1187,-C1187)),"")</f>
        <v/>
      </c>
    </row>
    <row r="1188" spans="1:5" x14ac:dyDescent="0.2">
      <c r="A1188" s="11" t="str">
        <f>IF('Anterior-TXT'!A1209&lt;&gt;"",LEFT('Anterior-TXT'!A1209,15),"")</f>
        <v/>
      </c>
      <c r="B1188" s="11" t="str">
        <f>IF('Anterior-TXT'!A1209&lt;&gt;"",RIGHT(LEFT('Anterior-TXT'!A1209,51),34),"")</f>
        <v/>
      </c>
      <c r="C1188" s="12" t="str">
        <f>IF('Anterior-TXT'!A1209&lt;&gt;"",VALUE(RIGHT(LEFT('Anterior-TXT'!A1209,75),23)),"")</f>
        <v/>
      </c>
      <c r="D1188" s="11" t="str">
        <f>IF('Anterior-TXT'!A1209&lt;&gt;"",RIGHT(LEFT('Anterior-TXT'!A1209,77),1),"")</f>
        <v/>
      </c>
      <c r="E1188" s="13" t="str">
        <f>IF('Anterior-TXT'!A1209&lt;&gt;"",IF(MOD(VALUE(LEFT(A1188,1)),2)=1,IF(D1188="D",C1188,-C1188),IF(D1188="C",C1188,-C1188)),"")</f>
        <v/>
      </c>
    </row>
    <row r="1189" spans="1:5" x14ac:dyDescent="0.2">
      <c r="A1189" s="11" t="str">
        <f>IF('Anterior-TXT'!A1210&lt;&gt;"",LEFT('Anterior-TXT'!A1210,15),"")</f>
        <v/>
      </c>
      <c r="B1189" s="11" t="str">
        <f>IF('Anterior-TXT'!A1210&lt;&gt;"",RIGHT(LEFT('Anterior-TXT'!A1210,51),34),"")</f>
        <v/>
      </c>
      <c r="C1189" s="12" t="str">
        <f>IF('Anterior-TXT'!A1210&lt;&gt;"",VALUE(RIGHT(LEFT('Anterior-TXT'!A1210,75),23)),"")</f>
        <v/>
      </c>
      <c r="D1189" s="11" t="str">
        <f>IF('Anterior-TXT'!A1210&lt;&gt;"",RIGHT(LEFT('Anterior-TXT'!A1210,77),1),"")</f>
        <v/>
      </c>
      <c r="E1189" s="13" t="str">
        <f>IF('Anterior-TXT'!A1210&lt;&gt;"",IF(MOD(VALUE(LEFT(A1189,1)),2)=1,IF(D1189="D",C1189,-C1189),IF(D1189="C",C1189,-C1189)),"")</f>
        <v/>
      </c>
    </row>
    <row r="1190" spans="1:5" x14ac:dyDescent="0.2">
      <c r="A1190" s="11" t="str">
        <f>IF('Anterior-TXT'!A1211&lt;&gt;"",LEFT('Anterior-TXT'!A1211,15),"")</f>
        <v/>
      </c>
      <c r="B1190" s="11" t="str">
        <f>IF('Anterior-TXT'!A1211&lt;&gt;"",RIGHT(LEFT('Anterior-TXT'!A1211,51),34),"")</f>
        <v/>
      </c>
      <c r="C1190" s="12" t="str">
        <f>IF('Anterior-TXT'!A1211&lt;&gt;"",VALUE(RIGHT(LEFT('Anterior-TXT'!A1211,75),23)),"")</f>
        <v/>
      </c>
      <c r="D1190" s="11" t="str">
        <f>IF('Anterior-TXT'!A1211&lt;&gt;"",RIGHT(LEFT('Anterior-TXT'!A1211,77),1),"")</f>
        <v/>
      </c>
      <c r="E1190" s="13" t="str">
        <f>IF('Anterior-TXT'!A1211&lt;&gt;"",IF(MOD(VALUE(LEFT(A1190,1)),2)=1,IF(D1190="D",C1190,-C1190),IF(D1190="C",C1190,-C1190)),"")</f>
        <v/>
      </c>
    </row>
    <row r="1191" spans="1:5" x14ac:dyDescent="0.2">
      <c r="A1191" s="11" t="str">
        <f>IF('Anterior-TXT'!A1212&lt;&gt;"",LEFT('Anterior-TXT'!A1212,15),"")</f>
        <v/>
      </c>
      <c r="B1191" s="11" t="str">
        <f>IF('Anterior-TXT'!A1212&lt;&gt;"",RIGHT(LEFT('Anterior-TXT'!A1212,51),34),"")</f>
        <v/>
      </c>
      <c r="C1191" s="12" t="str">
        <f>IF('Anterior-TXT'!A1212&lt;&gt;"",VALUE(RIGHT(LEFT('Anterior-TXT'!A1212,75),23)),"")</f>
        <v/>
      </c>
      <c r="D1191" s="11" t="str">
        <f>IF('Anterior-TXT'!A1212&lt;&gt;"",RIGHT(LEFT('Anterior-TXT'!A1212,77),1),"")</f>
        <v/>
      </c>
      <c r="E1191" s="13" t="str">
        <f>IF('Anterior-TXT'!A1212&lt;&gt;"",IF(MOD(VALUE(LEFT(A1191,1)),2)=1,IF(D1191="D",C1191,-C1191),IF(D1191="C",C1191,-C1191)),"")</f>
        <v/>
      </c>
    </row>
    <row r="1192" spans="1:5" x14ac:dyDescent="0.2">
      <c r="A1192" s="11" t="str">
        <f>IF('Anterior-TXT'!A1213&lt;&gt;"",LEFT('Anterior-TXT'!A1213,15),"")</f>
        <v/>
      </c>
      <c r="B1192" s="11" t="str">
        <f>IF('Anterior-TXT'!A1213&lt;&gt;"",RIGHT(LEFT('Anterior-TXT'!A1213,51),34),"")</f>
        <v/>
      </c>
      <c r="C1192" s="12" t="str">
        <f>IF('Anterior-TXT'!A1213&lt;&gt;"",VALUE(RIGHT(LEFT('Anterior-TXT'!A1213,75),23)),"")</f>
        <v/>
      </c>
      <c r="D1192" s="11" t="str">
        <f>IF('Anterior-TXT'!A1213&lt;&gt;"",RIGHT(LEFT('Anterior-TXT'!A1213,77),1),"")</f>
        <v/>
      </c>
      <c r="E1192" s="13" t="str">
        <f>IF('Anterior-TXT'!A1213&lt;&gt;"",IF(MOD(VALUE(LEFT(A1192,1)),2)=1,IF(D1192="D",C1192,-C1192),IF(D1192="C",C1192,-C1192)),"")</f>
        <v/>
      </c>
    </row>
    <row r="1193" spans="1:5" x14ac:dyDescent="0.2">
      <c r="A1193" s="11" t="str">
        <f>IF('Anterior-TXT'!A1214&lt;&gt;"",LEFT('Anterior-TXT'!A1214,15),"")</f>
        <v/>
      </c>
      <c r="B1193" s="11" t="str">
        <f>IF('Anterior-TXT'!A1214&lt;&gt;"",RIGHT(LEFT('Anterior-TXT'!A1214,51),34),"")</f>
        <v/>
      </c>
      <c r="C1193" s="12" t="str">
        <f>IF('Anterior-TXT'!A1214&lt;&gt;"",VALUE(RIGHT(LEFT('Anterior-TXT'!A1214,75),23)),"")</f>
        <v/>
      </c>
      <c r="D1193" s="11" t="str">
        <f>IF('Anterior-TXT'!A1214&lt;&gt;"",RIGHT(LEFT('Anterior-TXT'!A1214,77),1),"")</f>
        <v/>
      </c>
      <c r="E1193" s="13" t="str">
        <f>IF('Anterior-TXT'!A1214&lt;&gt;"",IF(MOD(VALUE(LEFT(A1193,1)),2)=1,IF(D1193="D",C1193,-C1193),IF(D1193="C",C1193,-C1193)),"")</f>
        <v/>
      </c>
    </row>
    <row r="1194" spans="1:5" x14ac:dyDescent="0.2">
      <c r="A1194" s="11" t="str">
        <f>IF('Anterior-TXT'!A1215&lt;&gt;"",LEFT('Anterior-TXT'!A1215,15),"")</f>
        <v/>
      </c>
      <c r="B1194" s="11" t="str">
        <f>IF('Anterior-TXT'!A1215&lt;&gt;"",RIGHT(LEFT('Anterior-TXT'!A1215,51),34),"")</f>
        <v/>
      </c>
      <c r="C1194" s="12" t="str">
        <f>IF('Anterior-TXT'!A1215&lt;&gt;"",VALUE(RIGHT(LEFT('Anterior-TXT'!A1215,75),23)),"")</f>
        <v/>
      </c>
      <c r="D1194" s="11" t="str">
        <f>IF('Anterior-TXT'!A1215&lt;&gt;"",RIGHT(LEFT('Anterior-TXT'!A1215,77),1),"")</f>
        <v/>
      </c>
      <c r="E1194" s="13" t="str">
        <f>IF('Anterior-TXT'!A1215&lt;&gt;"",IF(MOD(VALUE(LEFT(A1194,1)),2)=1,IF(D1194="D",C1194,-C1194),IF(D1194="C",C1194,-C1194)),"")</f>
        <v/>
      </c>
    </row>
    <row r="1195" spans="1:5" x14ac:dyDescent="0.2">
      <c r="A1195" s="11" t="str">
        <f>IF('Anterior-TXT'!A1216&lt;&gt;"",LEFT('Anterior-TXT'!A1216,15),"")</f>
        <v/>
      </c>
      <c r="B1195" s="11" t="str">
        <f>IF('Anterior-TXT'!A1216&lt;&gt;"",RIGHT(LEFT('Anterior-TXT'!A1216,51),34),"")</f>
        <v/>
      </c>
      <c r="C1195" s="12" t="str">
        <f>IF('Anterior-TXT'!A1216&lt;&gt;"",VALUE(RIGHT(LEFT('Anterior-TXT'!A1216,75),23)),"")</f>
        <v/>
      </c>
      <c r="D1195" s="11" t="str">
        <f>IF('Anterior-TXT'!A1216&lt;&gt;"",RIGHT(LEFT('Anterior-TXT'!A1216,77),1),"")</f>
        <v/>
      </c>
      <c r="E1195" s="13" t="str">
        <f>IF('Anterior-TXT'!A1216&lt;&gt;"",IF(MOD(VALUE(LEFT(A1195,1)),2)=1,IF(D1195="D",C1195,-C1195),IF(D1195="C",C1195,-C1195)),"")</f>
        <v/>
      </c>
    </row>
    <row r="1196" spans="1:5" x14ac:dyDescent="0.2">
      <c r="A1196" s="11" t="str">
        <f>IF('Anterior-TXT'!A1217&lt;&gt;"",LEFT('Anterior-TXT'!A1217,15),"")</f>
        <v/>
      </c>
      <c r="B1196" s="11" t="str">
        <f>IF('Anterior-TXT'!A1217&lt;&gt;"",RIGHT(LEFT('Anterior-TXT'!A1217,51),34),"")</f>
        <v/>
      </c>
      <c r="C1196" s="12" t="str">
        <f>IF('Anterior-TXT'!A1217&lt;&gt;"",VALUE(RIGHT(LEFT('Anterior-TXT'!A1217,75),23)),"")</f>
        <v/>
      </c>
      <c r="D1196" s="11" t="str">
        <f>IF('Anterior-TXT'!A1217&lt;&gt;"",RIGHT(LEFT('Anterior-TXT'!A1217,77),1),"")</f>
        <v/>
      </c>
      <c r="E1196" s="13" t="str">
        <f>IF('Anterior-TXT'!A1217&lt;&gt;"",IF(MOD(VALUE(LEFT(A1196,1)),2)=1,IF(D1196="D",C1196,-C1196),IF(D1196="C",C1196,-C1196)),"")</f>
        <v/>
      </c>
    </row>
    <row r="1197" spans="1:5" x14ac:dyDescent="0.2">
      <c r="A1197" s="11" t="str">
        <f>IF('Anterior-TXT'!A1218&lt;&gt;"",LEFT('Anterior-TXT'!A1218,15),"")</f>
        <v/>
      </c>
      <c r="B1197" s="11" t="str">
        <f>IF('Anterior-TXT'!A1218&lt;&gt;"",RIGHT(LEFT('Anterior-TXT'!A1218,51),34),"")</f>
        <v/>
      </c>
      <c r="C1197" s="12" t="str">
        <f>IF('Anterior-TXT'!A1218&lt;&gt;"",VALUE(RIGHT(LEFT('Anterior-TXT'!A1218,75),23)),"")</f>
        <v/>
      </c>
      <c r="D1197" s="11" t="str">
        <f>IF('Anterior-TXT'!A1218&lt;&gt;"",RIGHT(LEFT('Anterior-TXT'!A1218,77),1),"")</f>
        <v/>
      </c>
      <c r="E1197" s="13" t="str">
        <f>IF('Anterior-TXT'!A1218&lt;&gt;"",IF(MOD(VALUE(LEFT(A1197,1)),2)=1,IF(D1197="D",C1197,-C1197),IF(D1197="C",C1197,-C1197)),"")</f>
        <v/>
      </c>
    </row>
    <row r="1198" spans="1:5" x14ac:dyDescent="0.2">
      <c r="A1198" s="11" t="str">
        <f>IF('Anterior-TXT'!A1219&lt;&gt;"",LEFT('Anterior-TXT'!A1219,15),"")</f>
        <v/>
      </c>
      <c r="B1198" s="11" t="str">
        <f>IF('Anterior-TXT'!A1219&lt;&gt;"",RIGHT(LEFT('Anterior-TXT'!A1219,51),34),"")</f>
        <v/>
      </c>
      <c r="C1198" s="12" t="str">
        <f>IF('Anterior-TXT'!A1219&lt;&gt;"",VALUE(RIGHT(LEFT('Anterior-TXT'!A1219,75),23)),"")</f>
        <v/>
      </c>
      <c r="D1198" s="11" t="str">
        <f>IF('Anterior-TXT'!A1219&lt;&gt;"",RIGHT(LEFT('Anterior-TXT'!A1219,77),1),"")</f>
        <v/>
      </c>
      <c r="E1198" s="13" t="str">
        <f>IF('Anterior-TXT'!A1219&lt;&gt;"",IF(MOD(VALUE(LEFT(A1198,1)),2)=1,IF(D1198="D",C1198,-C1198),IF(D1198="C",C1198,-C1198)),"")</f>
        <v/>
      </c>
    </row>
    <row r="1199" spans="1:5" x14ac:dyDescent="0.2">
      <c r="A1199" s="11" t="str">
        <f>IF('Anterior-TXT'!A1220&lt;&gt;"",LEFT('Anterior-TXT'!A1220,15),"")</f>
        <v/>
      </c>
      <c r="B1199" s="11" t="str">
        <f>IF('Anterior-TXT'!A1220&lt;&gt;"",RIGHT(LEFT('Anterior-TXT'!A1220,51),34),"")</f>
        <v/>
      </c>
      <c r="C1199" s="12" t="str">
        <f>IF('Anterior-TXT'!A1220&lt;&gt;"",VALUE(RIGHT(LEFT('Anterior-TXT'!A1220,75),23)),"")</f>
        <v/>
      </c>
      <c r="D1199" s="11" t="str">
        <f>IF('Anterior-TXT'!A1220&lt;&gt;"",RIGHT(LEFT('Anterior-TXT'!A1220,77),1),"")</f>
        <v/>
      </c>
      <c r="E1199" s="13" t="str">
        <f>IF('Anterior-TXT'!A1220&lt;&gt;"",IF(MOD(VALUE(LEFT(A1199,1)),2)=1,IF(D1199="D",C1199,-C1199),IF(D1199="C",C1199,-C1199)),"")</f>
        <v/>
      </c>
    </row>
    <row r="1200" spans="1:5" x14ac:dyDescent="0.2">
      <c r="A1200" s="11" t="str">
        <f>IF('Anterior-TXT'!A1221&lt;&gt;"",LEFT('Anterior-TXT'!A1221,15),"")</f>
        <v/>
      </c>
      <c r="B1200" s="11" t="str">
        <f>IF('Anterior-TXT'!A1221&lt;&gt;"",RIGHT(LEFT('Anterior-TXT'!A1221,51),34),"")</f>
        <v/>
      </c>
      <c r="C1200" s="12" t="str">
        <f>IF('Anterior-TXT'!A1221&lt;&gt;"",VALUE(RIGHT(LEFT('Anterior-TXT'!A1221,75),23)),"")</f>
        <v/>
      </c>
      <c r="D1200" s="11" t="str">
        <f>IF('Anterior-TXT'!A1221&lt;&gt;"",RIGHT(LEFT('Anterior-TXT'!A1221,77),1),"")</f>
        <v/>
      </c>
      <c r="E1200" s="13" t="str">
        <f>IF('Anterior-TXT'!A1221&lt;&gt;"",IF(MOD(VALUE(LEFT(A1200,1)),2)=1,IF(D1200="D",C1200,-C1200),IF(D1200="C",C1200,-C1200)),"")</f>
        <v/>
      </c>
    </row>
    <row r="1201" spans="1:5" x14ac:dyDescent="0.2">
      <c r="A1201" s="11" t="str">
        <f>IF('Anterior-TXT'!A1222&lt;&gt;"",LEFT('Anterior-TXT'!A1222,15),"")</f>
        <v/>
      </c>
      <c r="B1201" s="11" t="str">
        <f>IF('Anterior-TXT'!A1222&lt;&gt;"",RIGHT(LEFT('Anterior-TXT'!A1222,51),34),"")</f>
        <v/>
      </c>
      <c r="C1201" s="12" t="str">
        <f>IF('Anterior-TXT'!A1222&lt;&gt;"",VALUE(RIGHT(LEFT('Anterior-TXT'!A1222,75),23)),"")</f>
        <v/>
      </c>
      <c r="D1201" s="11" t="str">
        <f>IF('Anterior-TXT'!A1222&lt;&gt;"",RIGHT(LEFT('Anterior-TXT'!A1222,77),1),"")</f>
        <v/>
      </c>
      <c r="E1201" s="13" t="str">
        <f>IF('Anterior-TXT'!A1222&lt;&gt;"",IF(MOD(VALUE(LEFT(A1201,1)),2)=1,IF(D1201="D",C1201,-C1201),IF(D1201="C",C1201,-C1201)),"")</f>
        <v/>
      </c>
    </row>
    <row r="1202" spans="1:5" x14ac:dyDescent="0.2">
      <c r="A1202" s="11" t="str">
        <f>IF('Anterior-TXT'!A1223&lt;&gt;"",LEFT('Anterior-TXT'!A1223,15),"")</f>
        <v/>
      </c>
      <c r="B1202" s="11" t="str">
        <f>IF('Anterior-TXT'!A1223&lt;&gt;"",RIGHT(LEFT('Anterior-TXT'!A1223,51),34),"")</f>
        <v/>
      </c>
      <c r="C1202" s="12" t="str">
        <f>IF('Anterior-TXT'!A1223&lt;&gt;"",VALUE(RIGHT(LEFT('Anterior-TXT'!A1223,75),23)),"")</f>
        <v/>
      </c>
      <c r="D1202" s="11" t="str">
        <f>IF('Anterior-TXT'!A1223&lt;&gt;"",RIGHT(LEFT('Anterior-TXT'!A1223,77),1),"")</f>
        <v/>
      </c>
      <c r="E1202" s="13" t="str">
        <f>IF('Anterior-TXT'!A1223&lt;&gt;"",IF(MOD(VALUE(LEFT(A1202,1)),2)=1,IF(D1202="D",C1202,-C1202),IF(D1202="C",C1202,-C1202)),"")</f>
        <v/>
      </c>
    </row>
    <row r="1203" spans="1:5" x14ac:dyDescent="0.2">
      <c r="A1203" s="11" t="str">
        <f>IF('Anterior-TXT'!A1224&lt;&gt;"",LEFT('Anterior-TXT'!A1224,15),"")</f>
        <v/>
      </c>
      <c r="B1203" s="11" t="str">
        <f>IF('Anterior-TXT'!A1224&lt;&gt;"",RIGHT(LEFT('Anterior-TXT'!A1224,51),34),"")</f>
        <v/>
      </c>
      <c r="C1203" s="12" t="str">
        <f>IF('Anterior-TXT'!A1224&lt;&gt;"",VALUE(RIGHT(LEFT('Anterior-TXT'!A1224,75),23)),"")</f>
        <v/>
      </c>
      <c r="D1203" s="11" t="str">
        <f>IF('Anterior-TXT'!A1224&lt;&gt;"",RIGHT(LEFT('Anterior-TXT'!A1224,77),1),"")</f>
        <v/>
      </c>
      <c r="E1203" s="13" t="str">
        <f>IF('Anterior-TXT'!A1224&lt;&gt;"",IF(MOD(VALUE(LEFT(A1203,1)),2)=1,IF(D1203="D",C1203,-C1203),IF(D1203="C",C1203,-C1203)),"")</f>
        <v/>
      </c>
    </row>
    <row r="1204" spans="1:5" x14ac:dyDescent="0.2">
      <c r="A1204" s="11" t="str">
        <f>IF('Anterior-TXT'!A1225&lt;&gt;"",LEFT('Anterior-TXT'!A1225,15),"")</f>
        <v/>
      </c>
      <c r="B1204" s="11" t="str">
        <f>IF('Anterior-TXT'!A1225&lt;&gt;"",RIGHT(LEFT('Anterior-TXT'!A1225,51),34),"")</f>
        <v/>
      </c>
      <c r="C1204" s="12" t="str">
        <f>IF('Anterior-TXT'!A1225&lt;&gt;"",VALUE(RIGHT(LEFT('Anterior-TXT'!A1225,75),23)),"")</f>
        <v/>
      </c>
      <c r="D1204" s="11" t="str">
        <f>IF('Anterior-TXT'!A1225&lt;&gt;"",RIGHT(LEFT('Anterior-TXT'!A1225,77),1),"")</f>
        <v/>
      </c>
      <c r="E1204" s="13" t="str">
        <f>IF('Anterior-TXT'!A1225&lt;&gt;"",IF(MOD(VALUE(LEFT(A1204,1)),2)=1,IF(D1204="D",C1204,-C1204),IF(D1204="C",C1204,-C1204)),"")</f>
        <v/>
      </c>
    </row>
    <row r="1205" spans="1:5" x14ac:dyDescent="0.2">
      <c r="A1205" s="11" t="str">
        <f>IF('Anterior-TXT'!A1226&lt;&gt;"",LEFT('Anterior-TXT'!A1226,15),"")</f>
        <v/>
      </c>
      <c r="B1205" s="11" t="str">
        <f>IF('Anterior-TXT'!A1226&lt;&gt;"",RIGHT(LEFT('Anterior-TXT'!A1226,51),34),"")</f>
        <v/>
      </c>
      <c r="C1205" s="12" t="str">
        <f>IF('Anterior-TXT'!A1226&lt;&gt;"",VALUE(RIGHT(LEFT('Anterior-TXT'!A1226,75),23)),"")</f>
        <v/>
      </c>
      <c r="D1205" s="11" t="str">
        <f>IF('Anterior-TXT'!A1226&lt;&gt;"",RIGHT(LEFT('Anterior-TXT'!A1226,77),1),"")</f>
        <v/>
      </c>
      <c r="E1205" s="13" t="str">
        <f>IF('Anterior-TXT'!A1226&lt;&gt;"",IF(MOD(VALUE(LEFT(A1205,1)),2)=1,IF(D1205="D",C1205,-C1205),IF(D1205="C",C1205,-C1205)),"")</f>
        <v/>
      </c>
    </row>
    <row r="1206" spans="1:5" x14ac:dyDescent="0.2">
      <c r="A1206" s="11" t="str">
        <f>IF('Anterior-TXT'!A1227&lt;&gt;"",LEFT('Anterior-TXT'!A1227,15),"")</f>
        <v/>
      </c>
      <c r="B1206" s="11" t="str">
        <f>IF('Anterior-TXT'!A1227&lt;&gt;"",RIGHT(LEFT('Anterior-TXT'!A1227,51),34),"")</f>
        <v/>
      </c>
      <c r="C1206" s="12" t="str">
        <f>IF('Anterior-TXT'!A1227&lt;&gt;"",VALUE(RIGHT(LEFT('Anterior-TXT'!A1227,75),23)),"")</f>
        <v/>
      </c>
      <c r="D1206" s="11" t="str">
        <f>IF('Anterior-TXT'!A1227&lt;&gt;"",RIGHT(LEFT('Anterior-TXT'!A1227,77),1),"")</f>
        <v/>
      </c>
      <c r="E1206" s="13" t="str">
        <f>IF('Anterior-TXT'!A1227&lt;&gt;"",IF(MOD(VALUE(LEFT(A1206,1)),2)=1,IF(D1206="D",C1206,-C1206),IF(D1206="C",C1206,-C1206)),"")</f>
        <v/>
      </c>
    </row>
    <row r="1207" spans="1:5" x14ac:dyDescent="0.2">
      <c r="A1207" s="11" t="str">
        <f>IF('Anterior-TXT'!A1228&lt;&gt;"",LEFT('Anterior-TXT'!A1228,15),"")</f>
        <v/>
      </c>
      <c r="B1207" s="11" t="str">
        <f>IF('Anterior-TXT'!A1228&lt;&gt;"",RIGHT(LEFT('Anterior-TXT'!A1228,51),34),"")</f>
        <v/>
      </c>
      <c r="C1207" s="12" t="str">
        <f>IF('Anterior-TXT'!A1228&lt;&gt;"",VALUE(RIGHT(LEFT('Anterior-TXT'!A1228,75),23)),"")</f>
        <v/>
      </c>
      <c r="D1207" s="11" t="str">
        <f>IF('Anterior-TXT'!A1228&lt;&gt;"",RIGHT(LEFT('Anterior-TXT'!A1228,77),1),"")</f>
        <v/>
      </c>
      <c r="E1207" s="13" t="str">
        <f>IF('Anterior-TXT'!A1228&lt;&gt;"",IF(MOD(VALUE(LEFT(A1207,1)),2)=1,IF(D1207="D",C1207,-C1207),IF(D1207="C",C1207,-C1207)),"")</f>
        <v/>
      </c>
    </row>
    <row r="1208" spans="1:5" x14ac:dyDescent="0.2">
      <c r="A1208" s="11" t="str">
        <f>IF('Anterior-TXT'!A1229&lt;&gt;"",LEFT('Anterior-TXT'!A1229,15),"")</f>
        <v/>
      </c>
      <c r="B1208" s="11" t="str">
        <f>IF('Anterior-TXT'!A1229&lt;&gt;"",RIGHT(LEFT('Anterior-TXT'!A1229,51),34),"")</f>
        <v/>
      </c>
      <c r="C1208" s="12" t="str">
        <f>IF('Anterior-TXT'!A1229&lt;&gt;"",VALUE(RIGHT(LEFT('Anterior-TXT'!A1229,75),23)),"")</f>
        <v/>
      </c>
      <c r="D1208" s="11" t="str">
        <f>IF('Anterior-TXT'!A1229&lt;&gt;"",RIGHT(LEFT('Anterior-TXT'!A1229,77),1),"")</f>
        <v/>
      </c>
      <c r="E1208" s="13" t="str">
        <f>IF('Anterior-TXT'!A1229&lt;&gt;"",IF(MOD(VALUE(LEFT(A1208,1)),2)=1,IF(D1208="D",C1208,-C1208),IF(D1208="C",C1208,-C1208)),"")</f>
        <v/>
      </c>
    </row>
    <row r="1209" spans="1:5" x14ac:dyDescent="0.2">
      <c r="A1209" s="11" t="str">
        <f>IF('Anterior-TXT'!A1230&lt;&gt;"",LEFT('Anterior-TXT'!A1230,15),"")</f>
        <v/>
      </c>
      <c r="B1209" s="11" t="str">
        <f>IF('Anterior-TXT'!A1230&lt;&gt;"",RIGHT(LEFT('Anterior-TXT'!A1230,51),34),"")</f>
        <v/>
      </c>
      <c r="C1209" s="12" t="str">
        <f>IF('Anterior-TXT'!A1230&lt;&gt;"",VALUE(RIGHT(LEFT('Anterior-TXT'!A1230,75),23)),"")</f>
        <v/>
      </c>
      <c r="D1209" s="11" t="str">
        <f>IF('Anterior-TXT'!A1230&lt;&gt;"",RIGHT(LEFT('Anterior-TXT'!A1230,77),1),"")</f>
        <v/>
      </c>
      <c r="E1209" s="13" t="str">
        <f>IF('Anterior-TXT'!A1230&lt;&gt;"",IF(MOD(VALUE(LEFT(A1209,1)),2)=1,IF(D1209="D",C1209,-C1209),IF(D1209="C",C1209,-C1209)),"")</f>
        <v/>
      </c>
    </row>
    <row r="1210" spans="1:5" x14ac:dyDescent="0.2">
      <c r="A1210" s="11" t="str">
        <f>IF('Anterior-TXT'!A1231&lt;&gt;"",LEFT('Anterior-TXT'!A1231,15),"")</f>
        <v/>
      </c>
      <c r="B1210" s="11" t="str">
        <f>IF('Anterior-TXT'!A1231&lt;&gt;"",RIGHT(LEFT('Anterior-TXT'!A1231,51),34),"")</f>
        <v/>
      </c>
      <c r="C1210" s="12" t="str">
        <f>IF('Anterior-TXT'!A1231&lt;&gt;"",VALUE(RIGHT(LEFT('Anterior-TXT'!A1231,75),23)),"")</f>
        <v/>
      </c>
      <c r="D1210" s="11" t="str">
        <f>IF('Anterior-TXT'!A1231&lt;&gt;"",RIGHT(LEFT('Anterior-TXT'!A1231,77),1),"")</f>
        <v/>
      </c>
      <c r="E1210" s="13" t="str">
        <f>IF('Anterior-TXT'!A1231&lt;&gt;"",IF(MOD(VALUE(LEFT(A1210,1)),2)=1,IF(D1210="D",C1210,-C1210),IF(D1210="C",C1210,-C1210)),"")</f>
        <v/>
      </c>
    </row>
    <row r="1211" spans="1:5" x14ac:dyDescent="0.2">
      <c r="A1211" s="11" t="str">
        <f>IF('Anterior-TXT'!A1232&lt;&gt;"",LEFT('Anterior-TXT'!A1232,15),"")</f>
        <v/>
      </c>
      <c r="B1211" s="11" t="str">
        <f>IF('Anterior-TXT'!A1232&lt;&gt;"",RIGHT(LEFT('Anterior-TXT'!A1232,51),34),"")</f>
        <v/>
      </c>
      <c r="C1211" s="12" t="str">
        <f>IF('Anterior-TXT'!A1232&lt;&gt;"",VALUE(RIGHT(LEFT('Anterior-TXT'!A1232,75),23)),"")</f>
        <v/>
      </c>
      <c r="D1211" s="11" t="str">
        <f>IF('Anterior-TXT'!A1232&lt;&gt;"",RIGHT(LEFT('Anterior-TXT'!A1232,77),1),"")</f>
        <v/>
      </c>
      <c r="E1211" s="13" t="str">
        <f>IF('Anterior-TXT'!A1232&lt;&gt;"",IF(MOD(VALUE(LEFT(A1211,1)),2)=1,IF(D1211="D",C1211,-C1211),IF(D1211="C",C1211,-C1211)),"")</f>
        <v/>
      </c>
    </row>
    <row r="1212" spans="1:5" x14ac:dyDescent="0.2">
      <c r="A1212" s="11" t="str">
        <f>IF('Anterior-TXT'!A1233&lt;&gt;"",LEFT('Anterior-TXT'!A1233,15),"")</f>
        <v/>
      </c>
      <c r="B1212" s="11" t="str">
        <f>IF('Anterior-TXT'!A1233&lt;&gt;"",RIGHT(LEFT('Anterior-TXT'!A1233,51),34),"")</f>
        <v/>
      </c>
      <c r="C1212" s="12" t="str">
        <f>IF('Anterior-TXT'!A1233&lt;&gt;"",VALUE(RIGHT(LEFT('Anterior-TXT'!A1233,75),23)),"")</f>
        <v/>
      </c>
      <c r="D1212" s="11" t="str">
        <f>IF('Anterior-TXT'!A1233&lt;&gt;"",RIGHT(LEFT('Anterior-TXT'!A1233,77),1),"")</f>
        <v/>
      </c>
      <c r="E1212" s="13" t="str">
        <f>IF('Anterior-TXT'!A1233&lt;&gt;"",IF(MOD(VALUE(LEFT(A1212,1)),2)=1,IF(D1212="D",C1212,-C1212),IF(D1212="C",C1212,-C1212)),"")</f>
        <v/>
      </c>
    </row>
    <row r="1213" spans="1:5" x14ac:dyDescent="0.2">
      <c r="A1213" s="11" t="str">
        <f>IF('Anterior-TXT'!A1234&lt;&gt;"",LEFT('Anterior-TXT'!A1234,15),"")</f>
        <v/>
      </c>
      <c r="B1213" s="11" t="str">
        <f>IF('Anterior-TXT'!A1234&lt;&gt;"",RIGHT(LEFT('Anterior-TXT'!A1234,51),34),"")</f>
        <v/>
      </c>
      <c r="C1213" s="12" t="str">
        <f>IF('Anterior-TXT'!A1234&lt;&gt;"",VALUE(RIGHT(LEFT('Anterior-TXT'!A1234,75),23)),"")</f>
        <v/>
      </c>
      <c r="D1213" s="11" t="str">
        <f>IF('Anterior-TXT'!A1234&lt;&gt;"",RIGHT(LEFT('Anterior-TXT'!A1234,77),1),"")</f>
        <v/>
      </c>
      <c r="E1213" s="13" t="str">
        <f>IF('Anterior-TXT'!A1234&lt;&gt;"",IF(MOD(VALUE(LEFT(A1213,1)),2)=1,IF(D1213="D",C1213,-C1213),IF(D1213="C",C1213,-C1213)),"")</f>
        <v/>
      </c>
    </row>
    <row r="1214" spans="1:5" x14ac:dyDescent="0.2">
      <c r="A1214" s="11" t="str">
        <f>IF('Anterior-TXT'!A1235&lt;&gt;"",LEFT('Anterior-TXT'!A1235,15),"")</f>
        <v/>
      </c>
      <c r="B1214" s="11" t="str">
        <f>IF('Anterior-TXT'!A1235&lt;&gt;"",RIGHT(LEFT('Anterior-TXT'!A1235,51),34),"")</f>
        <v/>
      </c>
      <c r="C1214" s="12" t="str">
        <f>IF('Anterior-TXT'!A1235&lt;&gt;"",VALUE(RIGHT(LEFT('Anterior-TXT'!A1235,75),23)),"")</f>
        <v/>
      </c>
      <c r="D1214" s="11" t="str">
        <f>IF('Anterior-TXT'!A1235&lt;&gt;"",RIGHT(LEFT('Anterior-TXT'!A1235,77),1),"")</f>
        <v/>
      </c>
      <c r="E1214" s="13" t="str">
        <f>IF('Anterior-TXT'!A1235&lt;&gt;"",IF(MOD(VALUE(LEFT(A1214,1)),2)=1,IF(D1214="D",C1214,-C1214),IF(D1214="C",C1214,-C1214)),"")</f>
        <v/>
      </c>
    </row>
    <row r="1215" spans="1:5" x14ac:dyDescent="0.2">
      <c r="A1215" s="11" t="str">
        <f>IF('Anterior-TXT'!A1236&lt;&gt;"",LEFT('Anterior-TXT'!A1236,15),"")</f>
        <v/>
      </c>
      <c r="B1215" s="11" t="str">
        <f>IF('Anterior-TXT'!A1236&lt;&gt;"",RIGHT(LEFT('Anterior-TXT'!A1236,51),34),"")</f>
        <v/>
      </c>
      <c r="C1215" s="12" t="str">
        <f>IF('Anterior-TXT'!A1236&lt;&gt;"",VALUE(RIGHT(LEFT('Anterior-TXT'!A1236,75),23)),"")</f>
        <v/>
      </c>
      <c r="D1215" s="11" t="str">
        <f>IF('Anterior-TXT'!A1236&lt;&gt;"",RIGHT(LEFT('Anterior-TXT'!A1236,77),1),"")</f>
        <v/>
      </c>
      <c r="E1215" s="13" t="str">
        <f>IF('Anterior-TXT'!A1236&lt;&gt;"",IF(MOD(VALUE(LEFT(A1215,1)),2)=1,IF(D1215="D",C1215,-C1215),IF(D1215="C",C1215,-C1215)),"")</f>
        <v/>
      </c>
    </row>
    <row r="1216" spans="1:5" x14ac:dyDescent="0.2">
      <c r="A1216" s="11" t="str">
        <f>IF('Anterior-TXT'!A1237&lt;&gt;"",LEFT('Anterior-TXT'!A1237,15),"")</f>
        <v/>
      </c>
      <c r="B1216" s="11" t="str">
        <f>IF('Anterior-TXT'!A1237&lt;&gt;"",RIGHT(LEFT('Anterior-TXT'!A1237,51),34),"")</f>
        <v/>
      </c>
      <c r="C1216" s="12" t="str">
        <f>IF('Anterior-TXT'!A1237&lt;&gt;"",VALUE(RIGHT(LEFT('Anterior-TXT'!A1237,75),23)),"")</f>
        <v/>
      </c>
      <c r="D1216" s="11" t="str">
        <f>IF('Anterior-TXT'!A1237&lt;&gt;"",RIGHT(LEFT('Anterior-TXT'!A1237,77),1),"")</f>
        <v/>
      </c>
      <c r="E1216" s="13" t="str">
        <f>IF('Anterior-TXT'!A1237&lt;&gt;"",IF(MOD(VALUE(LEFT(A1216,1)),2)=1,IF(D1216="D",C1216,-C1216),IF(D1216="C",C1216,-C1216)),"")</f>
        <v/>
      </c>
    </row>
    <row r="1217" spans="1:5" x14ac:dyDescent="0.2">
      <c r="A1217" s="11" t="str">
        <f>IF('Anterior-TXT'!A1238&lt;&gt;"",LEFT('Anterior-TXT'!A1238,15),"")</f>
        <v/>
      </c>
      <c r="B1217" s="11" t="str">
        <f>IF('Anterior-TXT'!A1238&lt;&gt;"",RIGHT(LEFT('Anterior-TXT'!A1238,51),34),"")</f>
        <v/>
      </c>
      <c r="C1217" s="12" t="str">
        <f>IF('Anterior-TXT'!A1238&lt;&gt;"",VALUE(RIGHT(LEFT('Anterior-TXT'!A1238,75),23)),"")</f>
        <v/>
      </c>
      <c r="D1217" s="11" t="str">
        <f>IF('Anterior-TXT'!A1238&lt;&gt;"",RIGHT(LEFT('Anterior-TXT'!A1238,77),1),"")</f>
        <v/>
      </c>
      <c r="E1217" s="13" t="str">
        <f>IF('Anterior-TXT'!A1238&lt;&gt;"",IF(MOD(VALUE(LEFT(A1217,1)),2)=1,IF(D1217="D",C1217,-C1217),IF(D1217="C",C1217,-C1217)),"")</f>
        <v/>
      </c>
    </row>
    <row r="1218" spans="1:5" x14ac:dyDescent="0.2">
      <c r="A1218" s="11" t="str">
        <f>IF('Anterior-TXT'!A1239&lt;&gt;"",LEFT('Anterior-TXT'!A1239,15),"")</f>
        <v/>
      </c>
      <c r="B1218" s="11" t="str">
        <f>IF('Anterior-TXT'!A1239&lt;&gt;"",RIGHT(LEFT('Anterior-TXT'!A1239,51),34),"")</f>
        <v/>
      </c>
      <c r="C1218" s="12" t="str">
        <f>IF('Anterior-TXT'!A1239&lt;&gt;"",VALUE(RIGHT(LEFT('Anterior-TXT'!A1239,75),23)),"")</f>
        <v/>
      </c>
      <c r="D1218" s="11" t="str">
        <f>IF('Anterior-TXT'!A1239&lt;&gt;"",RIGHT(LEFT('Anterior-TXT'!A1239,77),1),"")</f>
        <v/>
      </c>
      <c r="E1218" s="13" t="str">
        <f>IF('Anterior-TXT'!A1239&lt;&gt;"",IF(MOD(VALUE(LEFT(A1218,1)),2)=1,IF(D1218="D",C1218,-C1218),IF(D1218="C",C1218,-C1218)),"")</f>
        <v/>
      </c>
    </row>
    <row r="1219" spans="1:5" x14ac:dyDescent="0.2">
      <c r="A1219" s="11" t="str">
        <f>IF('Anterior-TXT'!A1240&lt;&gt;"",LEFT('Anterior-TXT'!A1240,15),"")</f>
        <v/>
      </c>
      <c r="B1219" s="11" t="str">
        <f>IF('Anterior-TXT'!A1240&lt;&gt;"",RIGHT(LEFT('Anterior-TXT'!A1240,51),34),"")</f>
        <v/>
      </c>
      <c r="C1219" s="12" t="str">
        <f>IF('Anterior-TXT'!A1240&lt;&gt;"",VALUE(RIGHT(LEFT('Anterior-TXT'!A1240,75),23)),"")</f>
        <v/>
      </c>
      <c r="D1219" s="11" t="str">
        <f>IF('Anterior-TXT'!A1240&lt;&gt;"",RIGHT(LEFT('Anterior-TXT'!A1240,77),1),"")</f>
        <v/>
      </c>
      <c r="E1219" s="13" t="str">
        <f>IF('Anterior-TXT'!A1240&lt;&gt;"",IF(MOD(VALUE(LEFT(A1219,1)),2)=1,IF(D1219="D",C1219,-C1219),IF(D1219="C",C1219,-C1219)),"")</f>
        <v/>
      </c>
    </row>
    <row r="1220" spans="1:5" x14ac:dyDescent="0.2">
      <c r="A1220" s="11" t="str">
        <f>IF('Anterior-TXT'!A1241&lt;&gt;"",LEFT('Anterior-TXT'!A1241,15),"")</f>
        <v/>
      </c>
      <c r="B1220" s="11" t="str">
        <f>IF('Anterior-TXT'!A1241&lt;&gt;"",RIGHT(LEFT('Anterior-TXT'!A1241,51),34),"")</f>
        <v/>
      </c>
      <c r="C1220" s="12" t="str">
        <f>IF('Anterior-TXT'!A1241&lt;&gt;"",VALUE(RIGHT(LEFT('Anterior-TXT'!A1241,75),23)),"")</f>
        <v/>
      </c>
      <c r="D1220" s="11" t="str">
        <f>IF('Anterior-TXT'!A1241&lt;&gt;"",RIGHT(LEFT('Anterior-TXT'!A1241,77),1),"")</f>
        <v/>
      </c>
      <c r="E1220" s="13" t="str">
        <f>IF('Anterior-TXT'!A1241&lt;&gt;"",IF(MOD(VALUE(LEFT(A1220,1)),2)=1,IF(D1220="D",C1220,-C1220),IF(D1220="C",C1220,-C1220)),"")</f>
        <v/>
      </c>
    </row>
    <row r="1221" spans="1:5" x14ac:dyDescent="0.2">
      <c r="A1221" s="11" t="str">
        <f>IF('Anterior-TXT'!A1242&lt;&gt;"",LEFT('Anterior-TXT'!A1242,15),"")</f>
        <v/>
      </c>
      <c r="B1221" s="11" t="str">
        <f>IF('Anterior-TXT'!A1242&lt;&gt;"",RIGHT(LEFT('Anterior-TXT'!A1242,51),34),"")</f>
        <v/>
      </c>
      <c r="C1221" s="12" t="str">
        <f>IF('Anterior-TXT'!A1242&lt;&gt;"",VALUE(RIGHT(LEFT('Anterior-TXT'!A1242,75),23)),"")</f>
        <v/>
      </c>
      <c r="D1221" s="11" t="str">
        <f>IF('Anterior-TXT'!A1242&lt;&gt;"",RIGHT(LEFT('Anterior-TXT'!A1242,77),1),"")</f>
        <v/>
      </c>
      <c r="E1221" s="13" t="str">
        <f>IF('Anterior-TXT'!A1242&lt;&gt;"",IF(MOD(VALUE(LEFT(A1221,1)),2)=1,IF(D1221="D",C1221,-C1221),IF(D1221="C",C1221,-C1221)),"")</f>
        <v/>
      </c>
    </row>
    <row r="1222" spans="1:5" x14ac:dyDescent="0.2">
      <c r="A1222" s="11" t="str">
        <f>IF('Anterior-TXT'!A1243&lt;&gt;"",LEFT('Anterior-TXT'!A1243,15),"")</f>
        <v/>
      </c>
      <c r="B1222" s="11" t="str">
        <f>IF('Anterior-TXT'!A1243&lt;&gt;"",RIGHT(LEFT('Anterior-TXT'!A1243,51),34),"")</f>
        <v/>
      </c>
      <c r="C1222" s="12" t="str">
        <f>IF('Anterior-TXT'!A1243&lt;&gt;"",VALUE(RIGHT(LEFT('Anterior-TXT'!A1243,75),23)),"")</f>
        <v/>
      </c>
      <c r="D1222" s="11" t="str">
        <f>IF('Anterior-TXT'!A1243&lt;&gt;"",RIGHT(LEFT('Anterior-TXT'!A1243,77),1),"")</f>
        <v/>
      </c>
      <c r="E1222" s="13" t="str">
        <f>IF('Anterior-TXT'!A1243&lt;&gt;"",IF(MOD(VALUE(LEFT(A1222,1)),2)=1,IF(D1222="D",C1222,-C1222),IF(D1222="C",C1222,-C1222)),"")</f>
        <v/>
      </c>
    </row>
    <row r="1223" spans="1:5" x14ac:dyDescent="0.2">
      <c r="A1223" s="11" t="str">
        <f>IF('Anterior-TXT'!A1244&lt;&gt;"",LEFT('Anterior-TXT'!A1244,15),"")</f>
        <v/>
      </c>
      <c r="B1223" s="11" t="str">
        <f>IF('Anterior-TXT'!A1244&lt;&gt;"",RIGHT(LEFT('Anterior-TXT'!A1244,51),34),"")</f>
        <v/>
      </c>
      <c r="C1223" s="12" t="str">
        <f>IF('Anterior-TXT'!A1244&lt;&gt;"",VALUE(RIGHT(LEFT('Anterior-TXT'!A1244,75),23)),"")</f>
        <v/>
      </c>
      <c r="D1223" s="11" t="str">
        <f>IF('Anterior-TXT'!A1244&lt;&gt;"",RIGHT(LEFT('Anterior-TXT'!A1244,77),1),"")</f>
        <v/>
      </c>
      <c r="E1223" s="13" t="str">
        <f>IF('Anterior-TXT'!A1244&lt;&gt;"",IF(MOD(VALUE(LEFT(A1223,1)),2)=1,IF(D1223="D",C1223,-C1223),IF(D1223="C",C1223,-C1223)),"")</f>
        <v/>
      </c>
    </row>
    <row r="1224" spans="1:5" x14ac:dyDescent="0.2">
      <c r="A1224" s="11" t="str">
        <f>IF('Anterior-TXT'!A1245&lt;&gt;"",LEFT('Anterior-TXT'!A1245,15),"")</f>
        <v/>
      </c>
      <c r="B1224" s="11" t="str">
        <f>IF('Anterior-TXT'!A1245&lt;&gt;"",RIGHT(LEFT('Anterior-TXT'!A1245,51),34),"")</f>
        <v/>
      </c>
      <c r="C1224" s="12" t="str">
        <f>IF('Anterior-TXT'!A1245&lt;&gt;"",VALUE(RIGHT(LEFT('Anterior-TXT'!A1245,75),23)),"")</f>
        <v/>
      </c>
      <c r="D1224" s="11" t="str">
        <f>IF('Anterior-TXT'!A1245&lt;&gt;"",RIGHT(LEFT('Anterior-TXT'!A1245,77),1),"")</f>
        <v/>
      </c>
      <c r="E1224" s="13" t="str">
        <f>IF('Anterior-TXT'!A1245&lt;&gt;"",IF(MOD(VALUE(LEFT(A1224,1)),2)=1,IF(D1224="D",C1224,-C1224),IF(D1224="C",C1224,-C1224)),"")</f>
        <v/>
      </c>
    </row>
    <row r="1225" spans="1:5" x14ac:dyDescent="0.2">
      <c r="A1225" s="11" t="str">
        <f>IF('Anterior-TXT'!A1246&lt;&gt;"",LEFT('Anterior-TXT'!A1246,15),"")</f>
        <v/>
      </c>
      <c r="B1225" s="11" t="str">
        <f>IF('Anterior-TXT'!A1246&lt;&gt;"",RIGHT(LEFT('Anterior-TXT'!A1246,51),34),"")</f>
        <v/>
      </c>
      <c r="C1225" s="12" t="str">
        <f>IF('Anterior-TXT'!A1246&lt;&gt;"",VALUE(RIGHT(LEFT('Anterior-TXT'!A1246,75),23)),"")</f>
        <v/>
      </c>
      <c r="D1225" s="11" t="str">
        <f>IF('Anterior-TXT'!A1246&lt;&gt;"",RIGHT(LEFT('Anterior-TXT'!A1246,77),1),"")</f>
        <v/>
      </c>
      <c r="E1225" s="13" t="str">
        <f>IF('Anterior-TXT'!A1246&lt;&gt;"",IF(MOD(VALUE(LEFT(A1225,1)),2)=1,IF(D1225="D",C1225,-C1225),IF(D1225="C",C1225,-C1225)),"")</f>
        <v/>
      </c>
    </row>
    <row r="1226" spans="1:5" x14ac:dyDescent="0.2">
      <c r="A1226" s="11" t="str">
        <f>IF('Anterior-TXT'!A1247&lt;&gt;"",LEFT('Anterior-TXT'!A1247,15),"")</f>
        <v/>
      </c>
      <c r="B1226" s="11" t="str">
        <f>IF('Anterior-TXT'!A1247&lt;&gt;"",RIGHT(LEFT('Anterior-TXT'!A1247,51),34),"")</f>
        <v/>
      </c>
      <c r="C1226" s="12" t="str">
        <f>IF('Anterior-TXT'!A1247&lt;&gt;"",VALUE(RIGHT(LEFT('Anterior-TXT'!A1247,75),23)),"")</f>
        <v/>
      </c>
      <c r="D1226" s="11" t="str">
        <f>IF('Anterior-TXT'!A1247&lt;&gt;"",RIGHT(LEFT('Anterior-TXT'!A1247,77),1),"")</f>
        <v/>
      </c>
      <c r="E1226" s="13" t="str">
        <f>IF('Anterior-TXT'!A1247&lt;&gt;"",IF(MOD(VALUE(LEFT(A1226,1)),2)=1,IF(D1226="D",C1226,-C1226),IF(D1226="C",C1226,-C1226)),"")</f>
        <v/>
      </c>
    </row>
    <row r="1227" spans="1:5" x14ac:dyDescent="0.2">
      <c r="A1227" s="11" t="str">
        <f>IF('Anterior-TXT'!A1248&lt;&gt;"",LEFT('Anterior-TXT'!A1248,15),"")</f>
        <v/>
      </c>
      <c r="B1227" s="11" t="str">
        <f>IF('Anterior-TXT'!A1248&lt;&gt;"",RIGHT(LEFT('Anterior-TXT'!A1248,51),34),"")</f>
        <v/>
      </c>
      <c r="C1227" s="12" t="str">
        <f>IF('Anterior-TXT'!A1248&lt;&gt;"",VALUE(RIGHT(LEFT('Anterior-TXT'!A1248,75),23)),"")</f>
        <v/>
      </c>
      <c r="D1227" s="11" t="str">
        <f>IF('Anterior-TXT'!A1248&lt;&gt;"",RIGHT(LEFT('Anterior-TXT'!A1248,77),1),"")</f>
        <v/>
      </c>
      <c r="E1227" s="13" t="str">
        <f>IF('Anterior-TXT'!A1248&lt;&gt;"",IF(MOD(VALUE(LEFT(A1227,1)),2)=1,IF(D1227="D",C1227,-C1227),IF(D1227="C",C1227,-C1227)),"")</f>
        <v/>
      </c>
    </row>
    <row r="1228" spans="1:5" x14ac:dyDescent="0.2">
      <c r="A1228" s="11" t="str">
        <f>IF('Anterior-TXT'!A1249&lt;&gt;"",LEFT('Anterior-TXT'!A1249,15),"")</f>
        <v/>
      </c>
      <c r="B1228" s="11" t="str">
        <f>IF('Anterior-TXT'!A1249&lt;&gt;"",RIGHT(LEFT('Anterior-TXT'!A1249,51),34),"")</f>
        <v/>
      </c>
      <c r="C1228" s="12" t="str">
        <f>IF('Anterior-TXT'!A1249&lt;&gt;"",VALUE(RIGHT(LEFT('Anterior-TXT'!A1249,75),23)),"")</f>
        <v/>
      </c>
      <c r="D1228" s="11" t="str">
        <f>IF('Anterior-TXT'!A1249&lt;&gt;"",RIGHT(LEFT('Anterior-TXT'!A1249,77),1),"")</f>
        <v/>
      </c>
      <c r="E1228" s="13" t="str">
        <f>IF('Anterior-TXT'!A1249&lt;&gt;"",IF(MOD(VALUE(LEFT(A1228,1)),2)=1,IF(D1228="D",C1228,-C1228),IF(D1228="C",C1228,-C1228)),"")</f>
        <v/>
      </c>
    </row>
    <row r="1229" spans="1:5" x14ac:dyDescent="0.2">
      <c r="A1229" s="11" t="str">
        <f>IF('Anterior-TXT'!A1250&lt;&gt;"",LEFT('Anterior-TXT'!A1250,15),"")</f>
        <v/>
      </c>
      <c r="B1229" s="11" t="str">
        <f>IF('Anterior-TXT'!A1250&lt;&gt;"",RIGHT(LEFT('Anterior-TXT'!A1250,51),34),"")</f>
        <v/>
      </c>
      <c r="C1229" s="12" t="str">
        <f>IF('Anterior-TXT'!A1250&lt;&gt;"",VALUE(RIGHT(LEFT('Anterior-TXT'!A1250,75),23)),"")</f>
        <v/>
      </c>
      <c r="D1229" s="11" t="str">
        <f>IF('Anterior-TXT'!A1250&lt;&gt;"",RIGHT(LEFT('Anterior-TXT'!A1250,77),1),"")</f>
        <v/>
      </c>
      <c r="E1229" s="13" t="str">
        <f>IF('Anterior-TXT'!A1250&lt;&gt;"",IF(MOD(VALUE(LEFT(A1229,1)),2)=1,IF(D1229="D",C1229,-C1229),IF(D1229="C",C1229,-C1229)),"")</f>
        <v/>
      </c>
    </row>
    <row r="1230" spans="1:5" x14ac:dyDescent="0.2">
      <c r="A1230" s="11" t="str">
        <f>IF('Anterior-TXT'!A1251&lt;&gt;"",LEFT('Anterior-TXT'!A1251,15),"")</f>
        <v/>
      </c>
      <c r="B1230" s="11" t="str">
        <f>IF('Anterior-TXT'!A1251&lt;&gt;"",RIGHT(LEFT('Anterior-TXT'!A1251,51),34),"")</f>
        <v/>
      </c>
      <c r="C1230" s="12" t="str">
        <f>IF('Anterior-TXT'!A1251&lt;&gt;"",VALUE(RIGHT(LEFT('Anterior-TXT'!A1251,75),23)),"")</f>
        <v/>
      </c>
      <c r="D1230" s="11" t="str">
        <f>IF('Anterior-TXT'!A1251&lt;&gt;"",RIGHT(LEFT('Anterior-TXT'!A1251,77),1),"")</f>
        <v/>
      </c>
      <c r="E1230" s="13" t="str">
        <f>IF('Anterior-TXT'!A1251&lt;&gt;"",IF(MOD(VALUE(LEFT(A1230,1)),2)=1,IF(D1230="D",C1230,-C1230),IF(D1230="C",C1230,-C1230)),"")</f>
        <v/>
      </c>
    </row>
    <row r="1231" spans="1:5" x14ac:dyDescent="0.2">
      <c r="A1231" s="11" t="str">
        <f>IF('Anterior-TXT'!A1252&lt;&gt;"",LEFT('Anterior-TXT'!A1252,15),"")</f>
        <v/>
      </c>
      <c r="B1231" s="11" t="str">
        <f>IF('Anterior-TXT'!A1252&lt;&gt;"",RIGHT(LEFT('Anterior-TXT'!A1252,51),34),"")</f>
        <v/>
      </c>
      <c r="C1231" s="12" t="str">
        <f>IF('Anterior-TXT'!A1252&lt;&gt;"",VALUE(RIGHT(LEFT('Anterior-TXT'!A1252,75),23)),"")</f>
        <v/>
      </c>
      <c r="D1231" s="11" t="str">
        <f>IF('Anterior-TXT'!A1252&lt;&gt;"",RIGHT(LEFT('Anterior-TXT'!A1252,77),1),"")</f>
        <v/>
      </c>
      <c r="E1231" s="13" t="str">
        <f>IF('Anterior-TXT'!A1252&lt;&gt;"",IF(MOD(VALUE(LEFT(A1231,1)),2)=1,IF(D1231="D",C1231,-C1231),IF(D1231="C",C1231,-C1231)),"")</f>
        <v/>
      </c>
    </row>
    <row r="1232" spans="1:5" x14ac:dyDescent="0.2">
      <c r="A1232" s="11" t="str">
        <f>IF('Anterior-TXT'!A1253&lt;&gt;"",LEFT('Anterior-TXT'!A1253,15),"")</f>
        <v/>
      </c>
      <c r="B1232" s="11" t="str">
        <f>IF('Anterior-TXT'!A1253&lt;&gt;"",RIGHT(LEFT('Anterior-TXT'!A1253,51),34),"")</f>
        <v/>
      </c>
      <c r="C1232" s="12" t="str">
        <f>IF('Anterior-TXT'!A1253&lt;&gt;"",VALUE(RIGHT(LEFT('Anterior-TXT'!A1253,75),23)),"")</f>
        <v/>
      </c>
      <c r="D1232" s="11" t="str">
        <f>IF('Anterior-TXT'!A1253&lt;&gt;"",RIGHT(LEFT('Anterior-TXT'!A1253,77),1),"")</f>
        <v/>
      </c>
      <c r="E1232" s="13" t="str">
        <f>IF('Anterior-TXT'!A1253&lt;&gt;"",IF(MOD(VALUE(LEFT(A1232,1)),2)=1,IF(D1232="D",C1232,-C1232),IF(D1232="C",C1232,-C1232)),"")</f>
        <v/>
      </c>
    </row>
    <row r="1233" spans="1:5" x14ac:dyDescent="0.2">
      <c r="A1233" s="11" t="str">
        <f>IF('Anterior-TXT'!A1254&lt;&gt;"",LEFT('Anterior-TXT'!A1254,15),"")</f>
        <v/>
      </c>
      <c r="B1233" s="11" t="str">
        <f>IF('Anterior-TXT'!A1254&lt;&gt;"",RIGHT(LEFT('Anterior-TXT'!A1254,51),34),"")</f>
        <v/>
      </c>
      <c r="C1233" s="12" t="str">
        <f>IF('Anterior-TXT'!A1254&lt;&gt;"",VALUE(RIGHT(LEFT('Anterior-TXT'!A1254,75),23)),"")</f>
        <v/>
      </c>
      <c r="D1233" s="11" t="str">
        <f>IF('Anterior-TXT'!A1254&lt;&gt;"",RIGHT(LEFT('Anterior-TXT'!A1254,77),1),"")</f>
        <v/>
      </c>
      <c r="E1233" s="13" t="str">
        <f>IF('Anterior-TXT'!A1254&lt;&gt;"",IF(MOD(VALUE(LEFT(A1233,1)),2)=1,IF(D1233="D",C1233,-C1233),IF(D1233="C",C1233,-C1233)),"")</f>
        <v/>
      </c>
    </row>
    <row r="1234" spans="1:5" x14ac:dyDescent="0.2">
      <c r="A1234" s="11" t="str">
        <f>IF('Anterior-TXT'!A1255&lt;&gt;"",LEFT('Anterior-TXT'!A1255,15),"")</f>
        <v/>
      </c>
      <c r="B1234" s="11" t="str">
        <f>IF('Anterior-TXT'!A1255&lt;&gt;"",RIGHT(LEFT('Anterior-TXT'!A1255,51),34),"")</f>
        <v/>
      </c>
      <c r="C1234" s="12" t="str">
        <f>IF('Anterior-TXT'!A1255&lt;&gt;"",VALUE(RIGHT(LEFT('Anterior-TXT'!A1255,75),23)),"")</f>
        <v/>
      </c>
      <c r="D1234" s="11" t="str">
        <f>IF('Anterior-TXT'!A1255&lt;&gt;"",RIGHT(LEFT('Anterior-TXT'!A1255,77),1),"")</f>
        <v/>
      </c>
      <c r="E1234" s="13" t="str">
        <f>IF('Anterior-TXT'!A1255&lt;&gt;"",IF(MOD(VALUE(LEFT(A1234,1)),2)=1,IF(D1234="D",C1234,-C1234),IF(D1234="C",C1234,-C1234)),"")</f>
        <v/>
      </c>
    </row>
    <row r="1235" spans="1:5" x14ac:dyDescent="0.2">
      <c r="A1235" s="11" t="str">
        <f>IF('Anterior-TXT'!A1256&lt;&gt;"",LEFT('Anterior-TXT'!A1256,15),"")</f>
        <v/>
      </c>
      <c r="B1235" s="11" t="str">
        <f>IF('Anterior-TXT'!A1256&lt;&gt;"",RIGHT(LEFT('Anterior-TXT'!A1256,51),34),"")</f>
        <v/>
      </c>
      <c r="C1235" s="12" t="str">
        <f>IF('Anterior-TXT'!A1256&lt;&gt;"",VALUE(RIGHT(LEFT('Anterior-TXT'!A1256,75),23)),"")</f>
        <v/>
      </c>
      <c r="D1235" s="11" t="str">
        <f>IF('Anterior-TXT'!A1256&lt;&gt;"",RIGHT(LEFT('Anterior-TXT'!A1256,77),1),"")</f>
        <v/>
      </c>
      <c r="E1235" s="13" t="str">
        <f>IF('Anterior-TXT'!A1256&lt;&gt;"",IF(MOD(VALUE(LEFT(A1235,1)),2)=1,IF(D1235="D",C1235,-C1235),IF(D1235="C",C1235,-C1235)),"")</f>
        <v/>
      </c>
    </row>
    <row r="1236" spans="1:5" x14ac:dyDescent="0.2">
      <c r="A1236" s="11" t="str">
        <f>IF('Anterior-TXT'!A1257&lt;&gt;"",LEFT('Anterior-TXT'!A1257,15),"")</f>
        <v/>
      </c>
      <c r="B1236" s="11" t="str">
        <f>IF('Anterior-TXT'!A1257&lt;&gt;"",RIGHT(LEFT('Anterior-TXT'!A1257,51),34),"")</f>
        <v/>
      </c>
      <c r="C1236" s="12" t="str">
        <f>IF('Anterior-TXT'!A1257&lt;&gt;"",VALUE(RIGHT(LEFT('Anterior-TXT'!A1257,75),23)),"")</f>
        <v/>
      </c>
      <c r="D1236" s="11" t="str">
        <f>IF('Anterior-TXT'!A1257&lt;&gt;"",RIGHT(LEFT('Anterior-TXT'!A1257,77),1),"")</f>
        <v/>
      </c>
      <c r="E1236" s="13" t="str">
        <f>IF('Anterior-TXT'!A1257&lt;&gt;"",IF(MOD(VALUE(LEFT(A1236,1)),2)=1,IF(D1236="D",C1236,-C1236),IF(D1236="C",C1236,-C1236)),"")</f>
        <v/>
      </c>
    </row>
    <row r="1237" spans="1:5" x14ac:dyDescent="0.2">
      <c r="A1237" s="11" t="str">
        <f>IF('Anterior-TXT'!A1258&lt;&gt;"",LEFT('Anterior-TXT'!A1258,15),"")</f>
        <v/>
      </c>
      <c r="B1237" s="11" t="str">
        <f>IF('Anterior-TXT'!A1258&lt;&gt;"",RIGHT(LEFT('Anterior-TXT'!A1258,51),34),"")</f>
        <v/>
      </c>
      <c r="C1237" s="12" t="str">
        <f>IF('Anterior-TXT'!A1258&lt;&gt;"",VALUE(RIGHT(LEFT('Anterior-TXT'!A1258,75),23)),"")</f>
        <v/>
      </c>
      <c r="D1237" s="11" t="str">
        <f>IF('Anterior-TXT'!A1258&lt;&gt;"",RIGHT(LEFT('Anterior-TXT'!A1258,77),1),"")</f>
        <v/>
      </c>
      <c r="E1237" s="13" t="str">
        <f>IF('Anterior-TXT'!A1258&lt;&gt;"",IF(MOD(VALUE(LEFT(A1237,1)),2)=1,IF(D1237="D",C1237,-C1237),IF(D1237="C",C1237,-C1237)),"")</f>
        <v/>
      </c>
    </row>
    <row r="1238" spans="1:5" x14ac:dyDescent="0.2">
      <c r="A1238" s="11" t="str">
        <f>IF('Anterior-TXT'!A1259&lt;&gt;"",LEFT('Anterior-TXT'!A1259,15),"")</f>
        <v/>
      </c>
      <c r="B1238" s="11" t="str">
        <f>IF('Anterior-TXT'!A1259&lt;&gt;"",RIGHT(LEFT('Anterior-TXT'!A1259,51),34),"")</f>
        <v/>
      </c>
      <c r="C1238" s="12" t="str">
        <f>IF('Anterior-TXT'!A1259&lt;&gt;"",VALUE(RIGHT(LEFT('Anterior-TXT'!A1259,75),23)),"")</f>
        <v/>
      </c>
      <c r="D1238" s="11" t="str">
        <f>IF('Anterior-TXT'!A1259&lt;&gt;"",RIGHT(LEFT('Anterior-TXT'!A1259,77),1),"")</f>
        <v/>
      </c>
      <c r="E1238" s="13" t="str">
        <f>IF('Anterior-TXT'!A1259&lt;&gt;"",IF(MOD(VALUE(LEFT(A1238,1)),2)=1,IF(D1238="D",C1238,-C1238),IF(D1238="C",C1238,-C1238)),"")</f>
        <v/>
      </c>
    </row>
    <row r="1239" spans="1:5" x14ac:dyDescent="0.2">
      <c r="A1239" s="11" t="str">
        <f>IF('Anterior-TXT'!A1260&lt;&gt;"",LEFT('Anterior-TXT'!A1260,15),"")</f>
        <v/>
      </c>
      <c r="B1239" s="11" t="str">
        <f>IF('Anterior-TXT'!A1260&lt;&gt;"",RIGHT(LEFT('Anterior-TXT'!A1260,51),34),"")</f>
        <v/>
      </c>
      <c r="C1239" s="12" t="str">
        <f>IF('Anterior-TXT'!A1260&lt;&gt;"",VALUE(RIGHT(LEFT('Anterior-TXT'!A1260,75),23)),"")</f>
        <v/>
      </c>
      <c r="D1239" s="11" t="str">
        <f>IF('Anterior-TXT'!A1260&lt;&gt;"",RIGHT(LEFT('Anterior-TXT'!A1260,77),1),"")</f>
        <v/>
      </c>
      <c r="E1239" s="13" t="str">
        <f>IF('Anterior-TXT'!A1260&lt;&gt;"",IF(MOD(VALUE(LEFT(A1239,1)),2)=1,IF(D1239="D",C1239,-C1239),IF(D1239="C",C1239,-C1239)),"")</f>
        <v/>
      </c>
    </row>
    <row r="1240" spans="1:5" x14ac:dyDescent="0.2">
      <c r="A1240" s="11" t="str">
        <f>IF('Anterior-TXT'!A1261&lt;&gt;"",LEFT('Anterior-TXT'!A1261,15),"")</f>
        <v/>
      </c>
      <c r="B1240" s="11" t="str">
        <f>IF('Anterior-TXT'!A1261&lt;&gt;"",RIGHT(LEFT('Anterior-TXT'!A1261,51),34),"")</f>
        <v/>
      </c>
      <c r="C1240" s="12" t="str">
        <f>IF('Anterior-TXT'!A1261&lt;&gt;"",VALUE(RIGHT(LEFT('Anterior-TXT'!A1261,75),23)),"")</f>
        <v/>
      </c>
      <c r="D1240" s="11" t="str">
        <f>IF('Anterior-TXT'!A1261&lt;&gt;"",RIGHT(LEFT('Anterior-TXT'!A1261,77),1),"")</f>
        <v/>
      </c>
      <c r="E1240" s="13" t="str">
        <f>IF('Anterior-TXT'!A1261&lt;&gt;"",IF(MOD(VALUE(LEFT(A1240,1)),2)=1,IF(D1240="D",C1240,-C1240),IF(D1240="C",C1240,-C1240)),"")</f>
        <v/>
      </c>
    </row>
    <row r="1241" spans="1:5" x14ac:dyDescent="0.2">
      <c r="A1241" s="11" t="str">
        <f>IF('Anterior-TXT'!A1262&lt;&gt;"",LEFT('Anterior-TXT'!A1262,15),"")</f>
        <v/>
      </c>
      <c r="B1241" s="11" t="str">
        <f>IF('Anterior-TXT'!A1262&lt;&gt;"",RIGHT(LEFT('Anterior-TXT'!A1262,51),34),"")</f>
        <v/>
      </c>
      <c r="C1241" s="12" t="str">
        <f>IF('Anterior-TXT'!A1262&lt;&gt;"",VALUE(RIGHT(LEFT('Anterior-TXT'!A1262,75),23)),"")</f>
        <v/>
      </c>
      <c r="D1241" s="11" t="str">
        <f>IF('Anterior-TXT'!A1262&lt;&gt;"",RIGHT(LEFT('Anterior-TXT'!A1262,77),1),"")</f>
        <v/>
      </c>
      <c r="E1241" s="13" t="str">
        <f>IF('Anterior-TXT'!A1262&lt;&gt;"",IF(MOD(VALUE(LEFT(A1241,1)),2)=1,IF(D1241="D",C1241,-C1241),IF(D1241="C",C1241,-C1241)),"")</f>
        <v/>
      </c>
    </row>
    <row r="1242" spans="1:5" x14ac:dyDescent="0.2">
      <c r="A1242" s="11" t="str">
        <f>IF('Anterior-TXT'!A1263&lt;&gt;"",LEFT('Anterior-TXT'!A1263,15),"")</f>
        <v/>
      </c>
      <c r="B1242" s="11" t="str">
        <f>IF('Anterior-TXT'!A1263&lt;&gt;"",RIGHT(LEFT('Anterior-TXT'!A1263,51),34),"")</f>
        <v/>
      </c>
      <c r="C1242" s="12" t="str">
        <f>IF('Anterior-TXT'!A1263&lt;&gt;"",VALUE(RIGHT(LEFT('Anterior-TXT'!A1263,75),23)),"")</f>
        <v/>
      </c>
      <c r="D1242" s="11" t="str">
        <f>IF('Anterior-TXT'!A1263&lt;&gt;"",RIGHT(LEFT('Anterior-TXT'!A1263,77),1),"")</f>
        <v/>
      </c>
      <c r="E1242" s="13" t="str">
        <f>IF('Anterior-TXT'!A1263&lt;&gt;"",IF(MOD(VALUE(LEFT(A1242,1)),2)=1,IF(D1242="D",C1242,-C1242),IF(D1242="C",C1242,-C1242)),"")</f>
        <v/>
      </c>
    </row>
    <row r="1243" spans="1:5" x14ac:dyDescent="0.2">
      <c r="A1243" s="11" t="str">
        <f>IF('Anterior-TXT'!A1264&lt;&gt;"",LEFT('Anterior-TXT'!A1264,15),"")</f>
        <v/>
      </c>
      <c r="B1243" s="11" t="str">
        <f>IF('Anterior-TXT'!A1264&lt;&gt;"",RIGHT(LEFT('Anterior-TXT'!A1264,51),34),"")</f>
        <v/>
      </c>
      <c r="C1243" s="12" t="str">
        <f>IF('Anterior-TXT'!A1264&lt;&gt;"",VALUE(RIGHT(LEFT('Anterior-TXT'!A1264,75),23)),"")</f>
        <v/>
      </c>
      <c r="D1243" s="11" t="str">
        <f>IF('Anterior-TXT'!A1264&lt;&gt;"",RIGHT(LEFT('Anterior-TXT'!A1264,77),1),"")</f>
        <v/>
      </c>
      <c r="E1243" s="13" t="str">
        <f>IF('Anterior-TXT'!A1264&lt;&gt;"",IF(MOD(VALUE(LEFT(A1243,1)),2)=1,IF(D1243="D",C1243,-C1243),IF(D1243="C",C1243,-C1243)),"")</f>
        <v/>
      </c>
    </row>
    <row r="1244" spans="1:5" x14ac:dyDescent="0.2">
      <c r="A1244" s="11" t="str">
        <f>IF('Anterior-TXT'!A1265&lt;&gt;"",LEFT('Anterior-TXT'!A1265,15),"")</f>
        <v/>
      </c>
      <c r="B1244" s="11" t="str">
        <f>IF('Anterior-TXT'!A1265&lt;&gt;"",RIGHT(LEFT('Anterior-TXT'!A1265,51),34),"")</f>
        <v/>
      </c>
      <c r="C1244" s="12" t="str">
        <f>IF('Anterior-TXT'!A1265&lt;&gt;"",VALUE(RIGHT(LEFT('Anterior-TXT'!A1265,75),23)),"")</f>
        <v/>
      </c>
      <c r="D1244" s="11" t="str">
        <f>IF('Anterior-TXT'!A1265&lt;&gt;"",RIGHT(LEFT('Anterior-TXT'!A1265,77),1),"")</f>
        <v/>
      </c>
      <c r="E1244" s="13" t="str">
        <f>IF('Anterior-TXT'!A1265&lt;&gt;"",IF(MOD(VALUE(LEFT(A1244,1)),2)=1,IF(D1244="D",C1244,-C1244),IF(D1244="C",C1244,-C1244)),"")</f>
        <v/>
      </c>
    </row>
    <row r="1245" spans="1:5" x14ac:dyDescent="0.2">
      <c r="A1245" s="11" t="str">
        <f>IF('Anterior-TXT'!A1266&lt;&gt;"",LEFT('Anterior-TXT'!A1266,15),"")</f>
        <v/>
      </c>
      <c r="B1245" s="11" t="str">
        <f>IF('Anterior-TXT'!A1266&lt;&gt;"",RIGHT(LEFT('Anterior-TXT'!A1266,51),34),"")</f>
        <v/>
      </c>
      <c r="C1245" s="12" t="str">
        <f>IF('Anterior-TXT'!A1266&lt;&gt;"",VALUE(RIGHT(LEFT('Anterior-TXT'!A1266,75),23)),"")</f>
        <v/>
      </c>
      <c r="D1245" s="11" t="str">
        <f>IF('Anterior-TXT'!A1266&lt;&gt;"",RIGHT(LEFT('Anterior-TXT'!A1266,77),1),"")</f>
        <v/>
      </c>
      <c r="E1245" s="13" t="str">
        <f>IF('Anterior-TXT'!A1266&lt;&gt;"",IF(MOD(VALUE(LEFT(A1245,1)),2)=1,IF(D1245="D",C1245,-C1245),IF(D1245="C",C1245,-C1245)),"")</f>
        <v/>
      </c>
    </row>
    <row r="1246" spans="1:5" x14ac:dyDescent="0.2">
      <c r="A1246" s="11" t="str">
        <f>IF('Anterior-TXT'!A1267&lt;&gt;"",LEFT('Anterior-TXT'!A1267,15),"")</f>
        <v/>
      </c>
      <c r="B1246" s="11" t="str">
        <f>IF('Anterior-TXT'!A1267&lt;&gt;"",RIGHT(LEFT('Anterior-TXT'!A1267,51),34),"")</f>
        <v/>
      </c>
      <c r="C1246" s="12" t="str">
        <f>IF('Anterior-TXT'!A1267&lt;&gt;"",VALUE(RIGHT(LEFT('Anterior-TXT'!A1267,75),23)),"")</f>
        <v/>
      </c>
      <c r="D1246" s="11" t="str">
        <f>IF('Anterior-TXT'!A1267&lt;&gt;"",RIGHT(LEFT('Anterior-TXT'!A1267,77),1),"")</f>
        <v/>
      </c>
      <c r="E1246" s="13" t="str">
        <f>IF('Anterior-TXT'!A1267&lt;&gt;"",IF(MOD(VALUE(LEFT(A1246,1)),2)=1,IF(D1246="D",C1246,-C1246),IF(D1246="C",C1246,-C1246)),"")</f>
        <v/>
      </c>
    </row>
    <row r="1247" spans="1:5" x14ac:dyDescent="0.2">
      <c r="A1247" s="11" t="str">
        <f>IF('Anterior-TXT'!A1268&lt;&gt;"",LEFT('Anterior-TXT'!A1268,15),"")</f>
        <v/>
      </c>
      <c r="B1247" s="11" t="str">
        <f>IF('Anterior-TXT'!A1268&lt;&gt;"",RIGHT(LEFT('Anterior-TXT'!A1268,51),34),"")</f>
        <v/>
      </c>
      <c r="C1247" s="12" t="str">
        <f>IF('Anterior-TXT'!A1268&lt;&gt;"",VALUE(RIGHT(LEFT('Anterior-TXT'!A1268,75),23)),"")</f>
        <v/>
      </c>
      <c r="D1247" s="11" t="str">
        <f>IF('Anterior-TXT'!A1268&lt;&gt;"",RIGHT(LEFT('Anterior-TXT'!A1268,77),1),"")</f>
        <v/>
      </c>
      <c r="E1247" s="13" t="str">
        <f>IF('Anterior-TXT'!A1268&lt;&gt;"",IF(MOD(VALUE(LEFT(A1247,1)),2)=1,IF(D1247="D",C1247,-C1247),IF(D1247="C",C1247,-C1247)),"")</f>
        <v/>
      </c>
    </row>
    <row r="1248" spans="1:5" x14ac:dyDescent="0.2">
      <c r="A1248" s="11" t="str">
        <f>IF('Anterior-TXT'!A1269&lt;&gt;"",LEFT('Anterior-TXT'!A1269,15),"")</f>
        <v/>
      </c>
      <c r="B1248" s="11" t="str">
        <f>IF('Anterior-TXT'!A1269&lt;&gt;"",RIGHT(LEFT('Anterior-TXT'!A1269,51),34),"")</f>
        <v/>
      </c>
      <c r="C1248" s="12" t="str">
        <f>IF('Anterior-TXT'!A1269&lt;&gt;"",VALUE(RIGHT(LEFT('Anterior-TXT'!A1269,75),23)),"")</f>
        <v/>
      </c>
      <c r="D1248" s="11" t="str">
        <f>IF('Anterior-TXT'!A1269&lt;&gt;"",RIGHT(LEFT('Anterior-TXT'!A1269,77),1),"")</f>
        <v/>
      </c>
      <c r="E1248" s="13" t="str">
        <f>IF('Anterior-TXT'!A1269&lt;&gt;"",IF(MOD(VALUE(LEFT(A1248,1)),2)=1,IF(D1248="D",C1248,-C1248),IF(D1248="C",C1248,-C1248)),"")</f>
        <v/>
      </c>
    </row>
    <row r="1249" spans="1:5" x14ac:dyDescent="0.2">
      <c r="A1249" s="11" t="str">
        <f>IF('Anterior-TXT'!A1270&lt;&gt;"",LEFT('Anterior-TXT'!A1270,15),"")</f>
        <v/>
      </c>
      <c r="B1249" s="11" t="str">
        <f>IF('Anterior-TXT'!A1270&lt;&gt;"",RIGHT(LEFT('Anterior-TXT'!A1270,51),34),"")</f>
        <v/>
      </c>
      <c r="C1249" s="12" t="str">
        <f>IF('Anterior-TXT'!A1270&lt;&gt;"",VALUE(RIGHT(LEFT('Anterior-TXT'!A1270,75),23)),"")</f>
        <v/>
      </c>
      <c r="D1249" s="11" t="str">
        <f>IF('Anterior-TXT'!A1270&lt;&gt;"",RIGHT(LEFT('Anterior-TXT'!A1270,77),1),"")</f>
        <v/>
      </c>
      <c r="E1249" s="13" t="str">
        <f>IF('Anterior-TXT'!A1270&lt;&gt;"",IF(MOD(VALUE(LEFT(A1249,1)),2)=1,IF(D1249="D",C1249,-C1249),IF(D1249="C",C1249,-C1249)),"")</f>
        <v/>
      </c>
    </row>
    <row r="1250" spans="1:5" x14ac:dyDescent="0.2">
      <c r="A1250" s="11" t="str">
        <f>IF('Anterior-TXT'!A1271&lt;&gt;"",LEFT('Anterior-TXT'!A1271,15),"")</f>
        <v/>
      </c>
      <c r="B1250" s="11" t="str">
        <f>IF('Anterior-TXT'!A1271&lt;&gt;"",RIGHT(LEFT('Anterior-TXT'!A1271,51),34),"")</f>
        <v/>
      </c>
      <c r="C1250" s="12" t="str">
        <f>IF('Anterior-TXT'!A1271&lt;&gt;"",VALUE(RIGHT(LEFT('Anterior-TXT'!A1271,75),23)),"")</f>
        <v/>
      </c>
      <c r="D1250" s="11" t="str">
        <f>IF('Anterior-TXT'!A1271&lt;&gt;"",RIGHT(LEFT('Anterior-TXT'!A1271,77),1),"")</f>
        <v/>
      </c>
      <c r="E1250" s="13" t="str">
        <f>IF('Anterior-TXT'!A1271&lt;&gt;"",IF(MOD(VALUE(LEFT(A1250,1)),2)=1,IF(D1250="D",C1250,-C1250),IF(D1250="C",C1250,-C1250)),"")</f>
        <v/>
      </c>
    </row>
    <row r="1251" spans="1:5" x14ac:dyDescent="0.2">
      <c r="A1251" s="11" t="str">
        <f>IF('Anterior-TXT'!A1272&lt;&gt;"",LEFT('Anterior-TXT'!A1272,15),"")</f>
        <v/>
      </c>
      <c r="B1251" s="11" t="str">
        <f>IF('Anterior-TXT'!A1272&lt;&gt;"",RIGHT(LEFT('Anterior-TXT'!A1272,51),34),"")</f>
        <v/>
      </c>
      <c r="C1251" s="12" t="str">
        <f>IF('Anterior-TXT'!A1272&lt;&gt;"",VALUE(RIGHT(LEFT('Anterior-TXT'!A1272,75),23)),"")</f>
        <v/>
      </c>
      <c r="D1251" s="11" t="str">
        <f>IF('Anterior-TXT'!A1272&lt;&gt;"",RIGHT(LEFT('Anterior-TXT'!A1272,77),1),"")</f>
        <v/>
      </c>
      <c r="E1251" s="13" t="str">
        <f>IF('Anterior-TXT'!A1272&lt;&gt;"",IF(MOD(VALUE(LEFT(A1251,1)),2)=1,IF(D1251="D",C1251,-C1251),IF(D1251="C",C1251,-C1251)),"")</f>
        <v/>
      </c>
    </row>
    <row r="1252" spans="1:5" x14ac:dyDescent="0.2">
      <c r="A1252" s="11" t="str">
        <f>IF('Anterior-TXT'!A1273&lt;&gt;"",LEFT('Anterior-TXT'!A1273,15),"")</f>
        <v/>
      </c>
      <c r="B1252" s="11" t="str">
        <f>IF('Anterior-TXT'!A1273&lt;&gt;"",RIGHT(LEFT('Anterior-TXT'!A1273,51),34),"")</f>
        <v/>
      </c>
      <c r="C1252" s="12" t="str">
        <f>IF('Anterior-TXT'!A1273&lt;&gt;"",VALUE(RIGHT(LEFT('Anterior-TXT'!A1273,75),23)),"")</f>
        <v/>
      </c>
      <c r="D1252" s="11" t="str">
        <f>IF('Anterior-TXT'!A1273&lt;&gt;"",RIGHT(LEFT('Anterior-TXT'!A1273,77),1),"")</f>
        <v/>
      </c>
      <c r="E1252" s="13" t="str">
        <f>IF('Anterior-TXT'!A1273&lt;&gt;"",IF(MOD(VALUE(LEFT(A1252,1)),2)=1,IF(D1252="D",C1252,-C1252),IF(D1252="C",C1252,-C1252)),"")</f>
        <v/>
      </c>
    </row>
    <row r="1253" spans="1:5" x14ac:dyDescent="0.2">
      <c r="A1253" s="11" t="str">
        <f>IF('Anterior-TXT'!A1274&lt;&gt;"",LEFT('Anterior-TXT'!A1274,15),"")</f>
        <v/>
      </c>
      <c r="B1253" s="11" t="str">
        <f>IF('Anterior-TXT'!A1274&lt;&gt;"",RIGHT(LEFT('Anterior-TXT'!A1274,51),34),"")</f>
        <v/>
      </c>
      <c r="C1253" s="12" t="str">
        <f>IF('Anterior-TXT'!A1274&lt;&gt;"",VALUE(RIGHT(LEFT('Anterior-TXT'!A1274,75),23)),"")</f>
        <v/>
      </c>
      <c r="D1253" s="11" t="str">
        <f>IF('Anterior-TXT'!A1274&lt;&gt;"",RIGHT(LEFT('Anterior-TXT'!A1274,77),1),"")</f>
        <v/>
      </c>
      <c r="E1253" s="13" t="str">
        <f>IF('Anterior-TXT'!A1274&lt;&gt;"",IF(MOD(VALUE(LEFT(A1253,1)),2)=1,IF(D1253="D",C1253,-C1253),IF(D1253="C",C1253,-C1253)),"")</f>
        <v/>
      </c>
    </row>
    <row r="1254" spans="1:5" x14ac:dyDescent="0.2">
      <c r="A1254" s="11" t="str">
        <f>IF('Anterior-TXT'!A1275&lt;&gt;"",LEFT('Anterior-TXT'!A1275,15),"")</f>
        <v/>
      </c>
      <c r="B1254" s="11" t="str">
        <f>IF('Anterior-TXT'!A1275&lt;&gt;"",RIGHT(LEFT('Anterior-TXT'!A1275,51),34),"")</f>
        <v/>
      </c>
      <c r="C1254" s="12" t="str">
        <f>IF('Anterior-TXT'!A1275&lt;&gt;"",VALUE(RIGHT(LEFT('Anterior-TXT'!A1275,75),23)),"")</f>
        <v/>
      </c>
      <c r="D1254" s="11" t="str">
        <f>IF('Anterior-TXT'!A1275&lt;&gt;"",RIGHT(LEFT('Anterior-TXT'!A1275,77),1),"")</f>
        <v/>
      </c>
      <c r="E1254" s="13" t="str">
        <f>IF('Anterior-TXT'!A1275&lt;&gt;"",IF(MOD(VALUE(LEFT(A1254,1)),2)=1,IF(D1254="D",C1254,-C1254),IF(D1254="C",C1254,-C1254)),"")</f>
        <v/>
      </c>
    </row>
    <row r="1255" spans="1:5" x14ac:dyDescent="0.2">
      <c r="A1255" s="11" t="str">
        <f>IF('Anterior-TXT'!A1276&lt;&gt;"",LEFT('Anterior-TXT'!A1276,15),"")</f>
        <v/>
      </c>
      <c r="B1255" s="11" t="str">
        <f>IF('Anterior-TXT'!A1276&lt;&gt;"",RIGHT(LEFT('Anterior-TXT'!A1276,51),34),"")</f>
        <v/>
      </c>
      <c r="C1255" s="12" t="str">
        <f>IF('Anterior-TXT'!A1276&lt;&gt;"",VALUE(RIGHT(LEFT('Anterior-TXT'!A1276,75),23)),"")</f>
        <v/>
      </c>
      <c r="D1255" s="11" t="str">
        <f>IF('Anterior-TXT'!A1276&lt;&gt;"",RIGHT(LEFT('Anterior-TXT'!A1276,77),1),"")</f>
        <v/>
      </c>
      <c r="E1255" s="13" t="str">
        <f>IF('Anterior-TXT'!A1276&lt;&gt;"",IF(MOD(VALUE(LEFT(A1255,1)),2)=1,IF(D1255="D",C1255,-C1255),IF(D1255="C",C1255,-C1255)),"")</f>
        <v/>
      </c>
    </row>
    <row r="1256" spans="1:5" x14ac:dyDescent="0.2">
      <c r="A1256" s="11" t="str">
        <f>IF('Anterior-TXT'!A1277&lt;&gt;"",LEFT('Anterior-TXT'!A1277,15),"")</f>
        <v/>
      </c>
      <c r="B1256" s="11" t="str">
        <f>IF('Anterior-TXT'!A1277&lt;&gt;"",RIGHT(LEFT('Anterior-TXT'!A1277,51),34),"")</f>
        <v/>
      </c>
      <c r="C1256" s="12" t="str">
        <f>IF('Anterior-TXT'!A1277&lt;&gt;"",VALUE(RIGHT(LEFT('Anterior-TXT'!A1277,75),23)),"")</f>
        <v/>
      </c>
      <c r="D1256" s="11" t="str">
        <f>IF('Anterior-TXT'!A1277&lt;&gt;"",RIGHT(LEFT('Anterior-TXT'!A1277,77),1),"")</f>
        <v/>
      </c>
      <c r="E1256" s="13" t="str">
        <f>IF('Anterior-TXT'!A1277&lt;&gt;"",IF(MOD(VALUE(LEFT(A1256,1)),2)=1,IF(D1256="D",C1256,-C1256),IF(D1256="C",C1256,-C1256)),"")</f>
        <v/>
      </c>
    </row>
    <row r="1257" spans="1:5" x14ac:dyDescent="0.2">
      <c r="A1257" s="11" t="str">
        <f>IF('Anterior-TXT'!A1278&lt;&gt;"",LEFT('Anterior-TXT'!A1278,15),"")</f>
        <v/>
      </c>
      <c r="B1257" s="11" t="str">
        <f>IF('Anterior-TXT'!A1278&lt;&gt;"",RIGHT(LEFT('Anterior-TXT'!A1278,51),34),"")</f>
        <v/>
      </c>
      <c r="C1257" s="12" t="str">
        <f>IF('Anterior-TXT'!A1278&lt;&gt;"",VALUE(RIGHT(LEFT('Anterior-TXT'!A1278,75),23)),"")</f>
        <v/>
      </c>
      <c r="D1257" s="11" t="str">
        <f>IF('Anterior-TXT'!A1278&lt;&gt;"",RIGHT(LEFT('Anterior-TXT'!A1278,77),1),"")</f>
        <v/>
      </c>
      <c r="E1257" s="13" t="str">
        <f>IF('Anterior-TXT'!A1278&lt;&gt;"",IF(MOD(VALUE(LEFT(A1257,1)),2)=1,IF(D1257="D",C1257,-C1257),IF(D1257="C",C1257,-C1257)),"")</f>
        <v/>
      </c>
    </row>
    <row r="1258" spans="1:5" x14ac:dyDescent="0.2">
      <c r="A1258" s="11" t="str">
        <f>IF('Anterior-TXT'!A1279&lt;&gt;"",LEFT('Anterior-TXT'!A1279,15),"")</f>
        <v/>
      </c>
      <c r="B1258" s="11" t="str">
        <f>IF('Anterior-TXT'!A1279&lt;&gt;"",RIGHT(LEFT('Anterior-TXT'!A1279,51),34),"")</f>
        <v/>
      </c>
      <c r="C1258" s="12" t="str">
        <f>IF('Anterior-TXT'!A1279&lt;&gt;"",VALUE(RIGHT(LEFT('Anterior-TXT'!A1279,75),23)),"")</f>
        <v/>
      </c>
      <c r="D1258" s="11" t="str">
        <f>IF('Anterior-TXT'!A1279&lt;&gt;"",RIGHT(LEFT('Anterior-TXT'!A1279,77),1),"")</f>
        <v/>
      </c>
      <c r="E1258" s="13" t="str">
        <f>IF('Anterior-TXT'!A1279&lt;&gt;"",IF(MOD(VALUE(LEFT(A1258,1)),2)=1,IF(D1258="D",C1258,-C1258),IF(D1258="C",C1258,-C1258)),"")</f>
        <v/>
      </c>
    </row>
    <row r="1259" spans="1:5" x14ac:dyDescent="0.2">
      <c r="A1259" s="11" t="str">
        <f>IF('Anterior-TXT'!A1280&lt;&gt;"",LEFT('Anterior-TXT'!A1280,15),"")</f>
        <v/>
      </c>
      <c r="B1259" s="11" t="str">
        <f>IF('Anterior-TXT'!A1280&lt;&gt;"",RIGHT(LEFT('Anterior-TXT'!A1280,51),34),"")</f>
        <v/>
      </c>
      <c r="C1259" s="12" t="str">
        <f>IF('Anterior-TXT'!A1280&lt;&gt;"",VALUE(RIGHT(LEFT('Anterior-TXT'!A1280,75),23)),"")</f>
        <v/>
      </c>
      <c r="D1259" s="11" t="str">
        <f>IF('Anterior-TXT'!A1280&lt;&gt;"",RIGHT(LEFT('Anterior-TXT'!A1280,77),1),"")</f>
        <v/>
      </c>
      <c r="E1259" s="13" t="str">
        <f>IF('Anterior-TXT'!A1280&lt;&gt;"",IF(MOD(VALUE(LEFT(A1259,1)),2)=1,IF(D1259="D",C1259,-C1259),IF(D1259="C",C1259,-C1259)),"")</f>
        <v/>
      </c>
    </row>
    <row r="1260" spans="1:5" x14ac:dyDescent="0.2">
      <c r="A1260" s="11" t="str">
        <f>IF('Anterior-TXT'!A1281&lt;&gt;"",LEFT('Anterior-TXT'!A1281,15),"")</f>
        <v/>
      </c>
      <c r="B1260" s="11" t="str">
        <f>IF('Anterior-TXT'!A1281&lt;&gt;"",RIGHT(LEFT('Anterior-TXT'!A1281,51),34),"")</f>
        <v/>
      </c>
      <c r="C1260" s="12" t="str">
        <f>IF('Anterior-TXT'!A1281&lt;&gt;"",VALUE(RIGHT(LEFT('Anterior-TXT'!A1281,75),23)),"")</f>
        <v/>
      </c>
      <c r="D1260" s="11" t="str">
        <f>IF('Anterior-TXT'!A1281&lt;&gt;"",RIGHT(LEFT('Anterior-TXT'!A1281,77),1),"")</f>
        <v/>
      </c>
      <c r="E1260" s="13" t="str">
        <f>IF('Anterior-TXT'!A1281&lt;&gt;"",IF(MOD(VALUE(LEFT(A1260,1)),2)=1,IF(D1260="D",C1260,-C1260),IF(D1260="C",C1260,-C1260)),"")</f>
        <v/>
      </c>
    </row>
    <row r="1261" spans="1:5" x14ac:dyDescent="0.2">
      <c r="A1261" s="11" t="str">
        <f>IF('Anterior-TXT'!A1282&lt;&gt;"",LEFT('Anterior-TXT'!A1282,15),"")</f>
        <v/>
      </c>
      <c r="B1261" s="11" t="str">
        <f>IF('Anterior-TXT'!A1282&lt;&gt;"",RIGHT(LEFT('Anterior-TXT'!A1282,51),34),"")</f>
        <v/>
      </c>
      <c r="C1261" s="12" t="str">
        <f>IF('Anterior-TXT'!A1282&lt;&gt;"",VALUE(RIGHT(LEFT('Anterior-TXT'!A1282,75),23)),"")</f>
        <v/>
      </c>
      <c r="D1261" s="11" t="str">
        <f>IF('Anterior-TXT'!A1282&lt;&gt;"",RIGHT(LEFT('Anterior-TXT'!A1282,77),1),"")</f>
        <v/>
      </c>
      <c r="E1261" s="13" t="str">
        <f>IF('Anterior-TXT'!A1282&lt;&gt;"",IF(MOD(VALUE(LEFT(A1261,1)),2)=1,IF(D1261="D",C1261,-C1261),IF(D1261="C",C1261,-C1261)),"")</f>
        <v/>
      </c>
    </row>
    <row r="1262" spans="1:5" x14ac:dyDescent="0.2">
      <c r="A1262" s="11" t="str">
        <f>IF('Anterior-TXT'!A1283&lt;&gt;"",LEFT('Anterior-TXT'!A1283,15),"")</f>
        <v/>
      </c>
      <c r="B1262" s="11" t="str">
        <f>IF('Anterior-TXT'!A1283&lt;&gt;"",RIGHT(LEFT('Anterior-TXT'!A1283,51),34),"")</f>
        <v/>
      </c>
      <c r="C1262" s="12" t="str">
        <f>IF('Anterior-TXT'!A1283&lt;&gt;"",VALUE(RIGHT(LEFT('Anterior-TXT'!A1283,75),23)),"")</f>
        <v/>
      </c>
      <c r="D1262" s="11" t="str">
        <f>IF('Anterior-TXT'!A1283&lt;&gt;"",RIGHT(LEFT('Anterior-TXT'!A1283,77),1),"")</f>
        <v/>
      </c>
      <c r="E1262" s="13" t="str">
        <f>IF('Anterior-TXT'!A1283&lt;&gt;"",IF(MOD(VALUE(LEFT(A1262,1)),2)=1,IF(D1262="D",C1262,-C1262),IF(D1262="C",C1262,-C1262)),"")</f>
        <v/>
      </c>
    </row>
    <row r="1263" spans="1:5" x14ac:dyDescent="0.2">
      <c r="A1263" s="11" t="str">
        <f>IF('Anterior-TXT'!A1284&lt;&gt;"",LEFT('Anterior-TXT'!A1284,15),"")</f>
        <v/>
      </c>
      <c r="B1263" s="11" t="str">
        <f>IF('Anterior-TXT'!A1284&lt;&gt;"",RIGHT(LEFT('Anterior-TXT'!A1284,51),34),"")</f>
        <v/>
      </c>
      <c r="C1263" s="12" t="str">
        <f>IF('Anterior-TXT'!A1284&lt;&gt;"",VALUE(RIGHT(LEFT('Anterior-TXT'!A1284,75),23)),"")</f>
        <v/>
      </c>
      <c r="D1263" s="11" t="str">
        <f>IF('Anterior-TXT'!A1284&lt;&gt;"",RIGHT(LEFT('Anterior-TXT'!A1284,77),1),"")</f>
        <v/>
      </c>
      <c r="E1263" s="13" t="str">
        <f>IF('Anterior-TXT'!A1284&lt;&gt;"",IF(MOD(VALUE(LEFT(A1263,1)),2)=1,IF(D1263="D",C1263,-C1263),IF(D1263="C",C1263,-C1263)),"")</f>
        <v/>
      </c>
    </row>
    <row r="1264" spans="1:5" x14ac:dyDescent="0.2">
      <c r="A1264" s="11" t="str">
        <f>IF('Anterior-TXT'!A1285&lt;&gt;"",LEFT('Anterior-TXT'!A1285,15),"")</f>
        <v/>
      </c>
      <c r="B1264" s="11" t="str">
        <f>IF('Anterior-TXT'!A1285&lt;&gt;"",RIGHT(LEFT('Anterior-TXT'!A1285,51),34),"")</f>
        <v/>
      </c>
      <c r="C1264" s="12" t="str">
        <f>IF('Anterior-TXT'!A1285&lt;&gt;"",VALUE(RIGHT(LEFT('Anterior-TXT'!A1285,75),23)),"")</f>
        <v/>
      </c>
      <c r="D1264" s="11" t="str">
        <f>IF('Anterior-TXT'!A1285&lt;&gt;"",RIGHT(LEFT('Anterior-TXT'!A1285,77),1),"")</f>
        <v/>
      </c>
      <c r="E1264" s="13" t="str">
        <f>IF('Anterior-TXT'!A1285&lt;&gt;"",IF(MOD(VALUE(LEFT(A1264,1)),2)=1,IF(D1264="D",C1264,-C1264),IF(D1264="C",C1264,-C1264)),"")</f>
        <v/>
      </c>
    </row>
    <row r="1265" spans="1:5" x14ac:dyDescent="0.2">
      <c r="A1265" s="11" t="str">
        <f>IF('Anterior-TXT'!A1286&lt;&gt;"",LEFT('Anterior-TXT'!A1286,15),"")</f>
        <v/>
      </c>
      <c r="B1265" s="11" t="str">
        <f>IF('Anterior-TXT'!A1286&lt;&gt;"",RIGHT(LEFT('Anterior-TXT'!A1286,51),34),"")</f>
        <v/>
      </c>
      <c r="C1265" s="12" t="str">
        <f>IF('Anterior-TXT'!A1286&lt;&gt;"",VALUE(RIGHT(LEFT('Anterior-TXT'!A1286,75),23)),"")</f>
        <v/>
      </c>
      <c r="D1265" s="11" t="str">
        <f>IF('Anterior-TXT'!A1286&lt;&gt;"",RIGHT(LEFT('Anterior-TXT'!A1286,77),1),"")</f>
        <v/>
      </c>
      <c r="E1265" s="13" t="str">
        <f>IF('Anterior-TXT'!A1286&lt;&gt;"",IF(MOD(VALUE(LEFT(A1265,1)),2)=1,IF(D1265="D",C1265,-C1265),IF(D1265="C",C1265,-C1265)),"")</f>
        <v/>
      </c>
    </row>
    <row r="1266" spans="1:5" x14ac:dyDescent="0.2">
      <c r="A1266" s="11" t="str">
        <f>IF('Anterior-TXT'!A1287&lt;&gt;"",LEFT('Anterior-TXT'!A1287,15),"")</f>
        <v/>
      </c>
      <c r="B1266" s="11" t="str">
        <f>IF('Anterior-TXT'!A1287&lt;&gt;"",RIGHT(LEFT('Anterior-TXT'!A1287,51),34),"")</f>
        <v/>
      </c>
      <c r="C1266" s="12" t="str">
        <f>IF('Anterior-TXT'!A1287&lt;&gt;"",VALUE(RIGHT(LEFT('Anterior-TXT'!A1287,75),23)),"")</f>
        <v/>
      </c>
      <c r="D1266" s="11" t="str">
        <f>IF('Anterior-TXT'!A1287&lt;&gt;"",RIGHT(LEFT('Anterior-TXT'!A1287,77),1),"")</f>
        <v/>
      </c>
      <c r="E1266" s="13" t="str">
        <f>IF('Anterior-TXT'!A1287&lt;&gt;"",IF(MOD(VALUE(LEFT(A1266,1)),2)=1,IF(D1266="D",C1266,-C1266),IF(D1266="C",C1266,-C1266)),"")</f>
        <v/>
      </c>
    </row>
    <row r="1267" spans="1:5" x14ac:dyDescent="0.2">
      <c r="A1267" s="11" t="str">
        <f>IF('Anterior-TXT'!A1288&lt;&gt;"",LEFT('Anterior-TXT'!A1288,15),"")</f>
        <v/>
      </c>
      <c r="B1267" s="11" t="str">
        <f>IF('Anterior-TXT'!A1288&lt;&gt;"",RIGHT(LEFT('Anterior-TXT'!A1288,51),34),"")</f>
        <v/>
      </c>
      <c r="C1267" s="12" t="str">
        <f>IF('Anterior-TXT'!A1288&lt;&gt;"",VALUE(RIGHT(LEFT('Anterior-TXT'!A1288,75),23)),"")</f>
        <v/>
      </c>
      <c r="D1267" s="11" t="str">
        <f>IF('Anterior-TXT'!A1288&lt;&gt;"",RIGHT(LEFT('Anterior-TXT'!A1288,77),1),"")</f>
        <v/>
      </c>
      <c r="E1267" s="13" t="str">
        <f>IF('Anterior-TXT'!A1288&lt;&gt;"",IF(MOD(VALUE(LEFT(A1267,1)),2)=1,IF(D1267="D",C1267,-C1267),IF(D1267="C",C1267,-C1267)),"")</f>
        <v/>
      </c>
    </row>
    <row r="1268" spans="1:5" x14ac:dyDescent="0.2">
      <c r="A1268" s="11" t="str">
        <f>IF('Anterior-TXT'!A1289&lt;&gt;"",LEFT('Anterior-TXT'!A1289,15),"")</f>
        <v/>
      </c>
      <c r="B1268" s="11" t="str">
        <f>IF('Anterior-TXT'!A1289&lt;&gt;"",RIGHT(LEFT('Anterior-TXT'!A1289,51),34),"")</f>
        <v/>
      </c>
      <c r="C1268" s="12" t="str">
        <f>IF('Anterior-TXT'!A1289&lt;&gt;"",VALUE(RIGHT(LEFT('Anterior-TXT'!A1289,75),23)),"")</f>
        <v/>
      </c>
      <c r="D1268" s="11" t="str">
        <f>IF('Anterior-TXT'!A1289&lt;&gt;"",RIGHT(LEFT('Anterior-TXT'!A1289,77),1),"")</f>
        <v/>
      </c>
      <c r="E1268" s="13" t="str">
        <f>IF('Anterior-TXT'!A1289&lt;&gt;"",IF(MOD(VALUE(LEFT(A1268,1)),2)=1,IF(D1268="D",C1268,-C1268),IF(D1268="C",C1268,-C1268)),"")</f>
        <v/>
      </c>
    </row>
    <row r="1269" spans="1:5" x14ac:dyDescent="0.2">
      <c r="A1269" s="11" t="str">
        <f>IF('Anterior-TXT'!A1290&lt;&gt;"",LEFT('Anterior-TXT'!A1290,15),"")</f>
        <v/>
      </c>
      <c r="B1269" s="11" t="str">
        <f>IF('Anterior-TXT'!A1290&lt;&gt;"",RIGHT(LEFT('Anterior-TXT'!A1290,51),34),"")</f>
        <v/>
      </c>
      <c r="C1269" s="12" t="str">
        <f>IF('Anterior-TXT'!A1290&lt;&gt;"",VALUE(RIGHT(LEFT('Anterior-TXT'!A1290,75),23)),"")</f>
        <v/>
      </c>
      <c r="D1269" s="11" t="str">
        <f>IF('Anterior-TXT'!A1290&lt;&gt;"",RIGHT(LEFT('Anterior-TXT'!A1290,77),1),"")</f>
        <v/>
      </c>
      <c r="E1269" s="13" t="str">
        <f>IF('Anterior-TXT'!A1290&lt;&gt;"",IF(MOD(VALUE(LEFT(A1269,1)),2)=1,IF(D1269="D",C1269,-C1269),IF(D1269="C",C1269,-C1269)),"")</f>
        <v/>
      </c>
    </row>
    <row r="1270" spans="1:5" x14ac:dyDescent="0.2">
      <c r="A1270" s="11" t="str">
        <f>IF('Anterior-TXT'!A1291&lt;&gt;"",LEFT('Anterior-TXT'!A1291,15),"")</f>
        <v/>
      </c>
      <c r="B1270" s="11" t="str">
        <f>IF('Anterior-TXT'!A1291&lt;&gt;"",RIGHT(LEFT('Anterior-TXT'!A1291,51),34),"")</f>
        <v/>
      </c>
      <c r="C1270" s="12" t="str">
        <f>IF('Anterior-TXT'!A1291&lt;&gt;"",VALUE(RIGHT(LEFT('Anterior-TXT'!A1291,75),23)),"")</f>
        <v/>
      </c>
      <c r="D1270" s="11" t="str">
        <f>IF('Anterior-TXT'!A1291&lt;&gt;"",RIGHT(LEFT('Anterior-TXT'!A1291,77),1),"")</f>
        <v/>
      </c>
      <c r="E1270" s="13" t="str">
        <f>IF('Anterior-TXT'!A1291&lt;&gt;"",IF(MOD(VALUE(LEFT(A1270,1)),2)=1,IF(D1270="D",C1270,-C1270),IF(D1270="C",C1270,-C1270)),"")</f>
        <v/>
      </c>
    </row>
    <row r="1271" spans="1:5" x14ac:dyDescent="0.2">
      <c r="A1271" s="11" t="str">
        <f>IF('Anterior-TXT'!A1292&lt;&gt;"",LEFT('Anterior-TXT'!A1292,15),"")</f>
        <v/>
      </c>
      <c r="B1271" s="11" t="str">
        <f>IF('Anterior-TXT'!A1292&lt;&gt;"",RIGHT(LEFT('Anterior-TXT'!A1292,51),34),"")</f>
        <v/>
      </c>
      <c r="C1271" s="12" t="str">
        <f>IF('Anterior-TXT'!A1292&lt;&gt;"",VALUE(RIGHT(LEFT('Anterior-TXT'!A1292,75),23)),"")</f>
        <v/>
      </c>
      <c r="D1271" s="11" t="str">
        <f>IF('Anterior-TXT'!A1292&lt;&gt;"",RIGHT(LEFT('Anterior-TXT'!A1292,77),1),"")</f>
        <v/>
      </c>
      <c r="E1271" s="13" t="str">
        <f>IF('Anterior-TXT'!A1292&lt;&gt;"",IF(MOD(VALUE(LEFT(A1271,1)),2)=1,IF(D1271="D",C1271,-C1271),IF(D1271="C",C1271,-C1271)),"")</f>
        <v/>
      </c>
    </row>
    <row r="1272" spans="1:5" x14ac:dyDescent="0.2">
      <c r="A1272" s="11" t="str">
        <f>IF('Anterior-TXT'!A1293&lt;&gt;"",LEFT('Anterior-TXT'!A1293,15),"")</f>
        <v/>
      </c>
      <c r="B1272" s="11" t="str">
        <f>IF('Anterior-TXT'!A1293&lt;&gt;"",RIGHT(LEFT('Anterior-TXT'!A1293,51),34),"")</f>
        <v/>
      </c>
      <c r="C1272" s="12" t="str">
        <f>IF('Anterior-TXT'!A1293&lt;&gt;"",VALUE(RIGHT(LEFT('Anterior-TXT'!A1293,75),23)),"")</f>
        <v/>
      </c>
      <c r="D1272" s="11" t="str">
        <f>IF('Anterior-TXT'!A1293&lt;&gt;"",RIGHT(LEFT('Anterior-TXT'!A1293,77),1),"")</f>
        <v/>
      </c>
      <c r="E1272" s="13" t="str">
        <f>IF('Anterior-TXT'!A1293&lt;&gt;"",IF(MOD(VALUE(LEFT(A1272,1)),2)=1,IF(D1272="D",C1272,-C1272),IF(D1272="C",C1272,-C1272)),"")</f>
        <v/>
      </c>
    </row>
    <row r="1273" spans="1:5" x14ac:dyDescent="0.2">
      <c r="A1273" s="11" t="str">
        <f>IF('Anterior-TXT'!A1294&lt;&gt;"",LEFT('Anterior-TXT'!A1294,15),"")</f>
        <v/>
      </c>
      <c r="B1273" s="11" t="str">
        <f>IF('Anterior-TXT'!A1294&lt;&gt;"",RIGHT(LEFT('Anterior-TXT'!A1294,51),34),"")</f>
        <v/>
      </c>
      <c r="C1273" s="12" t="str">
        <f>IF('Anterior-TXT'!A1294&lt;&gt;"",VALUE(RIGHT(LEFT('Anterior-TXT'!A1294,75),23)),"")</f>
        <v/>
      </c>
      <c r="D1273" s="11" t="str">
        <f>IF('Anterior-TXT'!A1294&lt;&gt;"",RIGHT(LEFT('Anterior-TXT'!A1294,77),1),"")</f>
        <v/>
      </c>
      <c r="E1273" s="13" t="str">
        <f>IF('Anterior-TXT'!A1294&lt;&gt;"",IF(MOD(VALUE(LEFT(A1273,1)),2)=1,IF(D1273="D",C1273,-C1273),IF(D1273="C",C1273,-C1273)),"")</f>
        <v/>
      </c>
    </row>
    <row r="1274" spans="1:5" x14ac:dyDescent="0.2">
      <c r="A1274" s="11" t="str">
        <f>IF('Anterior-TXT'!A1295&lt;&gt;"",LEFT('Anterior-TXT'!A1295,15),"")</f>
        <v/>
      </c>
      <c r="B1274" s="11" t="str">
        <f>IF('Anterior-TXT'!A1295&lt;&gt;"",RIGHT(LEFT('Anterior-TXT'!A1295,51),34),"")</f>
        <v/>
      </c>
      <c r="C1274" s="12" t="str">
        <f>IF('Anterior-TXT'!A1295&lt;&gt;"",VALUE(RIGHT(LEFT('Anterior-TXT'!A1295,75),23)),"")</f>
        <v/>
      </c>
      <c r="D1274" s="11" t="str">
        <f>IF('Anterior-TXT'!A1295&lt;&gt;"",RIGHT(LEFT('Anterior-TXT'!A1295,77),1),"")</f>
        <v/>
      </c>
      <c r="E1274" s="13" t="str">
        <f>IF('Anterior-TXT'!A1295&lt;&gt;"",IF(MOD(VALUE(LEFT(A1274,1)),2)=1,IF(D1274="D",C1274,-C1274),IF(D1274="C",C1274,-C1274)),"")</f>
        <v/>
      </c>
    </row>
    <row r="1275" spans="1:5" x14ac:dyDescent="0.2">
      <c r="A1275" s="11" t="str">
        <f>IF('Anterior-TXT'!A1296&lt;&gt;"",LEFT('Anterior-TXT'!A1296,15),"")</f>
        <v/>
      </c>
      <c r="B1275" s="11" t="str">
        <f>IF('Anterior-TXT'!A1296&lt;&gt;"",RIGHT(LEFT('Anterior-TXT'!A1296,51),34),"")</f>
        <v/>
      </c>
      <c r="C1275" s="12" t="str">
        <f>IF('Anterior-TXT'!A1296&lt;&gt;"",VALUE(RIGHT(LEFT('Anterior-TXT'!A1296,75),23)),"")</f>
        <v/>
      </c>
      <c r="D1275" s="11" t="str">
        <f>IF('Anterior-TXT'!A1296&lt;&gt;"",RIGHT(LEFT('Anterior-TXT'!A1296,77),1),"")</f>
        <v/>
      </c>
      <c r="E1275" s="13" t="str">
        <f>IF('Anterior-TXT'!A1296&lt;&gt;"",IF(MOD(VALUE(LEFT(A1275,1)),2)=1,IF(D1275="D",C1275,-C1275),IF(D1275="C",C1275,-C1275)),"")</f>
        <v/>
      </c>
    </row>
    <row r="1276" spans="1:5" x14ac:dyDescent="0.2">
      <c r="A1276" s="11" t="str">
        <f>IF('Anterior-TXT'!A1297&lt;&gt;"",LEFT('Anterior-TXT'!A1297,15),"")</f>
        <v/>
      </c>
      <c r="B1276" s="11" t="str">
        <f>IF('Anterior-TXT'!A1297&lt;&gt;"",RIGHT(LEFT('Anterior-TXT'!A1297,51),34),"")</f>
        <v/>
      </c>
      <c r="C1276" s="12" t="str">
        <f>IF('Anterior-TXT'!A1297&lt;&gt;"",VALUE(RIGHT(LEFT('Anterior-TXT'!A1297,75),23)),"")</f>
        <v/>
      </c>
      <c r="D1276" s="11" t="str">
        <f>IF('Anterior-TXT'!A1297&lt;&gt;"",RIGHT(LEFT('Anterior-TXT'!A1297,77),1),"")</f>
        <v/>
      </c>
      <c r="E1276" s="13" t="str">
        <f>IF('Anterior-TXT'!A1297&lt;&gt;"",IF(MOD(VALUE(LEFT(A1276,1)),2)=1,IF(D1276="D",C1276,-C1276),IF(D1276="C",C1276,-C1276)),"")</f>
        <v/>
      </c>
    </row>
    <row r="1277" spans="1:5" x14ac:dyDescent="0.2">
      <c r="A1277" s="11" t="str">
        <f>IF('Anterior-TXT'!A1298&lt;&gt;"",LEFT('Anterior-TXT'!A1298,15),"")</f>
        <v/>
      </c>
      <c r="B1277" s="11" t="str">
        <f>IF('Anterior-TXT'!A1298&lt;&gt;"",RIGHT(LEFT('Anterior-TXT'!A1298,51),34),"")</f>
        <v/>
      </c>
      <c r="C1277" s="12" t="str">
        <f>IF('Anterior-TXT'!A1298&lt;&gt;"",VALUE(RIGHT(LEFT('Anterior-TXT'!A1298,75),23)),"")</f>
        <v/>
      </c>
      <c r="D1277" s="11" t="str">
        <f>IF('Anterior-TXT'!A1298&lt;&gt;"",RIGHT(LEFT('Anterior-TXT'!A1298,77),1),"")</f>
        <v/>
      </c>
      <c r="E1277" s="13" t="str">
        <f>IF('Anterior-TXT'!A1298&lt;&gt;"",IF(MOD(VALUE(LEFT(A1277,1)),2)=1,IF(D1277="D",C1277,-C1277),IF(D1277="C",C1277,-C1277)),"")</f>
        <v/>
      </c>
    </row>
    <row r="1278" spans="1:5" x14ac:dyDescent="0.2">
      <c r="A1278" s="11" t="str">
        <f>IF('Anterior-TXT'!A1299&lt;&gt;"",LEFT('Anterior-TXT'!A1299,15),"")</f>
        <v/>
      </c>
      <c r="B1278" s="11" t="str">
        <f>IF('Anterior-TXT'!A1299&lt;&gt;"",RIGHT(LEFT('Anterior-TXT'!A1299,51),34),"")</f>
        <v/>
      </c>
      <c r="C1278" s="12" t="str">
        <f>IF('Anterior-TXT'!A1299&lt;&gt;"",VALUE(RIGHT(LEFT('Anterior-TXT'!A1299,75),23)),"")</f>
        <v/>
      </c>
      <c r="D1278" s="11" t="str">
        <f>IF('Anterior-TXT'!A1299&lt;&gt;"",RIGHT(LEFT('Anterior-TXT'!A1299,77),1),"")</f>
        <v/>
      </c>
      <c r="E1278" s="13" t="str">
        <f>IF('Anterior-TXT'!A1299&lt;&gt;"",IF(MOD(VALUE(LEFT(A1278,1)),2)=1,IF(D1278="D",C1278,-C1278),IF(D1278="C",C1278,-C1278)),"")</f>
        <v/>
      </c>
    </row>
    <row r="1279" spans="1:5" x14ac:dyDescent="0.2">
      <c r="A1279" s="11" t="str">
        <f>IF('Anterior-TXT'!A1300&lt;&gt;"",LEFT('Anterior-TXT'!A1300,15),"")</f>
        <v/>
      </c>
      <c r="B1279" s="11" t="str">
        <f>IF('Anterior-TXT'!A1300&lt;&gt;"",RIGHT(LEFT('Anterior-TXT'!A1300,51),34),"")</f>
        <v/>
      </c>
      <c r="C1279" s="12" t="str">
        <f>IF('Anterior-TXT'!A1300&lt;&gt;"",VALUE(RIGHT(LEFT('Anterior-TXT'!A1300,75),23)),"")</f>
        <v/>
      </c>
      <c r="D1279" s="11" t="str">
        <f>IF('Anterior-TXT'!A1300&lt;&gt;"",RIGHT(LEFT('Anterior-TXT'!A1300,77),1),"")</f>
        <v/>
      </c>
      <c r="E1279" s="13" t="str">
        <f>IF('Anterior-TXT'!A1300&lt;&gt;"",IF(MOD(VALUE(LEFT(A1279,1)),2)=1,IF(D1279="D",C1279,-C1279),IF(D1279="C",C1279,-C1279)),"")</f>
        <v/>
      </c>
    </row>
    <row r="1280" spans="1:5" x14ac:dyDescent="0.2">
      <c r="A1280" s="11" t="str">
        <f>IF('Anterior-TXT'!A1301&lt;&gt;"",LEFT('Anterior-TXT'!A1301,15),"")</f>
        <v/>
      </c>
      <c r="B1280" s="11" t="str">
        <f>IF('Anterior-TXT'!A1301&lt;&gt;"",RIGHT(LEFT('Anterior-TXT'!A1301,51),34),"")</f>
        <v/>
      </c>
      <c r="C1280" s="12" t="str">
        <f>IF('Anterior-TXT'!A1301&lt;&gt;"",VALUE(RIGHT(LEFT('Anterior-TXT'!A1301,75),23)),"")</f>
        <v/>
      </c>
      <c r="D1280" s="11" t="str">
        <f>IF('Anterior-TXT'!A1301&lt;&gt;"",RIGHT(LEFT('Anterior-TXT'!A1301,77),1),"")</f>
        <v/>
      </c>
      <c r="E1280" s="13" t="str">
        <f>IF('Anterior-TXT'!A1301&lt;&gt;"",IF(MOD(VALUE(LEFT(A1280,1)),2)=1,IF(D1280="D",C1280,-C1280),IF(D1280="C",C1280,-C1280)),"")</f>
        <v/>
      </c>
    </row>
    <row r="1281" spans="1:5" x14ac:dyDescent="0.2">
      <c r="A1281" s="11" t="str">
        <f>IF('Anterior-TXT'!A1302&lt;&gt;"",LEFT('Anterior-TXT'!A1302,15),"")</f>
        <v/>
      </c>
      <c r="B1281" s="11" t="str">
        <f>IF('Anterior-TXT'!A1302&lt;&gt;"",RIGHT(LEFT('Anterior-TXT'!A1302,51),34),"")</f>
        <v/>
      </c>
      <c r="C1281" s="12" t="str">
        <f>IF('Anterior-TXT'!A1302&lt;&gt;"",VALUE(RIGHT(LEFT('Anterior-TXT'!A1302,75),23)),"")</f>
        <v/>
      </c>
      <c r="D1281" s="11" t="str">
        <f>IF('Anterior-TXT'!A1302&lt;&gt;"",RIGHT(LEFT('Anterior-TXT'!A1302,77),1),"")</f>
        <v/>
      </c>
      <c r="E1281" s="13" t="str">
        <f>IF('Anterior-TXT'!A1302&lt;&gt;"",IF(MOD(VALUE(LEFT(A1281,1)),2)=1,IF(D1281="D",C1281,-C1281),IF(D1281="C",C1281,-C1281)),"")</f>
        <v/>
      </c>
    </row>
    <row r="1282" spans="1:5" x14ac:dyDescent="0.2">
      <c r="A1282" s="11" t="str">
        <f>IF('Anterior-TXT'!A1303&lt;&gt;"",LEFT('Anterior-TXT'!A1303,15),"")</f>
        <v/>
      </c>
      <c r="B1282" s="11" t="str">
        <f>IF('Anterior-TXT'!A1303&lt;&gt;"",RIGHT(LEFT('Anterior-TXT'!A1303,51),34),"")</f>
        <v/>
      </c>
      <c r="C1282" s="12" t="str">
        <f>IF('Anterior-TXT'!A1303&lt;&gt;"",VALUE(RIGHT(LEFT('Anterior-TXT'!A1303,75),23)),"")</f>
        <v/>
      </c>
      <c r="D1282" s="11" t="str">
        <f>IF('Anterior-TXT'!A1303&lt;&gt;"",RIGHT(LEFT('Anterior-TXT'!A1303,77),1),"")</f>
        <v/>
      </c>
      <c r="E1282" s="13" t="str">
        <f>IF('Anterior-TXT'!A1303&lt;&gt;"",IF(MOD(VALUE(LEFT(A1282,1)),2)=1,IF(D1282="D",C1282,-C1282),IF(D1282="C",C1282,-C1282)),"")</f>
        <v/>
      </c>
    </row>
    <row r="1283" spans="1:5" x14ac:dyDescent="0.2">
      <c r="A1283" s="11" t="str">
        <f>IF('Anterior-TXT'!A1304&lt;&gt;"",LEFT('Anterior-TXT'!A1304,15),"")</f>
        <v/>
      </c>
      <c r="B1283" s="11" t="str">
        <f>IF('Anterior-TXT'!A1304&lt;&gt;"",RIGHT(LEFT('Anterior-TXT'!A1304,51),34),"")</f>
        <v/>
      </c>
      <c r="C1283" s="12" t="str">
        <f>IF('Anterior-TXT'!A1304&lt;&gt;"",VALUE(RIGHT(LEFT('Anterior-TXT'!A1304,75),23)),"")</f>
        <v/>
      </c>
      <c r="D1283" s="11" t="str">
        <f>IF('Anterior-TXT'!A1304&lt;&gt;"",RIGHT(LEFT('Anterior-TXT'!A1304,77),1),"")</f>
        <v/>
      </c>
      <c r="E1283" s="13" t="str">
        <f>IF('Anterior-TXT'!A1304&lt;&gt;"",IF(MOD(VALUE(LEFT(A1283,1)),2)=1,IF(D1283="D",C1283,-C1283),IF(D1283="C",C1283,-C1283)),"")</f>
        <v/>
      </c>
    </row>
    <row r="1284" spans="1:5" x14ac:dyDescent="0.2">
      <c r="A1284" s="11" t="str">
        <f>IF('Anterior-TXT'!A1305&lt;&gt;"",LEFT('Anterior-TXT'!A1305,15),"")</f>
        <v/>
      </c>
      <c r="B1284" s="11" t="str">
        <f>IF('Anterior-TXT'!A1305&lt;&gt;"",RIGHT(LEFT('Anterior-TXT'!A1305,51),34),"")</f>
        <v/>
      </c>
      <c r="C1284" s="12" t="str">
        <f>IF('Anterior-TXT'!A1305&lt;&gt;"",VALUE(RIGHT(LEFT('Anterior-TXT'!A1305,75),23)),"")</f>
        <v/>
      </c>
      <c r="D1284" s="11" t="str">
        <f>IF('Anterior-TXT'!A1305&lt;&gt;"",RIGHT(LEFT('Anterior-TXT'!A1305,77),1),"")</f>
        <v/>
      </c>
      <c r="E1284" s="13" t="str">
        <f>IF('Anterior-TXT'!A1305&lt;&gt;"",IF(MOD(VALUE(LEFT(A1284,1)),2)=1,IF(D1284="D",C1284,-C1284),IF(D1284="C",C1284,-C1284)),"")</f>
        <v/>
      </c>
    </row>
    <row r="1285" spans="1:5" x14ac:dyDescent="0.2">
      <c r="A1285" s="11" t="str">
        <f>IF('Anterior-TXT'!A1306&lt;&gt;"",LEFT('Anterior-TXT'!A1306,15),"")</f>
        <v/>
      </c>
      <c r="B1285" s="11" t="str">
        <f>IF('Anterior-TXT'!A1306&lt;&gt;"",RIGHT(LEFT('Anterior-TXT'!A1306,51),34),"")</f>
        <v/>
      </c>
      <c r="C1285" s="12" t="str">
        <f>IF('Anterior-TXT'!A1306&lt;&gt;"",VALUE(RIGHT(LEFT('Anterior-TXT'!A1306,75),23)),"")</f>
        <v/>
      </c>
      <c r="D1285" s="11" t="str">
        <f>IF('Anterior-TXT'!A1306&lt;&gt;"",RIGHT(LEFT('Anterior-TXT'!A1306,77),1),"")</f>
        <v/>
      </c>
      <c r="E1285" s="13" t="str">
        <f>IF('Anterior-TXT'!A1306&lt;&gt;"",IF(MOD(VALUE(LEFT(A1285,1)),2)=1,IF(D1285="D",C1285,-C1285),IF(D1285="C",C1285,-C1285)),"")</f>
        <v/>
      </c>
    </row>
    <row r="1286" spans="1:5" x14ac:dyDescent="0.2">
      <c r="A1286" s="11" t="str">
        <f>IF('Anterior-TXT'!A1307&lt;&gt;"",LEFT('Anterior-TXT'!A1307,15),"")</f>
        <v/>
      </c>
      <c r="B1286" s="11" t="str">
        <f>IF('Anterior-TXT'!A1307&lt;&gt;"",RIGHT(LEFT('Anterior-TXT'!A1307,51),34),"")</f>
        <v/>
      </c>
      <c r="C1286" s="12" t="str">
        <f>IF('Anterior-TXT'!A1307&lt;&gt;"",VALUE(RIGHT(LEFT('Anterior-TXT'!A1307,75),23)),"")</f>
        <v/>
      </c>
      <c r="D1286" s="11" t="str">
        <f>IF('Anterior-TXT'!A1307&lt;&gt;"",RIGHT(LEFT('Anterior-TXT'!A1307,77),1),"")</f>
        <v/>
      </c>
      <c r="E1286" s="13" t="str">
        <f>IF('Anterior-TXT'!A1307&lt;&gt;"",IF(MOD(VALUE(LEFT(A1286,1)),2)=1,IF(D1286="D",C1286,-C1286),IF(D1286="C",C1286,-C1286)),"")</f>
        <v/>
      </c>
    </row>
    <row r="1287" spans="1:5" x14ac:dyDescent="0.2">
      <c r="A1287" s="11" t="str">
        <f>IF('Anterior-TXT'!A1308&lt;&gt;"",LEFT('Anterior-TXT'!A1308,15),"")</f>
        <v/>
      </c>
      <c r="B1287" s="11" t="str">
        <f>IF('Anterior-TXT'!A1308&lt;&gt;"",RIGHT(LEFT('Anterior-TXT'!A1308,51),34),"")</f>
        <v/>
      </c>
      <c r="C1287" s="12" t="str">
        <f>IF('Anterior-TXT'!A1308&lt;&gt;"",VALUE(RIGHT(LEFT('Anterior-TXT'!A1308,75),23)),"")</f>
        <v/>
      </c>
      <c r="D1287" s="11" t="str">
        <f>IF('Anterior-TXT'!A1308&lt;&gt;"",RIGHT(LEFT('Anterior-TXT'!A1308,77),1),"")</f>
        <v/>
      </c>
      <c r="E1287" s="13" t="str">
        <f>IF('Anterior-TXT'!A1308&lt;&gt;"",IF(MOD(VALUE(LEFT(A1287,1)),2)=1,IF(D1287="D",C1287,-C1287),IF(D1287="C",C1287,-C1287)),"")</f>
        <v/>
      </c>
    </row>
    <row r="1288" spans="1:5" x14ac:dyDescent="0.2">
      <c r="A1288" s="11" t="str">
        <f>IF('Anterior-TXT'!A1309&lt;&gt;"",LEFT('Anterior-TXT'!A1309,15),"")</f>
        <v/>
      </c>
      <c r="B1288" s="11" t="str">
        <f>IF('Anterior-TXT'!A1309&lt;&gt;"",RIGHT(LEFT('Anterior-TXT'!A1309,51),34),"")</f>
        <v/>
      </c>
      <c r="C1288" s="12" t="str">
        <f>IF('Anterior-TXT'!A1309&lt;&gt;"",VALUE(RIGHT(LEFT('Anterior-TXT'!A1309,75),23)),"")</f>
        <v/>
      </c>
      <c r="D1288" s="11" t="str">
        <f>IF('Anterior-TXT'!A1309&lt;&gt;"",RIGHT(LEFT('Anterior-TXT'!A1309,77),1),"")</f>
        <v/>
      </c>
      <c r="E1288" s="13" t="str">
        <f>IF('Anterior-TXT'!A1309&lt;&gt;"",IF(MOD(VALUE(LEFT(A1288,1)),2)=1,IF(D1288="D",C1288,-C1288),IF(D1288="C",C1288,-C1288)),"")</f>
        <v/>
      </c>
    </row>
    <row r="1289" spans="1:5" x14ac:dyDescent="0.2">
      <c r="A1289" s="11" t="str">
        <f>IF('Anterior-TXT'!A1310&lt;&gt;"",LEFT('Anterior-TXT'!A1310,15),"")</f>
        <v/>
      </c>
      <c r="B1289" s="11" t="str">
        <f>IF('Anterior-TXT'!A1310&lt;&gt;"",RIGHT(LEFT('Anterior-TXT'!A1310,51),34),"")</f>
        <v/>
      </c>
      <c r="C1289" s="12" t="str">
        <f>IF('Anterior-TXT'!A1310&lt;&gt;"",VALUE(RIGHT(LEFT('Anterior-TXT'!A1310,75),23)),"")</f>
        <v/>
      </c>
      <c r="D1289" s="11" t="str">
        <f>IF('Anterior-TXT'!A1310&lt;&gt;"",RIGHT(LEFT('Anterior-TXT'!A1310,77),1),"")</f>
        <v/>
      </c>
      <c r="E1289" s="13" t="str">
        <f>IF('Anterior-TXT'!A1310&lt;&gt;"",IF(MOD(VALUE(LEFT(A1289,1)),2)=1,IF(D1289="D",C1289,-C1289),IF(D1289="C",C1289,-C1289)),"")</f>
        <v/>
      </c>
    </row>
    <row r="1290" spans="1:5" x14ac:dyDescent="0.2">
      <c r="A1290" s="11" t="str">
        <f>IF('Anterior-TXT'!A1311&lt;&gt;"",LEFT('Anterior-TXT'!A1311,15),"")</f>
        <v/>
      </c>
      <c r="B1290" s="11" t="str">
        <f>IF('Anterior-TXT'!A1311&lt;&gt;"",RIGHT(LEFT('Anterior-TXT'!A1311,51),34),"")</f>
        <v/>
      </c>
      <c r="C1290" s="12" t="str">
        <f>IF('Anterior-TXT'!A1311&lt;&gt;"",VALUE(RIGHT(LEFT('Anterior-TXT'!A1311,75),23)),"")</f>
        <v/>
      </c>
      <c r="D1290" s="11" t="str">
        <f>IF('Anterior-TXT'!A1311&lt;&gt;"",RIGHT(LEFT('Anterior-TXT'!A1311,77),1),"")</f>
        <v/>
      </c>
      <c r="E1290" s="13" t="str">
        <f>IF('Anterior-TXT'!A1311&lt;&gt;"",IF(MOD(VALUE(LEFT(A1290,1)),2)=1,IF(D1290="D",C1290,-C1290),IF(D1290="C",C1290,-C1290)),"")</f>
        <v/>
      </c>
    </row>
    <row r="1291" spans="1:5" x14ac:dyDescent="0.2">
      <c r="A1291" s="11" t="str">
        <f>IF('Anterior-TXT'!A1312&lt;&gt;"",LEFT('Anterior-TXT'!A1312,15),"")</f>
        <v/>
      </c>
      <c r="B1291" s="11" t="str">
        <f>IF('Anterior-TXT'!A1312&lt;&gt;"",RIGHT(LEFT('Anterior-TXT'!A1312,51),34),"")</f>
        <v/>
      </c>
      <c r="C1291" s="12" t="str">
        <f>IF('Anterior-TXT'!A1312&lt;&gt;"",VALUE(RIGHT(LEFT('Anterior-TXT'!A1312,75),23)),"")</f>
        <v/>
      </c>
      <c r="D1291" s="11" t="str">
        <f>IF('Anterior-TXT'!A1312&lt;&gt;"",RIGHT(LEFT('Anterior-TXT'!A1312,77),1),"")</f>
        <v/>
      </c>
      <c r="E1291" s="13" t="str">
        <f>IF('Anterior-TXT'!A1312&lt;&gt;"",IF(MOD(VALUE(LEFT(A1291,1)),2)=1,IF(D1291="D",C1291,-C1291),IF(D1291="C",C1291,-C1291)),"")</f>
        <v/>
      </c>
    </row>
    <row r="1292" spans="1:5" x14ac:dyDescent="0.2">
      <c r="A1292" s="11" t="str">
        <f>IF('Anterior-TXT'!A1313&lt;&gt;"",LEFT('Anterior-TXT'!A1313,15),"")</f>
        <v/>
      </c>
      <c r="B1292" s="11" t="str">
        <f>IF('Anterior-TXT'!A1313&lt;&gt;"",RIGHT(LEFT('Anterior-TXT'!A1313,51),34),"")</f>
        <v/>
      </c>
      <c r="C1292" s="12" t="str">
        <f>IF('Anterior-TXT'!A1313&lt;&gt;"",VALUE(RIGHT(LEFT('Anterior-TXT'!A1313,75),23)),"")</f>
        <v/>
      </c>
      <c r="D1292" s="11" t="str">
        <f>IF('Anterior-TXT'!A1313&lt;&gt;"",RIGHT(LEFT('Anterior-TXT'!A1313,77),1),"")</f>
        <v/>
      </c>
      <c r="E1292" s="13" t="str">
        <f>IF('Anterior-TXT'!A1313&lt;&gt;"",IF(MOD(VALUE(LEFT(A1292,1)),2)=1,IF(D1292="D",C1292,-C1292),IF(D1292="C",C1292,-C1292)),"")</f>
        <v/>
      </c>
    </row>
    <row r="1293" spans="1:5" x14ac:dyDescent="0.2">
      <c r="A1293" s="11" t="str">
        <f>IF('Anterior-TXT'!A1314&lt;&gt;"",LEFT('Anterior-TXT'!A1314,15),"")</f>
        <v/>
      </c>
      <c r="B1293" s="11" t="str">
        <f>IF('Anterior-TXT'!A1314&lt;&gt;"",RIGHT(LEFT('Anterior-TXT'!A1314,51),34),"")</f>
        <v/>
      </c>
      <c r="C1293" s="12" t="str">
        <f>IF('Anterior-TXT'!A1314&lt;&gt;"",VALUE(RIGHT(LEFT('Anterior-TXT'!A1314,75),23)),"")</f>
        <v/>
      </c>
      <c r="D1293" s="11" t="str">
        <f>IF('Anterior-TXT'!A1314&lt;&gt;"",RIGHT(LEFT('Anterior-TXT'!A1314,77),1),"")</f>
        <v/>
      </c>
      <c r="E1293" s="13" t="str">
        <f>IF('Anterior-TXT'!A1314&lt;&gt;"",IF(MOD(VALUE(LEFT(A1293,1)),2)=1,IF(D1293="D",C1293,-C1293),IF(D1293="C",C1293,-C1293)),"")</f>
        <v/>
      </c>
    </row>
    <row r="1294" spans="1:5" x14ac:dyDescent="0.2">
      <c r="A1294" s="11" t="str">
        <f>IF('Anterior-TXT'!A1315&lt;&gt;"",LEFT('Anterior-TXT'!A1315,15),"")</f>
        <v/>
      </c>
      <c r="B1294" s="11" t="str">
        <f>IF('Anterior-TXT'!A1315&lt;&gt;"",RIGHT(LEFT('Anterior-TXT'!A1315,51),34),"")</f>
        <v/>
      </c>
      <c r="C1294" s="12" t="str">
        <f>IF('Anterior-TXT'!A1315&lt;&gt;"",VALUE(RIGHT(LEFT('Anterior-TXT'!A1315,75),23)),"")</f>
        <v/>
      </c>
      <c r="D1294" s="11" t="str">
        <f>IF('Anterior-TXT'!A1315&lt;&gt;"",RIGHT(LEFT('Anterior-TXT'!A1315,77),1),"")</f>
        <v/>
      </c>
      <c r="E1294" s="13" t="str">
        <f>IF('Anterior-TXT'!A1315&lt;&gt;"",IF(MOD(VALUE(LEFT(A1294,1)),2)=1,IF(D1294="D",C1294,-C1294),IF(D1294="C",C1294,-C1294)),"")</f>
        <v/>
      </c>
    </row>
    <row r="1295" spans="1:5" x14ac:dyDescent="0.2">
      <c r="A1295" s="11" t="str">
        <f>IF('Anterior-TXT'!A1316&lt;&gt;"",LEFT('Anterior-TXT'!A1316,15),"")</f>
        <v/>
      </c>
      <c r="B1295" s="11" t="str">
        <f>IF('Anterior-TXT'!A1316&lt;&gt;"",RIGHT(LEFT('Anterior-TXT'!A1316,51),34),"")</f>
        <v/>
      </c>
      <c r="C1295" s="12" t="str">
        <f>IF('Anterior-TXT'!A1316&lt;&gt;"",VALUE(RIGHT(LEFT('Anterior-TXT'!A1316,75),23)),"")</f>
        <v/>
      </c>
      <c r="D1295" s="11" t="str">
        <f>IF('Anterior-TXT'!A1316&lt;&gt;"",RIGHT(LEFT('Anterior-TXT'!A1316,77),1),"")</f>
        <v/>
      </c>
      <c r="E1295" s="13" t="str">
        <f>IF('Anterior-TXT'!A1316&lt;&gt;"",IF(MOD(VALUE(LEFT(A1295,1)),2)=1,IF(D1295="D",C1295,-C1295),IF(D1295="C",C1295,-C1295)),"")</f>
        <v/>
      </c>
    </row>
    <row r="1296" spans="1:5" x14ac:dyDescent="0.2">
      <c r="A1296" s="11" t="str">
        <f>IF('Anterior-TXT'!A1317&lt;&gt;"",LEFT('Anterior-TXT'!A1317,15),"")</f>
        <v/>
      </c>
      <c r="B1296" s="11" t="str">
        <f>IF('Anterior-TXT'!A1317&lt;&gt;"",RIGHT(LEFT('Anterior-TXT'!A1317,51),34),"")</f>
        <v/>
      </c>
      <c r="C1296" s="12" t="str">
        <f>IF('Anterior-TXT'!A1317&lt;&gt;"",VALUE(RIGHT(LEFT('Anterior-TXT'!A1317,75),23)),"")</f>
        <v/>
      </c>
      <c r="D1296" s="11" t="str">
        <f>IF('Anterior-TXT'!A1317&lt;&gt;"",RIGHT(LEFT('Anterior-TXT'!A1317,77),1),"")</f>
        <v/>
      </c>
      <c r="E1296" s="13" t="str">
        <f>IF('Anterior-TXT'!A1317&lt;&gt;"",IF(MOD(VALUE(LEFT(A1296,1)),2)=1,IF(D1296="D",C1296,-C1296),IF(D1296="C",C1296,-C1296)),"")</f>
        <v/>
      </c>
    </row>
    <row r="1297" spans="1:5" x14ac:dyDescent="0.2">
      <c r="A1297" s="11" t="str">
        <f>IF('Anterior-TXT'!A1318&lt;&gt;"",LEFT('Anterior-TXT'!A1318,15),"")</f>
        <v/>
      </c>
      <c r="B1297" s="11" t="str">
        <f>IF('Anterior-TXT'!A1318&lt;&gt;"",RIGHT(LEFT('Anterior-TXT'!A1318,51),34),"")</f>
        <v/>
      </c>
      <c r="C1297" s="12" t="str">
        <f>IF('Anterior-TXT'!A1318&lt;&gt;"",VALUE(RIGHT(LEFT('Anterior-TXT'!A1318,75),23)),"")</f>
        <v/>
      </c>
      <c r="D1297" s="11" t="str">
        <f>IF('Anterior-TXT'!A1318&lt;&gt;"",RIGHT(LEFT('Anterior-TXT'!A1318,77),1),"")</f>
        <v/>
      </c>
      <c r="E1297" s="13" t="str">
        <f>IF('Anterior-TXT'!A1318&lt;&gt;"",IF(MOD(VALUE(LEFT(A1297,1)),2)=1,IF(D1297="D",C1297,-C1297),IF(D1297="C",C1297,-C1297)),"")</f>
        <v/>
      </c>
    </row>
    <row r="1298" spans="1:5" x14ac:dyDescent="0.2">
      <c r="A1298" s="11" t="str">
        <f>IF('Anterior-TXT'!A1319&lt;&gt;"",LEFT('Anterior-TXT'!A1319,15),"")</f>
        <v/>
      </c>
      <c r="B1298" s="11" t="str">
        <f>IF('Anterior-TXT'!A1319&lt;&gt;"",RIGHT(LEFT('Anterior-TXT'!A1319,51),34),"")</f>
        <v/>
      </c>
      <c r="C1298" s="12" t="str">
        <f>IF('Anterior-TXT'!A1319&lt;&gt;"",VALUE(RIGHT(LEFT('Anterior-TXT'!A1319,75),23)),"")</f>
        <v/>
      </c>
      <c r="D1298" s="11" t="str">
        <f>IF('Anterior-TXT'!A1319&lt;&gt;"",RIGHT(LEFT('Anterior-TXT'!A1319,77),1),"")</f>
        <v/>
      </c>
      <c r="E1298" s="13" t="str">
        <f>IF('Anterior-TXT'!A1319&lt;&gt;"",IF(MOD(VALUE(LEFT(A1298,1)),2)=1,IF(D1298="D",C1298,-C1298),IF(D1298="C",C1298,-C1298)),"")</f>
        <v/>
      </c>
    </row>
    <row r="1299" spans="1:5" x14ac:dyDescent="0.2">
      <c r="A1299" s="11" t="str">
        <f>IF('Anterior-TXT'!A1320&lt;&gt;"",LEFT('Anterior-TXT'!A1320,15),"")</f>
        <v/>
      </c>
      <c r="B1299" s="11" t="str">
        <f>IF('Anterior-TXT'!A1320&lt;&gt;"",RIGHT(LEFT('Anterior-TXT'!A1320,51),34),"")</f>
        <v/>
      </c>
      <c r="C1299" s="12" t="str">
        <f>IF('Anterior-TXT'!A1320&lt;&gt;"",VALUE(RIGHT(LEFT('Anterior-TXT'!A1320,75),23)),"")</f>
        <v/>
      </c>
      <c r="D1299" s="11" t="str">
        <f>IF('Anterior-TXT'!A1320&lt;&gt;"",RIGHT(LEFT('Anterior-TXT'!A1320,77),1),"")</f>
        <v/>
      </c>
      <c r="E1299" s="13" t="str">
        <f>IF('Anterior-TXT'!A1320&lt;&gt;"",IF(MOD(VALUE(LEFT(A1299,1)),2)=1,IF(D1299="D",C1299,-C1299),IF(D1299="C",C1299,-C1299)),"")</f>
        <v/>
      </c>
    </row>
    <row r="1300" spans="1:5" x14ac:dyDescent="0.2">
      <c r="A1300" s="11" t="str">
        <f>IF('Anterior-TXT'!A1321&lt;&gt;"",LEFT('Anterior-TXT'!A1321,15),"")</f>
        <v/>
      </c>
      <c r="B1300" s="11" t="str">
        <f>IF('Anterior-TXT'!A1321&lt;&gt;"",RIGHT(LEFT('Anterior-TXT'!A1321,51),34),"")</f>
        <v/>
      </c>
      <c r="C1300" s="12" t="str">
        <f>IF('Anterior-TXT'!A1321&lt;&gt;"",VALUE(RIGHT(LEFT('Anterior-TXT'!A1321,75),23)),"")</f>
        <v/>
      </c>
      <c r="D1300" s="11" t="str">
        <f>IF('Anterior-TXT'!A1321&lt;&gt;"",RIGHT(LEFT('Anterior-TXT'!A1321,77),1),"")</f>
        <v/>
      </c>
      <c r="E1300" s="13" t="str">
        <f>IF('Anterior-TXT'!A1321&lt;&gt;"",IF(MOD(VALUE(LEFT(A1300,1)),2)=1,IF(D1300="D",C1300,-C1300),IF(D1300="C",C1300,-C1300)),"")</f>
        <v/>
      </c>
    </row>
    <row r="1301" spans="1:5" x14ac:dyDescent="0.2">
      <c r="A1301" s="11" t="str">
        <f>IF('Anterior-TXT'!A1322&lt;&gt;"",LEFT('Anterior-TXT'!A1322,15),"")</f>
        <v/>
      </c>
      <c r="B1301" s="11" t="str">
        <f>IF('Anterior-TXT'!A1322&lt;&gt;"",RIGHT(LEFT('Anterior-TXT'!A1322,51),34),"")</f>
        <v/>
      </c>
      <c r="C1301" s="12" t="str">
        <f>IF('Anterior-TXT'!A1322&lt;&gt;"",VALUE(RIGHT(LEFT('Anterior-TXT'!A1322,75),23)),"")</f>
        <v/>
      </c>
      <c r="D1301" s="11" t="str">
        <f>IF('Anterior-TXT'!A1322&lt;&gt;"",RIGHT(LEFT('Anterior-TXT'!A1322,77),1),"")</f>
        <v/>
      </c>
      <c r="E1301" s="13" t="str">
        <f>IF('Anterior-TXT'!A1322&lt;&gt;"",IF(MOD(VALUE(LEFT(A1301,1)),2)=1,IF(D1301="D",C1301,-C1301),IF(D1301="C",C1301,-C1301)),"")</f>
        <v/>
      </c>
    </row>
    <row r="1302" spans="1:5" x14ac:dyDescent="0.2">
      <c r="A1302" s="11" t="str">
        <f>IF('Anterior-TXT'!A1323&lt;&gt;"",LEFT('Anterior-TXT'!A1323,15),"")</f>
        <v/>
      </c>
      <c r="B1302" s="11" t="str">
        <f>IF('Anterior-TXT'!A1323&lt;&gt;"",RIGHT(LEFT('Anterior-TXT'!A1323,51),34),"")</f>
        <v/>
      </c>
      <c r="C1302" s="12" t="str">
        <f>IF('Anterior-TXT'!A1323&lt;&gt;"",VALUE(RIGHT(LEFT('Anterior-TXT'!A1323,75),23)),"")</f>
        <v/>
      </c>
      <c r="D1302" s="11" t="str">
        <f>IF('Anterior-TXT'!A1323&lt;&gt;"",RIGHT(LEFT('Anterior-TXT'!A1323,77),1),"")</f>
        <v/>
      </c>
      <c r="E1302" s="13" t="str">
        <f>IF('Anterior-TXT'!A1323&lt;&gt;"",IF(MOD(VALUE(LEFT(A1302,1)),2)=1,IF(D1302="D",C1302,-C1302),IF(D1302="C",C1302,-C1302)),"")</f>
        <v/>
      </c>
    </row>
    <row r="1303" spans="1:5" x14ac:dyDescent="0.2">
      <c r="A1303" s="11" t="str">
        <f>IF('Anterior-TXT'!A1324&lt;&gt;"",LEFT('Anterior-TXT'!A1324,15),"")</f>
        <v/>
      </c>
      <c r="B1303" s="11" t="str">
        <f>IF('Anterior-TXT'!A1324&lt;&gt;"",RIGHT(LEFT('Anterior-TXT'!A1324,51),34),"")</f>
        <v/>
      </c>
      <c r="C1303" s="12" t="str">
        <f>IF('Anterior-TXT'!A1324&lt;&gt;"",VALUE(RIGHT(LEFT('Anterior-TXT'!A1324,75),23)),"")</f>
        <v/>
      </c>
      <c r="D1303" s="11" t="str">
        <f>IF('Anterior-TXT'!A1324&lt;&gt;"",RIGHT(LEFT('Anterior-TXT'!A1324,77),1),"")</f>
        <v/>
      </c>
      <c r="E1303" s="13" t="str">
        <f>IF('Anterior-TXT'!A1324&lt;&gt;"",IF(MOD(VALUE(LEFT(A1303,1)),2)=1,IF(D1303="D",C1303,-C1303),IF(D1303="C",C1303,-C1303)),"")</f>
        <v/>
      </c>
    </row>
    <row r="1304" spans="1:5" x14ac:dyDescent="0.2">
      <c r="A1304" s="11" t="str">
        <f>IF('Anterior-TXT'!A1325&lt;&gt;"",LEFT('Anterior-TXT'!A1325,15),"")</f>
        <v/>
      </c>
      <c r="B1304" s="11" t="str">
        <f>IF('Anterior-TXT'!A1325&lt;&gt;"",RIGHT(LEFT('Anterior-TXT'!A1325,51),34),"")</f>
        <v/>
      </c>
      <c r="C1304" s="12" t="str">
        <f>IF('Anterior-TXT'!A1325&lt;&gt;"",VALUE(RIGHT(LEFT('Anterior-TXT'!A1325,75),23)),"")</f>
        <v/>
      </c>
      <c r="D1304" s="11" t="str">
        <f>IF('Anterior-TXT'!A1325&lt;&gt;"",RIGHT(LEFT('Anterior-TXT'!A1325,77),1),"")</f>
        <v/>
      </c>
      <c r="E1304" s="13" t="str">
        <f>IF('Anterior-TXT'!A1325&lt;&gt;"",IF(MOD(VALUE(LEFT(A1304,1)),2)=1,IF(D1304="D",C1304,-C1304),IF(D1304="C",C1304,-C1304)),"")</f>
        <v/>
      </c>
    </row>
    <row r="1305" spans="1:5" x14ac:dyDescent="0.2">
      <c r="A1305" s="11" t="str">
        <f>IF('Anterior-TXT'!A1326&lt;&gt;"",LEFT('Anterior-TXT'!A1326,15),"")</f>
        <v/>
      </c>
      <c r="B1305" s="11" t="str">
        <f>IF('Anterior-TXT'!A1326&lt;&gt;"",RIGHT(LEFT('Anterior-TXT'!A1326,51),34),"")</f>
        <v/>
      </c>
      <c r="C1305" s="12" t="str">
        <f>IF('Anterior-TXT'!A1326&lt;&gt;"",VALUE(RIGHT(LEFT('Anterior-TXT'!A1326,75),23)),"")</f>
        <v/>
      </c>
      <c r="D1305" s="11" t="str">
        <f>IF('Anterior-TXT'!A1326&lt;&gt;"",RIGHT(LEFT('Anterior-TXT'!A1326,77),1),"")</f>
        <v/>
      </c>
      <c r="E1305" s="13" t="str">
        <f>IF('Anterior-TXT'!A1326&lt;&gt;"",IF(MOD(VALUE(LEFT(A1305,1)),2)=1,IF(D1305="D",C1305,-C1305),IF(D1305="C",C1305,-C1305)),"")</f>
        <v/>
      </c>
    </row>
    <row r="1306" spans="1:5" x14ac:dyDescent="0.2">
      <c r="A1306" s="11" t="str">
        <f>IF('Anterior-TXT'!A1327&lt;&gt;"",LEFT('Anterior-TXT'!A1327,15),"")</f>
        <v/>
      </c>
      <c r="B1306" s="11" t="str">
        <f>IF('Anterior-TXT'!A1327&lt;&gt;"",RIGHT(LEFT('Anterior-TXT'!A1327,51),34),"")</f>
        <v/>
      </c>
      <c r="C1306" s="12" t="str">
        <f>IF('Anterior-TXT'!A1327&lt;&gt;"",VALUE(RIGHT(LEFT('Anterior-TXT'!A1327,75),23)),"")</f>
        <v/>
      </c>
      <c r="D1306" s="11" t="str">
        <f>IF('Anterior-TXT'!A1327&lt;&gt;"",RIGHT(LEFT('Anterior-TXT'!A1327,77),1),"")</f>
        <v/>
      </c>
      <c r="E1306" s="13" t="str">
        <f>IF('Anterior-TXT'!A1327&lt;&gt;"",IF(MOD(VALUE(LEFT(A1306,1)),2)=1,IF(D1306="D",C1306,-C1306),IF(D1306="C",C1306,-C1306)),"")</f>
        <v/>
      </c>
    </row>
    <row r="1307" spans="1:5" x14ac:dyDescent="0.2">
      <c r="A1307" s="11" t="str">
        <f>IF('Anterior-TXT'!A1328&lt;&gt;"",LEFT('Anterior-TXT'!A1328,15),"")</f>
        <v/>
      </c>
      <c r="B1307" s="11" t="str">
        <f>IF('Anterior-TXT'!A1328&lt;&gt;"",RIGHT(LEFT('Anterior-TXT'!A1328,51),34),"")</f>
        <v/>
      </c>
      <c r="C1307" s="12" t="str">
        <f>IF('Anterior-TXT'!A1328&lt;&gt;"",VALUE(RIGHT(LEFT('Anterior-TXT'!A1328,75),23)),"")</f>
        <v/>
      </c>
      <c r="D1307" s="11" t="str">
        <f>IF('Anterior-TXT'!A1328&lt;&gt;"",RIGHT(LEFT('Anterior-TXT'!A1328,77),1),"")</f>
        <v/>
      </c>
      <c r="E1307" s="13" t="str">
        <f>IF('Anterior-TXT'!A1328&lt;&gt;"",IF(MOD(VALUE(LEFT(A1307,1)),2)=1,IF(D1307="D",C1307,-C1307),IF(D1307="C",C1307,-C1307)),"")</f>
        <v/>
      </c>
    </row>
    <row r="1308" spans="1:5" x14ac:dyDescent="0.2">
      <c r="A1308" s="11" t="str">
        <f>IF('Anterior-TXT'!A1329&lt;&gt;"",LEFT('Anterior-TXT'!A1329,15),"")</f>
        <v/>
      </c>
      <c r="B1308" s="11" t="str">
        <f>IF('Anterior-TXT'!A1329&lt;&gt;"",RIGHT(LEFT('Anterior-TXT'!A1329,51),34),"")</f>
        <v/>
      </c>
      <c r="C1308" s="12" t="str">
        <f>IF('Anterior-TXT'!A1329&lt;&gt;"",VALUE(RIGHT(LEFT('Anterior-TXT'!A1329,75),23)),"")</f>
        <v/>
      </c>
      <c r="D1308" s="11" t="str">
        <f>IF('Anterior-TXT'!A1329&lt;&gt;"",RIGHT(LEFT('Anterior-TXT'!A1329,77),1),"")</f>
        <v/>
      </c>
      <c r="E1308" s="13" t="str">
        <f>IF('Anterior-TXT'!A1329&lt;&gt;"",IF(MOD(VALUE(LEFT(A1308,1)),2)=1,IF(D1308="D",C1308,-C1308),IF(D1308="C",C1308,-C1308)),"")</f>
        <v/>
      </c>
    </row>
    <row r="1309" spans="1:5" x14ac:dyDescent="0.2">
      <c r="A1309" s="11" t="str">
        <f>IF('Anterior-TXT'!A1330&lt;&gt;"",LEFT('Anterior-TXT'!A1330,15),"")</f>
        <v/>
      </c>
      <c r="B1309" s="11" t="str">
        <f>IF('Anterior-TXT'!A1330&lt;&gt;"",RIGHT(LEFT('Anterior-TXT'!A1330,51),34),"")</f>
        <v/>
      </c>
      <c r="C1309" s="12" t="str">
        <f>IF('Anterior-TXT'!A1330&lt;&gt;"",VALUE(RIGHT(LEFT('Anterior-TXT'!A1330,75),23)),"")</f>
        <v/>
      </c>
      <c r="D1309" s="11" t="str">
        <f>IF('Anterior-TXT'!A1330&lt;&gt;"",RIGHT(LEFT('Anterior-TXT'!A1330,77),1),"")</f>
        <v/>
      </c>
      <c r="E1309" s="13" t="str">
        <f>IF('Anterior-TXT'!A1330&lt;&gt;"",IF(MOD(VALUE(LEFT(A1309,1)),2)=1,IF(D1309="D",C1309,-C1309),IF(D1309="C",C1309,-C1309)),"")</f>
        <v/>
      </c>
    </row>
    <row r="1310" spans="1:5" x14ac:dyDescent="0.2">
      <c r="A1310" s="11" t="str">
        <f>IF('Anterior-TXT'!A1331&lt;&gt;"",LEFT('Anterior-TXT'!A1331,15),"")</f>
        <v/>
      </c>
      <c r="B1310" s="11" t="str">
        <f>IF('Anterior-TXT'!A1331&lt;&gt;"",RIGHT(LEFT('Anterior-TXT'!A1331,51),34),"")</f>
        <v/>
      </c>
      <c r="C1310" s="12" t="str">
        <f>IF('Anterior-TXT'!A1331&lt;&gt;"",VALUE(RIGHT(LEFT('Anterior-TXT'!A1331,75),23)),"")</f>
        <v/>
      </c>
      <c r="D1310" s="11" t="str">
        <f>IF('Anterior-TXT'!A1331&lt;&gt;"",RIGHT(LEFT('Anterior-TXT'!A1331,77),1),"")</f>
        <v/>
      </c>
      <c r="E1310" s="13" t="str">
        <f>IF('Anterior-TXT'!A1331&lt;&gt;"",IF(MOD(VALUE(LEFT(A1310,1)),2)=1,IF(D1310="D",C1310,-C1310),IF(D1310="C",C1310,-C1310)),"")</f>
        <v/>
      </c>
    </row>
    <row r="1311" spans="1:5" x14ac:dyDescent="0.2">
      <c r="A1311" s="11" t="str">
        <f>IF('Anterior-TXT'!A1332&lt;&gt;"",LEFT('Anterior-TXT'!A1332,15),"")</f>
        <v/>
      </c>
      <c r="B1311" s="11" t="str">
        <f>IF('Anterior-TXT'!A1332&lt;&gt;"",RIGHT(LEFT('Anterior-TXT'!A1332,51),34),"")</f>
        <v/>
      </c>
      <c r="C1311" s="12" t="str">
        <f>IF('Anterior-TXT'!A1332&lt;&gt;"",VALUE(RIGHT(LEFT('Anterior-TXT'!A1332,75),23)),"")</f>
        <v/>
      </c>
      <c r="D1311" s="11" t="str">
        <f>IF('Anterior-TXT'!A1332&lt;&gt;"",RIGHT(LEFT('Anterior-TXT'!A1332,77),1),"")</f>
        <v/>
      </c>
      <c r="E1311" s="13" t="str">
        <f>IF('Anterior-TXT'!A1332&lt;&gt;"",IF(MOD(VALUE(LEFT(A1311,1)),2)=1,IF(D1311="D",C1311,-C1311),IF(D1311="C",C1311,-C1311)),"")</f>
        <v/>
      </c>
    </row>
    <row r="1312" spans="1:5" x14ac:dyDescent="0.2">
      <c r="A1312" s="11" t="str">
        <f>IF('Anterior-TXT'!A1333&lt;&gt;"",LEFT('Anterior-TXT'!A1333,15),"")</f>
        <v/>
      </c>
      <c r="B1312" s="11" t="str">
        <f>IF('Anterior-TXT'!A1333&lt;&gt;"",RIGHT(LEFT('Anterior-TXT'!A1333,51),34),"")</f>
        <v/>
      </c>
      <c r="C1312" s="12" t="str">
        <f>IF('Anterior-TXT'!A1333&lt;&gt;"",VALUE(RIGHT(LEFT('Anterior-TXT'!A1333,75),23)),"")</f>
        <v/>
      </c>
      <c r="D1312" s="11" t="str">
        <f>IF('Anterior-TXT'!A1333&lt;&gt;"",RIGHT(LEFT('Anterior-TXT'!A1333,77),1),"")</f>
        <v/>
      </c>
      <c r="E1312" s="13" t="str">
        <f>IF('Anterior-TXT'!A1333&lt;&gt;"",IF(MOD(VALUE(LEFT(A1312,1)),2)=1,IF(D1312="D",C1312,-C1312),IF(D1312="C",C1312,-C1312)),"")</f>
        <v/>
      </c>
    </row>
    <row r="1313" spans="1:5" x14ac:dyDescent="0.2">
      <c r="A1313" s="11" t="str">
        <f>IF('Anterior-TXT'!A1334&lt;&gt;"",LEFT('Anterior-TXT'!A1334,15),"")</f>
        <v/>
      </c>
      <c r="B1313" s="11" t="str">
        <f>IF('Anterior-TXT'!A1334&lt;&gt;"",RIGHT(LEFT('Anterior-TXT'!A1334,51),34),"")</f>
        <v/>
      </c>
      <c r="C1313" s="12" t="str">
        <f>IF('Anterior-TXT'!A1334&lt;&gt;"",VALUE(RIGHT(LEFT('Anterior-TXT'!A1334,75),23)),"")</f>
        <v/>
      </c>
      <c r="D1313" s="11" t="str">
        <f>IF('Anterior-TXT'!A1334&lt;&gt;"",RIGHT(LEFT('Anterior-TXT'!A1334,77),1),"")</f>
        <v/>
      </c>
      <c r="E1313" s="13" t="str">
        <f>IF('Anterior-TXT'!A1334&lt;&gt;"",IF(MOD(VALUE(LEFT(A1313,1)),2)=1,IF(D1313="D",C1313,-C1313),IF(D1313="C",C1313,-C1313)),"")</f>
        <v/>
      </c>
    </row>
    <row r="1314" spans="1:5" x14ac:dyDescent="0.2">
      <c r="A1314" s="11" t="str">
        <f>IF('Anterior-TXT'!A1335&lt;&gt;"",LEFT('Anterior-TXT'!A1335,15),"")</f>
        <v/>
      </c>
      <c r="B1314" s="11" t="str">
        <f>IF('Anterior-TXT'!A1335&lt;&gt;"",RIGHT(LEFT('Anterior-TXT'!A1335,51),34),"")</f>
        <v/>
      </c>
      <c r="C1314" s="12" t="str">
        <f>IF('Anterior-TXT'!A1335&lt;&gt;"",VALUE(RIGHT(LEFT('Anterior-TXT'!A1335,75),23)),"")</f>
        <v/>
      </c>
      <c r="D1314" s="11" t="str">
        <f>IF('Anterior-TXT'!A1335&lt;&gt;"",RIGHT(LEFT('Anterior-TXT'!A1335,77),1),"")</f>
        <v/>
      </c>
      <c r="E1314" s="13" t="str">
        <f>IF('Anterior-TXT'!A1335&lt;&gt;"",IF(MOD(VALUE(LEFT(A1314,1)),2)=1,IF(D1314="D",C1314,-C1314),IF(D1314="C",C1314,-C1314)),"")</f>
        <v/>
      </c>
    </row>
    <row r="1315" spans="1:5" x14ac:dyDescent="0.2">
      <c r="A1315" s="11" t="str">
        <f>IF('Anterior-TXT'!A1336&lt;&gt;"",LEFT('Anterior-TXT'!A1336,15),"")</f>
        <v/>
      </c>
      <c r="B1315" s="11" t="str">
        <f>IF('Anterior-TXT'!A1336&lt;&gt;"",RIGHT(LEFT('Anterior-TXT'!A1336,51),34),"")</f>
        <v/>
      </c>
      <c r="C1315" s="12" t="str">
        <f>IF('Anterior-TXT'!A1336&lt;&gt;"",VALUE(RIGHT(LEFT('Anterior-TXT'!A1336,75),23)),"")</f>
        <v/>
      </c>
      <c r="D1315" s="11" t="str">
        <f>IF('Anterior-TXT'!A1336&lt;&gt;"",RIGHT(LEFT('Anterior-TXT'!A1336,77),1),"")</f>
        <v/>
      </c>
      <c r="E1315" s="13" t="str">
        <f>IF('Anterior-TXT'!A1336&lt;&gt;"",IF(MOD(VALUE(LEFT(A1315,1)),2)=1,IF(D1315="D",C1315,-C1315),IF(D1315="C",C1315,-C1315)),"")</f>
        <v/>
      </c>
    </row>
    <row r="1316" spans="1:5" x14ac:dyDescent="0.2">
      <c r="A1316" s="11" t="str">
        <f>IF('Anterior-TXT'!A1337&lt;&gt;"",LEFT('Anterior-TXT'!A1337,15),"")</f>
        <v/>
      </c>
      <c r="B1316" s="11" t="str">
        <f>IF('Anterior-TXT'!A1337&lt;&gt;"",RIGHT(LEFT('Anterior-TXT'!A1337,51),34),"")</f>
        <v/>
      </c>
      <c r="C1316" s="12" t="str">
        <f>IF('Anterior-TXT'!A1337&lt;&gt;"",VALUE(RIGHT(LEFT('Anterior-TXT'!A1337,75),23)),"")</f>
        <v/>
      </c>
      <c r="D1316" s="11" t="str">
        <f>IF('Anterior-TXT'!A1337&lt;&gt;"",RIGHT(LEFT('Anterior-TXT'!A1337,77),1),"")</f>
        <v/>
      </c>
      <c r="E1316" s="13" t="str">
        <f>IF('Anterior-TXT'!A1337&lt;&gt;"",IF(MOD(VALUE(LEFT(A1316,1)),2)=1,IF(D1316="D",C1316,-C1316),IF(D1316="C",C1316,-C1316)),"")</f>
        <v/>
      </c>
    </row>
    <row r="1317" spans="1:5" x14ac:dyDescent="0.2">
      <c r="A1317" s="11" t="str">
        <f>IF('Anterior-TXT'!A1338&lt;&gt;"",LEFT('Anterior-TXT'!A1338,15),"")</f>
        <v/>
      </c>
      <c r="B1317" s="11" t="str">
        <f>IF('Anterior-TXT'!A1338&lt;&gt;"",RIGHT(LEFT('Anterior-TXT'!A1338,51),34),"")</f>
        <v/>
      </c>
      <c r="C1317" s="12" t="str">
        <f>IF('Anterior-TXT'!A1338&lt;&gt;"",VALUE(RIGHT(LEFT('Anterior-TXT'!A1338,75),23)),"")</f>
        <v/>
      </c>
      <c r="D1317" s="11" t="str">
        <f>IF('Anterior-TXT'!A1338&lt;&gt;"",RIGHT(LEFT('Anterior-TXT'!A1338,77),1),"")</f>
        <v/>
      </c>
      <c r="E1317" s="13" t="str">
        <f>IF('Anterior-TXT'!A1338&lt;&gt;"",IF(MOD(VALUE(LEFT(A1317,1)),2)=1,IF(D1317="D",C1317,-C1317),IF(D1317="C",C1317,-C1317)),"")</f>
        <v/>
      </c>
    </row>
    <row r="1318" spans="1:5" x14ac:dyDescent="0.2">
      <c r="A1318" s="11" t="str">
        <f>IF('Anterior-TXT'!A1339&lt;&gt;"",LEFT('Anterior-TXT'!A1339,15),"")</f>
        <v/>
      </c>
      <c r="B1318" s="11" t="str">
        <f>IF('Anterior-TXT'!A1339&lt;&gt;"",RIGHT(LEFT('Anterior-TXT'!A1339,51),34),"")</f>
        <v/>
      </c>
      <c r="C1318" s="12" t="str">
        <f>IF('Anterior-TXT'!A1339&lt;&gt;"",VALUE(RIGHT(LEFT('Anterior-TXT'!A1339,75),23)),"")</f>
        <v/>
      </c>
      <c r="D1318" s="11" t="str">
        <f>IF('Anterior-TXT'!A1339&lt;&gt;"",RIGHT(LEFT('Anterior-TXT'!A1339,77),1),"")</f>
        <v/>
      </c>
      <c r="E1318" s="13" t="str">
        <f>IF('Anterior-TXT'!A1339&lt;&gt;"",IF(MOD(VALUE(LEFT(A1318,1)),2)=1,IF(D1318="D",C1318,-C1318),IF(D1318="C",C1318,-C1318)),"")</f>
        <v/>
      </c>
    </row>
    <row r="1319" spans="1:5" x14ac:dyDescent="0.2">
      <c r="A1319" s="11" t="str">
        <f>IF('Anterior-TXT'!A1340&lt;&gt;"",LEFT('Anterior-TXT'!A1340,15),"")</f>
        <v/>
      </c>
      <c r="B1319" s="11" t="str">
        <f>IF('Anterior-TXT'!A1340&lt;&gt;"",RIGHT(LEFT('Anterior-TXT'!A1340,51),34),"")</f>
        <v/>
      </c>
      <c r="C1319" s="12" t="str">
        <f>IF('Anterior-TXT'!A1340&lt;&gt;"",VALUE(RIGHT(LEFT('Anterior-TXT'!A1340,75),23)),"")</f>
        <v/>
      </c>
      <c r="D1319" s="11" t="str">
        <f>IF('Anterior-TXT'!A1340&lt;&gt;"",RIGHT(LEFT('Anterior-TXT'!A1340,77),1),"")</f>
        <v/>
      </c>
      <c r="E1319" s="13" t="str">
        <f>IF('Anterior-TXT'!A1340&lt;&gt;"",IF(MOD(VALUE(LEFT(A1319,1)),2)=1,IF(D1319="D",C1319,-C1319),IF(D1319="C",C1319,-C1319)),"")</f>
        <v/>
      </c>
    </row>
    <row r="1320" spans="1:5" x14ac:dyDescent="0.2">
      <c r="A1320" s="11" t="str">
        <f>IF('Anterior-TXT'!A1341&lt;&gt;"",LEFT('Anterior-TXT'!A1341,15),"")</f>
        <v/>
      </c>
      <c r="B1320" s="11" t="str">
        <f>IF('Anterior-TXT'!A1341&lt;&gt;"",RIGHT(LEFT('Anterior-TXT'!A1341,51),34),"")</f>
        <v/>
      </c>
      <c r="C1320" s="12" t="str">
        <f>IF('Anterior-TXT'!A1341&lt;&gt;"",VALUE(RIGHT(LEFT('Anterior-TXT'!A1341,75),23)),"")</f>
        <v/>
      </c>
      <c r="D1320" s="11" t="str">
        <f>IF('Anterior-TXT'!A1341&lt;&gt;"",RIGHT(LEFT('Anterior-TXT'!A1341,77),1),"")</f>
        <v/>
      </c>
      <c r="E1320" s="13" t="str">
        <f>IF('Anterior-TXT'!A1341&lt;&gt;"",IF(MOD(VALUE(LEFT(A1320,1)),2)=1,IF(D1320="D",C1320,-C1320),IF(D1320="C",C1320,-C1320)),"")</f>
        <v/>
      </c>
    </row>
    <row r="1321" spans="1:5" x14ac:dyDescent="0.2">
      <c r="A1321" s="11" t="str">
        <f>IF('Anterior-TXT'!A1342&lt;&gt;"",LEFT('Anterior-TXT'!A1342,15),"")</f>
        <v/>
      </c>
      <c r="B1321" s="11" t="str">
        <f>IF('Anterior-TXT'!A1342&lt;&gt;"",RIGHT(LEFT('Anterior-TXT'!A1342,51),34),"")</f>
        <v/>
      </c>
      <c r="C1321" s="12" t="str">
        <f>IF('Anterior-TXT'!A1342&lt;&gt;"",VALUE(RIGHT(LEFT('Anterior-TXT'!A1342,75),23)),"")</f>
        <v/>
      </c>
      <c r="D1321" s="11" t="str">
        <f>IF('Anterior-TXT'!A1342&lt;&gt;"",RIGHT(LEFT('Anterior-TXT'!A1342,77),1),"")</f>
        <v/>
      </c>
      <c r="E1321" s="13" t="str">
        <f>IF('Anterior-TXT'!A1342&lt;&gt;"",IF(MOD(VALUE(LEFT(A1321,1)),2)=1,IF(D1321="D",C1321,-C1321),IF(D1321="C",C1321,-C1321)),"")</f>
        <v/>
      </c>
    </row>
    <row r="1322" spans="1:5" x14ac:dyDescent="0.2">
      <c r="A1322" s="11" t="str">
        <f>IF('Anterior-TXT'!A1343&lt;&gt;"",LEFT('Anterior-TXT'!A1343,15),"")</f>
        <v/>
      </c>
      <c r="B1322" s="11" t="str">
        <f>IF('Anterior-TXT'!A1343&lt;&gt;"",RIGHT(LEFT('Anterior-TXT'!A1343,51),34),"")</f>
        <v/>
      </c>
      <c r="C1322" s="12" t="str">
        <f>IF('Anterior-TXT'!A1343&lt;&gt;"",VALUE(RIGHT(LEFT('Anterior-TXT'!A1343,75),23)),"")</f>
        <v/>
      </c>
      <c r="D1322" s="11" t="str">
        <f>IF('Anterior-TXT'!A1343&lt;&gt;"",RIGHT(LEFT('Anterior-TXT'!A1343,77),1),"")</f>
        <v/>
      </c>
      <c r="E1322" s="13" t="str">
        <f>IF('Anterior-TXT'!A1343&lt;&gt;"",IF(MOD(VALUE(LEFT(A1322,1)),2)=1,IF(D1322="D",C1322,-C1322),IF(D1322="C",C1322,-C1322)),"")</f>
        <v/>
      </c>
    </row>
    <row r="1323" spans="1:5" x14ac:dyDescent="0.2">
      <c r="A1323" s="11" t="str">
        <f>IF('Anterior-TXT'!A1344&lt;&gt;"",LEFT('Anterior-TXT'!A1344,15),"")</f>
        <v/>
      </c>
      <c r="B1323" s="11" t="str">
        <f>IF('Anterior-TXT'!A1344&lt;&gt;"",RIGHT(LEFT('Anterior-TXT'!A1344,51),34),"")</f>
        <v/>
      </c>
      <c r="C1323" s="12" t="str">
        <f>IF('Anterior-TXT'!A1344&lt;&gt;"",VALUE(RIGHT(LEFT('Anterior-TXT'!A1344,75),23)),"")</f>
        <v/>
      </c>
      <c r="D1323" s="11" t="str">
        <f>IF('Anterior-TXT'!A1344&lt;&gt;"",RIGHT(LEFT('Anterior-TXT'!A1344,77),1),"")</f>
        <v/>
      </c>
      <c r="E1323" s="13" t="str">
        <f>IF('Anterior-TXT'!A1344&lt;&gt;"",IF(MOD(VALUE(LEFT(A1323,1)),2)=1,IF(D1323="D",C1323,-C1323),IF(D1323="C",C1323,-C1323)),"")</f>
        <v/>
      </c>
    </row>
    <row r="1324" spans="1:5" x14ac:dyDescent="0.2">
      <c r="A1324" s="11" t="str">
        <f>IF('Anterior-TXT'!A1345&lt;&gt;"",LEFT('Anterior-TXT'!A1345,15),"")</f>
        <v/>
      </c>
      <c r="B1324" s="11" t="str">
        <f>IF('Anterior-TXT'!A1345&lt;&gt;"",RIGHT(LEFT('Anterior-TXT'!A1345,51),34),"")</f>
        <v/>
      </c>
      <c r="C1324" s="12" t="str">
        <f>IF('Anterior-TXT'!A1345&lt;&gt;"",VALUE(RIGHT(LEFT('Anterior-TXT'!A1345,75),23)),"")</f>
        <v/>
      </c>
      <c r="D1324" s="11" t="str">
        <f>IF('Anterior-TXT'!A1345&lt;&gt;"",RIGHT(LEFT('Anterior-TXT'!A1345,77),1),"")</f>
        <v/>
      </c>
      <c r="E1324" s="13" t="str">
        <f>IF('Anterior-TXT'!A1345&lt;&gt;"",IF(MOD(VALUE(LEFT(A1324,1)),2)=1,IF(D1324="D",C1324,-C1324),IF(D1324="C",C1324,-C1324)),"")</f>
        <v/>
      </c>
    </row>
    <row r="1325" spans="1:5" x14ac:dyDescent="0.2">
      <c r="A1325" s="11" t="str">
        <f>IF('Anterior-TXT'!A1346&lt;&gt;"",LEFT('Anterior-TXT'!A1346,15),"")</f>
        <v/>
      </c>
      <c r="B1325" s="11" t="str">
        <f>IF('Anterior-TXT'!A1346&lt;&gt;"",RIGHT(LEFT('Anterior-TXT'!A1346,51),34),"")</f>
        <v/>
      </c>
      <c r="C1325" s="12" t="str">
        <f>IF('Anterior-TXT'!A1346&lt;&gt;"",VALUE(RIGHT(LEFT('Anterior-TXT'!A1346,75),23)),"")</f>
        <v/>
      </c>
      <c r="D1325" s="11" t="str">
        <f>IF('Anterior-TXT'!A1346&lt;&gt;"",RIGHT(LEFT('Anterior-TXT'!A1346,77),1),"")</f>
        <v/>
      </c>
      <c r="E1325" s="13" t="str">
        <f>IF('Anterior-TXT'!A1346&lt;&gt;"",IF(MOD(VALUE(LEFT(A1325,1)),2)=1,IF(D1325="D",C1325,-C1325),IF(D1325="C",C1325,-C1325)),"")</f>
        <v/>
      </c>
    </row>
    <row r="1326" spans="1:5" x14ac:dyDescent="0.2">
      <c r="A1326" s="11" t="str">
        <f>IF('Anterior-TXT'!A1347&lt;&gt;"",LEFT('Anterior-TXT'!A1347,15),"")</f>
        <v/>
      </c>
      <c r="B1326" s="11" t="str">
        <f>IF('Anterior-TXT'!A1347&lt;&gt;"",RIGHT(LEFT('Anterior-TXT'!A1347,51),34),"")</f>
        <v/>
      </c>
      <c r="C1326" s="12" t="str">
        <f>IF('Anterior-TXT'!A1347&lt;&gt;"",VALUE(RIGHT(LEFT('Anterior-TXT'!A1347,75),23)),"")</f>
        <v/>
      </c>
      <c r="D1326" s="11" t="str">
        <f>IF('Anterior-TXT'!A1347&lt;&gt;"",RIGHT(LEFT('Anterior-TXT'!A1347,77),1),"")</f>
        <v/>
      </c>
      <c r="E1326" s="13" t="str">
        <f>IF('Anterior-TXT'!A1347&lt;&gt;"",IF(MOD(VALUE(LEFT(A1326,1)),2)=1,IF(D1326="D",C1326,-C1326),IF(D1326="C",C1326,-C1326)),"")</f>
        <v/>
      </c>
    </row>
    <row r="1327" spans="1:5" x14ac:dyDescent="0.2">
      <c r="A1327" s="11" t="str">
        <f>IF('Anterior-TXT'!A1348&lt;&gt;"",LEFT('Anterior-TXT'!A1348,15),"")</f>
        <v/>
      </c>
      <c r="B1327" s="11" t="str">
        <f>IF('Anterior-TXT'!A1348&lt;&gt;"",RIGHT(LEFT('Anterior-TXT'!A1348,51),34),"")</f>
        <v/>
      </c>
      <c r="C1327" s="12" t="str">
        <f>IF('Anterior-TXT'!A1348&lt;&gt;"",VALUE(RIGHT(LEFT('Anterior-TXT'!A1348,75),23)),"")</f>
        <v/>
      </c>
      <c r="D1327" s="11" t="str">
        <f>IF('Anterior-TXT'!A1348&lt;&gt;"",RIGHT(LEFT('Anterior-TXT'!A1348,77),1),"")</f>
        <v/>
      </c>
      <c r="E1327" s="13" t="str">
        <f>IF('Anterior-TXT'!A1348&lt;&gt;"",IF(MOD(VALUE(LEFT(A1327,1)),2)=1,IF(D1327="D",C1327,-C1327),IF(D1327="C",C1327,-C1327)),"")</f>
        <v/>
      </c>
    </row>
    <row r="1328" spans="1:5" x14ac:dyDescent="0.2">
      <c r="A1328" s="11" t="str">
        <f>IF('Anterior-TXT'!A1349&lt;&gt;"",LEFT('Anterior-TXT'!A1349,15),"")</f>
        <v/>
      </c>
      <c r="B1328" s="11" t="str">
        <f>IF('Anterior-TXT'!A1349&lt;&gt;"",RIGHT(LEFT('Anterior-TXT'!A1349,51),34),"")</f>
        <v/>
      </c>
      <c r="C1328" s="12" t="str">
        <f>IF('Anterior-TXT'!A1349&lt;&gt;"",VALUE(RIGHT(LEFT('Anterior-TXT'!A1349,75),23)),"")</f>
        <v/>
      </c>
      <c r="D1328" s="11" t="str">
        <f>IF('Anterior-TXT'!A1349&lt;&gt;"",RIGHT(LEFT('Anterior-TXT'!A1349,77),1),"")</f>
        <v/>
      </c>
      <c r="E1328" s="13" t="str">
        <f>IF('Anterior-TXT'!A1349&lt;&gt;"",IF(MOD(VALUE(LEFT(A1328,1)),2)=1,IF(D1328="D",C1328,-C1328),IF(D1328="C",C1328,-C1328)),"")</f>
        <v/>
      </c>
    </row>
    <row r="1329" spans="1:5" x14ac:dyDescent="0.2">
      <c r="A1329" s="11" t="str">
        <f>IF('Anterior-TXT'!A1350&lt;&gt;"",LEFT('Anterior-TXT'!A1350,15),"")</f>
        <v/>
      </c>
      <c r="B1329" s="11" t="str">
        <f>IF('Anterior-TXT'!A1350&lt;&gt;"",RIGHT(LEFT('Anterior-TXT'!A1350,51),34),"")</f>
        <v/>
      </c>
      <c r="C1329" s="12" t="str">
        <f>IF('Anterior-TXT'!A1350&lt;&gt;"",VALUE(RIGHT(LEFT('Anterior-TXT'!A1350,75),23)),"")</f>
        <v/>
      </c>
      <c r="D1329" s="11" t="str">
        <f>IF('Anterior-TXT'!A1350&lt;&gt;"",RIGHT(LEFT('Anterior-TXT'!A1350,77),1),"")</f>
        <v/>
      </c>
      <c r="E1329" s="13" t="str">
        <f>IF('Anterior-TXT'!A1350&lt;&gt;"",IF(MOD(VALUE(LEFT(A1329,1)),2)=1,IF(D1329="D",C1329,-C1329),IF(D1329="C",C1329,-C1329)),"")</f>
        <v/>
      </c>
    </row>
    <row r="1330" spans="1:5" x14ac:dyDescent="0.2">
      <c r="A1330" s="11" t="str">
        <f>IF('Anterior-TXT'!A1351&lt;&gt;"",LEFT('Anterior-TXT'!A1351,15),"")</f>
        <v/>
      </c>
      <c r="B1330" s="11" t="str">
        <f>IF('Anterior-TXT'!A1351&lt;&gt;"",RIGHT(LEFT('Anterior-TXT'!A1351,51),34),"")</f>
        <v/>
      </c>
      <c r="C1330" s="12" t="str">
        <f>IF('Anterior-TXT'!A1351&lt;&gt;"",VALUE(RIGHT(LEFT('Anterior-TXT'!A1351,75),23)),"")</f>
        <v/>
      </c>
      <c r="D1330" s="11" t="str">
        <f>IF('Anterior-TXT'!A1351&lt;&gt;"",RIGHT(LEFT('Anterior-TXT'!A1351,77),1),"")</f>
        <v/>
      </c>
      <c r="E1330" s="13" t="str">
        <f>IF('Anterior-TXT'!A1351&lt;&gt;"",IF(MOD(VALUE(LEFT(A1330,1)),2)=1,IF(D1330="D",C1330,-C1330),IF(D1330="C",C1330,-C1330)),"")</f>
        <v/>
      </c>
    </row>
    <row r="1331" spans="1:5" x14ac:dyDescent="0.2">
      <c r="A1331" s="11" t="str">
        <f>IF('Anterior-TXT'!A1352&lt;&gt;"",LEFT('Anterior-TXT'!A1352,15),"")</f>
        <v/>
      </c>
      <c r="B1331" s="11" t="str">
        <f>IF('Anterior-TXT'!A1352&lt;&gt;"",RIGHT(LEFT('Anterior-TXT'!A1352,51),34),"")</f>
        <v/>
      </c>
      <c r="C1331" s="12" t="str">
        <f>IF('Anterior-TXT'!A1352&lt;&gt;"",VALUE(RIGHT(LEFT('Anterior-TXT'!A1352,75),23)),"")</f>
        <v/>
      </c>
      <c r="D1331" s="11" t="str">
        <f>IF('Anterior-TXT'!A1352&lt;&gt;"",RIGHT(LEFT('Anterior-TXT'!A1352,77),1),"")</f>
        <v/>
      </c>
      <c r="E1331" s="13" t="str">
        <f>IF('Anterior-TXT'!A1352&lt;&gt;"",IF(MOD(VALUE(LEFT(A1331,1)),2)=1,IF(D1331="D",C1331,-C1331),IF(D1331="C",C1331,-C1331)),"")</f>
        <v/>
      </c>
    </row>
    <row r="1332" spans="1:5" x14ac:dyDescent="0.2">
      <c r="A1332" s="11" t="str">
        <f>IF('Anterior-TXT'!A1353&lt;&gt;"",LEFT('Anterior-TXT'!A1353,15),"")</f>
        <v/>
      </c>
      <c r="B1332" s="11" t="str">
        <f>IF('Anterior-TXT'!A1353&lt;&gt;"",RIGHT(LEFT('Anterior-TXT'!A1353,51),34),"")</f>
        <v/>
      </c>
      <c r="C1332" s="12" t="str">
        <f>IF('Anterior-TXT'!A1353&lt;&gt;"",VALUE(RIGHT(LEFT('Anterior-TXT'!A1353,75),23)),"")</f>
        <v/>
      </c>
      <c r="D1332" s="11" t="str">
        <f>IF('Anterior-TXT'!A1353&lt;&gt;"",RIGHT(LEFT('Anterior-TXT'!A1353,77),1),"")</f>
        <v/>
      </c>
      <c r="E1332" s="13" t="str">
        <f>IF('Anterior-TXT'!A1353&lt;&gt;"",IF(MOD(VALUE(LEFT(A1332,1)),2)=1,IF(D1332="D",C1332,-C1332),IF(D1332="C",C1332,-C1332)),"")</f>
        <v/>
      </c>
    </row>
    <row r="1333" spans="1:5" x14ac:dyDescent="0.2">
      <c r="A1333" s="11" t="str">
        <f>IF('Anterior-TXT'!A1354&lt;&gt;"",LEFT('Anterior-TXT'!A1354,15),"")</f>
        <v/>
      </c>
      <c r="B1333" s="11" t="str">
        <f>IF('Anterior-TXT'!A1354&lt;&gt;"",RIGHT(LEFT('Anterior-TXT'!A1354,51),34),"")</f>
        <v/>
      </c>
      <c r="C1333" s="12" t="str">
        <f>IF('Anterior-TXT'!A1354&lt;&gt;"",VALUE(RIGHT(LEFT('Anterior-TXT'!A1354,75),23)),"")</f>
        <v/>
      </c>
      <c r="D1333" s="11" t="str">
        <f>IF('Anterior-TXT'!A1354&lt;&gt;"",RIGHT(LEFT('Anterior-TXT'!A1354,77),1),"")</f>
        <v/>
      </c>
      <c r="E1333" s="13" t="str">
        <f>IF('Anterior-TXT'!A1354&lt;&gt;"",IF(MOD(VALUE(LEFT(A1333,1)),2)=1,IF(D1333="D",C1333,-C1333),IF(D1333="C",C1333,-C1333)),"")</f>
        <v/>
      </c>
    </row>
    <row r="1334" spans="1:5" x14ac:dyDescent="0.2">
      <c r="A1334" s="11" t="str">
        <f>IF('Anterior-TXT'!A1355&lt;&gt;"",LEFT('Anterior-TXT'!A1355,15),"")</f>
        <v/>
      </c>
      <c r="B1334" s="11" t="str">
        <f>IF('Anterior-TXT'!A1355&lt;&gt;"",RIGHT(LEFT('Anterior-TXT'!A1355,51),34),"")</f>
        <v/>
      </c>
      <c r="C1334" s="12" t="str">
        <f>IF('Anterior-TXT'!A1355&lt;&gt;"",VALUE(RIGHT(LEFT('Anterior-TXT'!A1355,75),23)),"")</f>
        <v/>
      </c>
      <c r="D1334" s="11" t="str">
        <f>IF('Anterior-TXT'!A1355&lt;&gt;"",RIGHT(LEFT('Anterior-TXT'!A1355,77),1),"")</f>
        <v/>
      </c>
      <c r="E1334" s="13" t="str">
        <f>IF('Anterior-TXT'!A1355&lt;&gt;"",IF(MOD(VALUE(LEFT(A1334,1)),2)=1,IF(D1334="D",C1334,-C1334),IF(D1334="C",C1334,-C1334)),"")</f>
        <v/>
      </c>
    </row>
    <row r="1335" spans="1:5" x14ac:dyDescent="0.2">
      <c r="A1335" s="11" t="str">
        <f>IF('Anterior-TXT'!A1356&lt;&gt;"",LEFT('Anterior-TXT'!A1356,15),"")</f>
        <v/>
      </c>
      <c r="B1335" s="11" t="str">
        <f>IF('Anterior-TXT'!A1356&lt;&gt;"",RIGHT(LEFT('Anterior-TXT'!A1356,51),34),"")</f>
        <v/>
      </c>
      <c r="C1335" s="12" t="str">
        <f>IF('Anterior-TXT'!A1356&lt;&gt;"",VALUE(RIGHT(LEFT('Anterior-TXT'!A1356,75),23)),"")</f>
        <v/>
      </c>
      <c r="D1335" s="11" t="str">
        <f>IF('Anterior-TXT'!A1356&lt;&gt;"",RIGHT(LEFT('Anterior-TXT'!A1356,77),1),"")</f>
        <v/>
      </c>
      <c r="E1335" s="13" t="str">
        <f>IF('Anterior-TXT'!A1356&lt;&gt;"",IF(MOD(VALUE(LEFT(A1335,1)),2)=1,IF(D1335="D",C1335,-C1335),IF(D1335="C",C1335,-C1335)),"")</f>
        <v/>
      </c>
    </row>
    <row r="1336" spans="1:5" x14ac:dyDescent="0.2">
      <c r="A1336" s="11" t="str">
        <f>IF('Anterior-TXT'!A1357&lt;&gt;"",LEFT('Anterior-TXT'!A1357,15),"")</f>
        <v/>
      </c>
      <c r="B1336" s="11" t="str">
        <f>IF('Anterior-TXT'!A1357&lt;&gt;"",RIGHT(LEFT('Anterior-TXT'!A1357,51),34),"")</f>
        <v/>
      </c>
      <c r="C1336" s="12" t="str">
        <f>IF('Anterior-TXT'!A1357&lt;&gt;"",VALUE(RIGHT(LEFT('Anterior-TXT'!A1357,75),23)),"")</f>
        <v/>
      </c>
      <c r="D1336" s="11" t="str">
        <f>IF('Anterior-TXT'!A1357&lt;&gt;"",RIGHT(LEFT('Anterior-TXT'!A1357,77),1),"")</f>
        <v/>
      </c>
      <c r="E1336" s="13" t="str">
        <f>IF('Anterior-TXT'!A1357&lt;&gt;"",IF(MOD(VALUE(LEFT(A1336,1)),2)=1,IF(D1336="D",C1336,-C1336),IF(D1336="C",C1336,-C1336)),"")</f>
        <v/>
      </c>
    </row>
    <row r="1337" spans="1:5" x14ac:dyDescent="0.2">
      <c r="A1337" s="11" t="str">
        <f>IF('Anterior-TXT'!A1358&lt;&gt;"",LEFT('Anterior-TXT'!A1358,15),"")</f>
        <v/>
      </c>
      <c r="B1337" s="11" t="str">
        <f>IF('Anterior-TXT'!A1358&lt;&gt;"",RIGHT(LEFT('Anterior-TXT'!A1358,51),34),"")</f>
        <v/>
      </c>
      <c r="C1337" s="12" t="str">
        <f>IF('Anterior-TXT'!A1358&lt;&gt;"",VALUE(RIGHT(LEFT('Anterior-TXT'!A1358,75),23)),"")</f>
        <v/>
      </c>
      <c r="D1337" s="11" t="str">
        <f>IF('Anterior-TXT'!A1358&lt;&gt;"",RIGHT(LEFT('Anterior-TXT'!A1358,77),1),"")</f>
        <v/>
      </c>
      <c r="E1337" s="13" t="str">
        <f>IF('Anterior-TXT'!A1358&lt;&gt;"",IF(MOD(VALUE(LEFT(A1337,1)),2)=1,IF(D1337="D",C1337,-C1337),IF(D1337="C",C1337,-C1337)),"")</f>
        <v/>
      </c>
    </row>
    <row r="1338" spans="1:5" x14ac:dyDescent="0.2">
      <c r="A1338" s="11" t="str">
        <f>IF('Anterior-TXT'!A1359&lt;&gt;"",LEFT('Anterior-TXT'!A1359,15),"")</f>
        <v/>
      </c>
      <c r="B1338" s="11" t="str">
        <f>IF('Anterior-TXT'!A1359&lt;&gt;"",RIGHT(LEFT('Anterior-TXT'!A1359,51),34),"")</f>
        <v/>
      </c>
      <c r="C1338" s="12" t="str">
        <f>IF('Anterior-TXT'!A1359&lt;&gt;"",VALUE(RIGHT(LEFT('Anterior-TXT'!A1359,75),23)),"")</f>
        <v/>
      </c>
      <c r="D1338" s="11" t="str">
        <f>IF('Anterior-TXT'!A1359&lt;&gt;"",RIGHT(LEFT('Anterior-TXT'!A1359,77),1),"")</f>
        <v/>
      </c>
      <c r="E1338" s="13" t="str">
        <f>IF('Anterior-TXT'!A1359&lt;&gt;"",IF(MOD(VALUE(LEFT(A1338,1)),2)=1,IF(D1338="D",C1338,-C1338),IF(D1338="C",C1338,-C1338)),"")</f>
        <v/>
      </c>
    </row>
    <row r="1339" spans="1:5" x14ac:dyDescent="0.2">
      <c r="A1339" s="11" t="str">
        <f>IF('Anterior-TXT'!A1360&lt;&gt;"",LEFT('Anterior-TXT'!A1360,15),"")</f>
        <v/>
      </c>
      <c r="B1339" s="11" t="str">
        <f>IF('Anterior-TXT'!A1360&lt;&gt;"",RIGHT(LEFT('Anterior-TXT'!A1360,51),34),"")</f>
        <v/>
      </c>
      <c r="C1339" s="12" t="str">
        <f>IF('Anterior-TXT'!A1360&lt;&gt;"",VALUE(RIGHT(LEFT('Anterior-TXT'!A1360,75),23)),"")</f>
        <v/>
      </c>
      <c r="D1339" s="11" t="str">
        <f>IF('Anterior-TXT'!A1360&lt;&gt;"",RIGHT(LEFT('Anterior-TXT'!A1360,77),1),"")</f>
        <v/>
      </c>
      <c r="E1339" s="13" t="str">
        <f>IF('Anterior-TXT'!A1360&lt;&gt;"",IF(MOD(VALUE(LEFT(A1339,1)),2)=1,IF(D1339="D",C1339,-C1339),IF(D1339="C",C1339,-C1339)),"")</f>
        <v/>
      </c>
    </row>
    <row r="1340" spans="1:5" x14ac:dyDescent="0.2">
      <c r="A1340" s="11" t="str">
        <f>IF('Anterior-TXT'!A1361&lt;&gt;"",LEFT('Anterior-TXT'!A1361,15),"")</f>
        <v/>
      </c>
      <c r="B1340" s="11" t="str">
        <f>IF('Anterior-TXT'!A1361&lt;&gt;"",RIGHT(LEFT('Anterior-TXT'!A1361,51),34),"")</f>
        <v/>
      </c>
      <c r="C1340" s="12" t="str">
        <f>IF('Anterior-TXT'!A1361&lt;&gt;"",VALUE(RIGHT(LEFT('Anterior-TXT'!A1361,75),23)),"")</f>
        <v/>
      </c>
      <c r="D1340" s="11" t="str">
        <f>IF('Anterior-TXT'!A1361&lt;&gt;"",RIGHT(LEFT('Anterior-TXT'!A1361,77),1),"")</f>
        <v/>
      </c>
      <c r="E1340" s="13" t="str">
        <f>IF('Anterior-TXT'!A1361&lt;&gt;"",IF(MOD(VALUE(LEFT(A1340,1)),2)=1,IF(D1340="D",C1340,-C1340),IF(D1340="C",C1340,-C1340)),"")</f>
        <v/>
      </c>
    </row>
    <row r="1341" spans="1:5" x14ac:dyDescent="0.2">
      <c r="A1341" s="11" t="str">
        <f>IF('Anterior-TXT'!A1362&lt;&gt;"",LEFT('Anterior-TXT'!A1362,15),"")</f>
        <v/>
      </c>
      <c r="B1341" s="11" t="str">
        <f>IF('Anterior-TXT'!A1362&lt;&gt;"",RIGHT(LEFT('Anterior-TXT'!A1362,51),34),"")</f>
        <v/>
      </c>
      <c r="C1341" s="12" t="str">
        <f>IF('Anterior-TXT'!A1362&lt;&gt;"",VALUE(RIGHT(LEFT('Anterior-TXT'!A1362,75),23)),"")</f>
        <v/>
      </c>
      <c r="D1341" s="11" t="str">
        <f>IF('Anterior-TXT'!A1362&lt;&gt;"",RIGHT(LEFT('Anterior-TXT'!A1362,77),1),"")</f>
        <v/>
      </c>
      <c r="E1341" s="13" t="str">
        <f>IF('Anterior-TXT'!A1362&lt;&gt;"",IF(MOD(VALUE(LEFT(A1341,1)),2)=1,IF(D1341="D",C1341,-C1341),IF(D1341="C",C1341,-C1341)),"")</f>
        <v/>
      </c>
    </row>
    <row r="1342" spans="1:5" x14ac:dyDescent="0.2">
      <c r="A1342" s="11" t="str">
        <f>IF('Anterior-TXT'!A1363&lt;&gt;"",LEFT('Anterior-TXT'!A1363,15),"")</f>
        <v/>
      </c>
      <c r="B1342" s="11" t="str">
        <f>IF('Anterior-TXT'!A1363&lt;&gt;"",RIGHT(LEFT('Anterior-TXT'!A1363,51),34),"")</f>
        <v/>
      </c>
      <c r="C1342" s="12" t="str">
        <f>IF('Anterior-TXT'!A1363&lt;&gt;"",VALUE(RIGHT(LEFT('Anterior-TXT'!A1363,75),23)),"")</f>
        <v/>
      </c>
      <c r="D1342" s="11" t="str">
        <f>IF('Anterior-TXT'!A1363&lt;&gt;"",RIGHT(LEFT('Anterior-TXT'!A1363,77),1),"")</f>
        <v/>
      </c>
      <c r="E1342" s="13" t="str">
        <f>IF('Anterior-TXT'!A1363&lt;&gt;"",IF(MOD(VALUE(LEFT(A1342,1)),2)=1,IF(D1342="D",C1342,-C1342),IF(D1342="C",C1342,-C1342)),"")</f>
        <v/>
      </c>
    </row>
    <row r="1343" spans="1:5" x14ac:dyDescent="0.2">
      <c r="A1343" s="11" t="str">
        <f>IF('Anterior-TXT'!A1364&lt;&gt;"",LEFT('Anterior-TXT'!A1364,15),"")</f>
        <v/>
      </c>
      <c r="B1343" s="11" t="str">
        <f>IF('Anterior-TXT'!A1364&lt;&gt;"",RIGHT(LEFT('Anterior-TXT'!A1364,51),34),"")</f>
        <v/>
      </c>
      <c r="C1343" s="12" t="str">
        <f>IF('Anterior-TXT'!A1364&lt;&gt;"",VALUE(RIGHT(LEFT('Anterior-TXT'!A1364,75),23)),"")</f>
        <v/>
      </c>
      <c r="D1343" s="11" t="str">
        <f>IF('Anterior-TXT'!A1364&lt;&gt;"",RIGHT(LEFT('Anterior-TXT'!A1364,77),1),"")</f>
        <v/>
      </c>
      <c r="E1343" s="13" t="str">
        <f>IF('Anterior-TXT'!A1364&lt;&gt;"",IF(MOD(VALUE(LEFT(A1343,1)),2)=1,IF(D1343="D",C1343,-C1343),IF(D1343="C",C1343,-C1343)),"")</f>
        <v/>
      </c>
    </row>
    <row r="1344" spans="1:5" x14ac:dyDescent="0.2">
      <c r="A1344" s="11" t="str">
        <f>IF('Anterior-TXT'!A1365&lt;&gt;"",LEFT('Anterior-TXT'!A1365,15),"")</f>
        <v/>
      </c>
      <c r="B1344" s="11" t="str">
        <f>IF('Anterior-TXT'!A1365&lt;&gt;"",RIGHT(LEFT('Anterior-TXT'!A1365,51),34),"")</f>
        <v/>
      </c>
      <c r="C1344" s="12" t="str">
        <f>IF('Anterior-TXT'!A1365&lt;&gt;"",VALUE(RIGHT(LEFT('Anterior-TXT'!A1365,75),23)),"")</f>
        <v/>
      </c>
      <c r="D1344" s="11" t="str">
        <f>IF('Anterior-TXT'!A1365&lt;&gt;"",RIGHT(LEFT('Anterior-TXT'!A1365,77),1),"")</f>
        <v/>
      </c>
      <c r="E1344" s="13" t="str">
        <f>IF('Anterior-TXT'!A1365&lt;&gt;"",IF(MOD(VALUE(LEFT(A1344,1)),2)=1,IF(D1344="D",C1344,-C1344),IF(D1344="C",C1344,-C1344)),"")</f>
        <v/>
      </c>
    </row>
    <row r="1345" spans="1:5" x14ac:dyDescent="0.2">
      <c r="A1345" s="11" t="str">
        <f>IF('Anterior-TXT'!A1366&lt;&gt;"",LEFT('Anterior-TXT'!A1366,15),"")</f>
        <v/>
      </c>
      <c r="B1345" s="11" t="str">
        <f>IF('Anterior-TXT'!A1366&lt;&gt;"",RIGHT(LEFT('Anterior-TXT'!A1366,51),34),"")</f>
        <v/>
      </c>
      <c r="C1345" s="12" t="str">
        <f>IF('Anterior-TXT'!A1366&lt;&gt;"",VALUE(RIGHT(LEFT('Anterior-TXT'!A1366,75),23)),"")</f>
        <v/>
      </c>
      <c r="D1345" s="11" t="str">
        <f>IF('Anterior-TXT'!A1366&lt;&gt;"",RIGHT(LEFT('Anterior-TXT'!A1366,77),1),"")</f>
        <v/>
      </c>
      <c r="E1345" s="13" t="str">
        <f>IF('Anterior-TXT'!A1366&lt;&gt;"",IF(MOD(VALUE(LEFT(A1345,1)),2)=1,IF(D1345="D",C1345,-C1345),IF(D1345="C",C1345,-C1345)),"")</f>
        <v/>
      </c>
    </row>
    <row r="1346" spans="1:5" x14ac:dyDescent="0.2">
      <c r="A1346" s="11" t="str">
        <f>IF('Anterior-TXT'!A1367&lt;&gt;"",LEFT('Anterior-TXT'!A1367,15),"")</f>
        <v/>
      </c>
      <c r="B1346" s="11" t="str">
        <f>IF('Anterior-TXT'!A1367&lt;&gt;"",RIGHT(LEFT('Anterior-TXT'!A1367,51),34),"")</f>
        <v/>
      </c>
      <c r="C1346" s="12" t="str">
        <f>IF('Anterior-TXT'!A1367&lt;&gt;"",VALUE(RIGHT(LEFT('Anterior-TXT'!A1367,75),23)),"")</f>
        <v/>
      </c>
      <c r="D1346" s="11" t="str">
        <f>IF('Anterior-TXT'!A1367&lt;&gt;"",RIGHT(LEFT('Anterior-TXT'!A1367,77),1),"")</f>
        <v/>
      </c>
      <c r="E1346" s="13" t="str">
        <f>IF('Anterior-TXT'!A1367&lt;&gt;"",IF(MOD(VALUE(LEFT(A1346,1)),2)=1,IF(D1346="D",C1346,-C1346),IF(D1346="C",C1346,-C1346)),"")</f>
        <v/>
      </c>
    </row>
    <row r="1347" spans="1:5" x14ac:dyDescent="0.2">
      <c r="A1347" s="11" t="str">
        <f>IF('Anterior-TXT'!A1368&lt;&gt;"",LEFT('Anterior-TXT'!A1368,15),"")</f>
        <v/>
      </c>
      <c r="B1347" s="11" t="str">
        <f>IF('Anterior-TXT'!A1368&lt;&gt;"",RIGHT(LEFT('Anterior-TXT'!A1368,51),34),"")</f>
        <v/>
      </c>
      <c r="C1347" s="12" t="str">
        <f>IF('Anterior-TXT'!A1368&lt;&gt;"",VALUE(RIGHT(LEFT('Anterior-TXT'!A1368,75),23)),"")</f>
        <v/>
      </c>
      <c r="D1347" s="11" t="str">
        <f>IF('Anterior-TXT'!A1368&lt;&gt;"",RIGHT(LEFT('Anterior-TXT'!A1368,77),1),"")</f>
        <v/>
      </c>
      <c r="E1347" s="13" t="str">
        <f>IF('Anterior-TXT'!A1368&lt;&gt;"",IF(MOD(VALUE(LEFT(A1347,1)),2)=1,IF(D1347="D",C1347,-C1347),IF(D1347="C",C1347,-C1347)),"")</f>
        <v/>
      </c>
    </row>
    <row r="1348" spans="1:5" x14ac:dyDescent="0.2">
      <c r="A1348" s="11" t="str">
        <f>IF('Anterior-TXT'!A1369&lt;&gt;"",LEFT('Anterior-TXT'!A1369,15),"")</f>
        <v/>
      </c>
      <c r="B1348" s="11" t="str">
        <f>IF('Anterior-TXT'!A1369&lt;&gt;"",RIGHT(LEFT('Anterior-TXT'!A1369,51),34),"")</f>
        <v/>
      </c>
      <c r="C1348" s="12" t="str">
        <f>IF('Anterior-TXT'!A1369&lt;&gt;"",VALUE(RIGHT(LEFT('Anterior-TXT'!A1369,75),23)),"")</f>
        <v/>
      </c>
      <c r="D1348" s="11" t="str">
        <f>IF('Anterior-TXT'!A1369&lt;&gt;"",RIGHT(LEFT('Anterior-TXT'!A1369,77),1),"")</f>
        <v/>
      </c>
      <c r="E1348" s="13" t="str">
        <f>IF('Anterior-TXT'!A1369&lt;&gt;"",IF(MOD(VALUE(LEFT(A1348,1)),2)=1,IF(D1348="D",C1348,-C1348),IF(D1348="C",C1348,-C1348)),"")</f>
        <v/>
      </c>
    </row>
    <row r="1349" spans="1:5" x14ac:dyDescent="0.2">
      <c r="A1349" s="11" t="str">
        <f>IF('Anterior-TXT'!A1370&lt;&gt;"",LEFT('Anterior-TXT'!A1370,15),"")</f>
        <v/>
      </c>
      <c r="B1349" s="11" t="str">
        <f>IF('Anterior-TXT'!A1370&lt;&gt;"",RIGHT(LEFT('Anterior-TXT'!A1370,51),34),"")</f>
        <v/>
      </c>
      <c r="C1349" s="12" t="str">
        <f>IF('Anterior-TXT'!A1370&lt;&gt;"",VALUE(RIGHT(LEFT('Anterior-TXT'!A1370,75),23)),"")</f>
        <v/>
      </c>
      <c r="D1349" s="11" t="str">
        <f>IF('Anterior-TXT'!A1370&lt;&gt;"",RIGHT(LEFT('Anterior-TXT'!A1370,77),1),"")</f>
        <v/>
      </c>
      <c r="E1349" s="13" t="str">
        <f>IF('Anterior-TXT'!A1370&lt;&gt;"",IF(MOD(VALUE(LEFT(A1349,1)),2)=1,IF(D1349="D",C1349,-C1349),IF(D1349="C",C1349,-C1349)),"")</f>
        <v/>
      </c>
    </row>
    <row r="1350" spans="1:5" x14ac:dyDescent="0.2">
      <c r="A1350" s="11" t="str">
        <f>IF('Anterior-TXT'!A1371&lt;&gt;"",LEFT('Anterior-TXT'!A1371,15),"")</f>
        <v/>
      </c>
      <c r="B1350" s="11" t="str">
        <f>IF('Anterior-TXT'!A1371&lt;&gt;"",RIGHT(LEFT('Anterior-TXT'!A1371,51),34),"")</f>
        <v/>
      </c>
      <c r="C1350" s="12" t="str">
        <f>IF('Anterior-TXT'!A1371&lt;&gt;"",VALUE(RIGHT(LEFT('Anterior-TXT'!A1371,75),23)),"")</f>
        <v/>
      </c>
      <c r="D1350" s="11" t="str">
        <f>IF('Anterior-TXT'!A1371&lt;&gt;"",RIGHT(LEFT('Anterior-TXT'!A1371,77),1),"")</f>
        <v/>
      </c>
      <c r="E1350" s="13" t="str">
        <f>IF('Anterior-TXT'!A1371&lt;&gt;"",IF(MOD(VALUE(LEFT(A1350,1)),2)=1,IF(D1350="D",C1350,-C1350),IF(D1350="C",C1350,-C1350)),"")</f>
        <v/>
      </c>
    </row>
    <row r="1351" spans="1:5" x14ac:dyDescent="0.2">
      <c r="A1351" s="11" t="str">
        <f>IF('Anterior-TXT'!A1372&lt;&gt;"",LEFT('Anterior-TXT'!A1372,15),"")</f>
        <v/>
      </c>
      <c r="B1351" s="11" t="str">
        <f>IF('Anterior-TXT'!A1372&lt;&gt;"",RIGHT(LEFT('Anterior-TXT'!A1372,51),34),"")</f>
        <v/>
      </c>
      <c r="C1351" s="12" t="str">
        <f>IF('Anterior-TXT'!A1372&lt;&gt;"",VALUE(RIGHT(LEFT('Anterior-TXT'!A1372,75),23)),"")</f>
        <v/>
      </c>
      <c r="D1351" s="11" t="str">
        <f>IF('Anterior-TXT'!A1372&lt;&gt;"",RIGHT(LEFT('Anterior-TXT'!A1372,77),1),"")</f>
        <v/>
      </c>
      <c r="E1351" s="13" t="str">
        <f>IF('Anterior-TXT'!A1372&lt;&gt;"",IF(MOD(VALUE(LEFT(A1351,1)),2)=1,IF(D1351="D",C1351,-C1351),IF(D1351="C",C1351,-C1351)),"")</f>
        <v/>
      </c>
    </row>
    <row r="1352" spans="1:5" x14ac:dyDescent="0.2">
      <c r="A1352" s="11" t="str">
        <f>IF('Anterior-TXT'!A1373&lt;&gt;"",LEFT('Anterior-TXT'!A1373,15),"")</f>
        <v/>
      </c>
      <c r="B1352" s="11" t="str">
        <f>IF('Anterior-TXT'!A1373&lt;&gt;"",RIGHT(LEFT('Anterior-TXT'!A1373,51),34),"")</f>
        <v/>
      </c>
      <c r="C1352" s="12" t="str">
        <f>IF('Anterior-TXT'!A1373&lt;&gt;"",VALUE(RIGHT(LEFT('Anterior-TXT'!A1373,75),23)),"")</f>
        <v/>
      </c>
      <c r="D1352" s="11" t="str">
        <f>IF('Anterior-TXT'!A1373&lt;&gt;"",RIGHT(LEFT('Anterior-TXT'!A1373,77),1),"")</f>
        <v/>
      </c>
      <c r="E1352" s="13" t="str">
        <f>IF('Anterior-TXT'!A1373&lt;&gt;"",IF(MOD(VALUE(LEFT(A1352,1)),2)=1,IF(D1352="D",C1352,-C1352),IF(D1352="C",C1352,-C1352)),"")</f>
        <v/>
      </c>
    </row>
    <row r="1353" spans="1:5" x14ac:dyDescent="0.2">
      <c r="A1353" s="11" t="str">
        <f>IF('Anterior-TXT'!A1374&lt;&gt;"",LEFT('Anterior-TXT'!A1374,15),"")</f>
        <v/>
      </c>
      <c r="B1353" s="11" t="str">
        <f>IF('Anterior-TXT'!A1374&lt;&gt;"",RIGHT(LEFT('Anterior-TXT'!A1374,51),34),"")</f>
        <v/>
      </c>
      <c r="C1353" s="12" t="str">
        <f>IF('Anterior-TXT'!A1374&lt;&gt;"",VALUE(RIGHT(LEFT('Anterior-TXT'!A1374,75),23)),"")</f>
        <v/>
      </c>
      <c r="D1353" s="11" t="str">
        <f>IF('Anterior-TXT'!A1374&lt;&gt;"",RIGHT(LEFT('Anterior-TXT'!A1374,77),1),"")</f>
        <v/>
      </c>
      <c r="E1353" s="13" t="str">
        <f>IF('Anterior-TXT'!A1374&lt;&gt;"",IF(MOD(VALUE(LEFT(A1353,1)),2)=1,IF(D1353="D",C1353,-C1353),IF(D1353="C",C1353,-C1353)),"")</f>
        <v/>
      </c>
    </row>
    <row r="1354" spans="1:5" x14ac:dyDescent="0.2">
      <c r="A1354" s="11" t="str">
        <f>IF('Anterior-TXT'!A1375&lt;&gt;"",LEFT('Anterior-TXT'!A1375,15),"")</f>
        <v/>
      </c>
      <c r="B1354" s="11" t="str">
        <f>IF('Anterior-TXT'!A1375&lt;&gt;"",RIGHT(LEFT('Anterior-TXT'!A1375,51),34),"")</f>
        <v/>
      </c>
      <c r="C1354" s="12" t="str">
        <f>IF('Anterior-TXT'!A1375&lt;&gt;"",VALUE(RIGHT(LEFT('Anterior-TXT'!A1375,75),23)),"")</f>
        <v/>
      </c>
      <c r="D1354" s="11" t="str">
        <f>IF('Anterior-TXT'!A1375&lt;&gt;"",RIGHT(LEFT('Anterior-TXT'!A1375,77),1),"")</f>
        <v/>
      </c>
      <c r="E1354" s="13" t="str">
        <f>IF('Anterior-TXT'!A1375&lt;&gt;"",IF(MOD(VALUE(LEFT(A1354,1)),2)=1,IF(D1354="D",C1354,-C1354),IF(D1354="C",C1354,-C1354)),"")</f>
        <v/>
      </c>
    </row>
    <row r="1355" spans="1:5" x14ac:dyDescent="0.2">
      <c r="A1355" s="11" t="str">
        <f>IF('Anterior-TXT'!A1376&lt;&gt;"",LEFT('Anterior-TXT'!A1376,15),"")</f>
        <v/>
      </c>
      <c r="B1355" s="11" t="str">
        <f>IF('Anterior-TXT'!A1376&lt;&gt;"",RIGHT(LEFT('Anterior-TXT'!A1376,51),34),"")</f>
        <v/>
      </c>
      <c r="C1355" s="12" t="str">
        <f>IF('Anterior-TXT'!A1376&lt;&gt;"",VALUE(RIGHT(LEFT('Anterior-TXT'!A1376,75),23)),"")</f>
        <v/>
      </c>
      <c r="D1355" s="11" t="str">
        <f>IF('Anterior-TXT'!A1376&lt;&gt;"",RIGHT(LEFT('Anterior-TXT'!A1376,77),1),"")</f>
        <v/>
      </c>
      <c r="E1355" s="13" t="str">
        <f>IF('Anterior-TXT'!A1376&lt;&gt;"",IF(MOD(VALUE(LEFT(A1355,1)),2)=1,IF(D1355="D",C1355,-C1355),IF(D1355="C",C1355,-C1355)),"")</f>
        <v/>
      </c>
    </row>
    <row r="1356" spans="1:5" x14ac:dyDescent="0.2">
      <c r="A1356" s="11" t="str">
        <f>IF('Anterior-TXT'!A1377&lt;&gt;"",LEFT('Anterior-TXT'!A1377,15),"")</f>
        <v/>
      </c>
      <c r="B1356" s="11" t="str">
        <f>IF('Anterior-TXT'!A1377&lt;&gt;"",RIGHT(LEFT('Anterior-TXT'!A1377,51),34),"")</f>
        <v/>
      </c>
      <c r="C1356" s="12" t="str">
        <f>IF('Anterior-TXT'!A1377&lt;&gt;"",VALUE(RIGHT(LEFT('Anterior-TXT'!A1377,75),23)),"")</f>
        <v/>
      </c>
      <c r="D1356" s="11" t="str">
        <f>IF('Anterior-TXT'!A1377&lt;&gt;"",RIGHT(LEFT('Anterior-TXT'!A1377,77),1),"")</f>
        <v/>
      </c>
      <c r="E1356" s="13" t="str">
        <f>IF('Anterior-TXT'!A1377&lt;&gt;"",IF(MOD(VALUE(LEFT(A1356,1)),2)=1,IF(D1356="D",C1356,-C1356),IF(D1356="C",C1356,-C1356)),"")</f>
        <v/>
      </c>
    </row>
    <row r="1357" spans="1:5" x14ac:dyDescent="0.2">
      <c r="A1357" s="11" t="str">
        <f>IF('Anterior-TXT'!A1378&lt;&gt;"",LEFT('Anterior-TXT'!A1378,15),"")</f>
        <v/>
      </c>
      <c r="B1357" s="11" t="str">
        <f>IF('Anterior-TXT'!A1378&lt;&gt;"",RIGHT(LEFT('Anterior-TXT'!A1378,51),34),"")</f>
        <v/>
      </c>
      <c r="C1357" s="12" t="str">
        <f>IF('Anterior-TXT'!A1378&lt;&gt;"",VALUE(RIGHT(LEFT('Anterior-TXT'!A1378,75),23)),"")</f>
        <v/>
      </c>
      <c r="D1357" s="11" t="str">
        <f>IF('Anterior-TXT'!A1378&lt;&gt;"",RIGHT(LEFT('Anterior-TXT'!A1378,77),1),"")</f>
        <v/>
      </c>
      <c r="E1357" s="13" t="str">
        <f>IF('Anterior-TXT'!A1378&lt;&gt;"",IF(MOD(VALUE(LEFT(A1357,1)),2)=1,IF(D1357="D",C1357,-C1357),IF(D1357="C",C1357,-C1357)),"")</f>
        <v/>
      </c>
    </row>
    <row r="1358" spans="1:5" x14ac:dyDescent="0.2">
      <c r="A1358" s="11" t="str">
        <f>IF('Anterior-TXT'!A1379&lt;&gt;"",LEFT('Anterior-TXT'!A1379,15),"")</f>
        <v/>
      </c>
      <c r="B1358" s="11" t="str">
        <f>IF('Anterior-TXT'!A1379&lt;&gt;"",RIGHT(LEFT('Anterior-TXT'!A1379,51),34),"")</f>
        <v/>
      </c>
      <c r="C1358" s="12" t="str">
        <f>IF('Anterior-TXT'!A1379&lt;&gt;"",VALUE(RIGHT(LEFT('Anterior-TXT'!A1379,75),23)),"")</f>
        <v/>
      </c>
      <c r="D1358" s="11" t="str">
        <f>IF('Anterior-TXT'!A1379&lt;&gt;"",RIGHT(LEFT('Anterior-TXT'!A1379,77),1),"")</f>
        <v/>
      </c>
      <c r="E1358" s="13" t="str">
        <f>IF('Anterior-TXT'!A1379&lt;&gt;"",IF(MOD(VALUE(LEFT(A1358,1)),2)=1,IF(D1358="D",C1358,-C1358),IF(D1358="C",C1358,-C1358)),"")</f>
        <v/>
      </c>
    </row>
    <row r="1359" spans="1:5" x14ac:dyDescent="0.2">
      <c r="A1359" s="11" t="str">
        <f>IF('Anterior-TXT'!A1380&lt;&gt;"",LEFT('Anterior-TXT'!A1380,15),"")</f>
        <v/>
      </c>
      <c r="B1359" s="11" t="str">
        <f>IF('Anterior-TXT'!A1380&lt;&gt;"",RIGHT(LEFT('Anterior-TXT'!A1380,51),34),"")</f>
        <v/>
      </c>
      <c r="C1359" s="12" t="str">
        <f>IF('Anterior-TXT'!A1380&lt;&gt;"",VALUE(RIGHT(LEFT('Anterior-TXT'!A1380,75),23)),"")</f>
        <v/>
      </c>
      <c r="D1359" s="11" t="str">
        <f>IF('Anterior-TXT'!A1380&lt;&gt;"",RIGHT(LEFT('Anterior-TXT'!A1380,77),1),"")</f>
        <v/>
      </c>
      <c r="E1359" s="13" t="str">
        <f>IF('Anterior-TXT'!A1380&lt;&gt;"",IF(MOD(VALUE(LEFT(A1359,1)),2)=1,IF(D1359="D",C1359,-C1359),IF(D1359="C",C1359,-C1359)),"")</f>
        <v/>
      </c>
    </row>
    <row r="1360" spans="1:5" x14ac:dyDescent="0.2">
      <c r="A1360" s="11" t="str">
        <f>IF('Anterior-TXT'!A1381&lt;&gt;"",LEFT('Anterior-TXT'!A1381,15),"")</f>
        <v/>
      </c>
      <c r="B1360" s="11" t="str">
        <f>IF('Anterior-TXT'!A1381&lt;&gt;"",RIGHT(LEFT('Anterior-TXT'!A1381,51),34),"")</f>
        <v/>
      </c>
      <c r="C1360" s="12" t="str">
        <f>IF('Anterior-TXT'!A1381&lt;&gt;"",VALUE(RIGHT(LEFT('Anterior-TXT'!A1381,75),23)),"")</f>
        <v/>
      </c>
      <c r="D1360" s="11" t="str">
        <f>IF('Anterior-TXT'!A1381&lt;&gt;"",RIGHT(LEFT('Anterior-TXT'!A1381,77),1),"")</f>
        <v/>
      </c>
      <c r="E1360" s="13" t="str">
        <f>IF('Anterior-TXT'!A1381&lt;&gt;"",IF(MOD(VALUE(LEFT(A1360,1)),2)=1,IF(D1360="D",C1360,-C1360),IF(D1360="C",C1360,-C1360)),"")</f>
        <v/>
      </c>
    </row>
    <row r="1361" spans="1:5" x14ac:dyDescent="0.2">
      <c r="A1361" s="11" t="str">
        <f>IF('Anterior-TXT'!A1382&lt;&gt;"",LEFT('Anterior-TXT'!A1382,15),"")</f>
        <v/>
      </c>
      <c r="B1361" s="11" t="str">
        <f>IF('Anterior-TXT'!A1382&lt;&gt;"",RIGHT(LEFT('Anterior-TXT'!A1382,51),34),"")</f>
        <v/>
      </c>
      <c r="C1361" s="12" t="str">
        <f>IF('Anterior-TXT'!A1382&lt;&gt;"",VALUE(RIGHT(LEFT('Anterior-TXT'!A1382,75),23)),"")</f>
        <v/>
      </c>
      <c r="D1361" s="11" t="str">
        <f>IF('Anterior-TXT'!A1382&lt;&gt;"",RIGHT(LEFT('Anterior-TXT'!A1382,77),1),"")</f>
        <v/>
      </c>
      <c r="E1361" s="13" t="str">
        <f>IF('Anterior-TXT'!A1382&lt;&gt;"",IF(MOD(VALUE(LEFT(A1361,1)),2)=1,IF(D1361="D",C1361,-C1361),IF(D1361="C",C1361,-C1361)),"")</f>
        <v/>
      </c>
    </row>
    <row r="1362" spans="1:5" x14ac:dyDescent="0.2">
      <c r="A1362" s="11" t="str">
        <f>IF('Anterior-TXT'!A1383&lt;&gt;"",LEFT('Anterior-TXT'!A1383,15),"")</f>
        <v/>
      </c>
      <c r="B1362" s="11" t="str">
        <f>IF('Anterior-TXT'!A1383&lt;&gt;"",RIGHT(LEFT('Anterior-TXT'!A1383,51),34),"")</f>
        <v/>
      </c>
      <c r="C1362" s="12" t="str">
        <f>IF('Anterior-TXT'!A1383&lt;&gt;"",VALUE(RIGHT(LEFT('Anterior-TXT'!A1383,75),23)),"")</f>
        <v/>
      </c>
      <c r="D1362" s="11" t="str">
        <f>IF('Anterior-TXT'!A1383&lt;&gt;"",RIGHT(LEFT('Anterior-TXT'!A1383,77),1),"")</f>
        <v/>
      </c>
      <c r="E1362" s="13" t="str">
        <f>IF('Anterior-TXT'!A1383&lt;&gt;"",IF(MOD(VALUE(LEFT(A1362,1)),2)=1,IF(D1362="D",C1362,-C1362),IF(D1362="C",C1362,-C1362)),"")</f>
        <v/>
      </c>
    </row>
    <row r="1363" spans="1:5" x14ac:dyDescent="0.2">
      <c r="A1363" s="11" t="str">
        <f>IF('Anterior-TXT'!A1384&lt;&gt;"",LEFT('Anterior-TXT'!A1384,15),"")</f>
        <v/>
      </c>
      <c r="B1363" s="11" t="str">
        <f>IF('Anterior-TXT'!A1384&lt;&gt;"",RIGHT(LEFT('Anterior-TXT'!A1384,51),34),"")</f>
        <v/>
      </c>
      <c r="C1363" s="12" t="str">
        <f>IF('Anterior-TXT'!A1384&lt;&gt;"",VALUE(RIGHT(LEFT('Anterior-TXT'!A1384,75),23)),"")</f>
        <v/>
      </c>
      <c r="D1363" s="11" t="str">
        <f>IF('Anterior-TXT'!A1384&lt;&gt;"",RIGHT(LEFT('Anterior-TXT'!A1384,77),1),"")</f>
        <v/>
      </c>
      <c r="E1363" s="13" t="str">
        <f>IF('Anterior-TXT'!A1384&lt;&gt;"",IF(MOD(VALUE(LEFT(A1363,1)),2)=1,IF(D1363="D",C1363,-C1363),IF(D1363="C",C1363,-C1363)),"")</f>
        <v/>
      </c>
    </row>
    <row r="1364" spans="1:5" x14ac:dyDescent="0.2">
      <c r="A1364" s="11" t="str">
        <f>IF('Anterior-TXT'!A1385&lt;&gt;"",LEFT('Anterior-TXT'!A1385,15),"")</f>
        <v/>
      </c>
      <c r="B1364" s="11" t="str">
        <f>IF('Anterior-TXT'!A1385&lt;&gt;"",RIGHT(LEFT('Anterior-TXT'!A1385,51),34),"")</f>
        <v/>
      </c>
      <c r="C1364" s="12" t="str">
        <f>IF('Anterior-TXT'!A1385&lt;&gt;"",VALUE(RIGHT(LEFT('Anterior-TXT'!A1385,75),23)),"")</f>
        <v/>
      </c>
      <c r="D1364" s="11" t="str">
        <f>IF('Anterior-TXT'!A1385&lt;&gt;"",RIGHT(LEFT('Anterior-TXT'!A1385,77),1),"")</f>
        <v/>
      </c>
      <c r="E1364" s="13" t="str">
        <f>IF('Anterior-TXT'!A1385&lt;&gt;"",IF(MOD(VALUE(LEFT(A1364,1)),2)=1,IF(D1364="D",C1364,-C1364),IF(D1364="C",C1364,-C1364)),"")</f>
        <v/>
      </c>
    </row>
    <row r="1365" spans="1:5" x14ac:dyDescent="0.2">
      <c r="A1365" s="11" t="str">
        <f>IF('Anterior-TXT'!A1386&lt;&gt;"",LEFT('Anterior-TXT'!A1386,15),"")</f>
        <v/>
      </c>
      <c r="B1365" s="11" t="str">
        <f>IF('Anterior-TXT'!A1386&lt;&gt;"",RIGHT(LEFT('Anterior-TXT'!A1386,51),34),"")</f>
        <v/>
      </c>
      <c r="C1365" s="12" t="str">
        <f>IF('Anterior-TXT'!A1386&lt;&gt;"",VALUE(RIGHT(LEFT('Anterior-TXT'!A1386,75),23)),"")</f>
        <v/>
      </c>
      <c r="D1365" s="11" t="str">
        <f>IF('Anterior-TXT'!A1386&lt;&gt;"",RIGHT(LEFT('Anterior-TXT'!A1386,77),1),"")</f>
        <v/>
      </c>
      <c r="E1365" s="13" t="str">
        <f>IF('Anterior-TXT'!A1386&lt;&gt;"",IF(MOD(VALUE(LEFT(A1365,1)),2)=1,IF(D1365="D",C1365,-C1365),IF(D1365="C",C1365,-C1365)),"")</f>
        <v/>
      </c>
    </row>
    <row r="1366" spans="1:5" x14ac:dyDescent="0.2">
      <c r="A1366" s="11" t="str">
        <f>IF('Anterior-TXT'!A1387&lt;&gt;"",LEFT('Anterior-TXT'!A1387,15),"")</f>
        <v/>
      </c>
      <c r="B1366" s="11" t="str">
        <f>IF('Anterior-TXT'!A1387&lt;&gt;"",RIGHT(LEFT('Anterior-TXT'!A1387,51),34),"")</f>
        <v/>
      </c>
      <c r="C1366" s="12" t="str">
        <f>IF('Anterior-TXT'!A1387&lt;&gt;"",VALUE(RIGHT(LEFT('Anterior-TXT'!A1387,75),23)),"")</f>
        <v/>
      </c>
      <c r="D1366" s="11" t="str">
        <f>IF('Anterior-TXT'!A1387&lt;&gt;"",RIGHT(LEFT('Anterior-TXT'!A1387,77),1),"")</f>
        <v/>
      </c>
      <c r="E1366" s="13" t="str">
        <f>IF('Anterior-TXT'!A1387&lt;&gt;"",IF(MOD(VALUE(LEFT(A1366,1)),2)=1,IF(D1366="D",C1366,-C1366),IF(D1366="C",C1366,-C1366)),"")</f>
        <v/>
      </c>
    </row>
    <row r="1367" spans="1:5" x14ac:dyDescent="0.2">
      <c r="A1367" s="11" t="str">
        <f>IF('Anterior-TXT'!A1388&lt;&gt;"",LEFT('Anterior-TXT'!A1388,15),"")</f>
        <v/>
      </c>
      <c r="B1367" s="11" t="str">
        <f>IF('Anterior-TXT'!A1388&lt;&gt;"",RIGHT(LEFT('Anterior-TXT'!A1388,51),34),"")</f>
        <v/>
      </c>
      <c r="C1367" s="12" t="str">
        <f>IF('Anterior-TXT'!A1388&lt;&gt;"",VALUE(RIGHT(LEFT('Anterior-TXT'!A1388,75),23)),"")</f>
        <v/>
      </c>
      <c r="D1367" s="11" t="str">
        <f>IF('Anterior-TXT'!A1388&lt;&gt;"",RIGHT(LEFT('Anterior-TXT'!A1388,77),1),"")</f>
        <v/>
      </c>
      <c r="E1367" s="13" t="str">
        <f>IF('Anterior-TXT'!A1388&lt;&gt;"",IF(MOD(VALUE(LEFT(A1367,1)),2)=1,IF(D1367="D",C1367,-C1367),IF(D1367="C",C1367,-C1367)),"")</f>
        <v/>
      </c>
    </row>
    <row r="1368" spans="1:5" x14ac:dyDescent="0.2">
      <c r="A1368" s="11" t="str">
        <f>IF('Anterior-TXT'!A1389&lt;&gt;"",LEFT('Anterior-TXT'!A1389,15),"")</f>
        <v/>
      </c>
      <c r="B1368" s="11" t="str">
        <f>IF('Anterior-TXT'!A1389&lt;&gt;"",RIGHT(LEFT('Anterior-TXT'!A1389,51),34),"")</f>
        <v/>
      </c>
      <c r="C1368" s="12" t="str">
        <f>IF('Anterior-TXT'!A1389&lt;&gt;"",VALUE(RIGHT(LEFT('Anterior-TXT'!A1389,75),23)),"")</f>
        <v/>
      </c>
      <c r="D1368" s="11" t="str">
        <f>IF('Anterior-TXT'!A1389&lt;&gt;"",RIGHT(LEFT('Anterior-TXT'!A1389,77),1),"")</f>
        <v/>
      </c>
      <c r="E1368" s="13" t="str">
        <f>IF('Anterior-TXT'!A1389&lt;&gt;"",IF(MOD(VALUE(LEFT(A1368,1)),2)=1,IF(D1368="D",C1368,-C1368),IF(D1368="C",C1368,-C1368)),"")</f>
        <v/>
      </c>
    </row>
    <row r="1369" spans="1:5" x14ac:dyDescent="0.2">
      <c r="A1369" s="11" t="str">
        <f>IF('Anterior-TXT'!A1390&lt;&gt;"",LEFT('Anterior-TXT'!A1390,15),"")</f>
        <v/>
      </c>
      <c r="B1369" s="11" t="str">
        <f>IF('Anterior-TXT'!A1390&lt;&gt;"",RIGHT(LEFT('Anterior-TXT'!A1390,51),34),"")</f>
        <v/>
      </c>
      <c r="C1369" s="12" t="str">
        <f>IF('Anterior-TXT'!A1390&lt;&gt;"",VALUE(RIGHT(LEFT('Anterior-TXT'!A1390,75),23)),"")</f>
        <v/>
      </c>
      <c r="D1369" s="11" t="str">
        <f>IF('Anterior-TXT'!A1390&lt;&gt;"",RIGHT(LEFT('Anterior-TXT'!A1390,77),1),"")</f>
        <v/>
      </c>
      <c r="E1369" s="13" t="str">
        <f>IF('Anterior-TXT'!A1390&lt;&gt;"",IF(MOD(VALUE(LEFT(A1369,1)),2)=1,IF(D1369="D",C1369,-C1369),IF(D1369="C",C1369,-C1369)),"")</f>
        <v/>
      </c>
    </row>
    <row r="1370" spans="1:5" x14ac:dyDescent="0.2">
      <c r="A1370" s="11" t="str">
        <f>IF('Anterior-TXT'!A1391&lt;&gt;"",LEFT('Anterior-TXT'!A1391,15),"")</f>
        <v/>
      </c>
      <c r="B1370" s="11" t="str">
        <f>IF('Anterior-TXT'!A1391&lt;&gt;"",RIGHT(LEFT('Anterior-TXT'!A1391,51),34),"")</f>
        <v/>
      </c>
      <c r="C1370" s="12" t="str">
        <f>IF('Anterior-TXT'!A1391&lt;&gt;"",VALUE(RIGHT(LEFT('Anterior-TXT'!A1391,75),23)),"")</f>
        <v/>
      </c>
      <c r="D1370" s="11" t="str">
        <f>IF('Anterior-TXT'!A1391&lt;&gt;"",RIGHT(LEFT('Anterior-TXT'!A1391,77),1),"")</f>
        <v/>
      </c>
      <c r="E1370" s="13" t="str">
        <f>IF('Anterior-TXT'!A1391&lt;&gt;"",IF(MOD(VALUE(LEFT(A1370,1)),2)=1,IF(D1370="D",C1370,-C1370),IF(D1370="C",C1370,-C1370)),"")</f>
        <v/>
      </c>
    </row>
    <row r="1371" spans="1:5" x14ac:dyDescent="0.2">
      <c r="A1371" s="11" t="str">
        <f>IF('Anterior-TXT'!A1392&lt;&gt;"",LEFT('Anterior-TXT'!A1392,15),"")</f>
        <v/>
      </c>
      <c r="B1371" s="11" t="str">
        <f>IF('Anterior-TXT'!A1392&lt;&gt;"",RIGHT(LEFT('Anterior-TXT'!A1392,51),34),"")</f>
        <v/>
      </c>
      <c r="C1371" s="12" t="str">
        <f>IF('Anterior-TXT'!A1392&lt;&gt;"",VALUE(RIGHT(LEFT('Anterior-TXT'!A1392,75),23)),"")</f>
        <v/>
      </c>
      <c r="D1371" s="11" t="str">
        <f>IF('Anterior-TXT'!A1392&lt;&gt;"",RIGHT(LEFT('Anterior-TXT'!A1392,77),1),"")</f>
        <v/>
      </c>
      <c r="E1371" s="13" t="str">
        <f>IF('Anterior-TXT'!A1392&lt;&gt;"",IF(MOD(VALUE(LEFT(A1371,1)),2)=1,IF(D1371="D",C1371,-C1371),IF(D1371="C",C1371,-C1371)),"")</f>
        <v/>
      </c>
    </row>
    <row r="1372" spans="1:5" x14ac:dyDescent="0.2">
      <c r="A1372" s="11" t="str">
        <f>IF('Anterior-TXT'!A1393&lt;&gt;"",LEFT('Anterior-TXT'!A1393,15),"")</f>
        <v/>
      </c>
      <c r="B1372" s="11" t="str">
        <f>IF('Anterior-TXT'!A1393&lt;&gt;"",RIGHT(LEFT('Anterior-TXT'!A1393,51),34),"")</f>
        <v/>
      </c>
      <c r="C1372" s="12" t="str">
        <f>IF('Anterior-TXT'!A1393&lt;&gt;"",VALUE(RIGHT(LEFT('Anterior-TXT'!A1393,75),23)),"")</f>
        <v/>
      </c>
      <c r="D1372" s="11" t="str">
        <f>IF('Anterior-TXT'!A1393&lt;&gt;"",RIGHT(LEFT('Anterior-TXT'!A1393,77),1),"")</f>
        <v/>
      </c>
      <c r="E1372" s="13" t="str">
        <f>IF('Anterior-TXT'!A1393&lt;&gt;"",IF(MOD(VALUE(LEFT(A1372,1)),2)=1,IF(D1372="D",C1372,-C1372),IF(D1372="C",C1372,-C1372)),"")</f>
        <v/>
      </c>
    </row>
    <row r="1373" spans="1:5" x14ac:dyDescent="0.2">
      <c r="A1373" s="11" t="str">
        <f>IF('Anterior-TXT'!A1394&lt;&gt;"",LEFT('Anterior-TXT'!A1394,15),"")</f>
        <v/>
      </c>
      <c r="B1373" s="11" t="str">
        <f>IF('Anterior-TXT'!A1394&lt;&gt;"",RIGHT(LEFT('Anterior-TXT'!A1394,51),34),"")</f>
        <v/>
      </c>
      <c r="C1373" s="12" t="str">
        <f>IF('Anterior-TXT'!A1394&lt;&gt;"",VALUE(RIGHT(LEFT('Anterior-TXT'!A1394,75),23)),"")</f>
        <v/>
      </c>
      <c r="D1373" s="11" t="str">
        <f>IF('Anterior-TXT'!A1394&lt;&gt;"",RIGHT(LEFT('Anterior-TXT'!A1394,77),1),"")</f>
        <v/>
      </c>
      <c r="E1373" s="13" t="str">
        <f>IF('Anterior-TXT'!A1394&lt;&gt;"",IF(MOD(VALUE(LEFT(A1373,1)),2)=1,IF(D1373="D",C1373,-C1373),IF(D1373="C",C1373,-C1373)),"")</f>
        <v/>
      </c>
    </row>
    <row r="1374" spans="1:5" x14ac:dyDescent="0.2">
      <c r="A1374" s="11" t="str">
        <f>IF('Anterior-TXT'!A1395&lt;&gt;"",LEFT('Anterior-TXT'!A1395,15),"")</f>
        <v/>
      </c>
      <c r="B1374" s="11" t="str">
        <f>IF('Anterior-TXT'!A1395&lt;&gt;"",RIGHT(LEFT('Anterior-TXT'!A1395,51),34),"")</f>
        <v/>
      </c>
      <c r="C1374" s="12" t="str">
        <f>IF('Anterior-TXT'!A1395&lt;&gt;"",VALUE(RIGHT(LEFT('Anterior-TXT'!A1395,75),23)),"")</f>
        <v/>
      </c>
      <c r="D1374" s="11" t="str">
        <f>IF('Anterior-TXT'!A1395&lt;&gt;"",RIGHT(LEFT('Anterior-TXT'!A1395,77),1),"")</f>
        <v/>
      </c>
      <c r="E1374" s="13" t="str">
        <f>IF('Anterior-TXT'!A1395&lt;&gt;"",IF(MOD(VALUE(LEFT(A1374,1)),2)=1,IF(D1374="D",C1374,-C1374),IF(D1374="C",C1374,-C1374)),"")</f>
        <v/>
      </c>
    </row>
    <row r="1375" spans="1:5" x14ac:dyDescent="0.2">
      <c r="A1375" s="11" t="str">
        <f>IF('Anterior-TXT'!A1396&lt;&gt;"",LEFT('Anterior-TXT'!A1396,15),"")</f>
        <v/>
      </c>
      <c r="B1375" s="11" t="str">
        <f>IF('Anterior-TXT'!A1396&lt;&gt;"",RIGHT(LEFT('Anterior-TXT'!A1396,51),34),"")</f>
        <v/>
      </c>
      <c r="C1375" s="12" t="str">
        <f>IF('Anterior-TXT'!A1396&lt;&gt;"",VALUE(RIGHT(LEFT('Anterior-TXT'!A1396,75),23)),"")</f>
        <v/>
      </c>
      <c r="D1375" s="11" t="str">
        <f>IF('Anterior-TXT'!A1396&lt;&gt;"",RIGHT(LEFT('Anterior-TXT'!A1396,77),1),"")</f>
        <v/>
      </c>
      <c r="E1375" s="13" t="str">
        <f>IF('Anterior-TXT'!A1396&lt;&gt;"",IF(MOD(VALUE(LEFT(A1375,1)),2)=1,IF(D1375="D",C1375,-C1375),IF(D1375="C",C1375,-C1375)),"")</f>
        <v/>
      </c>
    </row>
    <row r="1376" spans="1:5" x14ac:dyDescent="0.2">
      <c r="A1376" s="11" t="str">
        <f>IF('Anterior-TXT'!A1397&lt;&gt;"",LEFT('Anterior-TXT'!A1397,15),"")</f>
        <v/>
      </c>
      <c r="B1376" s="11" t="str">
        <f>IF('Anterior-TXT'!A1397&lt;&gt;"",RIGHT(LEFT('Anterior-TXT'!A1397,51),34),"")</f>
        <v/>
      </c>
      <c r="C1376" s="12" t="str">
        <f>IF('Anterior-TXT'!A1397&lt;&gt;"",VALUE(RIGHT(LEFT('Anterior-TXT'!A1397,75),23)),"")</f>
        <v/>
      </c>
      <c r="D1376" s="11" t="str">
        <f>IF('Anterior-TXT'!A1397&lt;&gt;"",RIGHT(LEFT('Anterior-TXT'!A1397,77),1),"")</f>
        <v/>
      </c>
      <c r="E1376" s="13" t="str">
        <f>IF('Anterior-TXT'!A1397&lt;&gt;"",IF(MOD(VALUE(LEFT(A1376,1)),2)=1,IF(D1376="D",C1376,-C1376),IF(D1376="C",C1376,-C1376)),"")</f>
        <v/>
      </c>
    </row>
    <row r="1377" spans="1:5" x14ac:dyDescent="0.2">
      <c r="A1377" s="11" t="str">
        <f>IF('Anterior-TXT'!A1398&lt;&gt;"",LEFT('Anterior-TXT'!A1398,15),"")</f>
        <v/>
      </c>
      <c r="B1377" s="11" t="str">
        <f>IF('Anterior-TXT'!A1398&lt;&gt;"",RIGHT(LEFT('Anterior-TXT'!A1398,51),34),"")</f>
        <v/>
      </c>
      <c r="C1377" s="12" t="str">
        <f>IF('Anterior-TXT'!A1398&lt;&gt;"",VALUE(RIGHT(LEFT('Anterior-TXT'!A1398,75),23)),"")</f>
        <v/>
      </c>
      <c r="D1377" s="11" t="str">
        <f>IF('Anterior-TXT'!A1398&lt;&gt;"",RIGHT(LEFT('Anterior-TXT'!A1398,77),1),"")</f>
        <v/>
      </c>
      <c r="E1377" s="13" t="str">
        <f>IF('Anterior-TXT'!A1398&lt;&gt;"",IF(MOD(VALUE(LEFT(A1377,1)),2)=1,IF(D1377="D",C1377,-C1377),IF(D1377="C",C1377,-C1377)),"")</f>
        <v/>
      </c>
    </row>
    <row r="1378" spans="1:5" x14ac:dyDescent="0.2">
      <c r="A1378" s="11" t="str">
        <f>IF('Anterior-TXT'!A1399&lt;&gt;"",LEFT('Anterior-TXT'!A1399,15),"")</f>
        <v/>
      </c>
      <c r="B1378" s="11" t="str">
        <f>IF('Anterior-TXT'!A1399&lt;&gt;"",RIGHT(LEFT('Anterior-TXT'!A1399,51),34),"")</f>
        <v/>
      </c>
      <c r="C1378" s="12" t="str">
        <f>IF('Anterior-TXT'!A1399&lt;&gt;"",VALUE(RIGHT(LEFT('Anterior-TXT'!A1399,75),23)),"")</f>
        <v/>
      </c>
      <c r="D1378" s="11" t="str">
        <f>IF('Anterior-TXT'!A1399&lt;&gt;"",RIGHT(LEFT('Anterior-TXT'!A1399,77),1),"")</f>
        <v/>
      </c>
      <c r="E1378" s="13" t="str">
        <f>IF('Anterior-TXT'!A1399&lt;&gt;"",IF(MOD(VALUE(LEFT(A1378,1)),2)=1,IF(D1378="D",C1378,-C1378),IF(D1378="C",C1378,-C1378)),"")</f>
        <v/>
      </c>
    </row>
    <row r="1379" spans="1:5" x14ac:dyDescent="0.2">
      <c r="A1379" s="11" t="str">
        <f>IF('Anterior-TXT'!A1400&lt;&gt;"",LEFT('Anterior-TXT'!A1400,15),"")</f>
        <v/>
      </c>
      <c r="B1379" s="11" t="str">
        <f>IF('Anterior-TXT'!A1400&lt;&gt;"",RIGHT(LEFT('Anterior-TXT'!A1400,51),34),"")</f>
        <v/>
      </c>
      <c r="C1379" s="12" t="str">
        <f>IF('Anterior-TXT'!A1400&lt;&gt;"",VALUE(RIGHT(LEFT('Anterior-TXT'!A1400,75),23)),"")</f>
        <v/>
      </c>
      <c r="D1379" s="11" t="str">
        <f>IF('Anterior-TXT'!A1400&lt;&gt;"",RIGHT(LEFT('Anterior-TXT'!A1400,77),1),"")</f>
        <v/>
      </c>
      <c r="E1379" s="13" t="str">
        <f>IF('Anterior-TXT'!A1400&lt;&gt;"",IF(MOD(VALUE(LEFT(A1379,1)),2)=1,IF(D1379="D",C1379,-C1379),IF(D1379="C",C1379,-C1379)),"")</f>
        <v/>
      </c>
    </row>
    <row r="1380" spans="1:5" x14ac:dyDescent="0.2">
      <c r="A1380" s="11" t="str">
        <f>IF('Anterior-TXT'!A1401&lt;&gt;"",LEFT('Anterior-TXT'!A1401,15),"")</f>
        <v/>
      </c>
      <c r="B1380" s="11" t="str">
        <f>IF('Anterior-TXT'!A1401&lt;&gt;"",RIGHT(LEFT('Anterior-TXT'!A1401,51),34),"")</f>
        <v/>
      </c>
      <c r="C1380" s="12" t="str">
        <f>IF('Anterior-TXT'!A1401&lt;&gt;"",VALUE(RIGHT(LEFT('Anterior-TXT'!A1401,75),23)),"")</f>
        <v/>
      </c>
      <c r="D1380" s="11" t="str">
        <f>IF('Anterior-TXT'!A1401&lt;&gt;"",RIGHT(LEFT('Anterior-TXT'!A1401,77),1),"")</f>
        <v/>
      </c>
      <c r="E1380" s="13" t="str">
        <f>IF('Anterior-TXT'!A1401&lt;&gt;"",IF(MOD(VALUE(LEFT(A1380,1)),2)=1,IF(D1380="D",C1380,-C1380),IF(D1380="C",C1380,-C1380)),"")</f>
        <v/>
      </c>
    </row>
    <row r="1381" spans="1:5" x14ac:dyDescent="0.2">
      <c r="A1381" s="11" t="str">
        <f>IF('Anterior-TXT'!A1402&lt;&gt;"",LEFT('Anterior-TXT'!A1402,15),"")</f>
        <v/>
      </c>
      <c r="B1381" s="11" t="str">
        <f>IF('Anterior-TXT'!A1402&lt;&gt;"",RIGHT(LEFT('Anterior-TXT'!A1402,51),34),"")</f>
        <v/>
      </c>
      <c r="C1381" s="12" t="str">
        <f>IF('Anterior-TXT'!A1402&lt;&gt;"",VALUE(RIGHT(LEFT('Anterior-TXT'!A1402,75),23)),"")</f>
        <v/>
      </c>
      <c r="D1381" s="11" t="str">
        <f>IF('Anterior-TXT'!A1402&lt;&gt;"",RIGHT(LEFT('Anterior-TXT'!A1402,77),1),"")</f>
        <v/>
      </c>
      <c r="E1381" s="13" t="str">
        <f>IF('Anterior-TXT'!A1402&lt;&gt;"",IF(MOD(VALUE(LEFT(A1381,1)),2)=1,IF(D1381="D",C1381,-C1381),IF(D1381="C",C1381,-C1381)),"")</f>
        <v/>
      </c>
    </row>
    <row r="1382" spans="1:5" x14ac:dyDescent="0.2">
      <c r="A1382" s="11" t="str">
        <f>IF('Anterior-TXT'!A1403&lt;&gt;"",LEFT('Anterior-TXT'!A1403,15),"")</f>
        <v/>
      </c>
      <c r="B1382" s="11" t="str">
        <f>IF('Anterior-TXT'!A1403&lt;&gt;"",RIGHT(LEFT('Anterior-TXT'!A1403,51),34),"")</f>
        <v/>
      </c>
      <c r="C1382" s="12" t="str">
        <f>IF('Anterior-TXT'!A1403&lt;&gt;"",VALUE(RIGHT(LEFT('Anterior-TXT'!A1403,75),23)),"")</f>
        <v/>
      </c>
      <c r="D1382" s="11" t="str">
        <f>IF('Anterior-TXT'!A1403&lt;&gt;"",RIGHT(LEFT('Anterior-TXT'!A1403,77),1),"")</f>
        <v/>
      </c>
      <c r="E1382" s="13" t="str">
        <f>IF('Anterior-TXT'!A1403&lt;&gt;"",IF(MOD(VALUE(LEFT(A1382,1)),2)=1,IF(D1382="D",C1382,-C1382),IF(D1382="C",C1382,-C1382)),"")</f>
        <v/>
      </c>
    </row>
    <row r="1383" spans="1:5" x14ac:dyDescent="0.2">
      <c r="A1383" s="11" t="str">
        <f>IF('Anterior-TXT'!A1404&lt;&gt;"",LEFT('Anterior-TXT'!A1404,15),"")</f>
        <v/>
      </c>
      <c r="B1383" s="11" t="str">
        <f>IF('Anterior-TXT'!A1404&lt;&gt;"",RIGHT(LEFT('Anterior-TXT'!A1404,51),34),"")</f>
        <v/>
      </c>
      <c r="C1383" s="12" t="str">
        <f>IF('Anterior-TXT'!A1404&lt;&gt;"",VALUE(RIGHT(LEFT('Anterior-TXT'!A1404,75),23)),"")</f>
        <v/>
      </c>
      <c r="D1383" s="11" t="str">
        <f>IF('Anterior-TXT'!A1404&lt;&gt;"",RIGHT(LEFT('Anterior-TXT'!A1404,77),1),"")</f>
        <v/>
      </c>
      <c r="E1383" s="13" t="str">
        <f>IF('Anterior-TXT'!A1404&lt;&gt;"",IF(MOD(VALUE(LEFT(A1383,1)),2)=1,IF(D1383="D",C1383,-C1383),IF(D1383="C",C1383,-C1383)),"")</f>
        <v/>
      </c>
    </row>
    <row r="1384" spans="1:5" x14ac:dyDescent="0.2">
      <c r="A1384" s="11" t="str">
        <f>IF('Anterior-TXT'!A1405&lt;&gt;"",LEFT('Anterior-TXT'!A1405,15),"")</f>
        <v/>
      </c>
      <c r="B1384" s="11" t="str">
        <f>IF('Anterior-TXT'!A1405&lt;&gt;"",RIGHT(LEFT('Anterior-TXT'!A1405,51),34),"")</f>
        <v/>
      </c>
      <c r="C1384" s="12" t="str">
        <f>IF('Anterior-TXT'!A1405&lt;&gt;"",VALUE(RIGHT(LEFT('Anterior-TXT'!A1405,75),23)),"")</f>
        <v/>
      </c>
      <c r="D1384" s="11" t="str">
        <f>IF('Anterior-TXT'!A1405&lt;&gt;"",RIGHT(LEFT('Anterior-TXT'!A1405,77),1),"")</f>
        <v/>
      </c>
      <c r="E1384" s="13" t="str">
        <f>IF('Anterior-TXT'!A1405&lt;&gt;"",IF(MOD(VALUE(LEFT(A1384,1)),2)=1,IF(D1384="D",C1384,-C1384),IF(D1384="C",C1384,-C1384)),"")</f>
        <v/>
      </c>
    </row>
    <row r="1385" spans="1:5" x14ac:dyDescent="0.2">
      <c r="A1385" s="11" t="str">
        <f>IF('Anterior-TXT'!A1406&lt;&gt;"",LEFT('Anterior-TXT'!A1406,15),"")</f>
        <v/>
      </c>
      <c r="B1385" s="11" t="str">
        <f>IF('Anterior-TXT'!A1406&lt;&gt;"",RIGHT(LEFT('Anterior-TXT'!A1406,51),34),"")</f>
        <v/>
      </c>
      <c r="C1385" s="12" t="str">
        <f>IF('Anterior-TXT'!A1406&lt;&gt;"",VALUE(RIGHT(LEFT('Anterior-TXT'!A1406,75),23)),"")</f>
        <v/>
      </c>
      <c r="D1385" s="11" t="str">
        <f>IF('Anterior-TXT'!A1406&lt;&gt;"",RIGHT(LEFT('Anterior-TXT'!A1406,77),1),"")</f>
        <v/>
      </c>
      <c r="E1385" s="13" t="str">
        <f>IF('Anterior-TXT'!A1406&lt;&gt;"",IF(MOD(VALUE(LEFT(A1385,1)),2)=1,IF(D1385="D",C1385,-C1385),IF(D1385="C",C1385,-C1385)),"")</f>
        <v/>
      </c>
    </row>
    <row r="1386" spans="1:5" x14ac:dyDescent="0.2">
      <c r="A1386" s="11" t="str">
        <f>IF('Anterior-TXT'!A1407&lt;&gt;"",LEFT('Anterior-TXT'!A1407,15),"")</f>
        <v/>
      </c>
      <c r="B1386" s="11" t="str">
        <f>IF('Anterior-TXT'!A1407&lt;&gt;"",RIGHT(LEFT('Anterior-TXT'!A1407,51),34),"")</f>
        <v/>
      </c>
      <c r="C1386" s="12" t="str">
        <f>IF('Anterior-TXT'!A1407&lt;&gt;"",VALUE(RIGHT(LEFT('Anterior-TXT'!A1407,75),23)),"")</f>
        <v/>
      </c>
      <c r="D1386" s="11" t="str">
        <f>IF('Anterior-TXT'!A1407&lt;&gt;"",RIGHT(LEFT('Anterior-TXT'!A1407,77),1),"")</f>
        <v/>
      </c>
      <c r="E1386" s="13" t="str">
        <f>IF('Anterior-TXT'!A1407&lt;&gt;"",IF(MOD(VALUE(LEFT(A1386,1)),2)=1,IF(D1386="D",C1386,-C1386),IF(D1386="C",C1386,-C1386)),"")</f>
        <v/>
      </c>
    </row>
    <row r="1387" spans="1:5" x14ac:dyDescent="0.2">
      <c r="A1387" s="11" t="str">
        <f>IF('Anterior-TXT'!A1408&lt;&gt;"",LEFT('Anterior-TXT'!A1408,15),"")</f>
        <v/>
      </c>
      <c r="B1387" s="11" t="str">
        <f>IF('Anterior-TXT'!A1408&lt;&gt;"",RIGHT(LEFT('Anterior-TXT'!A1408,51),34),"")</f>
        <v/>
      </c>
      <c r="C1387" s="12" t="str">
        <f>IF('Anterior-TXT'!A1408&lt;&gt;"",VALUE(RIGHT(LEFT('Anterior-TXT'!A1408,75),23)),"")</f>
        <v/>
      </c>
      <c r="D1387" s="11" t="str">
        <f>IF('Anterior-TXT'!A1408&lt;&gt;"",RIGHT(LEFT('Anterior-TXT'!A1408,77),1),"")</f>
        <v/>
      </c>
      <c r="E1387" s="13" t="str">
        <f>IF('Anterior-TXT'!A1408&lt;&gt;"",IF(MOD(VALUE(LEFT(A1387,1)),2)=1,IF(D1387="D",C1387,-C1387),IF(D1387="C",C1387,-C1387)),"")</f>
        <v/>
      </c>
    </row>
    <row r="1388" spans="1:5" x14ac:dyDescent="0.2">
      <c r="A1388" s="11" t="str">
        <f>IF('Anterior-TXT'!A1409&lt;&gt;"",LEFT('Anterior-TXT'!A1409,15),"")</f>
        <v/>
      </c>
      <c r="B1388" s="11" t="str">
        <f>IF('Anterior-TXT'!A1409&lt;&gt;"",RIGHT(LEFT('Anterior-TXT'!A1409,51),34),"")</f>
        <v/>
      </c>
      <c r="C1388" s="12" t="str">
        <f>IF('Anterior-TXT'!A1409&lt;&gt;"",VALUE(RIGHT(LEFT('Anterior-TXT'!A1409,75),23)),"")</f>
        <v/>
      </c>
      <c r="D1388" s="11" t="str">
        <f>IF('Anterior-TXT'!A1409&lt;&gt;"",RIGHT(LEFT('Anterior-TXT'!A1409,77),1),"")</f>
        <v/>
      </c>
      <c r="E1388" s="13" t="str">
        <f>IF('Anterior-TXT'!A1409&lt;&gt;"",IF(MOD(VALUE(LEFT(A1388,1)),2)=1,IF(D1388="D",C1388,-C1388),IF(D1388="C",C1388,-C1388)),"")</f>
        <v/>
      </c>
    </row>
    <row r="1389" spans="1:5" x14ac:dyDescent="0.2">
      <c r="A1389" s="11" t="str">
        <f>IF('Anterior-TXT'!A1410&lt;&gt;"",LEFT('Anterior-TXT'!A1410,15),"")</f>
        <v/>
      </c>
      <c r="B1389" s="11" t="str">
        <f>IF('Anterior-TXT'!A1410&lt;&gt;"",RIGHT(LEFT('Anterior-TXT'!A1410,51),34),"")</f>
        <v/>
      </c>
      <c r="C1389" s="12" t="str">
        <f>IF('Anterior-TXT'!A1410&lt;&gt;"",VALUE(RIGHT(LEFT('Anterior-TXT'!A1410,75),23)),"")</f>
        <v/>
      </c>
      <c r="D1389" s="11" t="str">
        <f>IF('Anterior-TXT'!A1410&lt;&gt;"",RIGHT(LEFT('Anterior-TXT'!A1410,77),1),"")</f>
        <v/>
      </c>
      <c r="E1389" s="13" t="str">
        <f>IF('Anterior-TXT'!A1410&lt;&gt;"",IF(MOD(VALUE(LEFT(A1389,1)),2)=1,IF(D1389="D",C1389,-C1389),IF(D1389="C",C1389,-C1389)),"")</f>
        <v/>
      </c>
    </row>
    <row r="1390" spans="1:5" x14ac:dyDescent="0.2">
      <c r="A1390" s="11" t="str">
        <f>IF('Anterior-TXT'!A1411&lt;&gt;"",LEFT('Anterior-TXT'!A1411,15),"")</f>
        <v/>
      </c>
      <c r="B1390" s="11" t="str">
        <f>IF('Anterior-TXT'!A1411&lt;&gt;"",RIGHT(LEFT('Anterior-TXT'!A1411,51),34),"")</f>
        <v/>
      </c>
      <c r="C1390" s="12" t="str">
        <f>IF('Anterior-TXT'!A1411&lt;&gt;"",VALUE(RIGHT(LEFT('Anterior-TXT'!A1411,75),23)),"")</f>
        <v/>
      </c>
      <c r="D1390" s="11" t="str">
        <f>IF('Anterior-TXT'!A1411&lt;&gt;"",RIGHT(LEFT('Anterior-TXT'!A1411,77),1),"")</f>
        <v/>
      </c>
      <c r="E1390" s="13" t="str">
        <f>IF('Anterior-TXT'!A1411&lt;&gt;"",IF(MOD(VALUE(LEFT(A1390,1)),2)=1,IF(D1390="D",C1390,-C1390),IF(D1390="C",C1390,-C1390)),"")</f>
        <v/>
      </c>
    </row>
    <row r="1391" spans="1:5" x14ac:dyDescent="0.2">
      <c r="A1391" s="11" t="str">
        <f>IF('Anterior-TXT'!A1412&lt;&gt;"",LEFT('Anterior-TXT'!A1412,15),"")</f>
        <v/>
      </c>
      <c r="B1391" s="11" t="str">
        <f>IF('Anterior-TXT'!A1412&lt;&gt;"",RIGHT(LEFT('Anterior-TXT'!A1412,51),34),"")</f>
        <v/>
      </c>
      <c r="C1391" s="12" t="str">
        <f>IF('Anterior-TXT'!A1412&lt;&gt;"",VALUE(RIGHT(LEFT('Anterior-TXT'!A1412,75),23)),"")</f>
        <v/>
      </c>
      <c r="D1391" s="11" t="str">
        <f>IF('Anterior-TXT'!A1412&lt;&gt;"",RIGHT(LEFT('Anterior-TXT'!A1412,77),1),"")</f>
        <v/>
      </c>
      <c r="E1391" s="13" t="str">
        <f>IF('Anterior-TXT'!A1412&lt;&gt;"",IF(MOD(VALUE(LEFT(A1391,1)),2)=1,IF(D1391="D",C1391,-C1391),IF(D1391="C",C1391,-C1391)),"")</f>
        <v/>
      </c>
    </row>
    <row r="1392" spans="1:5" x14ac:dyDescent="0.2">
      <c r="A1392" s="11" t="str">
        <f>IF('Anterior-TXT'!A1413&lt;&gt;"",LEFT('Anterior-TXT'!A1413,15),"")</f>
        <v/>
      </c>
      <c r="B1392" s="11" t="str">
        <f>IF('Anterior-TXT'!A1413&lt;&gt;"",RIGHT(LEFT('Anterior-TXT'!A1413,51),34),"")</f>
        <v/>
      </c>
      <c r="C1392" s="12" t="str">
        <f>IF('Anterior-TXT'!A1413&lt;&gt;"",VALUE(RIGHT(LEFT('Anterior-TXT'!A1413,75),23)),"")</f>
        <v/>
      </c>
      <c r="D1392" s="11" t="str">
        <f>IF('Anterior-TXT'!A1413&lt;&gt;"",RIGHT(LEFT('Anterior-TXT'!A1413,77),1),"")</f>
        <v/>
      </c>
      <c r="E1392" s="13" t="str">
        <f>IF('Anterior-TXT'!A1413&lt;&gt;"",IF(MOD(VALUE(LEFT(A1392,1)),2)=1,IF(D1392="D",C1392,-C1392),IF(D1392="C",C1392,-C1392)),"")</f>
        <v/>
      </c>
    </row>
    <row r="1393" spans="1:5" x14ac:dyDescent="0.2">
      <c r="A1393" s="11" t="str">
        <f>IF('Anterior-TXT'!A1414&lt;&gt;"",LEFT('Anterior-TXT'!A1414,15),"")</f>
        <v/>
      </c>
      <c r="B1393" s="11" t="str">
        <f>IF('Anterior-TXT'!A1414&lt;&gt;"",RIGHT(LEFT('Anterior-TXT'!A1414,51),34),"")</f>
        <v/>
      </c>
      <c r="C1393" s="12" t="str">
        <f>IF('Anterior-TXT'!A1414&lt;&gt;"",VALUE(RIGHT(LEFT('Anterior-TXT'!A1414,75),23)),"")</f>
        <v/>
      </c>
      <c r="D1393" s="11" t="str">
        <f>IF('Anterior-TXT'!A1414&lt;&gt;"",RIGHT(LEFT('Anterior-TXT'!A1414,77),1),"")</f>
        <v/>
      </c>
      <c r="E1393" s="13" t="str">
        <f>IF('Anterior-TXT'!A1414&lt;&gt;"",IF(MOD(VALUE(LEFT(A1393,1)),2)=1,IF(D1393="D",C1393,-C1393),IF(D1393="C",C1393,-C1393)),"")</f>
        <v/>
      </c>
    </row>
    <row r="1394" spans="1:5" x14ac:dyDescent="0.2">
      <c r="A1394" s="11" t="str">
        <f>IF('Anterior-TXT'!A1415&lt;&gt;"",LEFT('Anterior-TXT'!A1415,15),"")</f>
        <v/>
      </c>
      <c r="B1394" s="11" t="str">
        <f>IF('Anterior-TXT'!A1415&lt;&gt;"",RIGHT(LEFT('Anterior-TXT'!A1415,51),34),"")</f>
        <v/>
      </c>
      <c r="C1394" s="12" t="str">
        <f>IF('Anterior-TXT'!A1415&lt;&gt;"",VALUE(RIGHT(LEFT('Anterior-TXT'!A1415,75),23)),"")</f>
        <v/>
      </c>
      <c r="D1394" s="11" t="str">
        <f>IF('Anterior-TXT'!A1415&lt;&gt;"",RIGHT(LEFT('Anterior-TXT'!A1415,77),1),"")</f>
        <v/>
      </c>
      <c r="E1394" s="13" t="str">
        <f>IF('Anterior-TXT'!A1415&lt;&gt;"",IF(MOD(VALUE(LEFT(A1394,1)),2)=1,IF(D1394="D",C1394,-C1394),IF(D1394="C",C1394,-C1394)),"")</f>
        <v/>
      </c>
    </row>
    <row r="1395" spans="1:5" x14ac:dyDescent="0.2">
      <c r="A1395" s="11" t="str">
        <f>IF('Anterior-TXT'!A1416&lt;&gt;"",LEFT('Anterior-TXT'!A1416,15),"")</f>
        <v/>
      </c>
      <c r="B1395" s="11" t="str">
        <f>IF('Anterior-TXT'!A1416&lt;&gt;"",RIGHT(LEFT('Anterior-TXT'!A1416,51),34),"")</f>
        <v/>
      </c>
      <c r="C1395" s="12" t="str">
        <f>IF('Anterior-TXT'!A1416&lt;&gt;"",VALUE(RIGHT(LEFT('Anterior-TXT'!A1416,75),23)),"")</f>
        <v/>
      </c>
      <c r="D1395" s="11" t="str">
        <f>IF('Anterior-TXT'!A1416&lt;&gt;"",RIGHT(LEFT('Anterior-TXT'!A1416,77),1),"")</f>
        <v/>
      </c>
      <c r="E1395" s="13" t="str">
        <f>IF('Anterior-TXT'!A1416&lt;&gt;"",IF(MOD(VALUE(LEFT(A1395,1)),2)=1,IF(D1395="D",C1395,-C1395),IF(D1395="C",C1395,-C1395)),"")</f>
        <v/>
      </c>
    </row>
    <row r="1396" spans="1:5" x14ac:dyDescent="0.2">
      <c r="A1396" s="11" t="str">
        <f>IF('Anterior-TXT'!A1417&lt;&gt;"",LEFT('Anterior-TXT'!A1417,15),"")</f>
        <v/>
      </c>
      <c r="B1396" s="11" t="str">
        <f>IF('Anterior-TXT'!A1417&lt;&gt;"",RIGHT(LEFT('Anterior-TXT'!A1417,51),34),"")</f>
        <v/>
      </c>
      <c r="C1396" s="12" t="str">
        <f>IF('Anterior-TXT'!A1417&lt;&gt;"",VALUE(RIGHT(LEFT('Anterior-TXT'!A1417,75),23)),"")</f>
        <v/>
      </c>
      <c r="D1396" s="11" t="str">
        <f>IF('Anterior-TXT'!A1417&lt;&gt;"",RIGHT(LEFT('Anterior-TXT'!A1417,77),1),"")</f>
        <v/>
      </c>
      <c r="E1396" s="13" t="str">
        <f>IF('Anterior-TXT'!A1417&lt;&gt;"",IF(MOD(VALUE(LEFT(A1396,1)),2)=1,IF(D1396="D",C1396,-C1396),IF(D1396="C",C1396,-C1396)),"")</f>
        <v/>
      </c>
    </row>
    <row r="1397" spans="1:5" x14ac:dyDescent="0.2">
      <c r="A1397" s="11" t="str">
        <f>IF('Anterior-TXT'!A1418&lt;&gt;"",LEFT('Anterior-TXT'!A1418,15),"")</f>
        <v/>
      </c>
      <c r="B1397" s="11" t="str">
        <f>IF('Anterior-TXT'!A1418&lt;&gt;"",RIGHT(LEFT('Anterior-TXT'!A1418,51),34),"")</f>
        <v/>
      </c>
      <c r="C1397" s="12" t="str">
        <f>IF('Anterior-TXT'!A1418&lt;&gt;"",VALUE(RIGHT(LEFT('Anterior-TXT'!A1418,75),23)),"")</f>
        <v/>
      </c>
      <c r="D1397" s="11" t="str">
        <f>IF('Anterior-TXT'!A1418&lt;&gt;"",RIGHT(LEFT('Anterior-TXT'!A1418,77),1),"")</f>
        <v/>
      </c>
      <c r="E1397" s="13" t="str">
        <f>IF('Anterior-TXT'!A1418&lt;&gt;"",IF(MOD(VALUE(LEFT(A1397,1)),2)=1,IF(D1397="D",C1397,-C1397),IF(D1397="C",C1397,-C1397)),"")</f>
        <v/>
      </c>
    </row>
    <row r="1398" spans="1:5" x14ac:dyDescent="0.2">
      <c r="A1398" s="11" t="str">
        <f>IF('Anterior-TXT'!A1419&lt;&gt;"",LEFT('Anterior-TXT'!A1419,15),"")</f>
        <v/>
      </c>
      <c r="B1398" s="11" t="str">
        <f>IF('Anterior-TXT'!A1419&lt;&gt;"",RIGHT(LEFT('Anterior-TXT'!A1419,51),34),"")</f>
        <v/>
      </c>
      <c r="C1398" s="12" t="str">
        <f>IF('Anterior-TXT'!A1419&lt;&gt;"",VALUE(RIGHT(LEFT('Anterior-TXT'!A1419,75),23)),"")</f>
        <v/>
      </c>
      <c r="D1398" s="11" t="str">
        <f>IF('Anterior-TXT'!A1419&lt;&gt;"",RIGHT(LEFT('Anterior-TXT'!A1419,77),1),"")</f>
        <v/>
      </c>
      <c r="E1398" s="13" t="str">
        <f>IF('Anterior-TXT'!A1419&lt;&gt;"",IF(MOD(VALUE(LEFT(A1398,1)),2)=1,IF(D1398="D",C1398,-C1398),IF(D1398="C",C1398,-C1398)),"")</f>
        <v/>
      </c>
    </row>
    <row r="1399" spans="1:5" x14ac:dyDescent="0.2">
      <c r="A1399" s="11" t="str">
        <f>IF('Anterior-TXT'!A1420&lt;&gt;"",LEFT('Anterior-TXT'!A1420,15),"")</f>
        <v/>
      </c>
      <c r="B1399" s="11" t="str">
        <f>IF('Anterior-TXT'!A1420&lt;&gt;"",RIGHT(LEFT('Anterior-TXT'!A1420,51),34),"")</f>
        <v/>
      </c>
      <c r="C1399" s="12" t="str">
        <f>IF('Anterior-TXT'!A1420&lt;&gt;"",VALUE(RIGHT(LEFT('Anterior-TXT'!A1420,75),23)),"")</f>
        <v/>
      </c>
      <c r="D1399" s="11" t="str">
        <f>IF('Anterior-TXT'!A1420&lt;&gt;"",RIGHT(LEFT('Anterior-TXT'!A1420,77),1),"")</f>
        <v/>
      </c>
      <c r="E1399" s="13" t="str">
        <f>IF('Anterior-TXT'!A1420&lt;&gt;"",IF(MOD(VALUE(LEFT(A1399,1)),2)=1,IF(D1399="D",C1399,-C1399),IF(D1399="C",C1399,-C1399)),"")</f>
        <v/>
      </c>
    </row>
    <row r="1400" spans="1:5" x14ac:dyDescent="0.2">
      <c r="A1400" s="11" t="str">
        <f>IF('Anterior-TXT'!A1421&lt;&gt;"",LEFT('Anterior-TXT'!A1421,15),"")</f>
        <v/>
      </c>
      <c r="B1400" s="11" t="str">
        <f>IF('Anterior-TXT'!A1421&lt;&gt;"",RIGHT(LEFT('Anterior-TXT'!A1421,51),34),"")</f>
        <v/>
      </c>
      <c r="C1400" s="12" t="str">
        <f>IF('Anterior-TXT'!A1421&lt;&gt;"",VALUE(RIGHT(LEFT('Anterior-TXT'!A1421,75),23)),"")</f>
        <v/>
      </c>
      <c r="D1400" s="11" t="str">
        <f>IF('Anterior-TXT'!A1421&lt;&gt;"",RIGHT(LEFT('Anterior-TXT'!A1421,77),1),"")</f>
        <v/>
      </c>
      <c r="E1400" s="13" t="str">
        <f>IF('Anterior-TXT'!A1421&lt;&gt;"",IF(MOD(VALUE(LEFT(A1400,1)),2)=1,IF(D1400="D",C1400,-C1400),IF(D1400="C",C1400,-C1400)),"")</f>
        <v/>
      </c>
    </row>
    <row r="1401" spans="1:5" x14ac:dyDescent="0.2">
      <c r="A1401" s="11" t="str">
        <f>IF('Anterior-TXT'!A1422&lt;&gt;"",LEFT('Anterior-TXT'!A1422,15),"")</f>
        <v/>
      </c>
      <c r="B1401" s="11" t="str">
        <f>IF('Anterior-TXT'!A1422&lt;&gt;"",RIGHT(LEFT('Anterior-TXT'!A1422,51),34),"")</f>
        <v/>
      </c>
      <c r="C1401" s="12" t="str">
        <f>IF('Anterior-TXT'!A1422&lt;&gt;"",VALUE(RIGHT(LEFT('Anterior-TXT'!A1422,75),23)),"")</f>
        <v/>
      </c>
      <c r="D1401" s="11" t="str">
        <f>IF('Anterior-TXT'!A1422&lt;&gt;"",RIGHT(LEFT('Anterior-TXT'!A1422,77),1),"")</f>
        <v/>
      </c>
      <c r="E1401" s="13" t="str">
        <f>IF('Anterior-TXT'!A1422&lt;&gt;"",IF(MOD(VALUE(LEFT(A1401,1)),2)=1,IF(D1401="D",C1401,-C1401),IF(D1401="C",C1401,-C1401)),"")</f>
        <v/>
      </c>
    </row>
    <row r="1402" spans="1:5" x14ac:dyDescent="0.2">
      <c r="A1402" s="11" t="str">
        <f>IF('Anterior-TXT'!A1423&lt;&gt;"",LEFT('Anterior-TXT'!A1423,15),"")</f>
        <v/>
      </c>
      <c r="B1402" s="11" t="str">
        <f>IF('Anterior-TXT'!A1423&lt;&gt;"",RIGHT(LEFT('Anterior-TXT'!A1423,51),34),"")</f>
        <v/>
      </c>
      <c r="C1402" s="12" t="str">
        <f>IF('Anterior-TXT'!A1423&lt;&gt;"",VALUE(RIGHT(LEFT('Anterior-TXT'!A1423,75),23)),"")</f>
        <v/>
      </c>
      <c r="D1402" s="11" t="str">
        <f>IF('Anterior-TXT'!A1423&lt;&gt;"",RIGHT(LEFT('Anterior-TXT'!A1423,77),1),"")</f>
        <v/>
      </c>
      <c r="E1402" s="13" t="str">
        <f>IF('Anterior-TXT'!A1423&lt;&gt;"",IF(MOD(VALUE(LEFT(A1402,1)),2)=1,IF(D1402="D",C1402,-C1402),IF(D1402="C",C1402,-C1402)),"")</f>
        <v/>
      </c>
    </row>
    <row r="1403" spans="1:5" x14ac:dyDescent="0.2">
      <c r="A1403" s="11" t="str">
        <f>IF('Anterior-TXT'!A1424&lt;&gt;"",LEFT('Anterior-TXT'!A1424,15),"")</f>
        <v/>
      </c>
      <c r="B1403" s="11" t="str">
        <f>IF('Anterior-TXT'!A1424&lt;&gt;"",RIGHT(LEFT('Anterior-TXT'!A1424,51),34),"")</f>
        <v/>
      </c>
      <c r="C1403" s="12" t="str">
        <f>IF('Anterior-TXT'!A1424&lt;&gt;"",VALUE(RIGHT(LEFT('Anterior-TXT'!A1424,75),23)),"")</f>
        <v/>
      </c>
      <c r="D1403" s="11" t="str">
        <f>IF('Anterior-TXT'!A1424&lt;&gt;"",RIGHT(LEFT('Anterior-TXT'!A1424,77),1),"")</f>
        <v/>
      </c>
      <c r="E1403" s="13" t="str">
        <f>IF('Anterior-TXT'!A1424&lt;&gt;"",IF(MOD(VALUE(LEFT(A1403,1)),2)=1,IF(D1403="D",C1403,-C1403),IF(D1403="C",C1403,-C1403)),"")</f>
        <v/>
      </c>
    </row>
    <row r="1404" spans="1:5" x14ac:dyDescent="0.2">
      <c r="A1404" s="11" t="str">
        <f>IF('Anterior-TXT'!A1425&lt;&gt;"",LEFT('Anterior-TXT'!A1425,15),"")</f>
        <v/>
      </c>
      <c r="B1404" s="11" t="str">
        <f>IF('Anterior-TXT'!A1425&lt;&gt;"",RIGHT(LEFT('Anterior-TXT'!A1425,51),34),"")</f>
        <v/>
      </c>
      <c r="C1404" s="12" t="str">
        <f>IF('Anterior-TXT'!A1425&lt;&gt;"",VALUE(RIGHT(LEFT('Anterior-TXT'!A1425,75),23)),"")</f>
        <v/>
      </c>
      <c r="D1404" s="11" t="str">
        <f>IF('Anterior-TXT'!A1425&lt;&gt;"",RIGHT(LEFT('Anterior-TXT'!A1425,77),1),"")</f>
        <v/>
      </c>
      <c r="E1404" s="13" t="str">
        <f>IF('Anterior-TXT'!A1425&lt;&gt;"",IF(MOD(VALUE(LEFT(A1404,1)),2)=1,IF(D1404="D",C1404,-C1404),IF(D1404="C",C1404,-C1404)),"")</f>
        <v/>
      </c>
    </row>
    <row r="1405" spans="1:5" x14ac:dyDescent="0.2">
      <c r="A1405" s="11" t="str">
        <f>IF('Anterior-TXT'!A1426&lt;&gt;"",LEFT('Anterior-TXT'!A1426,15),"")</f>
        <v/>
      </c>
      <c r="B1405" s="11" t="str">
        <f>IF('Anterior-TXT'!A1426&lt;&gt;"",RIGHT(LEFT('Anterior-TXT'!A1426,51),34),"")</f>
        <v/>
      </c>
      <c r="C1405" s="12" t="str">
        <f>IF('Anterior-TXT'!A1426&lt;&gt;"",VALUE(RIGHT(LEFT('Anterior-TXT'!A1426,75),23)),"")</f>
        <v/>
      </c>
      <c r="D1405" s="11" t="str">
        <f>IF('Anterior-TXT'!A1426&lt;&gt;"",RIGHT(LEFT('Anterior-TXT'!A1426,77),1),"")</f>
        <v/>
      </c>
      <c r="E1405" s="13" t="str">
        <f>IF('Anterior-TXT'!A1426&lt;&gt;"",IF(MOD(VALUE(LEFT(A1405,1)),2)=1,IF(D1405="D",C1405,-C1405),IF(D1405="C",C1405,-C1405)),"")</f>
        <v/>
      </c>
    </row>
    <row r="1406" spans="1:5" x14ac:dyDescent="0.2">
      <c r="A1406" s="11" t="str">
        <f>IF('Anterior-TXT'!A1427&lt;&gt;"",LEFT('Anterior-TXT'!A1427,15),"")</f>
        <v/>
      </c>
      <c r="B1406" s="11" t="str">
        <f>IF('Anterior-TXT'!A1427&lt;&gt;"",RIGHT(LEFT('Anterior-TXT'!A1427,51),34),"")</f>
        <v/>
      </c>
      <c r="C1406" s="12" t="str">
        <f>IF('Anterior-TXT'!A1427&lt;&gt;"",VALUE(RIGHT(LEFT('Anterior-TXT'!A1427,75),23)),"")</f>
        <v/>
      </c>
      <c r="D1406" s="11" t="str">
        <f>IF('Anterior-TXT'!A1427&lt;&gt;"",RIGHT(LEFT('Anterior-TXT'!A1427,77),1),"")</f>
        <v/>
      </c>
      <c r="E1406" s="13" t="str">
        <f>IF('Anterior-TXT'!A1427&lt;&gt;"",IF(MOD(VALUE(LEFT(A1406,1)),2)=1,IF(D1406="D",C1406,-C1406),IF(D1406="C",C1406,-C1406)),"")</f>
        <v/>
      </c>
    </row>
    <row r="1407" spans="1:5" x14ac:dyDescent="0.2">
      <c r="A1407" s="11" t="str">
        <f>IF('Anterior-TXT'!A1428&lt;&gt;"",LEFT('Anterior-TXT'!A1428,15),"")</f>
        <v/>
      </c>
      <c r="B1407" s="11" t="str">
        <f>IF('Anterior-TXT'!A1428&lt;&gt;"",RIGHT(LEFT('Anterior-TXT'!A1428,51),34),"")</f>
        <v/>
      </c>
      <c r="C1407" s="12" t="str">
        <f>IF('Anterior-TXT'!A1428&lt;&gt;"",VALUE(RIGHT(LEFT('Anterior-TXT'!A1428,75),23)),"")</f>
        <v/>
      </c>
      <c r="D1407" s="11" t="str">
        <f>IF('Anterior-TXT'!A1428&lt;&gt;"",RIGHT(LEFT('Anterior-TXT'!A1428,77),1),"")</f>
        <v/>
      </c>
      <c r="E1407" s="13" t="str">
        <f>IF('Anterior-TXT'!A1428&lt;&gt;"",IF(MOD(VALUE(LEFT(A1407,1)),2)=1,IF(D1407="D",C1407,-C1407),IF(D1407="C",C1407,-C1407)),"")</f>
        <v/>
      </c>
    </row>
    <row r="1408" spans="1:5" x14ac:dyDescent="0.2">
      <c r="A1408" s="11" t="str">
        <f>IF('Anterior-TXT'!A1429&lt;&gt;"",LEFT('Anterior-TXT'!A1429,15),"")</f>
        <v/>
      </c>
      <c r="B1408" s="11" t="str">
        <f>IF('Anterior-TXT'!A1429&lt;&gt;"",RIGHT(LEFT('Anterior-TXT'!A1429,51),34),"")</f>
        <v/>
      </c>
      <c r="C1408" s="12" t="str">
        <f>IF('Anterior-TXT'!A1429&lt;&gt;"",VALUE(RIGHT(LEFT('Anterior-TXT'!A1429,75),23)),"")</f>
        <v/>
      </c>
      <c r="D1408" s="11" t="str">
        <f>IF('Anterior-TXT'!A1429&lt;&gt;"",RIGHT(LEFT('Anterior-TXT'!A1429,77),1),"")</f>
        <v/>
      </c>
      <c r="E1408" s="13" t="str">
        <f>IF('Anterior-TXT'!A1429&lt;&gt;"",IF(MOD(VALUE(LEFT(A1408,1)),2)=1,IF(D1408="D",C1408,-C1408),IF(D1408="C",C1408,-C1408)),"")</f>
        <v/>
      </c>
    </row>
    <row r="1409" spans="1:5" x14ac:dyDescent="0.2">
      <c r="A1409" s="11" t="str">
        <f>IF('Anterior-TXT'!A1430&lt;&gt;"",LEFT('Anterior-TXT'!A1430,15),"")</f>
        <v/>
      </c>
      <c r="B1409" s="11" t="str">
        <f>IF('Anterior-TXT'!A1430&lt;&gt;"",RIGHT(LEFT('Anterior-TXT'!A1430,51),34),"")</f>
        <v/>
      </c>
      <c r="C1409" s="12" t="str">
        <f>IF('Anterior-TXT'!A1430&lt;&gt;"",VALUE(RIGHT(LEFT('Anterior-TXT'!A1430,75),23)),"")</f>
        <v/>
      </c>
      <c r="D1409" s="11" t="str">
        <f>IF('Anterior-TXT'!A1430&lt;&gt;"",RIGHT(LEFT('Anterior-TXT'!A1430,77),1),"")</f>
        <v/>
      </c>
      <c r="E1409" s="13" t="str">
        <f>IF('Anterior-TXT'!A1430&lt;&gt;"",IF(MOD(VALUE(LEFT(A1409,1)),2)=1,IF(D1409="D",C1409,-C1409),IF(D1409="C",C1409,-C1409)),"")</f>
        <v/>
      </c>
    </row>
    <row r="1410" spans="1:5" x14ac:dyDescent="0.2">
      <c r="A1410" s="11" t="str">
        <f>IF('Anterior-TXT'!A1431&lt;&gt;"",LEFT('Anterior-TXT'!A1431,15),"")</f>
        <v/>
      </c>
      <c r="B1410" s="11" t="str">
        <f>IF('Anterior-TXT'!A1431&lt;&gt;"",RIGHT(LEFT('Anterior-TXT'!A1431,51),34),"")</f>
        <v/>
      </c>
      <c r="C1410" s="12" t="str">
        <f>IF('Anterior-TXT'!A1431&lt;&gt;"",VALUE(RIGHT(LEFT('Anterior-TXT'!A1431,75),23)),"")</f>
        <v/>
      </c>
      <c r="D1410" s="11" t="str">
        <f>IF('Anterior-TXT'!A1431&lt;&gt;"",RIGHT(LEFT('Anterior-TXT'!A1431,77),1),"")</f>
        <v/>
      </c>
      <c r="E1410" s="13" t="str">
        <f>IF('Anterior-TXT'!A1431&lt;&gt;"",IF(MOD(VALUE(LEFT(A1410,1)),2)=1,IF(D1410="D",C1410,-C1410),IF(D1410="C",C1410,-C1410)),"")</f>
        <v/>
      </c>
    </row>
    <row r="1411" spans="1:5" x14ac:dyDescent="0.2">
      <c r="A1411" s="11" t="str">
        <f>IF('Anterior-TXT'!A1432&lt;&gt;"",LEFT('Anterior-TXT'!A1432,15),"")</f>
        <v/>
      </c>
      <c r="B1411" s="11" t="str">
        <f>IF('Anterior-TXT'!A1432&lt;&gt;"",RIGHT(LEFT('Anterior-TXT'!A1432,51),34),"")</f>
        <v/>
      </c>
      <c r="C1411" s="12" t="str">
        <f>IF('Anterior-TXT'!A1432&lt;&gt;"",VALUE(RIGHT(LEFT('Anterior-TXT'!A1432,75),23)),"")</f>
        <v/>
      </c>
      <c r="D1411" s="11" t="str">
        <f>IF('Anterior-TXT'!A1432&lt;&gt;"",RIGHT(LEFT('Anterior-TXT'!A1432,77),1),"")</f>
        <v/>
      </c>
      <c r="E1411" s="13" t="str">
        <f>IF('Anterior-TXT'!A1432&lt;&gt;"",IF(MOD(VALUE(LEFT(A1411,1)),2)=1,IF(D1411="D",C1411,-C1411),IF(D1411="C",C1411,-C1411)),"")</f>
        <v/>
      </c>
    </row>
    <row r="1412" spans="1:5" x14ac:dyDescent="0.2">
      <c r="A1412" s="11" t="str">
        <f>IF('Anterior-TXT'!A1433&lt;&gt;"",LEFT('Anterior-TXT'!A1433,15),"")</f>
        <v/>
      </c>
      <c r="B1412" s="11" t="str">
        <f>IF('Anterior-TXT'!A1433&lt;&gt;"",RIGHT(LEFT('Anterior-TXT'!A1433,51),34),"")</f>
        <v/>
      </c>
      <c r="C1412" s="12" t="str">
        <f>IF('Anterior-TXT'!A1433&lt;&gt;"",VALUE(RIGHT(LEFT('Anterior-TXT'!A1433,75),23)),"")</f>
        <v/>
      </c>
      <c r="D1412" s="11" t="str">
        <f>IF('Anterior-TXT'!A1433&lt;&gt;"",RIGHT(LEFT('Anterior-TXT'!A1433,77),1),"")</f>
        <v/>
      </c>
      <c r="E1412" s="13" t="str">
        <f>IF('Anterior-TXT'!A1433&lt;&gt;"",IF(MOD(VALUE(LEFT(A1412,1)),2)=1,IF(D1412="D",C1412,-C1412),IF(D1412="C",C1412,-C1412)),"")</f>
        <v/>
      </c>
    </row>
    <row r="1413" spans="1:5" x14ac:dyDescent="0.2">
      <c r="A1413" s="11" t="str">
        <f>IF('Anterior-TXT'!A1434&lt;&gt;"",LEFT('Anterior-TXT'!A1434,15),"")</f>
        <v/>
      </c>
      <c r="B1413" s="11" t="str">
        <f>IF('Anterior-TXT'!A1434&lt;&gt;"",RIGHT(LEFT('Anterior-TXT'!A1434,51),34),"")</f>
        <v/>
      </c>
      <c r="C1413" s="12" t="str">
        <f>IF('Anterior-TXT'!A1434&lt;&gt;"",VALUE(RIGHT(LEFT('Anterior-TXT'!A1434,75),23)),"")</f>
        <v/>
      </c>
      <c r="D1413" s="11" t="str">
        <f>IF('Anterior-TXT'!A1434&lt;&gt;"",RIGHT(LEFT('Anterior-TXT'!A1434,77),1),"")</f>
        <v/>
      </c>
      <c r="E1413" s="13" t="str">
        <f>IF('Anterior-TXT'!A1434&lt;&gt;"",IF(MOD(VALUE(LEFT(A1413,1)),2)=1,IF(D1413="D",C1413,-C1413),IF(D1413="C",C1413,-C1413)),"")</f>
        <v/>
      </c>
    </row>
    <row r="1414" spans="1:5" x14ac:dyDescent="0.2">
      <c r="A1414" s="11" t="str">
        <f>IF('Anterior-TXT'!A1435&lt;&gt;"",LEFT('Anterior-TXT'!A1435,15),"")</f>
        <v/>
      </c>
      <c r="B1414" s="11" t="str">
        <f>IF('Anterior-TXT'!A1435&lt;&gt;"",RIGHT(LEFT('Anterior-TXT'!A1435,51),34),"")</f>
        <v/>
      </c>
      <c r="C1414" s="12" t="str">
        <f>IF('Anterior-TXT'!A1435&lt;&gt;"",VALUE(RIGHT(LEFT('Anterior-TXT'!A1435,75),23)),"")</f>
        <v/>
      </c>
      <c r="D1414" s="11" t="str">
        <f>IF('Anterior-TXT'!A1435&lt;&gt;"",RIGHT(LEFT('Anterior-TXT'!A1435,77),1),"")</f>
        <v/>
      </c>
      <c r="E1414" s="13" t="str">
        <f>IF('Anterior-TXT'!A1435&lt;&gt;"",IF(MOD(VALUE(LEFT(A1414,1)),2)=1,IF(D1414="D",C1414,-C1414),IF(D1414="C",C1414,-C1414)),"")</f>
        <v/>
      </c>
    </row>
    <row r="1415" spans="1:5" x14ac:dyDescent="0.2">
      <c r="A1415" s="11" t="str">
        <f>IF('Anterior-TXT'!A1436&lt;&gt;"",LEFT('Anterior-TXT'!A1436,15),"")</f>
        <v/>
      </c>
      <c r="B1415" s="11" t="str">
        <f>IF('Anterior-TXT'!A1436&lt;&gt;"",RIGHT(LEFT('Anterior-TXT'!A1436,51),34),"")</f>
        <v/>
      </c>
      <c r="C1415" s="12" t="str">
        <f>IF('Anterior-TXT'!A1436&lt;&gt;"",VALUE(RIGHT(LEFT('Anterior-TXT'!A1436,75),23)),"")</f>
        <v/>
      </c>
      <c r="D1415" s="11" t="str">
        <f>IF('Anterior-TXT'!A1436&lt;&gt;"",RIGHT(LEFT('Anterior-TXT'!A1436,77),1),"")</f>
        <v/>
      </c>
      <c r="E1415" s="13" t="str">
        <f>IF('Anterior-TXT'!A1436&lt;&gt;"",IF(MOD(VALUE(LEFT(A1415,1)),2)=1,IF(D1415="D",C1415,-C1415),IF(D1415="C",C1415,-C1415)),"")</f>
        <v/>
      </c>
    </row>
    <row r="1416" spans="1:5" x14ac:dyDescent="0.2">
      <c r="A1416" s="11" t="str">
        <f>IF('Anterior-TXT'!A1437&lt;&gt;"",LEFT('Anterior-TXT'!A1437,15),"")</f>
        <v/>
      </c>
      <c r="B1416" s="11" t="str">
        <f>IF('Anterior-TXT'!A1437&lt;&gt;"",RIGHT(LEFT('Anterior-TXT'!A1437,51),34),"")</f>
        <v/>
      </c>
      <c r="C1416" s="12" t="str">
        <f>IF('Anterior-TXT'!A1437&lt;&gt;"",VALUE(RIGHT(LEFT('Anterior-TXT'!A1437,75),23)),"")</f>
        <v/>
      </c>
      <c r="D1416" s="11" t="str">
        <f>IF('Anterior-TXT'!A1437&lt;&gt;"",RIGHT(LEFT('Anterior-TXT'!A1437,77),1),"")</f>
        <v/>
      </c>
      <c r="E1416" s="13" t="str">
        <f>IF('Anterior-TXT'!A1437&lt;&gt;"",IF(MOD(VALUE(LEFT(A1416,1)),2)=1,IF(D1416="D",C1416,-C1416),IF(D1416="C",C1416,-C1416)),"")</f>
        <v/>
      </c>
    </row>
    <row r="1417" spans="1:5" x14ac:dyDescent="0.2">
      <c r="A1417" s="11" t="str">
        <f>IF('Anterior-TXT'!A1438&lt;&gt;"",LEFT('Anterior-TXT'!A1438,15),"")</f>
        <v/>
      </c>
      <c r="B1417" s="11" t="str">
        <f>IF('Anterior-TXT'!A1438&lt;&gt;"",RIGHT(LEFT('Anterior-TXT'!A1438,51),34),"")</f>
        <v/>
      </c>
      <c r="C1417" s="12" t="str">
        <f>IF('Anterior-TXT'!A1438&lt;&gt;"",VALUE(RIGHT(LEFT('Anterior-TXT'!A1438,75),23)),"")</f>
        <v/>
      </c>
      <c r="D1417" s="11" t="str">
        <f>IF('Anterior-TXT'!A1438&lt;&gt;"",RIGHT(LEFT('Anterior-TXT'!A1438,77),1),"")</f>
        <v/>
      </c>
      <c r="E1417" s="13" t="str">
        <f>IF('Anterior-TXT'!A1438&lt;&gt;"",IF(MOD(VALUE(LEFT(A1417,1)),2)=1,IF(D1417="D",C1417,-C1417),IF(D1417="C",C1417,-C1417)),"")</f>
        <v/>
      </c>
    </row>
    <row r="1418" spans="1:5" x14ac:dyDescent="0.2">
      <c r="A1418" s="11" t="str">
        <f>IF('Anterior-TXT'!A1439&lt;&gt;"",LEFT('Anterior-TXT'!A1439,15),"")</f>
        <v/>
      </c>
      <c r="B1418" s="11" t="str">
        <f>IF('Anterior-TXT'!A1439&lt;&gt;"",RIGHT(LEFT('Anterior-TXT'!A1439,51),34),"")</f>
        <v/>
      </c>
      <c r="C1418" s="12" t="str">
        <f>IF('Anterior-TXT'!A1439&lt;&gt;"",VALUE(RIGHT(LEFT('Anterior-TXT'!A1439,75),23)),"")</f>
        <v/>
      </c>
      <c r="D1418" s="11" t="str">
        <f>IF('Anterior-TXT'!A1439&lt;&gt;"",RIGHT(LEFT('Anterior-TXT'!A1439,77),1),"")</f>
        <v/>
      </c>
      <c r="E1418" s="13" t="str">
        <f>IF('Anterior-TXT'!A1439&lt;&gt;"",IF(MOD(VALUE(LEFT(A1418,1)),2)=1,IF(D1418="D",C1418,-C1418),IF(D1418="C",C1418,-C1418)),"")</f>
        <v/>
      </c>
    </row>
    <row r="1419" spans="1:5" x14ac:dyDescent="0.2">
      <c r="A1419" s="11" t="str">
        <f>IF('Anterior-TXT'!A1440&lt;&gt;"",LEFT('Anterior-TXT'!A1440,15),"")</f>
        <v/>
      </c>
      <c r="B1419" s="11" t="str">
        <f>IF('Anterior-TXT'!A1440&lt;&gt;"",RIGHT(LEFT('Anterior-TXT'!A1440,51),34),"")</f>
        <v/>
      </c>
      <c r="C1419" s="12" t="str">
        <f>IF('Anterior-TXT'!A1440&lt;&gt;"",VALUE(RIGHT(LEFT('Anterior-TXT'!A1440,75),23)),"")</f>
        <v/>
      </c>
      <c r="D1419" s="11" t="str">
        <f>IF('Anterior-TXT'!A1440&lt;&gt;"",RIGHT(LEFT('Anterior-TXT'!A1440,77),1),"")</f>
        <v/>
      </c>
      <c r="E1419" s="13" t="str">
        <f>IF('Anterior-TXT'!A1440&lt;&gt;"",IF(MOD(VALUE(LEFT(A1419,1)),2)=1,IF(D1419="D",C1419,-C1419),IF(D1419="C",C1419,-C1419)),"")</f>
        <v/>
      </c>
    </row>
    <row r="1420" spans="1:5" x14ac:dyDescent="0.2">
      <c r="A1420" s="11" t="str">
        <f>IF('Anterior-TXT'!A1441&lt;&gt;"",LEFT('Anterior-TXT'!A1441,15),"")</f>
        <v/>
      </c>
      <c r="B1420" s="11" t="str">
        <f>IF('Anterior-TXT'!A1441&lt;&gt;"",RIGHT(LEFT('Anterior-TXT'!A1441,51),34),"")</f>
        <v/>
      </c>
      <c r="C1420" s="12" t="str">
        <f>IF('Anterior-TXT'!A1441&lt;&gt;"",VALUE(RIGHT(LEFT('Anterior-TXT'!A1441,75),23)),"")</f>
        <v/>
      </c>
      <c r="D1420" s="11" t="str">
        <f>IF('Anterior-TXT'!A1441&lt;&gt;"",RIGHT(LEFT('Anterior-TXT'!A1441,77),1),"")</f>
        <v/>
      </c>
      <c r="E1420" s="13" t="str">
        <f>IF('Anterior-TXT'!A1441&lt;&gt;"",IF(MOD(VALUE(LEFT(A1420,1)),2)=1,IF(D1420="D",C1420,-C1420),IF(D1420="C",C1420,-C1420)),"")</f>
        <v/>
      </c>
    </row>
    <row r="1421" spans="1:5" x14ac:dyDescent="0.2">
      <c r="A1421" s="11" t="str">
        <f>IF('Anterior-TXT'!A1442&lt;&gt;"",LEFT('Anterior-TXT'!A1442,15),"")</f>
        <v/>
      </c>
      <c r="B1421" s="11" t="str">
        <f>IF('Anterior-TXT'!A1442&lt;&gt;"",RIGHT(LEFT('Anterior-TXT'!A1442,51),34),"")</f>
        <v/>
      </c>
      <c r="C1421" s="12" t="str">
        <f>IF('Anterior-TXT'!A1442&lt;&gt;"",VALUE(RIGHT(LEFT('Anterior-TXT'!A1442,75),23)),"")</f>
        <v/>
      </c>
      <c r="D1421" s="11" t="str">
        <f>IF('Anterior-TXT'!A1442&lt;&gt;"",RIGHT(LEFT('Anterior-TXT'!A1442,77),1),"")</f>
        <v/>
      </c>
      <c r="E1421" s="13" t="str">
        <f>IF('Anterior-TXT'!A1442&lt;&gt;"",IF(MOD(VALUE(LEFT(A1421,1)),2)=1,IF(D1421="D",C1421,-C1421),IF(D1421="C",C1421,-C1421)),"")</f>
        <v/>
      </c>
    </row>
    <row r="1422" spans="1:5" x14ac:dyDescent="0.2">
      <c r="A1422" s="11" t="str">
        <f>IF('Anterior-TXT'!A1443&lt;&gt;"",LEFT('Anterior-TXT'!A1443,15),"")</f>
        <v/>
      </c>
      <c r="B1422" s="11" t="str">
        <f>IF('Anterior-TXT'!A1443&lt;&gt;"",RIGHT(LEFT('Anterior-TXT'!A1443,51),34),"")</f>
        <v/>
      </c>
      <c r="C1422" s="12" t="str">
        <f>IF('Anterior-TXT'!A1443&lt;&gt;"",VALUE(RIGHT(LEFT('Anterior-TXT'!A1443,75),23)),"")</f>
        <v/>
      </c>
      <c r="D1422" s="11" t="str">
        <f>IF('Anterior-TXT'!A1443&lt;&gt;"",RIGHT(LEFT('Anterior-TXT'!A1443,77),1),"")</f>
        <v/>
      </c>
      <c r="E1422" s="13" t="str">
        <f>IF('Anterior-TXT'!A1443&lt;&gt;"",IF(MOD(VALUE(LEFT(A1422,1)),2)=1,IF(D1422="D",C1422,-C1422),IF(D1422="C",C1422,-C1422)),"")</f>
        <v/>
      </c>
    </row>
    <row r="1423" spans="1:5" x14ac:dyDescent="0.2">
      <c r="A1423" s="11" t="str">
        <f>IF('Anterior-TXT'!A1444&lt;&gt;"",LEFT('Anterior-TXT'!A1444,15),"")</f>
        <v/>
      </c>
      <c r="B1423" s="11" t="str">
        <f>IF('Anterior-TXT'!A1444&lt;&gt;"",RIGHT(LEFT('Anterior-TXT'!A1444,51),34),"")</f>
        <v/>
      </c>
      <c r="C1423" s="12" t="str">
        <f>IF('Anterior-TXT'!A1444&lt;&gt;"",VALUE(RIGHT(LEFT('Anterior-TXT'!A1444,75),23)),"")</f>
        <v/>
      </c>
      <c r="D1423" s="11" t="str">
        <f>IF('Anterior-TXT'!A1444&lt;&gt;"",RIGHT(LEFT('Anterior-TXT'!A1444,77),1),"")</f>
        <v/>
      </c>
      <c r="E1423" s="13" t="str">
        <f>IF('Anterior-TXT'!A1444&lt;&gt;"",IF(MOD(VALUE(LEFT(A1423,1)),2)=1,IF(D1423="D",C1423,-C1423),IF(D1423="C",C1423,-C1423)),"")</f>
        <v/>
      </c>
    </row>
    <row r="1424" spans="1:5" x14ac:dyDescent="0.2">
      <c r="A1424" s="11" t="str">
        <f>IF('Anterior-TXT'!A1445&lt;&gt;"",LEFT('Anterior-TXT'!A1445,15),"")</f>
        <v/>
      </c>
      <c r="B1424" s="11" t="str">
        <f>IF('Anterior-TXT'!A1445&lt;&gt;"",RIGHT(LEFT('Anterior-TXT'!A1445,51),34),"")</f>
        <v/>
      </c>
      <c r="C1424" s="12" t="str">
        <f>IF('Anterior-TXT'!A1445&lt;&gt;"",VALUE(RIGHT(LEFT('Anterior-TXT'!A1445,75),23)),"")</f>
        <v/>
      </c>
      <c r="D1424" s="11" t="str">
        <f>IF('Anterior-TXT'!A1445&lt;&gt;"",RIGHT(LEFT('Anterior-TXT'!A1445,77),1),"")</f>
        <v/>
      </c>
      <c r="E1424" s="13" t="str">
        <f>IF('Anterior-TXT'!A1445&lt;&gt;"",IF(MOD(VALUE(LEFT(A1424,1)),2)=1,IF(D1424="D",C1424,-C1424),IF(D1424="C",C1424,-C1424)),"")</f>
        <v/>
      </c>
    </row>
    <row r="1425" spans="1:5" x14ac:dyDescent="0.2">
      <c r="A1425" s="11" t="str">
        <f>IF('Anterior-TXT'!A1446&lt;&gt;"",LEFT('Anterior-TXT'!A1446,15),"")</f>
        <v/>
      </c>
      <c r="B1425" s="11" t="str">
        <f>IF('Anterior-TXT'!A1446&lt;&gt;"",RIGHT(LEFT('Anterior-TXT'!A1446,51),34),"")</f>
        <v/>
      </c>
      <c r="C1425" s="12" t="str">
        <f>IF('Anterior-TXT'!A1446&lt;&gt;"",VALUE(RIGHT(LEFT('Anterior-TXT'!A1446,75),23)),"")</f>
        <v/>
      </c>
      <c r="D1425" s="11" t="str">
        <f>IF('Anterior-TXT'!A1446&lt;&gt;"",RIGHT(LEFT('Anterior-TXT'!A1446,77),1),"")</f>
        <v/>
      </c>
      <c r="E1425" s="13" t="str">
        <f>IF('Anterior-TXT'!A1446&lt;&gt;"",IF(MOD(VALUE(LEFT(A1425,1)),2)=1,IF(D1425="D",C1425,-C1425),IF(D1425="C",C1425,-C1425)),"")</f>
        <v/>
      </c>
    </row>
    <row r="1426" spans="1:5" x14ac:dyDescent="0.2">
      <c r="A1426" s="11" t="str">
        <f>IF('Anterior-TXT'!A1447&lt;&gt;"",LEFT('Anterior-TXT'!A1447,15),"")</f>
        <v/>
      </c>
      <c r="B1426" s="11" t="str">
        <f>IF('Anterior-TXT'!A1447&lt;&gt;"",RIGHT(LEFT('Anterior-TXT'!A1447,51),34),"")</f>
        <v/>
      </c>
      <c r="C1426" s="12" t="str">
        <f>IF('Anterior-TXT'!A1447&lt;&gt;"",VALUE(RIGHT(LEFT('Anterior-TXT'!A1447,75),23)),"")</f>
        <v/>
      </c>
      <c r="D1426" s="11" t="str">
        <f>IF('Anterior-TXT'!A1447&lt;&gt;"",RIGHT(LEFT('Anterior-TXT'!A1447,77),1),"")</f>
        <v/>
      </c>
      <c r="E1426" s="13" t="str">
        <f>IF('Anterior-TXT'!A1447&lt;&gt;"",IF(MOD(VALUE(LEFT(A1426,1)),2)=1,IF(D1426="D",C1426,-C1426),IF(D1426="C",C1426,-C1426)),"")</f>
        <v/>
      </c>
    </row>
    <row r="1427" spans="1:5" x14ac:dyDescent="0.2">
      <c r="A1427" s="11" t="str">
        <f>IF('Anterior-TXT'!A1448&lt;&gt;"",LEFT('Anterior-TXT'!A1448,15),"")</f>
        <v/>
      </c>
      <c r="B1427" s="11" t="str">
        <f>IF('Anterior-TXT'!A1448&lt;&gt;"",RIGHT(LEFT('Anterior-TXT'!A1448,51),34),"")</f>
        <v/>
      </c>
      <c r="C1427" s="12" t="str">
        <f>IF('Anterior-TXT'!A1448&lt;&gt;"",VALUE(RIGHT(LEFT('Anterior-TXT'!A1448,75),23)),"")</f>
        <v/>
      </c>
      <c r="D1427" s="11" t="str">
        <f>IF('Anterior-TXT'!A1448&lt;&gt;"",RIGHT(LEFT('Anterior-TXT'!A1448,77),1),"")</f>
        <v/>
      </c>
      <c r="E1427" s="13" t="str">
        <f>IF('Anterior-TXT'!A1448&lt;&gt;"",IF(MOD(VALUE(LEFT(A1427,1)),2)=1,IF(D1427="D",C1427,-C1427),IF(D1427="C",C1427,-C1427)),"")</f>
        <v/>
      </c>
    </row>
    <row r="1428" spans="1:5" x14ac:dyDescent="0.2">
      <c r="A1428" s="11" t="str">
        <f>IF('Anterior-TXT'!A1449&lt;&gt;"",LEFT('Anterior-TXT'!A1449,15),"")</f>
        <v/>
      </c>
      <c r="B1428" s="11" t="str">
        <f>IF('Anterior-TXT'!A1449&lt;&gt;"",RIGHT(LEFT('Anterior-TXT'!A1449,51),34),"")</f>
        <v/>
      </c>
      <c r="C1428" s="12" t="str">
        <f>IF('Anterior-TXT'!A1449&lt;&gt;"",VALUE(RIGHT(LEFT('Anterior-TXT'!A1449,75),23)),"")</f>
        <v/>
      </c>
      <c r="D1428" s="11" t="str">
        <f>IF('Anterior-TXT'!A1449&lt;&gt;"",RIGHT(LEFT('Anterior-TXT'!A1449,77),1),"")</f>
        <v/>
      </c>
      <c r="E1428" s="13" t="str">
        <f>IF('Anterior-TXT'!A1449&lt;&gt;"",IF(MOD(VALUE(LEFT(A1428,1)),2)=1,IF(D1428="D",C1428,-C1428),IF(D1428="C",C1428,-C1428)),"")</f>
        <v/>
      </c>
    </row>
    <row r="1429" spans="1:5" x14ac:dyDescent="0.2">
      <c r="A1429" s="11" t="str">
        <f>IF('Anterior-TXT'!A1450&lt;&gt;"",LEFT('Anterior-TXT'!A1450,15),"")</f>
        <v/>
      </c>
      <c r="B1429" s="11" t="str">
        <f>IF('Anterior-TXT'!A1450&lt;&gt;"",RIGHT(LEFT('Anterior-TXT'!A1450,51),34),"")</f>
        <v/>
      </c>
      <c r="C1429" s="12" t="str">
        <f>IF('Anterior-TXT'!A1450&lt;&gt;"",VALUE(RIGHT(LEFT('Anterior-TXT'!A1450,75),23)),"")</f>
        <v/>
      </c>
      <c r="D1429" s="11" t="str">
        <f>IF('Anterior-TXT'!A1450&lt;&gt;"",RIGHT(LEFT('Anterior-TXT'!A1450,77),1),"")</f>
        <v/>
      </c>
      <c r="E1429" s="13" t="str">
        <f>IF('Anterior-TXT'!A1450&lt;&gt;"",IF(MOD(VALUE(LEFT(A1429,1)),2)=1,IF(D1429="D",C1429,-C1429),IF(D1429="C",C1429,-C1429)),"")</f>
        <v/>
      </c>
    </row>
    <row r="1430" spans="1:5" x14ac:dyDescent="0.2">
      <c r="A1430" s="11" t="str">
        <f>IF('Anterior-TXT'!A1451&lt;&gt;"",LEFT('Anterior-TXT'!A1451,15),"")</f>
        <v/>
      </c>
      <c r="B1430" s="11" t="str">
        <f>IF('Anterior-TXT'!A1451&lt;&gt;"",RIGHT(LEFT('Anterior-TXT'!A1451,51),34),"")</f>
        <v/>
      </c>
      <c r="C1430" s="12" t="str">
        <f>IF('Anterior-TXT'!A1451&lt;&gt;"",VALUE(RIGHT(LEFT('Anterior-TXT'!A1451,75),23)),"")</f>
        <v/>
      </c>
      <c r="D1430" s="11" t="str">
        <f>IF('Anterior-TXT'!A1451&lt;&gt;"",RIGHT(LEFT('Anterior-TXT'!A1451,77),1),"")</f>
        <v/>
      </c>
      <c r="E1430" s="13" t="str">
        <f>IF('Anterior-TXT'!A1451&lt;&gt;"",IF(MOD(VALUE(LEFT(A1430,1)),2)=1,IF(D1430="D",C1430,-C1430),IF(D1430="C",C1430,-C1430)),"")</f>
        <v/>
      </c>
    </row>
    <row r="1431" spans="1:5" x14ac:dyDescent="0.2">
      <c r="A1431" s="11" t="str">
        <f>IF('Anterior-TXT'!A1452&lt;&gt;"",LEFT('Anterior-TXT'!A1452,15),"")</f>
        <v/>
      </c>
      <c r="B1431" s="11" t="str">
        <f>IF('Anterior-TXT'!A1452&lt;&gt;"",RIGHT(LEFT('Anterior-TXT'!A1452,51),34),"")</f>
        <v/>
      </c>
      <c r="C1431" s="12" t="str">
        <f>IF('Anterior-TXT'!A1452&lt;&gt;"",VALUE(RIGHT(LEFT('Anterior-TXT'!A1452,75),23)),"")</f>
        <v/>
      </c>
      <c r="D1431" s="11" t="str">
        <f>IF('Anterior-TXT'!A1452&lt;&gt;"",RIGHT(LEFT('Anterior-TXT'!A1452,77),1),"")</f>
        <v/>
      </c>
      <c r="E1431" s="13" t="str">
        <f>IF('Anterior-TXT'!A1452&lt;&gt;"",IF(MOD(VALUE(LEFT(A1431,1)),2)=1,IF(D1431="D",C1431,-C1431),IF(D1431="C",C1431,-C1431)),"")</f>
        <v/>
      </c>
    </row>
    <row r="1432" spans="1:5" x14ac:dyDescent="0.2">
      <c r="A1432" s="11" t="str">
        <f>IF('Anterior-TXT'!A1453&lt;&gt;"",LEFT('Anterior-TXT'!A1453,15),"")</f>
        <v/>
      </c>
      <c r="B1432" s="11" t="str">
        <f>IF('Anterior-TXT'!A1453&lt;&gt;"",RIGHT(LEFT('Anterior-TXT'!A1453,51),34),"")</f>
        <v/>
      </c>
      <c r="C1432" s="12" t="str">
        <f>IF('Anterior-TXT'!A1453&lt;&gt;"",VALUE(RIGHT(LEFT('Anterior-TXT'!A1453,75),23)),"")</f>
        <v/>
      </c>
      <c r="D1432" s="11" t="str">
        <f>IF('Anterior-TXT'!A1453&lt;&gt;"",RIGHT(LEFT('Anterior-TXT'!A1453,77),1),"")</f>
        <v/>
      </c>
      <c r="E1432" s="13" t="str">
        <f>IF('Anterior-TXT'!A1453&lt;&gt;"",IF(MOD(VALUE(LEFT(A1432,1)),2)=1,IF(D1432="D",C1432,-C1432),IF(D1432="C",C1432,-C1432)),"")</f>
        <v/>
      </c>
    </row>
    <row r="1433" spans="1:5" x14ac:dyDescent="0.2">
      <c r="A1433" s="11" t="str">
        <f>IF('Anterior-TXT'!A1454&lt;&gt;"",LEFT('Anterior-TXT'!A1454,15),"")</f>
        <v/>
      </c>
      <c r="B1433" s="11" t="str">
        <f>IF('Anterior-TXT'!A1454&lt;&gt;"",RIGHT(LEFT('Anterior-TXT'!A1454,51),34),"")</f>
        <v/>
      </c>
      <c r="C1433" s="12" t="str">
        <f>IF('Anterior-TXT'!A1454&lt;&gt;"",VALUE(RIGHT(LEFT('Anterior-TXT'!A1454,75),23)),"")</f>
        <v/>
      </c>
      <c r="D1433" s="11" t="str">
        <f>IF('Anterior-TXT'!A1454&lt;&gt;"",RIGHT(LEFT('Anterior-TXT'!A1454,77),1),"")</f>
        <v/>
      </c>
      <c r="E1433" s="13" t="str">
        <f>IF('Anterior-TXT'!A1454&lt;&gt;"",IF(MOD(VALUE(LEFT(A1433,1)),2)=1,IF(D1433="D",C1433,-C1433),IF(D1433="C",C1433,-C1433)),"")</f>
        <v/>
      </c>
    </row>
    <row r="1434" spans="1:5" x14ac:dyDescent="0.2">
      <c r="A1434" s="11" t="str">
        <f>IF('Anterior-TXT'!A1455&lt;&gt;"",LEFT('Anterior-TXT'!A1455,15),"")</f>
        <v/>
      </c>
      <c r="B1434" s="11" t="str">
        <f>IF('Anterior-TXT'!A1455&lt;&gt;"",RIGHT(LEFT('Anterior-TXT'!A1455,51),34),"")</f>
        <v/>
      </c>
      <c r="C1434" s="12" t="str">
        <f>IF('Anterior-TXT'!A1455&lt;&gt;"",VALUE(RIGHT(LEFT('Anterior-TXT'!A1455,75),23)),"")</f>
        <v/>
      </c>
      <c r="D1434" s="11" t="str">
        <f>IF('Anterior-TXT'!A1455&lt;&gt;"",RIGHT(LEFT('Anterior-TXT'!A1455,77),1),"")</f>
        <v/>
      </c>
      <c r="E1434" s="13" t="str">
        <f>IF('Anterior-TXT'!A1455&lt;&gt;"",IF(MOD(VALUE(LEFT(A1434,1)),2)=1,IF(D1434="D",C1434,-C1434),IF(D1434="C",C1434,-C1434)),"")</f>
        <v/>
      </c>
    </row>
    <row r="1435" spans="1:5" x14ac:dyDescent="0.2">
      <c r="A1435" s="11" t="str">
        <f>IF('Anterior-TXT'!A1456&lt;&gt;"",LEFT('Anterior-TXT'!A1456,15),"")</f>
        <v/>
      </c>
      <c r="B1435" s="11" t="str">
        <f>IF('Anterior-TXT'!A1456&lt;&gt;"",RIGHT(LEFT('Anterior-TXT'!A1456,51),34),"")</f>
        <v/>
      </c>
      <c r="C1435" s="12" t="str">
        <f>IF('Anterior-TXT'!A1456&lt;&gt;"",VALUE(RIGHT(LEFT('Anterior-TXT'!A1456,75),23)),"")</f>
        <v/>
      </c>
      <c r="D1435" s="11" t="str">
        <f>IF('Anterior-TXT'!A1456&lt;&gt;"",RIGHT(LEFT('Anterior-TXT'!A1456,77),1),"")</f>
        <v/>
      </c>
      <c r="E1435" s="13" t="str">
        <f>IF('Anterior-TXT'!A1456&lt;&gt;"",IF(MOD(VALUE(LEFT(A1435,1)),2)=1,IF(D1435="D",C1435,-C1435),IF(D1435="C",C1435,-C1435)),"")</f>
        <v/>
      </c>
    </row>
    <row r="1436" spans="1:5" x14ac:dyDescent="0.2">
      <c r="A1436" s="11" t="str">
        <f>IF('Anterior-TXT'!A1457&lt;&gt;"",LEFT('Anterior-TXT'!A1457,15),"")</f>
        <v/>
      </c>
      <c r="B1436" s="11" t="str">
        <f>IF('Anterior-TXT'!A1457&lt;&gt;"",RIGHT(LEFT('Anterior-TXT'!A1457,51),34),"")</f>
        <v/>
      </c>
      <c r="C1436" s="12" t="str">
        <f>IF('Anterior-TXT'!A1457&lt;&gt;"",VALUE(RIGHT(LEFT('Anterior-TXT'!A1457,75),23)),"")</f>
        <v/>
      </c>
      <c r="D1436" s="11" t="str">
        <f>IF('Anterior-TXT'!A1457&lt;&gt;"",RIGHT(LEFT('Anterior-TXT'!A1457,77),1),"")</f>
        <v/>
      </c>
      <c r="E1436" s="13" t="str">
        <f>IF('Anterior-TXT'!A1457&lt;&gt;"",IF(MOD(VALUE(LEFT(A1436,1)),2)=1,IF(D1436="D",C1436,-C1436),IF(D1436="C",C1436,-C1436)),"")</f>
        <v/>
      </c>
    </row>
    <row r="1437" spans="1:5" x14ac:dyDescent="0.2">
      <c r="A1437" s="11" t="str">
        <f>IF('Anterior-TXT'!A1458&lt;&gt;"",LEFT('Anterior-TXT'!A1458,15),"")</f>
        <v/>
      </c>
      <c r="B1437" s="11" t="str">
        <f>IF('Anterior-TXT'!A1458&lt;&gt;"",RIGHT(LEFT('Anterior-TXT'!A1458,51),34),"")</f>
        <v/>
      </c>
      <c r="C1437" s="12" t="str">
        <f>IF('Anterior-TXT'!A1458&lt;&gt;"",VALUE(RIGHT(LEFT('Anterior-TXT'!A1458,75),23)),"")</f>
        <v/>
      </c>
      <c r="D1437" s="11" t="str">
        <f>IF('Anterior-TXT'!A1458&lt;&gt;"",RIGHT(LEFT('Anterior-TXT'!A1458,77),1),"")</f>
        <v/>
      </c>
      <c r="E1437" s="13" t="str">
        <f>IF('Anterior-TXT'!A1458&lt;&gt;"",IF(MOD(VALUE(LEFT(A1437,1)),2)=1,IF(D1437="D",C1437,-C1437),IF(D1437="C",C1437,-C1437)),"")</f>
        <v/>
      </c>
    </row>
    <row r="1438" spans="1:5" x14ac:dyDescent="0.2">
      <c r="A1438" s="11" t="str">
        <f>IF('Anterior-TXT'!A1459&lt;&gt;"",LEFT('Anterior-TXT'!A1459,15),"")</f>
        <v/>
      </c>
      <c r="B1438" s="11" t="str">
        <f>IF('Anterior-TXT'!A1459&lt;&gt;"",RIGHT(LEFT('Anterior-TXT'!A1459,51),34),"")</f>
        <v/>
      </c>
      <c r="C1438" s="12" t="str">
        <f>IF('Anterior-TXT'!A1459&lt;&gt;"",VALUE(RIGHT(LEFT('Anterior-TXT'!A1459,75),23)),"")</f>
        <v/>
      </c>
      <c r="D1438" s="11" t="str">
        <f>IF('Anterior-TXT'!A1459&lt;&gt;"",RIGHT(LEFT('Anterior-TXT'!A1459,77),1),"")</f>
        <v/>
      </c>
      <c r="E1438" s="13" t="str">
        <f>IF('Anterior-TXT'!A1459&lt;&gt;"",IF(MOD(VALUE(LEFT(A1438,1)),2)=1,IF(D1438="D",C1438,-C1438),IF(D1438="C",C1438,-C1438)),"")</f>
        <v/>
      </c>
    </row>
    <row r="1439" spans="1:5" x14ac:dyDescent="0.2">
      <c r="A1439" s="11" t="str">
        <f>IF('Anterior-TXT'!A1460&lt;&gt;"",LEFT('Anterior-TXT'!A1460,15),"")</f>
        <v/>
      </c>
      <c r="B1439" s="11" t="str">
        <f>IF('Anterior-TXT'!A1460&lt;&gt;"",RIGHT(LEFT('Anterior-TXT'!A1460,51),34),"")</f>
        <v/>
      </c>
      <c r="C1439" s="12" t="str">
        <f>IF('Anterior-TXT'!A1460&lt;&gt;"",VALUE(RIGHT(LEFT('Anterior-TXT'!A1460,75),23)),"")</f>
        <v/>
      </c>
      <c r="D1439" s="11" t="str">
        <f>IF('Anterior-TXT'!A1460&lt;&gt;"",RIGHT(LEFT('Anterior-TXT'!A1460,77),1),"")</f>
        <v/>
      </c>
      <c r="E1439" s="13" t="str">
        <f>IF('Anterior-TXT'!A1460&lt;&gt;"",IF(MOD(VALUE(LEFT(A1439,1)),2)=1,IF(D1439="D",C1439,-C1439),IF(D1439="C",C1439,-C1439)),"")</f>
        <v/>
      </c>
    </row>
    <row r="1440" spans="1:5" x14ac:dyDescent="0.2">
      <c r="A1440" s="11" t="str">
        <f>IF('Anterior-TXT'!A1461&lt;&gt;"",LEFT('Anterior-TXT'!A1461,15),"")</f>
        <v/>
      </c>
      <c r="B1440" s="11" t="str">
        <f>IF('Anterior-TXT'!A1461&lt;&gt;"",RIGHT(LEFT('Anterior-TXT'!A1461,51),34),"")</f>
        <v/>
      </c>
      <c r="C1440" s="12" t="str">
        <f>IF('Anterior-TXT'!A1461&lt;&gt;"",VALUE(RIGHT(LEFT('Anterior-TXT'!A1461,75),23)),"")</f>
        <v/>
      </c>
      <c r="D1440" s="11" t="str">
        <f>IF('Anterior-TXT'!A1461&lt;&gt;"",RIGHT(LEFT('Anterior-TXT'!A1461,77),1),"")</f>
        <v/>
      </c>
      <c r="E1440" s="13" t="str">
        <f>IF('Anterior-TXT'!A1461&lt;&gt;"",IF(MOD(VALUE(LEFT(A1440,1)),2)=1,IF(D1440="D",C1440,-C1440),IF(D1440="C",C1440,-C1440)),"")</f>
        <v/>
      </c>
    </row>
    <row r="1441" spans="1:5" x14ac:dyDescent="0.2">
      <c r="A1441" s="11" t="str">
        <f>IF('Anterior-TXT'!A1462&lt;&gt;"",LEFT('Anterior-TXT'!A1462,15),"")</f>
        <v/>
      </c>
      <c r="B1441" s="11" t="str">
        <f>IF('Anterior-TXT'!A1462&lt;&gt;"",RIGHT(LEFT('Anterior-TXT'!A1462,51),34),"")</f>
        <v/>
      </c>
      <c r="C1441" s="12" t="str">
        <f>IF('Anterior-TXT'!A1462&lt;&gt;"",VALUE(RIGHT(LEFT('Anterior-TXT'!A1462,75),23)),"")</f>
        <v/>
      </c>
      <c r="D1441" s="11" t="str">
        <f>IF('Anterior-TXT'!A1462&lt;&gt;"",RIGHT(LEFT('Anterior-TXT'!A1462,77),1),"")</f>
        <v/>
      </c>
      <c r="E1441" s="13" t="str">
        <f>IF('Anterior-TXT'!A1462&lt;&gt;"",IF(MOD(VALUE(LEFT(A1441,1)),2)=1,IF(D1441="D",C1441,-C1441),IF(D1441="C",C1441,-C1441)),"")</f>
        <v/>
      </c>
    </row>
    <row r="1442" spans="1:5" x14ac:dyDescent="0.2">
      <c r="A1442" s="11" t="str">
        <f>IF('Anterior-TXT'!A1463&lt;&gt;"",LEFT('Anterior-TXT'!A1463,15),"")</f>
        <v/>
      </c>
      <c r="B1442" s="11" t="str">
        <f>IF('Anterior-TXT'!A1463&lt;&gt;"",RIGHT(LEFT('Anterior-TXT'!A1463,51),34),"")</f>
        <v/>
      </c>
      <c r="C1442" s="12" t="str">
        <f>IF('Anterior-TXT'!A1463&lt;&gt;"",VALUE(RIGHT(LEFT('Anterior-TXT'!A1463,75),23)),"")</f>
        <v/>
      </c>
      <c r="D1442" s="11" t="str">
        <f>IF('Anterior-TXT'!A1463&lt;&gt;"",RIGHT(LEFT('Anterior-TXT'!A1463,77),1),"")</f>
        <v/>
      </c>
      <c r="E1442" s="13" t="str">
        <f>IF('Anterior-TXT'!A1463&lt;&gt;"",IF(MOD(VALUE(LEFT(A1442,1)),2)=1,IF(D1442="D",C1442,-C1442),IF(D1442="C",C1442,-C1442)),"")</f>
        <v/>
      </c>
    </row>
    <row r="1443" spans="1:5" x14ac:dyDescent="0.2">
      <c r="A1443" s="11" t="str">
        <f>IF('Anterior-TXT'!A1464&lt;&gt;"",LEFT('Anterior-TXT'!A1464,15),"")</f>
        <v/>
      </c>
      <c r="B1443" s="11" t="str">
        <f>IF('Anterior-TXT'!A1464&lt;&gt;"",RIGHT(LEFT('Anterior-TXT'!A1464,51),34),"")</f>
        <v/>
      </c>
      <c r="C1443" s="12" t="str">
        <f>IF('Anterior-TXT'!A1464&lt;&gt;"",VALUE(RIGHT(LEFT('Anterior-TXT'!A1464,75),23)),"")</f>
        <v/>
      </c>
      <c r="D1443" s="11" t="str">
        <f>IF('Anterior-TXT'!A1464&lt;&gt;"",RIGHT(LEFT('Anterior-TXT'!A1464,77),1),"")</f>
        <v/>
      </c>
      <c r="E1443" s="13" t="str">
        <f>IF('Anterior-TXT'!A1464&lt;&gt;"",IF(MOD(VALUE(LEFT(A1443,1)),2)=1,IF(D1443="D",C1443,-C1443),IF(D1443="C",C1443,-C1443)),"")</f>
        <v/>
      </c>
    </row>
    <row r="1444" spans="1:5" x14ac:dyDescent="0.2">
      <c r="A1444" s="11" t="str">
        <f>IF('Anterior-TXT'!A1465&lt;&gt;"",LEFT('Anterior-TXT'!A1465,15),"")</f>
        <v/>
      </c>
      <c r="B1444" s="11" t="str">
        <f>IF('Anterior-TXT'!A1465&lt;&gt;"",RIGHT(LEFT('Anterior-TXT'!A1465,51),34),"")</f>
        <v/>
      </c>
      <c r="C1444" s="12" t="str">
        <f>IF('Anterior-TXT'!A1465&lt;&gt;"",VALUE(RIGHT(LEFT('Anterior-TXT'!A1465,75),23)),"")</f>
        <v/>
      </c>
      <c r="D1444" s="11" t="str">
        <f>IF('Anterior-TXT'!A1465&lt;&gt;"",RIGHT(LEFT('Anterior-TXT'!A1465,77),1),"")</f>
        <v/>
      </c>
      <c r="E1444" s="13" t="str">
        <f>IF('Anterior-TXT'!A1465&lt;&gt;"",IF(MOD(VALUE(LEFT(A1444,1)),2)=1,IF(D1444="D",C1444,-C1444),IF(D1444="C",C1444,-C1444)),"")</f>
        <v/>
      </c>
    </row>
    <row r="1445" spans="1:5" x14ac:dyDescent="0.2">
      <c r="A1445" s="11" t="str">
        <f>IF('Anterior-TXT'!A1466&lt;&gt;"",LEFT('Anterior-TXT'!A1466,15),"")</f>
        <v/>
      </c>
      <c r="B1445" s="11" t="str">
        <f>IF('Anterior-TXT'!A1466&lt;&gt;"",RIGHT(LEFT('Anterior-TXT'!A1466,51),34),"")</f>
        <v/>
      </c>
      <c r="C1445" s="12" t="str">
        <f>IF('Anterior-TXT'!A1466&lt;&gt;"",VALUE(RIGHT(LEFT('Anterior-TXT'!A1466,75),23)),"")</f>
        <v/>
      </c>
      <c r="D1445" s="11" t="str">
        <f>IF('Anterior-TXT'!A1466&lt;&gt;"",RIGHT(LEFT('Anterior-TXT'!A1466,77),1),"")</f>
        <v/>
      </c>
      <c r="E1445" s="13" t="str">
        <f>IF('Anterior-TXT'!A1466&lt;&gt;"",IF(MOD(VALUE(LEFT(A1445,1)),2)=1,IF(D1445="D",C1445,-C1445),IF(D1445="C",C1445,-C1445)),"")</f>
        <v/>
      </c>
    </row>
    <row r="1446" spans="1:5" x14ac:dyDescent="0.2">
      <c r="A1446" s="11" t="str">
        <f>IF('Anterior-TXT'!A1467&lt;&gt;"",LEFT('Anterior-TXT'!A1467,15),"")</f>
        <v/>
      </c>
      <c r="B1446" s="11" t="str">
        <f>IF('Anterior-TXT'!A1467&lt;&gt;"",RIGHT(LEFT('Anterior-TXT'!A1467,51),34),"")</f>
        <v/>
      </c>
      <c r="C1446" s="12" t="str">
        <f>IF('Anterior-TXT'!A1467&lt;&gt;"",VALUE(RIGHT(LEFT('Anterior-TXT'!A1467,75),23)),"")</f>
        <v/>
      </c>
      <c r="D1446" s="11" t="str">
        <f>IF('Anterior-TXT'!A1467&lt;&gt;"",RIGHT(LEFT('Anterior-TXT'!A1467,77),1),"")</f>
        <v/>
      </c>
      <c r="E1446" s="13" t="str">
        <f>IF('Anterior-TXT'!A1467&lt;&gt;"",IF(MOD(VALUE(LEFT(A1446,1)),2)=1,IF(D1446="D",C1446,-C1446),IF(D1446="C",C1446,-C1446)),"")</f>
        <v/>
      </c>
    </row>
    <row r="1447" spans="1:5" x14ac:dyDescent="0.2">
      <c r="A1447" s="11" t="str">
        <f>IF('Anterior-TXT'!A1468&lt;&gt;"",LEFT('Anterior-TXT'!A1468,15),"")</f>
        <v/>
      </c>
      <c r="B1447" s="11" t="str">
        <f>IF('Anterior-TXT'!A1468&lt;&gt;"",RIGHT(LEFT('Anterior-TXT'!A1468,51),34),"")</f>
        <v/>
      </c>
      <c r="C1447" s="12" t="str">
        <f>IF('Anterior-TXT'!A1468&lt;&gt;"",VALUE(RIGHT(LEFT('Anterior-TXT'!A1468,75),23)),"")</f>
        <v/>
      </c>
      <c r="D1447" s="11" t="str">
        <f>IF('Anterior-TXT'!A1468&lt;&gt;"",RIGHT(LEFT('Anterior-TXT'!A1468,77),1),"")</f>
        <v/>
      </c>
      <c r="E1447" s="13" t="str">
        <f>IF('Anterior-TXT'!A1468&lt;&gt;"",IF(MOD(VALUE(LEFT(A1447,1)),2)=1,IF(D1447="D",C1447,-C1447),IF(D1447="C",C1447,-C1447)),"")</f>
        <v/>
      </c>
    </row>
    <row r="1448" spans="1:5" x14ac:dyDescent="0.2">
      <c r="A1448" s="11" t="str">
        <f>IF('Anterior-TXT'!A1469&lt;&gt;"",LEFT('Anterior-TXT'!A1469,15),"")</f>
        <v/>
      </c>
      <c r="B1448" s="11" t="str">
        <f>IF('Anterior-TXT'!A1469&lt;&gt;"",RIGHT(LEFT('Anterior-TXT'!A1469,51),34),"")</f>
        <v/>
      </c>
      <c r="C1448" s="12" t="str">
        <f>IF('Anterior-TXT'!A1469&lt;&gt;"",VALUE(RIGHT(LEFT('Anterior-TXT'!A1469,75),23)),"")</f>
        <v/>
      </c>
      <c r="D1448" s="11" t="str">
        <f>IF('Anterior-TXT'!A1469&lt;&gt;"",RIGHT(LEFT('Anterior-TXT'!A1469,77),1),"")</f>
        <v/>
      </c>
      <c r="E1448" s="13" t="str">
        <f>IF('Anterior-TXT'!A1469&lt;&gt;"",IF(MOD(VALUE(LEFT(A1448,1)),2)=1,IF(D1448="D",C1448,-C1448),IF(D1448="C",C1448,-C1448)),"")</f>
        <v/>
      </c>
    </row>
    <row r="1449" spans="1:5" x14ac:dyDescent="0.2">
      <c r="A1449" s="11" t="str">
        <f>IF('Anterior-TXT'!A1470&lt;&gt;"",LEFT('Anterior-TXT'!A1470,15),"")</f>
        <v/>
      </c>
      <c r="B1449" s="11" t="str">
        <f>IF('Anterior-TXT'!A1470&lt;&gt;"",RIGHT(LEFT('Anterior-TXT'!A1470,51),34),"")</f>
        <v/>
      </c>
      <c r="C1449" s="12" t="str">
        <f>IF('Anterior-TXT'!A1470&lt;&gt;"",VALUE(RIGHT(LEFT('Anterior-TXT'!A1470,75),23)),"")</f>
        <v/>
      </c>
      <c r="D1449" s="11" t="str">
        <f>IF('Anterior-TXT'!A1470&lt;&gt;"",RIGHT(LEFT('Anterior-TXT'!A1470,77),1),"")</f>
        <v/>
      </c>
      <c r="E1449" s="13" t="str">
        <f>IF('Anterior-TXT'!A1470&lt;&gt;"",IF(MOD(VALUE(LEFT(A1449,1)),2)=1,IF(D1449="D",C1449,-C1449),IF(D1449="C",C1449,-C1449)),"")</f>
        <v/>
      </c>
    </row>
    <row r="1450" spans="1:5" x14ac:dyDescent="0.2">
      <c r="A1450" s="11" t="str">
        <f>IF('Anterior-TXT'!A1471&lt;&gt;"",LEFT('Anterior-TXT'!A1471,15),"")</f>
        <v/>
      </c>
      <c r="B1450" s="11" t="str">
        <f>IF('Anterior-TXT'!A1471&lt;&gt;"",RIGHT(LEFT('Anterior-TXT'!A1471,51),34),"")</f>
        <v/>
      </c>
      <c r="C1450" s="12" t="str">
        <f>IF('Anterior-TXT'!A1471&lt;&gt;"",VALUE(RIGHT(LEFT('Anterior-TXT'!A1471,75),23)),"")</f>
        <v/>
      </c>
      <c r="D1450" s="11" t="str">
        <f>IF('Anterior-TXT'!A1471&lt;&gt;"",RIGHT(LEFT('Anterior-TXT'!A1471,77),1),"")</f>
        <v/>
      </c>
      <c r="E1450" s="13" t="str">
        <f>IF('Anterior-TXT'!A1471&lt;&gt;"",IF(MOD(VALUE(LEFT(A1450,1)),2)=1,IF(D1450="D",C1450,-C1450),IF(D1450="C",C1450,-C1450)),"")</f>
        <v/>
      </c>
    </row>
    <row r="1451" spans="1:5" x14ac:dyDescent="0.2">
      <c r="A1451" s="11" t="str">
        <f>IF('Anterior-TXT'!A1472&lt;&gt;"",LEFT('Anterior-TXT'!A1472,15),"")</f>
        <v/>
      </c>
      <c r="B1451" s="11" t="str">
        <f>IF('Anterior-TXT'!A1472&lt;&gt;"",RIGHT(LEFT('Anterior-TXT'!A1472,51),34),"")</f>
        <v/>
      </c>
      <c r="C1451" s="12" t="str">
        <f>IF('Anterior-TXT'!A1472&lt;&gt;"",VALUE(RIGHT(LEFT('Anterior-TXT'!A1472,75),23)),"")</f>
        <v/>
      </c>
      <c r="D1451" s="11" t="str">
        <f>IF('Anterior-TXT'!A1472&lt;&gt;"",RIGHT(LEFT('Anterior-TXT'!A1472,77),1),"")</f>
        <v/>
      </c>
      <c r="E1451" s="13" t="str">
        <f>IF('Anterior-TXT'!A1472&lt;&gt;"",IF(MOD(VALUE(LEFT(A1451,1)),2)=1,IF(D1451="D",C1451,-C1451),IF(D1451="C",C1451,-C1451)),"")</f>
        <v/>
      </c>
    </row>
    <row r="1452" spans="1:5" x14ac:dyDescent="0.2">
      <c r="A1452" s="11" t="str">
        <f>IF('Anterior-TXT'!A1473&lt;&gt;"",LEFT('Anterior-TXT'!A1473,15),"")</f>
        <v/>
      </c>
      <c r="B1452" s="11" t="str">
        <f>IF('Anterior-TXT'!A1473&lt;&gt;"",RIGHT(LEFT('Anterior-TXT'!A1473,51),34),"")</f>
        <v/>
      </c>
      <c r="C1452" s="12" t="str">
        <f>IF('Anterior-TXT'!A1473&lt;&gt;"",VALUE(RIGHT(LEFT('Anterior-TXT'!A1473,75),23)),"")</f>
        <v/>
      </c>
      <c r="D1452" s="11" t="str">
        <f>IF('Anterior-TXT'!A1473&lt;&gt;"",RIGHT(LEFT('Anterior-TXT'!A1473,77),1),"")</f>
        <v/>
      </c>
      <c r="E1452" s="13" t="str">
        <f>IF('Anterior-TXT'!A1473&lt;&gt;"",IF(MOD(VALUE(LEFT(A1452,1)),2)=1,IF(D1452="D",C1452,-C1452),IF(D1452="C",C1452,-C1452)),"")</f>
        <v/>
      </c>
    </row>
    <row r="1453" spans="1:5" x14ac:dyDescent="0.2">
      <c r="A1453" s="11" t="str">
        <f>IF('Anterior-TXT'!A1474&lt;&gt;"",LEFT('Anterior-TXT'!A1474,15),"")</f>
        <v/>
      </c>
      <c r="B1453" s="11" t="str">
        <f>IF('Anterior-TXT'!A1474&lt;&gt;"",RIGHT(LEFT('Anterior-TXT'!A1474,51),34),"")</f>
        <v/>
      </c>
      <c r="C1453" s="12" t="str">
        <f>IF('Anterior-TXT'!A1474&lt;&gt;"",VALUE(RIGHT(LEFT('Anterior-TXT'!A1474,75),23)),"")</f>
        <v/>
      </c>
      <c r="D1453" s="11" t="str">
        <f>IF('Anterior-TXT'!A1474&lt;&gt;"",RIGHT(LEFT('Anterior-TXT'!A1474,77),1),"")</f>
        <v/>
      </c>
      <c r="E1453" s="13" t="str">
        <f>IF('Anterior-TXT'!A1474&lt;&gt;"",IF(MOD(VALUE(LEFT(A1453,1)),2)=1,IF(D1453="D",C1453,-C1453),IF(D1453="C",C1453,-C1453)),"")</f>
        <v/>
      </c>
    </row>
    <row r="1454" spans="1:5" x14ac:dyDescent="0.2">
      <c r="A1454" s="11" t="str">
        <f>IF('Anterior-TXT'!A1475&lt;&gt;"",LEFT('Anterior-TXT'!A1475,15),"")</f>
        <v/>
      </c>
      <c r="B1454" s="11" t="str">
        <f>IF('Anterior-TXT'!A1475&lt;&gt;"",RIGHT(LEFT('Anterior-TXT'!A1475,51),34),"")</f>
        <v/>
      </c>
      <c r="C1454" s="12" t="str">
        <f>IF('Anterior-TXT'!A1475&lt;&gt;"",VALUE(RIGHT(LEFT('Anterior-TXT'!A1475,75),23)),"")</f>
        <v/>
      </c>
      <c r="D1454" s="11" t="str">
        <f>IF('Anterior-TXT'!A1475&lt;&gt;"",RIGHT(LEFT('Anterior-TXT'!A1475,77),1),"")</f>
        <v/>
      </c>
      <c r="E1454" s="13" t="str">
        <f>IF('Anterior-TXT'!A1475&lt;&gt;"",IF(MOD(VALUE(LEFT(A1454,1)),2)=1,IF(D1454="D",C1454,-C1454),IF(D1454="C",C1454,-C1454)),"")</f>
        <v/>
      </c>
    </row>
    <row r="1455" spans="1:5" x14ac:dyDescent="0.2">
      <c r="A1455" s="11" t="str">
        <f>IF('Anterior-TXT'!A1476&lt;&gt;"",LEFT('Anterior-TXT'!A1476,15),"")</f>
        <v/>
      </c>
      <c r="B1455" s="11" t="str">
        <f>IF('Anterior-TXT'!A1476&lt;&gt;"",RIGHT(LEFT('Anterior-TXT'!A1476,51),34),"")</f>
        <v/>
      </c>
      <c r="C1455" s="12" t="str">
        <f>IF('Anterior-TXT'!A1476&lt;&gt;"",VALUE(RIGHT(LEFT('Anterior-TXT'!A1476,75),23)),"")</f>
        <v/>
      </c>
      <c r="D1455" s="11" t="str">
        <f>IF('Anterior-TXT'!A1476&lt;&gt;"",RIGHT(LEFT('Anterior-TXT'!A1476,77),1),"")</f>
        <v/>
      </c>
      <c r="E1455" s="13" t="str">
        <f>IF('Anterior-TXT'!A1476&lt;&gt;"",IF(MOD(VALUE(LEFT(A1455,1)),2)=1,IF(D1455="D",C1455,-C1455),IF(D1455="C",C1455,-C1455)),"")</f>
        <v/>
      </c>
    </row>
    <row r="1456" spans="1:5" x14ac:dyDescent="0.2">
      <c r="A1456" s="11" t="str">
        <f>IF('Anterior-TXT'!A1477&lt;&gt;"",LEFT('Anterior-TXT'!A1477,15),"")</f>
        <v/>
      </c>
      <c r="B1456" s="11" t="str">
        <f>IF('Anterior-TXT'!A1477&lt;&gt;"",RIGHT(LEFT('Anterior-TXT'!A1477,51),34),"")</f>
        <v/>
      </c>
      <c r="C1456" s="12" t="str">
        <f>IF('Anterior-TXT'!A1477&lt;&gt;"",VALUE(RIGHT(LEFT('Anterior-TXT'!A1477,75),23)),"")</f>
        <v/>
      </c>
      <c r="D1456" s="11" t="str">
        <f>IF('Anterior-TXT'!A1477&lt;&gt;"",RIGHT(LEFT('Anterior-TXT'!A1477,77),1),"")</f>
        <v/>
      </c>
      <c r="E1456" s="13" t="str">
        <f>IF('Anterior-TXT'!A1477&lt;&gt;"",IF(MOD(VALUE(LEFT(A1456,1)),2)=1,IF(D1456="D",C1456,-C1456),IF(D1456="C",C1456,-C1456)),"")</f>
        <v/>
      </c>
    </row>
    <row r="1457" spans="1:5" x14ac:dyDescent="0.2">
      <c r="A1457" s="11" t="str">
        <f>IF('Anterior-TXT'!A1478&lt;&gt;"",LEFT('Anterior-TXT'!A1478,15),"")</f>
        <v/>
      </c>
      <c r="B1457" s="11" t="str">
        <f>IF('Anterior-TXT'!A1478&lt;&gt;"",RIGHT(LEFT('Anterior-TXT'!A1478,51),34),"")</f>
        <v/>
      </c>
      <c r="C1457" s="12" t="str">
        <f>IF('Anterior-TXT'!A1478&lt;&gt;"",VALUE(RIGHT(LEFT('Anterior-TXT'!A1478,75),23)),"")</f>
        <v/>
      </c>
      <c r="D1457" s="11" t="str">
        <f>IF('Anterior-TXT'!A1478&lt;&gt;"",RIGHT(LEFT('Anterior-TXT'!A1478,77),1),"")</f>
        <v/>
      </c>
      <c r="E1457" s="13" t="str">
        <f>IF('Anterior-TXT'!A1478&lt;&gt;"",IF(MOD(VALUE(LEFT(A1457,1)),2)=1,IF(D1457="D",C1457,-C1457),IF(D1457="C",C1457,-C1457)),"")</f>
        <v/>
      </c>
    </row>
    <row r="1458" spans="1:5" x14ac:dyDescent="0.2">
      <c r="A1458" s="11" t="str">
        <f>IF('Anterior-TXT'!A1479&lt;&gt;"",LEFT('Anterior-TXT'!A1479,15),"")</f>
        <v/>
      </c>
      <c r="B1458" s="11" t="str">
        <f>IF('Anterior-TXT'!A1479&lt;&gt;"",RIGHT(LEFT('Anterior-TXT'!A1479,51),34),"")</f>
        <v/>
      </c>
      <c r="C1458" s="12" t="str">
        <f>IF('Anterior-TXT'!A1479&lt;&gt;"",VALUE(RIGHT(LEFT('Anterior-TXT'!A1479,75),23)),"")</f>
        <v/>
      </c>
      <c r="D1458" s="11" t="str">
        <f>IF('Anterior-TXT'!A1479&lt;&gt;"",RIGHT(LEFT('Anterior-TXT'!A1479,77),1),"")</f>
        <v/>
      </c>
      <c r="E1458" s="13" t="str">
        <f>IF('Anterior-TXT'!A1479&lt;&gt;"",IF(MOD(VALUE(LEFT(A1458,1)),2)=1,IF(D1458="D",C1458,-C1458),IF(D1458="C",C1458,-C1458)),"")</f>
        <v/>
      </c>
    </row>
    <row r="1459" spans="1:5" x14ac:dyDescent="0.2">
      <c r="A1459" s="11" t="str">
        <f>IF('Anterior-TXT'!A1480&lt;&gt;"",LEFT('Anterior-TXT'!A1480,15),"")</f>
        <v/>
      </c>
      <c r="B1459" s="11" t="str">
        <f>IF('Anterior-TXT'!A1480&lt;&gt;"",RIGHT(LEFT('Anterior-TXT'!A1480,51),34),"")</f>
        <v/>
      </c>
      <c r="C1459" s="12" t="str">
        <f>IF('Anterior-TXT'!A1480&lt;&gt;"",VALUE(RIGHT(LEFT('Anterior-TXT'!A1480,75),23)),"")</f>
        <v/>
      </c>
      <c r="D1459" s="11" t="str">
        <f>IF('Anterior-TXT'!A1480&lt;&gt;"",RIGHT(LEFT('Anterior-TXT'!A1480,77),1),"")</f>
        <v/>
      </c>
      <c r="E1459" s="13" t="str">
        <f>IF('Anterior-TXT'!A1480&lt;&gt;"",IF(MOD(VALUE(LEFT(A1459,1)),2)=1,IF(D1459="D",C1459,-C1459),IF(D1459="C",C1459,-C1459)),"")</f>
        <v/>
      </c>
    </row>
    <row r="1460" spans="1:5" x14ac:dyDescent="0.2">
      <c r="A1460" s="11" t="str">
        <f>IF('Anterior-TXT'!A1481&lt;&gt;"",LEFT('Anterior-TXT'!A1481,15),"")</f>
        <v/>
      </c>
      <c r="B1460" s="11" t="str">
        <f>IF('Anterior-TXT'!A1481&lt;&gt;"",RIGHT(LEFT('Anterior-TXT'!A1481,51),34),"")</f>
        <v/>
      </c>
      <c r="C1460" s="12" t="str">
        <f>IF('Anterior-TXT'!A1481&lt;&gt;"",VALUE(RIGHT(LEFT('Anterior-TXT'!A1481,75),23)),"")</f>
        <v/>
      </c>
      <c r="D1460" s="11" t="str">
        <f>IF('Anterior-TXT'!A1481&lt;&gt;"",RIGHT(LEFT('Anterior-TXT'!A1481,77),1),"")</f>
        <v/>
      </c>
      <c r="E1460" s="13" t="str">
        <f>IF('Anterior-TXT'!A1481&lt;&gt;"",IF(MOD(VALUE(LEFT(A1460,1)),2)=1,IF(D1460="D",C1460,-C1460),IF(D1460="C",C1460,-C1460)),"")</f>
        <v/>
      </c>
    </row>
    <row r="1461" spans="1:5" x14ac:dyDescent="0.2">
      <c r="A1461" s="11" t="str">
        <f>IF('Anterior-TXT'!A1482&lt;&gt;"",LEFT('Anterior-TXT'!A1482,15),"")</f>
        <v/>
      </c>
      <c r="B1461" s="11" t="str">
        <f>IF('Anterior-TXT'!A1482&lt;&gt;"",RIGHT(LEFT('Anterior-TXT'!A1482,51),34),"")</f>
        <v/>
      </c>
      <c r="C1461" s="12" t="str">
        <f>IF('Anterior-TXT'!A1482&lt;&gt;"",VALUE(RIGHT(LEFT('Anterior-TXT'!A1482,75),23)),"")</f>
        <v/>
      </c>
      <c r="D1461" s="11" t="str">
        <f>IF('Anterior-TXT'!A1482&lt;&gt;"",RIGHT(LEFT('Anterior-TXT'!A1482,77),1),"")</f>
        <v/>
      </c>
      <c r="E1461" s="13" t="str">
        <f>IF('Anterior-TXT'!A1482&lt;&gt;"",IF(MOD(VALUE(LEFT(A1461,1)),2)=1,IF(D1461="D",C1461,-C1461),IF(D1461="C",C1461,-C1461)),"")</f>
        <v/>
      </c>
    </row>
    <row r="1462" spans="1:5" x14ac:dyDescent="0.2">
      <c r="A1462" s="11" t="str">
        <f>IF('Anterior-TXT'!A1483&lt;&gt;"",LEFT('Anterior-TXT'!A1483,15),"")</f>
        <v/>
      </c>
      <c r="B1462" s="11" t="str">
        <f>IF('Anterior-TXT'!A1483&lt;&gt;"",RIGHT(LEFT('Anterior-TXT'!A1483,51),34),"")</f>
        <v/>
      </c>
      <c r="C1462" s="12" t="str">
        <f>IF('Anterior-TXT'!A1483&lt;&gt;"",VALUE(RIGHT(LEFT('Anterior-TXT'!A1483,75),23)),"")</f>
        <v/>
      </c>
      <c r="D1462" s="11" t="str">
        <f>IF('Anterior-TXT'!A1483&lt;&gt;"",RIGHT(LEFT('Anterior-TXT'!A1483,77),1),"")</f>
        <v/>
      </c>
      <c r="E1462" s="13" t="str">
        <f>IF('Anterior-TXT'!A1483&lt;&gt;"",IF(MOD(VALUE(LEFT(A1462,1)),2)=1,IF(D1462="D",C1462,-C1462),IF(D1462="C",C1462,-C1462)),"")</f>
        <v/>
      </c>
    </row>
    <row r="1463" spans="1:5" x14ac:dyDescent="0.2">
      <c r="A1463" s="11" t="str">
        <f>IF('Anterior-TXT'!A1484&lt;&gt;"",LEFT('Anterior-TXT'!A1484,15),"")</f>
        <v/>
      </c>
      <c r="B1463" s="11" t="str">
        <f>IF('Anterior-TXT'!A1484&lt;&gt;"",RIGHT(LEFT('Anterior-TXT'!A1484,51),34),"")</f>
        <v/>
      </c>
      <c r="C1463" s="12" t="str">
        <f>IF('Anterior-TXT'!A1484&lt;&gt;"",VALUE(RIGHT(LEFT('Anterior-TXT'!A1484,75),23)),"")</f>
        <v/>
      </c>
      <c r="D1463" s="11" t="str">
        <f>IF('Anterior-TXT'!A1484&lt;&gt;"",RIGHT(LEFT('Anterior-TXT'!A1484,77),1),"")</f>
        <v/>
      </c>
      <c r="E1463" s="13" t="str">
        <f>IF('Anterior-TXT'!A1484&lt;&gt;"",IF(MOD(VALUE(LEFT(A1463,1)),2)=1,IF(D1463="D",C1463,-C1463),IF(D1463="C",C1463,-C1463)),"")</f>
        <v/>
      </c>
    </row>
    <row r="1464" spans="1:5" x14ac:dyDescent="0.2">
      <c r="A1464" s="11" t="str">
        <f>IF('Anterior-TXT'!A1485&lt;&gt;"",LEFT('Anterior-TXT'!A1485,15),"")</f>
        <v/>
      </c>
      <c r="B1464" s="11" t="str">
        <f>IF('Anterior-TXT'!A1485&lt;&gt;"",RIGHT(LEFT('Anterior-TXT'!A1485,51),34),"")</f>
        <v/>
      </c>
      <c r="C1464" s="12" t="str">
        <f>IF('Anterior-TXT'!A1485&lt;&gt;"",VALUE(RIGHT(LEFT('Anterior-TXT'!A1485,75),23)),"")</f>
        <v/>
      </c>
      <c r="D1464" s="11" t="str">
        <f>IF('Anterior-TXT'!A1485&lt;&gt;"",RIGHT(LEFT('Anterior-TXT'!A1485,77),1),"")</f>
        <v/>
      </c>
      <c r="E1464" s="13" t="str">
        <f>IF('Anterior-TXT'!A1485&lt;&gt;"",IF(MOD(VALUE(LEFT(A1464,1)),2)=1,IF(D1464="D",C1464,-C1464),IF(D1464="C",C1464,-C1464)),"")</f>
        <v/>
      </c>
    </row>
    <row r="1465" spans="1:5" x14ac:dyDescent="0.2">
      <c r="A1465" s="11" t="str">
        <f>IF('Anterior-TXT'!A1486&lt;&gt;"",LEFT('Anterior-TXT'!A1486,15),"")</f>
        <v/>
      </c>
      <c r="B1465" s="11" t="str">
        <f>IF('Anterior-TXT'!A1486&lt;&gt;"",RIGHT(LEFT('Anterior-TXT'!A1486,51),34),"")</f>
        <v/>
      </c>
      <c r="C1465" s="12" t="str">
        <f>IF('Anterior-TXT'!A1486&lt;&gt;"",VALUE(RIGHT(LEFT('Anterior-TXT'!A1486,75),23)),"")</f>
        <v/>
      </c>
      <c r="D1465" s="11" t="str">
        <f>IF('Anterior-TXT'!A1486&lt;&gt;"",RIGHT(LEFT('Anterior-TXT'!A1486,77),1),"")</f>
        <v/>
      </c>
      <c r="E1465" s="13" t="str">
        <f>IF('Anterior-TXT'!A1486&lt;&gt;"",IF(MOD(VALUE(LEFT(A1465,1)),2)=1,IF(D1465="D",C1465,-C1465),IF(D1465="C",C1465,-C1465)),"")</f>
        <v/>
      </c>
    </row>
    <row r="1466" spans="1:5" x14ac:dyDescent="0.2">
      <c r="A1466" s="11" t="str">
        <f>IF('Anterior-TXT'!A1487&lt;&gt;"",LEFT('Anterior-TXT'!A1487,15),"")</f>
        <v/>
      </c>
      <c r="B1466" s="11" t="str">
        <f>IF('Anterior-TXT'!A1487&lt;&gt;"",RIGHT(LEFT('Anterior-TXT'!A1487,51),34),"")</f>
        <v/>
      </c>
      <c r="C1466" s="12" t="str">
        <f>IF('Anterior-TXT'!A1487&lt;&gt;"",VALUE(RIGHT(LEFT('Anterior-TXT'!A1487,75),23)),"")</f>
        <v/>
      </c>
      <c r="D1466" s="11" t="str">
        <f>IF('Anterior-TXT'!A1487&lt;&gt;"",RIGHT(LEFT('Anterior-TXT'!A1487,77),1),"")</f>
        <v/>
      </c>
      <c r="E1466" s="13" t="str">
        <f>IF('Anterior-TXT'!A1487&lt;&gt;"",IF(MOD(VALUE(LEFT(A1466,1)),2)=1,IF(D1466="D",C1466,-C1466),IF(D1466="C",C1466,-C1466)),"")</f>
        <v/>
      </c>
    </row>
    <row r="1467" spans="1:5" x14ac:dyDescent="0.2">
      <c r="A1467" s="11" t="str">
        <f>IF('Anterior-TXT'!A1488&lt;&gt;"",LEFT('Anterior-TXT'!A1488,15),"")</f>
        <v/>
      </c>
      <c r="B1467" s="11" t="str">
        <f>IF('Anterior-TXT'!A1488&lt;&gt;"",RIGHT(LEFT('Anterior-TXT'!A1488,51),34),"")</f>
        <v/>
      </c>
      <c r="C1467" s="12" t="str">
        <f>IF('Anterior-TXT'!A1488&lt;&gt;"",VALUE(RIGHT(LEFT('Anterior-TXT'!A1488,75),23)),"")</f>
        <v/>
      </c>
      <c r="D1467" s="11" t="str">
        <f>IF('Anterior-TXT'!A1488&lt;&gt;"",RIGHT(LEFT('Anterior-TXT'!A1488,77),1),"")</f>
        <v/>
      </c>
      <c r="E1467" s="13" t="str">
        <f>IF('Anterior-TXT'!A1488&lt;&gt;"",IF(MOD(VALUE(LEFT(A1467,1)),2)=1,IF(D1467="D",C1467,-C1467),IF(D1467="C",C1467,-C1467)),"")</f>
        <v/>
      </c>
    </row>
    <row r="1468" spans="1:5" x14ac:dyDescent="0.2">
      <c r="A1468" s="11" t="str">
        <f>IF('Anterior-TXT'!A1489&lt;&gt;"",LEFT('Anterior-TXT'!A1489,15),"")</f>
        <v/>
      </c>
      <c r="B1468" s="11" t="str">
        <f>IF('Anterior-TXT'!A1489&lt;&gt;"",RIGHT(LEFT('Anterior-TXT'!A1489,51),34),"")</f>
        <v/>
      </c>
      <c r="C1468" s="12" t="str">
        <f>IF('Anterior-TXT'!A1489&lt;&gt;"",VALUE(RIGHT(LEFT('Anterior-TXT'!A1489,75),23)),"")</f>
        <v/>
      </c>
      <c r="D1468" s="11" t="str">
        <f>IF('Anterior-TXT'!A1489&lt;&gt;"",RIGHT(LEFT('Anterior-TXT'!A1489,77),1),"")</f>
        <v/>
      </c>
      <c r="E1468" s="13" t="str">
        <f>IF('Anterior-TXT'!A1489&lt;&gt;"",IF(MOD(VALUE(LEFT(A1468,1)),2)=1,IF(D1468="D",C1468,-C1468),IF(D1468="C",C1468,-C1468)),"")</f>
        <v/>
      </c>
    </row>
    <row r="1469" spans="1:5" x14ac:dyDescent="0.2">
      <c r="A1469" s="11" t="str">
        <f>IF('Anterior-TXT'!A1490&lt;&gt;"",LEFT('Anterior-TXT'!A1490,15),"")</f>
        <v/>
      </c>
      <c r="B1469" s="11" t="str">
        <f>IF('Anterior-TXT'!A1490&lt;&gt;"",RIGHT(LEFT('Anterior-TXT'!A1490,51),34),"")</f>
        <v/>
      </c>
      <c r="C1469" s="12" t="str">
        <f>IF('Anterior-TXT'!A1490&lt;&gt;"",VALUE(RIGHT(LEFT('Anterior-TXT'!A1490,75),23)),"")</f>
        <v/>
      </c>
      <c r="D1469" s="11" t="str">
        <f>IF('Anterior-TXT'!A1490&lt;&gt;"",RIGHT(LEFT('Anterior-TXT'!A1490,77),1),"")</f>
        <v/>
      </c>
      <c r="E1469" s="13" t="str">
        <f>IF('Anterior-TXT'!A1490&lt;&gt;"",IF(MOD(VALUE(LEFT(A1469,1)),2)=1,IF(D1469="D",C1469,-C1469),IF(D1469="C",C1469,-C1469)),"")</f>
        <v/>
      </c>
    </row>
    <row r="1470" spans="1:5" x14ac:dyDescent="0.2">
      <c r="A1470" s="11" t="str">
        <f>IF('Anterior-TXT'!A1491&lt;&gt;"",LEFT('Anterior-TXT'!A1491,15),"")</f>
        <v/>
      </c>
      <c r="B1470" s="11" t="str">
        <f>IF('Anterior-TXT'!A1491&lt;&gt;"",RIGHT(LEFT('Anterior-TXT'!A1491,51),34),"")</f>
        <v/>
      </c>
      <c r="C1470" s="12" t="str">
        <f>IF('Anterior-TXT'!A1491&lt;&gt;"",VALUE(RIGHT(LEFT('Anterior-TXT'!A1491,75),23)),"")</f>
        <v/>
      </c>
      <c r="D1470" s="11" t="str">
        <f>IF('Anterior-TXT'!A1491&lt;&gt;"",RIGHT(LEFT('Anterior-TXT'!A1491,77),1),"")</f>
        <v/>
      </c>
      <c r="E1470" s="13" t="str">
        <f>IF('Anterior-TXT'!A1491&lt;&gt;"",IF(MOD(VALUE(LEFT(A1470,1)),2)=1,IF(D1470="D",C1470,-C1470),IF(D1470="C",C1470,-C1470)),"")</f>
        <v/>
      </c>
    </row>
    <row r="1471" spans="1:5" x14ac:dyDescent="0.2">
      <c r="A1471" s="11" t="str">
        <f>IF('Anterior-TXT'!A1492&lt;&gt;"",LEFT('Anterior-TXT'!A1492,15),"")</f>
        <v/>
      </c>
      <c r="B1471" s="11" t="str">
        <f>IF('Anterior-TXT'!A1492&lt;&gt;"",RIGHT(LEFT('Anterior-TXT'!A1492,51),34),"")</f>
        <v/>
      </c>
      <c r="C1471" s="12" t="str">
        <f>IF('Anterior-TXT'!A1492&lt;&gt;"",VALUE(RIGHT(LEFT('Anterior-TXT'!A1492,75),23)),"")</f>
        <v/>
      </c>
      <c r="D1471" s="11" t="str">
        <f>IF('Anterior-TXT'!A1492&lt;&gt;"",RIGHT(LEFT('Anterior-TXT'!A1492,77),1),"")</f>
        <v/>
      </c>
      <c r="E1471" s="13" t="str">
        <f>IF('Anterior-TXT'!A1492&lt;&gt;"",IF(MOD(VALUE(LEFT(A1471,1)),2)=1,IF(D1471="D",C1471,-C1471),IF(D1471="C",C1471,-C1471)),"")</f>
        <v/>
      </c>
    </row>
    <row r="1472" spans="1:5" x14ac:dyDescent="0.2">
      <c r="A1472" s="11" t="str">
        <f>IF('Anterior-TXT'!A1493&lt;&gt;"",LEFT('Anterior-TXT'!A1493,15),"")</f>
        <v/>
      </c>
      <c r="B1472" s="11" t="str">
        <f>IF('Anterior-TXT'!A1493&lt;&gt;"",RIGHT(LEFT('Anterior-TXT'!A1493,51),34),"")</f>
        <v/>
      </c>
      <c r="C1472" s="12" t="str">
        <f>IF('Anterior-TXT'!A1493&lt;&gt;"",VALUE(RIGHT(LEFT('Anterior-TXT'!A1493,75),23)),"")</f>
        <v/>
      </c>
      <c r="D1472" s="11" t="str">
        <f>IF('Anterior-TXT'!A1493&lt;&gt;"",RIGHT(LEFT('Anterior-TXT'!A1493,77),1),"")</f>
        <v/>
      </c>
      <c r="E1472" s="13" t="str">
        <f>IF('Anterior-TXT'!A1493&lt;&gt;"",IF(MOD(VALUE(LEFT(A1472,1)),2)=1,IF(D1472="D",C1472,-C1472),IF(D1472="C",C1472,-C1472)),"")</f>
        <v/>
      </c>
    </row>
    <row r="1473" spans="1:5" x14ac:dyDescent="0.2">
      <c r="A1473" s="11" t="str">
        <f>IF('Anterior-TXT'!A1494&lt;&gt;"",LEFT('Anterior-TXT'!A1494,15),"")</f>
        <v/>
      </c>
      <c r="B1473" s="11" t="str">
        <f>IF('Anterior-TXT'!A1494&lt;&gt;"",RIGHT(LEFT('Anterior-TXT'!A1494,51),34),"")</f>
        <v/>
      </c>
      <c r="C1473" s="12" t="str">
        <f>IF('Anterior-TXT'!A1494&lt;&gt;"",VALUE(RIGHT(LEFT('Anterior-TXT'!A1494,75),23)),"")</f>
        <v/>
      </c>
      <c r="D1473" s="11" t="str">
        <f>IF('Anterior-TXT'!A1494&lt;&gt;"",RIGHT(LEFT('Anterior-TXT'!A1494,77),1),"")</f>
        <v/>
      </c>
      <c r="E1473" s="13" t="str">
        <f>IF('Anterior-TXT'!A1494&lt;&gt;"",IF(MOD(VALUE(LEFT(A1473,1)),2)=1,IF(D1473="D",C1473,-C1473),IF(D1473="C",C1473,-C1473)),"")</f>
        <v/>
      </c>
    </row>
    <row r="1474" spans="1:5" x14ac:dyDescent="0.2">
      <c r="A1474" s="11" t="str">
        <f>IF('Anterior-TXT'!A1495&lt;&gt;"",LEFT('Anterior-TXT'!A1495,15),"")</f>
        <v/>
      </c>
      <c r="B1474" s="11" t="str">
        <f>IF('Anterior-TXT'!A1495&lt;&gt;"",RIGHT(LEFT('Anterior-TXT'!A1495,51),34),"")</f>
        <v/>
      </c>
      <c r="C1474" s="12" t="str">
        <f>IF('Anterior-TXT'!A1495&lt;&gt;"",VALUE(RIGHT(LEFT('Anterior-TXT'!A1495,75),23)),"")</f>
        <v/>
      </c>
      <c r="D1474" s="11" t="str">
        <f>IF('Anterior-TXT'!A1495&lt;&gt;"",RIGHT(LEFT('Anterior-TXT'!A1495,77),1),"")</f>
        <v/>
      </c>
      <c r="E1474" s="13" t="str">
        <f>IF('Anterior-TXT'!A1495&lt;&gt;"",IF(MOD(VALUE(LEFT(A1474,1)),2)=1,IF(D1474="D",C1474,-C1474),IF(D1474="C",C1474,-C1474)),"")</f>
        <v/>
      </c>
    </row>
    <row r="1475" spans="1:5" x14ac:dyDescent="0.2">
      <c r="A1475" s="11" t="str">
        <f>IF('Anterior-TXT'!A1496&lt;&gt;"",LEFT('Anterior-TXT'!A1496,15),"")</f>
        <v/>
      </c>
      <c r="B1475" s="11" t="str">
        <f>IF('Anterior-TXT'!A1496&lt;&gt;"",RIGHT(LEFT('Anterior-TXT'!A1496,51),34),"")</f>
        <v/>
      </c>
      <c r="C1475" s="12" t="str">
        <f>IF('Anterior-TXT'!A1496&lt;&gt;"",VALUE(RIGHT(LEFT('Anterior-TXT'!A1496,75),23)),"")</f>
        <v/>
      </c>
      <c r="D1475" s="11" t="str">
        <f>IF('Anterior-TXT'!A1496&lt;&gt;"",RIGHT(LEFT('Anterior-TXT'!A1496,77),1),"")</f>
        <v/>
      </c>
      <c r="E1475" s="13" t="str">
        <f>IF('Anterior-TXT'!A1496&lt;&gt;"",IF(MOD(VALUE(LEFT(A1475,1)),2)=1,IF(D1475="D",C1475,-C1475),IF(D1475="C",C1475,-C1475)),"")</f>
        <v/>
      </c>
    </row>
    <row r="1476" spans="1:5" x14ac:dyDescent="0.2">
      <c r="A1476" s="11" t="str">
        <f>IF('Anterior-TXT'!A1497&lt;&gt;"",LEFT('Anterior-TXT'!A1497,15),"")</f>
        <v/>
      </c>
      <c r="B1476" s="11" t="str">
        <f>IF('Anterior-TXT'!A1497&lt;&gt;"",RIGHT(LEFT('Anterior-TXT'!A1497,51),34),"")</f>
        <v/>
      </c>
      <c r="C1476" s="12" t="str">
        <f>IF('Anterior-TXT'!A1497&lt;&gt;"",VALUE(RIGHT(LEFT('Anterior-TXT'!A1497,75),23)),"")</f>
        <v/>
      </c>
      <c r="D1476" s="11" t="str">
        <f>IF('Anterior-TXT'!A1497&lt;&gt;"",RIGHT(LEFT('Anterior-TXT'!A1497,77),1),"")</f>
        <v/>
      </c>
      <c r="E1476" s="13" t="str">
        <f>IF('Anterior-TXT'!A1497&lt;&gt;"",IF(MOD(VALUE(LEFT(A1476,1)),2)=1,IF(D1476="D",C1476,-C1476),IF(D1476="C",C1476,-C1476)),"")</f>
        <v/>
      </c>
    </row>
    <row r="1477" spans="1:5" x14ac:dyDescent="0.2">
      <c r="A1477" s="11" t="str">
        <f>IF('Anterior-TXT'!A1498&lt;&gt;"",LEFT('Anterior-TXT'!A1498,15),"")</f>
        <v/>
      </c>
      <c r="B1477" s="11" t="str">
        <f>IF('Anterior-TXT'!A1498&lt;&gt;"",RIGHT(LEFT('Anterior-TXT'!A1498,51),34),"")</f>
        <v/>
      </c>
      <c r="C1477" s="12" t="str">
        <f>IF('Anterior-TXT'!A1498&lt;&gt;"",VALUE(RIGHT(LEFT('Anterior-TXT'!A1498,75),23)),"")</f>
        <v/>
      </c>
      <c r="D1477" s="11" t="str">
        <f>IF('Anterior-TXT'!A1498&lt;&gt;"",RIGHT(LEFT('Anterior-TXT'!A1498,77),1),"")</f>
        <v/>
      </c>
      <c r="E1477" s="13" t="str">
        <f>IF('Anterior-TXT'!A1498&lt;&gt;"",IF(MOD(VALUE(LEFT(A1477,1)),2)=1,IF(D1477="D",C1477,-C1477),IF(D1477="C",C1477,-C1477)),"")</f>
        <v/>
      </c>
    </row>
    <row r="1478" spans="1:5" x14ac:dyDescent="0.2">
      <c r="A1478" s="11" t="str">
        <f>IF('Anterior-TXT'!A1499&lt;&gt;"",LEFT('Anterior-TXT'!A1499,15),"")</f>
        <v/>
      </c>
      <c r="B1478" s="11" t="str">
        <f>IF('Anterior-TXT'!A1499&lt;&gt;"",RIGHT(LEFT('Anterior-TXT'!A1499,51),34),"")</f>
        <v/>
      </c>
      <c r="C1478" s="12" t="str">
        <f>IF('Anterior-TXT'!A1499&lt;&gt;"",VALUE(RIGHT(LEFT('Anterior-TXT'!A1499,75),23)),"")</f>
        <v/>
      </c>
      <c r="D1478" s="11" t="str">
        <f>IF('Anterior-TXT'!A1499&lt;&gt;"",RIGHT(LEFT('Anterior-TXT'!A1499,77),1),"")</f>
        <v/>
      </c>
      <c r="E1478" s="13" t="str">
        <f>IF('Anterior-TXT'!A1499&lt;&gt;"",IF(MOD(VALUE(LEFT(A1478,1)),2)=1,IF(D1478="D",C1478,-C1478),IF(D1478="C",C1478,-C1478)),"")</f>
        <v/>
      </c>
    </row>
    <row r="1479" spans="1:5" x14ac:dyDescent="0.2">
      <c r="A1479" s="11" t="str">
        <f>IF('Anterior-TXT'!A1500&lt;&gt;"",LEFT('Anterior-TXT'!A1500,15),"")</f>
        <v/>
      </c>
      <c r="B1479" s="11" t="str">
        <f>IF('Anterior-TXT'!A1500&lt;&gt;"",RIGHT(LEFT('Anterior-TXT'!A1500,51),34),"")</f>
        <v/>
      </c>
      <c r="C1479" s="12" t="str">
        <f>IF('Anterior-TXT'!A1500&lt;&gt;"",VALUE(RIGHT(LEFT('Anterior-TXT'!A1500,75),23)),"")</f>
        <v/>
      </c>
      <c r="D1479" s="11" t="str">
        <f>IF('Anterior-TXT'!A1500&lt;&gt;"",RIGHT(LEFT('Anterior-TXT'!A1500,77),1),"")</f>
        <v/>
      </c>
      <c r="E1479" s="13" t="str">
        <f>IF('Anterior-TXT'!A1500&lt;&gt;"",IF(MOD(VALUE(LEFT(A1479,1)),2)=1,IF(D1479="D",C1479,-C1479),IF(D1479="C",C1479,-C1479)),"")</f>
        <v/>
      </c>
    </row>
    <row r="1480" spans="1:5" x14ac:dyDescent="0.2">
      <c r="A1480" s="11" t="str">
        <f>IF('Anterior-TXT'!A1501&lt;&gt;"",LEFT('Anterior-TXT'!A1501,15),"")</f>
        <v/>
      </c>
      <c r="B1480" s="11" t="str">
        <f>IF('Anterior-TXT'!A1501&lt;&gt;"",RIGHT(LEFT('Anterior-TXT'!A1501,51),34),"")</f>
        <v/>
      </c>
      <c r="C1480" s="12" t="str">
        <f>IF('Anterior-TXT'!A1501&lt;&gt;"",VALUE(RIGHT(LEFT('Anterior-TXT'!A1501,75),23)),"")</f>
        <v/>
      </c>
      <c r="D1480" s="11" t="str">
        <f>IF('Anterior-TXT'!A1501&lt;&gt;"",RIGHT(LEFT('Anterior-TXT'!A1501,77),1),"")</f>
        <v/>
      </c>
      <c r="E1480" s="13" t="str">
        <f>IF('Anterior-TXT'!A1501&lt;&gt;"",IF(MOD(VALUE(LEFT(A1480,1)),2)=1,IF(D1480="D",C1480,-C1480),IF(D1480="C",C1480,-C1480)),"")</f>
        <v/>
      </c>
    </row>
    <row r="1481" spans="1:5" x14ac:dyDescent="0.2">
      <c r="A1481" s="11" t="str">
        <f>IF('Anterior-TXT'!A1502&lt;&gt;"",LEFT('Anterior-TXT'!A1502,15),"")</f>
        <v/>
      </c>
      <c r="B1481" s="11" t="str">
        <f>IF('Anterior-TXT'!A1502&lt;&gt;"",RIGHT(LEFT('Anterior-TXT'!A1502,51),34),"")</f>
        <v/>
      </c>
      <c r="C1481" s="12" t="str">
        <f>IF('Anterior-TXT'!A1502&lt;&gt;"",VALUE(RIGHT(LEFT('Anterior-TXT'!A1502,75),23)),"")</f>
        <v/>
      </c>
      <c r="D1481" s="11" t="str">
        <f>IF('Anterior-TXT'!A1502&lt;&gt;"",RIGHT(LEFT('Anterior-TXT'!A1502,77),1),"")</f>
        <v/>
      </c>
      <c r="E1481" s="13" t="str">
        <f>IF('Anterior-TXT'!A1502&lt;&gt;"",IF(MOD(VALUE(LEFT(A1481,1)),2)=1,IF(D1481="D",C1481,-C1481),IF(D1481="C",C1481,-C1481)),"")</f>
        <v/>
      </c>
    </row>
    <row r="1482" spans="1:5" x14ac:dyDescent="0.2">
      <c r="A1482" s="11" t="str">
        <f>IF('Anterior-TXT'!A1503&lt;&gt;"",LEFT('Anterior-TXT'!A1503,15),"")</f>
        <v/>
      </c>
      <c r="B1482" s="11" t="str">
        <f>IF('Anterior-TXT'!A1503&lt;&gt;"",RIGHT(LEFT('Anterior-TXT'!A1503,51),34),"")</f>
        <v/>
      </c>
      <c r="C1482" s="12" t="str">
        <f>IF('Anterior-TXT'!A1503&lt;&gt;"",VALUE(RIGHT(LEFT('Anterior-TXT'!A1503,75),23)),"")</f>
        <v/>
      </c>
      <c r="D1482" s="11" t="str">
        <f>IF('Anterior-TXT'!A1503&lt;&gt;"",RIGHT(LEFT('Anterior-TXT'!A1503,77),1),"")</f>
        <v/>
      </c>
      <c r="E1482" s="13" t="str">
        <f>IF('Anterior-TXT'!A1503&lt;&gt;"",IF(MOD(VALUE(LEFT(A1482,1)),2)=1,IF(D1482="D",C1482,-C1482),IF(D1482="C",C1482,-C1482)),"")</f>
        <v/>
      </c>
    </row>
    <row r="1483" spans="1:5" x14ac:dyDescent="0.2">
      <c r="A1483" s="11" t="str">
        <f>IF('Anterior-TXT'!A1504&lt;&gt;"",LEFT('Anterior-TXT'!A1504,15),"")</f>
        <v/>
      </c>
      <c r="B1483" s="11" t="str">
        <f>IF('Anterior-TXT'!A1504&lt;&gt;"",RIGHT(LEFT('Anterior-TXT'!A1504,51),34),"")</f>
        <v/>
      </c>
      <c r="C1483" s="12" t="str">
        <f>IF('Anterior-TXT'!A1504&lt;&gt;"",VALUE(RIGHT(LEFT('Anterior-TXT'!A1504,75),23)),"")</f>
        <v/>
      </c>
      <c r="D1483" s="11" t="str">
        <f>IF('Anterior-TXT'!A1504&lt;&gt;"",RIGHT(LEFT('Anterior-TXT'!A1504,77),1),"")</f>
        <v/>
      </c>
      <c r="E1483" s="13" t="str">
        <f>IF('Anterior-TXT'!A1504&lt;&gt;"",IF(MOD(VALUE(LEFT(A1483,1)),2)=1,IF(D1483="D",C1483,-C1483),IF(D1483="C",C1483,-C1483)),"")</f>
        <v/>
      </c>
    </row>
    <row r="1484" spans="1:5" x14ac:dyDescent="0.2">
      <c r="A1484" s="11" t="str">
        <f>IF('Anterior-TXT'!A1505&lt;&gt;"",LEFT('Anterior-TXT'!A1505,15),"")</f>
        <v/>
      </c>
      <c r="B1484" s="11" t="str">
        <f>IF('Anterior-TXT'!A1505&lt;&gt;"",RIGHT(LEFT('Anterior-TXT'!A1505,51),34),"")</f>
        <v/>
      </c>
      <c r="C1484" s="12" t="str">
        <f>IF('Anterior-TXT'!A1505&lt;&gt;"",VALUE(RIGHT(LEFT('Anterior-TXT'!A1505,75),23)),"")</f>
        <v/>
      </c>
      <c r="D1484" s="11" t="str">
        <f>IF('Anterior-TXT'!A1505&lt;&gt;"",RIGHT(LEFT('Anterior-TXT'!A1505,77),1),"")</f>
        <v/>
      </c>
      <c r="E1484" s="13" t="str">
        <f>IF('Anterior-TXT'!A1505&lt;&gt;"",IF(MOD(VALUE(LEFT(A1484,1)),2)=1,IF(D1484="D",C1484,-C1484),IF(D1484="C",C1484,-C1484)),"")</f>
        <v/>
      </c>
    </row>
    <row r="1485" spans="1:5" x14ac:dyDescent="0.2">
      <c r="A1485" s="11" t="str">
        <f>IF('Anterior-TXT'!A1506&lt;&gt;"",LEFT('Anterior-TXT'!A1506,15),"")</f>
        <v/>
      </c>
      <c r="B1485" s="11" t="str">
        <f>IF('Anterior-TXT'!A1506&lt;&gt;"",RIGHT(LEFT('Anterior-TXT'!A1506,51),34),"")</f>
        <v/>
      </c>
      <c r="C1485" s="12" t="str">
        <f>IF('Anterior-TXT'!A1506&lt;&gt;"",VALUE(RIGHT(LEFT('Anterior-TXT'!A1506,75),23)),"")</f>
        <v/>
      </c>
      <c r="D1485" s="11" t="str">
        <f>IF('Anterior-TXT'!A1506&lt;&gt;"",RIGHT(LEFT('Anterior-TXT'!A1506,77),1),"")</f>
        <v/>
      </c>
      <c r="E1485" s="13" t="str">
        <f>IF('Anterior-TXT'!A1506&lt;&gt;"",IF(MOD(VALUE(LEFT(A1485,1)),2)=1,IF(D1485="D",C1485,-C1485),IF(D1485="C",C1485,-C1485)),"")</f>
        <v/>
      </c>
    </row>
    <row r="1486" spans="1:5" x14ac:dyDescent="0.2">
      <c r="A1486" s="11" t="str">
        <f>IF('Anterior-TXT'!A1507&lt;&gt;"",LEFT('Anterior-TXT'!A1507,15),"")</f>
        <v/>
      </c>
      <c r="B1486" s="11" t="str">
        <f>IF('Anterior-TXT'!A1507&lt;&gt;"",RIGHT(LEFT('Anterior-TXT'!A1507,51),34),"")</f>
        <v/>
      </c>
      <c r="C1486" s="12" t="str">
        <f>IF('Anterior-TXT'!A1507&lt;&gt;"",VALUE(RIGHT(LEFT('Anterior-TXT'!A1507,75),23)),"")</f>
        <v/>
      </c>
      <c r="D1486" s="11" t="str">
        <f>IF('Anterior-TXT'!A1507&lt;&gt;"",RIGHT(LEFT('Anterior-TXT'!A1507,77),1),"")</f>
        <v/>
      </c>
      <c r="E1486" s="13" t="str">
        <f>IF('Anterior-TXT'!A1507&lt;&gt;"",IF(MOD(VALUE(LEFT(A1486,1)),2)=1,IF(D1486="D",C1486,-C1486),IF(D1486="C",C1486,-C1486)),"")</f>
        <v/>
      </c>
    </row>
    <row r="1487" spans="1:5" x14ac:dyDescent="0.2">
      <c r="A1487" s="11" t="str">
        <f>IF('Anterior-TXT'!A1508&lt;&gt;"",LEFT('Anterior-TXT'!A1508,15),"")</f>
        <v/>
      </c>
      <c r="B1487" s="11" t="str">
        <f>IF('Anterior-TXT'!A1508&lt;&gt;"",RIGHT(LEFT('Anterior-TXT'!A1508,51),34),"")</f>
        <v/>
      </c>
      <c r="C1487" s="12" t="str">
        <f>IF('Anterior-TXT'!A1508&lt;&gt;"",VALUE(RIGHT(LEFT('Anterior-TXT'!A1508,75),23)),"")</f>
        <v/>
      </c>
      <c r="D1487" s="11" t="str">
        <f>IF('Anterior-TXT'!A1508&lt;&gt;"",RIGHT(LEFT('Anterior-TXT'!A1508,77),1),"")</f>
        <v/>
      </c>
      <c r="E1487" s="13" t="str">
        <f>IF('Anterior-TXT'!A1508&lt;&gt;"",IF(MOD(VALUE(LEFT(A1487,1)),2)=1,IF(D1487="D",C1487,-C1487),IF(D1487="C",C1487,-C1487)),"")</f>
        <v/>
      </c>
    </row>
    <row r="1488" spans="1:5" x14ac:dyDescent="0.2">
      <c r="A1488" s="11" t="str">
        <f>IF('Anterior-TXT'!A1509&lt;&gt;"",LEFT('Anterior-TXT'!A1509,15),"")</f>
        <v/>
      </c>
      <c r="B1488" s="11" t="str">
        <f>IF('Anterior-TXT'!A1509&lt;&gt;"",RIGHT(LEFT('Anterior-TXT'!A1509,51),34),"")</f>
        <v/>
      </c>
      <c r="C1488" s="12" t="str">
        <f>IF('Anterior-TXT'!A1509&lt;&gt;"",VALUE(RIGHT(LEFT('Anterior-TXT'!A1509,75),23)),"")</f>
        <v/>
      </c>
      <c r="D1488" s="11" t="str">
        <f>IF('Anterior-TXT'!A1509&lt;&gt;"",RIGHT(LEFT('Anterior-TXT'!A1509,77),1),"")</f>
        <v/>
      </c>
      <c r="E1488" s="13" t="str">
        <f>IF('Anterior-TXT'!A1509&lt;&gt;"",IF(MOD(VALUE(LEFT(A1488,1)),2)=1,IF(D1488="D",C1488,-C1488),IF(D1488="C",C1488,-C1488)),"")</f>
        <v/>
      </c>
    </row>
    <row r="1489" spans="1:5" x14ac:dyDescent="0.2">
      <c r="A1489" s="11" t="str">
        <f>IF('Anterior-TXT'!A1510&lt;&gt;"",LEFT('Anterior-TXT'!A1510,15),"")</f>
        <v/>
      </c>
      <c r="B1489" s="11" t="str">
        <f>IF('Anterior-TXT'!A1510&lt;&gt;"",RIGHT(LEFT('Anterior-TXT'!A1510,51),34),"")</f>
        <v/>
      </c>
      <c r="C1489" s="12" t="str">
        <f>IF('Anterior-TXT'!A1510&lt;&gt;"",VALUE(RIGHT(LEFT('Anterior-TXT'!A1510,75),23)),"")</f>
        <v/>
      </c>
      <c r="D1489" s="11" t="str">
        <f>IF('Anterior-TXT'!A1510&lt;&gt;"",RIGHT(LEFT('Anterior-TXT'!A1510,77),1),"")</f>
        <v/>
      </c>
      <c r="E1489" s="13" t="str">
        <f>IF('Anterior-TXT'!A1510&lt;&gt;"",IF(MOD(VALUE(LEFT(A1489,1)),2)=1,IF(D1489="D",C1489,-C1489),IF(D1489="C",C1489,-C1489)),"")</f>
        <v/>
      </c>
    </row>
    <row r="1490" spans="1:5" x14ac:dyDescent="0.2">
      <c r="A1490" s="11" t="str">
        <f>IF('Anterior-TXT'!A1511&lt;&gt;"",LEFT('Anterior-TXT'!A1511,15),"")</f>
        <v/>
      </c>
      <c r="B1490" s="11" t="str">
        <f>IF('Anterior-TXT'!A1511&lt;&gt;"",RIGHT(LEFT('Anterior-TXT'!A1511,51),34),"")</f>
        <v/>
      </c>
      <c r="C1490" s="12" t="str">
        <f>IF('Anterior-TXT'!A1511&lt;&gt;"",VALUE(RIGHT(LEFT('Anterior-TXT'!A1511,75),23)),"")</f>
        <v/>
      </c>
      <c r="D1490" s="11" t="str">
        <f>IF('Anterior-TXT'!A1511&lt;&gt;"",RIGHT(LEFT('Anterior-TXT'!A1511,77),1),"")</f>
        <v/>
      </c>
      <c r="E1490" s="13" t="str">
        <f>IF('Anterior-TXT'!A1511&lt;&gt;"",IF(MOD(VALUE(LEFT(A1490,1)),2)=1,IF(D1490="D",C1490,-C1490),IF(D1490="C",C1490,-C1490)),"")</f>
        <v/>
      </c>
    </row>
    <row r="1491" spans="1:5" x14ac:dyDescent="0.2">
      <c r="A1491" s="11" t="str">
        <f>IF('Anterior-TXT'!A1512&lt;&gt;"",LEFT('Anterior-TXT'!A1512,15),"")</f>
        <v/>
      </c>
      <c r="B1491" s="11" t="str">
        <f>IF('Anterior-TXT'!A1512&lt;&gt;"",RIGHT(LEFT('Anterior-TXT'!A1512,51),34),"")</f>
        <v/>
      </c>
      <c r="C1491" s="12" t="str">
        <f>IF('Anterior-TXT'!A1512&lt;&gt;"",VALUE(RIGHT(LEFT('Anterior-TXT'!A1512,75),23)),"")</f>
        <v/>
      </c>
      <c r="D1491" s="11" t="str">
        <f>IF('Anterior-TXT'!A1512&lt;&gt;"",RIGHT(LEFT('Anterior-TXT'!A1512,77),1),"")</f>
        <v/>
      </c>
      <c r="E1491" s="13" t="str">
        <f>IF('Anterior-TXT'!A1512&lt;&gt;"",IF(MOD(VALUE(LEFT(A1491,1)),2)=1,IF(D1491="D",C1491,-C1491),IF(D1491="C",C1491,-C1491)),"")</f>
        <v/>
      </c>
    </row>
    <row r="1492" spans="1:5" x14ac:dyDescent="0.2">
      <c r="A1492" s="11" t="str">
        <f>IF('Anterior-TXT'!A1513&lt;&gt;"",LEFT('Anterior-TXT'!A1513,15),"")</f>
        <v/>
      </c>
      <c r="B1492" s="11" t="str">
        <f>IF('Anterior-TXT'!A1513&lt;&gt;"",RIGHT(LEFT('Anterior-TXT'!A1513,51),34),"")</f>
        <v/>
      </c>
      <c r="C1492" s="12" t="str">
        <f>IF('Anterior-TXT'!A1513&lt;&gt;"",VALUE(RIGHT(LEFT('Anterior-TXT'!A1513,75),23)),"")</f>
        <v/>
      </c>
      <c r="D1492" s="11" t="str">
        <f>IF('Anterior-TXT'!A1513&lt;&gt;"",RIGHT(LEFT('Anterior-TXT'!A1513,77),1),"")</f>
        <v/>
      </c>
      <c r="E1492" s="13" t="str">
        <f>IF('Anterior-TXT'!A1513&lt;&gt;"",IF(MOD(VALUE(LEFT(A1492,1)),2)=1,IF(D1492="D",C1492,-C1492),IF(D1492="C",C1492,-C1492)),"")</f>
        <v/>
      </c>
    </row>
    <row r="1493" spans="1:5" x14ac:dyDescent="0.2">
      <c r="A1493" s="11" t="str">
        <f>IF('Anterior-TXT'!A1514&lt;&gt;"",LEFT('Anterior-TXT'!A1514,15),"")</f>
        <v/>
      </c>
      <c r="B1493" s="11" t="str">
        <f>IF('Anterior-TXT'!A1514&lt;&gt;"",RIGHT(LEFT('Anterior-TXT'!A1514,51),34),"")</f>
        <v/>
      </c>
      <c r="C1493" s="12" t="str">
        <f>IF('Anterior-TXT'!A1514&lt;&gt;"",VALUE(RIGHT(LEFT('Anterior-TXT'!A1514,75),23)),"")</f>
        <v/>
      </c>
      <c r="D1493" s="11" t="str">
        <f>IF('Anterior-TXT'!A1514&lt;&gt;"",RIGHT(LEFT('Anterior-TXT'!A1514,77),1),"")</f>
        <v/>
      </c>
      <c r="E1493" s="13" t="str">
        <f>IF('Anterior-TXT'!A1514&lt;&gt;"",IF(MOD(VALUE(LEFT(A1493,1)),2)=1,IF(D1493="D",C1493,-C1493),IF(D1493="C",C1493,-C1493)),"")</f>
        <v/>
      </c>
    </row>
    <row r="1494" spans="1:5" x14ac:dyDescent="0.2">
      <c r="A1494" s="11" t="str">
        <f>IF('Anterior-TXT'!A1515&lt;&gt;"",LEFT('Anterior-TXT'!A1515,15),"")</f>
        <v/>
      </c>
      <c r="B1494" s="11" t="str">
        <f>IF('Anterior-TXT'!A1515&lt;&gt;"",RIGHT(LEFT('Anterior-TXT'!A1515,51),34),"")</f>
        <v/>
      </c>
      <c r="C1494" s="12" t="str">
        <f>IF('Anterior-TXT'!A1515&lt;&gt;"",VALUE(RIGHT(LEFT('Anterior-TXT'!A1515,75),23)),"")</f>
        <v/>
      </c>
      <c r="D1494" s="11" t="str">
        <f>IF('Anterior-TXT'!A1515&lt;&gt;"",RIGHT(LEFT('Anterior-TXT'!A1515,77),1),"")</f>
        <v/>
      </c>
      <c r="E1494" s="13" t="str">
        <f>IF('Anterior-TXT'!A1515&lt;&gt;"",IF(MOD(VALUE(LEFT(A1494,1)),2)=1,IF(D1494="D",C1494,-C1494),IF(D1494="C",C1494,-C1494)),"")</f>
        <v/>
      </c>
    </row>
    <row r="1495" spans="1:5" x14ac:dyDescent="0.2">
      <c r="A1495" s="11" t="str">
        <f>IF('Anterior-TXT'!A1516&lt;&gt;"",LEFT('Anterior-TXT'!A1516,15),"")</f>
        <v/>
      </c>
      <c r="B1495" s="11" t="str">
        <f>IF('Anterior-TXT'!A1516&lt;&gt;"",RIGHT(LEFT('Anterior-TXT'!A1516,51),34),"")</f>
        <v/>
      </c>
      <c r="C1495" s="12" t="str">
        <f>IF('Anterior-TXT'!A1516&lt;&gt;"",VALUE(RIGHT(LEFT('Anterior-TXT'!A1516,75),23)),"")</f>
        <v/>
      </c>
      <c r="D1495" s="11" t="str">
        <f>IF('Anterior-TXT'!A1516&lt;&gt;"",RIGHT(LEFT('Anterior-TXT'!A1516,77),1),"")</f>
        <v/>
      </c>
      <c r="E1495" s="13" t="str">
        <f>IF('Anterior-TXT'!A1516&lt;&gt;"",IF(MOD(VALUE(LEFT(A1495,1)),2)=1,IF(D1495="D",C1495,-C1495),IF(D1495="C",C1495,-C1495)),"")</f>
        <v/>
      </c>
    </row>
    <row r="1496" spans="1:5" x14ac:dyDescent="0.2">
      <c r="A1496" s="11" t="str">
        <f>IF('Anterior-TXT'!A1517&lt;&gt;"",LEFT('Anterior-TXT'!A1517,15),"")</f>
        <v/>
      </c>
      <c r="B1496" s="11" t="str">
        <f>IF('Anterior-TXT'!A1517&lt;&gt;"",RIGHT(LEFT('Anterior-TXT'!A1517,51),34),"")</f>
        <v/>
      </c>
      <c r="C1496" s="12" t="str">
        <f>IF('Anterior-TXT'!A1517&lt;&gt;"",VALUE(RIGHT(LEFT('Anterior-TXT'!A1517,75),23)),"")</f>
        <v/>
      </c>
      <c r="D1496" s="11" t="str">
        <f>IF('Anterior-TXT'!A1517&lt;&gt;"",RIGHT(LEFT('Anterior-TXT'!A1517,77),1),"")</f>
        <v/>
      </c>
      <c r="E1496" s="13" t="str">
        <f>IF('Anterior-TXT'!A1517&lt;&gt;"",IF(MOD(VALUE(LEFT(A1496,1)),2)=1,IF(D1496="D",C1496,-C1496),IF(D1496="C",C1496,-C1496)),"")</f>
        <v/>
      </c>
    </row>
    <row r="1497" spans="1:5" x14ac:dyDescent="0.2">
      <c r="A1497" s="11" t="str">
        <f>IF('Anterior-TXT'!A1518&lt;&gt;"",LEFT('Anterior-TXT'!A1518,15),"")</f>
        <v/>
      </c>
      <c r="B1497" s="11" t="str">
        <f>IF('Anterior-TXT'!A1518&lt;&gt;"",RIGHT(LEFT('Anterior-TXT'!A1518,51),34),"")</f>
        <v/>
      </c>
      <c r="C1497" s="12" t="str">
        <f>IF('Anterior-TXT'!A1518&lt;&gt;"",VALUE(RIGHT(LEFT('Anterior-TXT'!A1518,75),23)),"")</f>
        <v/>
      </c>
      <c r="D1497" s="11" t="str">
        <f>IF('Anterior-TXT'!A1518&lt;&gt;"",RIGHT(LEFT('Anterior-TXT'!A1518,77),1),"")</f>
        <v/>
      </c>
      <c r="E1497" s="13" t="str">
        <f>IF('Anterior-TXT'!A1518&lt;&gt;"",IF(MOD(VALUE(LEFT(A1497,1)),2)=1,IF(D1497="D",C1497,-C1497),IF(D1497="C",C1497,-C1497)),"")</f>
        <v/>
      </c>
    </row>
    <row r="1498" spans="1:5" x14ac:dyDescent="0.2">
      <c r="A1498" s="11" t="str">
        <f>IF('Anterior-TXT'!A1519&lt;&gt;"",LEFT('Anterior-TXT'!A1519,15),"")</f>
        <v/>
      </c>
      <c r="B1498" s="11" t="str">
        <f>IF('Anterior-TXT'!A1519&lt;&gt;"",RIGHT(LEFT('Anterior-TXT'!A1519,51),34),"")</f>
        <v/>
      </c>
      <c r="C1498" s="12" t="str">
        <f>IF('Anterior-TXT'!A1519&lt;&gt;"",VALUE(RIGHT(LEFT('Anterior-TXT'!A1519,75),23)),"")</f>
        <v/>
      </c>
      <c r="D1498" s="11" t="str">
        <f>IF('Anterior-TXT'!A1519&lt;&gt;"",RIGHT(LEFT('Anterior-TXT'!A1519,77),1),"")</f>
        <v/>
      </c>
      <c r="E1498" s="13" t="str">
        <f>IF('Anterior-TXT'!A1519&lt;&gt;"",IF(MOD(VALUE(LEFT(A1498,1)),2)=1,IF(D1498="D",C1498,-C1498),IF(D1498="C",C1498,-C1498)),"")</f>
        <v/>
      </c>
    </row>
    <row r="1499" spans="1:5" x14ac:dyDescent="0.2">
      <c r="A1499" s="11" t="str">
        <f>IF('Anterior-TXT'!A1520&lt;&gt;"",LEFT('Anterior-TXT'!A1520,15),"")</f>
        <v/>
      </c>
      <c r="B1499" s="11" t="str">
        <f>IF('Anterior-TXT'!A1520&lt;&gt;"",RIGHT(LEFT('Anterior-TXT'!A1520,51),34),"")</f>
        <v/>
      </c>
      <c r="C1499" s="12" t="str">
        <f>IF('Anterior-TXT'!A1520&lt;&gt;"",VALUE(RIGHT(LEFT('Anterior-TXT'!A1520,75),23)),"")</f>
        <v/>
      </c>
      <c r="D1499" s="11" t="str">
        <f>IF('Anterior-TXT'!A1520&lt;&gt;"",RIGHT(LEFT('Anterior-TXT'!A1520,77),1),"")</f>
        <v/>
      </c>
      <c r="E1499" s="13" t="str">
        <f>IF('Anterior-TXT'!A1520&lt;&gt;"",IF(MOD(VALUE(LEFT(A1499,1)),2)=1,IF(D1499="D",C1499,-C1499),IF(D1499="C",C1499,-C1499)),"")</f>
        <v/>
      </c>
    </row>
    <row r="1500" spans="1:5" x14ac:dyDescent="0.2">
      <c r="A1500" s="11" t="str">
        <f>IF('Anterior-TXT'!A1521&lt;&gt;"",LEFT('Anterior-TXT'!A1521,15),"")</f>
        <v/>
      </c>
      <c r="B1500" s="11" t="str">
        <f>IF('Anterior-TXT'!A1521&lt;&gt;"",RIGHT(LEFT('Anterior-TXT'!A1521,51),34),"")</f>
        <v/>
      </c>
      <c r="C1500" s="12" t="str">
        <f>IF('Anterior-TXT'!A1521&lt;&gt;"",VALUE(RIGHT(LEFT('Anterior-TXT'!A1521,75),23)),"")</f>
        <v/>
      </c>
      <c r="D1500" s="11" t="str">
        <f>IF('Anterior-TXT'!A1521&lt;&gt;"",RIGHT(LEFT('Anterior-TXT'!A1521,77),1),"")</f>
        <v/>
      </c>
      <c r="E1500" s="13" t="str">
        <f>IF('Anterior-TXT'!A1521&lt;&gt;"",IF(MOD(VALUE(LEFT(A1500,1)),2)=1,IF(D1500="D",C1500,-C1500),IF(D1500="C",C1500,-C1500)),"")</f>
        <v/>
      </c>
    </row>
    <row r="1501" spans="1:5" x14ac:dyDescent="0.2">
      <c r="A1501" s="11" t="str">
        <f>IF('Anterior-TXT'!A1522&lt;&gt;"",LEFT('Anterior-TXT'!A1522,15),"")</f>
        <v/>
      </c>
      <c r="B1501" s="11" t="str">
        <f>IF('Anterior-TXT'!A1522&lt;&gt;"",RIGHT(LEFT('Anterior-TXT'!A1522,51),34),"")</f>
        <v/>
      </c>
      <c r="C1501" s="12" t="str">
        <f>IF('Anterior-TXT'!A1522&lt;&gt;"",VALUE(RIGHT(LEFT('Anterior-TXT'!A1522,75),23)),"")</f>
        <v/>
      </c>
      <c r="D1501" s="11" t="str">
        <f>IF('Anterior-TXT'!A1522&lt;&gt;"",RIGHT(LEFT('Anterior-TXT'!A1522,77),1),"")</f>
        <v/>
      </c>
      <c r="E1501" s="13" t="str">
        <f>IF('Anterior-TXT'!A1522&lt;&gt;"",IF(MOD(VALUE(LEFT(A1501,1)),2)=1,IF(D1501="D",C1501,-C1501),IF(D1501="C",C1501,-C1501)),"")</f>
        <v/>
      </c>
    </row>
    <row r="1502" spans="1:5" x14ac:dyDescent="0.2">
      <c r="A1502" s="11" t="str">
        <f>IF('Anterior-TXT'!A1523&lt;&gt;"",LEFT('Anterior-TXT'!A1523,15),"")</f>
        <v/>
      </c>
      <c r="B1502" s="11" t="str">
        <f>IF('Anterior-TXT'!A1523&lt;&gt;"",RIGHT(LEFT('Anterior-TXT'!A1523,51),34),"")</f>
        <v/>
      </c>
      <c r="C1502" s="12" t="str">
        <f>IF('Anterior-TXT'!A1523&lt;&gt;"",VALUE(RIGHT(LEFT('Anterior-TXT'!A1523,75),23)),"")</f>
        <v/>
      </c>
      <c r="D1502" s="11" t="str">
        <f>IF('Anterior-TXT'!A1523&lt;&gt;"",RIGHT(LEFT('Anterior-TXT'!A1523,77),1),"")</f>
        <v/>
      </c>
      <c r="E1502" s="13" t="str">
        <f>IF('Anterior-TXT'!A1523&lt;&gt;"",IF(MOD(VALUE(LEFT(A1502,1)),2)=1,IF(D1502="D",C1502,-C1502),IF(D1502="C",C1502,-C1502)),"")</f>
        <v/>
      </c>
    </row>
    <row r="1503" spans="1:5" x14ac:dyDescent="0.2">
      <c r="A1503" s="11" t="str">
        <f>IF('Anterior-TXT'!A1524&lt;&gt;"",LEFT('Anterior-TXT'!A1524,15),"")</f>
        <v/>
      </c>
      <c r="B1503" s="11" t="str">
        <f>IF('Anterior-TXT'!A1524&lt;&gt;"",RIGHT(LEFT('Anterior-TXT'!A1524,51),34),"")</f>
        <v/>
      </c>
      <c r="C1503" s="12" t="str">
        <f>IF('Anterior-TXT'!A1524&lt;&gt;"",VALUE(RIGHT(LEFT('Anterior-TXT'!A1524,75),23)),"")</f>
        <v/>
      </c>
      <c r="D1503" s="11" t="str">
        <f>IF('Anterior-TXT'!A1524&lt;&gt;"",RIGHT(LEFT('Anterior-TXT'!A1524,77),1),"")</f>
        <v/>
      </c>
      <c r="E1503" s="13" t="str">
        <f>IF('Anterior-TXT'!A1524&lt;&gt;"",IF(MOD(VALUE(LEFT(A1503,1)),2)=1,IF(D1503="D",C1503,-C1503),IF(D1503="C",C1503,-C1503)),"")</f>
        <v/>
      </c>
    </row>
    <row r="1504" spans="1:5" x14ac:dyDescent="0.2">
      <c r="A1504" s="11" t="str">
        <f>IF('Anterior-TXT'!A1525&lt;&gt;"",LEFT('Anterior-TXT'!A1525,15),"")</f>
        <v/>
      </c>
      <c r="B1504" s="11" t="str">
        <f>IF('Anterior-TXT'!A1525&lt;&gt;"",RIGHT(LEFT('Anterior-TXT'!A1525,51),34),"")</f>
        <v/>
      </c>
      <c r="C1504" s="12" t="str">
        <f>IF('Anterior-TXT'!A1525&lt;&gt;"",VALUE(RIGHT(LEFT('Anterior-TXT'!A1525,75),23)),"")</f>
        <v/>
      </c>
      <c r="D1504" s="11" t="str">
        <f>IF('Anterior-TXT'!A1525&lt;&gt;"",RIGHT(LEFT('Anterior-TXT'!A1525,77),1),"")</f>
        <v/>
      </c>
      <c r="E1504" s="13" t="str">
        <f>IF('Anterior-TXT'!A1525&lt;&gt;"",IF(MOD(VALUE(LEFT(A1504,1)),2)=1,IF(D1504="D",C1504,-C1504),IF(D1504="C",C1504,-C1504)),"")</f>
        <v/>
      </c>
    </row>
    <row r="1505" spans="1:5" x14ac:dyDescent="0.2">
      <c r="A1505" s="11" t="str">
        <f>IF('Anterior-TXT'!A1526&lt;&gt;"",LEFT('Anterior-TXT'!A1526,15),"")</f>
        <v/>
      </c>
      <c r="B1505" s="11" t="str">
        <f>IF('Anterior-TXT'!A1526&lt;&gt;"",RIGHT(LEFT('Anterior-TXT'!A1526,51),34),"")</f>
        <v/>
      </c>
      <c r="C1505" s="12" t="str">
        <f>IF('Anterior-TXT'!A1526&lt;&gt;"",VALUE(RIGHT(LEFT('Anterior-TXT'!A1526,75),23)),"")</f>
        <v/>
      </c>
      <c r="D1505" s="11" t="str">
        <f>IF('Anterior-TXT'!A1526&lt;&gt;"",RIGHT(LEFT('Anterior-TXT'!A1526,77),1),"")</f>
        <v/>
      </c>
      <c r="E1505" s="13" t="str">
        <f>IF('Anterior-TXT'!A1526&lt;&gt;"",IF(MOD(VALUE(LEFT(A1505,1)),2)=1,IF(D1505="D",C1505,-C1505),IF(D1505="C",C1505,-C1505)),"")</f>
        <v/>
      </c>
    </row>
    <row r="1506" spans="1:5" x14ac:dyDescent="0.2">
      <c r="A1506" s="11" t="str">
        <f>IF('Anterior-TXT'!A1527&lt;&gt;"",LEFT('Anterior-TXT'!A1527,15),"")</f>
        <v/>
      </c>
      <c r="B1506" s="11" t="str">
        <f>IF('Anterior-TXT'!A1527&lt;&gt;"",RIGHT(LEFT('Anterior-TXT'!A1527,51),34),"")</f>
        <v/>
      </c>
      <c r="C1506" s="12" t="str">
        <f>IF('Anterior-TXT'!A1527&lt;&gt;"",VALUE(RIGHT(LEFT('Anterior-TXT'!A1527,75),23)),"")</f>
        <v/>
      </c>
      <c r="D1506" s="11" t="str">
        <f>IF('Anterior-TXT'!A1527&lt;&gt;"",RIGHT(LEFT('Anterior-TXT'!A1527,77),1),"")</f>
        <v/>
      </c>
      <c r="E1506" s="13" t="str">
        <f>IF('Anterior-TXT'!A1527&lt;&gt;"",IF(MOD(VALUE(LEFT(A1506,1)),2)=1,IF(D1506="D",C1506,-C1506),IF(D1506="C",C1506,-C1506)),"")</f>
        <v/>
      </c>
    </row>
    <row r="1507" spans="1:5" x14ac:dyDescent="0.2">
      <c r="A1507" s="11" t="str">
        <f>IF('Anterior-TXT'!A1528&lt;&gt;"",LEFT('Anterior-TXT'!A1528,15),"")</f>
        <v/>
      </c>
      <c r="B1507" s="11" t="str">
        <f>IF('Anterior-TXT'!A1528&lt;&gt;"",RIGHT(LEFT('Anterior-TXT'!A1528,51),34),"")</f>
        <v/>
      </c>
      <c r="C1507" s="12" t="str">
        <f>IF('Anterior-TXT'!A1528&lt;&gt;"",VALUE(RIGHT(LEFT('Anterior-TXT'!A1528,75),23)),"")</f>
        <v/>
      </c>
      <c r="D1507" s="11" t="str">
        <f>IF('Anterior-TXT'!A1528&lt;&gt;"",RIGHT(LEFT('Anterior-TXT'!A1528,77),1),"")</f>
        <v/>
      </c>
      <c r="E1507" s="13" t="str">
        <f>IF('Anterior-TXT'!A1528&lt;&gt;"",IF(MOD(VALUE(LEFT(A1507,1)),2)=1,IF(D1507="D",C1507,-C1507),IF(D1507="C",C1507,-C1507)),"")</f>
        <v/>
      </c>
    </row>
    <row r="1508" spans="1:5" x14ac:dyDescent="0.2">
      <c r="A1508" s="11" t="str">
        <f>IF('Anterior-TXT'!A1529&lt;&gt;"",LEFT('Anterior-TXT'!A1529,15),"")</f>
        <v/>
      </c>
      <c r="B1508" s="11" t="str">
        <f>IF('Anterior-TXT'!A1529&lt;&gt;"",RIGHT(LEFT('Anterior-TXT'!A1529,51),34),"")</f>
        <v/>
      </c>
      <c r="C1508" s="12" t="str">
        <f>IF('Anterior-TXT'!A1529&lt;&gt;"",VALUE(RIGHT(LEFT('Anterior-TXT'!A1529,75),23)),"")</f>
        <v/>
      </c>
      <c r="D1508" s="11" t="str">
        <f>IF('Anterior-TXT'!A1529&lt;&gt;"",RIGHT(LEFT('Anterior-TXT'!A1529,77),1),"")</f>
        <v/>
      </c>
      <c r="E1508" s="13" t="str">
        <f>IF('Anterior-TXT'!A1529&lt;&gt;"",IF(MOD(VALUE(LEFT(A1508,1)),2)=1,IF(D1508="D",C1508,-C1508),IF(D1508="C",C1508,-C1508)),"")</f>
        <v/>
      </c>
    </row>
    <row r="1509" spans="1:5" x14ac:dyDescent="0.2">
      <c r="A1509" s="11" t="str">
        <f>IF('Anterior-TXT'!A1530&lt;&gt;"",LEFT('Anterior-TXT'!A1530,15),"")</f>
        <v/>
      </c>
      <c r="B1509" s="11" t="str">
        <f>IF('Anterior-TXT'!A1530&lt;&gt;"",RIGHT(LEFT('Anterior-TXT'!A1530,51),34),"")</f>
        <v/>
      </c>
      <c r="C1509" s="12" t="str">
        <f>IF('Anterior-TXT'!A1530&lt;&gt;"",VALUE(RIGHT(LEFT('Anterior-TXT'!A1530,75),23)),"")</f>
        <v/>
      </c>
      <c r="D1509" s="11" t="str">
        <f>IF('Anterior-TXT'!A1530&lt;&gt;"",RIGHT(LEFT('Anterior-TXT'!A1530,77),1),"")</f>
        <v/>
      </c>
      <c r="E1509" s="13" t="str">
        <f>IF('Anterior-TXT'!A1530&lt;&gt;"",IF(MOD(VALUE(LEFT(A1509,1)),2)=1,IF(D1509="D",C1509,-C1509),IF(D1509="C",C1509,-C1509)),"")</f>
        <v/>
      </c>
    </row>
    <row r="1510" spans="1:5" x14ac:dyDescent="0.2">
      <c r="A1510" s="11" t="str">
        <f>IF('Anterior-TXT'!A1531&lt;&gt;"",LEFT('Anterior-TXT'!A1531,15),"")</f>
        <v/>
      </c>
      <c r="B1510" s="11" t="str">
        <f>IF('Anterior-TXT'!A1531&lt;&gt;"",RIGHT(LEFT('Anterior-TXT'!A1531,51),34),"")</f>
        <v/>
      </c>
      <c r="C1510" s="12" t="str">
        <f>IF('Anterior-TXT'!A1531&lt;&gt;"",VALUE(RIGHT(LEFT('Anterior-TXT'!A1531,75),23)),"")</f>
        <v/>
      </c>
      <c r="D1510" s="11" t="str">
        <f>IF('Anterior-TXT'!A1531&lt;&gt;"",RIGHT(LEFT('Anterior-TXT'!A1531,77),1),"")</f>
        <v/>
      </c>
      <c r="E1510" s="13" t="str">
        <f>IF('Anterior-TXT'!A1531&lt;&gt;"",IF(MOD(VALUE(LEFT(A1510,1)),2)=1,IF(D1510="D",C1510,-C1510),IF(D1510="C",C1510,-C1510)),"")</f>
        <v/>
      </c>
    </row>
    <row r="1511" spans="1:5" x14ac:dyDescent="0.2">
      <c r="A1511" s="11" t="str">
        <f>IF('Anterior-TXT'!A1532&lt;&gt;"",LEFT('Anterior-TXT'!A1532,15),"")</f>
        <v/>
      </c>
      <c r="B1511" s="11" t="str">
        <f>IF('Anterior-TXT'!A1532&lt;&gt;"",RIGHT(LEFT('Anterior-TXT'!A1532,51),34),"")</f>
        <v/>
      </c>
      <c r="C1511" s="12" t="str">
        <f>IF('Anterior-TXT'!A1532&lt;&gt;"",VALUE(RIGHT(LEFT('Anterior-TXT'!A1532,75),23)),"")</f>
        <v/>
      </c>
      <c r="D1511" s="11" t="str">
        <f>IF('Anterior-TXT'!A1532&lt;&gt;"",RIGHT(LEFT('Anterior-TXT'!A1532,77),1),"")</f>
        <v/>
      </c>
      <c r="E1511" s="13" t="str">
        <f>IF('Anterior-TXT'!A1532&lt;&gt;"",IF(MOD(VALUE(LEFT(A1511,1)),2)=1,IF(D1511="D",C1511,-C1511),IF(D1511="C",C1511,-C1511)),"")</f>
        <v/>
      </c>
    </row>
    <row r="1512" spans="1:5" x14ac:dyDescent="0.2">
      <c r="A1512" s="11" t="str">
        <f>IF('Anterior-TXT'!A1533&lt;&gt;"",LEFT('Anterior-TXT'!A1533,15),"")</f>
        <v/>
      </c>
      <c r="B1512" s="11" t="str">
        <f>IF('Anterior-TXT'!A1533&lt;&gt;"",RIGHT(LEFT('Anterior-TXT'!A1533,51),34),"")</f>
        <v/>
      </c>
      <c r="C1512" s="12" t="str">
        <f>IF('Anterior-TXT'!A1533&lt;&gt;"",VALUE(RIGHT(LEFT('Anterior-TXT'!A1533,75),23)),"")</f>
        <v/>
      </c>
      <c r="D1512" s="11" t="str">
        <f>IF('Anterior-TXT'!A1533&lt;&gt;"",RIGHT(LEFT('Anterior-TXT'!A1533,77),1),"")</f>
        <v/>
      </c>
      <c r="E1512" s="13" t="str">
        <f>IF('Anterior-TXT'!A1533&lt;&gt;"",IF(MOD(VALUE(LEFT(A1512,1)),2)=1,IF(D1512="D",C1512,-C1512),IF(D1512="C",C1512,-C1512)),"")</f>
        <v/>
      </c>
    </row>
    <row r="1513" spans="1:5" x14ac:dyDescent="0.2">
      <c r="A1513" s="11" t="str">
        <f>IF('Anterior-TXT'!A1534&lt;&gt;"",LEFT('Anterior-TXT'!A1534,15),"")</f>
        <v/>
      </c>
      <c r="B1513" s="11" t="str">
        <f>IF('Anterior-TXT'!A1534&lt;&gt;"",RIGHT(LEFT('Anterior-TXT'!A1534,51),34),"")</f>
        <v/>
      </c>
      <c r="C1513" s="12" t="str">
        <f>IF('Anterior-TXT'!A1534&lt;&gt;"",VALUE(RIGHT(LEFT('Anterior-TXT'!A1534,75),23)),"")</f>
        <v/>
      </c>
      <c r="D1513" s="11" t="str">
        <f>IF('Anterior-TXT'!A1534&lt;&gt;"",RIGHT(LEFT('Anterior-TXT'!A1534,77),1),"")</f>
        <v/>
      </c>
      <c r="E1513" s="13" t="str">
        <f>IF('Anterior-TXT'!A1534&lt;&gt;"",IF(MOD(VALUE(LEFT(A1513,1)),2)=1,IF(D1513="D",C1513,-C1513),IF(D1513="C",C1513,-C1513)),"")</f>
        <v/>
      </c>
    </row>
    <row r="1514" spans="1:5" x14ac:dyDescent="0.2">
      <c r="A1514" s="11" t="str">
        <f>IF('Anterior-TXT'!A1535&lt;&gt;"",LEFT('Anterior-TXT'!A1535,15),"")</f>
        <v/>
      </c>
      <c r="B1514" s="11" t="str">
        <f>IF('Anterior-TXT'!A1535&lt;&gt;"",RIGHT(LEFT('Anterior-TXT'!A1535,51),34),"")</f>
        <v/>
      </c>
      <c r="C1514" s="12" t="str">
        <f>IF('Anterior-TXT'!A1535&lt;&gt;"",VALUE(RIGHT(LEFT('Anterior-TXT'!A1535,75),23)),"")</f>
        <v/>
      </c>
      <c r="D1514" s="11" t="str">
        <f>IF('Anterior-TXT'!A1535&lt;&gt;"",RIGHT(LEFT('Anterior-TXT'!A1535,77),1),"")</f>
        <v/>
      </c>
      <c r="E1514" s="13" t="str">
        <f>IF('Anterior-TXT'!A1535&lt;&gt;"",IF(MOD(VALUE(LEFT(A1514,1)),2)=1,IF(D1514="D",C1514,-C1514),IF(D1514="C",C1514,-C1514)),"")</f>
        <v/>
      </c>
    </row>
    <row r="1515" spans="1:5" x14ac:dyDescent="0.2">
      <c r="A1515" s="11" t="str">
        <f>IF('Anterior-TXT'!A1536&lt;&gt;"",LEFT('Anterior-TXT'!A1536,15),"")</f>
        <v/>
      </c>
      <c r="B1515" s="11" t="str">
        <f>IF('Anterior-TXT'!A1536&lt;&gt;"",RIGHT(LEFT('Anterior-TXT'!A1536,51),34),"")</f>
        <v/>
      </c>
      <c r="C1515" s="12" t="str">
        <f>IF('Anterior-TXT'!A1536&lt;&gt;"",VALUE(RIGHT(LEFT('Anterior-TXT'!A1536,75),23)),"")</f>
        <v/>
      </c>
      <c r="D1515" s="11" t="str">
        <f>IF('Anterior-TXT'!A1536&lt;&gt;"",RIGHT(LEFT('Anterior-TXT'!A1536,77),1),"")</f>
        <v/>
      </c>
      <c r="E1515" s="13" t="str">
        <f>IF('Anterior-TXT'!A1536&lt;&gt;"",IF(MOD(VALUE(LEFT(A1515,1)),2)=1,IF(D1515="D",C1515,-C1515),IF(D1515="C",C1515,-C1515)),"")</f>
        <v/>
      </c>
    </row>
    <row r="1516" spans="1:5" x14ac:dyDescent="0.2">
      <c r="A1516" s="11" t="str">
        <f>IF('Anterior-TXT'!A1537&lt;&gt;"",LEFT('Anterior-TXT'!A1537,15),"")</f>
        <v/>
      </c>
      <c r="B1516" s="11" t="str">
        <f>IF('Anterior-TXT'!A1537&lt;&gt;"",RIGHT(LEFT('Anterior-TXT'!A1537,51),34),"")</f>
        <v/>
      </c>
      <c r="C1516" s="12" t="str">
        <f>IF('Anterior-TXT'!A1537&lt;&gt;"",VALUE(RIGHT(LEFT('Anterior-TXT'!A1537,75),23)),"")</f>
        <v/>
      </c>
      <c r="D1516" s="11" t="str">
        <f>IF('Anterior-TXT'!A1537&lt;&gt;"",RIGHT(LEFT('Anterior-TXT'!A1537,77),1),"")</f>
        <v/>
      </c>
      <c r="E1516" s="13" t="str">
        <f>IF('Anterior-TXT'!A1537&lt;&gt;"",IF(MOD(VALUE(LEFT(A1516,1)),2)=1,IF(D1516="D",C1516,-C1516),IF(D1516="C",C1516,-C1516)),"")</f>
        <v/>
      </c>
    </row>
    <row r="1517" spans="1:5" x14ac:dyDescent="0.2">
      <c r="A1517" s="11" t="str">
        <f>IF('Anterior-TXT'!A1538&lt;&gt;"",LEFT('Anterior-TXT'!A1538,15),"")</f>
        <v/>
      </c>
      <c r="B1517" s="11" t="str">
        <f>IF('Anterior-TXT'!A1538&lt;&gt;"",RIGHT(LEFT('Anterior-TXT'!A1538,51),34),"")</f>
        <v/>
      </c>
      <c r="C1517" s="12" t="str">
        <f>IF('Anterior-TXT'!A1538&lt;&gt;"",VALUE(RIGHT(LEFT('Anterior-TXT'!A1538,75),23)),"")</f>
        <v/>
      </c>
      <c r="D1517" s="11" t="str">
        <f>IF('Anterior-TXT'!A1538&lt;&gt;"",RIGHT(LEFT('Anterior-TXT'!A1538,77),1),"")</f>
        <v/>
      </c>
      <c r="E1517" s="13" t="str">
        <f>IF('Anterior-TXT'!A1538&lt;&gt;"",IF(MOD(VALUE(LEFT(A1517,1)),2)=1,IF(D1517="D",C1517,-C1517),IF(D1517="C",C1517,-C1517)),"")</f>
        <v/>
      </c>
    </row>
    <row r="1518" spans="1:5" x14ac:dyDescent="0.2">
      <c r="A1518" s="11" t="str">
        <f>IF('Anterior-TXT'!A1539&lt;&gt;"",LEFT('Anterior-TXT'!A1539,15),"")</f>
        <v/>
      </c>
      <c r="B1518" s="11" t="str">
        <f>IF('Anterior-TXT'!A1539&lt;&gt;"",RIGHT(LEFT('Anterior-TXT'!A1539,51),34),"")</f>
        <v/>
      </c>
      <c r="C1518" s="12" t="str">
        <f>IF('Anterior-TXT'!A1539&lt;&gt;"",VALUE(RIGHT(LEFT('Anterior-TXT'!A1539,75),23)),"")</f>
        <v/>
      </c>
      <c r="D1518" s="11" t="str">
        <f>IF('Anterior-TXT'!A1539&lt;&gt;"",RIGHT(LEFT('Anterior-TXT'!A1539,77),1),"")</f>
        <v/>
      </c>
      <c r="E1518" s="13" t="str">
        <f>IF('Anterior-TXT'!A1539&lt;&gt;"",IF(MOD(VALUE(LEFT(A1518,1)),2)=1,IF(D1518="D",C1518,-C1518),IF(D1518="C",C1518,-C1518)),"")</f>
        <v/>
      </c>
    </row>
    <row r="1519" spans="1:5" x14ac:dyDescent="0.2">
      <c r="A1519" s="11" t="str">
        <f>IF('Anterior-TXT'!A1540&lt;&gt;"",LEFT('Anterior-TXT'!A1540,15),"")</f>
        <v/>
      </c>
      <c r="B1519" s="11" t="str">
        <f>IF('Anterior-TXT'!A1540&lt;&gt;"",RIGHT(LEFT('Anterior-TXT'!A1540,51),34),"")</f>
        <v/>
      </c>
      <c r="C1519" s="12" t="str">
        <f>IF('Anterior-TXT'!A1540&lt;&gt;"",VALUE(RIGHT(LEFT('Anterior-TXT'!A1540,75),23)),"")</f>
        <v/>
      </c>
      <c r="D1519" s="11" t="str">
        <f>IF('Anterior-TXT'!A1540&lt;&gt;"",RIGHT(LEFT('Anterior-TXT'!A1540,77),1),"")</f>
        <v/>
      </c>
      <c r="E1519" s="13" t="str">
        <f>IF('Anterior-TXT'!A1540&lt;&gt;"",IF(MOD(VALUE(LEFT(A1519,1)),2)=1,IF(D1519="D",C1519,-C1519),IF(D1519="C",C1519,-C1519)),"")</f>
        <v/>
      </c>
    </row>
    <row r="1520" spans="1:5" x14ac:dyDescent="0.2">
      <c r="A1520" s="11" t="str">
        <f>IF('Anterior-TXT'!A1541&lt;&gt;"",LEFT('Anterior-TXT'!A1541,15),"")</f>
        <v/>
      </c>
      <c r="B1520" s="11" t="str">
        <f>IF('Anterior-TXT'!A1541&lt;&gt;"",RIGHT(LEFT('Anterior-TXT'!A1541,51),34),"")</f>
        <v/>
      </c>
      <c r="C1520" s="12" t="str">
        <f>IF('Anterior-TXT'!A1541&lt;&gt;"",VALUE(RIGHT(LEFT('Anterior-TXT'!A1541,75),23)),"")</f>
        <v/>
      </c>
      <c r="D1520" s="11" t="str">
        <f>IF('Anterior-TXT'!A1541&lt;&gt;"",RIGHT(LEFT('Anterior-TXT'!A1541,77),1),"")</f>
        <v/>
      </c>
      <c r="E1520" s="13" t="str">
        <f>IF('Anterior-TXT'!A1541&lt;&gt;"",IF(MOD(VALUE(LEFT(A1520,1)),2)=1,IF(D1520="D",C1520,-C1520),IF(D1520="C",C1520,-C1520)),"")</f>
        <v/>
      </c>
    </row>
    <row r="1521" spans="1:5" x14ac:dyDescent="0.2">
      <c r="A1521" s="11" t="str">
        <f>IF('Anterior-TXT'!A1542&lt;&gt;"",LEFT('Anterior-TXT'!A1542,15),"")</f>
        <v/>
      </c>
      <c r="B1521" s="11" t="str">
        <f>IF('Anterior-TXT'!A1542&lt;&gt;"",RIGHT(LEFT('Anterior-TXT'!A1542,51),34),"")</f>
        <v/>
      </c>
      <c r="C1521" s="12" t="str">
        <f>IF('Anterior-TXT'!A1542&lt;&gt;"",VALUE(RIGHT(LEFT('Anterior-TXT'!A1542,75),23)),"")</f>
        <v/>
      </c>
      <c r="D1521" s="11" t="str">
        <f>IF('Anterior-TXT'!A1542&lt;&gt;"",RIGHT(LEFT('Anterior-TXT'!A1542,77),1),"")</f>
        <v/>
      </c>
      <c r="E1521" s="13" t="str">
        <f>IF('Anterior-TXT'!A1542&lt;&gt;"",IF(MOD(VALUE(LEFT(A1521,1)),2)=1,IF(D1521="D",C1521,-C1521),IF(D1521="C",C1521,-C1521)),"")</f>
        <v/>
      </c>
    </row>
    <row r="1522" spans="1:5" x14ac:dyDescent="0.2">
      <c r="A1522" s="11" t="str">
        <f>IF('Anterior-TXT'!A1543&lt;&gt;"",LEFT('Anterior-TXT'!A1543,15),"")</f>
        <v/>
      </c>
      <c r="B1522" s="11" t="str">
        <f>IF('Anterior-TXT'!A1543&lt;&gt;"",RIGHT(LEFT('Anterior-TXT'!A1543,51),34),"")</f>
        <v/>
      </c>
      <c r="C1522" s="12" t="str">
        <f>IF('Anterior-TXT'!A1543&lt;&gt;"",VALUE(RIGHT(LEFT('Anterior-TXT'!A1543,75),23)),"")</f>
        <v/>
      </c>
      <c r="D1522" s="11" t="str">
        <f>IF('Anterior-TXT'!A1543&lt;&gt;"",RIGHT(LEFT('Anterior-TXT'!A1543,77),1),"")</f>
        <v/>
      </c>
      <c r="E1522" s="13" t="str">
        <f>IF('Anterior-TXT'!A1543&lt;&gt;"",IF(MOD(VALUE(LEFT(A1522,1)),2)=1,IF(D1522="D",C1522,-C1522),IF(D1522="C",C1522,-C1522)),"")</f>
        <v/>
      </c>
    </row>
    <row r="1523" spans="1:5" x14ac:dyDescent="0.2">
      <c r="A1523" s="11" t="str">
        <f>IF('Anterior-TXT'!A1544&lt;&gt;"",LEFT('Anterior-TXT'!A1544,15),"")</f>
        <v/>
      </c>
      <c r="B1523" s="11" t="str">
        <f>IF('Anterior-TXT'!A1544&lt;&gt;"",RIGHT(LEFT('Anterior-TXT'!A1544,51),34),"")</f>
        <v/>
      </c>
      <c r="C1523" s="12" t="str">
        <f>IF('Anterior-TXT'!A1544&lt;&gt;"",VALUE(RIGHT(LEFT('Anterior-TXT'!A1544,75),23)),"")</f>
        <v/>
      </c>
      <c r="D1523" s="11" t="str">
        <f>IF('Anterior-TXT'!A1544&lt;&gt;"",RIGHT(LEFT('Anterior-TXT'!A1544,77),1),"")</f>
        <v/>
      </c>
      <c r="E1523" s="13" t="str">
        <f>IF('Anterior-TXT'!A1544&lt;&gt;"",IF(MOD(VALUE(LEFT(A1523,1)),2)=1,IF(D1523="D",C1523,-C1523),IF(D1523="C",C1523,-C1523)),"")</f>
        <v/>
      </c>
    </row>
    <row r="1524" spans="1:5" x14ac:dyDescent="0.2">
      <c r="A1524" s="11" t="str">
        <f>IF('Anterior-TXT'!A1545&lt;&gt;"",LEFT('Anterior-TXT'!A1545,15),"")</f>
        <v/>
      </c>
      <c r="B1524" s="11" t="str">
        <f>IF('Anterior-TXT'!A1545&lt;&gt;"",RIGHT(LEFT('Anterior-TXT'!A1545,51),34),"")</f>
        <v/>
      </c>
      <c r="C1524" s="12" t="str">
        <f>IF('Anterior-TXT'!A1545&lt;&gt;"",VALUE(RIGHT(LEFT('Anterior-TXT'!A1545,75),23)),"")</f>
        <v/>
      </c>
      <c r="D1524" s="11" t="str">
        <f>IF('Anterior-TXT'!A1545&lt;&gt;"",RIGHT(LEFT('Anterior-TXT'!A1545,77),1),"")</f>
        <v/>
      </c>
      <c r="E1524" s="13" t="str">
        <f>IF('Anterior-TXT'!A1545&lt;&gt;"",IF(MOD(VALUE(LEFT(A1524,1)),2)=1,IF(D1524="D",C1524,-C1524),IF(D1524="C",C1524,-C1524)),"")</f>
        <v/>
      </c>
    </row>
    <row r="1525" spans="1:5" x14ac:dyDescent="0.2">
      <c r="A1525" s="11" t="str">
        <f>IF('Anterior-TXT'!A1546&lt;&gt;"",LEFT('Anterior-TXT'!A1546,15),"")</f>
        <v/>
      </c>
      <c r="B1525" s="11" t="str">
        <f>IF('Anterior-TXT'!A1546&lt;&gt;"",RIGHT(LEFT('Anterior-TXT'!A1546,51),34),"")</f>
        <v/>
      </c>
      <c r="C1525" s="12" t="str">
        <f>IF('Anterior-TXT'!A1546&lt;&gt;"",VALUE(RIGHT(LEFT('Anterior-TXT'!A1546,75),23)),"")</f>
        <v/>
      </c>
      <c r="D1525" s="11" t="str">
        <f>IF('Anterior-TXT'!A1546&lt;&gt;"",RIGHT(LEFT('Anterior-TXT'!A1546,77),1),"")</f>
        <v/>
      </c>
      <c r="E1525" s="13" t="str">
        <f>IF('Anterior-TXT'!A1546&lt;&gt;"",IF(MOD(VALUE(LEFT(A1525,1)),2)=1,IF(D1525="D",C1525,-C1525),IF(D1525="C",C1525,-C1525)),"")</f>
        <v/>
      </c>
    </row>
    <row r="1526" spans="1:5" x14ac:dyDescent="0.2">
      <c r="A1526" s="11" t="str">
        <f>IF('Anterior-TXT'!A1547&lt;&gt;"",LEFT('Anterior-TXT'!A1547,15),"")</f>
        <v/>
      </c>
      <c r="B1526" s="11" t="str">
        <f>IF('Anterior-TXT'!A1547&lt;&gt;"",RIGHT(LEFT('Anterior-TXT'!A1547,51),34),"")</f>
        <v/>
      </c>
      <c r="C1526" s="12" t="str">
        <f>IF('Anterior-TXT'!A1547&lt;&gt;"",VALUE(RIGHT(LEFT('Anterior-TXT'!A1547,75),23)),"")</f>
        <v/>
      </c>
      <c r="D1526" s="11" t="str">
        <f>IF('Anterior-TXT'!A1547&lt;&gt;"",RIGHT(LEFT('Anterior-TXT'!A1547,77),1),"")</f>
        <v/>
      </c>
      <c r="E1526" s="13" t="str">
        <f>IF('Anterior-TXT'!A1547&lt;&gt;"",IF(MOD(VALUE(LEFT(A1526,1)),2)=1,IF(D1526="D",C1526,-C1526),IF(D1526="C",C1526,-C1526)),"")</f>
        <v/>
      </c>
    </row>
    <row r="1527" spans="1:5" x14ac:dyDescent="0.2">
      <c r="A1527" s="11" t="str">
        <f>IF('Anterior-TXT'!A1548&lt;&gt;"",LEFT('Anterior-TXT'!A1548,15),"")</f>
        <v/>
      </c>
      <c r="B1527" s="11" t="str">
        <f>IF('Anterior-TXT'!A1548&lt;&gt;"",RIGHT(LEFT('Anterior-TXT'!A1548,51),34),"")</f>
        <v/>
      </c>
      <c r="C1527" s="12" t="str">
        <f>IF('Anterior-TXT'!A1548&lt;&gt;"",VALUE(RIGHT(LEFT('Anterior-TXT'!A1548,75),23)),"")</f>
        <v/>
      </c>
      <c r="D1527" s="11" t="str">
        <f>IF('Anterior-TXT'!A1548&lt;&gt;"",RIGHT(LEFT('Anterior-TXT'!A1548,77),1),"")</f>
        <v/>
      </c>
      <c r="E1527" s="13" t="str">
        <f>IF('Anterior-TXT'!A1548&lt;&gt;"",IF(MOD(VALUE(LEFT(A1527,1)),2)=1,IF(D1527="D",C1527,-C1527),IF(D1527="C",C1527,-C1527)),"")</f>
        <v/>
      </c>
    </row>
    <row r="1528" spans="1:5" x14ac:dyDescent="0.2">
      <c r="A1528" s="11" t="str">
        <f>IF('Anterior-TXT'!A1549&lt;&gt;"",LEFT('Anterior-TXT'!A1549,15),"")</f>
        <v/>
      </c>
      <c r="B1528" s="11" t="str">
        <f>IF('Anterior-TXT'!A1549&lt;&gt;"",RIGHT(LEFT('Anterior-TXT'!A1549,51),34),"")</f>
        <v/>
      </c>
      <c r="C1528" s="12" t="str">
        <f>IF('Anterior-TXT'!A1549&lt;&gt;"",VALUE(RIGHT(LEFT('Anterior-TXT'!A1549,75),23)),"")</f>
        <v/>
      </c>
      <c r="D1528" s="11" t="str">
        <f>IF('Anterior-TXT'!A1549&lt;&gt;"",RIGHT(LEFT('Anterior-TXT'!A1549,77),1),"")</f>
        <v/>
      </c>
      <c r="E1528" s="13" t="str">
        <f>IF('Anterior-TXT'!A1549&lt;&gt;"",IF(MOD(VALUE(LEFT(A1528,1)),2)=1,IF(D1528="D",C1528,-C1528),IF(D1528="C",C1528,-C1528)),"")</f>
        <v/>
      </c>
    </row>
    <row r="1529" spans="1:5" x14ac:dyDescent="0.2">
      <c r="A1529" s="11" t="str">
        <f>IF('Anterior-TXT'!A1550&lt;&gt;"",LEFT('Anterior-TXT'!A1550,15),"")</f>
        <v/>
      </c>
      <c r="B1529" s="11" t="str">
        <f>IF('Anterior-TXT'!A1550&lt;&gt;"",RIGHT(LEFT('Anterior-TXT'!A1550,51),34),"")</f>
        <v/>
      </c>
      <c r="C1529" s="12" t="str">
        <f>IF('Anterior-TXT'!A1550&lt;&gt;"",VALUE(RIGHT(LEFT('Anterior-TXT'!A1550,75),23)),"")</f>
        <v/>
      </c>
      <c r="D1529" s="11" t="str">
        <f>IF('Anterior-TXT'!A1550&lt;&gt;"",RIGHT(LEFT('Anterior-TXT'!A1550,77),1),"")</f>
        <v/>
      </c>
      <c r="E1529" s="13" t="str">
        <f>IF('Anterior-TXT'!A1550&lt;&gt;"",IF(MOD(VALUE(LEFT(A1529,1)),2)=1,IF(D1529="D",C1529,-C1529),IF(D1529="C",C1529,-C1529)),"")</f>
        <v/>
      </c>
    </row>
    <row r="1530" spans="1:5" x14ac:dyDescent="0.2">
      <c r="A1530" s="11" t="str">
        <f>IF('Anterior-TXT'!A1551&lt;&gt;"",LEFT('Anterior-TXT'!A1551,15),"")</f>
        <v/>
      </c>
      <c r="B1530" s="11" t="str">
        <f>IF('Anterior-TXT'!A1551&lt;&gt;"",RIGHT(LEFT('Anterior-TXT'!A1551,51),34),"")</f>
        <v/>
      </c>
      <c r="C1530" s="12" t="str">
        <f>IF('Anterior-TXT'!A1551&lt;&gt;"",VALUE(RIGHT(LEFT('Anterior-TXT'!A1551,75),23)),"")</f>
        <v/>
      </c>
      <c r="D1530" s="11" t="str">
        <f>IF('Anterior-TXT'!A1551&lt;&gt;"",RIGHT(LEFT('Anterior-TXT'!A1551,77),1),"")</f>
        <v/>
      </c>
      <c r="E1530" s="13" t="str">
        <f>IF('Anterior-TXT'!A1551&lt;&gt;"",IF(MOD(VALUE(LEFT(A1530,1)),2)=1,IF(D1530="D",C1530,-C1530),IF(D1530="C",C1530,-C1530)),"")</f>
        <v/>
      </c>
    </row>
    <row r="1531" spans="1:5" x14ac:dyDescent="0.2">
      <c r="A1531" s="11" t="str">
        <f>IF('Anterior-TXT'!A1552&lt;&gt;"",LEFT('Anterior-TXT'!A1552,15),"")</f>
        <v/>
      </c>
      <c r="B1531" s="11" t="str">
        <f>IF('Anterior-TXT'!A1552&lt;&gt;"",RIGHT(LEFT('Anterior-TXT'!A1552,51),34),"")</f>
        <v/>
      </c>
      <c r="C1531" s="12" t="str">
        <f>IF('Anterior-TXT'!A1552&lt;&gt;"",VALUE(RIGHT(LEFT('Anterior-TXT'!A1552,75),23)),"")</f>
        <v/>
      </c>
      <c r="D1531" s="11" t="str">
        <f>IF('Anterior-TXT'!A1552&lt;&gt;"",RIGHT(LEFT('Anterior-TXT'!A1552,77),1),"")</f>
        <v/>
      </c>
      <c r="E1531" s="13" t="str">
        <f>IF('Anterior-TXT'!A1552&lt;&gt;"",IF(MOD(VALUE(LEFT(A1531,1)),2)=1,IF(D1531="D",C1531,-C1531),IF(D1531="C",C1531,-C1531)),"")</f>
        <v/>
      </c>
    </row>
    <row r="1532" spans="1:5" x14ac:dyDescent="0.2">
      <c r="A1532" s="11" t="str">
        <f>IF('Anterior-TXT'!A1553&lt;&gt;"",LEFT('Anterior-TXT'!A1553,15),"")</f>
        <v/>
      </c>
      <c r="B1532" s="11" t="str">
        <f>IF('Anterior-TXT'!A1553&lt;&gt;"",RIGHT(LEFT('Anterior-TXT'!A1553,51),34),"")</f>
        <v/>
      </c>
      <c r="C1532" s="12" t="str">
        <f>IF('Anterior-TXT'!A1553&lt;&gt;"",VALUE(RIGHT(LEFT('Anterior-TXT'!A1553,75),23)),"")</f>
        <v/>
      </c>
      <c r="D1532" s="11" t="str">
        <f>IF('Anterior-TXT'!A1553&lt;&gt;"",RIGHT(LEFT('Anterior-TXT'!A1553,77),1),"")</f>
        <v/>
      </c>
      <c r="E1532" s="13" t="str">
        <f>IF('Anterior-TXT'!A1553&lt;&gt;"",IF(MOD(VALUE(LEFT(A1532,1)),2)=1,IF(D1532="D",C1532,-C1532),IF(D1532="C",C1532,-C1532)),"")</f>
        <v/>
      </c>
    </row>
    <row r="1533" spans="1:5" x14ac:dyDescent="0.2">
      <c r="A1533" s="11" t="str">
        <f>IF('Anterior-TXT'!A1554&lt;&gt;"",LEFT('Anterior-TXT'!A1554,15),"")</f>
        <v/>
      </c>
      <c r="B1533" s="11" t="str">
        <f>IF('Anterior-TXT'!A1554&lt;&gt;"",RIGHT(LEFT('Anterior-TXT'!A1554,51),34),"")</f>
        <v/>
      </c>
      <c r="C1533" s="12" t="str">
        <f>IF('Anterior-TXT'!A1554&lt;&gt;"",VALUE(RIGHT(LEFT('Anterior-TXT'!A1554,75),23)),"")</f>
        <v/>
      </c>
      <c r="D1533" s="11" t="str">
        <f>IF('Anterior-TXT'!A1554&lt;&gt;"",RIGHT(LEFT('Anterior-TXT'!A1554,77),1),"")</f>
        <v/>
      </c>
      <c r="E1533" s="13" t="str">
        <f>IF('Anterior-TXT'!A1554&lt;&gt;"",IF(MOD(VALUE(LEFT(A1533,1)),2)=1,IF(D1533="D",C1533,-C1533),IF(D1533="C",C1533,-C1533)),"")</f>
        <v/>
      </c>
    </row>
    <row r="1534" spans="1:5" x14ac:dyDescent="0.2">
      <c r="A1534" s="11" t="str">
        <f>IF('Anterior-TXT'!A1555&lt;&gt;"",LEFT('Anterior-TXT'!A1555,15),"")</f>
        <v/>
      </c>
      <c r="B1534" s="11" t="str">
        <f>IF('Anterior-TXT'!A1555&lt;&gt;"",RIGHT(LEFT('Anterior-TXT'!A1555,51),34),"")</f>
        <v/>
      </c>
      <c r="C1534" s="12" t="str">
        <f>IF('Anterior-TXT'!A1555&lt;&gt;"",VALUE(RIGHT(LEFT('Anterior-TXT'!A1555,75),23)),"")</f>
        <v/>
      </c>
      <c r="D1534" s="11" t="str">
        <f>IF('Anterior-TXT'!A1555&lt;&gt;"",RIGHT(LEFT('Anterior-TXT'!A1555,77),1),"")</f>
        <v/>
      </c>
      <c r="E1534" s="13" t="str">
        <f>IF('Anterior-TXT'!A1555&lt;&gt;"",IF(MOD(VALUE(LEFT(A1534,1)),2)=1,IF(D1534="D",C1534,-C1534),IF(D1534="C",C1534,-C1534)),"")</f>
        <v/>
      </c>
    </row>
    <row r="1535" spans="1:5" x14ac:dyDescent="0.2">
      <c r="A1535" s="11" t="str">
        <f>IF('Anterior-TXT'!A1556&lt;&gt;"",LEFT('Anterior-TXT'!A1556,15),"")</f>
        <v/>
      </c>
      <c r="B1535" s="11" t="str">
        <f>IF('Anterior-TXT'!A1556&lt;&gt;"",RIGHT(LEFT('Anterior-TXT'!A1556,51),34),"")</f>
        <v/>
      </c>
      <c r="C1535" s="12" t="str">
        <f>IF('Anterior-TXT'!A1556&lt;&gt;"",VALUE(RIGHT(LEFT('Anterior-TXT'!A1556,75),23)),"")</f>
        <v/>
      </c>
      <c r="D1535" s="11" t="str">
        <f>IF('Anterior-TXT'!A1556&lt;&gt;"",RIGHT(LEFT('Anterior-TXT'!A1556,77),1),"")</f>
        <v/>
      </c>
      <c r="E1535" s="13" t="str">
        <f>IF('Anterior-TXT'!A1556&lt;&gt;"",IF(MOD(VALUE(LEFT(A1535,1)),2)=1,IF(D1535="D",C1535,-C1535),IF(D1535="C",C1535,-C1535)),"")</f>
        <v/>
      </c>
    </row>
    <row r="1536" spans="1:5" x14ac:dyDescent="0.2">
      <c r="A1536" s="11" t="str">
        <f>IF('Anterior-TXT'!A1557&lt;&gt;"",LEFT('Anterior-TXT'!A1557,15),"")</f>
        <v/>
      </c>
      <c r="B1536" s="11" t="str">
        <f>IF('Anterior-TXT'!A1557&lt;&gt;"",RIGHT(LEFT('Anterior-TXT'!A1557,51),34),"")</f>
        <v/>
      </c>
      <c r="C1536" s="12" t="str">
        <f>IF('Anterior-TXT'!A1557&lt;&gt;"",VALUE(RIGHT(LEFT('Anterior-TXT'!A1557,75),23)),"")</f>
        <v/>
      </c>
      <c r="D1536" s="11" t="str">
        <f>IF('Anterior-TXT'!A1557&lt;&gt;"",RIGHT(LEFT('Anterior-TXT'!A1557,77),1),"")</f>
        <v/>
      </c>
      <c r="E1536" s="13" t="str">
        <f>IF('Anterior-TXT'!A1557&lt;&gt;"",IF(MOD(VALUE(LEFT(A1536,1)),2)=1,IF(D1536="D",C1536,-C1536),IF(D1536="C",C1536,-C1536)),"")</f>
        <v/>
      </c>
    </row>
    <row r="1537" spans="1:5" x14ac:dyDescent="0.2">
      <c r="A1537" s="11" t="str">
        <f>IF('Anterior-TXT'!A1558&lt;&gt;"",LEFT('Anterior-TXT'!A1558,15),"")</f>
        <v/>
      </c>
      <c r="B1537" s="11" t="str">
        <f>IF('Anterior-TXT'!A1558&lt;&gt;"",RIGHT(LEFT('Anterior-TXT'!A1558,51),34),"")</f>
        <v/>
      </c>
      <c r="C1537" s="12" t="str">
        <f>IF('Anterior-TXT'!A1558&lt;&gt;"",VALUE(RIGHT(LEFT('Anterior-TXT'!A1558,75),23)),"")</f>
        <v/>
      </c>
      <c r="D1537" s="11" t="str">
        <f>IF('Anterior-TXT'!A1558&lt;&gt;"",RIGHT(LEFT('Anterior-TXT'!A1558,77),1),"")</f>
        <v/>
      </c>
      <c r="E1537" s="13" t="str">
        <f>IF('Anterior-TXT'!A1558&lt;&gt;"",IF(MOD(VALUE(LEFT(A1537,1)),2)=1,IF(D1537="D",C1537,-C1537),IF(D1537="C",C1537,-C1537)),"")</f>
        <v/>
      </c>
    </row>
    <row r="1538" spans="1:5" x14ac:dyDescent="0.2">
      <c r="A1538" s="11" t="str">
        <f>IF('Anterior-TXT'!A1559&lt;&gt;"",LEFT('Anterior-TXT'!A1559,15),"")</f>
        <v/>
      </c>
      <c r="B1538" s="11" t="str">
        <f>IF('Anterior-TXT'!A1559&lt;&gt;"",RIGHT(LEFT('Anterior-TXT'!A1559,51),34),"")</f>
        <v/>
      </c>
      <c r="C1538" s="12" t="str">
        <f>IF('Anterior-TXT'!A1559&lt;&gt;"",VALUE(RIGHT(LEFT('Anterior-TXT'!A1559,75),23)),"")</f>
        <v/>
      </c>
      <c r="D1538" s="11" t="str">
        <f>IF('Anterior-TXT'!A1559&lt;&gt;"",RIGHT(LEFT('Anterior-TXT'!A1559,77),1),"")</f>
        <v/>
      </c>
      <c r="E1538" s="13" t="str">
        <f>IF('Anterior-TXT'!A1559&lt;&gt;"",IF(MOD(VALUE(LEFT(A1538,1)),2)=1,IF(D1538="D",C1538,-C1538),IF(D1538="C",C1538,-C1538)),"")</f>
        <v/>
      </c>
    </row>
    <row r="1539" spans="1:5" x14ac:dyDescent="0.2">
      <c r="A1539" s="11" t="str">
        <f>IF('Anterior-TXT'!A1560&lt;&gt;"",LEFT('Anterior-TXT'!A1560,15),"")</f>
        <v/>
      </c>
      <c r="B1539" s="11" t="str">
        <f>IF('Anterior-TXT'!A1560&lt;&gt;"",RIGHT(LEFT('Anterior-TXT'!A1560,51),34),"")</f>
        <v/>
      </c>
      <c r="C1539" s="12" t="str">
        <f>IF('Anterior-TXT'!A1560&lt;&gt;"",VALUE(RIGHT(LEFT('Anterior-TXT'!A1560,75),23)),"")</f>
        <v/>
      </c>
      <c r="D1539" s="11" t="str">
        <f>IF('Anterior-TXT'!A1560&lt;&gt;"",RIGHT(LEFT('Anterior-TXT'!A1560,77),1),"")</f>
        <v/>
      </c>
      <c r="E1539" s="13" t="str">
        <f>IF('Anterior-TXT'!A1560&lt;&gt;"",IF(MOD(VALUE(LEFT(A1539,1)),2)=1,IF(D1539="D",C1539,-C1539),IF(D1539="C",C1539,-C1539)),"")</f>
        <v/>
      </c>
    </row>
    <row r="1540" spans="1:5" x14ac:dyDescent="0.2">
      <c r="A1540" s="11" t="str">
        <f>IF('Anterior-TXT'!A1561&lt;&gt;"",LEFT('Anterior-TXT'!A1561,15),"")</f>
        <v/>
      </c>
      <c r="B1540" s="11" t="str">
        <f>IF('Anterior-TXT'!A1561&lt;&gt;"",RIGHT(LEFT('Anterior-TXT'!A1561,51),34),"")</f>
        <v/>
      </c>
      <c r="C1540" s="12" t="str">
        <f>IF('Anterior-TXT'!A1561&lt;&gt;"",VALUE(RIGHT(LEFT('Anterior-TXT'!A1561,75),23)),"")</f>
        <v/>
      </c>
      <c r="D1540" s="11" t="str">
        <f>IF('Anterior-TXT'!A1561&lt;&gt;"",RIGHT(LEFT('Anterior-TXT'!A1561,77),1),"")</f>
        <v/>
      </c>
      <c r="E1540" s="13" t="str">
        <f>IF('Anterior-TXT'!A1561&lt;&gt;"",IF(MOD(VALUE(LEFT(A1540,1)),2)=1,IF(D1540="D",C1540,-C1540),IF(D1540="C",C1540,-C1540)),"")</f>
        <v/>
      </c>
    </row>
    <row r="1541" spans="1:5" x14ac:dyDescent="0.2">
      <c r="A1541" s="11" t="str">
        <f>IF('Anterior-TXT'!A1562&lt;&gt;"",LEFT('Anterior-TXT'!A1562,15),"")</f>
        <v/>
      </c>
      <c r="B1541" s="11" t="str">
        <f>IF('Anterior-TXT'!A1562&lt;&gt;"",RIGHT(LEFT('Anterior-TXT'!A1562,51),34),"")</f>
        <v/>
      </c>
      <c r="C1541" s="12" t="str">
        <f>IF('Anterior-TXT'!A1562&lt;&gt;"",VALUE(RIGHT(LEFT('Anterior-TXT'!A1562,75),23)),"")</f>
        <v/>
      </c>
      <c r="D1541" s="11" t="str">
        <f>IF('Anterior-TXT'!A1562&lt;&gt;"",RIGHT(LEFT('Anterior-TXT'!A1562,77),1),"")</f>
        <v/>
      </c>
      <c r="E1541" s="13" t="str">
        <f>IF('Anterior-TXT'!A1562&lt;&gt;"",IF(MOD(VALUE(LEFT(A1541,1)),2)=1,IF(D1541="D",C1541,-C1541),IF(D1541="C",C1541,-C1541)),"")</f>
        <v/>
      </c>
    </row>
    <row r="1542" spans="1:5" x14ac:dyDescent="0.2">
      <c r="A1542" s="11" t="str">
        <f>IF('Anterior-TXT'!A1563&lt;&gt;"",LEFT('Anterior-TXT'!A1563,15),"")</f>
        <v/>
      </c>
      <c r="B1542" s="11" t="str">
        <f>IF('Anterior-TXT'!A1563&lt;&gt;"",RIGHT(LEFT('Anterior-TXT'!A1563,51),34),"")</f>
        <v/>
      </c>
      <c r="C1542" s="12" t="str">
        <f>IF('Anterior-TXT'!A1563&lt;&gt;"",VALUE(RIGHT(LEFT('Anterior-TXT'!A1563,75),23)),"")</f>
        <v/>
      </c>
      <c r="D1542" s="11" t="str">
        <f>IF('Anterior-TXT'!A1563&lt;&gt;"",RIGHT(LEFT('Anterior-TXT'!A1563,77),1),"")</f>
        <v/>
      </c>
      <c r="E1542" s="13" t="str">
        <f>IF('Anterior-TXT'!A1563&lt;&gt;"",IF(MOD(VALUE(LEFT(A1542,1)),2)=1,IF(D1542="D",C1542,-C1542),IF(D1542="C",C1542,-C1542)),"")</f>
        <v/>
      </c>
    </row>
    <row r="1543" spans="1:5" x14ac:dyDescent="0.2">
      <c r="A1543" s="11" t="str">
        <f>IF('Anterior-TXT'!A1564&lt;&gt;"",LEFT('Anterior-TXT'!A1564,15),"")</f>
        <v/>
      </c>
      <c r="B1543" s="11" t="str">
        <f>IF('Anterior-TXT'!A1564&lt;&gt;"",RIGHT(LEFT('Anterior-TXT'!A1564,51),34),"")</f>
        <v/>
      </c>
      <c r="C1543" s="12" t="str">
        <f>IF('Anterior-TXT'!A1564&lt;&gt;"",VALUE(RIGHT(LEFT('Anterior-TXT'!A1564,75),23)),"")</f>
        <v/>
      </c>
      <c r="D1543" s="11" t="str">
        <f>IF('Anterior-TXT'!A1564&lt;&gt;"",RIGHT(LEFT('Anterior-TXT'!A1564,77),1),"")</f>
        <v/>
      </c>
      <c r="E1543" s="13" t="str">
        <f>IF('Anterior-TXT'!A1564&lt;&gt;"",IF(MOD(VALUE(LEFT(A1543,1)),2)=1,IF(D1543="D",C1543,-C1543),IF(D1543="C",C1543,-C1543)),"")</f>
        <v/>
      </c>
    </row>
    <row r="1544" spans="1:5" x14ac:dyDescent="0.2">
      <c r="A1544" s="11" t="str">
        <f>IF('Anterior-TXT'!A1565&lt;&gt;"",LEFT('Anterior-TXT'!A1565,15),"")</f>
        <v/>
      </c>
      <c r="B1544" s="11" t="str">
        <f>IF('Anterior-TXT'!A1565&lt;&gt;"",RIGHT(LEFT('Anterior-TXT'!A1565,51),34),"")</f>
        <v/>
      </c>
      <c r="C1544" s="12" t="str">
        <f>IF('Anterior-TXT'!A1565&lt;&gt;"",VALUE(RIGHT(LEFT('Anterior-TXT'!A1565,75),23)),"")</f>
        <v/>
      </c>
      <c r="D1544" s="11" t="str">
        <f>IF('Anterior-TXT'!A1565&lt;&gt;"",RIGHT(LEFT('Anterior-TXT'!A1565,77),1),"")</f>
        <v/>
      </c>
      <c r="E1544" s="13" t="str">
        <f>IF('Anterior-TXT'!A1565&lt;&gt;"",IF(MOD(VALUE(LEFT(A1544,1)),2)=1,IF(D1544="D",C1544,-C1544),IF(D1544="C",C1544,-C1544)),"")</f>
        <v/>
      </c>
    </row>
    <row r="1545" spans="1:5" x14ac:dyDescent="0.2">
      <c r="A1545" s="11" t="str">
        <f>IF('Anterior-TXT'!A1566&lt;&gt;"",LEFT('Anterior-TXT'!A1566,15),"")</f>
        <v/>
      </c>
      <c r="B1545" s="11" t="str">
        <f>IF('Anterior-TXT'!A1566&lt;&gt;"",RIGHT(LEFT('Anterior-TXT'!A1566,51),34),"")</f>
        <v/>
      </c>
      <c r="C1545" s="12" t="str">
        <f>IF('Anterior-TXT'!A1566&lt;&gt;"",VALUE(RIGHT(LEFT('Anterior-TXT'!A1566,75),23)),"")</f>
        <v/>
      </c>
      <c r="D1545" s="11" t="str">
        <f>IF('Anterior-TXT'!A1566&lt;&gt;"",RIGHT(LEFT('Anterior-TXT'!A1566,77),1),"")</f>
        <v/>
      </c>
      <c r="E1545" s="13" t="str">
        <f>IF('Anterior-TXT'!A1566&lt;&gt;"",IF(MOD(VALUE(LEFT(A1545,1)),2)=1,IF(D1545="D",C1545,-C1545),IF(D1545="C",C1545,-C1545)),"")</f>
        <v/>
      </c>
    </row>
    <row r="1546" spans="1:5" x14ac:dyDescent="0.2">
      <c r="A1546" s="11" t="str">
        <f>IF('Anterior-TXT'!A1567&lt;&gt;"",LEFT('Anterior-TXT'!A1567,15),"")</f>
        <v/>
      </c>
      <c r="B1546" s="11" t="str">
        <f>IF('Anterior-TXT'!A1567&lt;&gt;"",RIGHT(LEFT('Anterior-TXT'!A1567,51),34),"")</f>
        <v/>
      </c>
      <c r="C1546" s="12" t="str">
        <f>IF('Anterior-TXT'!A1567&lt;&gt;"",VALUE(RIGHT(LEFT('Anterior-TXT'!A1567,75),23)),"")</f>
        <v/>
      </c>
      <c r="D1546" s="11" t="str">
        <f>IF('Anterior-TXT'!A1567&lt;&gt;"",RIGHT(LEFT('Anterior-TXT'!A1567,77),1),"")</f>
        <v/>
      </c>
      <c r="E1546" s="13" t="str">
        <f>IF('Anterior-TXT'!A1567&lt;&gt;"",IF(MOD(VALUE(LEFT(A1546,1)),2)=1,IF(D1546="D",C1546,-C1546),IF(D1546="C",C1546,-C1546)),"")</f>
        <v/>
      </c>
    </row>
    <row r="1547" spans="1:5" x14ac:dyDescent="0.2">
      <c r="A1547" s="11" t="str">
        <f>IF('Anterior-TXT'!A1568&lt;&gt;"",LEFT('Anterior-TXT'!A1568,15),"")</f>
        <v/>
      </c>
      <c r="B1547" s="11" t="str">
        <f>IF('Anterior-TXT'!A1568&lt;&gt;"",RIGHT(LEFT('Anterior-TXT'!A1568,51),34),"")</f>
        <v/>
      </c>
      <c r="C1547" s="12" t="str">
        <f>IF('Anterior-TXT'!A1568&lt;&gt;"",VALUE(RIGHT(LEFT('Anterior-TXT'!A1568,75),23)),"")</f>
        <v/>
      </c>
      <c r="D1547" s="11" t="str">
        <f>IF('Anterior-TXT'!A1568&lt;&gt;"",RIGHT(LEFT('Anterior-TXT'!A1568,77),1),"")</f>
        <v/>
      </c>
      <c r="E1547" s="13" t="str">
        <f>IF('Anterior-TXT'!A1568&lt;&gt;"",IF(MOD(VALUE(LEFT(A1547,1)),2)=1,IF(D1547="D",C1547,-C1547),IF(D1547="C",C1547,-C1547)),"")</f>
        <v/>
      </c>
    </row>
    <row r="1548" spans="1:5" x14ac:dyDescent="0.2">
      <c r="A1548" s="11" t="str">
        <f>IF('Anterior-TXT'!A1569&lt;&gt;"",LEFT('Anterior-TXT'!A1569,15),"")</f>
        <v/>
      </c>
      <c r="B1548" s="11" t="str">
        <f>IF('Anterior-TXT'!A1569&lt;&gt;"",RIGHT(LEFT('Anterior-TXT'!A1569,51),34),"")</f>
        <v/>
      </c>
      <c r="C1548" s="12" t="str">
        <f>IF('Anterior-TXT'!A1569&lt;&gt;"",VALUE(RIGHT(LEFT('Anterior-TXT'!A1569,75),23)),"")</f>
        <v/>
      </c>
      <c r="D1548" s="11" t="str">
        <f>IF('Anterior-TXT'!A1569&lt;&gt;"",RIGHT(LEFT('Anterior-TXT'!A1569,77),1),"")</f>
        <v/>
      </c>
      <c r="E1548" s="13" t="str">
        <f>IF('Anterior-TXT'!A1569&lt;&gt;"",IF(MOD(VALUE(LEFT(A1548,1)),2)=1,IF(D1548="D",C1548,-C1548),IF(D1548="C",C1548,-C1548)),"")</f>
        <v/>
      </c>
    </row>
    <row r="1549" spans="1:5" x14ac:dyDescent="0.2">
      <c r="A1549" s="11" t="str">
        <f>IF('Anterior-TXT'!A1570&lt;&gt;"",LEFT('Anterior-TXT'!A1570,15),"")</f>
        <v/>
      </c>
      <c r="B1549" s="11" t="str">
        <f>IF('Anterior-TXT'!A1570&lt;&gt;"",RIGHT(LEFT('Anterior-TXT'!A1570,51),34),"")</f>
        <v/>
      </c>
      <c r="C1549" s="12" t="str">
        <f>IF('Anterior-TXT'!A1570&lt;&gt;"",VALUE(RIGHT(LEFT('Anterior-TXT'!A1570,75),23)),"")</f>
        <v/>
      </c>
      <c r="D1549" s="11" t="str">
        <f>IF('Anterior-TXT'!A1570&lt;&gt;"",RIGHT(LEFT('Anterior-TXT'!A1570,77),1),"")</f>
        <v/>
      </c>
      <c r="E1549" s="13" t="str">
        <f>IF('Anterior-TXT'!A1570&lt;&gt;"",IF(MOD(VALUE(LEFT(A1549,1)),2)=1,IF(D1549="D",C1549,-C1549),IF(D1549="C",C1549,-C1549)),"")</f>
        <v/>
      </c>
    </row>
    <row r="1550" spans="1:5" x14ac:dyDescent="0.2">
      <c r="A1550" s="11" t="str">
        <f>IF('Anterior-TXT'!A1571&lt;&gt;"",LEFT('Anterior-TXT'!A1571,15),"")</f>
        <v/>
      </c>
      <c r="B1550" s="11" t="str">
        <f>IF('Anterior-TXT'!A1571&lt;&gt;"",RIGHT(LEFT('Anterior-TXT'!A1571,51),34),"")</f>
        <v/>
      </c>
      <c r="C1550" s="12" t="str">
        <f>IF('Anterior-TXT'!A1571&lt;&gt;"",VALUE(RIGHT(LEFT('Anterior-TXT'!A1571,75),23)),"")</f>
        <v/>
      </c>
      <c r="D1550" s="11" t="str">
        <f>IF('Anterior-TXT'!A1571&lt;&gt;"",RIGHT(LEFT('Anterior-TXT'!A1571,77),1),"")</f>
        <v/>
      </c>
      <c r="E1550" s="13" t="str">
        <f>IF('Anterior-TXT'!A1571&lt;&gt;"",IF(MOD(VALUE(LEFT(A1550,1)),2)=1,IF(D1550="D",C1550,-C1550),IF(D1550="C",C1550,-C1550)),"")</f>
        <v/>
      </c>
    </row>
    <row r="1551" spans="1:5" x14ac:dyDescent="0.2">
      <c r="A1551" s="11" t="str">
        <f>IF('Anterior-TXT'!A1572&lt;&gt;"",LEFT('Anterior-TXT'!A1572,15),"")</f>
        <v/>
      </c>
      <c r="B1551" s="11" t="str">
        <f>IF('Anterior-TXT'!A1572&lt;&gt;"",RIGHT(LEFT('Anterior-TXT'!A1572,51),34),"")</f>
        <v/>
      </c>
      <c r="C1551" s="12" t="str">
        <f>IF('Anterior-TXT'!A1572&lt;&gt;"",VALUE(RIGHT(LEFT('Anterior-TXT'!A1572,75),23)),"")</f>
        <v/>
      </c>
      <c r="D1551" s="11" t="str">
        <f>IF('Anterior-TXT'!A1572&lt;&gt;"",RIGHT(LEFT('Anterior-TXT'!A1572,77),1),"")</f>
        <v/>
      </c>
      <c r="E1551" s="13" t="str">
        <f>IF('Anterior-TXT'!A1572&lt;&gt;"",IF(MOD(VALUE(LEFT(A1551,1)),2)=1,IF(D1551="D",C1551,-C1551),IF(D1551="C",C1551,-C1551)),"")</f>
        <v/>
      </c>
    </row>
    <row r="1552" spans="1:5" x14ac:dyDescent="0.2">
      <c r="A1552" s="11" t="str">
        <f>IF('Anterior-TXT'!A1573&lt;&gt;"",LEFT('Anterior-TXT'!A1573,15),"")</f>
        <v/>
      </c>
      <c r="B1552" s="11" t="str">
        <f>IF('Anterior-TXT'!A1573&lt;&gt;"",RIGHT(LEFT('Anterior-TXT'!A1573,51),34),"")</f>
        <v/>
      </c>
      <c r="C1552" s="12" t="str">
        <f>IF('Anterior-TXT'!A1573&lt;&gt;"",VALUE(RIGHT(LEFT('Anterior-TXT'!A1573,75),23)),"")</f>
        <v/>
      </c>
      <c r="D1552" s="11" t="str">
        <f>IF('Anterior-TXT'!A1573&lt;&gt;"",RIGHT(LEFT('Anterior-TXT'!A1573,77),1),"")</f>
        <v/>
      </c>
      <c r="E1552" s="13" t="str">
        <f>IF('Anterior-TXT'!A1573&lt;&gt;"",IF(MOD(VALUE(LEFT(A1552,1)),2)=1,IF(D1552="D",C1552,-C1552),IF(D1552="C",C1552,-C1552)),"")</f>
        <v/>
      </c>
    </row>
    <row r="1553" spans="1:5" x14ac:dyDescent="0.2">
      <c r="A1553" s="11" t="str">
        <f>IF('Anterior-TXT'!A1574&lt;&gt;"",LEFT('Anterior-TXT'!A1574,15),"")</f>
        <v/>
      </c>
      <c r="B1553" s="11" t="str">
        <f>IF('Anterior-TXT'!A1574&lt;&gt;"",RIGHT(LEFT('Anterior-TXT'!A1574,51),34),"")</f>
        <v/>
      </c>
      <c r="C1553" s="12" t="str">
        <f>IF('Anterior-TXT'!A1574&lt;&gt;"",VALUE(RIGHT(LEFT('Anterior-TXT'!A1574,75),23)),"")</f>
        <v/>
      </c>
      <c r="D1553" s="11" t="str">
        <f>IF('Anterior-TXT'!A1574&lt;&gt;"",RIGHT(LEFT('Anterior-TXT'!A1574,77),1),"")</f>
        <v/>
      </c>
      <c r="E1553" s="13" t="str">
        <f>IF('Anterior-TXT'!A1574&lt;&gt;"",IF(MOD(VALUE(LEFT(A1553,1)),2)=1,IF(D1553="D",C1553,-C1553),IF(D1553="C",C1553,-C1553)),"")</f>
        <v/>
      </c>
    </row>
    <row r="1554" spans="1:5" x14ac:dyDescent="0.2">
      <c r="A1554" s="11" t="str">
        <f>IF('Anterior-TXT'!A1575&lt;&gt;"",LEFT('Anterior-TXT'!A1575,15),"")</f>
        <v/>
      </c>
      <c r="B1554" s="11" t="str">
        <f>IF('Anterior-TXT'!A1575&lt;&gt;"",RIGHT(LEFT('Anterior-TXT'!A1575,51),34),"")</f>
        <v/>
      </c>
      <c r="C1554" s="12" t="str">
        <f>IF('Anterior-TXT'!A1575&lt;&gt;"",VALUE(RIGHT(LEFT('Anterior-TXT'!A1575,75),23)),"")</f>
        <v/>
      </c>
      <c r="D1554" s="11" t="str">
        <f>IF('Anterior-TXT'!A1575&lt;&gt;"",RIGHT(LEFT('Anterior-TXT'!A1575,77),1),"")</f>
        <v/>
      </c>
      <c r="E1554" s="13" t="str">
        <f>IF('Anterior-TXT'!A1575&lt;&gt;"",IF(MOD(VALUE(LEFT(A1554,1)),2)=1,IF(D1554="D",C1554,-C1554),IF(D1554="C",C1554,-C1554)),"")</f>
        <v/>
      </c>
    </row>
    <row r="1555" spans="1:5" x14ac:dyDescent="0.2">
      <c r="A1555" s="11" t="str">
        <f>IF('Anterior-TXT'!A1576&lt;&gt;"",LEFT('Anterior-TXT'!A1576,15),"")</f>
        <v/>
      </c>
      <c r="B1555" s="11" t="str">
        <f>IF('Anterior-TXT'!A1576&lt;&gt;"",RIGHT(LEFT('Anterior-TXT'!A1576,51),34),"")</f>
        <v/>
      </c>
      <c r="C1555" s="12" t="str">
        <f>IF('Anterior-TXT'!A1576&lt;&gt;"",VALUE(RIGHT(LEFT('Anterior-TXT'!A1576,75),23)),"")</f>
        <v/>
      </c>
      <c r="D1555" s="11" t="str">
        <f>IF('Anterior-TXT'!A1576&lt;&gt;"",RIGHT(LEFT('Anterior-TXT'!A1576,77),1),"")</f>
        <v/>
      </c>
      <c r="E1555" s="13" t="str">
        <f>IF('Anterior-TXT'!A1576&lt;&gt;"",IF(MOD(VALUE(LEFT(A1555,1)),2)=1,IF(D1555="D",C1555,-C1555),IF(D1555="C",C1555,-C1555)),"")</f>
        <v/>
      </c>
    </row>
    <row r="1556" spans="1:5" x14ac:dyDescent="0.2">
      <c r="A1556" s="11" t="str">
        <f>IF('Anterior-TXT'!A1577&lt;&gt;"",LEFT('Anterior-TXT'!A1577,15),"")</f>
        <v/>
      </c>
      <c r="B1556" s="11" t="str">
        <f>IF('Anterior-TXT'!A1577&lt;&gt;"",RIGHT(LEFT('Anterior-TXT'!A1577,51),34),"")</f>
        <v/>
      </c>
      <c r="C1556" s="12" t="str">
        <f>IF('Anterior-TXT'!A1577&lt;&gt;"",VALUE(RIGHT(LEFT('Anterior-TXT'!A1577,75),23)),"")</f>
        <v/>
      </c>
      <c r="D1556" s="11" t="str">
        <f>IF('Anterior-TXT'!A1577&lt;&gt;"",RIGHT(LEFT('Anterior-TXT'!A1577,77),1),"")</f>
        <v/>
      </c>
      <c r="E1556" s="13" t="str">
        <f>IF('Anterior-TXT'!A1577&lt;&gt;"",IF(MOD(VALUE(LEFT(A1556,1)),2)=1,IF(D1556="D",C1556,-C1556),IF(D1556="C",C1556,-C1556)),"")</f>
        <v/>
      </c>
    </row>
    <row r="1557" spans="1:5" x14ac:dyDescent="0.2">
      <c r="A1557" s="11" t="str">
        <f>IF('Anterior-TXT'!A1578&lt;&gt;"",LEFT('Anterior-TXT'!A1578,15),"")</f>
        <v/>
      </c>
      <c r="B1557" s="11" t="str">
        <f>IF('Anterior-TXT'!A1578&lt;&gt;"",RIGHT(LEFT('Anterior-TXT'!A1578,51),34),"")</f>
        <v/>
      </c>
      <c r="C1557" s="12" t="str">
        <f>IF('Anterior-TXT'!A1578&lt;&gt;"",VALUE(RIGHT(LEFT('Anterior-TXT'!A1578,75),23)),"")</f>
        <v/>
      </c>
      <c r="D1557" s="11" t="str">
        <f>IF('Anterior-TXT'!A1578&lt;&gt;"",RIGHT(LEFT('Anterior-TXT'!A1578,77),1),"")</f>
        <v/>
      </c>
      <c r="E1557" s="13" t="str">
        <f>IF('Anterior-TXT'!A1578&lt;&gt;"",IF(MOD(VALUE(LEFT(A1557,1)),2)=1,IF(D1557="D",C1557,-C1557),IF(D1557="C",C1557,-C1557)),"")</f>
        <v/>
      </c>
    </row>
    <row r="1558" spans="1:5" x14ac:dyDescent="0.2">
      <c r="A1558" s="11" t="str">
        <f>IF('Anterior-TXT'!A1579&lt;&gt;"",LEFT('Anterior-TXT'!A1579,15),"")</f>
        <v/>
      </c>
      <c r="B1558" s="11" t="str">
        <f>IF('Anterior-TXT'!A1579&lt;&gt;"",RIGHT(LEFT('Anterior-TXT'!A1579,51),34),"")</f>
        <v/>
      </c>
      <c r="C1558" s="12" t="str">
        <f>IF('Anterior-TXT'!A1579&lt;&gt;"",VALUE(RIGHT(LEFT('Anterior-TXT'!A1579,75),23)),"")</f>
        <v/>
      </c>
      <c r="D1558" s="11" t="str">
        <f>IF('Anterior-TXT'!A1579&lt;&gt;"",RIGHT(LEFT('Anterior-TXT'!A1579,77),1),"")</f>
        <v/>
      </c>
      <c r="E1558" s="13" t="str">
        <f>IF('Anterior-TXT'!A1579&lt;&gt;"",IF(MOD(VALUE(LEFT(A1558,1)),2)=1,IF(D1558="D",C1558,-C1558),IF(D1558="C",C1558,-C1558)),"")</f>
        <v/>
      </c>
    </row>
    <row r="1559" spans="1:5" x14ac:dyDescent="0.2">
      <c r="A1559" s="11" t="str">
        <f>IF('Anterior-TXT'!A1580&lt;&gt;"",LEFT('Anterior-TXT'!A1580,15),"")</f>
        <v/>
      </c>
      <c r="B1559" s="11" t="str">
        <f>IF('Anterior-TXT'!A1580&lt;&gt;"",RIGHT(LEFT('Anterior-TXT'!A1580,51),34),"")</f>
        <v/>
      </c>
      <c r="C1559" s="12" t="str">
        <f>IF('Anterior-TXT'!A1580&lt;&gt;"",VALUE(RIGHT(LEFT('Anterior-TXT'!A1580,75),23)),"")</f>
        <v/>
      </c>
      <c r="D1559" s="11" t="str">
        <f>IF('Anterior-TXT'!A1580&lt;&gt;"",RIGHT(LEFT('Anterior-TXT'!A1580,77),1),"")</f>
        <v/>
      </c>
      <c r="E1559" s="13" t="str">
        <f>IF('Anterior-TXT'!A1580&lt;&gt;"",IF(MOD(VALUE(LEFT(A1559,1)),2)=1,IF(D1559="D",C1559,-C1559),IF(D1559="C",C1559,-C1559)),"")</f>
        <v/>
      </c>
    </row>
    <row r="1560" spans="1:5" x14ac:dyDescent="0.2">
      <c r="A1560" s="11" t="str">
        <f>IF('Anterior-TXT'!A1581&lt;&gt;"",LEFT('Anterior-TXT'!A1581,15),"")</f>
        <v/>
      </c>
      <c r="B1560" s="11" t="str">
        <f>IF('Anterior-TXT'!A1581&lt;&gt;"",RIGHT(LEFT('Anterior-TXT'!A1581,51),34),"")</f>
        <v/>
      </c>
      <c r="C1560" s="12" t="str">
        <f>IF('Anterior-TXT'!A1581&lt;&gt;"",VALUE(RIGHT(LEFT('Anterior-TXT'!A1581,75),23)),"")</f>
        <v/>
      </c>
      <c r="D1560" s="11" t="str">
        <f>IF('Anterior-TXT'!A1581&lt;&gt;"",RIGHT(LEFT('Anterior-TXT'!A1581,77),1),"")</f>
        <v/>
      </c>
      <c r="E1560" s="13" t="str">
        <f>IF('Anterior-TXT'!A1581&lt;&gt;"",IF(MOD(VALUE(LEFT(A1560,1)),2)=1,IF(D1560="D",C1560,-C1560),IF(D1560="C",C1560,-C1560)),"")</f>
        <v/>
      </c>
    </row>
    <row r="1561" spans="1:5" x14ac:dyDescent="0.2">
      <c r="A1561" s="11" t="str">
        <f>IF('Anterior-TXT'!A1582&lt;&gt;"",LEFT('Anterior-TXT'!A1582,15),"")</f>
        <v/>
      </c>
      <c r="B1561" s="11" t="str">
        <f>IF('Anterior-TXT'!A1582&lt;&gt;"",RIGHT(LEFT('Anterior-TXT'!A1582,51),34),"")</f>
        <v/>
      </c>
      <c r="C1561" s="12" t="str">
        <f>IF('Anterior-TXT'!A1582&lt;&gt;"",VALUE(RIGHT(LEFT('Anterior-TXT'!A1582,75),23)),"")</f>
        <v/>
      </c>
      <c r="D1561" s="11" t="str">
        <f>IF('Anterior-TXT'!A1582&lt;&gt;"",RIGHT(LEFT('Anterior-TXT'!A1582,77),1),"")</f>
        <v/>
      </c>
      <c r="E1561" s="13" t="str">
        <f>IF('Anterior-TXT'!A1582&lt;&gt;"",IF(MOD(VALUE(LEFT(A1561,1)),2)=1,IF(D1561="D",C1561,-C1561),IF(D1561="C",C1561,-C1561)),"")</f>
        <v/>
      </c>
    </row>
    <row r="1562" spans="1:5" x14ac:dyDescent="0.2">
      <c r="A1562" s="11" t="str">
        <f>IF('Anterior-TXT'!A1583&lt;&gt;"",LEFT('Anterior-TXT'!A1583,15),"")</f>
        <v/>
      </c>
      <c r="B1562" s="11" t="str">
        <f>IF('Anterior-TXT'!A1583&lt;&gt;"",RIGHT(LEFT('Anterior-TXT'!A1583,51),34),"")</f>
        <v/>
      </c>
      <c r="C1562" s="12" t="str">
        <f>IF('Anterior-TXT'!A1583&lt;&gt;"",VALUE(RIGHT(LEFT('Anterior-TXT'!A1583,75),23)),"")</f>
        <v/>
      </c>
      <c r="D1562" s="11" t="str">
        <f>IF('Anterior-TXT'!A1583&lt;&gt;"",RIGHT(LEFT('Anterior-TXT'!A1583,77),1),"")</f>
        <v/>
      </c>
      <c r="E1562" s="13" t="str">
        <f>IF('Anterior-TXT'!A1583&lt;&gt;"",IF(MOD(VALUE(LEFT(A1562,1)),2)=1,IF(D1562="D",C1562,-C1562),IF(D1562="C",C1562,-C1562)),"")</f>
        <v/>
      </c>
    </row>
    <row r="1563" spans="1:5" x14ac:dyDescent="0.2">
      <c r="A1563" s="11" t="str">
        <f>IF('Anterior-TXT'!A1584&lt;&gt;"",LEFT('Anterior-TXT'!A1584,15),"")</f>
        <v/>
      </c>
      <c r="B1563" s="11" t="str">
        <f>IF('Anterior-TXT'!A1584&lt;&gt;"",RIGHT(LEFT('Anterior-TXT'!A1584,51),34),"")</f>
        <v/>
      </c>
      <c r="C1563" s="12" t="str">
        <f>IF('Anterior-TXT'!A1584&lt;&gt;"",VALUE(RIGHT(LEFT('Anterior-TXT'!A1584,75),23)),"")</f>
        <v/>
      </c>
      <c r="D1563" s="11" t="str">
        <f>IF('Anterior-TXT'!A1584&lt;&gt;"",RIGHT(LEFT('Anterior-TXT'!A1584,77),1),"")</f>
        <v/>
      </c>
      <c r="E1563" s="13" t="str">
        <f>IF('Anterior-TXT'!A1584&lt;&gt;"",IF(MOD(VALUE(LEFT(A1563,1)),2)=1,IF(D1563="D",C1563,-C1563),IF(D1563="C",C1563,-C1563)),"")</f>
        <v/>
      </c>
    </row>
    <row r="1564" spans="1:5" x14ac:dyDescent="0.2">
      <c r="A1564" s="11" t="str">
        <f>IF('Anterior-TXT'!A1585&lt;&gt;"",LEFT('Anterior-TXT'!A1585,15),"")</f>
        <v/>
      </c>
      <c r="B1564" s="11" t="str">
        <f>IF('Anterior-TXT'!A1585&lt;&gt;"",RIGHT(LEFT('Anterior-TXT'!A1585,51),34),"")</f>
        <v/>
      </c>
      <c r="C1564" s="12" t="str">
        <f>IF('Anterior-TXT'!A1585&lt;&gt;"",VALUE(RIGHT(LEFT('Anterior-TXT'!A1585,75),23)),"")</f>
        <v/>
      </c>
      <c r="D1564" s="11" t="str">
        <f>IF('Anterior-TXT'!A1585&lt;&gt;"",RIGHT(LEFT('Anterior-TXT'!A1585,77),1),"")</f>
        <v/>
      </c>
      <c r="E1564" s="13" t="str">
        <f>IF('Anterior-TXT'!A1585&lt;&gt;"",IF(MOD(VALUE(LEFT(A1564,1)),2)=1,IF(D1564="D",C1564,-C1564),IF(D1564="C",C1564,-C1564)),"")</f>
        <v/>
      </c>
    </row>
    <row r="1565" spans="1:5" x14ac:dyDescent="0.2">
      <c r="A1565" s="11" t="str">
        <f>IF('Anterior-TXT'!A1586&lt;&gt;"",LEFT('Anterior-TXT'!A1586,15),"")</f>
        <v/>
      </c>
      <c r="B1565" s="11" t="str">
        <f>IF('Anterior-TXT'!A1586&lt;&gt;"",RIGHT(LEFT('Anterior-TXT'!A1586,51),34),"")</f>
        <v/>
      </c>
      <c r="C1565" s="12" t="str">
        <f>IF('Anterior-TXT'!A1586&lt;&gt;"",VALUE(RIGHT(LEFT('Anterior-TXT'!A1586,75),23)),"")</f>
        <v/>
      </c>
      <c r="D1565" s="11" t="str">
        <f>IF('Anterior-TXT'!A1586&lt;&gt;"",RIGHT(LEFT('Anterior-TXT'!A1586,77),1),"")</f>
        <v/>
      </c>
      <c r="E1565" s="13" t="str">
        <f>IF('Anterior-TXT'!A1586&lt;&gt;"",IF(MOD(VALUE(LEFT(A1565,1)),2)=1,IF(D1565="D",C1565,-C1565),IF(D1565="C",C1565,-C1565)),"")</f>
        <v/>
      </c>
    </row>
    <row r="1566" spans="1:5" x14ac:dyDescent="0.2">
      <c r="A1566" s="11" t="str">
        <f>IF('Anterior-TXT'!A1587&lt;&gt;"",LEFT('Anterior-TXT'!A1587,15),"")</f>
        <v/>
      </c>
      <c r="B1566" s="11" t="str">
        <f>IF('Anterior-TXT'!A1587&lt;&gt;"",RIGHT(LEFT('Anterior-TXT'!A1587,51),34),"")</f>
        <v/>
      </c>
      <c r="C1566" s="12" t="str">
        <f>IF('Anterior-TXT'!A1587&lt;&gt;"",VALUE(RIGHT(LEFT('Anterior-TXT'!A1587,75),23)),"")</f>
        <v/>
      </c>
      <c r="D1566" s="11" t="str">
        <f>IF('Anterior-TXT'!A1587&lt;&gt;"",RIGHT(LEFT('Anterior-TXT'!A1587,77),1),"")</f>
        <v/>
      </c>
      <c r="E1566" s="13" t="str">
        <f>IF('Anterior-TXT'!A1587&lt;&gt;"",IF(MOD(VALUE(LEFT(A1566,1)),2)=1,IF(D1566="D",C1566,-C1566),IF(D1566="C",C1566,-C1566)),"")</f>
        <v/>
      </c>
    </row>
    <row r="1567" spans="1:5" x14ac:dyDescent="0.2">
      <c r="A1567" s="11" t="str">
        <f>IF('Anterior-TXT'!A1588&lt;&gt;"",LEFT('Anterior-TXT'!A1588,15),"")</f>
        <v/>
      </c>
      <c r="B1567" s="11" t="str">
        <f>IF('Anterior-TXT'!A1588&lt;&gt;"",RIGHT(LEFT('Anterior-TXT'!A1588,51),34),"")</f>
        <v/>
      </c>
      <c r="C1567" s="12" t="str">
        <f>IF('Anterior-TXT'!A1588&lt;&gt;"",VALUE(RIGHT(LEFT('Anterior-TXT'!A1588,75),23)),"")</f>
        <v/>
      </c>
      <c r="D1567" s="11" t="str">
        <f>IF('Anterior-TXT'!A1588&lt;&gt;"",RIGHT(LEFT('Anterior-TXT'!A1588,77),1),"")</f>
        <v/>
      </c>
      <c r="E1567" s="13" t="str">
        <f>IF('Anterior-TXT'!A1588&lt;&gt;"",IF(MOD(VALUE(LEFT(A1567,1)),2)=1,IF(D1567="D",C1567,-C1567),IF(D1567="C",C1567,-C1567)),"")</f>
        <v/>
      </c>
    </row>
    <row r="1568" spans="1:5" x14ac:dyDescent="0.2">
      <c r="A1568" s="11" t="str">
        <f>IF('Anterior-TXT'!A1589&lt;&gt;"",LEFT('Anterior-TXT'!A1589,15),"")</f>
        <v/>
      </c>
      <c r="B1568" s="11" t="str">
        <f>IF('Anterior-TXT'!A1589&lt;&gt;"",RIGHT(LEFT('Anterior-TXT'!A1589,51),34),"")</f>
        <v/>
      </c>
      <c r="C1568" s="12" t="str">
        <f>IF('Anterior-TXT'!A1589&lt;&gt;"",VALUE(RIGHT(LEFT('Anterior-TXT'!A1589,75),23)),"")</f>
        <v/>
      </c>
      <c r="D1568" s="11" t="str">
        <f>IF('Anterior-TXT'!A1589&lt;&gt;"",RIGHT(LEFT('Anterior-TXT'!A1589,77),1),"")</f>
        <v/>
      </c>
      <c r="E1568" s="13" t="str">
        <f>IF('Anterior-TXT'!A1589&lt;&gt;"",IF(MOD(VALUE(LEFT(A1568,1)),2)=1,IF(D1568="D",C1568,-C1568),IF(D1568="C",C1568,-C1568)),"")</f>
        <v/>
      </c>
    </row>
    <row r="1569" spans="1:5" x14ac:dyDescent="0.2">
      <c r="A1569" s="11" t="str">
        <f>IF('Anterior-TXT'!A1590&lt;&gt;"",LEFT('Anterior-TXT'!A1590,15),"")</f>
        <v/>
      </c>
      <c r="B1569" s="11" t="str">
        <f>IF('Anterior-TXT'!A1590&lt;&gt;"",RIGHT(LEFT('Anterior-TXT'!A1590,51),34),"")</f>
        <v/>
      </c>
      <c r="C1569" s="12" t="str">
        <f>IF('Anterior-TXT'!A1590&lt;&gt;"",VALUE(RIGHT(LEFT('Anterior-TXT'!A1590,75),23)),"")</f>
        <v/>
      </c>
      <c r="D1569" s="11" t="str">
        <f>IF('Anterior-TXT'!A1590&lt;&gt;"",RIGHT(LEFT('Anterior-TXT'!A1590,77),1),"")</f>
        <v/>
      </c>
      <c r="E1569" s="13" t="str">
        <f>IF('Anterior-TXT'!A1590&lt;&gt;"",IF(MOD(VALUE(LEFT(A1569,1)),2)=1,IF(D1569="D",C1569,-C1569),IF(D1569="C",C1569,-C1569)),"")</f>
        <v/>
      </c>
    </row>
    <row r="1570" spans="1:5" x14ac:dyDescent="0.2">
      <c r="A1570" s="11" t="str">
        <f>IF('Anterior-TXT'!A1591&lt;&gt;"",LEFT('Anterior-TXT'!A1591,15),"")</f>
        <v/>
      </c>
      <c r="B1570" s="11" t="str">
        <f>IF('Anterior-TXT'!A1591&lt;&gt;"",RIGHT(LEFT('Anterior-TXT'!A1591,51),34),"")</f>
        <v/>
      </c>
      <c r="C1570" s="12" t="str">
        <f>IF('Anterior-TXT'!A1591&lt;&gt;"",VALUE(RIGHT(LEFT('Anterior-TXT'!A1591,75),23)),"")</f>
        <v/>
      </c>
      <c r="D1570" s="11" t="str">
        <f>IF('Anterior-TXT'!A1591&lt;&gt;"",RIGHT(LEFT('Anterior-TXT'!A1591,77),1),"")</f>
        <v/>
      </c>
      <c r="E1570" s="13" t="str">
        <f>IF('Anterior-TXT'!A1591&lt;&gt;"",IF(MOD(VALUE(LEFT(A1570,1)),2)=1,IF(D1570="D",C1570,-C1570),IF(D1570="C",C1570,-C1570)),"")</f>
        <v/>
      </c>
    </row>
    <row r="1571" spans="1:5" x14ac:dyDescent="0.2">
      <c r="A1571" s="11" t="str">
        <f>IF('Anterior-TXT'!A1592&lt;&gt;"",LEFT('Anterior-TXT'!A1592,15),"")</f>
        <v/>
      </c>
      <c r="B1571" s="11" t="str">
        <f>IF('Anterior-TXT'!A1592&lt;&gt;"",RIGHT(LEFT('Anterior-TXT'!A1592,51),34),"")</f>
        <v/>
      </c>
      <c r="C1571" s="12" t="str">
        <f>IF('Anterior-TXT'!A1592&lt;&gt;"",VALUE(RIGHT(LEFT('Anterior-TXT'!A1592,75),23)),"")</f>
        <v/>
      </c>
      <c r="D1571" s="11" t="str">
        <f>IF('Anterior-TXT'!A1592&lt;&gt;"",RIGHT(LEFT('Anterior-TXT'!A1592,77),1),"")</f>
        <v/>
      </c>
      <c r="E1571" s="13" t="str">
        <f>IF('Anterior-TXT'!A1592&lt;&gt;"",IF(MOD(VALUE(LEFT(A1571,1)),2)=1,IF(D1571="D",C1571,-C1571),IF(D1571="C",C1571,-C1571)),"")</f>
        <v/>
      </c>
    </row>
    <row r="1572" spans="1:5" x14ac:dyDescent="0.2">
      <c r="A1572" s="11" t="str">
        <f>IF('Anterior-TXT'!A1593&lt;&gt;"",LEFT('Anterior-TXT'!A1593,15),"")</f>
        <v/>
      </c>
      <c r="B1572" s="11" t="str">
        <f>IF('Anterior-TXT'!A1593&lt;&gt;"",RIGHT(LEFT('Anterior-TXT'!A1593,51),34),"")</f>
        <v/>
      </c>
      <c r="C1572" s="12" t="str">
        <f>IF('Anterior-TXT'!A1593&lt;&gt;"",VALUE(RIGHT(LEFT('Anterior-TXT'!A1593,75),23)),"")</f>
        <v/>
      </c>
      <c r="D1572" s="11" t="str">
        <f>IF('Anterior-TXT'!A1593&lt;&gt;"",RIGHT(LEFT('Anterior-TXT'!A1593,77),1),"")</f>
        <v/>
      </c>
      <c r="E1572" s="13" t="str">
        <f>IF('Anterior-TXT'!A1593&lt;&gt;"",IF(MOD(VALUE(LEFT(A1572,1)),2)=1,IF(D1572="D",C1572,-C1572),IF(D1572="C",C1572,-C1572)),"")</f>
        <v/>
      </c>
    </row>
    <row r="1573" spans="1:5" x14ac:dyDescent="0.2">
      <c r="A1573" s="11" t="str">
        <f>IF('Anterior-TXT'!A1594&lt;&gt;"",LEFT('Anterior-TXT'!A1594,15),"")</f>
        <v/>
      </c>
      <c r="B1573" s="11" t="str">
        <f>IF('Anterior-TXT'!A1594&lt;&gt;"",RIGHT(LEFT('Anterior-TXT'!A1594,51),34),"")</f>
        <v/>
      </c>
      <c r="C1573" s="12" t="str">
        <f>IF('Anterior-TXT'!A1594&lt;&gt;"",VALUE(RIGHT(LEFT('Anterior-TXT'!A1594,75),23)),"")</f>
        <v/>
      </c>
      <c r="D1573" s="11" t="str">
        <f>IF('Anterior-TXT'!A1594&lt;&gt;"",RIGHT(LEFT('Anterior-TXT'!A1594,77),1),"")</f>
        <v/>
      </c>
      <c r="E1573" s="13" t="str">
        <f>IF('Anterior-TXT'!A1594&lt;&gt;"",IF(MOD(VALUE(LEFT(A1573,1)),2)=1,IF(D1573="D",C1573,-C1573),IF(D1573="C",C1573,-C1573)),"")</f>
        <v/>
      </c>
    </row>
    <row r="1574" spans="1:5" x14ac:dyDescent="0.2">
      <c r="A1574" s="11" t="str">
        <f>IF('Anterior-TXT'!A1595&lt;&gt;"",LEFT('Anterior-TXT'!A1595,15),"")</f>
        <v/>
      </c>
      <c r="B1574" s="11" t="str">
        <f>IF('Anterior-TXT'!A1595&lt;&gt;"",RIGHT(LEFT('Anterior-TXT'!A1595,51),34),"")</f>
        <v/>
      </c>
      <c r="C1574" s="12" t="str">
        <f>IF('Anterior-TXT'!A1595&lt;&gt;"",VALUE(RIGHT(LEFT('Anterior-TXT'!A1595,75),23)),"")</f>
        <v/>
      </c>
      <c r="D1574" s="11" t="str">
        <f>IF('Anterior-TXT'!A1595&lt;&gt;"",RIGHT(LEFT('Anterior-TXT'!A1595,77),1),"")</f>
        <v/>
      </c>
      <c r="E1574" s="13" t="str">
        <f>IF('Anterior-TXT'!A1595&lt;&gt;"",IF(MOD(VALUE(LEFT(A1574,1)),2)=1,IF(D1574="D",C1574,-C1574),IF(D1574="C",C1574,-C1574)),"")</f>
        <v/>
      </c>
    </row>
    <row r="1575" spans="1:5" x14ac:dyDescent="0.2">
      <c r="A1575" s="11" t="str">
        <f>IF('Anterior-TXT'!A1596&lt;&gt;"",LEFT('Anterior-TXT'!A1596,15),"")</f>
        <v/>
      </c>
      <c r="B1575" s="11" t="str">
        <f>IF('Anterior-TXT'!A1596&lt;&gt;"",RIGHT(LEFT('Anterior-TXT'!A1596,51),34),"")</f>
        <v/>
      </c>
      <c r="C1575" s="12" t="str">
        <f>IF('Anterior-TXT'!A1596&lt;&gt;"",VALUE(RIGHT(LEFT('Anterior-TXT'!A1596,75),23)),"")</f>
        <v/>
      </c>
      <c r="D1575" s="11" t="str">
        <f>IF('Anterior-TXT'!A1596&lt;&gt;"",RIGHT(LEFT('Anterior-TXT'!A1596,77),1),"")</f>
        <v/>
      </c>
      <c r="E1575" s="13" t="str">
        <f>IF('Anterior-TXT'!A1596&lt;&gt;"",IF(MOD(VALUE(LEFT(A1575,1)),2)=1,IF(D1575="D",C1575,-C1575),IF(D1575="C",C1575,-C1575)),"")</f>
        <v/>
      </c>
    </row>
    <row r="1576" spans="1:5" x14ac:dyDescent="0.2">
      <c r="A1576" s="11" t="str">
        <f>IF('Anterior-TXT'!A1597&lt;&gt;"",LEFT('Anterior-TXT'!A1597,15),"")</f>
        <v/>
      </c>
      <c r="B1576" s="11" t="str">
        <f>IF('Anterior-TXT'!A1597&lt;&gt;"",RIGHT(LEFT('Anterior-TXT'!A1597,51),34),"")</f>
        <v/>
      </c>
      <c r="C1576" s="12" t="str">
        <f>IF('Anterior-TXT'!A1597&lt;&gt;"",VALUE(RIGHT(LEFT('Anterior-TXT'!A1597,75),23)),"")</f>
        <v/>
      </c>
      <c r="D1576" s="11" t="str">
        <f>IF('Anterior-TXT'!A1597&lt;&gt;"",RIGHT(LEFT('Anterior-TXT'!A1597,77),1),"")</f>
        <v/>
      </c>
      <c r="E1576" s="13" t="str">
        <f>IF('Anterior-TXT'!A1597&lt;&gt;"",IF(MOD(VALUE(LEFT(A1576,1)),2)=1,IF(D1576="D",C1576,-C1576),IF(D1576="C",C1576,-C1576)),"")</f>
        <v/>
      </c>
    </row>
    <row r="1577" spans="1:5" x14ac:dyDescent="0.2">
      <c r="A1577" s="11" t="str">
        <f>IF('Anterior-TXT'!A1598&lt;&gt;"",LEFT('Anterior-TXT'!A1598,15),"")</f>
        <v/>
      </c>
      <c r="B1577" s="11" t="str">
        <f>IF('Anterior-TXT'!A1598&lt;&gt;"",RIGHT(LEFT('Anterior-TXT'!A1598,51),34),"")</f>
        <v/>
      </c>
      <c r="C1577" s="12" t="str">
        <f>IF('Anterior-TXT'!A1598&lt;&gt;"",VALUE(RIGHT(LEFT('Anterior-TXT'!A1598,75),23)),"")</f>
        <v/>
      </c>
      <c r="D1577" s="11" t="str">
        <f>IF('Anterior-TXT'!A1598&lt;&gt;"",RIGHT(LEFT('Anterior-TXT'!A1598,77),1),"")</f>
        <v/>
      </c>
      <c r="E1577" s="13" t="str">
        <f>IF('Anterior-TXT'!A1598&lt;&gt;"",IF(MOD(VALUE(LEFT(A1577,1)),2)=1,IF(D1577="D",C1577,-C1577),IF(D1577="C",C1577,-C1577)),"")</f>
        <v/>
      </c>
    </row>
    <row r="1578" spans="1:5" x14ac:dyDescent="0.2">
      <c r="A1578" s="11" t="str">
        <f>IF('Anterior-TXT'!A1599&lt;&gt;"",LEFT('Anterior-TXT'!A1599,15),"")</f>
        <v/>
      </c>
      <c r="B1578" s="11" t="str">
        <f>IF('Anterior-TXT'!A1599&lt;&gt;"",RIGHT(LEFT('Anterior-TXT'!A1599,51),34),"")</f>
        <v/>
      </c>
      <c r="C1578" s="12" t="str">
        <f>IF('Anterior-TXT'!A1599&lt;&gt;"",VALUE(RIGHT(LEFT('Anterior-TXT'!A1599,75),23)),"")</f>
        <v/>
      </c>
      <c r="D1578" s="11" t="str">
        <f>IF('Anterior-TXT'!A1599&lt;&gt;"",RIGHT(LEFT('Anterior-TXT'!A1599,77),1),"")</f>
        <v/>
      </c>
      <c r="E1578" s="13" t="str">
        <f>IF('Anterior-TXT'!A1599&lt;&gt;"",IF(MOD(VALUE(LEFT(A1578,1)),2)=1,IF(D1578="D",C1578,-C1578),IF(D1578="C",C1578,-C1578)),"")</f>
        <v/>
      </c>
    </row>
    <row r="1579" spans="1:5" x14ac:dyDescent="0.2">
      <c r="A1579" s="11" t="str">
        <f>IF('Anterior-TXT'!A1600&lt;&gt;"",LEFT('Anterior-TXT'!A1600,15),"")</f>
        <v/>
      </c>
      <c r="B1579" s="11" t="str">
        <f>IF('Anterior-TXT'!A1600&lt;&gt;"",RIGHT(LEFT('Anterior-TXT'!A1600,51),34),"")</f>
        <v/>
      </c>
      <c r="C1579" s="12" t="str">
        <f>IF('Anterior-TXT'!A1600&lt;&gt;"",VALUE(RIGHT(LEFT('Anterior-TXT'!A1600,75),23)),"")</f>
        <v/>
      </c>
      <c r="D1579" s="11" t="str">
        <f>IF('Anterior-TXT'!A1600&lt;&gt;"",RIGHT(LEFT('Anterior-TXT'!A1600,77),1),"")</f>
        <v/>
      </c>
      <c r="E1579" s="13" t="str">
        <f>IF('Anterior-TXT'!A1600&lt;&gt;"",IF(MOD(VALUE(LEFT(A1579,1)),2)=1,IF(D1579="D",C1579,-C1579),IF(D1579="C",C1579,-C1579)),"")</f>
        <v/>
      </c>
    </row>
    <row r="1580" spans="1:5" x14ac:dyDescent="0.2">
      <c r="A1580" s="11" t="str">
        <f>IF('Anterior-TXT'!A1601&lt;&gt;"",LEFT('Anterior-TXT'!A1601,15),"")</f>
        <v/>
      </c>
      <c r="B1580" s="11" t="str">
        <f>IF('Anterior-TXT'!A1601&lt;&gt;"",RIGHT(LEFT('Anterior-TXT'!A1601,51),34),"")</f>
        <v/>
      </c>
      <c r="C1580" s="12" t="str">
        <f>IF('Anterior-TXT'!A1601&lt;&gt;"",VALUE(RIGHT(LEFT('Anterior-TXT'!A1601,75),23)),"")</f>
        <v/>
      </c>
      <c r="D1580" s="11" t="str">
        <f>IF('Anterior-TXT'!A1601&lt;&gt;"",RIGHT(LEFT('Anterior-TXT'!A1601,77),1),"")</f>
        <v/>
      </c>
      <c r="E1580" s="13" t="str">
        <f>IF('Anterior-TXT'!A1601&lt;&gt;"",IF(MOD(VALUE(LEFT(A1580,1)),2)=1,IF(D1580="D",C1580,-C1580),IF(D1580="C",C1580,-C1580)),"")</f>
        <v/>
      </c>
    </row>
    <row r="1581" spans="1:5" x14ac:dyDescent="0.2">
      <c r="A1581" s="11" t="str">
        <f>IF('Anterior-TXT'!A1602&lt;&gt;"",LEFT('Anterior-TXT'!A1602,15),"")</f>
        <v/>
      </c>
      <c r="B1581" s="11" t="str">
        <f>IF('Anterior-TXT'!A1602&lt;&gt;"",RIGHT(LEFT('Anterior-TXT'!A1602,51),34),"")</f>
        <v/>
      </c>
      <c r="C1581" s="12" t="str">
        <f>IF('Anterior-TXT'!A1602&lt;&gt;"",VALUE(RIGHT(LEFT('Anterior-TXT'!A1602,75),23)),"")</f>
        <v/>
      </c>
      <c r="D1581" s="11" t="str">
        <f>IF('Anterior-TXT'!A1602&lt;&gt;"",RIGHT(LEFT('Anterior-TXT'!A1602,77),1),"")</f>
        <v/>
      </c>
      <c r="E1581" s="13" t="str">
        <f>IF('Anterior-TXT'!A1602&lt;&gt;"",IF(MOD(VALUE(LEFT(A1581,1)),2)=1,IF(D1581="D",C1581,-C1581),IF(D1581="C",C1581,-C1581)),"")</f>
        <v/>
      </c>
    </row>
    <row r="1582" spans="1:5" x14ac:dyDescent="0.2">
      <c r="A1582" s="11" t="str">
        <f>IF('Anterior-TXT'!A1603&lt;&gt;"",LEFT('Anterior-TXT'!A1603,15),"")</f>
        <v/>
      </c>
      <c r="B1582" s="11" t="str">
        <f>IF('Anterior-TXT'!A1603&lt;&gt;"",RIGHT(LEFT('Anterior-TXT'!A1603,51),34),"")</f>
        <v/>
      </c>
      <c r="C1582" s="12" t="str">
        <f>IF('Anterior-TXT'!A1603&lt;&gt;"",VALUE(RIGHT(LEFT('Anterior-TXT'!A1603,75),23)),"")</f>
        <v/>
      </c>
      <c r="D1582" s="11" t="str">
        <f>IF('Anterior-TXT'!A1603&lt;&gt;"",RIGHT(LEFT('Anterior-TXT'!A1603,77),1),"")</f>
        <v/>
      </c>
      <c r="E1582" s="13" t="str">
        <f>IF('Anterior-TXT'!A1603&lt;&gt;"",IF(MOD(VALUE(LEFT(A1582,1)),2)=1,IF(D1582="D",C1582,-C1582),IF(D1582="C",C1582,-C1582)),"")</f>
        <v/>
      </c>
    </row>
    <row r="1583" spans="1:5" x14ac:dyDescent="0.2">
      <c r="A1583" s="11" t="str">
        <f>IF('Anterior-TXT'!A1604&lt;&gt;"",LEFT('Anterior-TXT'!A1604,15),"")</f>
        <v/>
      </c>
      <c r="B1583" s="11" t="str">
        <f>IF('Anterior-TXT'!A1604&lt;&gt;"",RIGHT(LEFT('Anterior-TXT'!A1604,51),34),"")</f>
        <v/>
      </c>
      <c r="C1583" s="12" t="str">
        <f>IF('Anterior-TXT'!A1604&lt;&gt;"",VALUE(RIGHT(LEFT('Anterior-TXT'!A1604,75),23)),"")</f>
        <v/>
      </c>
      <c r="D1583" s="11" t="str">
        <f>IF('Anterior-TXT'!A1604&lt;&gt;"",RIGHT(LEFT('Anterior-TXT'!A1604,77),1),"")</f>
        <v/>
      </c>
      <c r="E1583" s="13" t="str">
        <f>IF('Anterior-TXT'!A1604&lt;&gt;"",IF(MOD(VALUE(LEFT(A1583,1)),2)=1,IF(D1583="D",C1583,-C1583),IF(D1583="C",C1583,-C1583)),"")</f>
        <v/>
      </c>
    </row>
    <row r="1584" spans="1:5" x14ac:dyDescent="0.2">
      <c r="A1584" s="11" t="str">
        <f>IF('Anterior-TXT'!A1605&lt;&gt;"",LEFT('Anterior-TXT'!A1605,15),"")</f>
        <v/>
      </c>
      <c r="B1584" s="11" t="str">
        <f>IF('Anterior-TXT'!A1605&lt;&gt;"",RIGHT(LEFT('Anterior-TXT'!A1605,51),34),"")</f>
        <v/>
      </c>
      <c r="C1584" s="12" t="str">
        <f>IF('Anterior-TXT'!A1605&lt;&gt;"",VALUE(RIGHT(LEFT('Anterior-TXT'!A1605,75),23)),"")</f>
        <v/>
      </c>
      <c r="D1584" s="11" t="str">
        <f>IF('Anterior-TXT'!A1605&lt;&gt;"",RIGHT(LEFT('Anterior-TXT'!A1605,77),1),"")</f>
        <v/>
      </c>
      <c r="E1584" s="13" t="str">
        <f>IF('Anterior-TXT'!A1605&lt;&gt;"",IF(MOD(VALUE(LEFT(A1584,1)),2)=1,IF(D1584="D",C1584,-C1584),IF(D1584="C",C1584,-C1584)),"")</f>
        <v/>
      </c>
    </row>
    <row r="1585" spans="1:5" x14ac:dyDescent="0.2">
      <c r="A1585" s="11" t="str">
        <f>IF('Anterior-TXT'!A1606&lt;&gt;"",LEFT('Anterior-TXT'!A1606,15),"")</f>
        <v/>
      </c>
      <c r="B1585" s="11" t="str">
        <f>IF('Anterior-TXT'!A1606&lt;&gt;"",RIGHT(LEFT('Anterior-TXT'!A1606,51),34),"")</f>
        <v/>
      </c>
      <c r="C1585" s="12" t="str">
        <f>IF('Anterior-TXT'!A1606&lt;&gt;"",VALUE(RIGHT(LEFT('Anterior-TXT'!A1606,75),23)),"")</f>
        <v/>
      </c>
      <c r="D1585" s="11" t="str">
        <f>IF('Anterior-TXT'!A1606&lt;&gt;"",RIGHT(LEFT('Anterior-TXT'!A1606,77),1),"")</f>
        <v/>
      </c>
      <c r="E1585" s="13" t="str">
        <f>IF('Anterior-TXT'!A1606&lt;&gt;"",IF(MOD(VALUE(LEFT(A1585,1)),2)=1,IF(D1585="D",C1585,-C1585),IF(D1585="C",C1585,-C1585)),"")</f>
        <v/>
      </c>
    </row>
    <row r="1586" spans="1:5" x14ac:dyDescent="0.2">
      <c r="A1586" s="11" t="str">
        <f>IF('Anterior-TXT'!A1607&lt;&gt;"",LEFT('Anterior-TXT'!A1607,15),"")</f>
        <v/>
      </c>
      <c r="B1586" s="11" t="str">
        <f>IF('Anterior-TXT'!A1607&lt;&gt;"",RIGHT(LEFT('Anterior-TXT'!A1607,51),34),"")</f>
        <v/>
      </c>
      <c r="C1586" s="12" t="str">
        <f>IF('Anterior-TXT'!A1607&lt;&gt;"",VALUE(RIGHT(LEFT('Anterior-TXT'!A1607,75),23)),"")</f>
        <v/>
      </c>
      <c r="D1586" s="11" t="str">
        <f>IF('Anterior-TXT'!A1607&lt;&gt;"",RIGHT(LEFT('Anterior-TXT'!A1607,77),1),"")</f>
        <v/>
      </c>
      <c r="E1586" s="13" t="str">
        <f>IF('Anterior-TXT'!A1607&lt;&gt;"",IF(MOD(VALUE(LEFT(A1586,1)),2)=1,IF(D1586="D",C1586,-C1586),IF(D1586="C",C1586,-C1586)),"")</f>
        <v/>
      </c>
    </row>
    <row r="1587" spans="1:5" x14ac:dyDescent="0.2">
      <c r="A1587" s="11" t="str">
        <f>IF('Anterior-TXT'!A1608&lt;&gt;"",LEFT('Anterior-TXT'!A1608,15),"")</f>
        <v/>
      </c>
      <c r="B1587" s="11" t="str">
        <f>IF('Anterior-TXT'!A1608&lt;&gt;"",RIGHT(LEFT('Anterior-TXT'!A1608,51),34),"")</f>
        <v/>
      </c>
      <c r="C1587" s="12" t="str">
        <f>IF('Anterior-TXT'!A1608&lt;&gt;"",VALUE(RIGHT(LEFT('Anterior-TXT'!A1608,75),23)),"")</f>
        <v/>
      </c>
      <c r="D1587" s="11" t="str">
        <f>IF('Anterior-TXT'!A1608&lt;&gt;"",RIGHT(LEFT('Anterior-TXT'!A1608,77),1),"")</f>
        <v/>
      </c>
      <c r="E1587" s="13" t="str">
        <f>IF('Anterior-TXT'!A1608&lt;&gt;"",IF(MOD(VALUE(LEFT(A1587,1)),2)=1,IF(D1587="D",C1587,-C1587),IF(D1587="C",C1587,-C1587)),"")</f>
        <v/>
      </c>
    </row>
    <row r="1588" spans="1:5" x14ac:dyDescent="0.2">
      <c r="A1588" s="11" t="str">
        <f>IF('Anterior-TXT'!A1609&lt;&gt;"",LEFT('Anterior-TXT'!A1609,15),"")</f>
        <v/>
      </c>
      <c r="B1588" s="11" t="str">
        <f>IF('Anterior-TXT'!A1609&lt;&gt;"",RIGHT(LEFT('Anterior-TXT'!A1609,51),34),"")</f>
        <v/>
      </c>
      <c r="C1588" s="12" t="str">
        <f>IF('Anterior-TXT'!A1609&lt;&gt;"",VALUE(RIGHT(LEFT('Anterior-TXT'!A1609,75),23)),"")</f>
        <v/>
      </c>
      <c r="D1588" s="11" t="str">
        <f>IF('Anterior-TXT'!A1609&lt;&gt;"",RIGHT(LEFT('Anterior-TXT'!A1609,77),1),"")</f>
        <v/>
      </c>
      <c r="E1588" s="13" t="str">
        <f>IF('Anterior-TXT'!A1609&lt;&gt;"",IF(MOD(VALUE(LEFT(A1588,1)),2)=1,IF(D1588="D",C1588,-C1588),IF(D1588="C",C1588,-C1588)),"")</f>
        <v/>
      </c>
    </row>
    <row r="1589" spans="1:5" x14ac:dyDescent="0.2">
      <c r="A1589" s="11" t="str">
        <f>IF('Anterior-TXT'!A1610&lt;&gt;"",LEFT('Anterior-TXT'!A1610,15),"")</f>
        <v/>
      </c>
      <c r="B1589" s="11" t="str">
        <f>IF('Anterior-TXT'!A1610&lt;&gt;"",RIGHT(LEFT('Anterior-TXT'!A1610,51),34),"")</f>
        <v/>
      </c>
      <c r="C1589" s="12" t="str">
        <f>IF('Anterior-TXT'!A1610&lt;&gt;"",VALUE(RIGHT(LEFT('Anterior-TXT'!A1610,75),23)),"")</f>
        <v/>
      </c>
      <c r="D1589" s="11" t="str">
        <f>IF('Anterior-TXT'!A1610&lt;&gt;"",RIGHT(LEFT('Anterior-TXT'!A1610,77),1),"")</f>
        <v/>
      </c>
      <c r="E1589" s="13" t="str">
        <f>IF('Anterior-TXT'!A1610&lt;&gt;"",IF(MOD(VALUE(LEFT(A1589,1)),2)=1,IF(D1589="D",C1589,-C1589),IF(D1589="C",C1589,-C1589)),"")</f>
        <v/>
      </c>
    </row>
    <row r="1590" spans="1:5" x14ac:dyDescent="0.2">
      <c r="A1590" s="11" t="str">
        <f>IF('Anterior-TXT'!A1611&lt;&gt;"",LEFT('Anterior-TXT'!A1611,15),"")</f>
        <v/>
      </c>
      <c r="B1590" s="11" t="str">
        <f>IF('Anterior-TXT'!A1611&lt;&gt;"",RIGHT(LEFT('Anterior-TXT'!A1611,51),34),"")</f>
        <v/>
      </c>
      <c r="C1590" s="12" t="str">
        <f>IF('Anterior-TXT'!A1611&lt;&gt;"",VALUE(RIGHT(LEFT('Anterior-TXT'!A1611,75),23)),"")</f>
        <v/>
      </c>
      <c r="D1590" s="11" t="str">
        <f>IF('Anterior-TXT'!A1611&lt;&gt;"",RIGHT(LEFT('Anterior-TXT'!A1611,77),1),"")</f>
        <v/>
      </c>
      <c r="E1590" s="13" t="str">
        <f>IF('Anterior-TXT'!A1611&lt;&gt;"",IF(MOD(VALUE(LEFT(A1590,1)),2)=1,IF(D1590="D",C1590,-C1590),IF(D1590="C",C1590,-C1590)),"")</f>
        <v/>
      </c>
    </row>
    <row r="1591" spans="1:5" x14ac:dyDescent="0.2">
      <c r="A1591" s="11" t="str">
        <f>IF('Anterior-TXT'!A1612&lt;&gt;"",LEFT('Anterior-TXT'!A1612,15),"")</f>
        <v/>
      </c>
      <c r="B1591" s="11" t="str">
        <f>IF('Anterior-TXT'!A1612&lt;&gt;"",RIGHT(LEFT('Anterior-TXT'!A1612,51),34),"")</f>
        <v/>
      </c>
      <c r="C1591" s="12" t="str">
        <f>IF('Anterior-TXT'!A1612&lt;&gt;"",VALUE(RIGHT(LEFT('Anterior-TXT'!A1612,75),23)),"")</f>
        <v/>
      </c>
      <c r="D1591" s="11" t="str">
        <f>IF('Anterior-TXT'!A1612&lt;&gt;"",RIGHT(LEFT('Anterior-TXT'!A1612,77),1),"")</f>
        <v/>
      </c>
      <c r="E1591" s="13" t="str">
        <f>IF('Anterior-TXT'!A1612&lt;&gt;"",IF(MOD(VALUE(LEFT(A1591,1)),2)=1,IF(D1591="D",C1591,-C1591),IF(D1591="C",C1591,-C1591)),"")</f>
        <v/>
      </c>
    </row>
    <row r="1592" spans="1:5" x14ac:dyDescent="0.2">
      <c r="A1592" s="11" t="str">
        <f>IF('Anterior-TXT'!A1613&lt;&gt;"",LEFT('Anterior-TXT'!A1613,15),"")</f>
        <v/>
      </c>
      <c r="B1592" s="11" t="str">
        <f>IF('Anterior-TXT'!A1613&lt;&gt;"",RIGHT(LEFT('Anterior-TXT'!A1613,51),34),"")</f>
        <v/>
      </c>
      <c r="C1592" s="12" t="str">
        <f>IF('Anterior-TXT'!A1613&lt;&gt;"",VALUE(RIGHT(LEFT('Anterior-TXT'!A1613,75),23)),"")</f>
        <v/>
      </c>
      <c r="D1592" s="11" t="str">
        <f>IF('Anterior-TXT'!A1613&lt;&gt;"",RIGHT(LEFT('Anterior-TXT'!A1613,77),1),"")</f>
        <v/>
      </c>
      <c r="E1592" s="13" t="str">
        <f>IF('Anterior-TXT'!A1613&lt;&gt;"",IF(MOD(VALUE(LEFT(A1592,1)),2)=1,IF(D1592="D",C1592,-C1592),IF(D1592="C",C1592,-C1592)),"")</f>
        <v/>
      </c>
    </row>
    <row r="1593" spans="1:5" x14ac:dyDescent="0.2">
      <c r="A1593" s="11" t="str">
        <f>IF('Anterior-TXT'!A1614&lt;&gt;"",LEFT('Anterior-TXT'!A1614,15),"")</f>
        <v/>
      </c>
      <c r="B1593" s="11" t="str">
        <f>IF('Anterior-TXT'!A1614&lt;&gt;"",RIGHT(LEFT('Anterior-TXT'!A1614,51),34),"")</f>
        <v/>
      </c>
      <c r="C1593" s="12" t="str">
        <f>IF('Anterior-TXT'!A1614&lt;&gt;"",VALUE(RIGHT(LEFT('Anterior-TXT'!A1614,75),23)),"")</f>
        <v/>
      </c>
      <c r="D1593" s="11" t="str">
        <f>IF('Anterior-TXT'!A1614&lt;&gt;"",RIGHT(LEFT('Anterior-TXT'!A1614,77),1),"")</f>
        <v/>
      </c>
      <c r="E1593" s="13" t="str">
        <f>IF('Anterior-TXT'!A1614&lt;&gt;"",IF(MOD(VALUE(LEFT(A1593,1)),2)=1,IF(D1593="D",C1593,-C1593),IF(D1593="C",C1593,-C1593)),"")</f>
        <v/>
      </c>
    </row>
    <row r="1594" spans="1:5" x14ac:dyDescent="0.2">
      <c r="A1594" s="11" t="str">
        <f>IF('Anterior-TXT'!A1615&lt;&gt;"",LEFT('Anterior-TXT'!A1615,15),"")</f>
        <v/>
      </c>
      <c r="B1594" s="11" t="str">
        <f>IF('Anterior-TXT'!A1615&lt;&gt;"",RIGHT(LEFT('Anterior-TXT'!A1615,51),34),"")</f>
        <v/>
      </c>
      <c r="C1594" s="12" t="str">
        <f>IF('Anterior-TXT'!A1615&lt;&gt;"",VALUE(RIGHT(LEFT('Anterior-TXT'!A1615,75),23)),"")</f>
        <v/>
      </c>
      <c r="D1594" s="11" t="str">
        <f>IF('Anterior-TXT'!A1615&lt;&gt;"",RIGHT(LEFT('Anterior-TXT'!A1615,77),1),"")</f>
        <v/>
      </c>
      <c r="E1594" s="13" t="str">
        <f>IF('Anterior-TXT'!A1615&lt;&gt;"",IF(MOD(VALUE(LEFT(A1594,1)),2)=1,IF(D1594="D",C1594,-C1594),IF(D1594="C",C1594,-C1594)),"")</f>
        <v/>
      </c>
    </row>
    <row r="1595" spans="1:5" x14ac:dyDescent="0.2">
      <c r="A1595" s="11" t="str">
        <f>IF('Anterior-TXT'!A1616&lt;&gt;"",LEFT('Anterior-TXT'!A1616,15),"")</f>
        <v/>
      </c>
      <c r="B1595" s="11" t="str">
        <f>IF('Anterior-TXT'!A1616&lt;&gt;"",RIGHT(LEFT('Anterior-TXT'!A1616,51),34),"")</f>
        <v/>
      </c>
      <c r="C1595" s="12" t="str">
        <f>IF('Anterior-TXT'!A1616&lt;&gt;"",VALUE(RIGHT(LEFT('Anterior-TXT'!A1616,75),23)),"")</f>
        <v/>
      </c>
      <c r="D1595" s="11" t="str">
        <f>IF('Anterior-TXT'!A1616&lt;&gt;"",RIGHT(LEFT('Anterior-TXT'!A1616,77),1),"")</f>
        <v/>
      </c>
      <c r="E1595" s="13" t="str">
        <f>IF('Anterior-TXT'!A1616&lt;&gt;"",IF(MOD(VALUE(LEFT(A1595,1)),2)=1,IF(D1595="D",C1595,-C1595),IF(D1595="C",C1595,-C1595)),"")</f>
        <v/>
      </c>
    </row>
    <row r="1596" spans="1:5" x14ac:dyDescent="0.2">
      <c r="A1596" s="11" t="str">
        <f>IF('Anterior-TXT'!A1617&lt;&gt;"",LEFT('Anterior-TXT'!A1617,15),"")</f>
        <v/>
      </c>
      <c r="B1596" s="11" t="str">
        <f>IF('Anterior-TXT'!A1617&lt;&gt;"",RIGHT(LEFT('Anterior-TXT'!A1617,51),34),"")</f>
        <v/>
      </c>
      <c r="C1596" s="12" t="str">
        <f>IF('Anterior-TXT'!A1617&lt;&gt;"",VALUE(RIGHT(LEFT('Anterior-TXT'!A1617,75),23)),"")</f>
        <v/>
      </c>
      <c r="D1596" s="11" t="str">
        <f>IF('Anterior-TXT'!A1617&lt;&gt;"",RIGHT(LEFT('Anterior-TXT'!A1617,77),1),"")</f>
        <v/>
      </c>
      <c r="E1596" s="13" t="str">
        <f>IF('Anterior-TXT'!A1617&lt;&gt;"",IF(MOD(VALUE(LEFT(A1596,1)),2)=1,IF(D1596="D",C1596,-C1596),IF(D1596="C",C1596,-C1596)),"")</f>
        <v/>
      </c>
    </row>
    <row r="1597" spans="1:5" x14ac:dyDescent="0.2">
      <c r="A1597" s="11" t="str">
        <f>IF('Anterior-TXT'!A1618&lt;&gt;"",LEFT('Anterior-TXT'!A1618,15),"")</f>
        <v/>
      </c>
      <c r="B1597" s="11" t="str">
        <f>IF('Anterior-TXT'!A1618&lt;&gt;"",RIGHT(LEFT('Anterior-TXT'!A1618,51),34),"")</f>
        <v/>
      </c>
      <c r="C1597" s="12" t="str">
        <f>IF('Anterior-TXT'!A1618&lt;&gt;"",VALUE(RIGHT(LEFT('Anterior-TXT'!A1618,75),23)),"")</f>
        <v/>
      </c>
      <c r="D1597" s="11" t="str">
        <f>IF('Anterior-TXT'!A1618&lt;&gt;"",RIGHT(LEFT('Anterior-TXT'!A1618,77),1),"")</f>
        <v/>
      </c>
      <c r="E1597" s="13" t="str">
        <f>IF('Anterior-TXT'!A1618&lt;&gt;"",IF(MOD(VALUE(LEFT(A1597,1)),2)=1,IF(D1597="D",C1597,-C1597),IF(D1597="C",C1597,-C1597)),"")</f>
        <v/>
      </c>
    </row>
    <row r="1598" spans="1:5" x14ac:dyDescent="0.2">
      <c r="A1598" s="11" t="str">
        <f>IF('Anterior-TXT'!A1619&lt;&gt;"",LEFT('Anterior-TXT'!A1619,15),"")</f>
        <v/>
      </c>
      <c r="B1598" s="11" t="str">
        <f>IF('Anterior-TXT'!A1619&lt;&gt;"",RIGHT(LEFT('Anterior-TXT'!A1619,51),34),"")</f>
        <v/>
      </c>
      <c r="C1598" s="12" t="str">
        <f>IF('Anterior-TXT'!A1619&lt;&gt;"",VALUE(RIGHT(LEFT('Anterior-TXT'!A1619,75),23)),"")</f>
        <v/>
      </c>
      <c r="D1598" s="11" t="str">
        <f>IF('Anterior-TXT'!A1619&lt;&gt;"",RIGHT(LEFT('Anterior-TXT'!A1619,77),1),"")</f>
        <v/>
      </c>
      <c r="E1598" s="13" t="str">
        <f>IF('Anterior-TXT'!A1619&lt;&gt;"",IF(MOD(VALUE(LEFT(A1598,1)),2)=1,IF(D1598="D",C1598,-C1598),IF(D1598="C",C1598,-C1598)),"")</f>
        <v/>
      </c>
    </row>
    <row r="1599" spans="1:5" x14ac:dyDescent="0.2">
      <c r="A1599" s="11" t="str">
        <f>IF('Anterior-TXT'!A1620&lt;&gt;"",LEFT('Anterior-TXT'!A1620,15),"")</f>
        <v/>
      </c>
      <c r="B1599" s="11" t="str">
        <f>IF('Anterior-TXT'!A1620&lt;&gt;"",RIGHT(LEFT('Anterior-TXT'!A1620,51),34),"")</f>
        <v/>
      </c>
      <c r="C1599" s="12" t="str">
        <f>IF('Anterior-TXT'!A1620&lt;&gt;"",VALUE(RIGHT(LEFT('Anterior-TXT'!A1620,75),23)),"")</f>
        <v/>
      </c>
      <c r="D1599" s="11" t="str">
        <f>IF('Anterior-TXT'!A1620&lt;&gt;"",RIGHT(LEFT('Anterior-TXT'!A1620,77),1),"")</f>
        <v/>
      </c>
      <c r="E1599" s="13" t="str">
        <f>IF('Anterior-TXT'!A1620&lt;&gt;"",IF(MOD(VALUE(LEFT(A1599,1)),2)=1,IF(D1599="D",C1599,-C1599),IF(D1599="C",C1599,-C1599)),"")</f>
        <v/>
      </c>
    </row>
    <row r="1600" spans="1:5" x14ac:dyDescent="0.2">
      <c r="A1600" s="11" t="str">
        <f>IF('Anterior-TXT'!A1621&lt;&gt;"",LEFT('Anterior-TXT'!A1621,15),"")</f>
        <v/>
      </c>
      <c r="B1600" s="11" t="str">
        <f>IF('Anterior-TXT'!A1621&lt;&gt;"",RIGHT(LEFT('Anterior-TXT'!A1621,51),34),"")</f>
        <v/>
      </c>
      <c r="C1600" s="12" t="str">
        <f>IF('Anterior-TXT'!A1621&lt;&gt;"",VALUE(RIGHT(LEFT('Anterior-TXT'!A1621,75),23)),"")</f>
        <v/>
      </c>
      <c r="D1600" s="11" t="str">
        <f>IF('Anterior-TXT'!A1621&lt;&gt;"",RIGHT(LEFT('Anterior-TXT'!A1621,77),1),"")</f>
        <v/>
      </c>
      <c r="E1600" s="13" t="str">
        <f>IF('Anterior-TXT'!A1621&lt;&gt;"",IF(MOD(VALUE(LEFT(A1600,1)),2)=1,IF(D1600="D",C1600,-C1600),IF(D1600="C",C1600,-C1600)),"")</f>
        <v/>
      </c>
    </row>
    <row r="1601" spans="1:5" x14ac:dyDescent="0.2">
      <c r="A1601" s="11" t="str">
        <f>IF('Anterior-TXT'!A1622&lt;&gt;"",LEFT('Anterior-TXT'!A1622,15),"")</f>
        <v/>
      </c>
      <c r="B1601" s="11" t="str">
        <f>IF('Anterior-TXT'!A1622&lt;&gt;"",RIGHT(LEFT('Anterior-TXT'!A1622,51),34),"")</f>
        <v/>
      </c>
      <c r="C1601" s="12" t="str">
        <f>IF('Anterior-TXT'!A1622&lt;&gt;"",VALUE(RIGHT(LEFT('Anterior-TXT'!A1622,75),23)),"")</f>
        <v/>
      </c>
      <c r="D1601" s="11" t="str">
        <f>IF('Anterior-TXT'!A1622&lt;&gt;"",RIGHT(LEFT('Anterior-TXT'!A1622,77),1),"")</f>
        <v/>
      </c>
      <c r="E1601" s="13" t="str">
        <f>IF('Anterior-TXT'!A1622&lt;&gt;"",IF(MOD(VALUE(LEFT(A1601,1)),2)=1,IF(D1601="D",C1601,-C1601),IF(D1601="C",C1601,-C1601)),"")</f>
        <v/>
      </c>
    </row>
    <row r="1602" spans="1:5" x14ac:dyDescent="0.2">
      <c r="A1602" s="11" t="str">
        <f>IF('Anterior-TXT'!A1623&lt;&gt;"",LEFT('Anterior-TXT'!A1623,15),"")</f>
        <v/>
      </c>
      <c r="B1602" s="11" t="str">
        <f>IF('Anterior-TXT'!A1623&lt;&gt;"",RIGHT(LEFT('Anterior-TXT'!A1623,51),34),"")</f>
        <v/>
      </c>
      <c r="C1602" s="12" t="str">
        <f>IF('Anterior-TXT'!A1623&lt;&gt;"",VALUE(RIGHT(LEFT('Anterior-TXT'!A1623,75),23)),"")</f>
        <v/>
      </c>
      <c r="D1602" s="11" t="str">
        <f>IF('Anterior-TXT'!A1623&lt;&gt;"",RIGHT(LEFT('Anterior-TXT'!A1623,77),1),"")</f>
        <v/>
      </c>
      <c r="E1602" s="13" t="str">
        <f>IF('Anterior-TXT'!A1623&lt;&gt;"",IF(MOD(VALUE(LEFT(A1602,1)),2)=1,IF(D1602="D",C1602,-C1602),IF(D1602="C",C1602,-C1602)),"")</f>
        <v/>
      </c>
    </row>
    <row r="1603" spans="1:5" x14ac:dyDescent="0.2">
      <c r="A1603" s="11" t="str">
        <f>IF('Anterior-TXT'!A1624&lt;&gt;"",LEFT('Anterior-TXT'!A1624,15),"")</f>
        <v/>
      </c>
      <c r="B1603" s="11" t="str">
        <f>IF('Anterior-TXT'!A1624&lt;&gt;"",RIGHT(LEFT('Anterior-TXT'!A1624,51),34),"")</f>
        <v/>
      </c>
      <c r="C1603" s="12" t="str">
        <f>IF('Anterior-TXT'!A1624&lt;&gt;"",VALUE(RIGHT(LEFT('Anterior-TXT'!A1624,75),23)),"")</f>
        <v/>
      </c>
      <c r="D1603" s="11" t="str">
        <f>IF('Anterior-TXT'!A1624&lt;&gt;"",RIGHT(LEFT('Anterior-TXT'!A1624,77),1),"")</f>
        <v/>
      </c>
      <c r="E1603" s="13" t="str">
        <f>IF('Anterior-TXT'!A1624&lt;&gt;"",IF(MOD(VALUE(LEFT(A1603,1)),2)=1,IF(D1603="D",C1603,-C1603),IF(D1603="C",C1603,-C1603)),"")</f>
        <v/>
      </c>
    </row>
    <row r="1604" spans="1:5" x14ac:dyDescent="0.2">
      <c r="A1604" s="11" t="str">
        <f>IF('Anterior-TXT'!A1625&lt;&gt;"",LEFT('Anterior-TXT'!A1625,15),"")</f>
        <v/>
      </c>
      <c r="B1604" s="11" t="str">
        <f>IF('Anterior-TXT'!A1625&lt;&gt;"",RIGHT(LEFT('Anterior-TXT'!A1625,51),34),"")</f>
        <v/>
      </c>
      <c r="C1604" s="12" t="str">
        <f>IF('Anterior-TXT'!A1625&lt;&gt;"",VALUE(RIGHT(LEFT('Anterior-TXT'!A1625,75),23)),"")</f>
        <v/>
      </c>
      <c r="D1604" s="11" t="str">
        <f>IF('Anterior-TXT'!A1625&lt;&gt;"",RIGHT(LEFT('Anterior-TXT'!A1625,77),1),"")</f>
        <v/>
      </c>
      <c r="E1604" s="13" t="str">
        <f>IF('Anterior-TXT'!A1625&lt;&gt;"",IF(MOD(VALUE(LEFT(A1604,1)),2)=1,IF(D1604="D",C1604,-C1604),IF(D1604="C",C1604,-C1604)),"")</f>
        <v/>
      </c>
    </row>
    <row r="1605" spans="1:5" x14ac:dyDescent="0.2">
      <c r="A1605" s="11" t="str">
        <f>IF('Anterior-TXT'!A1626&lt;&gt;"",LEFT('Anterior-TXT'!A1626,15),"")</f>
        <v/>
      </c>
      <c r="B1605" s="11" t="str">
        <f>IF('Anterior-TXT'!A1626&lt;&gt;"",RIGHT(LEFT('Anterior-TXT'!A1626,51),34),"")</f>
        <v/>
      </c>
      <c r="C1605" s="12" t="str">
        <f>IF('Anterior-TXT'!A1626&lt;&gt;"",VALUE(RIGHT(LEFT('Anterior-TXT'!A1626,75),23)),"")</f>
        <v/>
      </c>
      <c r="D1605" s="11" t="str">
        <f>IF('Anterior-TXT'!A1626&lt;&gt;"",RIGHT(LEFT('Anterior-TXT'!A1626,77),1),"")</f>
        <v/>
      </c>
      <c r="E1605" s="13" t="str">
        <f>IF('Anterior-TXT'!A1626&lt;&gt;"",IF(MOD(VALUE(LEFT(A1605,1)),2)=1,IF(D1605="D",C1605,-C1605),IF(D1605="C",C1605,-C1605)),"")</f>
        <v/>
      </c>
    </row>
    <row r="1606" spans="1:5" x14ac:dyDescent="0.2">
      <c r="A1606" s="11" t="str">
        <f>IF('Anterior-TXT'!A1627&lt;&gt;"",LEFT('Anterior-TXT'!A1627,15),"")</f>
        <v/>
      </c>
      <c r="B1606" s="11" t="str">
        <f>IF('Anterior-TXT'!A1627&lt;&gt;"",RIGHT(LEFT('Anterior-TXT'!A1627,51),34),"")</f>
        <v/>
      </c>
      <c r="C1606" s="12" t="str">
        <f>IF('Anterior-TXT'!A1627&lt;&gt;"",VALUE(RIGHT(LEFT('Anterior-TXT'!A1627,75),23)),"")</f>
        <v/>
      </c>
      <c r="D1606" s="11" t="str">
        <f>IF('Anterior-TXT'!A1627&lt;&gt;"",RIGHT(LEFT('Anterior-TXT'!A1627,77),1),"")</f>
        <v/>
      </c>
      <c r="E1606" s="13" t="str">
        <f>IF('Anterior-TXT'!A1627&lt;&gt;"",IF(MOD(VALUE(LEFT(A1606,1)),2)=1,IF(D1606="D",C1606,-C1606),IF(D1606="C",C1606,-C1606)),"")</f>
        <v/>
      </c>
    </row>
    <row r="1607" spans="1:5" x14ac:dyDescent="0.2">
      <c r="A1607" s="11" t="str">
        <f>IF('Anterior-TXT'!A1628&lt;&gt;"",LEFT('Anterior-TXT'!A1628,15),"")</f>
        <v/>
      </c>
      <c r="B1607" s="11" t="str">
        <f>IF('Anterior-TXT'!A1628&lt;&gt;"",RIGHT(LEFT('Anterior-TXT'!A1628,51),34),"")</f>
        <v/>
      </c>
      <c r="C1607" s="12" t="str">
        <f>IF('Anterior-TXT'!A1628&lt;&gt;"",VALUE(RIGHT(LEFT('Anterior-TXT'!A1628,75),23)),"")</f>
        <v/>
      </c>
      <c r="D1607" s="11" t="str">
        <f>IF('Anterior-TXT'!A1628&lt;&gt;"",RIGHT(LEFT('Anterior-TXT'!A1628,77),1),"")</f>
        <v/>
      </c>
      <c r="E1607" s="13" t="str">
        <f>IF('Anterior-TXT'!A1628&lt;&gt;"",IF(MOD(VALUE(LEFT(A1607,1)),2)=1,IF(D1607="D",C1607,-C1607),IF(D1607="C",C1607,-C1607)),"")</f>
        <v/>
      </c>
    </row>
    <row r="1608" spans="1:5" x14ac:dyDescent="0.2">
      <c r="A1608" s="11" t="str">
        <f>IF('Anterior-TXT'!A1629&lt;&gt;"",LEFT('Anterior-TXT'!A1629,15),"")</f>
        <v/>
      </c>
      <c r="B1608" s="11" t="str">
        <f>IF('Anterior-TXT'!A1629&lt;&gt;"",RIGHT(LEFT('Anterior-TXT'!A1629,51),34),"")</f>
        <v/>
      </c>
      <c r="C1608" s="12" t="str">
        <f>IF('Anterior-TXT'!A1629&lt;&gt;"",VALUE(RIGHT(LEFT('Anterior-TXT'!A1629,75),23)),"")</f>
        <v/>
      </c>
      <c r="D1608" s="11" t="str">
        <f>IF('Anterior-TXT'!A1629&lt;&gt;"",RIGHT(LEFT('Anterior-TXT'!A1629,77),1),"")</f>
        <v/>
      </c>
      <c r="E1608" s="13" t="str">
        <f>IF('Anterior-TXT'!A1629&lt;&gt;"",IF(MOD(VALUE(LEFT(A1608,1)),2)=1,IF(D1608="D",C1608,-C1608),IF(D1608="C",C1608,-C1608)),"")</f>
        <v/>
      </c>
    </row>
    <row r="1609" spans="1:5" x14ac:dyDescent="0.2">
      <c r="A1609" s="11" t="str">
        <f>IF('Anterior-TXT'!A1630&lt;&gt;"",LEFT('Anterior-TXT'!A1630,15),"")</f>
        <v/>
      </c>
      <c r="B1609" s="11" t="str">
        <f>IF('Anterior-TXT'!A1630&lt;&gt;"",RIGHT(LEFT('Anterior-TXT'!A1630,51),34),"")</f>
        <v/>
      </c>
      <c r="C1609" s="12" t="str">
        <f>IF('Anterior-TXT'!A1630&lt;&gt;"",VALUE(RIGHT(LEFT('Anterior-TXT'!A1630,75),23)),"")</f>
        <v/>
      </c>
      <c r="D1609" s="11" t="str">
        <f>IF('Anterior-TXT'!A1630&lt;&gt;"",RIGHT(LEFT('Anterior-TXT'!A1630,77),1),"")</f>
        <v/>
      </c>
      <c r="E1609" s="13" t="str">
        <f>IF('Anterior-TXT'!A1630&lt;&gt;"",IF(MOD(VALUE(LEFT(A1609,1)),2)=1,IF(D1609="D",C1609,-C1609),IF(D1609="C",C1609,-C1609)),"")</f>
        <v/>
      </c>
    </row>
    <row r="1610" spans="1:5" x14ac:dyDescent="0.2">
      <c r="A1610" s="11" t="str">
        <f>IF('Anterior-TXT'!A1631&lt;&gt;"",LEFT('Anterior-TXT'!A1631,15),"")</f>
        <v/>
      </c>
      <c r="B1610" s="11" t="str">
        <f>IF('Anterior-TXT'!A1631&lt;&gt;"",RIGHT(LEFT('Anterior-TXT'!A1631,51),34),"")</f>
        <v/>
      </c>
      <c r="C1610" s="12" t="str">
        <f>IF('Anterior-TXT'!A1631&lt;&gt;"",VALUE(RIGHT(LEFT('Anterior-TXT'!A1631,75),23)),"")</f>
        <v/>
      </c>
      <c r="D1610" s="11" t="str">
        <f>IF('Anterior-TXT'!A1631&lt;&gt;"",RIGHT(LEFT('Anterior-TXT'!A1631,77),1),"")</f>
        <v/>
      </c>
      <c r="E1610" s="13" t="str">
        <f>IF('Anterior-TXT'!A1631&lt;&gt;"",IF(MOD(VALUE(LEFT(A1610,1)),2)=1,IF(D1610="D",C1610,-C1610),IF(D1610="C",C1610,-C1610)),"")</f>
        <v/>
      </c>
    </row>
    <row r="1611" spans="1:5" x14ac:dyDescent="0.2">
      <c r="A1611" s="11" t="str">
        <f>IF('Anterior-TXT'!A1632&lt;&gt;"",LEFT('Anterior-TXT'!A1632,15),"")</f>
        <v/>
      </c>
      <c r="B1611" s="11" t="str">
        <f>IF('Anterior-TXT'!A1632&lt;&gt;"",RIGHT(LEFT('Anterior-TXT'!A1632,51),34),"")</f>
        <v/>
      </c>
      <c r="C1611" s="12" t="str">
        <f>IF('Anterior-TXT'!A1632&lt;&gt;"",VALUE(RIGHT(LEFT('Anterior-TXT'!A1632,75),23)),"")</f>
        <v/>
      </c>
      <c r="D1611" s="11" t="str">
        <f>IF('Anterior-TXT'!A1632&lt;&gt;"",RIGHT(LEFT('Anterior-TXT'!A1632,77),1),"")</f>
        <v/>
      </c>
      <c r="E1611" s="13" t="str">
        <f>IF('Anterior-TXT'!A1632&lt;&gt;"",IF(MOD(VALUE(LEFT(A1611,1)),2)=1,IF(D1611="D",C1611,-C1611),IF(D1611="C",C1611,-C1611)),"")</f>
        <v/>
      </c>
    </row>
    <row r="1612" spans="1:5" x14ac:dyDescent="0.2">
      <c r="A1612" s="11" t="str">
        <f>IF('Anterior-TXT'!A1633&lt;&gt;"",LEFT('Anterior-TXT'!A1633,15),"")</f>
        <v/>
      </c>
      <c r="B1612" s="11" t="str">
        <f>IF('Anterior-TXT'!A1633&lt;&gt;"",RIGHT(LEFT('Anterior-TXT'!A1633,51),34),"")</f>
        <v/>
      </c>
      <c r="C1612" s="12" t="str">
        <f>IF('Anterior-TXT'!A1633&lt;&gt;"",VALUE(RIGHT(LEFT('Anterior-TXT'!A1633,75),23)),"")</f>
        <v/>
      </c>
      <c r="D1612" s="11" t="str">
        <f>IF('Anterior-TXT'!A1633&lt;&gt;"",RIGHT(LEFT('Anterior-TXT'!A1633,77),1),"")</f>
        <v/>
      </c>
      <c r="E1612" s="13" t="str">
        <f>IF('Anterior-TXT'!A1633&lt;&gt;"",IF(MOD(VALUE(LEFT(A1612,1)),2)=1,IF(D1612="D",C1612,-C1612),IF(D1612="C",C1612,-C1612)),"")</f>
        <v/>
      </c>
    </row>
    <row r="1613" spans="1:5" x14ac:dyDescent="0.2">
      <c r="A1613" s="11" t="str">
        <f>IF('Anterior-TXT'!A1634&lt;&gt;"",LEFT('Anterior-TXT'!A1634,15),"")</f>
        <v/>
      </c>
      <c r="B1613" s="11" t="str">
        <f>IF('Anterior-TXT'!A1634&lt;&gt;"",RIGHT(LEFT('Anterior-TXT'!A1634,51),34),"")</f>
        <v/>
      </c>
      <c r="C1613" s="12" t="str">
        <f>IF('Anterior-TXT'!A1634&lt;&gt;"",VALUE(RIGHT(LEFT('Anterior-TXT'!A1634,75),23)),"")</f>
        <v/>
      </c>
      <c r="D1613" s="11" t="str">
        <f>IF('Anterior-TXT'!A1634&lt;&gt;"",RIGHT(LEFT('Anterior-TXT'!A1634,77),1),"")</f>
        <v/>
      </c>
      <c r="E1613" s="13" t="str">
        <f>IF('Anterior-TXT'!A1634&lt;&gt;"",IF(MOD(VALUE(LEFT(A1613,1)),2)=1,IF(D1613="D",C1613,-C1613),IF(D1613="C",C1613,-C1613)),"")</f>
        <v/>
      </c>
    </row>
    <row r="1614" spans="1:5" x14ac:dyDescent="0.2">
      <c r="A1614" s="11" t="str">
        <f>IF('Anterior-TXT'!A1635&lt;&gt;"",LEFT('Anterior-TXT'!A1635,15),"")</f>
        <v/>
      </c>
      <c r="B1614" s="11" t="str">
        <f>IF('Anterior-TXT'!A1635&lt;&gt;"",RIGHT(LEFT('Anterior-TXT'!A1635,51),34),"")</f>
        <v/>
      </c>
      <c r="C1614" s="12" t="str">
        <f>IF('Anterior-TXT'!A1635&lt;&gt;"",VALUE(RIGHT(LEFT('Anterior-TXT'!A1635,75),23)),"")</f>
        <v/>
      </c>
      <c r="D1614" s="11" t="str">
        <f>IF('Anterior-TXT'!A1635&lt;&gt;"",RIGHT(LEFT('Anterior-TXT'!A1635,77),1),"")</f>
        <v/>
      </c>
      <c r="E1614" s="13" t="str">
        <f>IF('Anterior-TXT'!A1635&lt;&gt;"",IF(MOD(VALUE(LEFT(A1614,1)),2)=1,IF(D1614="D",C1614,-C1614),IF(D1614="C",C1614,-C1614)),"")</f>
        <v/>
      </c>
    </row>
    <row r="1615" spans="1:5" x14ac:dyDescent="0.2">
      <c r="A1615" s="11" t="str">
        <f>IF('Anterior-TXT'!A1636&lt;&gt;"",LEFT('Anterior-TXT'!A1636,15),"")</f>
        <v/>
      </c>
      <c r="B1615" s="11" t="str">
        <f>IF('Anterior-TXT'!A1636&lt;&gt;"",RIGHT(LEFT('Anterior-TXT'!A1636,51),34),"")</f>
        <v/>
      </c>
      <c r="C1615" s="12" t="str">
        <f>IF('Anterior-TXT'!A1636&lt;&gt;"",VALUE(RIGHT(LEFT('Anterior-TXT'!A1636,75),23)),"")</f>
        <v/>
      </c>
      <c r="D1615" s="11" t="str">
        <f>IF('Anterior-TXT'!A1636&lt;&gt;"",RIGHT(LEFT('Anterior-TXT'!A1636,77),1),"")</f>
        <v/>
      </c>
      <c r="E1615" s="13" t="str">
        <f>IF('Anterior-TXT'!A1636&lt;&gt;"",IF(MOD(VALUE(LEFT(A1615,1)),2)=1,IF(D1615="D",C1615,-C1615),IF(D1615="C",C1615,-C1615)),"")</f>
        <v/>
      </c>
    </row>
    <row r="1616" spans="1:5" x14ac:dyDescent="0.2">
      <c r="A1616" s="11" t="str">
        <f>IF('Anterior-TXT'!A1637&lt;&gt;"",LEFT('Anterior-TXT'!A1637,15),"")</f>
        <v/>
      </c>
      <c r="B1616" s="11" t="str">
        <f>IF('Anterior-TXT'!A1637&lt;&gt;"",RIGHT(LEFT('Anterior-TXT'!A1637,51),34),"")</f>
        <v/>
      </c>
      <c r="C1616" s="12" t="str">
        <f>IF('Anterior-TXT'!A1637&lt;&gt;"",VALUE(RIGHT(LEFT('Anterior-TXT'!A1637,75),23)),"")</f>
        <v/>
      </c>
      <c r="D1616" s="11" t="str">
        <f>IF('Anterior-TXT'!A1637&lt;&gt;"",RIGHT(LEFT('Anterior-TXT'!A1637,77),1),"")</f>
        <v/>
      </c>
      <c r="E1616" s="13" t="str">
        <f>IF('Anterior-TXT'!A1637&lt;&gt;"",IF(MOD(VALUE(LEFT(A1616,1)),2)=1,IF(D1616="D",C1616,-C1616),IF(D1616="C",C1616,-C1616)),"")</f>
        <v/>
      </c>
    </row>
    <row r="1617" spans="1:5" x14ac:dyDescent="0.2">
      <c r="A1617" s="11" t="str">
        <f>IF('Anterior-TXT'!A1638&lt;&gt;"",LEFT('Anterior-TXT'!A1638,15),"")</f>
        <v/>
      </c>
      <c r="B1617" s="11" t="str">
        <f>IF('Anterior-TXT'!A1638&lt;&gt;"",RIGHT(LEFT('Anterior-TXT'!A1638,51),34),"")</f>
        <v/>
      </c>
      <c r="C1617" s="12" t="str">
        <f>IF('Anterior-TXT'!A1638&lt;&gt;"",VALUE(RIGHT(LEFT('Anterior-TXT'!A1638,75),23)),"")</f>
        <v/>
      </c>
      <c r="D1617" s="11" t="str">
        <f>IF('Anterior-TXT'!A1638&lt;&gt;"",RIGHT(LEFT('Anterior-TXT'!A1638,77),1),"")</f>
        <v/>
      </c>
      <c r="E1617" s="13" t="str">
        <f>IF('Anterior-TXT'!A1638&lt;&gt;"",IF(MOD(VALUE(LEFT(A1617,1)),2)=1,IF(D1617="D",C1617,-C1617),IF(D1617="C",C1617,-C1617)),"")</f>
        <v/>
      </c>
    </row>
    <row r="1618" spans="1:5" x14ac:dyDescent="0.2">
      <c r="A1618" s="11" t="str">
        <f>IF('Anterior-TXT'!A1639&lt;&gt;"",LEFT('Anterior-TXT'!A1639,15),"")</f>
        <v/>
      </c>
      <c r="B1618" s="11" t="str">
        <f>IF('Anterior-TXT'!A1639&lt;&gt;"",RIGHT(LEFT('Anterior-TXT'!A1639,51),34),"")</f>
        <v/>
      </c>
      <c r="C1618" s="12" t="str">
        <f>IF('Anterior-TXT'!A1639&lt;&gt;"",VALUE(RIGHT(LEFT('Anterior-TXT'!A1639,75),23)),"")</f>
        <v/>
      </c>
      <c r="D1618" s="11" t="str">
        <f>IF('Anterior-TXT'!A1639&lt;&gt;"",RIGHT(LEFT('Anterior-TXT'!A1639,77),1),"")</f>
        <v/>
      </c>
      <c r="E1618" s="13" t="str">
        <f>IF('Anterior-TXT'!A1639&lt;&gt;"",IF(MOD(VALUE(LEFT(A1618,1)),2)=1,IF(D1618="D",C1618,-C1618),IF(D1618="C",C1618,-C1618)),"")</f>
        <v/>
      </c>
    </row>
    <row r="1619" spans="1:5" x14ac:dyDescent="0.2">
      <c r="A1619" s="11" t="str">
        <f>IF('Anterior-TXT'!A1640&lt;&gt;"",LEFT('Anterior-TXT'!A1640,15),"")</f>
        <v/>
      </c>
      <c r="B1619" s="11" t="str">
        <f>IF('Anterior-TXT'!A1640&lt;&gt;"",RIGHT(LEFT('Anterior-TXT'!A1640,51),34),"")</f>
        <v/>
      </c>
      <c r="C1619" s="12" t="str">
        <f>IF('Anterior-TXT'!A1640&lt;&gt;"",VALUE(RIGHT(LEFT('Anterior-TXT'!A1640,75),23)),"")</f>
        <v/>
      </c>
      <c r="D1619" s="11" t="str">
        <f>IF('Anterior-TXT'!A1640&lt;&gt;"",RIGHT(LEFT('Anterior-TXT'!A1640,77),1),"")</f>
        <v/>
      </c>
      <c r="E1619" s="13" t="str">
        <f>IF('Anterior-TXT'!A1640&lt;&gt;"",IF(MOD(VALUE(LEFT(A1619,1)),2)=1,IF(D1619="D",C1619,-C1619),IF(D1619="C",C1619,-C1619)),"")</f>
        <v/>
      </c>
    </row>
    <row r="1620" spans="1:5" x14ac:dyDescent="0.2">
      <c r="A1620" s="11" t="str">
        <f>IF('Anterior-TXT'!A1641&lt;&gt;"",LEFT('Anterior-TXT'!A1641,15),"")</f>
        <v/>
      </c>
      <c r="B1620" s="11" t="str">
        <f>IF('Anterior-TXT'!A1641&lt;&gt;"",RIGHT(LEFT('Anterior-TXT'!A1641,51),34),"")</f>
        <v/>
      </c>
      <c r="C1620" s="12" t="str">
        <f>IF('Anterior-TXT'!A1641&lt;&gt;"",VALUE(RIGHT(LEFT('Anterior-TXT'!A1641,75),23)),"")</f>
        <v/>
      </c>
      <c r="D1620" s="11" t="str">
        <f>IF('Anterior-TXT'!A1641&lt;&gt;"",RIGHT(LEFT('Anterior-TXT'!A1641,77),1),"")</f>
        <v/>
      </c>
      <c r="E1620" s="13" t="str">
        <f>IF('Anterior-TXT'!A1641&lt;&gt;"",IF(MOD(VALUE(LEFT(A1620,1)),2)=1,IF(D1620="D",C1620,-C1620),IF(D1620="C",C1620,-C1620)),"")</f>
        <v/>
      </c>
    </row>
    <row r="1621" spans="1:5" x14ac:dyDescent="0.2">
      <c r="A1621" s="11" t="str">
        <f>IF('Anterior-TXT'!A1642&lt;&gt;"",LEFT('Anterior-TXT'!A1642,15),"")</f>
        <v/>
      </c>
      <c r="B1621" s="11" t="str">
        <f>IF('Anterior-TXT'!A1642&lt;&gt;"",RIGHT(LEFT('Anterior-TXT'!A1642,51),34),"")</f>
        <v/>
      </c>
      <c r="C1621" s="12" t="str">
        <f>IF('Anterior-TXT'!A1642&lt;&gt;"",VALUE(RIGHT(LEFT('Anterior-TXT'!A1642,75),23)),"")</f>
        <v/>
      </c>
      <c r="D1621" s="11" t="str">
        <f>IF('Anterior-TXT'!A1642&lt;&gt;"",RIGHT(LEFT('Anterior-TXT'!A1642,77),1),"")</f>
        <v/>
      </c>
      <c r="E1621" s="13" t="str">
        <f>IF('Anterior-TXT'!A1642&lt;&gt;"",IF(MOD(VALUE(LEFT(A1621,1)),2)=1,IF(D1621="D",C1621,-C1621),IF(D1621="C",C1621,-C1621)),"")</f>
        <v/>
      </c>
    </row>
    <row r="1622" spans="1:5" x14ac:dyDescent="0.2">
      <c r="A1622" s="11" t="str">
        <f>IF('Anterior-TXT'!A1643&lt;&gt;"",LEFT('Anterior-TXT'!A1643,15),"")</f>
        <v/>
      </c>
      <c r="B1622" s="11" t="str">
        <f>IF('Anterior-TXT'!A1643&lt;&gt;"",RIGHT(LEFT('Anterior-TXT'!A1643,51),34),"")</f>
        <v/>
      </c>
      <c r="C1622" s="12" t="str">
        <f>IF('Anterior-TXT'!A1643&lt;&gt;"",VALUE(RIGHT(LEFT('Anterior-TXT'!A1643,75),23)),"")</f>
        <v/>
      </c>
      <c r="D1622" s="11" t="str">
        <f>IF('Anterior-TXT'!A1643&lt;&gt;"",RIGHT(LEFT('Anterior-TXT'!A1643,77),1),"")</f>
        <v/>
      </c>
      <c r="E1622" s="13" t="str">
        <f>IF('Anterior-TXT'!A1643&lt;&gt;"",IF(MOD(VALUE(LEFT(A1622,1)),2)=1,IF(D1622="D",C1622,-C1622),IF(D1622="C",C1622,-C1622)),"")</f>
        <v/>
      </c>
    </row>
    <row r="1623" spans="1:5" x14ac:dyDescent="0.2">
      <c r="A1623" s="11" t="str">
        <f>IF('Anterior-TXT'!A1644&lt;&gt;"",LEFT('Anterior-TXT'!A1644,15),"")</f>
        <v/>
      </c>
      <c r="B1623" s="11" t="str">
        <f>IF('Anterior-TXT'!A1644&lt;&gt;"",RIGHT(LEFT('Anterior-TXT'!A1644,51),34),"")</f>
        <v/>
      </c>
      <c r="C1623" s="12" t="str">
        <f>IF('Anterior-TXT'!A1644&lt;&gt;"",VALUE(RIGHT(LEFT('Anterior-TXT'!A1644,75),23)),"")</f>
        <v/>
      </c>
      <c r="D1623" s="11" t="str">
        <f>IF('Anterior-TXT'!A1644&lt;&gt;"",RIGHT(LEFT('Anterior-TXT'!A1644,77),1),"")</f>
        <v/>
      </c>
      <c r="E1623" s="13" t="str">
        <f>IF('Anterior-TXT'!A1644&lt;&gt;"",IF(MOD(VALUE(LEFT(A1623,1)),2)=1,IF(D1623="D",C1623,-C1623),IF(D1623="C",C1623,-C1623)),"")</f>
        <v/>
      </c>
    </row>
    <row r="1624" spans="1:5" x14ac:dyDescent="0.2">
      <c r="A1624" s="11" t="str">
        <f>IF('Anterior-TXT'!A1645&lt;&gt;"",LEFT('Anterior-TXT'!A1645,15),"")</f>
        <v/>
      </c>
      <c r="B1624" s="11" t="str">
        <f>IF('Anterior-TXT'!A1645&lt;&gt;"",RIGHT(LEFT('Anterior-TXT'!A1645,51),34),"")</f>
        <v/>
      </c>
      <c r="C1624" s="12" t="str">
        <f>IF('Anterior-TXT'!A1645&lt;&gt;"",VALUE(RIGHT(LEFT('Anterior-TXT'!A1645,75),23)),"")</f>
        <v/>
      </c>
      <c r="D1624" s="11" t="str">
        <f>IF('Anterior-TXT'!A1645&lt;&gt;"",RIGHT(LEFT('Anterior-TXT'!A1645,77),1),"")</f>
        <v/>
      </c>
      <c r="E1624" s="13" t="str">
        <f>IF('Anterior-TXT'!A1645&lt;&gt;"",IF(MOD(VALUE(LEFT(A1624,1)),2)=1,IF(D1624="D",C1624,-C1624),IF(D1624="C",C1624,-C1624)),"")</f>
        <v/>
      </c>
    </row>
    <row r="1625" spans="1:5" x14ac:dyDescent="0.2">
      <c r="A1625" s="11" t="str">
        <f>IF('Anterior-TXT'!A1646&lt;&gt;"",LEFT('Anterior-TXT'!A1646,15),"")</f>
        <v/>
      </c>
      <c r="B1625" s="11" t="str">
        <f>IF('Anterior-TXT'!A1646&lt;&gt;"",RIGHT(LEFT('Anterior-TXT'!A1646,51),34),"")</f>
        <v/>
      </c>
      <c r="C1625" s="12" t="str">
        <f>IF('Anterior-TXT'!A1646&lt;&gt;"",VALUE(RIGHT(LEFT('Anterior-TXT'!A1646,75),23)),"")</f>
        <v/>
      </c>
      <c r="D1625" s="11" t="str">
        <f>IF('Anterior-TXT'!A1646&lt;&gt;"",RIGHT(LEFT('Anterior-TXT'!A1646,77),1),"")</f>
        <v/>
      </c>
      <c r="E1625" s="13" t="str">
        <f>IF('Anterior-TXT'!A1646&lt;&gt;"",IF(MOD(VALUE(LEFT(A1625,1)),2)=1,IF(D1625="D",C1625,-C1625),IF(D1625="C",C1625,-C1625)),"")</f>
        <v/>
      </c>
    </row>
    <row r="1626" spans="1:5" x14ac:dyDescent="0.2">
      <c r="A1626" s="11" t="str">
        <f>IF('Anterior-TXT'!A1647&lt;&gt;"",LEFT('Anterior-TXT'!A1647,15),"")</f>
        <v/>
      </c>
      <c r="B1626" s="11" t="str">
        <f>IF('Anterior-TXT'!A1647&lt;&gt;"",RIGHT(LEFT('Anterior-TXT'!A1647,51),34),"")</f>
        <v/>
      </c>
      <c r="C1626" s="12" t="str">
        <f>IF('Anterior-TXT'!A1647&lt;&gt;"",VALUE(RIGHT(LEFT('Anterior-TXT'!A1647,75),23)),"")</f>
        <v/>
      </c>
      <c r="D1626" s="11" t="str">
        <f>IF('Anterior-TXT'!A1647&lt;&gt;"",RIGHT(LEFT('Anterior-TXT'!A1647,77),1),"")</f>
        <v/>
      </c>
      <c r="E1626" s="13" t="str">
        <f>IF('Anterior-TXT'!A1647&lt;&gt;"",IF(MOD(VALUE(LEFT(A1626,1)),2)=1,IF(D1626="D",C1626,-C1626),IF(D1626="C",C1626,-C1626)),"")</f>
        <v/>
      </c>
    </row>
    <row r="1627" spans="1:5" x14ac:dyDescent="0.2">
      <c r="A1627" s="11" t="str">
        <f>IF('Anterior-TXT'!A1648&lt;&gt;"",LEFT('Anterior-TXT'!A1648,15),"")</f>
        <v/>
      </c>
      <c r="B1627" s="11" t="str">
        <f>IF('Anterior-TXT'!A1648&lt;&gt;"",RIGHT(LEFT('Anterior-TXT'!A1648,51),34),"")</f>
        <v/>
      </c>
      <c r="C1627" s="12" t="str">
        <f>IF('Anterior-TXT'!A1648&lt;&gt;"",VALUE(RIGHT(LEFT('Anterior-TXT'!A1648,75),23)),"")</f>
        <v/>
      </c>
      <c r="D1627" s="11" t="str">
        <f>IF('Anterior-TXT'!A1648&lt;&gt;"",RIGHT(LEFT('Anterior-TXT'!A1648,77),1),"")</f>
        <v/>
      </c>
      <c r="E1627" s="13" t="str">
        <f>IF('Anterior-TXT'!A1648&lt;&gt;"",IF(MOD(VALUE(LEFT(A1627,1)),2)=1,IF(D1627="D",C1627,-C1627),IF(D1627="C",C1627,-C1627)),"")</f>
        <v/>
      </c>
    </row>
    <row r="1628" spans="1:5" x14ac:dyDescent="0.2">
      <c r="A1628" s="11" t="str">
        <f>IF('Anterior-TXT'!A1649&lt;&gt;"",LEFT('Anterior-TXT'!A1649,15),"")</f>
        <v/>
      </c>
      <c r="B1628" s="11" t="str">
        <f>IF('Anterior-TXT'!A1649&lt;&gt;"",RIGHT(LEFT('Anterior-TXT'!A1649,51),34),"")</f>
        <v/>
      </c>
      <c r="C1628" s="12" t="str">
        <f>IF('Anterior-TXT'!A1649&lt;&gt;"",VALUE(RIGHT(LEFT('Anterior-TXT'!A1649,75),23)),"")</f>
        <v/>
      </c>
      <c r="D1628" s="11" t="str">
        <f>IF('Anterior-TXT'!A1649&lt;&gt;"",RIGHT(LEFT('Anterior-TXT'!A1649,77),1),"")</f>
        <v/>
      </c>
      <c r="E1628" s="13" t="str">
        <f>IF('Anterior-TXT'!A1649&lt;&gt;"",IF(MOD(VALUE(LEFT(A1628,1)),2)=1,IF(D1628="D",C1628,-C1628),IF(D1628="C",C1628,-C1628)),"")</f>
        <v/>
      </c>
    </row>
    <row r="1629" spans="1:5" x14ac:dyDescent="0.2">
      <c r="A1629" s="11" t="str">
        <f>IF('Anterior-TXT'!A1650&lt;&gt;"",LEFT('Anterior-TXT'!A1650,15),"")</f>
        <v/>
      </c>
      <c r="B1629" s="11" t="str">
        <f>IF('Anterior-TXT'!A1650&lt;&gt;"",RIGHT(LEFT('Anterior-TXT'!A1650,51),34),"")</f>
        <v/>
      </c>
      <c r="C1629" s="12" t="str">
        <f>IF('Anterior-TXT'!A1650&lt;&gt;"",VALUE(RIGHT(LEFT('Anterior-TXT'!A1650,75),23)),"")</f>
        <v/>
      </c>
      <c r="D1629" s="11" t="str">
        <f>IF('Anterior-TXT'!A1650&lt;&gt;"",RIGHT(LEFT('Anterior-TXT'!A1650,77),1),"")</f>
        <v/>
      </c>
      <c r="E1629" s="13" t="str">
        <f>IF('Anterior-TXT'!A1650&lt;&gt;"",IF(MOD(VALUE(LEFT(A1629,1)),2)=1,IF(D1629="D",C1629,-C1629),IF(D1629="C",C1629,-C1629)),"")</f>
        <v/>
      </c>
    </row>
    <row r="1630" spans="1:5" x14ac:dyDescent="0.2">
      <c r="A1630" s="11" t="str">
        <f>IF('Anterior-TXT'!A1651&lt;&gt;"",LEFT('Anterior-TXT'!A1651,15),"")</f>
        <v/>
      </c>
      <c r="B1630" s="11" t="str">
        <f>IF('Anterior-TXT'!A1651&lt;&gt;"",RIGHT(LEFT('Anterior-TXT'!A1651,51),34),"")</f>
        <v/>
      </c>
      <c r="C1630" s="12" t="str">
        <f>IF('Anterior-TXT'!A1651&lt;&gt;"",VALUE(RIGHT(LEFT('Anterior-TXT'!A1651,75),23)),"")</f>
        <v/>
      </c>
      <c r="D1630" s="11" t="str">
        <f>IF('Anterior-TXT'!A1651&lt;&gt;"",RIGHT(LEFT('Anterior-TXT'!A1651,77),1),"")</f>
        <v/>
      </c>
      <c r="E1630" s="13" t="str">
        <f>IF('Anterior-TXT'!A1651&lt;&gt;"",IF(MOD(VALUE(LEFT(A1630,1)),2)=1,IF(D1630="D",C1630,-C1630),IF(D1630="C",C1630,-C1630)),"")</f>
        <v/>
      </c>
    </row>
    <row r="1631" spans="1:5" x14ac:dyDescent="0.2">
      <c r="A1631" s="11" t="str">
        <f>IF('Anterior-TXT'!A1652&lt;&gt;"",LEFT('Anterior-TXT'!A1652,15),"")</f>
        <v/>
      </c>
      <c r="B1631" s="11" t="str">
        <f>IF('Anterior-TXT'!A1652&lt;&gt;"",RIGHT(LEFT('Anterior-TXT'!A1652,51),34),"")</f>
        <v/>
      </c>
      <c r="C1631" s="12" t="str">
        <f>IF('Anterior-TXT'!A1652&lt;&gt;"",VALUE(RIGHT(LEFT('Anterior-TXT'!A1652,75),23)),"")</f>
        <v/>
      </c>
      <c r="D1631" s="11" t="str">
        <f>IF('Anterior-TXT'!A1652&lt;&gt;"",RIGHT(LEFT('Anterior-TXT'!A1652,77),1),"")</f>
        <v/>
      </c>
      <c r="E1631" s="13" t="str">
        <f>IF('Anterior-TXT'!A1652&lt;&gt;"",IF(MOD(VALUE(LEFT(A1631,1)),2)=1,IF(D1631="D",C1631,-C1631),IF(D1631="C",C1631,-C1631)),"")</f>
        <v/>
      </c>
    </row>
    <row r="1632" spans="1:5" x14ac:dyDescent="0.2">
      <c r="A1632" s="11" t="str">
        <f>IF('Anterior-TXT'!A1653&lt;&gt;"",LEFT('Anterior-TXT'!A1653,15),"")</f>
        <v/>
      </c>
      <c r="B1632" s="11" t="str">
        <f>IF('Anterior-TXT'!A1653&lt;&gt;"",RIGHT(LEFT('Anterior-TXT'!A1653,51),34),"")</f>
        <v/>
      </c>
      <c r="C1632" s="12" t="str">
        <f>IF('Anterior-TXT'!A1653&lt;&gt;"",VALUE(RIGHT(LEFT('Anterior-TXT'!A1653,75),23)),"")</f>
        <v/>
      </c>
      <c r="D1632" s="11" t="str">
        <f>IF('Anterior-TXT'!A1653&lt;&gt;"",RIGHT(LEFT('Anterior-TXT'!A1653,77),1),"")</f>
        <v/>
      </c>
      <c r="E1632" s="13" t="str">
        <f>IF('Anterior-TXT'!A1653&lt;&gt;"",IF(MOD(VALUE(LEFT(A1632,1)),2)=1,IF(D1632="D",C1632,-C1632),IF(D1632="C",C1632,-C1632)),"")</f>
        <v/>
      </c>
    </row>
    <row r="1633" spans="1:5" x14ac:dyDescent="0.2">
      <c r="A1633" s="11" t="str">
        <f>IF('Anterior-TXT'!A1654&lt;&gt;"",LEFT('Anterior-TXT'!A1654,15),"")</f>
        <v/>
      </c>
      <c r="B1633" s="11" t="str">
        <f>IF('Anterior-TXT'!A1654&lt;&gt;"",RIGHT(LEFT('Anterior-TXT'!A1654,51),34),"")</f>
        <v/>
      </c>
      <c r="C1633" s="12" t="str">
        <f>IF('Anterior-TXT'!A1654&lt;&gt;"",VALUE(RIGHT(LEFT('Anterior-TXT'!A1654,75),23)),"")</f>
        <v/>
      </c>
      <c r="D1633" s="11" t="str">
        <f>IF('Anterior-TXT'!A1654&lt;&gt;"",RIGHT(LEFT('Anterior-TXT'!A1654,77),1),"")</f>
        <v/>
      </c>
      <c r="E1633" s="13" t="str">
        <f>IF('Anterior-TXT'!A1654&lt;&gt;"",IF(MOD(VALUE(LEFT(A1633,1)),2)=1,IF(D1633="D",C1633,-C1633),IF(D1633="C",C1633,-C1633)),"")</f>
        <v/>
      </c>
    </row>
    <row r="1634" spans="1:5" x14ac:dyDescent="0.2">
      <c r="A1634" s="11" t="str">
        <f>IF('Anterior-TXT'!A1655&lt;&gt;"",LEFT('Anterior-TXT'!A1655,15),"")</f>
        <v/>
      </c>
      <c r="B1634" s="11" t="str">
        <f>IF('Anterior-TXT'!A1655&lt;&gt;"",RIGHT(LEFT('Anterior-TXT'!A1655,51),34),"")</f>
        <v/>
      </c>
      <c r="C1634" s="12" t="str">
        <f>IF('Anterior-TXT'!A1655&lt;&gt;"",VALUE(RIGHT(LEFT('Anterior-TXT'!A1655,75),23)),"")</f>
        <v/>
      </c>
      <c r="D1634" s="11" t="str">
        <f>IF('Anterior-TXT'!A1655&lt;&gt;"",RIGHT(LEFT('Anterior-TXT'!A1655,77),1),"")</f>
        <v/>
      </c>
      <c r="E1634" s="13" t="str">
        <f>IF('Anterior-TXT'!A1655&lt;&gt;"",IF(MOD(VALUE(LEFT(A1634,1)),2)=1,IF(D1634="D",C1634,-C1634),IF(D1634="C",C1634,-C1634)),"")</f>
        <v/>
      </c>
    </row>
    <row r="1635" spans="1:5" x14ac:dyDescent="0.2">
      <c r="A1635" s="11" t="str">
        <f>IF('Anterior-TXT'!A1656&lt;&gt;"",LEFT('Anterior-TXT'!A1656,15),"")</f>
        <v/>
      </c>
      <c r="B1635" s="11" t="str">
        <f>IF('Anterior-TXT'!A1656&lt;&gt;"",RIGHT(LEFT('Anterior-TXT'!A1656,51),34),"")</f>
        <v/>
      </c>
      <c r="C1635" s="12" t="str">
        <f>IF('Anterior-TXT'!A1656&lt;&gt;"",VALUE(RIGHT(LEFT('Anterior-TXT'!A1656,75),23)),"")</f>
        <v/>
      </c>
      <c r="D1635" s="11" t="str">
        <f>IF('Anterior-TXT'!A1656&lt;&gt;"",RIGHT(LEFT('Anterior-TXT'!A1656,77),1),"")</f>
        <v/>
      </c>
      <c r="E1635" s="13" t="str">
        <f>IF('Anterior-TXT'!A1656&lt;&gt;"",IF(MOD(VALUE(LEFT(A1635,1)),2)=1,IF(D1635="D",C1635,-C1635),IF(D1635="C",C1635,-C1635)),"")</f>
        <v/>
      </c>
    </row>
    <row r="1636" spans="1:5" x14ac:dyDescent="0.2">
      <c r="A1636" s="11" t="str">
        <f>IF('Anterior-TXT'!A1657&lt;&gt;"",LEFT('Anterior-TXT'!A1657,15),"")</f>
        <v/>
      </c>
      <c r="B1636" s="11" t="str">
        <f>IF('Anterior-TXT'!A1657&lt;&gt;"",RIGHT(LEFT('Anterior-TXT'!A1657,51),34),"")</f>
        <v/>
      </c>
      <c r="C1636" s="12" t="str">
        <f>IF('Anterior-TXT'!A1657&lt;&gt;"",VALUE(RIGHT(LEFT('Anterior-TXT'!A1657,75),23)),"")</f>
        <v/>
      </c>
      <c r="D1636" s="11" t="str">
        <f>IF('Anterior-TXT'!A1657&lt;&gt;"",RIGHT(LEFT('Anterior-TXT'!A1657,77),1),"")</f>
        <v/>
      </c>
      <c r="E1636" s="13" t="str">
        <f>IF('Anterior-TXT'!A1657&lt;&gt;"",IF(MOD(VALUE(LEFT(A1636,1)),2)=1,IF(D1636="D",C1636,-C1636),IF(D1636="C",C1636,-C1636)),"")</f>
        <v/>
      </c>
    </row>
    <row r="1637" spans="1:5" x14ac:dyDescent="0.2">
      <c r="A1637" s="11" t="str">
        <f>IF('Anterior-TXT'!A1658&lt;&gt;"",LEFT('Anterior-TXT'!A1658,15),"")</f>
        <v/>
      </c>
      <c r="B1637" s="11" t="str">
        <f>IF('Anterior-TXT'!A1658&lt;&gt;"",RIGHT(LEFT('Anterior-TXT'!A1658,51),34),"")</f>
        <v/>
      </c>
      <c r="C1637" s="12" t="str">
        <f>IF('Anterior-TXT'!A1658&lt;&gt;"",VALUE(RIGHT(LEFT('Anterior-TXT'!A1658,75),23)),"")</f>
        <v/>
      </c>
      <c r="D1637" s="11" t="str">
        <f>IF('Anterior-TXT'!A1658&lt;&gt;"",RIGHT(LEFT('Anterior-TXT'!A1658,77),1),"")</f>
        <v/>
      </c>
      <c r="E1637" s="13" t="str">
        <f>IF('Anterior-TXT'!A1658&lt;&gt;"",IF(MOD(VALUE(LEFT(A1637,1)),2)=1,IF(D1637="D",C1637,-C1637),IF(D1637="C",C1637,-C1637)),"")</f>
        <v/>
      </c>
    </row>
    <row r="1638" spans="1:5" x14ac:dyDescent="0.2">
      <c r="A1638" s="11" t="str">
        <f>IF('Anterior-TXT'!A1659&lt;&gt;"",LEFT('Anterior-TXT'!A1659,15),"")</f>
        <v/>
      </c>
      <c r="B1638" s="11" t="str">
        <f>IF('Anterior-TXT'!A1659&lt;&gt;"",RIGHT(LEFT('Anterior-TXT'!A1659,51),34),"")</f>
        <v/>
      </c>
      <c r="C1638" s="12" t="str">
        <f>IF('Anterior-TXT'!A1659&lt;&gt;"",VALUE(RIGHT(LEFT('Anterior-TXT'!A1659,75),23)),"")</f>
        <v/>
      </c>
      <c r="D1638" s="11" t="str">
        <f>IF('Anterior-TXT'!A1659&lt;&gt;"",RIGHT(LEFT('Anterior-TXT'!A1659,77),1),"")</f>
        <v/>
      </c>
      <c r="E1638" s="13" t="str">
        <f>IF('Anterior-TXT'!A1659&lt;&gt;"",IF(MOD(VALUE(LEFT(A1638,1)),2)=1,IF(D1638="D",C1638,-C1638),IF(D1638="C",C1638,-C1638)),"")</f>
        <v/>
      </c>
    </row>
    <row r="1639" spans="1:5" x14ac:dyDescent="0.2">
      <c r="A1639" s="11" t="str">
        <f>IF('Anterior-TXT'!A1660&lt;&gt;"",LEFT('Anterior-TXT'!A1660,15),"")</f>
        <v/>
      </c>
      <c r="B1639" s="11" t="str">
        <f>IF('Anterior-TXT'!A1660&lt;&gt;"",RIGHT(LEFT('Anterior-TXT'!A1660,51),34),"")</f>
        <v/>
      </c>
      <c r="C1639" s="12" t="str">
        <f>IF('Anterior-TXT'!A1660&lt;&gt;"",VALUE(RIGHT(LEFT('Anterior-TXT'!A1660,75),23)),"")</f>
        <v/>
      </c>
      <c r="D1639" s="11" t="str">
        <f>IF('Anterior-TXT'!A1660&lt;&gt;"",RIGHT(LEFT('Anterior-TXT'!A1660,77),1),"")</f>
        <v/>
      </c>
      <c r="E1639" s="13" t="str">
        <f>IF('Anterior-TXT'!A1660&lt;&gt;"",IF(MOD(VALUE(LEFT(A1639,1)),2)=1,IF(D1639="D",C1639,-C1639),IF(D1639="C",C1639,-C1639)),"")</f>
        <v/>
      </c>
    </row>
    <row r="1640" spans="1:5" x14ac:dyDescent="0.2">
      <c r="A1640" s="11" t="str">
        <f>IF('Anterior-TXT'!A1661&lt;&gt;"",LEFT('Anterior-TXT'!A1661,15),"")</f>
        <v/>
      </c>
      <c r="B1640" s="11" t="str">
        <f>IF('Anterior-TXT'!A1661&lt;&gt;"",RIGHT(LEFT('Anterior-TXT'!A1661,51),34),"")</f>
        <v/>
      </c>
      <c r="C1640" s="12" t="str">
        <f>IF('Anterior-TXT'!A1661&lt;&gt;"",VALUE(RIGHT(LEFT('Anterior-TXT'!A1661,75),23)),"")</f>
        <v/>
      </c>
      <c r="D1640" s="11" t="str">
        <f>IF('Anterior-TXT'!A1661&lt;&gt;"",RIGHT(LEFT('Anterior-TXT'!A1661,77),1),"")</f>
        <v/>
      </c>
      <c r="E1640" s="13" t="str">
        <f>IF('Anterior-TXT'!A1661&lt;&gt;"",IF(MOD(VALUE(LEFT(A1640,1)),2)=1,IF(D1640="D",C1640,-C1640),IF(D1640="C",C1640,-C1640)),"")</f>
        <v/>
      </c>
    </row>
    <row r="1641" spans="1:5" x14ac:dyDescent="0.2">
      <c r="A1641" s="11" t="str">
        <f>IF('Anterior-TXT'!A1662&lt;&gt;"",LEFT('Anterior-TXT'!A1662,15),"")</f>
        <v/>
      </c>
      <c r="B1641" s="11" t="str">
        <f>IF('Anterior-TXT'!A1662&lt;&gt;"",RIGHT(LEFT('Anterior-TXT'!A1662,51),34),"")</f>
        <v/>
      </c>
      <c r="C1641" s="12" t="str">
        <f>IF('Anterior-TXT'!A1662&lt;&gt;"",VALUE(RIGHT(LEFT('Anterior-TXT'!A1662,75),23)),"")</f>
        <v/>
      </c>
      <c r="D1641" s="11" t="str">
        <f>IF('Anterior-TXT'!A1662&lt;&gt;"",RIGHT(LEFT('Anterior-TXT'!A1662,77),1),"")</f>
        <v/>
      </c>
      <c r="E1641" s="13" t="str">
        <f>IF('Anterior-TXT'!A1662&lt;&gt;"",IF(MOD(VALUE(LEFT(A1641,1)),2)=1,IF(D1641="D",C1641,-C1641),IF(D1641="C",C1641,-C1641)),"")</f>
        <v/>
      </c>
    </row>
    <row r="1642" spans="1:5" x14ac:dyDescent="0.2">
      <c r="A1642" s="11" t="str">
        <f>IF('Anterior-TXT'!A1663&lt;&gt;"",LEFT('Anterior-TXT'!A1663,15),"")</f>
        <v/>
      </c>
      <c r="B1642" s="11" t="str">
        <f>IF('Anterior-TXT'!A1663&lt;&gt;"",RIGHT(LEFT('Anterior-TXT'!A1663,51),34),"")</f>
        <v/>
      </c>
      <c r="C1642" s="12" t="str">
        <f>IF('Anterior-TXT'!A1663&lt;&gt;"",VALUE(RIGHT(LEFT('Anterior-TXT'!A1663,75),23)),"")</f>
        <v/>
      </c>
      <c r="D1642" s="11" t="str">
        <f>IF('Anterior-TXT'!A1663&lt;&gt;"",RIGHT(LEFT('Anterior-TXT'!A1663,77),1),"")</f>
        <v/>
      </c>
      <c r="E1642" s="13" t="str">
        <f>IF('Anterior-TXT'!A1663&lt;&gt;"",IF(MOD(VALUE(LEFT(A1642,1)),2)=1,IF(D1642="D",C1642,-C1642),IF(D1642="C",C1642,-C1642)),"")</f>
        <v/>
      </c>
    </row>
    <row r="1643" spans="1:5" x14ac:dyDescent="0.2">
      <c r="A1643" s="11" t="str">
        <f>IF('Anterior-TXT'!A1664&lt;&gt;"",LEFT('Anterior-TXT'!A1664,15),"")</f>
        <v/>
      </c>
      <c r="B1643" s="11" t="str">
        <f>IF('Anterior-TXT'!A1664&lt;&gt;"",RIGHT(LEFT('Anterior-TXT'!A1664,51),34),"")</f>
        <v/>
      </c>
      <c r="C1643" s="12" t="str">
        <f>IF('Anterior-TXT'!A1664&lt;&gt;"",VALUE(RIGHT(LEFT('Anterior-TXT'!A1664,75),23)),"")</f>
        <v/>
      </c>
      <c r="D1643" s="11" t="str">
        <f>IF('Anterior-TXT'!A1664&lt;&gt;"",RIGHT(LEFT('Anterior-TXT'!A1664,77),1),"")</f>
        <v/>
      </c>
      <c r="E1643" s="13" t="str">
        <f>IF('Anterior-TXT'!A1664&lt;&gt;"",IF(MOD(VALUE(LEFT(A1643,1)),2)=1,IF(D1643="D",C1643,-C1643),IF(D1643="C",C1643,-C1643)),"")</f>
        <v/>
      </c>
    </row>
    <row r="1644" spans="1:5" x14ac:dyDescent="0.2">
      <c r="A1644" s="11" t="str">
        <f>IF('Anterior-TXT'!A1665&lt;&gt;"",LEFT('Anterior-TXT'!A1665,15),"")</f>
        <v/>
      </c>
      <c r="B1644" s="11" t="str">
        <f>IF('Anterior-TXT'!A1665&lt;&gt;"",RIGHT(LEFT('Anterior-TXT'!A1665,51),34),"")</f>
        <v/>
      </c>
      <c r="C1644" s="12" t="str">
        <f>IF('Anterior-TXT'!A1665&lt;&gt;"",VALUE(RIGHT(LEFT('Anterior-TXT'!A1665,75),23)),"")</f>
        <v/>
      </c>
      <c r="D1644" s="11" t="str">
        <f>IF('Anterior-TXT'!A1665&lt;&gt;"",RIGHT(LEFT('Anterior-TXT'!A1665,77),1),"")</f>
        <v/>
      </c>
      <c r="E1644" s="13" t="str">
        <f>IF('Anterior-TXT'!A1665&lt;&gt;"",IF(MOD(VALUE(LEFT(A1644,1)),2)=1,IF(D1644="D",C1644,-C1644),IF(D1644="C",C1644,-C1644)),"")</f>
        <v/>
      </c>
    </row>
    <row r="1645" spans="1:5" x14ac:dyDescent="0.2">
      <c r="A1645" s="11" t="str">
        <f>IF('Anterior-TXT'!A1666&lt;&gt;"",LEFT('Anterior-TXT'!A1666,15),"")</f>
        <v/>
      </c>
      <c r="B1645" s="11" t="str">
        <f>IF('Anterior-TXT'!A1666&lt;&gt;"",RIGHT(LEFT('Anterior-TXT'!A1666,51),34),"")</f>
        <v/>
      </c>
      <c r="C1645" s="12" t="str">
        <f>IF('Anterior-TXT'!A1666&lt;&gt;"",VALUE(RIGHT(LEFT('Anterior-TXT'!A1666,75),23)),"")</f>
        <v/>
      </c>
      <c r="D1645" s="11" t="str">
        <f>IF('Anterior-TXT'!A1666&lt;&gt;"",RIGHT(LEFT('Anterior-TXT'!A1666,77),1),"")</f>
        <v/>
      </c>
      <c r="E1645" s="13" t="str">
        <f>IF('Anterior-TXT'!A1666&lt;&gt;"",IF(MOD(VALUE(LEFT(A1645,1)),2)=1,IF(D1645="D",C1645,-C1645),IF(D1645="C",C1645,-C1645)),"")</f>
        <v/>
      </c>
    </row>
    <row r="1646" spans="1:5" x14ac:dyDescent="0.2">
      <c r="A1646" s="11" t="str">
        <f>IF('Anterior-TXT'!A1667&lt;&gt;"",LEFT('Anterior-TXT'!A1667,15),"")</f>
        <v/>
      </c>
      <c r="B1646" s="11" t="str">
        <f>IF('Anterior-TXT'!A1667&lt;&gt;"",RIGHT(LEFT('Anterior-TXT'!A1667,51),34),"")</f>
        <v/>
      </c>
      <c r="C1646" s="12" t="str">
        <f>IF('Anterior-TXT'!A1667&lt;&gt;"",VALUE(RIGHT(LEFT('Anterior-TXT'!A1667,75),23)),"")</f>
        <v/>
      </c>
      <c r="D1646" s="11" t="str">
        <f>IF('Anterior-TXT'!A1667&lt;&gt;"",RIGHT(LEFT('Anterior-TXT'!A1667,77),1),"")</f>
        <v/>
      </c>
      <c r="E1646" s="13" t="str">
        <f>IF('Anterior-TXT'!A1667&lt;&gt;"",IF(MOD(VALUE(LEFT(A1646,1)),2)=1,IF(D1646="D",C1646,-C1646),IF(D1646="C",C1646,-C1646)),"")</f>
        <v/>
      </c>
    </row>
    <row r="1647" spans="1:5" x14ac:dyDescent="0.2">
      <c r="A1647" s="11" t="str">
        <f>IF('Anterior-TXT'!A1668&lt;&gt;"",LEFT('Anterior-TXT'!A1668,15),"")</f>
        <v/>
      </c>
      <c r="B1647" s="11" t="str">
        <f>IF('Anterior-TXT'!A1668&lt;&gt;"",RIGHT(LEFT('Anterior-TXT'!A1668,51),34),"")</f>
        <v/>
      </c>
      <c r="C1647" s="12" t="str">
        <f>IF('Anterior-TXT'!A1668&lt;&gt;"",VALUE(RIGHT(LEFT('Anterior-TXT'!A1668,75),23)),"")</f>
        <v/>
      </c>
      <c r="D1647" s="11" t="str">
        <f>IF('Anterior-TXT'!A1668&lt;&gt;"",RIGHT(LEFT('Anterior-TXT'!A1668,77),1),"")</f>
        <v/>
      </c>
      <c r="E1647" s="13" t="str">
        <f>IF('Anterior-TXT'!A1668&lt;&gt;"",IF(MOD(VALUE(LEFT(A1647,1)),2)=1,IF(D1647="D",C1647,-C1647),IF(D1647="C",C1647,-C1647)),"")</f>
        <v/>
      </c>
    </row>
    <row r="1648" spans="1:5" x14ac:dyDescent="0.2">
      <c r="A1648" s="11" t="str">
        <f>IF('Anterior-TXT'!A1669&lt;&gt;"",LEFT('Anterior-TXT'!A1669,15),"")</f>
        <v/>
      </c>
      <c r="B1648" s="11" t="str">
        <f>IF('Anterior-TXT'!A1669&lt;&gt;"",RIGHT(LEFT('Anterior-TXT'!A1669,51),34),"")</f>
        <v/>
      </c>
      <c r="C1648" s="12" t="str">
        <f>IF('Anterior-TXT'!A1669&lt;&gt;"",VALUE(RIGHT(LEFT('Anterior-TXT'!A1669,75),23)),"")</f>
        <v/>
      </c>
      <c r="D1648" s="11" t="str">
        <f>IF('Anterior-TXT'!A1669&lt;&gt;"",RIGHT(LEFT('Anterior-TXT'!A1669,77),1),"")</f>
        <v/>
      </c>
      <c r="E1648" s="13" t="str">
        <f>IF('Anterior-TXT'!A1669&lt;&gt;"",IF(MOD(VALUE(LEFT(A1648,1)),2)=1,IF(D1648="D",C1648,-C1648),IF(D1648="C",C1648,-C1648)),"")</f>
        <v/>
      </c>
    </row>
    <row r="1649" spans="1:5" x14ac:dyDescent="0.2">
      <c r="A1649" s="11" t="str">
        <f>IF('Anterior-TXT'!A1670&lt;&gt;"",LEFT('Anterior-TXT'!A1670,15),"")</f>
        <v/>
      </c>
      <c r="B1649" s="11" t="str">
        <f>IF('Anterior-TXT'!A1670&lt;&gt;"",RIGHT(LEFT('Anterior-TXT'!A1670,51),34),"")</f>
        <v/>
      </c>
      <c r="C1649" s="12" t="str">
        <f>IF('Anterior-TXT'!A1670&lt;&gt;"",VALUE(RIGHT(LEFT('Anterior-TXT'!A1670,75),23)),"")</f>
        <v/>
      </c>
      <c r="D1649" s="11" t="str">
        <f>IF('Anterior-TXT'!A1670&lt;&gt;"",RIGHT(LEFT('Anterior-TXT'!A1670,77),1),"")</f>
        <v/>
      </c>
      <c r="E1649" s="13" t="str">
        <f>IF('Anterior-TXT'!A1670&lt;&gt;"",IF(MOD(VALUE(LEFT(A1649,1)),2)=1,IF(D1649="D",C1649,-C1649),IF(D1649="C",C1649,-C1649)),"")</f>
        <v/>
      </c>
    </row>
    <row r="1650" spans="1:5" x14ac:dyDescent="0.2">
      <c r="A1650" s="11" t="str">
        <f>IF('Anterior-TXT'!A1671&lt;&gt;"",LEFT('Anterior-TXT'!A1671,15),"")</f>
        <v/>
      </c>
      <c r="B1650" s="11" t="str">
        <f>IF('Anterior-TXT'!A1671&lt;&gt;"",RIGHT(LEFT('Anterior-TXT'!A1671,51),34),"")</f>
        <v/>
      </c>
      <c r="C1650" s="12" t="str">
        <f>IF('Anterior-TXT'!A1671&lt;&gt;"",VALUE(RIGHT(LEFT('Anterior-TXT'!A1671,75),23)),"")</f>
        <v/>
      </c>
      <c r="D1650" s="11" t="str">
        <f>IF('Anterior-TXT'!A1671&lt;&gt;"",RIGHT(LEFT('Anterior-TXT'!A1671,77),1),"")</f>
        <v/>
      </c>
      <c r="E1650" s="13" t="str">
        <f>IF('Anterior-TXT'!A1671&lt;&gt;"",IF(MOD(VALUE(LEFT(A1650,1)),2)=1,IF(D1650="D",C1650,-C1650),IF(D1650="C",C1650,-C1650)),"")</f>
        <v/>
      </c>
    </row>
    <row r="1651" spans="1:5" x14ac:dyDescent="0.2">
      <c r="A1651" s="11" t="str">
        <f>IF('Anterior-TXT'!A1672&lt;&gt;"",LEFT('Anterior-TXT'!A1672,15),"")</f>
        <v/>
      </c>
      <c r="B1651" s="11" t="str">
        <f>IF('Anterior-TXT'!A1672&lt;&gt;"",RIGHT(LEFT('Anterior-TXT'!A1672,51),34),"")</f>
        <v/>
      </c>
      <c r="C1651" s="12" t="str">
        <f>IF('Anterior-TXT'!A1672&lt;&gt;"",VALUE(RIGHT(LEFT('Anterior-TXT'!A1672,75),23)),"")</f>
        <v/>
      </c>
      <c r="D1651" s="11" t="str">
        <f>IF('Anterior-TXT'!A1672&lt;&gt;"",RIGHT(LEFT('Anterior-TXT'!A1672,77),1),"")</f>
        <v/>
      </c>
      <c r="E1651" s="13" t="str">
        <f>IF('Anterior-TXT'!A1672&lt;&gt;"",IF(MOD(VALUE(LEFT(A1651,1)),2)=1,IF(D1651="D",C1651,-C1651),IF(D1651="C",C1651,-C1651)),"")</f>
        <v/>
      </c>
    </row>
    <row r="1652" spans="1:5" x14ac:dyDescent="0.2">
      <c r="A1652" s="11" t="str">
        <f>IF('Anterior-TXT'!A1673&lt;&gt;"",LEFT('Anterior-TXT'!A1673,15),"")</f>
        <v/>
      </c>
      <c r="B1652" s="11" t="str">
        <f>IF('Anterior-TXT'!A1673&lt;&gt;"",RIGHT(LEFT('Anterior-TXT'!A1673,51),34),"")</f>
        <v/>
      </c>
      <c r="C1652" s="12" t="str">
        <f>IF('Anterior-TXT'!A1673&lt;&gt;"",VALUE(RIGHT(LEFT('Anterior-TXT'!A1673,75),23)),"")</f>
        <v/>
      </c>
      <c r="D1652" s="11" t="str">
        <f>IF('Anterior-TXT'!A1673&lt;&gt;"",RIGHT(LEFT('Anterior-TXT'!A1673,77),1),"")</f>
        <v/>
      </c>
      <c r="E1652" s="13" t="str">
        <f>IF('Anterior-TXT'!A1673&lt;&gt;"",IF(MOD(VALUE(LEFT(A1652,1)),2)=1,IF(D1652="D",C1652,-C1652),IF(D1652="C",C1652,-C1652)),"")</f>
        <v/>
      </c>
    </row>
    <row r="1653" spans="1:5" x14ac:dyDescent="0.2">
      <c r="A1653" s="11" t="str">
        <f>IF('Anterior-TXT'!A1674&lt;&gt;"",LEFT('Anterior-TXT'!A1674,15),"")</f>
        <v/>
      </c>
      <c r="B1653" s="11" t="str">
        <f>IF('Anterior-TXT'!A1674&lt;&gt;"",RIGHT(LEFT('Anterior-TXT'!A1674,51),34),"")</f>
        <v/>
      </c>
      <c r="C1653" s="12" t="str">
        <f>IF('Anterior-TXT'!A1674&lt;&gt;"",VALUE(RIGHT(LEFT('Anterior-TXT'!A1674,75),23)),"")</f>
        <v/>
      </c>
      <c r="D1653" s="11" t="str">
        <f>IF('Anterior-TXT'!A1674&lt;&gt;"",RIGHT(LEFT('Anterior-TXT'!A1674,77),1),"")</f>
        <v/>
      </c>
      <c r="E1653" s="13" t="str">
        <f>IF('Anterior-TXT'!A1674&lt;&gt;"",IF(MOD(VALUE(LEFT(A1653,1)),2)=1,IF(D1653="D",C1653,-C1653),IF(D1653="C",C1653,-C1653)),"")</f>
        <v/>
      </c>
    </row>
    <row r="1654" spans="1:5" x14ac:dyDescent="0.2">
      <c r="A1654" s="11" t="str">
        <f>IF('Anterior-TXT'!A1675&lt;&gt;"",LEFT('Anterior-TXT'!A1675,15),"")</f>
        <v/>
      </c>
      <c r="B1654" s="11" t="str">
        <f>IF('Anterior-TXT'!A1675&lt;&gt;"",RIGHT(LEFT('Anterior-TXT'!A1675,51),34),"")</f>
        <v/>
      </c>
      <c r="C1654" s="12" t="str">
        <f>IF('Anterior-TXT'!A1675&lt;&gt;"",VALUE(RIGHT(LEFT('Anterior-TXT'!A1675,75),23)),"")</f>
        <v/>
      </c>
      <c r="D1654" s="11" t="str">
        <f>IF('Anterior-TXT'!A1675&lt;&gt;"",RIGHT(LEFT('Anterior-TXT'!A1675,77),1),"")</f>
        <v/>
      </c>
      <c r="E1654" s="13" t="str">
        <f>IF('Anterior-TXT'!A1675&lt;&gt;"",IF(MOD(VALUE(LEFT(A1654,1)),2)=1,IF(D1654="D",C1654,-C1654),IF(D1654="C",C1654,-C1654)),"")</f>
        <v/>
      </c>
    </row>
    <row r="1655" spans="1:5" x14ac:dyDescent="0.2">
      <c r="A1655" s="11" t="str">
        <f>IF('Anterior-TXT'!A1676&lt;&gt;"",LEFT('Anterior-TXT'!A1676,15),"")</f>
        <v/>
      </c>
      <c r="B1655" s="11" t="str">
        <f>IF('Anterior-TXT'!A1676&lt;&gt;"",RIGHT(LEFT('Anterior-TXT'!A1676,51),34),"")</f>
        <v/>
      </c>
      <c r="C1655" s="12" t="str">
        <f>IF('Anterior-TXT'!A1676&lt;&gt;"",VALUE(RIGHT(LEFT('Anterior-TXT'!A1676,75),23)),"")</f>
        <v/>
      </c>
      <c r="D1655" s="11" t="str">
        <f>IF('Anterior-TXT'!A1676&lt;&gt;"",RIGHT(LEFT('Anterior-TXT'!A1676,77),1),"")</f>
        <v/>
      </c>
      <c r="E1655" s="13" t="str">
        <f>IF('Anterior-TXT'!A1676&lt;&gt;"",IF(MOD(VALUE(LEFT(A1655,1)),2)=1,IF(D1655="D",C1655,-C1655),IF(D1655="C",C1655,-C1655)),"")</f>
        <v/>
      </c>
    </row>
    <row r="1656" spans="1:5" x14ac:dyDescent="0.2">
      <c r="A1656" s="11" t="str">
        <f>IF('Anterior-TXT'!A1677&lt;&gt;"",LEFT('Anterior-TXT'!A1677,15),"")</f>
        <v/>
      </c>
      <c r="B1656" s="11" t="str">
        <f>IF('Anterior-TXT'!A1677&lt;&gt;"",RIGHT(LEFT('Anterior-TXT'!A1677,51),34),"")</f>
        <v/>
      </c>
      <c r="C1656" s="12" t="str">
        <f>IF('Anterior-TXT'!A1677&lt;&gt;"",VALUE(RIGHT(LEFT('Anterior-TXT'!A1677,75),23)),"")</f>
        <v/>
      </c>
      <c r="D1656" s="11" t="str">
        <f>IF('Anterior-TXT'!A1677&lt;&gt;"",RIGHT(LEFT('Anterior-TXT'!A1677,77),1),"")</f>
        <v/>
      </c>
      <c r="E1656" s="13" t="str">
        <f>IF('Anterior-TXT'!A1677&lt;&gt;"",IF(MOD(VALUE(LEFT(A1656,1)),2)=1,IF(D1656="D",C1656,-C1656),IF(D1656="C",C1656,-C1656)),"")</f>
        <v/>
      </c>
    </row>
    <row r="1657" spans="1:5" x14ac:dyDescent="0.2">
      <c r="A1657" s="11" t="str">
        <f>IF('Anterior-TXT'!A1678&lt;&gt;"",LEFT('Anterior-TXT'!A1678,15),"")</f>
        <v/>
      </c>
      <c r="B1657" s="11" t="str">
        <f>IF('Anterior-TXT'!A1678&lt;&gt;"",RIGHT(LEFT('Anterior-TXT'!A1678,51),34),"")</f>
        <v/>
      </c>
      <c r="C1657" s="12" t="str">
        <f>IF('Anterior-TXT'!A1678&lt;&gt;"",VALUE(RIGHT(LEFT('Anterior-TXT'!A1678,75),23)),"")</f>
        <v/>
      </c>
      <c r="D1657" s="11" t="str">
        <f>IF('Anterior-TXT'!A1678&lt;&gt;"",RIGHT(LEFT('Anterior-TXT'!A1678,77),1),"")</f>
        <v/>
      </c>
      <c r="E1657" s="13" t="str">
        <f>IF('Anterior-TXT'!A1678&lt;&gt;"",IF(MOD(VALUE(LEFT(A1657,1)),2)=1,IF(D1657="D",C1657,-C1657),IF(D1657="C",C1657,-C1657)),"")</f>
        <v/>
      </c>
    </row>
    <row r="1658" spans="1:5" x14ac:dyDescent="0.2">
      <c r="A1658" s="11" t="str">
        <f>IF('Anterior-TXT'!A1679&lt;&gt;"",LEFT('Anterior-TXT'!A1679,15),"")</f>
        <v/>
      </c>
      <c r="B1658" s="11" t="str">
        <f>IF('Anterior-TXT'!A1679&lt;&gt;"",RIGHT(LEFT('Anterior-TXT'!A1679,51),34),"")</f>
        <v/>
      </c>
      <c r="C1658" s="12" t="str">
        <f>IF('Anterior-TXT'!A1679&lt;&gt;"",VALUE(RIGHT(LEFT('Anterior-TXT'!A1679,75),23)),"")</f>
        <v/>
      </c>
      <c r="D1658" s="11" t="str">
        <f>IF('Anterior-TXT'!A1679&lt;&gt;"",RIGHT(LEFT('Anterior-TXT'!A1679,77),1),"")</f>
        <v/>
      </c>
      <c r="E1658" s="13" t="str">
        <f>IF('Anterior-TXT'!A1679&lt;&gt;"",IF(MOD(VALUE(LEFT(A1658,1)),2)=1,IF(D1658="D",C1658,-C1658),IF(D1658="C",C1658,-C1658)),"")</f>
        <v/>
      </c>
    </row>
    <row r="1659" spans="1:5" x14ac:dyDescent="0.2">
      <c r="A1659" s="11" t="str">
        <f>IF('Anterior-TXT'!A1680&lt;&gt;"",LEFT('Anterior-TXT'!A1680,15),"")</f>
        <v/>
      </c>
      <c r="B1659" s="11" t="str">
        <f>IF('Anterior-TXT'!A1680&lt;&gt;"",RIGHT(LEFT('Anterior-TXT'!A1680,51),34),"")</f>
        <v/>
      </c>
      <c r="C1659" s="12" t="str">
        <f>IF('Anterior-TXT'!A1680&lt;&gt;"",VALUE(RIGHT(LEFT('Anterior-TXT'!A1680,75),23)),"")</f>
        <v/>
      </c>
      <c r="D1659" s="11" t="str">
        <f>IF('Anterior-TXT'!A1680&lt;&gt;"",RIGHT(LEFT('Anterior-TXT'!A1680,77),1),"")</f>
        <v/>
      </c>
      <c r="E1659" s="13" t="str">
        <f>IF('Anterior-TXT'!A1680&lt;&gt;"",IF(MOD(VALUE(LEFT(A1659,1)),2)=1,IF(D1659="D",C1659,-C1659),IF(D1659="C",C1659,-C1659)),"")</f>
        <v/>
      </c>
    </row>
    <row r="1660" spans="1:5" x14ac:dyDescent="0.2">
      <c r="A1660" s="11" t="str">
        <f>IF('Anterior-TXT'!A1681&lt;&gt;"",LEFT('Anterior-TXT'!A1681,15),"")</f>
        <v/>
      </c>
      <c r="B1660" s="11" t="str">
        <f>IF('Anterior-TXT'!A1681&lt;&gt;"",RIGHT(LEFT('Anterior-TXT'!A1681,51),34),"")</f>
        <v/>
      </c>
      <c r="C1660" s="12" t="str">
        <f>IF('Anterior-TXT'!A1681&lt;&gt;"",VALUE(RIGHT(LEFT('Anterior-TXT'!A1681,75),23)),"")</f>
        <v/>
      </c>
      <c r="D1660" s="11" t="str">
        <f>IF('Anterior-TXT'!A1681&lt;&gt;"",RIGHT(LEFT('Anterior-TXT'!A1681,77),1),"")</f>
        <v/>
      </c>
      <c r="E1660" s="13" t="str">
        <f>IF('Anterior-TXT'!A1681&lt;&gt;"",IF(MOD(VALUE(LEFT(A1660,1)),2)=1,IF(D1660="D",C1660,-C1660),IF(D1660="C",C1660,-C1660)),"")</f>
        <v/>
      </c>
    </row>
    <row r="1661" spans="1:5" x14ac:dyDescent="0.2">
      <c r="A1661" s="11" t="str">
        <f>IF('Anterior-TXT'!A1682&lt;&gt;"",LEFT('Anterior-TXT'!A1682,15),"")</f>
        <v/>
      </c>
      <c r="B1661" s="11" t="str">
        <f>IF('Anterior-TXT'!A1682&lt;&gt;"",RIGHT(LEFT('Anterior-TXT'!A1682,51),34),"")</f>
        <v/>
      </c>
      <c r="C1661" s="12" t="str">
        <f>IF('Anterior-TXT'!A1682&lt;&gt;"",VALUE(RIGHT(LEFT('Anterior-TXT'!A1682,75),23)),"")</f>
        <v/>
      </c>
      <c r="D1661" s="11" t="str">
        <f>IF('Anterior-TXT'!A1682&lt;&gt;"",RIGHT(LEFT('Anterior-TXT'!A1682,77),1),"")</f>
        <v/>
      </c>
      <c r="E1661" s="13" t="str">
        <f>IF('Anterior-TXT'!A1682&lt;&gt;"",IF(MOD(VALUE(LEFT(A1661,1)),2)=1,IF(D1661="D",C1661,-C1661),IF(D1661="C",C1661,-C1661)),"")</f>
        <v/>
      </c>
    </row>
    <row r="1662" spans="1:5" x14ac:dyDescent="0.2">
      <c r="A1662" s="11" t="str">
        <f>IF('Anterior-TXT'!A1683&lt;&gt;"",LEFT('Anterior-TXT'!A1683,15),"")</f>
        <v/>
      </c>
      <c r="B1662" s="11" t="str">
        <f>IF('Anterior-TXT'!A1683&lt;&gt;"",RIGHT(LEFT('Anterior-TXT'!A1683,51),34),"")</f>
        <v/>
      </c>
      <c r="C1662" s="12" t="str">
        <f>IF('Anterior-TXT'!A1683&lt;&gt;"",VALUE(RIGHT(LEFT('Anterior-TXT'!A1683,75),23)),"")</f>
        <v/>
      </c>
      <c r="D1662" s="11" t="str">
        <f>IF('Anterior-TXT'!A1683&lt;&gt;"",RIGHT(LEFT('Anterior-TXT'!A1683,77),1),"")</f>
        <v/>
      </c>
      <c r="E1662" s="13" t="str">
        <f>IF('Anterior-TXT'!A1683&lt;&gt;"",IF(MOD(VALUE(LEFT(A1662,1)),2)=1,IF(D1662="D",C1662,-C1662),IF(D1662="C",C1662,-C1662)),"")</f>
        <v/>
      </c>
    </row>
    <row r="1663" spans="1:5" x14ac:dyDescent="0.2">
      <c r="A1663" s="11" t="str">
        <f>IF('Anterior-TXT'!A1684&lt;&gt;"",LEFT('Anterior-TXT'!A1684,15),"")</f>
        <v/>
      </c>
      <c r="B1663" s="11" t="str">
        <f>IF('Anterior-TXT'!A1684&lt;&gt;"",RIGHT(LEFT('Anterior-TXT'!A1684,51),34),"")</f>
        <v/>
      </c>
      <c r="C1663" s="12" t="str">
        <f>IF('Anterior-TXT'!A1684&lt;&gt;"",VALUE(RIGHT(LEFT('Anterior-TXT'!A1684,75),23)),"")</f>
        <v/>
      </c>
      <c r="D1663" s="11" t="str">
        <f>IF('Anterior-TXT'!A1684&lt;&gt;"",RIGHT(LEFT('Anterior-TXT'!A1684,77),1),"")</f>
        <v/>
      </c>
      <c r="E1663" s="13" t="str">
        <f>IF('Anterior-TXT'!A1684&lt;&gt;"",IF(MOD(VALUE(LEFT(A1663,1)),2)=1,IF(D1663="D",C1663,-C1663),IF(D1663="C",C1663,-C1663)),"")</f>
        <v/>
      </c>
    </row>
    <row r="1664" spans="1:5" x14ac:dyDescent="0.2">
      <c r="A1664" s="11" t="str">
        <f>IF('Anterior-TXT'!A1685&lt;&gt;"",LEFT('Anterior-TXT'!A1685,15),"")</f>
        <v/>
      </c>
      <c r="B1664" s="11" t="str">
        <f>IF('Anterior-TXT'!A1685&lt;&gt;"",RIGHT(LEFT('Anterior-TXT'!A1685,51),34),"")</f>
        <v/>
      </c>
      <c r="C1664" s="12" t="str">
        <f>IF('Anterior-TXT'!A1685&lt;&gt;"",VALUE(RIGHT(LEFT('Anterior-TXT'!A1685,75),23)),"")</f>
        <v/>
      </c>
      <c r="D1664" s="11" t="str">
        <f>IF('Anterior-TXT'!A1685&lt;&gt;"",RIGHT(LEFT('Anterior-TXT'!A1685,77),1),"")</f>
        <v/>
      </c>
      <c r="E1664" s="13" t="str">
        <f>IF('Anterior-TXT'!A1685&lt;&gt;"",IF(MOD(VALUE(LEFT(A1664,1)),2)=1,IF(D1664="D",C1664,-C1664),IF(D1664="C",C1664,-C1664)),"")</f>
        <v/>
      </c>
    </row>
    <row r="1665" spans="1:5" x14ac:dyDescent="0.2">
      <c r="A1665" s="11" t="str">
        <f>IF('Anterior-TXT'!A1686&lt;&gt;"",LEFT('Anterior-TXT'!A1686,15),"")</f>
        <v/>
      </c>
      <c r="B1665" s="11" t="str">
        <f>IF('Anterior-TXT'!A1686&lt;&gt;"",RIGHT(LEFT('Anterior-TXT'!A1686,51),34),"")</f>
        <v/>
      </c>
      <c r="C1665" s="12" t="str">
        <f>IF('Anterior-TXT'!A1686&lt;&gt;"",VALUE(RIGHT(LEFT('Anterior-TXT'!A1686,75),23)),"")</f>
        <v/>
      </c>
      <c r="D1665" s="11" t="str">
        <f>IF('Anterior-TXT'!A1686&lt;&gt;"",RIGHT(LEFT('Anterior-TXT'!A1686,77),1),"")</f>
        <v/>
      </c>
      <c r="E1665" s="13" t="str">
        <f>IF('Anterior-TXT'!A1686&lt;&gt;"",IF(MOD(VALUE(LEFT(A1665,1)),2)=1,IF(D1665="D",C1665,-C1665),IF(D1665="C",C1665,-C1665)),"")</f>
        <v/>
      </c>
    </row>
    <row r="1666" spans="1:5" x14ac:dyDescent="0.2">
      <c r="A1666" s="11" t="str">
        <f>IF('Anterior-TXT'!A1687&lt;&gt;"",LEFT('Anterior-TXT'!A1687,15),"")</f>
        <v/>
      </c>
      <c r="B1666" s="11" t="str">
        <f>IF('Anterior-TXT'!A1687&lt;&gt;"",RIGHT(LEFT('Anterior-TXT'!A1687,51),34),"")</f>
        <v/>
      </c>
      <c r="C1666" s="12" t="str">
        <f>IF('Anterior-TXT'!A1687&lt;&gt;"",VALUE(RIGHT(LEFT('Anterior-TXT'!A1687,75),23)),"")</f>
        <v/>
      </c>
      <c r="D1666" s="11" t="str">
        <f>IF('Anterior-TXT'!A1687&lt;&gt;"",RIGHT(LEFT('Anterior-TXT'!A1687,77),1),"")</f>
        <v/>
      </c>
      <c r="E1666" s="13" t="str">
        <f>IF('Anterior-TXT'!A1687&lt;&gt;"",IF(MOD(VALUE(LEFT(A1666,1)),2)=1,IF(D1666="D",C1666,-C1666),IF(D1666="C",C1666,-C1666)),"")</f>
        <v/>
      </c>
    </row>
    <row r="1667" spans="1:5" x14ac:dyDescent="0.2">
      <c r="A1667" s="11" t="str">
        <f>IF('Anterior-TXT'!A1688&lt;&gt;"",LEFT('Anterior-TXT'!A1688,15),"")</f>
        <v/>
      </c>
      <c r="B1667" s="11" t="str">
        <f>IF('Anterior-TXT'!A1688&lt;&gt;"",RIGHT(LEFT('Anterior-TXT'!A1688,51),34),"")</f>
        <v/>
      </c>
      <c r="C1667" s="12" t="str">
        <f>IF('Anterior-TXT'!A1688&lt;&gt;"",VALUE(RIGHT(LEFT('Anterior-TXT'!A1688,75),23)),"")</f>
        <v/>
      </c>
      <c r="D1667" s="11" t="str">
        <f>IF('Anterior-TXT'!A1688&lt;&gt;"",RIGHT(LEFT('Anterior-TXT'!A1688,77),1),"")</f>
        <v/>
      </c>
      <c r="E1667" s="13" t="str">
        <f>IF('Anterior-TXT'!A1688&lt;&gt;"",IF(MOD(VALUE(LEFT(A1667,1)),2)=1,IF(D1667="D",C1667,-C1667),IF(D1667="C",C1667,-C1667)),"")</f>
        <v/>
      </c>
    </row>
    <row r="1668" spans="1:5" x14ac:dyDescent="0.2">
      <c r="A1668" s="11" t="str">
        <f>IF('Anterior-TXT'!A1689&lt;&gt;"",LEFT('Anterior-TXT'!A1689,15),"")</f>
        <v/>
      </c>
      <c r="B1668" s="11" t="str">
        <f>IF('Anterior-TXT'!A1689&lt;&gt;"",RIGHT(LEFT('Anterior-TXT'!A1689,51),34),"")</f>
        <v/>
      </c>
      <c r="C1668" s="12" t="str">
        <f>IF('Anterior-TXT'!A1689&lt;&gt;"",VALUE(RIGHT(LEFT('Anterior-TXT'!A1689,75),23)),"")</f>
        <v/>
      </c>
      <c r="D1668" s="11" t="str">
        <f>IF('Anterior-TXT'!A1689&lt;&gt;"",RIGHT(LEFT('Anterior-TXT'!A1689,77),1),"")</f>
        <v/>
      </c>
      <c r="E1668" s="13" t="str">
        <f>IF('Anterior-TXT'!A1689&lt;&gt;"",IF(MOD(VALUE(LEFT(A1668,1)),2)=1,IF(D1668="D",C1668,-C1668),IF(D1668="C",C1668,-C1668)),"")</f>
        <v/>
      </c>
    </row>
    <row r="1669" spans="1:5" x14ac:dyDescent="0.2">
      <c r="A1669" s="11" t="str">
        <f>IF('Anterior-TXT'!A1690&lt;&gt;"",LEFT('Anterior-TXT'!A1690,15),"")</f>
        <v/>
      </c>
      <c r="B1669" s="11" t="str">
        <f>IF('Anterior-TXT'!A1690&lt;&gt;"",RIGHT(LEFT('Anterior-TXT'!A1690,51),34),"")</f>
        <v/>
      </c>
      <c r="C1669" s="12" t="str">
        <f>IF('Anterior-TXT'!A1690&lt;&gt;"",VALUE(RIGHT(LEFT('Anterior-TXT'!A1690,75),23)),"")</f>
        <v/>
      </c>
      <c r="D1669" s="11" t="str">
        <f>IF('Anterior-TXT'!A1690&lt;&gt;"",RIGHT(LEFT('Anterior-TXT'!A1690,77),1),"")</f>
        <v/>
      </c>
      <c r="E1669" s="13" t="str">
        <f>IF('Anterior-TXT'!A1690&lt;&gt;"",IF(MOD(VALUE(LEFT(A1669,1)),2)=1,IF(D1669="D",C1669,-C1669),IF(D1669="C",C1669,-C1669)),"")</f>
        <v/>
      </c>
    </row>
    <row r="1670" spans="1:5" x14ac:dyDescent="0.2">
      <c r="A1670" s="11" t="str">
        <f>IF('Anterior-TXT'!A1691&lt;&gt;"",LEFT('Anterior-TXT'!A1691,15),"")</f>
        <v/>
      </c>
      <c r="B1670" s="11" t="str">
        <f>IF('Anterior-TXT'!A1691&lt;&gt;"",RIGHT(LEFT('Anterior-TXT'!A1691,51),34),"")</f>
        <v/>
      </c>
      <c r="C1670" s="12" t="str">
        <f>IF('Anterior-TXT'!A1691&lt;&gt;"",VALUE(RIGHT(LEFT('Anterior-TXT'!A1691,75),23)),"")</f>
        <v/>
      </c>
      <c r="D1670" s="11" t="str">
        <f>IF('Anterior-TXT'!A1691&lt;&gt;"",RIGHT(LEFT('Anterior-TXT'!A1691,77),1),"")</f>
        <v/>
      </c>
      <c r="E1670" s="13" t="str">
        <f>IF('Anterior-TXT'!A1691&lt;&gt;"",IF(MOD(VALUE(LEFT(A1670,1)),2)=1,IF(D1670="D",C1670,-C1670),IF(D1670="C",C1670,-C1670)),"")</f>
        <v/>
      </c>
    </row>
    <row r="1671" spans="1:5" x14ac:dyDescent="0.2">
      <c r="A1671" s="11" t="str">
        <f>IF('Anterior-TXT'!A1692&lt;&gt;"",LEFT('Anterior-TXT'!A1692,15),"")</f>
        <v/>
      </c>
      <c r="B1671" s="11" t="str">
        <f>IF('Anterior-TXT'!A1692&lt;&gt;"",RIGHT(LEFT('Anterior-TXT'!A1692,51),34),"")</f>
        <v/>
      </c>
      <c r="C1671" s="12" t="str">
        <f>IF('Anterior-TXT'!A1692&lt;&gt;"",VALUE(RIGHT(LEFT('Anterior-TXT'!A1692,75),23)),"")</f>
        <v/>
      </c>
      <c r="D1671" s="11" t="str">
        <f>IF('Anterior-TXT'!A1692&lt;&gt;"",RIGHT(LEFT('Anterior-TXT'!A1692,77),1),"")</f>
        <v/>
      </c>
      <c r="E1671" s="13" t="str">
        <f>IF('Anterior-TXT'!A1692&lt;&gt;"",IF(MOD(VALUE(LEFT(A1671,1)),2)=1,IF(D1671="D",C1671,-C1671),IF(D1671="C",C1671,-C1671)),"")</f>
        <v/>
      </c>
    </row>
    <row r="1672" spans="1:5" x14ac:dyDescent="0.2">
      <c r="A1672" s="11" t="str">
        <f>IF('Anterior-TXT'!A1693&lt;&gt;"",LEFT('Anterior-TXT'!A1693,15),"")</f>
        <v/>
      </c>
      <c r="B1672" s="11" t="str">
        <f>IF('Anterior-TXT'!A1693&lt;&gt;"",RIGHT(LEFT('Anterior-TXT'!A1693,51),34),"")</f>
        <v/>
      </c>
      <c r="C1672" s="12" t="str">
        <f>IF('Anterior-TXT'!A1693&lt;&gt;"",VALUE(RIGHT(LEFT('Anterior-TXT'!A1693,75),23)),"")</f>
        <v/>
      </c>
      <c r="D1672" s="11" t="str">
        <f>IF('Anterior-TXT'!A1693&lt;&gt;"",RIGHT(LEFT('Anterior-TXT'!A1693,77),1),"")</f>
        <v/>
      </c>
      <c r="E1672" s="13" t="str">
        <f>IF('Anterior-TXT'!A1693&lt;&gt;"",IF(MOD(VALUE(LEFT(A1672,1)),2)=1,IF(D1672="D",C1672,-C1672),IF(D1672="C",C1672,-C1672)),"")</f>
        <v/>
      </c>
    </row>
    <row r="1673" spans="1:5" x14ac:dyDescent="0.2">
      <c r="A1673" s="11" t="str">
        <f>IF('Anterior-TXT'!A1694&lt;&gt;"",LEFT('Anterior-TXT'!A1694,15),"")</f>
        <v/>
      </c>
      <c r="B1673" s="11" t="str">
        <f>IF('Anterior-TXT'!A1694&lt;&gt;"",RIGHT(LEFT('Anterior-TXT'!A1694,51),34),"")</f>
        <v/>
      </c>
      <c r="C1673" s="12" t="str">
        <f>IF('Anterior-TXT'!A1694&lt;&gt;"",VALUE(RIGHT(LEFT('Anterior-TXT'!A1694,75),23)),"")</f>
        <v/>
      </c>
      <c r="D1673" s="11" t="str">
        <f>IF('Anterior-TXT'!A1694&lt;&gt;"",RIGHT(LEFT('Anterior-TXT'!A1694,77),1),"")</f>
        <v/>
      </c>
      <c r="E1673" s="13" t="str">
        <f>IF('Anterior-TXT'!A1694&lt;&gt;"",IF(MOD(VALUE(LEFT(A1673,1)),2)=1,IF(D1673="D",C1673,-C1673),IF(D1673="C",C1673,-C1673)),"")</f>
        <v/>
      </c>
    </row>
    <row r="1674" spans="1:5" x14ac:dyDescent="0.2">
      <c r="A1674" s="11" t="str">
        <f>IF('Anterior-TXT'!A1695&lt;&gt;"",LEFT('Anterior-TXT'!A1695,15),"")</f>
        <v/>
      </c>
      <c r="B1674" s="11" t="str">
        <f>IF('Anterior-TXT'!A1695&lt;&gt;"",RIGHT(LEFT('Anterior-TXT'!A1695,51),34),"")</f>
        <v/>
      </c>
      <c r="C1674" s="12" t="str">
        <f>IF('Anterior-TXT'!A1695&lt;&gt;"",VALUE(RIGHT(LEFT('Anterior-TXT'!A1695,75),23)),"")</f>
        <v/>
      </c>
      <c r="D1674" s="11" t="str">
        <f>IF('Anterior-TXT'!A1695&lt;&gt;"",RIGHT(LEFT('Anterior-TXT'!A1695,77),1),"")</f>
        <v/>
      </c>
      <c r="E1674" s="13" t="str">
        <f>IF('Anterior-TXT'!A1695&lt;&gt;"",IF(MOD(VALUE(LEFT(A1674,1)),2)=1,IF(D1674="D",C1674,-C1674),IF(D1674="C",C1674,-C1674)),"")</f>
        <v/>
      </c>
    </row>
    <row r="1675" spans="1:5" x14ac:dyDescent="0.2">
      <c r="A1675" s="11" t="str">
        <f>IF('Anterior-TXT'!A1696&lt;&gt;"",LEFT('Anterior-TXT'!A1696,15),"")</f>
        <v/>
      </c>
      <c r="B1675" s="11" t="str">
        <f>IF('Anterior-TXT'!A1696&lt;&gt;"",RIGHT(LEFT('Anterior-TXT'!A1696,51),34),"")</f>
        <v/>
      </c>
      <c r="C1675" s="12" t="str">
        <f>IF('Anterior-TXT'!A1696&lt;&gt;"",VALUE(RIGHT(LEFT('Anterior-TXT'!A1696,75),23)),"")</f>
        <v/>
      </c>
      <c r="D1675" s="11" t="str">
        <f>IF('Anterior-TXT'!A1696&lt;&gt;"",RIGHT(LEFT('Anterior-TXT'!A1696,77),1),"")</f>
        <v/>
      </c>
      <c r="E1675" s="13" t="str">
        <f>IF('Anterior-TXT'!A1696&lt;&gt;"",IF(MOD(VALUE(LEFT(A1675,1)),2)=1,IF(D1675="D",C1675,-C1675),IF(D1675="C",C1675,-C1675)),"")</f>
        <v/>
      </c>
    </row>
    <row r="1676" spans="1:5" x14ac:dyDescent="0.2">
      <c r="A1676" s="11" t="str">
        <f>IF('Anterior-TXT'!A1697&lt;&gt;"",LEFT('Anterior-TXT'!A1697,15),"")</f>
        <v/>
      </c>
      <c r="B1676" s="11" t="str">
        <f>IF('Anterior-TXT'!A1697&lt;&gt;"",RIGHT(LEFT('Anterior-TXT'!A1697,51),34),"")</f>
        <v/>
      </c>
      <c r="C1676" s="12" t="str">
        <f>IF('Anterior-TXT'!A1697&lt;&gt;"",VALUE(RIGHT(LEFT('Anterior-TXT'!A1697,75),23)),"")</f>
        <v/>
      </c>
      <c r="D1676" s="11" t="str">
        <f>IF('Anterior-TXT'!A1697&lt;&gt;"",RIGHT(LEFT('Anterior-TXT'!A1697,77),1),"")</f>
        <v/>
      </c>
      <c r="E1676" s="13" t="str">
        <f>IF('Anterior-TXT'!A1697&lt;&gt;"",IF(MOD(VALUE(LEFT(A1676,1)),2)=1,IF(D1676="D",C1676,-C1676),IF(D1676="C",C1676,-C1676)),"")</f>
        <v/>
      </c>
    </row>
    <row r="1677" spans="1:5" x14ac:dyDescent="0.2">
      <c r="A1677" s="11" t="str">
        <f>IF('Anterior-TXT'!A1698&lt;&gt;"",LEFT('Anterior-TXT'!A1698,15),"")</f>
        <v/>
      </c>
      <c r="B1677" s="11" t="str">
        <f>IF('Anterior-TXT'!A1698&lt;&gt;"",RIGHT(LEFT('Anterior-TXT'!A1698,51),34),"")</f>
        <v/>
      </c>
      <c r="C1677" s="12" t="str">
        <f>IF('Anterior-TXT'!A1698&lt;&gt;"",VALUE(RIGHT(LEFT('Anterior-TXT'!A1698,75),23)),"")</f>
        <v/>
      </c>
      <c r="D1677" s="11" t="str">
        <f>IF('Anterior-TXT'!A1698&lt;&gt;"",RIGHT(LEFT('Anterior-TXT'!A1698,77),1),"")</f>
        <v/>
      </c>
      <c r="E1677" s="13" t="str">
        <f>IF('Anterior-TXT'!A1698&lt;&gt;"",IF(MOD(VALUE(LEFT(A1677,1)),2)=1,IF(D1677="D",C1677,-C1677),IF(D1677="C",C1677,-C1677)),"")</f>
        <v/>
      </c>
    </row>
    <row r="1678" spans="1:5" x14ac:dyDescent="0.2">
      <c r="A1678" s="11" t="str">
        <f>IF('Anterior-TXT'!A1699&lt;&gt;"",LEFT('Anterior-TXT'!A1699,15),"")</f>
        <v/>
      </c>
      <c r="B1678" s="11" t="str">
        <f>IF('Anterior-TXT'!A1699&lt;&gt;"",RIGHT(LEFT('Anterior-TXT'!A1699,51),34),"")</f>
        <v/>
      </c>
      <c r="C1678" s="12" t="str">
        <f>IF('Anterior-TXT'!A1699&lt;&gt;"",VALUE(RIGHT(LEFT('Anterior-TXT'!A1699,75),23)),"")</f>
        <v/>
      </c>
      <c r="D1678" s="11" t="str">
        <f>IF('Anterior-TXT'!A1699&lt;&gt;"",RIGHT(LEFT('Anterior-TXT'!A1699,77),1),"")</f>
        <v/>
      </c>
      <c r="E1678" s="13" t="str">
        <f>IF('Anterior-TXT'!A1699&lt;&gt;"",IF(MOD(VALUE(LEFT(A1678,1)),2)=1,IF(D1678="D",C1678,-C1678),IF(D1678="C",C1678,-C1678)),"")</f>
        <v/>
      </c>
    </row>
    <row r="1679" spans="1:5" x14ac:dyDescent="0.2">
      <c r="A1679" s="11" t="str">
        <f>IF('Anterior-TXT'!A1700&lt;&gt;"",LEFT('Anterior-TXT'!A1700,15),"")</f>
        <v/>
      </c>
      <c r="B1679" s="11" t="str">
        <f>IF('Anterior-TXT'!A1700&lt;&gt;"",RIGHT(LEFT('Anterior-TXT'!A1700,51),34),"")</f>
        <v/>
      </c>
      <c r="C1679" s="12" t="str">
        <f>IF('Anterior-TXT'!A1700&lt;&gt;"",VALUE(RIGHT(LEFT('Anterior-TXT'!A1700,75),23)),"")</f>
        <v/>
      </c>
      <c r="D1679" s="11" t="str">
        <f>IF('Anterior-TXT'!A1700&lt;&gt;"",RIGHT(LEFT('Anterior-TXT'!A1700,77),1),"")</f>
        <v/>
      </c>
      <c r="E1679" s="13" t="str">
        <f>IF('Anterior-TXT'!A1700&lt;&gt;"",IF(MOD(VALUE(LEFT(A1679,1)),2)=1,IF(D1679="D",C1679,-C1679),IF(D1679="C",C1679,-C1679)),"")</f>
        <v/>
      </c>
    </row>
    <row r="1680" spans="1:5" x14ac:dyDescent="0.2">
      <c r="A1680" s="11" t="str">
        <f>IF('Anterior-TXT'!A1701&lt;&gt;"",LEFT('Anterior-TXT'!A1701,15),"")</f>
        <v/>
      </c>
      <c r="B1680" s="11" t="str">
        <f>IF('Anterior-TXT'!A1701&lt;&gt;"",RIGHT(LEFT('Anterior-TXT'!A1701,51),34),"")</f>
        <v/>
      </c>
      <c r="C1680" s="12" t="str">
        <f>IF('Anterior-TXT'!A1701&lt;&gt;"",VALUE(RIGHT(LEFT('Anterior-TXT'!A1701,75),23)),"")</f>
        <v/>
      </c>
      <c r="D1680" s="11" t="str">
        <f>IF('Anterior-TXT'!A1701&lt;&gt;"",RIGHT(LEFT('Anterior-TXT'!A1701,77),1),"")</f>
        <v/>
      </c>
      <c r="E1680" s="13" t="str">
        <f>IF('Anterior-TXT'!A1701&lt;&gt;"",IF(MOD(VALUE(LEFT(A1680,1)),2)=1,IF(D1680="D",C1680,-C1680),IF(D1680="C",C1680,-C1680)),"")</f>
        <v/>
      </c>
    </row>
    <row r="1681" spans="1:5" x14ac:dyDescent="0.2">
      <c r="A1681" s="11" t="str">
        <f>IF('Anterior-TXT'!A1702&lt;&gt;"",LEFT('Anterior-TXT'!A1702,15),"")</f>
        <v/>
      </c>
      <c r="B1681" s="11" t="str">
        <f>IF('Anterior-TXT'!A1702&lt;&gt;"",RIGHT(LEFT('Anterior-TXT'!A1702,51),34),"")</f>
        <v/>
      </c>
      <c r="C1681" s="12" t="str">
        <f>IF('Anterior-TXT'!A1702&lt;&gt;"",VALUE(RIGHT(LEFT('Anterior-TXT'!A1702,75),23)),"")</f>
        <v/>
      </c>
      <c r="D1681" s="11" t="str">
        <f>IF('Anterior-TXT'!A1702&lt;&gt;"",RIGHT(LEFT('Anterior-TXT'!A1702,77),1),"")</f>
        <v/>
      </c>
      <c r="E1681" s="13" t="str">
        <f>IF('Anterior-TXT'!A1702&lt;&gt;"",IF(MOD(VALUE(LEFT(A1681,1)),2)=1,IF(D1681="D",C1681,-C1681),IF(D1681="C",C1681,-C1681)),"")</f>
        <v/>
      </c>
    </row>
    <row r="1682" spans="1:5" x14ac:dyDescent="0.2">
      <c r="A1682" s="11" t="str">
        <f>IF('Anterior-TXT'!A1703&lt;&gt;"",LEFT('Anterior-TXT'!A1703,15),"")</f>
        <v/>
      </c>
      <c r="B1682" s="11" t="str">
        <f>IF('Anterior-TXT'!A1703&lt;&gt;"",RIGHT(LEFT('Anterior-TXT'!A1703,51),34),"")</f>
        <v/>
      </c>
      <c r="C1682" s="12" t="str">
        <f>IF('Anterior-TXT'!A1703&lt;&gt;"",VALUE(RIGHT(LEFT('Anterior-TXT'!A1703,75),23)),"")</f>
        <v/>
      </c>
      <c r="D1682" s="11" t="str">
        <f>IF('Anterior-TXT'!A1703&lt;&gt;"",RIGHT(LEFT('Anterior-TXT'!A1703,77),1),"")</f>
        <v/>
      </c>
      <c r="E1682" s="13" t="str">
        <f>IF('Anterior-TXT'!A1703&lt;&gt;"",IF(MOD(VALUE(LEFT(A1682,1)),2)=1,IF(D1682="D",C1682,-C1682),IF(D1682="C",C1682,-C1682)),"")</f>
        <v/>
      </c>
    </row>
    <row r="1683" spans="1:5" x14ac:dyDescent="0.2">
      <c r="A1683" s="11" t="str">
        <f>IF('Anterior-TXT'!A1704&lt;&gt;"",LEFT('Anterior-TXT'!A1704,15),"")</f>
        <v/>
      </c>
      <c r="B1683" s="11" t="str">
        <f>IF('Anterior-TXT'!A1704&lt;&gt;"",RIGHT(LEFT('Anterior-TXT'!A1704,51),34),"")</f>
        <v/>
      </c>
      <c r="C1683" s="12" t="str">
        <f>IF('Anterior-TXT'!A1704&lt;&gt;"",VALUE(RIGHT(LEFT('Anterior-TXT'!A1704,75),23)),"")</f>
        <v/>
      </c>
      <c r="D1683" s="11" t="str">
        <f>IF('Anterior-TXT'!A1704&lt;&gt;"",RIGHT(LEFT('Anterior-TXT'!A1704,77),1),"")</f>
        <v/>
      </c>
      <c r="E1683" s="13" t="str">
        <f>IF('Anterior-TXT'!A1704&lt;&gt;"",IF(MOD(VALUE(LEFT(A1683,1)),2)=1,IF(D1683="D",C1683,-C1683),IF(D1683="C",C1683,-C1683)),"")</f>
        <v/>
      </c>
    </row>
    <row r="1684" spans="1:5" x14ac:dyDescent="0.2">
      <c r="A1684" s="11" t="str">
        <f>IF('Anterior-TXT'!A1705&lt;&gt;"",LEFT('Anterior-TXT'!A1705,15),"")</f>
        <v/>
      </c>
      <c r="B1684" s="11" t="str">
        <f>IF('Anterior-TXT'!A1705&lt;&gt;"",RIGHT(LEFT('Anterior-TXT'!A1705,51),34),"")</f>
        <v/>
      </c>
      <c r="C1684" s="12" t="str">
        <f>IF('Anterior-TXT'!A1705&lt;&gt;"",VALUE(RIGHT(LEFT('Anterior-TXT'!A1705,75),23)),"")</f>
        <v/>
      </c>
      <c r="D1684" s="11" t="str">
        <f>IF('Anterior-TXT'!A1705&lt;&gt;"",RIGHT(LEFT('Anterior-TXT'!A1705,77),1),"")</f>
        <v/>
      </c>
      <c r="E1684" s="13" t="str">
        <f>IF('Anterior-TXT'!A1705&lt;&gt;"",IF(MOD(VALUE(LEFT(A1684,1)),2)=1,IF(D1684="D",C1684,-C1684),IF(D1684="C",C1684,-C1684)),"")</f>
        <v/>
      </c>
    </row>
    <row r="1685" spans="1:5" x14ac:dyDescent="0.2">
      <c r="A1685" s="11" t="str">
        <f>IF('Anterior-TXT'!A1706&lt;&gt;"",LEFT('Anterior-TXT'!A1706,15),"")</f>
        <v/>
      </c>
      <c r="B1685" s="11" t="str">
        <f>IF('Anterior-TXT'!A1706&lt;&gt;"",RIGHT(LEFT('Anterior-TXT'!A1706,51),34),"")</f>
        <v/>
      </c>
      <c r="C1685" s="12" t="str">
        <f>IF('Anterior-TXT'!A1706&lt;&gt;"",VALUE(RIGHT(LEFT('Anterior-TXT'!A1706,75),23)),"")</f>
        <v/>
      </c>
      <c r="D1685" s="11" t="str">
        <f>IF('Anterior-TXT'!A1706&lt;&gt;"",RIGHT(LEFT('Anterior-TXT'!A1706,77),1),"")</f>
        <v/>
      </c>
      <c r="E1685" s="13" t="str">
        <f>IF('Anterior-TXT'!A1706&lt;&gt;"",IF(MOD(VALUE(LEFT(A1685,1)),2)=1,IF(D1685="D",C1685,-C1685),IF(D1685="C",C1685,-C1685)),"")</f>
        <v/>
      </c>
    </row>
    <row r="1686" spans="1:5" x14ac:dyDescent="0.2">
      <c r="A1686" s="11" t="str">
        <f>IF('Anterior-TXT'!A1707&lt;&gt;"",LEFT('Anterior-TXT'!A1707,15),"")</f>
        <v/>
      </c>
      <c r="B1686" s="11" t="str">
        <f>IF('Anterior-TXT'!A1707&lt;&gt;"",RIGHT(LEFT('Anterior-TXT'!A1707,51),34),"")</f>
        <v/>
      </c>
      <c r="C1686" s="12" t="str">
        <f>IF('Anterior-TXT'!A1707&lt;&gt;"",VALUE(RIGHT(LEFT('Anterior-TXT'!A1707,75),23)),"")</f>
        <v/>
      </c>
      <c r="D1686" s="11" t="str">
        <f>IF('Anterior-TXT'!A1707&lt;&gt;"",RIGHT(LEFT('Anterior-TXT'!A1707,77),1),"")</f>
        <v/>
      </c>
      <c r="E1686" s="13" t="str">
        <f>IF('Anterior-TXT'!A1707&lt;&gt;"",IF(MOD(VALUE(LEFT(A1686,1)),2)=1,IF(D1686="D",C1686,-C1686),IF(D1686="C",C1686,-C1686)),"")</f>
        <v/>
      </c>
    </row>
    <row r="1687" spans="1:5" x14ac:dyDescent="0.2">
      <c r="A1687" s="11" t="str">
        <f>IF('Anterior-TXT'!A1708&lt;&gt;"",LEFT('Anterior-TXT'!A1708,15),"")</f>
        <v/>
      </c>
      <c r="B1687" s="11" t="str">
        <f>IF('Anterior-TXT'!A1708&lt;&gt;"",RIGHT(LEFT('Anterior-TXT'!A1708,51),34),"")</f>
        <v/>
      </c>
      <c r="C1687" s="12" t="str">
        <f>IF('Anterior-TXT'!A1708&lt;&gt;"",VALUE(RIGHT(LEFT('Anterior-TXT'!A1708,75),23)),"")</f>
        <v/>
      </c>
      <c r="D1687" s="11" t="str">
        <f>IF('Anterior-TXT'!A1708&lt;&gt;"",RIGHT(LEFT('Anterior-TXT'!A1708,77),1),"")</f>
        <v/>
      </c>
      <c r="E1687" s="13" t="str">
        <f>IF('Anterior-TXT'!A1708&lt;&gt;"",IF(MOD(VALUE(LEFT(A1687,1)),2)=1,IF(D1687="D",C1687,-C1687),IF(D1687="C",C1687,-C1687)),"")</f>
        <v/>
      </c>
    </row>
    <row r="1688" spans="1:5" x14ac:dyDescent="0.2">
      <c r="A1688" s="11" t="str">
        <f>IF('Anterior-TXT'!A1709&lt;&gt;"",LEFT('Anterior-TXT'!A1709,15),"")</f>
        <v/>
      </c>
      <c r="B1688" s="11" t="str">
        <f>IF('Anterior-TXT'!A1709&lt;&gt;"",RIGHT(LEFT('Anterior-TXT'!A1709,51),34),"")</f>
        <v/>
      </c>
      <c r="C1688" s="12" t="str">
        <f>IF('Anterior-TXT'!A1709&lt;&gt;"",VALUE(RIGHT(LEFT('Anterior-TXT'!A1709,75),23)),"")</f>
        <v/>
      </c>
      <c r="D1688" s="11" t="str">
        <f>IF('Anterior-TXT'!A1709&lt;&gt;"",RIGHT(LEFT('Anterior-TXT'!A1709,77),1),"")</f>
        <v/>
      </c>
      <c r="E1688" s="13" t="str">
        <f>IF('Anterior-TXT'!A1709&lt;&gt;"",IF(MOD(VALUE(LEFT(A1688,1)),2)=1,IF(D1688="D",C1688,-C1688),IF(D1688="C",C1688,-C1688)),"")</f>
        <v/>
      </c>
    </row>
    <row r="1689" spans="1:5" x14ac:dyDescent="0.2">
      <c r="A1689" s="11" t="str">
        <f>IF('Anterior-TXT'!A1710&lt;&gt;"",LEFT('Anterior-TXT'!A1710,15),"")</f>
        <v/>
      </c>
      <c r="B1689" s="11" t="str">
        <f>IF('Anterior-TXT'!A1710&lt;&gt;"",RIGHT(LEFT('Anterior-TXT'!A1710,51),34),"")</f>
        <v/>
      </c>
      <c r="C1689" s="12" t="str">
        <f>IF('Anterior-TXT'!A1710&lt;&gt;"",VALUE(RIGHT(LEFT('Anterior-TXT'!A1710,75),23)),"")</f>
        <v/>
      </c>
      <c r="D1689" s="11" t="str">
        <f>IF('Anterior-TXT'!A1710&lt;&gt;"",RIGHT(LEFT('Anterior-TXT'!A1710,77),1),"")</f>
        <v/>
      </c>
      <c r="E1689" s="13" t="str">
        <f>IF('Anterior-TXT'!A1710&lt;&gt;"",IF(MOD(VALUE(LEFT(A1689,1)),2)=1,IF(D1689="D",C1689,-C1689),IF(D1689="C",C1689,-C1689)),"")</f>
        <v/>
      </c>
    </row>
    <row r="1690" spans="1:5" x14ac:dyDescent="0.2">
      <c r="A1690" s="11" t="str">
        <f>IF('Anterior-TXT'!A1711&lt;&gt;"",LEFT('Anterior-TXT'!A1711,15),"")</f>
        <v/>
      </c>
      <c r="B1690" s="11" t="str">
        <f>IF('Anterior-TXT'!A1711&lt;&gt;"",RIGHT(LEFT('Anterior-TXT'!A1711,51),34),"")</f>
        <v/>
      </c>
      <c r="C1690" s="12" t="str">
        <f>IF('Anterior-TXT'!A1711&lt;&gt;"",VALUE(RIGHT(LEFT('Anterior-TXT'!A1711,75),23)),"")</f>
        <v/>
      </c>
      <c r="D1690" s="11" t="str">
        <f>IF('Anterior-TXT'!A1711&lt;&gt;"",RIGHT(LEFT('Anterior-TXT'!A1711,77),1),"")</f>
        <v/>
      </c>
      <c r="E1690" s="13" t="str">
        <f>IF('Anterior-TXT'!A1711&lt;&gt;"",IF(MOD(VALUE(LEFT(A1690,1)),2)=1,IF(D1690="D",C1690,-C1690),IF(D1690="C",C1690,-C1690)),"")</f>
        <v/>
      </c>
    </row>
    <row r="1691" spans="1:5" x14ac:dyDescent="0.2">
      <c r="A1691" s="11" t="str">
        <f>IF('Anterior-TXT'!A1712&lt;&gt;"",LEFT('Anterior-TXT'!A1712,15),"")</f>
        <v/>
      </c>
      <c r="B1691" s="11" t="str">
        <f>IF('Anterior-TXT'!A1712&lt;&gt;"",RIGHT(LEFT('Anterior-TXT'!A1712,51),34),"")</f>
        <v/>
      </c>
      <c r="C1691" s="12" t="str">
        <f>IF('Anterior-TXT'!A1712&lt;&gt;"",VALUE(RIGHT(LEFT('Anterior-TXT'!A1712,75),23)),"")</f>
        <v/>
      </c>
      <c r="D1691" s="11" t="str">
        <f>IF('Anterior-TXT'!A1712&lt;&gt;"",RIGHT(LEFT('Anterior-TXT'!A1712,77),1),"")</f>
        <v/>
      </c>
      <c r="E1691" s="13" t="str">
        <f>IF('Anterior-TXT'!A1712&lt;&gt;"",IF(MOD(VALUE(LEFT(A1691,1)),2)=1,IF(D1691="D",C1691,-C1691),IF(D1691="C",C1691,-C1691)),"")</f>
        <v/>
      </c>
    </row>
    <row r="1692" spans="1:5" x14ac:dyDescent="0.2">
      <c r="A1692" s="11" t="str">
        <f>IF('Anterior-TXT'!A1713&lt;&gt;"",LEFT('Anterior-TXT'!A1713,15),"")</f>
        <v/>
      </c>
      <c r="B1692" s="11" t="str">
        <f>IF('Anterior-TXT'!A1713&lt;&gt;"",RIGHT(LEFT('Anterior-TXT'!A1713,51),34),"")</f>
        <v/>
      </c>
      <c r="C1692" s="12" t="str">
        <f>IF('Anterior-TXT'!A1713&lt;&gt;"",VALUE(RIGHT(LEFT('Anterior-TXT'!A1713,75),23)),"")</f>
        <v/>
      </c>
      <c r="D1692" s="11" t="str">
        <f>IF('Anterior-TXT'!A1713&lt;&gt;"",RIGHT(LEFT('Anterior-TXT'!A1713,77),1),"")</f>
        <v/>
      </c>
      <c r="E1692" s="13" t="str">
        <f>IF('Anterior-TXT'!A1713&lt;&gt;"",IF(MOD(VALUE(LEFT(A1692,1)),2)=1,IF(D1692="D",C1692,-C1692),IF(D1692="C",C1692,-C1692)),"")</f>
        <v/>
      </c>
    </row>
    <row r="1693" spans="1:5" x14ac:dyDescent="0.2">
      <c r="A1693" s="11" t="str">
        <f>IF('Anterior-TXT'!A1714&lt;&gt;"",LEFT('Anterior-TXT'!A1714,15),"")</f>
        <v/>
      </c>
      <c r="B1693" s="11" t="str">
        <f>IF('Anterior-TXT'!A1714&lt;&gt;"",RIGHT(LEFT('Anterior-TXT'!A1714,51),34),"")</f>
        <v/>
      </c>
      <c r="C1693" s="12" t="str">
        <f>IF('Anterior-TXT'!A1714&lt;&gt;"",VALUE(RIGHT(LEFT('Anterior-TXT'!A1714,75),23)),"")</f>
        <v/>
      </c>
      <c r="D1693" s="11" t="str">
        <f>IF('Anterior-TXT'!A1714&lt;&gt;"",RIGHT(LEFT('Anterior-TXT'!A1714,77),1),"")</f>
        <v/>
      </c>
      <c r="E1693" s="13" t="str">
        <f>IF('Anterior-TXT'!A1714&lt;&gt;"",IF(MOD(VALUE(LEFT(A1693,1)),2)=1,IF(D1693="D",C1693,-C1693),IF(D1693="C",C1693,-C1693)),"")</f>
        <v/>
      </c>
    </row>
    <row r="1694" spans="1:5" x14ac:dyDescent="0.2">
      <c r="A1694" s="11" t="str">
        <f>IF('Anterior-TXT'!A1715&lt;&gt;"",LEFT('Anterior-TXT'!A1715,15),"")</f>
        <v/>
      </c>
      <c r="B1694" s="11" t="str">
        <f>IF('Anterior-TXT'!A1715&lt;&gt;"",RIGHT(LEFT('Anterior-TXT'!A1715,51),34),"")</f>
        <v/>
      </c>
      <c r="C1694" s="12" t="str">
        <f>IF('Anterior-TXT'!A1715&lt;&gt;"",VALUE(RIGHT(LEFT('Anterior-TXT'!A1715,75),23)),"")</f>
        <v/>
      </c>
      <c r="D1694" s="11" t="str">
        <f>IF('Anterior-TXT'!A1715&lt;&gt;"",RIGHT(LEFT('Anterior-TXT'!A1715,77),1),"")</f>
        <v/>
      </c>
      <c r="E1694" s="13" t="str">
        <f>IF('Anterior-TXT'!A1715&lt;&gt;"",IF(MOD(VALUE(LEFT(A1694,1)),2)=1,IF(D1694="D",C1694,-C1694),IF(D1694="C",C1694,-C1694)),"")</f>
        <v/>
      </c>
    </row>
    <row r="1695" spans="1:5" x14ac:dyDescent="0.2">
      <c r="A1695" s="11" t="str">
        <f>IF('Anterior-TXT'!A1716&lt;&gt;"",LEFT('Anterior-TXT'!A1716,15),"")</f>
        <v/>
      </c>
      <c r="B1695" s="11" t="str">
        <f>IF('Anterior-TXT'!A1716&lt;&gt;"",RIGHT(LEFT('Anterior-TXT'!A1716,51),34),"")</f>
        <v/>
      </c>
      <c r="C1695" s="12" t="str">
        <f>IF('Anterior-TXT'!A1716&lt;&gt;"",VALUE(RIGHT(LEFT('Anterior-TXT'!A1716,75),23)),"")</f>
        <v/>
      </c>
      <c r="D1695" s="11" t="str">
        <f>IF('Anterior-TXT'!A1716&lt;&gt;"",RIGHT(LEFT('Anterior-TXT'!A1716,77),1),"")</f>
        <v/>
      </c>
      <c r="E1695" s="13" t="str">
        <f>IF('Anterior-TXT'!A1716&lt;&gt;"",IF(MOD(VALUE(LEFT(A1695,1)),2)=1,IF(D1695="D",C1695,-C1695),IF(D1695="C",C1695,-C1695)),"")</f>
        <v/>
      </c>
    </row>
    <row r="1696" spans="1:5" x14ac:dyDescent="0.2">
      <c r="A1696" s="11" t="str">
        <f>IF('Anterior-TXT'!A1717&lt;&gt;"",LEFT('Anterior-TXT'!A1717,15),"")</f>
        <v/>
      </c>
      <c r="B1696" s="11" t="str">
        <f>IF('Anterior-TXT'!A1717&lt;&gt;"",RIGHT(LEFT('Anterior-TXT'!A1717,51),34),"")</f>
        <v/>
      </c>
      <c r="C1696" s="12" t="str">
        <f>IF('Anterior-TXT'!A1717&lt;&gt;"",VALUE(RIGHT(LEFT('Anterior-TXT'!A1717,75),23)),"")</f>
        <v/>
      </c>
      <c r="D1696" s="11" t="str">
        <f>IF('Anterior-TXT'!A1717&lt;&gt;"",RIGHT(LEFT('Anterior-TXT'!A1717,77),1),"")</f>
        <v/>
      </c>
      <c r="E1696" s="13" t="str">
        <f>IF('Anterior-TXT'!A1717&lt;&gt;"",IF(MOD(VALUE(LEFT(A1696,1)),2)=1,IF(D1696="D",C1696,-C1696),IF(D1696="C",C1696,-C1696)),"")</f>
        <v/>
      </c>
    </row>
    <row r="1697" spans="1:5" x14ac:dyDescent="0.2">
      <c r="A1697" s="11" t="str">
        <f>IF('Anterior-TXT'!A1718&lt;&gt;"",LEFT('Anterior-TXT'!A1718,15),"")</f>
        <v/>
      </c>
      <c r="B1697" s="11" t="str">
        <f>IF('Anterior-TXT'!A1718&lt;&gt;"",RIGHT(LEFT('Anterior-TXT'!A1718,51),34),"")</f>
        <v/>
      </c>
      <c r="C1697" s="12" t="str">
        <f>IF('Anterior-TXT'!A1718&lt;&gt;"",VALUE(RIGHT(LEFT('Anterior-TXT'!A1718,75),23)),"")</f>
        <v/>
      </c>
      <c r="D1697" s="11" t="str">
        <f>IF('Anterior-TXT'!A1718&lt;&gt;"",RIGHT(LEFT('Anterior-TXT'!A1718,77),1),"")</f>
        <v/>
      </c>
      <c r="E1697" s="13" t="str">
        <f>IF('Anterior-TXT'!A1718&lt;&gt;"",IF(MOD(VALUE(LEFT(A1697,1)),2)=1,IF(D1697="D",C1697,-C1697),IF(D1697="C",C1697,-C1697)),"")</f>
        <v/>
      </c>
    </row>
    <row r="1698" spans="1:5" x14ac:dyDescent="0.2">
      <c r="A1698" s="11" t="str">
        <f>IF('Anterior-TXT'!A1719&lt;&gt;"",LEFT('Anterior-TXT'!A1719,15),"")</f>
        <v/>
      </c>
      <c r="B1698" s="11" t="str">
        <f>IF('Anterior-TXT'!A1719&lt;&gt;"",RIGHT(LEFT('Anterior-TXT'!A1719,51),34),"")</f>
        <v/>
      </c>
      <c r="C1698" s="12" t="str">
        <f>IF('Anterior-TXT'!A1719&lt;&gt;"",VALUE(RIGHT(LEFT('Anterior-TXT'!A1719,75),23)),"")</f>
        <v/>
      </c>
      <c r="D1698" s="11" t="str">
        <f>IF('Anterior-TXT'!A1719&lt;&gt;"",RIGHT(LEFT('Anterior-TXT'!A1719,77),1),"")</f>
        <v/>
      </c>
      <c r="E1698" s="13" t="str">
        <f>IF('Anterior-TXT'!A1719&lt;&gt;"",IF(MOD(VALUE(LEFT(A1698,1)),2)=1,IF(D1698="D",C1698,-C1698),IF(D1698="C",C1698,-C1698)),"")</f>
        <v/>
      </c>
    </row>
    <row r="1699" spans="1:5" x14ac:dyDescent="0.2">
      <c r="A1699" s="11" t="str">
        <f>IF('Anterior-TXT'!A1720&lt;&gt;"",LEFT('Anterior-TXT'!A1720,15),"")</f>
        <v/>
      </c>
      <c r="B1699" s="11" t="str">
        <f>IF('Anterior-TXT'!A1720&lt;&gt;"",RIGHT(LEFT('Anterior-TXT'!A1720,51),34),"")</f>
        <v/>
      </c>
      <c r="C1699" s="12" t="str">
        <f>IF('Anterior-TXT'!A1720&lt;&gt;"",VALUE(RIGHT(LEFT('Anterior-TXT'!A1720,75),23)),"")</f>
        <v/>
      </c>
      <c r="D1699" s="11" t="str">
        <f>IF('Anterior-TXT'!A1720&lt;&gt;"",RIGHT(LEFT('Anterior-TXT'!A1720,77),1),"")</f>
        <v/>
      </c>
      <c r="E1699" s="13" t="str">
        <f>IF('Anterior-TXT'!A1720&lt;&gt;"",IF(MOD(VALUE(LEFT(A1699,1)),2)=1,IF(D1699="D",C1699,-C1699),IF(D1699="C",C1699,-C1699)),"")</f>
        <v/>
      </c>
    </row>
    <row r="1700" spans="1:5" x14ac:dyDescent="0.2">
      <c r="A1700" s="11" t="str">
        <f>IF('Anterior-TXT'!A1721&lt;&gt;"",LEFT('Anterior-TXT'!A1721,15),"")</f>
        <v/>
      </c>
      <c r="B1700" s="11" t="str">
        <f>IF('Anterior-TXT'!A1721&lt;&gt;"",RIGHT(LEFT('Anterior-TXT'!A1721,51),34),"")</f>
        <v/>
      </c>
      <c r="C1700" s="12" t="str">
        <f>IF('Anterior-TXT'!A1721&lt;&gt;"",VALUE(RIGHT(LEFT('Anterior-TXT'!A1721,75),23)),"")</f>
        <v/>
      </c>
      <c r="D1700" s="11" t="str">
        <f>IF('Anterior-TXT'!A1721&lt;&gt;"",RIGHT(LEFT('Anterior-TXT'!A1721,77),1),"")</f>
        <v/>
      </c>
      <c r="E1700" s="13" t="str">
        <f>IF('Anterior-TXT'!A1721&lt;&gt;"",IF(MOD(VALUE(LEFT(A1700,1)),2)=1,IF(D1700="D",C1700,-C1700),IF(D1700="C",C1700,-C1700)),"")</f>
        <v/>
      </c>
    </row>
    <row r="1701" spans="1:5" x14ac:dyDescent="0.2">
      <c r="A1701" s="11" t="str">
        <f>IF('Anterior-TXT'!A1722&lt;&gt;"",LEFT('Anterior-TXT'!A1722,15),"")</f>
        <v/>
      </c>
      <c r="B1701" s="11" t="str">
        <f>IF('Anterior-TXT'!A1722&lt;&gt;"",RIGHT(LEFT('Anterior-TXT'!A1722,51),34),"")</f>
        <v/>
      </c>
      <c r="C1701" s="12" t="str">
        <f>IF('Anterior-TXT'!A1722&lt;&gt;"",VALUE(RIGHT(LEFT('Anterior-TXT'!A1722,75),23)),"")</f>
        <v/>
      </c>
      <c r="D1701" s="11" t="str">
        <f>IF('Anterior-TXT'!A1722&lt;&gt;"",RIGHT(LEFT('Anterior-TXT'!A1722,77),1),"")</f>
        <v/>
      </c>
      <c r="E1701" s="13" t="str">
        <f>IF('Anterior-TXT'!A1722&lt;&gt;"",IF(MOD(VALUE(LEFT(A1701,1)),2)=1,IF(D1701="D",C1701,-C1701),IF(D1701="C",C1701,-C1701)),"")</f>
        <v/>
      </c>
    </row>
    <row r="1702" spans="1:5" x14ac:dyDescent="0.2">
      <c r="A1702" s="11" t="str">
        <f>IF('Anterior-TXT'!A1723&lt;&gt;"",LEFT('Anterior-TXT'!A1723,15),"")</f>
        <v/>
      </c>
      <c r="B1702" s="11" t="str">
        <f>IF('Anterior-TXT'!A1723&lt;&gt;"",RIGHT(LEFT('Anterior-TXT'!A1723,51),34),"")</f>
        <v/>
      </c>
      <c r="C1702" s="12" t="str">
        <f>IF('Anterior-TXT'!A1723&lt;&gt;"",VALUE(RIGHT(LEFT('Anterior-TXT'!A1723,75),23)),"")</f>
        <v/>
      </c>
      <c r="D1702" s="11" t="str">
        <f>IF('Anterior-TXT'!A1723&lt;&gt;"",RIGHT(LEFT('Anterior-TXT'!A1723,77),1),"")</f>
        <v/>
      </c>
      <c r="E1702" s="13" t="str">
        <f>IF('Anterior-TXT'!A1723&lt;&gt;"",IF(MOD(VALUE(LEFT(A1702,1)),2)=1,IF(D1702="D",C1702,-C1702),IF(D1702="C",C1702,-C1702)),"")</f>
        <v/>
      </c>
    </row>
    <row r="1703" spans="1:5" x14ac:dyDescent="0.2">
      <c r="A1703" s="11" t="str">
        <f>IF('Anterior-TXT'!A1724&lt;&gt;"",LEFT('Anterior-TXT'!A1724,15),"")</f>
        <v/>
      </c>
      <c r="B1703" s="11" t="str">
        <f>IF('Anterior-TXT'!A1724&lt;&gt;"",RIGHT(LEFT('Anterior-TXT'!A1724,51),34),"")</f>
        <v/>
      </c>
      <c r="C1703" s="12" t="str">
        <f>IF('Anterior-TXT'!A1724&lt;&gt;"",VALUE(RIGHT(LEFT('Anterior-TXT'!A1724,75),23)),"")</f>
        <v/>
      </c>
      <c r="D1703" s="11" t="str">
        <f>IF('Anterior-TXT'!A1724&lt;&gt;"",RIGHT(LEFT('Anterior-TXT'!A1724,77),1),"")</f>
        <v/>
      </c>
      <c r="E1703" s="13" t="str">
        <f>IF('Anterior-TXT'!A1724&lt;&gt;"",IF(MOD(VALUE(LEFT(A1703,1)),2)=1,IF(D1703="D",C1703,-C1703),IF(D1703="C",C1703,-C1703)),"")</f>
        <v/>
      </c>
    </row>
    <row r="1704" spans="1:5" x14ac:dyDescent="0.2">
      <c r="A1704" s="11" t="str">
        <f>IF('Anterior-TXT'!A1725&lt;&gt;"",LEFT('Anterior-TXT'!A1725,15),"")</f>
        <v/>
      </c>
      <c r="B1704" s="11" t="str">
        <f>IF('Anterior-TXT'!A1725&lt;&gt;"",RIGHT(LEFT('Anterior-TXT'!A1725,51),34),"")</f>
        <v/>
      </c>
      <c r="C1704" s="12" t="str">
        <f>IF('Anterior-TXT'!A1725&lt;&gt;"",VALUE(RIGHT(LEFT('Anterior-TXT'!A1725,75),23)),"")</f>
        <v/>
      </c>
      <c r="D1704" s="11" t="str">
        <f>IF('Anterior-TXT'!A1725&lt;&gt;"",RIGHT(LEFT('Anterior-TXT'!A1725,77),1),"")</f>
        <v/>
      </c>
      <c r="E1704" s="13" t="str">
        <f>IF('Anterior-TXT'!A1725&lt;&gt;"",IF(MOD(VALUE(LEFT(A1704,1)),2)=1,IF(D1704="D",C1704,-C1704),IF(D1704="C",C1704,-C1704)),"")</f>
        <v/>
      </c>
    </row>
    <row r="1705" spans="1:5" x14ac:dyDescent="0.2">
      <c r="A1705" s="11" t="str">
        <f>IF('Anterior-TXT'!A1726&lt;&gt;"",LEFT('Anterior-TXT'!A1726,15),"")</f>
        <v/>
      </c>
      <c r="B1705" s="11" t="str">
        <f>IF('Anterior-TXT'!A1726&lt;&gt;"",RIGHT(LEFT('Anterior-TXT'!A1726,51),34),"")</f>
        <v/>
      </c>
      <c r="C1705" s="12" t="str">
        <f>IF('Anterior-TXT'!A1726&lt;&gt;"",VALUE(RIGHT(LEFT('Anterior-TXT'!A1726,75),23)),"")</f>
        <v/>
      </c>
      <c r="D1705" s="11" t="str">
        <f>IF('Anterior-TXT'!A1726&lt;&gt;"",RIGHT(LEFT('Anterior-TXT'!A1726,77),1),"")</f>
        <v/>
      </c>
      <c r="E1705" s="13" t="str">
        <f>IF('Anterior-TXT'!A1726&lt;&gt;"",IF(MOD(VALUE(LEFT(A1705,1)),2)=1,IF(D1705="D",C1705,-C1705),IF(D1705="C",C1705,-C1705)),"")</f>
        <v/>
      </c>
    </row>
    <row r="1706" spans="1:5" x14ac:dyDescent="0.2">
      <c r="A1706" s="11" t="str">
        <f>IF('Anterior-TXT'!A1727&lt;&gt;"",LEFT('Anterior-TXT'!A1727,15),"")</f>
        <v/>
      </c>
      <c r="B1706" s="11" t="str">
        <f>IF('Anterior-TXT'!A1727&lt;&gt;"",RIGHT(LEFT('Anterior-TXT'!A1727,51),34),"")</f>
        <v/>
      </c>
      <c r="C1706" s="12" t="str">
        <f>IF('Anterior-TXT'!A1727&lt;&gt;"",VALUE(RIGHT(LEFT('Anterior-TXT'!A1727,75),23)),"")</f>
        <v/>
      </c>
      <c r="D1706" s="11" t="str">
        <f>IF('Anterior-TXT'!A1727&lt;&gt;"",RIGHT(LEFT('Anterior-TXT'!A1727,77),1),"")</f>
        <v/>
      </c>
      <c r="E1706" s="13" t="str">
        <f>IF('Anterior-TXT'!A1727&lt;&gt;"",IF(MOD(VALUE(LEFT(A1706,1)),2)=1,IF(D1706="D",C1706,-C1706),IF(D1706="C",C1706,-C1706)),"")</f>
        <v/>
      </c>
    </row>
    <row r="1707" spans="1:5" x14ac:dyDescent="0.2">
      <c r="A1707" s="11" t="str">
        <f>IF('Anterior-TXT'!A1728&lt;&gt;"",LEFT('Anterior-TXT'!A1728,15),"")</f>
        <v/>
      </c>
      <c r="B1707" s="11" t="str">
        <f>IF('Anterior-TXT'!A1728&lt;&gt;"",RIGHT(LEFT('Anterior-TXT'!A1728,51),34),"")</f>
        <v/>
      </c>
      <c r="C1707" s="12" t="str">
        <f>IF('Anterior-TXT'!A1728&lt;&gt;"",VALUE(RIGHT(LEFT('Anterior-TXT'!A1728,75),23)),"")</f>
        <v/>
      </c>
      <c r="D1707" s="11" t="str">
        <f>IF('Anterior-TXT'!A1728&lt;&gt;"",RIGHT(LEFT('Anterior-TXT'!A1728,77),1),"")</f>
        <v/>
      </c>
      <c r="E1707" s="13" t="str">
        <f>IF('Anterior-TXT'!A1728&lt;&gt;"",IF(MOD(VALUE(LEFT(A1707,1)),2)=1,IF(D1707="D",C1707,-C1707),IF(D1707="C",C1707,-C1707)),"")</f>
        <v/>
      </c>
    </row>
    <row r="1708" spans="1:5" x14ac:dyDescent="0.2">
      <c r="A1708" s="11" t="str">
        <f>IF('Anterior-TXT'!A1729&lt;&gt;"",LEFT('Anterior-TXT'!A1729,15),"")</f>
        <v/>
      </c>
      <c r="B1708" s="11" t="str">
        <f>IF('Anterior-TXT'!A1729&lt;&gt;"",RIGHT(LEFT('Anterior-TXT'!A1729,51),34),"")</f>
        <v/>
      </c>
      <c r="C1708" s="12" t="str">
        <f>IF('Anterior-TXT'!A1729&lt;&gt;"",VALUE(RIGHT(LEFT('Anterior-TXT'!A1729,75),23)),"")</f>
        <v/>
      </c>
      <c r="D1708" s="11" t="str">
        <f>IF('Anterior-TXT'!A1729&lt;&gt;"",RIGHT(LEFT('Anterior-TXT'!A1729,77),1),"")</f>
        <v/>
      </c>
      <c r="E1708" s="13" t="str">
        <f>IF('Anterior-TXT'!A1729&lt;&gt;"",IF(MOD(VALUE(LEFT(A1708,1)),2)=1,IF(D1708="D",C1708,-C1708),IF(D1708="C",C1708,-C1708)),"")</f>
        <v/>
      </c>
    </row>
    <row r="1709" spans="1:5" x14ac:dyDescent="0.2">
      <c r="A1709" s="11" t="str">
        <f>IF('Anterior-TXT'!A1730&lt;&gt;"",LEFT('Anterior-TXT'!A1730,15),"")</f>
        <v/>
      </c>
      <c r="B1709" s="11" t="str">
        <f>IF('Anterior-TXT'!A1730&lt;&gt;"",RIGHT(LEFT('Anterior-TXT'!A1730,51),34),"")</f>
        <v/>
      </c>
      <c r="C1709" s="12" t="str">
        <f>IF('Anterior-TXT'!A1730&lt;&gt;"",VALUE(RIGHT(LEFT('Anterior-TXT'!A1730,75),23)),"")</f>
        <v/>
      </c>
      <c r="D1709" s="11" t="str">
        <f>IF('Anterior-TXT'!A1730&lt;&gt;"",RIGHT(LEFT('Anterior-TXT'!A1730,77),1),"")</f>
        <v/>
      </c>
      <c r="E1709" s="13" t="str">
        <f>IF('Anterior-TXT'!A1730&lt;&gt;"",IF(MOD(VALUE(LEFT(A1709,1)),2)=1,IF(D1709="D",C1709,-C1709),IF(D1709="C",C1709,-C1709)),"")</f>
        <v/>
      </c>
    </row>
    <row r="1710" spans="1:5" x14ac:dyDescent="0.2">
      <c r="A1710" s="11" t="str">
        <f>IF('Anterior-TXT'!A1731&lt;&gt;"",LEFT('Anterior-TXT'!A1731,15),"")</f>
        <v/>
      </c>
      <c r="B1710" s="11" t="str">
        <f>IF('Anterior-TXT'!A1731&lt;&gt;"",RIGHT(LEFT('Anterior-TXT'!A1731,51),34),"")</f>
        <v/>
      </c>
      <c r="C1710" s="12" t="str">
        <f>IF('Anterior-TXT'!A1731&lt;&gt;"",VALUE(RIGHT(LEFT('Anterior-TXT'!A1731,75),23)),"")</f>
        <v/>
      </c>
      <c r="D1710" s="11" t="str">
        <f>IF('Anterior-TXT'!A1731&lt;&gt;"",RIGHT(LEFT('Anterior-TXT'!A1731,77),1),"")</f>
        <v/>
      </c>
      <c r="E1710" s="13" t="str">
        <f>IF('Anterior-TXT'!A1731&lt;&gt;"",IF(MOD(VALUE(LEFT(A1710,1)),2)=1,IF(D1710="D",C1710,-C1710),IF(D1710="C",C1710,-C1710)),"")</f>
        <v/>
      </c>
    </row>
    <row r="1711" spans="1:5" x14ac:dyDescent="0.2">
      <c r="A1711" s="11" t="str">
        <f>IF('Anterior-TXT'!A1732&lt;&gt;"",LEFT('Anterior-TXT'!A1732,15),"")</f>
        <v/>
      </c>
      <c r="B1711" s="11" t="str">
        <f>IF('Anterior-TXT'!A1732&lt;&gt;"",RIGHT(LEFT('Anterior-TXT'!A1732,51),34),"")</f>
        <v/>
      </c>
      <c r="C1711" s="12" t="str">
        <f>IF('Anterior-TXT'!A1732&lt;&gt;"",VALUE(RIGHT(LEFT('Anterior-TXT'!A1732,75),23)),"")</f>
        <v/>
      </c>
      <c r="D1711" s="11" t="str">
        <f>IF('Anterior-TXT'!A1732&lt;&gt;"",RIGHT(LEFT('Anterior-TXT'!A1732,77),1),"")</f>
        <v/>
      </c>
      <c r="E1711" s="13" t="str">
        <f>IF('Anterior-TXT'!A1732&lt;&gt;"",IF(MOD(VALUE(LEFT(A1711,1)),2)=1,IF(D1711="D",C1711,-C1711),IF(D1711="C",C1711,-C1711)),"")</f>
        <v/>
      </c>
    </row>
    <row r="1712" spans="1:5" x14ac:dyDescent="0.2">
      <c r="A1712" s="11" t="str">
        <f>IF('Anterior-TXT'!A1733&lt;&gt;"",LEFT('Anterior-TXT'!A1733,15),"")</f>
        <v/>
      </c>
      <c r="B1712" s="11" t="str">
        <f>IF('Anterior-TXT'!A1733&lt;&gt;"",RIGHT(LEFT('Anterior-TXT'!A1733,51),34),"")</f>
        <v/>
      </c>
      <c r="C1712" s="12" t="str">
        <f>IF('Anterior-TXT'!A1733&lt;&gt;"",VALUE(RIGHT(LEFT('Anterior-TXT'!A1733,75),23)),"")</f>
        <v/>
      </c>
      <c r="D1712" s="11" t="str">
        <f>IF('Anterior-TXT'!A1733&lt;&gt;"",RIGHT(LEFT('Anterior-TXT'!A1733,77),1),"")</f>
        <v/>
      </c>
      <c r="E1712" s="13" t="str">
        <f>IF('Anterior-TXT'!A1733&lt;&gt;"",IF(MOD(VALUE(LEFT(A1712,1)),2)=1,IF(D1712="D",C1712,-C1712),IF(D1712="C",C1712,-C1712)),"")</f>
        <v/>
      </c>
    </row>
    <row r="1713" spans="1:5" x14ac:dyDescent="0.2">
      <c r="A1713" s="11" t="str">
        <f>IF('Anterior-TXT'!A1734&lt;&gt;"",LEFT('Anterior-TXT'!A1734,15),"")</f>
        <v/>
      </c>
      <c r="B1713" s="11" t="str">
        <f>IF('Anterior-TXT'!A1734&lt;&gt;"",RIGHT(LEFT('Anterior-TXT'!A1734,51),34),"")</f>
        <v/>
      </c>
      <c r="C1713" s="12" t="str">
        <f>IF('Anterior-TXT'!A1734&lt;&gt;"",VALUE(RIGHT(LEFT('Anterior-TXT'!A1734,75),23)),"")</f>
        <v/>
      </c>
      <c r="D1713" s="11" t="str">
        <f>IF('Anterior-TXT'!A1734&lt;&gt;"",RIGHT(LEFT('Anterior-TXT'!A1734,77),1),"")</f>
        <v/>
      </c>
      <c r="E1713" s="13" t="str">
        <f>IF('Anterior-TXT'!A1734&lt;&gt;"",IF(MOD(VALUE(LEFT(A1713,1)),2)=1,IF(D1713="D",C1713,-C1713),IF(D1713="C",C1713,-C1713)),"")</f>
        <v/>
      </c>
    </row>
    <row r="1714" spans="1:5" x14ac:dyDescent="0.2">
      <c r="A1714" s="11" t="str">
        <f>IF('Anterior-TXT'!A1735&lt;&gt;"",LEFT('Anterior-TXT'!A1735,15),"")</f>
        <v/>
      </c>
      <c r="B1714" s="11" t="str">
        <f>IF('Anterior-TXT'!A1735&lt;&gt;"",RIGHT(LEFT('Anterior-TXT'!A1735,51),34),"")</f>
        <v/>
      </c>
      <c r="C1714" s="12" t="str">
        <f>IF('Anterior-TXT'!A1735&lt;&gt;"",VALUE(RIGHT(LEFT('Anterior-TXT'!A1735,75),23)),"")</f>
        <v/>
      </c>
      <c r="D1714" s="11" t="str">
        <f>IF('Anterior-TXT'!A1735&lt;&gt;"",RIGHT(LEFT('Anterior-TXT'!A1735,77),1),"")</f>
        <v/>
      </c>
      <c r="E1714" s="13" t="str">
        <f>IF('Anterior-TXT'!A1735&lt;&gt;"",IF(MOD(VALUE(LEFT(A1714,1)),2)=1,IF(D1714="D",C1714,-C1714),IF(D1714="C",C1714,-C1714)),"")</f>
        <v/>
      </c>
    </row>
    <row r="1715" spans="1:5" x14ac:dyDescent="0.2">
      <c r="A1715" s="11" t="str">
        <f>IF('Anterior-TXT'!A1736&lt;&gt;"",LEFT('Anterior-TXT'!A1736,15),"")</f>
        <v/>
      </c>
      <c r="B1715" s="11" t="str">
        <f>IF('Anterior-TXT'!A1736&lt;&gt;"",RIGHT(LEFT('Anterior-TXT'!A1736,51),34),"")</f>
        <v/>
      </c>
      <c r="C1715" s="12" t="str">
        <f>IF('Anterior-TXT'!A1736&lt;&gt;"",VALUE(RIGHT(LEFT('Anterior-TXT'!A1736,75),23)),"")</f>
        <v/>
      </c>
      <c r="D1715" s="11" t="str">
        <f>IF('Anterior-TXT'!A1736&lt;&gt;"",RIGHT(LEFT('Anterior-TXT'!A1736,77),1),"")</f>
        <v/>
      </c>
      <c r="E1715" s="13" t="str">
        <f>IF('Anterior-TXT'!A1736&lt;&gt;"",IF(MOD(VALUE(LEFT(A1715,1)),2)=1,IF(D1715="D",C1715,-C1715),IF(D1715="C",C1715,-C1715)),"")</f>
        <v/>
      </c>
    </row>
    <row r="1716" spans="1:5" x14ac:dyDescent="0.2">
      <c r="A1716" s="11" t="str">
        <f>IF('Anterior-TXT'!A1737&lt;&gt;"",LEFT('Anterior-TXT'!A1737,15),"")</f>
        <v/>
      </c>
      <c r="B1716" s="11" t="str">
        <f>IF('Anterior-TXT'!A1737&lt;&gt;"",RIGHT(LEFT('Anterior-TXT'!A1737,51),34),"")</f>
        <v/>
      </c>
      <c r="C1716" s="12" t="str">
        <f>IF('Anterior-TXT'!A1737&lt;&gt;"",VALUE(RIGHT(LEFT('Anterior-TXT'!A1737,75),23)),"")</f>
        <v/>
      </c>
      <c r="D1716" s="11" t="str">
        <f>IF('Anterior-TXT'!A1737&lt;&gt;"",RIGHT(LEFT('Anterior-TXT'!A1737,77),1),"")</f>
        <v/>
      </c>
      <c r="E1716" s="13" t="str">
        <f>IF('Anterior-TXT'!A1737&lt;&gt;"",IF(MOD(VALUE(LEFT(A1716,1)),2)=1,IF(D1716="D",C1716,-C1716),IF(D1716="C",C1716,-C1716)),"")</f>
        <v/>
      </c>
    </row>
    <row r="1717" spans="1:5" x14ac:dyDescent="0.2">
      <c r="A1717" s="11" t="str">
        <f>IF('Anterior-TXT'!A1738&lt;&gt;"",LEFT('Anterior-TXT'!A1738,15),"")</f>
        <v/>
      </c>
      <c r="B1717" s="11" t="str">
        <f>IF('Anterior-TXT'!A1738&lt;&gt;"",RIGHT(LEFT('Anterior-TXT'!A1738,51),34),"")</f>
        <v/>
      </c>
      <c r="C1717" s="12" t="str">
        <f>IF('Anterior-TXT'!A1738&lt;&gt;"",VALUE(RIGHT(LEFT('Anterior-TXT'!A1738,75),23)),"")</f>
        <v/>
      </c>
      <c r="D1717" s="11" t="str">
        <f>IF('Anterior-TXT'!A1738&lt;&gt;"",RIGHT(LEFT('Anterior-TXT'!A1738,77),1),"")</f>
        <v/>
      </c>
      <c r="E1717" s="13" t="str">
        <f>IF('Anterior-TXT'!A1738&lt;&gt;"",IF(MOD(VALUE(LEFT(A1717,1)),2)=1,IF(D1717="D",C1717,-C1717),IF(D1717="C",C1717,-C1717)),"")</f>
        <v/>
      </c>
    </row>
    <row r="1718" spans="1:5" x14ac:dyDescent="0.2">
      <c r="A1718" s="11" t="str">
        <f>IF('Anterior-TXT'!A1739&lt;&gt;"",LEFT('Anterior-TXT'!A1739,15),"")</f>
        <v/>
      </c>
      <c r="B1718" s="11" t="str">
        <f>IF('Anterior-TXT'!A1739&lt;&gt;"",RIGHT(LEFT('Anterior-TXT'!A1739,51),34),"")</f>
        <v/>
      </c>
      <c r="C1718" s="12" t="str">
        <f>IF('Anterior-TXT'!A1739&lt;&gt;"",VALUE(RIGHT(LEFT('Anterior-TXT'!A1739,75),23)),"")</f>
        <v/>
      </c>
      <c r="D1718" s="11" t="str">
        <f>IF('Anterior-TXT'!A1739&lt;&gt;"",RIGHT(LEFT('Anterior-TXT'!A1739,77),1),"")</f>
        <v/>
      </c>
      <c r="E1718" s="13" t="str">
        <f>IF('Anterior-TXT'!A1739&lt;&gt;"",IF(MOD(VALUE(LEFT(A1718,1)),2)=1,IF(D1718="D",C1718,-C1718),IF(D1718="C",C1718,-C1718)),"")</f>
        <v/>
      </c>
    </row>
    <row r="1719" spans="1:5" x14ac:dyDescent="0.2">
      <c r="A1719" s="11" t="str">
        <f>IF('Anterior-TXT'!A1740&lt;&gt;"",LEFT('Anterior-TXT'!A1740,15),"")</f>
        <v/>
      </c>
      <c r="B1719" s="11" t="str">
        <f>IF('Anterior-TXT'!A1740&lt;&gt;"",RIGHT(LEFT('Anterior-TXT'!A1740,51),34),"")</f>
        <v/>
      </c>
      <c r="C1719" s="12" t="str">
        <f>IF('Anterior-TXT'!A1740&lt;&gt;"",VALUE(RIGHT(LEFT('Anterior-TXT'!A1740,75),23)),"")</f>
        <v/>
      </c>
      <c r="D1719" s="11" t="str">
        <f>IF('Anterior-TXT'!A1740&lt;&gt;"",RIGHT(LEFT('Anterior-TXT'!A1740,77),1),"")</f>
        <v/>
      </c>
      <c r="E1719" s="13" t="str">
        <f>IF('Anterior-TXT'!A1740&lt;&gt;"",IF(MOD(VALUE(LEFT(A1719,1)),2)=1,IF(D1719="D",C1719,-C1719),IF(D1719="C",C1719,-C1719)),"")</f>
        <v/>
      </c>
    </row>
    <row r="1720" spans="1:5" x14ac:dyDescent="0.2">
      <c r="A1720" s="11" t="str">
        <f>IF('Anterior-TXT'!A1741&lt;&gt;"",LEFT('Anterior-TXT'!A1741,15),"")</f>
        <v/>
      </c>
      <c r="B1720" s="11" t="str">
        <f>IF('Anterior-TXT'!A1741&lt;&gt;"",RIGHT(LEFT('Anterior-TXT'!A1741,51),34),"")</f>
        <v/>
      </c>
      <c r="C1720" s="12" t="str">
        <f>IF('Anterior-TXT'!A1741&lt;&gt;"",VALUE(RIGHT(LEFT('Anterior-TXT'!A1741,75),23)),"")</f>
        <v/>
      </c>
      <c r="D1720" s="11" t="str">
        <f>IF('Anterior-TXT'!A1741&lt;&gt;"",RIGHT(LEFT('Anterior-TXT'!A1741,77),1),"")</f>
        <v/>
      </c>
      <c r="E1720" s="13" t="str">
        <f>IF('Anterior-TXT'!A1741&lt;&gt;"",IF(MOD(VALUE(LEFT(A1720,1)),2)=1,IF(D1720="D",C1720,-C1720),IF(D1720="C",C1720,-C1720)),"")</f>
        <v/>
      </c>
    </row>
    <row r="1721" spans="1:5" x14ac:dyDescent="0.2">
      <c r="A1721" s="11" t="str">
        <f>IF('Anterior-TXT'!A1742&lt;&gt;"",LEFT('Anterior-TXT'!A1742,15),"")</f>
        <v/>
      </c>
      <c r="B1721" s="11" t="str">
        <f>IF('Anterior-TXT'!A1742&lt;&gt;"",RIGHT(LEFT('Anterior-TXT'!A1742,51),34),"")</f>
        <v/>
      </c>
      <c r="C1721" s="12" t="str">
        <f>IF('Anterior-TXT'!A1742&lt;&gt;"",VALUE(RIGHT(LEFT('Anterior-TXT'!A1742,75),23)),"")</f>
        <v/>
      </c>
      <c r="D1721" s="11" t="str">
        <f>IF('Anterior-TXT'!A1742&lt;&gt;"",RIGHT(LEFT('Anterior-TXT'!A1742,77),1),"")</f>
        <v/>
      </c>
      <c r="E1721" s="13" t="str">
        <f>IF('Anterior-TXT'!A1742&lt;&gt;"",IF(MOD(VALUE(LEFT(A1721,1)),2)=1,IF(D1721="D",C1721,-C1721),IF(D1721="C",C1721,-C1721)),"")</f>
        <v/>
      </c>
    </row>
    <row r="1722" spans="1:5" x14ac:dyDescent="0.2">
      <c r="A1722" s="11" t="str">
        <f>IF('Anterior-TXT'!A1743&lt;&gt;"",LEFT('Anterior-TXT'!A1743,15),"")</f>
        <v/>
      </c>
      <c r="B1722" s="11" t="str">
        <f>IF('Anterior-TXT'!A1743&lt;&gt;"",RIGHT(LEFT('Anterior-TXT'!A1743,51),34),"")</f>
        <v/>
      </c>
      <c r="C1722" s="12" t="str">
        <f>IF('Anterior-TXT'!A1743&lt;&gt;"",VALUE(RIGHT(LEFT('Anterior-TXT'!A1743,75),23)),"")</f>
        <v/>
      </c>
      <c r="D1722" s="11" t="str">
        <f>IF('Anterior-TXT'!A1743&lt;&gt;"",RIGHT(LEFT('Anterior-TXT'!A1743,77),1),"")</f>
        <v/>
      </c>
      <c r="E1722" s="13" t="str">
        <f>IF('Anterior-TXT'!A1743&lt;&gt;"",IF(MOD(VALUE(LEFT(A1722,1)),2)=1,IF(D1722="D",C1722,-C1722),IF(D1722="C",C1722,-C1722)),"")</f>
        <v/>
      </c>
    </row>
    <row r="1723" spans="1:5" x14ac:dyDescent="0.2">
      <c r="A1723" s="11" t="str">
        <f>IF('Anterior-TXT'!A1744&lt;&gt;"",LEFT('Anterior-TXT'!A1744,15),"")</f>
        <v/>
      </c>
      <c r="B1723" s="11" t="str">
        <f>IF('Anterior-TXT'!A1744&lt;&gt;"",RIGHT(LEFT('Anterior-TXT'!A1744,51),34),"")</f>
        <v/>
      </c>
      <c r="C1723" s="12" t="str">
        <f>IF('Anterior-TXT'!A1744&lt;&gt;"",VALUE(RIGHT(LEFT('Anterior-TXT'!A1744,75),23)),"")</f>
        <v/>
      </c>
      <c r="D1723" s="11" t="str">
        <f>IF('Anterior-TXT'!A1744&lt;&gt;"",RIGHT(LEFT('Anterior-TXT'!A1744,77),1),"")</f>
        <v/>
      </c>
      <c r="E1723" s="13" t="str">
        <f>IF('Anterior-TXT'!A1744&lt;&gt;"",IF(MOD(VALUE(LEFT(A1723,1)),2)=1,IF(D1723="D",C1723,-C1723),IF(D1723="C",C1723,-C1723)),"")</f>
        <v/>
      </c>
    </row>
    <row r="1724" spans="1:5" x14ac:dyDescent="0.2">
      <c r="A1724" s="11" t="str">
        <f>IF('Anterior-TXT'!A1745&lt;&gt;"",LEFT('Anterior-TXT'!A1745,15),"")</f>
        <v/>
      </c>
      <c r="B1724" s="11" t="str">
        <f>IF('Anterior-TXT'!A1745&lt;&gt;"",RIGHT(LEFT('Anterior-TXT'!A1745,51),34),"")</f>
        <v/>
      </c>
      <c r="C1724" s="12" t="str">
        <f>IF('Anterior-TXT'!A1745&lt;&gt;"",VALUE(RIGHT(LEFT('Anterior-TXT'!A1745,75),23)),"")</f>
        <v/>
      </c>
      <c r="D1724" s="11" t="str">
        <f>IF('Anterior-TXT'!A1745&lt;&gt;"",RIGHT(LEFT('Anterior-TXT'!A1745,77),1),"")</f>
        <v/>
      </c>
      <c r="E1724" s="13" t="str">
        <f>IF('Anterior-TXT'!A1745&lt;&gt;"",IF(MOD(VALUE(LEFT(A1724,1)),2)=1,IF(D1724="D",C1724,-C1724),IF(D1724="C",C1724,-C1724)),"")</f>
        <v/>
      </c>
    </row>
    <row r="1725" spans="1:5" x14ac:dyDescent="0.2">
      <c r="A1725" s="11" t="str">
        <f>IF('Anterior-TXT'!A1746&lt;&gt;"",LEFT('Anterior-TXT'!A1746,15),"")</f>
        <v/>
      </c>
      <c r="B1725" s="11" t="str">
        <f>IF('Anterior-TXT'!A1746&lt;&gt;"",RIGHT(LEFT('Anterior-TXT'!A1746,51),34),"")</f>
        <v/>
      </c>
      <c r="C1725" s="12" t="str">
        <f>IF('Anterior-TXT'!A1746&lt;&gt;"",VALUE(RIGHT(LEFT('Anterior-TXT'!A1746,75),23)),"")</f>
        <v/>
      </c>
      <c r="D1725" s="11" t="str">
        <f>IF('Anterior-TXT'!A1746&lt;&gt;"",RIGHT(LEFT('Anterior-TXT'!A1746,77),1),"")</f>
        <v/>
      </c>
      <c r="E1725" s="13" t="str">
        <f>IF('Anterior-TXT'!A1746&lt;&gt;"",IF(MOD(VALUE(LEFT(A1725,1)),2)=1,IF(D1725="D",C1725,-C1725),IF(D1725="C",C1725,-C1725)),"")</f>
        <v/>
      </c>
    </row>
    <row r="1726" spans="1:5" x14ac:dyDescent="0.2">
      <c r="A1726" s="11" t="str">
        <f>IF('Anterior-TXT'!A1747&lt;&gt;"",LEFT('Anterior-TXT'!A1747,15),"")</f>
        <v/>
      </c>
      <c r="B1726" s="11" t="str">
        <f>IF('Anterior-TXT'!A1747&lt;&gt;"",RIGHT(LEFT('Anterior-TXT'!A1747,51),34),"")</f>
        <v/>
      </c>
      <c r="C1726" s="12" t="str">
        <f>IF('Anterior-TXT'!A1747&lt;&gt;"",VALUE(RIGHT(LEFT('Anterior-TXT'!A1747,75),23)),"")</f>
        <v/>
      </c>
      <c r="D1726" s="11" t="str">
        <f>IF('Anterior-TXT'!A1747&lt;&gt;"",RIGHT(LEFT('Anterior-TXT'!A1747,77),1),"")</f>
        <v/>
      </c>
      <c r="E1726" s="13" t="str">
        <f>IF('Anterior-TXT'!A1747&lt;&gt;"",IF(MOD(VALUE(LEFT(A1726,1)),2)=1,IF(D1726="D",C1726,-C1726),IF(D1726="C",C1726,-C1726)),"")</f>
        <v/>
      </c>
    </row>
    <row r="1727" spans="1:5" x14ac:dyDescent="0.2">
      <c r="A1727" s="11" t="str">
        <f>IF('Anterior-TXT'!A1748&lt;&gt;"",LEFT('Anterior-TXT'!A1748,15),"")</f>
        <v/>
      </c>
      <c r="B1727" s="11" t="str">
        <f>IF('Anterior-TXT'!A1748&lt;&gt;"",RIGHT(LEFT('Anterior-TXT'!A1748,51),34),"")</f>
        <v/>
      </c>
      <c r="C1727" s="12" t="str">
        <f>IF('Anterior-TXT'!A1748&lt;&gt;"",VALUE(RIGHT(LEFT('Anterior-TXT'!A1748,75),23)),"")</f>
        <v/>
      </c>
      <c r="D1727" s="11" t="str">
        <f>IF('Anterior-TXT'!A1748&lt;&gt;"",RIGHT(LEFT('Anterior-TXT'!A1748,77),1),"")</f>
        <v/>
      </c>
      <c r="E1727" s="13" t="str">
        <f>IF('Anterior-TXT'!A1748&lt;&gt;"",IF(MOD(VALUE(LEFT(A1727,1)),2)=1,IF(D1727="D",C1727,-C1727),IF(D1727="C",C1727,-C1727)),"")</f>
        <v/>
      </c>
    </row>
    <row r="1728" spans="1:5" x14ac:dyDescent="0.2">
      <c r="A1728" s="11" t="str">
        <f>IF('Anterior-TXT'!A1749&lt;&gt;"",LEFT('Anterior-TXT'!A1749,15),"")</f>
        <v/>
      </c>
      <c r="B1728" s="11" t="str">
        <f>IF('Anterior-TXT'!A1749&lt;&gt;"",RIGHT(LEFT('Anterior-TXT'!A1749,51),34),"")</f>
        <v/>
      </c>
      <c r="C1728" s="12" t="str">
        <f>IF('Anterior-TXT'!A1749&lt;&gt;"",VALUE(RIGHT(LEFT('Anterior-TXT'!A1749,75),23)),"")</f>
        <v/>
      </c>
      <c r="D1728" s="11" t="str">
        <f>IF('Anterior-TXT'!A1749&lt;&gt;"",RIGHT(LEFT('Anterior-TXT'!A1749,77),1),"")</f>
        <v/>
      </c>
      <c r="E1728" s="13" t="str">
        <f>IF('Anterior-TXT'!A1749&lt;&gt;"",IF(MOD(VALUE(LEFT(A1728,1)),2)=1,IF(D1728="D",C1728,-C1728),IF(D1728="C",C1728,-C1728)),"")</f>
        <v/>
      </c>
    </row>
    <row r="1729" spans="1:5" x14ac:dyDescent="0.2">
      <c r="A1729" s="11" t="str">
        <f>IF('Anterior-TXT'!A1750&lt;&gt;"",LEFT('Anterior-TXT'!A1750,15),"")</f>
        <v/>
      </c>
      <c r="B1729" s="11" t="str">
        <f>IF('Anterior-TXT'!A1750&lt;&gt;"",RIGHT(LEFT('Anterior-TXT'!A1750,51),34),"")</f>
        <v/>
      </c>
      <c r="C1729" s="12" t="str">
        <f>IF('Anterior-TXT'!A1750&lt;&gt;"",VALUE(RIGHT(LEFT('Anterior-TXT'!A1750,75),23)),"")</f>
        <v/>
      </c>
      <c r="D1729" s="11" t="str">
        <f>IF('Anterior-TXT'!A1750&lt;&gt;"",RIGHT(LEFT('Anterior-TXT'!A1750,77),1),"")</f>
        <v/>
      </c>
      <c r="E1729" s="13" t="str">
        <f>IF('Anterior-TXT'!A1750&lt;&gt;"",IF(MOD(VALUE(LEFT(A1729,1)),2)=1,IF(D1729="D",C1729,-C1729),IF(D1729="C",C1729,-C1729)),"")</f>
        <v/>
      </c>
    </row>
    <row r="1730" spans="1:5" x14ac:dyDescent="0.2">
      <c r="A1730" s="11" t="str">
        <f>IF('Anterior-TXT'!A1751&lt;&gt;"",LEFT('Anterior-TXT'!A1751,15),"")</f>
        <v/>
      </c>
      <c r="B1730" s="11" t="str">
        <f>IF('Anterior-TXT'!A1751&lt;&gt;"",RIGHT(LEFT('Anterior-TXT'!A1751,51),34),"")</f>
        <v/>
      </c>
      <c r="C1730" s="12" t="str">
        <f>IF('Anterior-TXT'!A1751&lt;&gt;"",VALUE(RIGHT(LEFT('Anterior-TXT'!A1751,75),23)),"")</f>
        <v/>
      </c>
      <c r="D1730" s="11" t="str">
        <f>IF('Anterior-TXT'!A1751&lt;&gt;"",RIGHT(LEFT('Anterior-TXT'!A1751,77),1),"")</f>
        <v/>
      </c>
      <c r="E1730" s="13" t="str">
        <f>IF('Anterior-TXT'!A1751&lt;&gt;"",IF(MOD(VALUE(LEFT(A1730,1)),2)=1,IF(D1730="D",C1730,-C1730),IF(D1730="C",C1730,-C1730)),"")</f>
        <v/>
      </c>
    </row>
    <row r="1731" spans="1:5" x14ac:dyDescent="0.2">
      <c r="A1731" s="11" t="str">
        <f>IF('Anterior-TXT'!A1752&lt;&gt;"",LEFT('Anterior-TXT'!A1752,15),"")</f>
        <v/>
      </c>
      <c r="B1731" s="11" t="str">
        <f>IF('Anterior-TXT'!A1752&lt;&gt;"",RIGHT(LEFT('Anterior-TXT'!A1752,51),34),"")</f>
        <v/>
      </c>
      <c r="C1731" s="12" t="str">
        <f>IF('Anterior-TXT'!A1752&lt;&gt;"",VALUE(RIGHT(LEFT('Anterior-TXT'!A1752,75),23)),"")</f>
        <v/>
      </c>
      <c r="D1731" s="11" t="str">
        <f>IF('Anterior-TXT'!A1752&lt;&gt;"",RIGHT(LEFT('Anterior-TXT'!A1752,77),1),"")</f>
        <v/>
      </c>
      <c r="E1731" s="13" t="str">
        <f>IF('Anterior-TXT'!A1752&lt;&gt;"",IF(MOD(VALUE(LEFT(A1731,1)),2)=1,IF(D1731="D",C1731,-C1731),IF(D1731="C",C1731,-C1731)),"")</f>
        <v/>
      </c>
    </row>
    <row r="1732" spans="1:5" x14ac:dyDescent="0.2">
      <c r="A1732" s="11" t="str">
        <f>IF('Anterior-TXT'!A1753&lt;&gt;"",LEFT('Anterior-TXT'!A1753,15),"")</f>
        <v/>
      </c>
      <c r="B1732" s="11" t="str">
        <f>IF('Anterior-TXT'!A1753&lt;&gt;"",RIGHT(LEFT('Anterior-TXT'!A1753,51),34),"")</f>
        <v/>
      </c>
      <c r="C1732" s="12" t="str">
        <f>IF('Anterior-TXT'!A1753&lt;&gt;"",VALUE(RIGHT(LEFT('Anterior-TXT'!A1753,75),23)),"")</f>
        <v/>
      </c>
      <c r="D1732" s="11" t="str">
        <f>IF('Anterior-TXT'!A1753&lt;&gt;"",RIGHT(LEFT('Anterior-TXT'!A1753,77),1),"")</f>
        <v/>
      </c>
      <c r="E1732" s="13" t="str">
        <f>IF('Anterior-TXT'!A1753&lt;&gt;"",IF(MOD(VALUE(LEFT(A1732,1)),2)=1,IF(D1732="D",C1732,-C1732),IF(D1732="C",C1732,-C1732)),"")</f>
        <v/>
      </c>
    </row>
    <row r="1733" spans="1:5" x14ac:dyDescent="0.2">
      <c r="A1733" s="11" t="str">
        <f>IF('Anterior-TXT'!A1754&lt;&gt;"",LEFT('Anterior-TXT'!A1754,15),"")</f>
        <v/>
      </c>
      <c r="B1733" s="11" t="str">
        <f>IF('Anterior-TXT'!A1754&lt;&gt;"",RIGHT(LEFT('Anterior-TXT'!A1754,51),34),"")</f>
        <v/>
      </c>
      <c r="C1733" s="12" t="str">
        <f>IF('Anterior-TXT'!A1754&lt;&gt;"",VALUE(RIGHT(LEFT('Anterior-TXT'!A1754,75),23)),"")</f>
        <v/>
      </c>
      <c r="D1733" s="11" t="str">
        <f>IF('Anterior-TXT'!A1754&lt;&gt;"",RIGHT(LEFT('Anterior-TXT'!A1754,77),1),"")</f>
        <v/>
      </c>
      <c r="E1733" s="13" t="str">
        <f>IF('Anterior-TXT'!A1754&lt;&gt;"",IF(MOD(VALUE(LEFT(A1733,1)),2)=1,IF(D1733="D",C1733,-C1733),IF(D1733="C",C1733,-C1733)),"")</f>
        <v/>
      </c>
    </row>
    <row r="1734" spans="1:5" x14ac:dyDescent="0.2">
      <c r="A1734" s="11" t="str">
        <f>IF('Anterior-TXT'!A1755&lt;&gt;"",LEFT('Anterior-TXT'!A1755,15),"")</f>
        <v/>
      </c>
      <c r="B1734" s="11" t="str">
        <f>IF('Anterior-TXT'!A1755&lt;&gt;"",RIGHT(LEFT('Anterior-TXT'!A1755,51),34),"")</f>
        <v/>
      </c>
      <c r="C1734" s="12" t="str">
        <f>IF('Anterior-TXT'!A1755&lt;&gt;"",VALUE(RIGHT(LEFT('Anterior-TXT'!A1755,75),23)),"")</f>
        <v/>
      </c>
      <c r="D1734" s="11" t="str">
        <f>IF('Anterior-TXT'!A1755&lt;&gt;"",RIGHT(LEFT('Anterior-TXT'!A1755,77),1),"")</f>
        <v/>
      </c>
      <c r="E1734" s="13" t="str">
        <f>IF('Anterior-TXT'!A1755&lt;&gt;"",IF(MOD(VALUE(LEFT(A1734,1)),2)=1,IF(D1734="D",C1734,-C1734),IF(D1734="C",C1734,-C1734)),"")</f>
        <v/>
      </c>
    </row>
    <row r="1735" spans="1:5" x14ac:dyDescent="0.2">
      <c r="A1735" s="11" t="str">
        <f>IF('Anterior-TXT'!A1756&lt;&gt;"",LEFT('Anterior-TXT'!A1756,15),"")</f>
        <v/>
      </c>
      <c r="B1735" s="11" t="str">
        <f>IF('Anterior-TXT'!A1756&lt;&gt;"",RIGHT(LEFT('Anterior-TXT'!A1756,51),34),"")</f>
        <v/>
      </c>
      <c r="C1735" s="12" t="str">
        <f>IF('Anterior-TXT'!A1756&lt;&gt;"",VALUE(RIGHT(LEFT('Anterior-TXT'!A1756,75),23)),"")</f>
        <v/>
      </c>
      <c r="D1735" s="11" t="str">
        <f>IF('Anterior-TXT'!A1756&lt;&gt;"",RIGHT(LEFT('Anterior-TXT'!A1756,77),1),"")</f>
        <v/>
      </c>
      <c r="E1735" s="13" t="str">
        <f>IF('Anterior-TXT'!A1756&lt;&gt;"",IF(MOD(VALUE(LEFT(A1735,1)),2)=1,IF(D1735="D",C1735,-C1735),IF(D1735="C",C1735,-C1735)),"")</f>
        <v/>
      </c>
    </row>
    <row r="1736" spans="1:5" x14ac:dyDescent="0.2">
      <c r="A1736" s="11" t="str">
        <f>IF('Anterior-TXT'!A1757&lt;&gt;"",LEFT('Anterior-TXT'!A1757,15),"")</f>
        <v/>
      </c>
      <c r="B1736" s="11" t="str">
        <f>IF('Anterior-TXT'!A1757&lt;&gt;"",RIGHT(LEFT('Anterior-TXT'!A1757,51),34),"")</f>
        <v/>
      </c>
      <c r="C1736" s="12" t="str">
        <f>IF('Anterior-TXT'!A1757&lt;&gt;"",VALUE(RIGHT(LEFT('Anterior-TXT'!A1757,75),23)),"")</f>
        <v/>
      </c>
      <c r="D1736" s="11" t="str">
        <f>IF('Anterior-TXT'!A1757&lt;&gt;"",RIGHT(LEFT('Anterior-TXT'!A1757,77),1),"")</f>
        <v/>
      </c>
      <c r="E1736" s="13" t="str">
        <f>IF('Anterior-TXT'!A1757&lt;&gt;"",IF(MOD(VALUE(LEFT(A1736,1)),2)=1,IF(D1736="D",C1736,-C1736),IF(D1736="C",C1736,-C1736)),"")</f>
        <v/>
      </c>
    </row>
    <row r="1737" spans="1:5" x14ac:dyDescent="0.2">
      <c r="A1737" s="11" t="str">
        <f>IF('Anterior-TXT'!A1758&lt;&gt;"",LEFT('Anterior-TXT'!A1758,15),"")</f>
        <v/>
      </c>
      <c r="B1737" s="11" t="str">
        <f>IF('Anterior-TXT'!A1758&lt;&gt;"",RIGHT(LEFT('Anterior-TXT'!A1758,51),34),"")</f>
        <v/>
      </c>
      <c r="C1737" s="12" t="str">
        <f>IF('Anterior-TXT'!A1758&lt;&gt;"",VALUE(RIGHT(LEFT('Anterior-TXT'!A1758,75),23)),"")</f>
        <v/>
      </c>
      <c r="D1737" s="11" t="str">
        <f>IF('Anterior-TXT'!A1758&lt;&gt;"",RIGHT(LEFT('Anterior-TXT'!A1758,77),1),"")</f>
        <v/>
      </c>
      <c r="E1737" s="13" t="str">
        <f>IF('Anterior-TXT'!A1758&lt;&gt;"",IF(MOD(VALUE(LEFT(A1737,1)),2)=1,IF(D1737="D",C1737,-C1737),IF(D1737="C",C1737,-C1737)),"")</f>
        <v/>
      </c>
    </row>
    <row r="1738" spans="1:5" x14ac:dyDescent="0.2">
      <c r="A1738" s="11" t="str">
        <f>IF('Anterior-TXT'!A1759&lt;&gt;"",LEFT('Anterior-TXT'!A1759,15),"")</f>
        <v/>
      </c>
      <c r="B1738" s="11" t="str">
        <f>IF('Anterior-TXT'!A1759&lt;&gt;"",RIGHT(LEFT('Anterior-TXT'!A1759,51),34),"")</f>
        <v/>
      </c>
      <c r="C1738" s="12" t="str">
        <f>IF('Anterior-TXT'!A1759&lt;&gt;"",VALUE(RIGHT(LEFT('Anterior-TXT'!A1759,75),23)),"")</f>
        <v/>
      </c>
      <c r="D1738" s="11" t="str">
        <f>IF('Anterior-TXT'!A1759&lt;&gt;"",RIGHT(LEFT('Anterior-TXT'!A1759,77),1),"")</f>
        <v/>
      </c>
      <c r="E1738" s="13" t="str">
        <f>IF('Anterior-TXT'!A1759&lt;&gt;"",IF(MOD(VALUE(LEFT(A1738,1)),2)=1,IF(D1738="D",C1738,-C1738),IF(D1738="C",C1738,-C1738)),"")</f>
        <v/>
      </c>
    </row>
    <row r="1739" spans="1:5" x14ac:dyDescent="0.2">
      <c r="A1739" s="11" t="str">
        <f>IF('Anterior-TXT'!A1760&lt;&gt;"",LEFT('Anterior-TXT'!A1760,15),"")</f>
        <v/>
      </c>
      <c r="B1739" s="11" t="str">
        <f>IF('Anterior-TXT'!A1760&lt;&gt;"",RIGHT(LEFT('Anterior-TXT'!A1760,51),34),"")</f>
        <v/>
      </c>
      <c r="C1739" s="12" t="str">
        <f>IF('Anterior-TXT'!A1760&lt;&gt;"",VALUE(RIGHT(LEFT('Anterior-TXT'!A1760,75),23)),"")</f>
        <v/>
      </c>
      <c r="D1739" s="11" t="str">
        <f>IF('Anterior-TXT'!A1760&lt;&gt;"",RIGHT(LEFT('Anterior-TXT'!A1760,77),1),"")</f>
        <v/>
      </c>
      <c r="E1739" s="13" t="str">
        <f>IF('Anterior-TXT'!A1760&lt;&gt;"",IF(MOD(VALUE(LEFT(A1739,1)),2)=1,IF(D1739="D",C1739,-C1739),IF(D1739="C",C1739,-C1739)),"")</f>
        <v/>
      </c>
    </row>
    <row r="1740" spans="1:5" x14ac:dyDescent="0.2">
      <c r="A1740" s="11" t="str">
        <f>IF('Anterior-TXT'!A1761&lt;&gt;"",LEFT('Anterior-TXT'!A1761,15),"")</f>
        <v/>
      </c>
      <c r="B1740" s="11" t="str">
        <f>IF('Anterior-TXT'!A1761&lt;&gt;"",RIGHT(LEFT('Anterior-TXT'!A1761,51),34),"")</f>
        <v/>
      </c>
      <c r="C1740" s="12" t="str">
        <f>IF('Anterior-TXT'!A1761&lt;&gt;"",VALUE(RIGHT(LEFT('Anterior-TXT'!A1761,75),23)),"")</f>
        <v/>
      </c>
      <c r="D1740" s="11" t="str">
        <f>IF('Anterior-TXT'!A1761&lt;&gt;"",RIGHT(LEFT('Anterior-TXT'!A1761,77),1),"")</f>
        <v/>
      </c>
      <c r="E1740" s="13" t="str">
        <f>IF('Anterior-TXT'!A1761&lt;&gt;"",IF(MOD(VALUE(LEFT(A1740,1)),2)=1,IF(D1740="D",C1740,-C1740),IF(D1740="C",C1740,-C1740)),"")</f>
        <v/>
      </c>
    </row>
    <row r="1741" spans="1:5" x14ac:dyDescent="0.2">
      <c r="A1741" s="11" t="str">
        <f>IF('Anterior-TXT'!A1762&lt;&gt;"",LEFT('Anterior-TXT'!A1762,15),"")</f>
        <v/>
      </c>
      <c r="B1741" s="11" t="str">
        <f>IF('Anterior-TXT'!A1762&lt;&gt;"",RIGHT(LEFT('Anterior-TXT'!A1762,51),34),"")</f>
        <v/>
      </c>
      <c r="C1741" s="12" t="str">
        <f>IF('Anterior-TXT'!A1762&lt;&gt;"",VALUE(RIGHT(LEFT('Anterior-TXT'!A1762,75),23)),"")</f>
        <v/>
      </c>
      <c r="D1741" s="11" t="str">
        <f>IF('Anterior-TXT'!A1762&lt;&gt;"",RIGHT(LEFT('Anterior-TXT'!A1762,77),1),"")</f>
        <v/>
      </c>
      <c r="E1741" s="13" t="str">
        <f>IF('Anterior-TXT'!A1762&lt;&gt;"",IF(MOD(VALUE(LEFT(A1741,1)),2)=1,IF(D1741="D",C1741,-C1741),IF(D1741="C",C1741,-C1741)),"")</f>
        <v/>
      </c>
    </row>
    <row r="1742" spans="1:5" x14ac:dyDescent="0.2">
      <c r="A1742" s="11" t="str">
        <f>IF('Anterior-TXT'!A1763&lt;&gt;"",LEFT('Anterior-TXT'!A1763,15),"")</f>
        <v/>
      </c>
      <c r="B1742" s="11" t="str">
        <f>IF('Anterior-TXT'!A1763&lt;&gt;"",RIGHT(LEFT('Anterior-TXT'!A1763,51),34),"")</f>
        <v/>
      </c>
      <c r="C1742" s="12" t="str">
        <f>IF('Anterior-TXT'!A1763&lt;&gt;"",VALUE(RIGHT(LEFT('Anterior-TXT'!A1763,75),23)),"")</f>
        <v/>
      </c>
      <c r="D1742" s="11" t="str">
        <f>IF('Anterior-TXT'!A1763&lt;&gt;"",RIGHT(LEFT('Anterior-TXT'!A1763,77),1),"")</f>
        <v/>
      </c>
      <c r="E1742" s="13" t="str">
        <f>IF('Anterior-TXT'!A1763&lt;&gt;"",IF(MOD(VALUE(LEFT(A1742,1)),2)=1,IF(D1742="D",C1742,-C1742),IF(D1742="C",C1742,-C1742)),"")</f>
        <v/>
      </c>
    </row>
    <row r="1743" spans="1:5" x14ac:dyDescent="0.2">
      <c r="A1743" s="11" t="str">
        <f>IF('Anterior-TXT'!A1764&lt;&gt;"",LEFT('Anterior-TXT'!A1764,15),"")</f>
        <v/>
      </c>
      <c r="B1743" s="11" t="str">
        <f>IF('Anterior-TXT'!A1764&lt;&gt;"",RIGHT(LEFT('Anterior-TXT'!A1764,51),34),"")</f>
        <v/>
      </c>
      <c r="C1743" s="12" t="str">
        <f>IF('Anterior-TXT'!A1764&lt;&gt;"",VALUE(RIGHT(LEFT('Anterior-TXT'!A1764,75),23)),"")</f>
        <v/>
      </c>
      <c r="D1743" s="11" t="str">
        <f>IF('Anterior-TXT'!A1764&lt;&gt;"",RIGHT(LEFT('Anterior-TXT'!A1764,77),1),"")</f>
        <v/>
      </c>
      <c r="E1743" s="13" t="str">
        <f>IF('Anterior-TXT'!A1764&lt;&gt;"",IF(MOD(VALUE(LEFT(A1743,1)),2)=1,IF(D1743="D",C1743,-C1743),IF(D1743="C",C1743,-C1743)),"")</f>
        <v/>
      </c>
    </row>
    <row r="1744" spans="1:5" x14ac:dyDescent="0.2">
      <c r="A1744" s="11" t="str">
        <f>IF('Anterior-TXT'!A1765&lt;&gt;"",LEFT('Anterior-TXT'!A1765,15),"")</f>
        <v/>
      </c>
      <c r="B1744" s="11" t="str">
        <f>IF('Anterior-TXT'!A1765&lt;&gt;"",RIGHT(LEFT('Anterior-TXT'!A1765,51),34),"")</f>
        <v/>
      </c>
      <c r="C1744" s="12" t="str">
        <f>IF('Anterior-TXT'!A1765&lt;&gt;"",VALUE(RIGHT(LEFT('Anterior-TXT'!A1765,75),23)),"")</f>
        <v/>
      </c>
      <c r="D1744" s="11" t="str">
        <f>IF('Anterior-TXT'!A1765&lt;&gt;"",RIGHT(LEFT('Anterior-TXT'!A1765,77),1),"")</f>
        <v/>
      </c>
      <c r="E1744" s="13" t="str">
        <f>IF('Anterior-TXT'!A1765&lt;&gt;"",IF(MOD(VALUE(LEFT(A1744,1)),2)=1,IF(D1744="D",C1744,-C1744),IF(D1744="C",C1744,-C1744)),"")</f>
        <v/>
      </c>
    </row>
    <row r="1745" spans="1:5" x14ac:dyDescent="0.2">
      <c r="A1745" s="11" t="str">
        <f>IF('Anterior-TXT'!A1766&lt;&gt;"",LEFT('Anterior-TXT'!A1766,15),"")</f>
        <v/>
      </c>
      <c r="B1745" s="11" t="str">
        <f>IF('Anterior-TXT'!A1766&lt;&gt;"",RIGHT(LEFT('Anterior-TXT'!A1766,51),34),"")</f>
        <v/>
      </c>
      <c r="C1745" s="12" t="str">
        <f>IF('Anterior-TXT'!A1766&lt;&gt;"",VALUE(RIGHT(LEFT('Anterior-TXT'!A1766,75),23)),"")</f>
        <v/>
      </c>
      <c r="D1745" s="11" t="str">
        <f>IF('Anterior-TXT'!A1766&lt;&gt;"",RIGHT(LEFT('Anterior-TXT'!A1766,77),1),"")</f>
        <v/>
      </c>
      <c r="E1745" s="13" t="str">
        <f>IF('Anterior-TXT'!A1766&lt;&gt;"",IF(MOD(VALUE(LEFT(A1745,1)),2)=1,IF(D1745="D",C1745,-C1745),IF(D1745="C",C1745,-C1745)),"")</f>
        <v/>
      </c>
    </row>
    <row r="1746" spans="1:5" x14ac:dyDescent="0.2">
      <c r="A1746" s="11" t="str">
        <f>IF('Anterior-TXT'!A1767&lt;&gt;"",LEFT('Anterior-TXT'!A1767,15),"")</f>
        <v/>
      </c>
      <c r="B1746" s="11" t="str">
        <f>IF('Anterior-TXT'!A1767&lt;&gt;"",RIGHT(LEFT('Anterior-TXT'!A1767,51),34),"")</f>
        <v/>
      </c>
      <c r="C1746" s="12" t="str">
        <f>IF('Anterior-TXT'!A1767&lt;&gt;"",VALUE(RIGHT(LEFT('Anterior-TXT'!A1767,75),23)),"")</f>
        <v/>
      </c>
      <c r="D1746" s="11" t="str">
        <f>IF('Anterior-TXT'!A1767&lt;&gt;"",RIGHT(LEFT('Anterior-TXT'!A1767,77),1),"")</f>
        <v/>
      </c>
      <c r="E1746" s="13" t="str">
        <f>IF('Anterior-TXT'!A1767&lt;&gt;"",IF(MOD(VALUE(LEFT(A1746,1)),2)=1,IF(D1746="D",C1746,-C1746),IF(D1746="C",C1746,-C1746)),"")</f>
        <v/>
      </c>
    </row>
    <row r="1747" spans="1:5" x14ac:dyDescent="0.2">
      <c r="A1747" s="11" t="str">
        <f>IF('Anterior-TXT'!A1768&lt;&gt;"",LEFT('Anterior-TXT'!A1768,15),"")</f>
        <v/>
      </c>
      <c r="B1747" s="11" t="str">
        <f>IF('Anterior-TXT'!A1768&lt;&gt;"",RIGHT(LEFT('Anterior-TXT'!A1768,51),34),"")</f>
        <v/>
      </c>
      <c r="C1747" s="12" t="str">
        <f>IF('Anterior-TXT'!A1768&lt;&gt;"",VALUE(RIGHT(LEFT('Anterior-TXT'!A1768,75),23)),"")</f>
        <v/>
      </c>
      <c r="D1747" s="11" t="str">
        <f>IF('Anterior-TXT'!A1768&lt;&gt;"",RIGHT(LEFT('Anterior-TXT'!A1768,77),1),"")</f>
        <v/>
      </c>
      <c r="E1747" s="13" t="str">
        <f>IF('Anterior-TXT'!A1768&lt;&gt;"",IF(MOD(VALUE(LEFT(A1747,1)),2)=1,IF(D1747="D",C1747,-C1747),IF(D1747="C",C1747,-C1747)),"")</f>
        <v/>
      </c>
    </row>
    <row r="1748" spans="1:5" x14ac:dyDescent="0.2">
      <c r="A1748" s="11" t="str">
        <f>IF('Anterior-TXT'!A1769&lt;&gt;"",LEFT('Anterior-TXT'!A1769,15),"")</f>
        <v/>
      </c>
      <c r="B1748" s="11" t="str">
        <f>IF('Anterior-TXT'!A1769&lt;&gt;"",RIGHT(LEFT('Anterior-TXT'!A1769,51),34),"")</f>
        <v/>
      </c>
      <c r="C1748" s="12" t="str">
        <f>IF('Anterior-TXT'!A1769&lt;&gt;"",VALUE(RIGHT(LEFT('Anterior-TXT'!A1769,75),23)),"")</f>
        <v/>
      </c>
      <c r="D1748" s="11" t="str">
        <f>IF('Anterior-TXT'!A1769&lt;&gt;"",RIGHT(LEFT('Anterior-TXT'!A1769,77),1),"")</f>
        <v/>
      </c>
      <c r="E1748" s="13" t="str">
        <f>IF('Anterior-TXT'!A1769&lt;&gt;"",IF(MOD(VALUE(LEFT(A1748,1)),2)=1,IF(D1748="D",C1748,-C1748),IF(D1748="C",C1748,-C1748)),"")</f>
        <v/>
      </c>
    </row>
    <row r="1749" spans="1:5" x14ac:dyDescent="0.2">
      <c r="A1749" s="11" t="str">
        <f>IF('Anterior-TXT'!A1770&lt;&gt;"",LEFT('Anterior-TXT'!A1770,15),"")</f>
        <v/>
      </c>
      <c r="B1749" s="11" t="str">
        <f>IF('Anterior-TXT'!A1770&lt;&gt;"",RIGHT(LEFT('Anterior-TXT'!A1770,51),34),"")</f>
        <v/>
      </c>
      <c r="C1749" s="12" t="str">
        <f>IF('Anterior-TXT'!A1770&lt;&gt;"",VALUE(RIGHT(LEFT('Anterior-TXT'!A1770,75),23)),"")</f>
        <v/>
      </c>
      <c r="D1749" s="11" t="str">
        <f>IF('Anterior-TXT'!A1770&lt;&gt;"",RIGHT(LEFT('Anterior-TXT'!A1770,77),1),"")</f>
        <v/>
      </c>
      <c r="E1749" s="13" t="str">
        <f>IF('Anterior-TXT'!A1770&lt;&gt;"",IF(MOD(VALUE(LEFT(A1749,1)),2)=1,IF(D1749="D",C1749,-C1749),IF(D1749="C",C1749,-C1749)),"")</f>
        <v/>
      </c>
    </row>
    <row r="1750" spans="1:5" x14ac:dyDescent="0.2">
      <c r="A1750" s="11" t="str">
        <f>IF('Anterior-TXT'!A1771&lt;&gt;"",LEFT('Anterior-TXT'!A1771,15),"")</f>
        <v/>
      </c>
      <c r="B1750" s="11" t="str">
        <f>IF('Anterior-TXT'!A1771&lt;&gt;"",RIGHT(LEFT('Anterior-TXT'!A1771,51),34),"")</f>
        <v/>
      </c>
      <c r="C1750" s="12" t="str">
        <f>IF('Anterior-TXT'!A1771&lt;&gt;"",VALUE(RIGHT(LEFT('Anterior-TXT'!A1771,75),23)),"")</f>
        <v/>
      </c>
      <c r="D1750" s="11" t="str">
        <f>IF('Anterior-TXT'!A1771&lt;&gt;"",RIGHT(LEFT('Anterior-TXT'!A1771,77),1),"")</f>
        <v/>
      </c>
      <c r="E1750" s="13" t="str">
        <f>IF('Anterior-TXT'!A1771&lt;&gt;"",IF(MOD(VALUE(LEFT(A1750,1)),2)=1,IF(D1750="D",C1750,-C1750),IF(D1750="C",C1750,-C1750)),"")</f>
        <v/>
      </c>
    </row>
    <row r="1751" spans="1:5" x14ac:dyDescent="0.2">
      <c r="A1751" s="11" t="str">
        <f>IF('Anterior-TXT'!A1772&lt;&gt;"",LEFT('Anterior-TXT'!A1772,15),"")</f>
        <v/>
      </c>
      <c r="B1751" s="11" t="str">
        <f>IF('Anterior-TXT'!A1772&lt;&gt;"",RIGHT(LEFT('Anterior-TXT'!A1772,51),34),"")</f>
        <v/>
      </c>
      <c r="C1751" s="12" t="str">
        <f>IF('Anterior-TXT'!A1772&lt;&gt;"",VALUE(RIGHT(LEFT('Anterior-TXT'!A1772,75),23)),"")</f>
        <v/>
      </c>
      <c r="D1751" s="11" t="str">
        <f>IF('Anterior-TXT'!A1772&lt;&gt;"",RIGHT(LEFT('Anterior-TXT'!A1772,77),1),"")</f>
        <v/>
      </c>
      <c r="E1751" s="13" t="str">
        <f>IF('Anterior-TXT'!A1772&lt;&gt;"",IF(MOD(VALUE(LEFT(A1751,1)),2)=1,IF(D1751="D",C1751,-C1751),IF(D1751="C",C1751,-C1751)),"")</f>
        <v/>
      </c>
    </row>
    <row r="1752" spans="1:5" x14ac:dyDescent="0.2">
      <c r="A1752" s="11" t="str">
        <f>IF('Anterior-TXT'!A1773&lt;&gt;"",LEFT('Anterior-TXT'!A1773,15),"")</f>
        <v/>
      </c>
      <c r="B1752" s="11" t="str">
        <f>IF('Anterior-TXT'!A1773&lt;&gt;"",RIGHT(LEFT('Anterior-TXT'!A1773,51),34),"")</f>
        <v/>
      </c>
      <c r="C1752" s="12" t="str">
        <f>IF('Anterior-TXT'!A1773&lt;&gt;"",VALUE(RIGHT(LEFT('Anterior-TXT'!A1773,75),23)),"")</f>
        <v/>
      </c>
      <c r="D1752" s="11" t="str">
        <f>IF('Anterior-TXT'!A1773&lt;&gt;"",RIGHT(LEFT('Anterior-TXT'!A1773,77),1),"")</f>
        <v/>
      </c>
      <c r="E1752" s="13" t="str">
        <f>IF('Anterior-TXT'!A1773&lt;&gt;"",IF(MOD(VALUE(LEFT(A1752,1)),2)=1,IF(D1752="D",C1752,-C1752),IF(D1752="C",C1752,-C1752)),"")</f>
        <v/>
      </c>
    </row>
    <row r="1753" spans="1:5" x14ac:dyDescent="0.2">
      <c r="A1753" s="11" t="str">
        <f>IF('Anterior-TXT'!A1774&lt;&gt;"",LEFT('Anterior-TXT'!A1774,15),"")</f>
        <v/>
      </c>
      <c r="B1753" s="11" t="str">
        <f>IF('Anterior-TXT'!A1774&lt;&gt;"",RIGHT(LEFT('Anterior-TXT'!A1774,51),34),"")</f>
        <v/>
      </c>
      <c r="C1753" s="12" t="str">
        <f>IF('Anterior-TXT'!A1774&lt;&gt;"",VALUE(RIGHT(LEFT('Anterior-TXT'!A1774,75),23)),"")</f>
        <v/>
      </c>
      <c r="D1753" s="11" t="str">
        <f>IF('Anterior-TXT'!A1774&lt;&gt;"",RIGHT(LEFT('Anterior-TXT'!A1774,77),1),"")</f>
        <v/>
      </c>
      <c r="E1753" s="13" t="str">
        <f>IF('Anterior-TXT'!A1774&lt;&gt;"",IF(MOD(VALUE(LEFT(A1753,1)),2)=1,IF(D1753="D",C1753,-C1753),IF(D1753="C",C1753,-C1753)),"")</f>
        <v/>
      </c>
    </row>
    <row r="1754" spans="1:5" x14ac:dyDescent="0.2">
      <c r="A1754" s="11" t="str">
        <f>IF('Anterior-TXT'!A1775&lt;&gt;"",LEFT('Anterior-TXT'!A1775,15),"")</f>
        <v/>
      </c>
      <c r="B1754" s="11" t="str">
        <f>IF('Anterior-TXT'!A1775&lt;&gt;"",RIGHT(LEFT('Anterior-TXT'!A1775,51),34),"")</f>
        <v/>
      </c>
      <c r="C1754" s="12" t="str">
        <f>IF('Anterior-TXT'!A1775&lt;&gt;"",VALUE(RIGHT(LEFT('Anterior-TXT'!A1775,75),23)),"")</f>
        <v/>
      </c>
      <c r="D1754" s="11" t="str">
        <f>IF('Anterior-TXT'!A1775&lt;&gt;"",RIGHT(LEFT('Anterior-TXT'!A1775,77),1),"")</f>
        <v/>
      </c>
      <c r="E1754" s="13" t="str">
        <f>IF('Anterior-TXT'!A1775&lt;&gt;"",IF(MOD(VALUE(LEFT(A1754,1)),2)=1,IF(D1754="D",C1754,-C1754),IF(D1754="C",C1754,-C1754)),"")</f>
        <v/>
      </c>
    </row>
    <row r="1755" spans="1:5" x14ac:dyDescent="0.2">
      <c r="A1755" s="11" t="str">
        <f>IF('Anterior-TXT'!A1776&lt;&gt;"",LEFT('Anterior-TXT'!A1776,15),"")</f>
        <v/>
      </c>
      <c r="B1755" s="11" t="str">
        <f>IF('Anterior-TXT'!A1776&lt;&gt;"",RIGHT(LEFT('Anterior-TXT'!A1776,51),34),"")</f>
        <v/>
      </c>
      <c r="C1755" s="12" t="str">
        <f>IF('Anterior-TXT'!A1776&lt;&gt;"",VALUE(RIGHT(LEFT('Anterior-TXT'!A1776,75),23)),"")</f>
        <v/>
      </c>
      <c r="D1755" s="11" t="str">
        <f>IF('Anterior-TXT'!A1776&lt;&gt;"",RIGHT(LEFT('Anterior-TXT'!A1776,77),1),"")</f>
        <v/>
      </c>
      <c r="E1755" s="13" t="str">
        <f>IF('Anterior-TXT'!A1776&lt;&gt;"",IF(MOD(VALUE(LEFT(A1755,1)),2)=1,IF(D1755="D",C1755,-C1755),IF(D1755="C",C1755,-C1755)),"")</f>
        <v/>
      </c>
    </row>
    <row r="1756" spans="1:5" x14ac:dyDescent="0.2">
      <c r="A1756" s="11" t="str">
        <f>IF('Anterior-TXT'!A1777&lt;&gt;"",LEFT('Anterior-TXT'!A1777,15),"")</f>
        <v/>
      </c>
      <c r="B1756" s="11" t="str">
        <f>IF('Anterior-TXT'!A1777&lt;&gt;"",RIGHT(LEFT('Anterior-TXT'!A1777,51),34),"")</f>
        <v/>
      </c>
      <c r="C1756" s="12" t="str">
        <f>IF('Anterior-TXT'!A1777&lt;&gt;"",VALUE(RIGHT(LEFT('Anterior-TXT'!A1777,75),23)),"")</f>
        <v/>
      </c>
      <c r="D1756" s="11" t="str">
        <f>IF('Anterior-TXT'!A1777&lt;&gt;"",RIGHT(LEFT('Anterior-TXT'!A1777,77),1),"")</f>
        <v/>
      </c>
      <c r="E1756" s="13" t="str">
        <f>IF('Anterior-TXT'!A1777&lt;&gt;"",IF(MOD(VALUE(LEFT(A1756,1)),2)=1,IF(D1756="D",C1756,-C1756),IF(D1756="C",C1756,-C1756)),"")</f>
        <v/>
      </c>
    </row>
    <row r="1757" spans="1:5" x14ac:dyDescent="0.2">
      <c r="A1757" s="11" t="str">
        <f>IF('Anterior-TXT'!A1778&lt;&gt;"",LEFT('Anterior-TXT'!A1778,15),"")</f>
        <v/>
      </c>
      <c r="B1757" s="11" t="str">
        <f>IF('Anterior-TXT'!A1778&lt;&gt;"",RIGHT(LEFT('Anterior-TXT'!A1778,51),34),"")</f>
        <v/>
      </c>
      <c r="C1757" s="12" t="str">
        <f>IF('Anterior-TXT'!A1778&lt;&gt;"",VALUE(RIGHT(LEFT('Anterior-TXT'!A1778,75),23)),"")</f>
        <v/>
      </c>
      <c r="D1757" s="11" t="str">
        <f>IF('Anterior-TXT'!A1778&lt;&gt;"",RIGHT(LEFT('Anterior-TXT'!A1778,77),1),"")</f>
        <v/>
      </c>
      <c r="E1757" s="13" t="str">
        <f>IF('Anterior-TXT'!A1778&lt;&gt;"",IF(MOD(VALUE(LEFT(A1757,1)),2)=1,IF(D1757="D",C1757,-C1757),IF(D1757="C",C1757,-C1757)),"")</f>
        <v/>
      </c>
    </row>
    <row r="1758" spans="1:5" x14ac:dyDescent="0.2">
      <c r="A1758" s="11" t="str">
        <f>IF('Anterior-TXT'!A1779&lt;&gt;"",LEFT('Anterior-TXT'!A1779,15),"")</f>
        <v/>
      </c>
      <c r="B1758" s="11" t="str">
        <f>IF('Anterior-TXT'!A1779&lt;&gt;"",RIGHT(LEFT('Anterior-TXT'!A1779,51),34),"")</f>
        <v/>
      </c>
      <c r="C1758" s="12" t="str">
        <f>IF('Anterior-TXT'!A1779&lt;&gt;"",VALUE(RIGHT(LEFT('Anterior-TXT'!A1779,75),23)),"")</f>
        <v/>
      </c>
      <c r="D1758" s="11" t="str">
        <f>IF('Anterior-TXT'!A1779&lt;&gt;"",RIGHT(LEFT('Anterior-TXT'!A1779,77),1),"")</f>
        <v/>
      </c>
      <c r="E1758" s="13" t="str">
        <f>IF('Anterior-TXT'!A1779&lt;&gt;"",IF(MOD(VALUE(LEFT(A1758,1)),2)=1,IF(D1758="D",C1758,-C1758),IF(D1758="C",C1758,-C1758)),"")</f>
        <v/>
      </c>
    </row>
    <row r="1759" spans="1:5" x14ac:dyDescent="0.2">
      <c r="A1759" s="11" t="str">
        <f>IF('Anterior-TXT'!A1780&lt;&gt;"",LEFT('Anterior-TXT'!A1780,15),"")</f>
        <v/>
      </c>
      <c r="B1759" s="11" t="str">
        <f>IF('Anterior-TXT'!A1780&lt;&gt;"",RIGHT(LEFT('Anterior-TXT'!A1780,51),34),"")</f>
        <v/>
      </c>
      <c r="C1759" s="12" t="str">
        <f>IF('Anterior-TXT'!A1780&lt;&gt;"",VALUE(RIGHT(LEFT('Anterior-TXT'!A1780,75),23)),"")</f>
        <v/>
      </c>
      <c r="D1759" s="11" t="str">
        <f>IF('Anterior-TXT'!A1780&lt;&gt;"",RIGHT(LEFT('Anterior-TXT'!A1780,77),1),"")</f>
        <v/>
      </c>
      <c r="E1759" s="13" t="str">
        <f>IF('Anterior-TXT'!A1780&lt;&gt;"",IF(MOD(VALUE(LEFT(A1759,1)),2)=1,IF(D1759="D",C1759,-C1759),IF(D1759="C",C1759,-C1759)),"")</f>
        <v/>
      </c>
    </row>
    <row r="1760" spans="1:5" x14ac:dyDescent="0.2">
      <c r="A1760" s="11" t="str">
        <f>IF('Anterior-TXT'!A1781&lt;&gt;"",LEFT('Anterior-TXT'!A1781,15),"")</f>
        <v/>
      </c>
      <c r="B1760" s="11" t="str">
        <f>IF('Anterior-TXT'!A1781&lt;&gt;"",RIGHT(LEFT('Anterior-TXT'!A1781,51),34),"")</f>
        <v/>
      </c>
      <c r="C1760" s="12" t="str">
        <f>IF('Anterior-TXT'!A1781&lt;&gt;"",VALUE(RIGHT(LEFT('Anterior-TXT'!A1781,75),23)),"")</f>
        <v/>
      </c>
      <c r="D1760" s="11" t="str">
        <f>IF('Anterior-TXT'!A1781&lt;&gt;"",RIGHT(LEFT('Anterior-TXT'!A1781,77),1),"")</f>
        <v/>
      </c>
      <c r="E1760" s="13" t="str">
        <f>IF('Anterior-TXT'!A1781&lt;&gt;"",IF(MOD(VALUE(LEFT(A1760,1)),2)=1,IF(D1760="D",C1760,-C1760),IF(D1760="C",C1760,-C1760)),"")</f>
        <v/>
      </c>
    </row>
    <row r="1761" spans="1:5" x14ac:dyDescent="0.2">
      <c r="A1761" s="11" t="str">
        <f>IF('Anterior-TXT'!A1782&lt;&gt;"",LEFT('Anterior-TXT'!A1782,15),"")</f>
        <v/>
      </c>
      <c r="B1761" s="11" t="str">
        <f>IF('Anterior-TXT'!A1782&lt;&gt;"",RIGHT(LEFT('Anterior-TXT'!A1782,51),34),"")</f>
        <v/>
      </c>
      <c r="C1761" s="12" t="str">
        <f>IF('Anterior-TXT'!A1782&lt;&gt;"",VALUE(RIGHT(LEFT('Anterior-TXT'!A1782,75),23)),"")</f>
        <v/>
      </c>
      <c r="D1761" s="11" t="str">
        <f>IF('Anterior-TXT'!A1782&lt;&gt;"",RIGHT(LEFT('Anterior-TXT'!A1782,77),1),"")</f>
        <v/>
      </c>
      <c r="E1761" s="13" t="str">
        <f>IF('Anterior-TXT'!A1782&lt;&gt;"",IF(MOD(VALUE(LEFT(A1761,1)),2)=1,IF(D1761="D",C1761,-C1761),IF(D1761="C",C1761,-C1761)),"")</f>
        <v/>
      </c>
    </row>
    <row r="1762" spans="1:5" x14ac:dyDescent="0.2">
      <c r="A1762" s="11" t="str">
        <f>IF('Anterior-TXT'!A1783&lt;&gt;"",LEFT('Anterior-TXT'!A1783,15),"")</f>
        <v/>
      </c>
      <c r="B1762" s="11" t="str">
        <f>IF('Anterior-TXT'!A1783&lt;&gt;"",RIGHT(LEFT('Anterior-TXT'!A1783,51),34),"")</f>
        <v/>
      </c>
      <c r="C1762" s="12" t="str">
        <f>IF('Anterior-TXT'!A1783&lt;&gt;"",VALUE(RIGHT(LEFT('Anterior-TXT'!A1783,75),23)),"")</f>
        <v/>
      </c>
      <c r="D1762" s="11" t="str">
        <f>IF('Anterior-TXT'!A1783&lt;&gt;"",RIGHT(LEFT('Anterior-TXT'!A1783,77),1),"")</f>
        <v/>
      </c>
      <c r="E1762" s="13" t="str">
        <f>IF('Anterior-TXT'!A1783&lt;&gt;"",IF(MOD(VALUE(LEFT(A1762,1)),2)=1,IF(D1762="D",C1762,-C1762),IF(D1762="C",C1762,-C1762)),"")</f>
        <v/>
      </c>
    </row>
    <row r="1763" spans="1:5" x14ac:dyDescent="0.2">
      <c r="A1763" s="11" t="str">
        <f>IF('Anterior-TXT'!A1784&lt;&gt;"",LEFT('Anterior-TXT'!A1784,15),"")</f>
        <v/>
      </c>
      <c r="B1763" s="11" t="str">
        <f>IF('Anterior-TXT'!A1784&lt;&gt;"",RIGHT(LEFT('Anterior-TXT'!A1784,51),34),"")</f>
        <v/>
      </c>
      <c r="C1763" s="12" t="str">
        <f>IF('Anterior-TXT'!A1784&lt;&gt;"",VALUE(RIGHT(LEFT('Anterior-TXT'!A1784,75),23)),"")</f>
        <v/>
      </c>
      <c r="D1763" s="11" t="str">
        <f>IF('Anterior-TXT'!A1784&lt;&gt;"",RIGHT(LEFT('Anterior-TXT'!A1784,77),1),"")</f>
        <v/>
      </c>
      <c r="E1763" s="13" t="str">
        <f>IF('Anterior-TXT'!A1784&lt;&gt;"",IF(MOD(VALUE(LEFT(A1763,1)),2)=1,IF(D1763="D",C1763,-C1763),IF(D1763="C",C1763,-C1763)),"")</f>
        <v/>
      </c>
    </row>
    <row r="1764" spans="1:5" x14ac:dyDescent="0.2">
      <c r="A1764" s="11" t="str">
        <f>IF('Anterior-TXT'!A1785&lt;&gt;"",LEFT('Anterior-TXT'!A1785,15),"")</f>
        <v/>
      </c>
      <c r="B1764" s="11" t="str">
        <f>IF('Anterior-TXT'!A1785&lt;&gt;"",RIGHT(LEFT('Anterior-TXT'!A1785,51),34),"")</f>
        <v/>
      </c>
      <c r="C1764" s="12" t="str">
        <f>IF('Anterior-TXT'!A1785&lt;&gt;"",VALUE(RIGHT(LEFT('Anterior-TXT'!A1785,75),23)),"")</f>
        <v/>
      </c>
      <c r="D1764" s="11" t="str">
        <f>IF('Anterior-TXT'!A1785&lt;&gt;"",RIGHT(LEFT('Anterior-TXT'!A1785,77),1),"")</f>
        <v/>
      </c>
      <c r="E1764" s="13" t="str">
        <f>IF('Anterior-TXT'!A1785&lt;&gt;"",IF(MOD(VALUE(LEFT(A1764,1)),2)=1,IF(D1764="D",C1764,-C1764),IF(D1764="C",C1764,-C1764)),"")</f>
        <v/>
      </c>
    </row>
    <row r="1765" spans="1:5" x14ac:dyDescent="0.2">
      <c r="A1765" s="11" t="str">
        <f>IF('Anterior-TXT'!A1786&lt;&gt;"",LEFT('Anterior-TXT'!A1786,15),"")</f>
        <v/>
      </c>
      <c r="B1765" s="11" t="str">
        <f>IF('Anterior-TXT'!A1786&lt;&gt;"",RIGHT(LEFT('Anterior-TXT'!A1786,51),34),"")</f>
        <v/>
      </c>
      <c r="C1765" s="12" t="str">
        <f>IF('Anterior-TXT'!A1786&lt;&gt;"",VALUE(RIGHT(LEFT('Anterior-TXT'!A1786,75),23)),"")</f>
        <v/>
      </c>
      <c r="D1765" s="11" t="str">
        <f>IF('Anterior-TXT'!A1786&lt;&gt;"",RIGHT(LEFT('Anterior-TXT'!A1786,77),1),"")</f>
        <v/>
      </c>
      <c r="E1765" s="13" t="str">
        <f>IF('Anterior-TXT'!A1786&lt;&gt;"",IF(MOD(VALUE(LEFT(A1765,1)),2)=1,IF(D1765="D",C1765,-C1765),IF(D1765="C",C1765,-C1765)),"")</f>
        <v/>
      </c>
    </row>
    <row r="1766" spans="1:5" x14ac:dyDescent="0.2">
      <c r="A1766" s="11" t="str">
        <f>IF('Anterior-TXT'!A1787&lt;&gt;"",LEFT('Anterior-TXT'!A1787,15),"")</f>
        <v/>
      </c>
      <c r="B1766" s="11" t="str">
        <f>IF('Anterior-TXT'!A1787&lt;&gt;"",RIGHT(LEFT('Anterior-TXT'!A1787,51),34),"")</f>
        <v/>
      </c>
      <c r="C1766" s="12" t="str">
        <f>IF('Anterior-TXT'!A1787&lt;&gt;"",VALUE(RIGHT(LEFT('Anterior-TXT'!A1787,75),23)),"")</f>
        <v/>
      </c>
      <c r="D1766" s="11" t="str">
        <f>IF('Anterior-TXT'!A1787&lt;&gt;"",RIGHT(LEFT('Anterior-TXT'!A1787,77),1),"")</f>
        <v/>
      </c>
      <c r="E1766" s="13" t="str">
        <f>IF('Anterior-TXT'!A1787&lt;&gt;"",IF(MOD(VALUE(LEFT(A1766,1)),2)=1,IF(D1766="D",C1766,-C1766),IF(D1766="C",C1766,-C1766)),"")</f>
        <v/>
      </c>
    </row>
    <row r="1767" spans="1:5" x14ac:dyDescent="0.2">
      <c r="A1767" s="11" t="str">
        <f>IF('Anterior-TXT'!A1788&lt;&gt;"",LEFT('Anterior-TXT'!A1788,15),"")</f>
        <v/>
      </c>
      <c r="B1767" s="11" t="str">
        <f>IF('Anterior-TXT'!A1788&lt;&gt;"",RIGHT(LEFT('Anterior-TXT'!A1788,51),34),"")</f>
        <v/>
      </c>
      <c r="C1767" s="12" t="str">
        <f>IF('Anterior-TXT'!A1788&lt;&gt;"",VALUE(RIGHT(LEFT('Anterior-TXT'!A1788,75),23)),"")</f>
        <v/>
      </c>
      <c r="D1767" s="11" t="str">
        <f>IF('Anterior-TXT'!A1788&lt;&gt;"",RIGHT(LEFT('Anterior-TXT'!A1788,77),1),"")</f>
        <v/>
      </c>
      <c r="E1767" s="13" t="str">
        <f>IF('Anterior-TXT'!A1788&lt;&gt;"",IF(MOD(VALUE(LEFT(A1767,1)),2)=1,IF(D1767="D",C1767,-C1767),IF(D1767="C",C1767,-C1767)),"")</f>
        <v/>
      </c>
    </row>
    <row r="1768" spans="1:5" x14ac:dyDescent="0.2">
      <c r="A1768" s="11" t="str">
        <f>IF('Anterior-TXT'!A1789&lt;&gt;"",LEFT('Anterior-TXT'!A1789,15),"")</f>
        <v/>
      </c>
      <c r="B1768" s="11" t="str">
        <f>IF('Anterior-TXT'!A1789&lt;&gt;"",RIGHT(LEFT('Anterior-TXT'!A1789,51),34),"")</f>
        <v/>
      </c>
      <c r="C1768" s="12" t="str">
        <f>IF('Anterior-TXT'!A1789&lt;&gt;"",VALUE(RIGHT(LEFT('Anterior-TXT'!A1789,75),23)),"")</f>
        <v/>
      </c>
      <c r="D1768" s="11" t="str">
        <f>IF('Anterior-TXT'!A1789&lt;&gt;"",RIGHT(LEFT('Anterior-TXT'!A1789,77),1),"")</f>
        <v/>
      </c>
      <c r="E1768" s="13" t="str">
        <f>IF('Anterior-TXT'!A1789&lt;&gt;"",IF(MOD(VALUE(LEFT(A1768,1)),2)=1,IF(D1768="D",C1768,-C1768),IF(D1768="C",C1768,-C1768)),"")</f>
        <v/>
      </c>
    </row>
    <row r="1769" spans="1:5" x14ac:dyDescent="0.2">
      <c r="A1769" s="11" t="str">
        <f>IF('Anterior-TXT'!A1790&lt;&gt;"",LEFT('Anterior-TXT'!A1790,15),"")</f>
        <v/>
      </c>
      <c r="B1769" s="11" t="str">
        <f>IF('Anterior-TXT'!A1790&lt;&gt;"",RIGHT(LEFT('Anterior-TXT'!A1790,51),34),"")</f>
        <v/>
      </c>
      <c r="C1769" s="12" t="str">
        <f>IF('Anterior-TXT'!A1790&lt;&gt;"",VALUE(RIGHT(LEFT('Anterior-TXT'!A1790,75),23)),"")</f>
        <v/>
      </c>
      <c r="D1769" s="11" t="str">
        <f>IF('Anterior-TXT'!A1790&lt;&gt;"",RIGHT(LEFT('Anterior-TXT'!A1790,77),1),"")</f>
        <v/>
      </c>
      <c r="E1769" s="13" t="str">
        <f>IF('Anterior-TXT'!A1790&lt;&gt;"",IF(MOD(VALUE(LEFT(A1769,1)),2)=1,IF(D1769="D",C1769,-C1769),IF(D1769="C",C1769,-C1769)),"")</f>
        <v/>
      </c>
    </row>
    <row r="1770" spans="1:5" x14ac:dyDescent="0.2">
      <c r="A1770" s="11" t="str">
        <f>IF('Anterior-TXT'!A1791&lt;&gt;"",LEFT('Anterior-TXT'!A1791,15),"")</f>
        <v/>
      </c>
      <c r="B1770" s="11" t="str">
        <f>IF('Anterior-TXT'!A1791&lt;&gt;"",RIGHT(LEFT('Anterior-TXT'!A1791,51),34),"")</f>
        <v/>
      </c>
      <c r="C1770" s="12" t="str">
        <f>IF('Anterior-TXT'!A1791&lt;&gt;"",VALUE(RIGHT(LEFT('Anterior-TXT'!A1791,75),23)),"")</f>
        <v/>
      </c>
      <c r="D1770" s="11" t="str">
        <f>IF('Anterior-TXT'!A1791&lt;&gt;"",RIGHT(LEFT('Anterior-TXT'!A1791,77),1),"")</f>
        <v/>
      </c>
      <c r="E1770" s="13" t="str">
        <f>IF('Anterior-TXT'!A1791&lt;&gt;"",IF(MOD(VALUE(LEFT(A1770,1)),2)=1,IF(D1770="D",C1770,-C1770),IF(D1770="C",C1770,-C1770)),"")</f>
        <v/>
      </c>
    </row>
    <row r="1771" spans="1:5" x14ac:dyDescent="0.2">
      <c r="A1771" s="11" t="str">
        <f>IF('Anterior-TXT'!A1792&lt;&gt;"",LEFT('Anterior-TXT'!A1792,15),"")</f>
        <v/>
      </c>
      <c r="B1771" s="11" t="str">
        <f>IF('Anterior-TXT'!A1792&lt;&gt;"",RIGHT(LEFT('Anterior-TXT'!A1792,51),34),"")</f>
        <v/>
      </c>
      <c r="C1771" s="12" t="str">
        <f>IF('Anterior-TXT'!A1792&lt;&gt;"",VALUE(RIGHT(LEFT('Anterior-TXT'!A1792,75),23)),"")</f>
        <v/>
      </c>
      <c r="D1771" s="11" t="str">
        <f>IF('Anterior-TXT'!A1792&lt;&gt;"",RIGHT(LEFT('Anterior-TXT'!A1792,77),1),"")</f>
        <v/>
      </c>
      <c r="E1771" s="13" t="str">
        <f>IF('Anterior-TXT'!A1792&lt;&gt;"",IF(MOD(VALUE(LEFT(A1771,1)),2)=1,IF(D1771="D",C1771,-C1771),IF(D1771="C",C1771,-C1771)),"")</f>
        <v/>
      </c>
    </row>
    <row r="1772" spans="1:5" x14ac:dyDescent="0.2">
      <c r="A1772" s="11" t="str">
        <f>IF('Anterior-TXT'!A1793&lt;&gt;"",LEFT('Anterior-TXT'!A1793,15),"")</f>
        <v/>
      </c>
      <c r="B1772" s="11" t="str">
        <f>IF('Anterior-TXT'!A1793&lt;&gt;"",RIGHT(LEFT('Anterior-TXT'!A1793,51),34),"")</f>
        <v/>
      </c>
      <c r="C1772" s="12" t="str">
        <f>IF('Anterior-TXT'!A1793&lt;&gt;"",VALUE(RIGHT(LEFT('Anterior-TXT'!A1793,75),23)),"")</f>
        <v/>
      </c>
      <c r="D1772" s="11" t="str">
        <f>IF('Anterior-TXT'!A1793&lt;&gt;"",RIGHT(LEFT('Anterior-TXT'!A1793,77),1),"")</f>
        <v/>
      </c>
      <c r="E1772" s="13" t="str">
        <f>IF('Anterior-TXT'!A1793&lt;&gt;"",IF(MOD(VALUE(LEFT(A1772,1)),2)=1,IF(D1772="D",C1772,-C1772),IF(D1772="C",C1772,-C1772)),"")</f>
        <v/>
      </c>
    </row>
    <row r="1773" spans="1:5" x14ac:dyDescent="0.2">
      <c r="A1773" s="11" t="str">
        <f>IF('Anterior-TXT'!A1794&lt;&gt;"",LEFT('Anterior-TXT'!A1794,15),"")</f>
        <v/>
      </c>
      <c r="B1773" s="11" t="str">
        <f>IF('Anterior-TXT'!A1794&lt;&gt;"",RIGHT(LEFT('Anterior-TXT'!A1794,51),34),"")</f>
        <v/>
      </c>
      <c r="C1773" s="12" t="str">
        <f>IF('Anterior-TXT'!A1794&lt;&gt;"",VALUE(RIGHT(LEFT('Anterior-TXT'!A1794,75),23)),"")</f>
        <v/>
      </c>
      <c r="D1773" s="11" t="str">
        <f>IF('Anterior-TXT'!A1794&lt;&gt;"",RIGHT(LEFT('Anterior-TXT'!A1794,77),1),"")</f>
        <v/>
      </c>
      <c r="E1773" s="13" t="str">
        <f>IF('Anterior-TXT'!A1794&lt;&gt;"",IF(MOD(VALUE(LEFT(A1773,1)),2)=1,IF(D1773="D",C1773,-C1773),IF(D1773="C",C1773,-C1773)),"")</f>
        <v/>
      </c>
    </row>
    <row r="1774" spans="1:5" x14ac:dyDescent="0.2">
      <c r="A1774" s="11" t="str">
        <f>IF('Anterior-TXT'!A1795&lt;&gt;"",LEFT('Anterior-TXT'!A1795,15),"")</f>
        <v/>
      </c>
      <c r="B1774" s="11" t="str">
        <f>IF('Anterior-TXT'!A1795&lt;&gt;"",RIGHT(LEFT('Anterior-TXT'!A1795,51),34),"")</f>
        <v/>
      </c>
      <c r="C1774" s="12" t="str">
        <f>IF('Anterior-TXT'!A1795&lt;&gt;"",VALUE(RIGHT(LEFT('Anterior-TXT'!A1795,75),23)),"")</f>
        <v/>
      </c>
      <c r="D1774" s="11" t="str">
        <f>IF('Anterior-TXT'!A1795&lt;&gt;"",RIGHT(LEFT('Anterior-TXT'!A1795,77),1),"")</f>
        <v/>
      </c>
      <c r="E1774" s="13" t="str">
        <f>IF('Anterior-TXT'!A1795&lt;&gt;"",IF(MOD(VALUE(LEFT(A1774,1)),2)=1,IF(D1774="D",C1774,-C1774),IF(D1774="C",C1774,-C1774)),"")</f>
        <v/>
      </c>
    </row>
    <row r="1775" spans="1:5" x14ac:dyDescent="0.2">
      <c r="A1775" s="11" t="str">
        <f>IF('Anterior-TXT'!A1796&lt;&gt;"",LEFT('Anterior-TXT'!A1796,15),"")</f>
        <v/>
      </c>
      <c r="B1775" s="11" t="str">
        <f>IF('Anterior-TXT'!A1796&lt;&gt;"",RIGHT(LEFT('Anterior-TXT'!A1796,51),34),"")</f>
        <v/>
      </c>
      <c r="C1775" s="12" t="str">
        <f>IF('Anterior-TXT'!A1796&lt;&gt;"",VALUE(RIGHT(LEFT('Anterior-TXT'!A1796,75),23)),"")</f>
        <v/>
      </c>
      <c r="D1775" s="11" t="str">
        <f>IF('Anterior-TXT'!A1796&lt;&gt;"",RIGHT(LEFT('Anterior-TXT'!A1796,77),1),"")</f>
        <v/>
      </c>
      <c r="E1775" s="13" t="str">
        <f>IF('Anterior-TXT'!A1796&lt;&gt;"",IF(MOD(VALUE(LEFT(A1775,1)),2)=1,IF(D1775="D",C1775,-C1775),IF(D1775="C",C1775,-C1775)),"")</f>
        <v/>
      </c>
    </row>
    <row r="1776" spans="1:5" x14ac:dyDescent="0.2">
      <c r="A1776" s="11" t="str">
        <f>IF('Anterior-TXT'!A1797&lt;&gt;"",LEFT('Anterior-TXT'!A1797,15),"")</f>
        <v/>
      </c>
      <c r="B1776" s="11" t="str">
        <f>IF('Anterior-TXT'!A1797&lt;&gt;"",RIGHT(LEFT('Anterior-TXT'!A1797,51),34),"")</f>
        <v/>
      </c>
      <c r="C1776" s="12" t="str">
        <f>IF('Anterior-TXT'!A1797&lt;&gt;"",VALUE(RIGHT(LEFT('Anterior-TXT'!A1797,75),23)),"")</f>
        <v/>
      </c>
      <c r="D1776" s="11" t="str">
        <f>IF('Anterior-TXT'!A1797&lt;&gt;"",RIGHT(LEFT('Anterior-TXT'!A1797,77),1),"")</f>
        <v/>
      </c>
      <c r="E1776" s="13" t="str">
        <f>IF('Anterior-TXT'!A1797&lt;&gt;"",IF(MOD(VALUE(LEFT(A1776,1)),2)=1,IF(D1776="D",C1776,-C1776),IF(D1776="C",C1776,-C1776)),"")</f>
        <v/>
      </c>
    </row>
    <row r="1777" spans="1:5" x14ac:dyDescent="0.2">
      <c r="A1777" s="11" t="str">
        <f>IF('Anterior-TXT'!A1798&lt;&gt;"",LEFT('Anterior-TXT'!A1798,15),"")</f>
        <v/>
      </c>
      <c r="B1777" s="11" t="str">
        <f>IF('Anterior-TXT'!A1798&lt;&gt;"",RIGHT(LEFT('Anterior-TXT'!A1798,51),34),"")</f>
        <v/>
      </c>
      <c r="C1777" s="12" t="str">
        <f>IF('Anterior-TXT'!A1798&lt;&gt;"",VALUE(RIGHT(LEFT('Anterior-TXT'!A1798,75),23)),"")</f>
        <v/>
      </c>
      <c r="D1777" s="11" t="str">
        <f>IF('Anterior-TXT'!A1798&lt;&gt;"",RIGHT(LEFT('Anterior-TXT'!A1798,77),1),"")</f>
        <v/>
      </c>
      <c r="E1777" s="13" t="str">
        <f>IF('Anterior-TXT'!A1798&lt;&gt;"",IF(MOD(VALUE(LEFT(A1777,1)),2)=1,IF(D1777="D",C1777,-C1777),IF(D1777="C",C1777,-C1777)),"")</f>
        <v/>
      </c>
    </row>
    <row r="1778" spans="1:5" x14ac:dyDescent="0.2">
      <c r="A1778" s="11" t="str">
        <f>IF('Anterior-TXT'!A1799&lt;&gt;"",LEFT('Anterior-TXT'!A1799,15),"")</f>
        <v/>
      </c>
      <c r="B1778" s="11" t="str">
        <f>IF('Anterior-TXT'!A1799&lt;&gt;"",RIGHT(LEFT('Anterior-TXT'!A1799,51),34),"")</f>
        <v/>
      </c>
      <c r="C1778" s="12" t="str">
        <f>IF('Anterior-TXT'!A1799&lt;&gt;"",VALUE(RIGHT(LEFT('Anterior-TXT'!A1799,75),23)),"")</f>
        <v/>
      </c>
      <c r="D1778" s="11" t="str">
        <f>IF('Anterior-TXT'!A1799&lt;&gt;"",RIGHT(LEFT('Anterior-TXT'!A1799,77),1),"")</f>
        <v/>
      </c>
      <c r="E1778" s="13" t="str">
        <f>IF('Anterior-TXT'!A1799&lt;&gt;"",IF(MOD(VALUE(LEFT(A1778,1)),2)=1,IF(D1778="D",C1778,-C1778),IF(D1778="C",C1778,-C1778)),"")</f>
        <v/>
      </c>
    </row>
    <row r="1779" spans="1:5" x14ac:dyDescent="0.2">
      <c r="A1779" s="11" t="str">
        <f>IF('Anterior-TXT'!A1800&lt;&gt;"",LEFT('Anterior-TXT'!A1800,15),"")</f>
        <v/>
      </c>
      <c r="B1779" s="11" t="str">
        <f>IF('Anterior-TXT'!A1800&lt;&gt;"",RIGHT(LEFT('Anterior-TXT'!A1800,51),34),"")</f>
        <v/>
      </c>
      <c r="C1779" s="12" t="str">
        <f>IF('Anterior-TXT'!A1800&lt;&gt;"",VALUE(RIGHT(LEFT('Anterior-TXT'!A1800,75),23)),"")</f>
        <v/>
      </c>
      <c r="D1779" s="11" t="str">
        <f>IF('Anterior-TXT'!A1800&lt;&gt;"",RIGHT(LEFT('Anterior-TXT'!A1800,77),1),"")</f>
        <v/>
      </c>
      <c r="E1779" s="13" t="str">
        <f>IF('Anterior-TXT'!A1800&lt;&gt;"",IF(MOD(VALUE(LEFT(A1779,1)),2)=1,IF(D1779="D",C1779,-C1779),IF(D1779="C",C1779,-C1779)),"")</f>
        <v/>
      </c>
    </row>
    <row r="1780" spans="1:5" x14ac:dyDescent="0.2">
      <c r="A1780" s="11" t="str">
        <f>IF('Anterior-TXT'!A1801&lt;&gt;"",LEFT('Anterior-TXT'!A1801,15),"")</f>
        <v/>
      </c>
      <c r="B1780" s="11" t="str">
        <f>IF('Anterior-TXT'!A1801&lt;&gt;"",RIGHT(LEFT('Anterior-TXT'!A1801,51),34),"")</f>
        <v/>
      </c>
      <c r="C1780" s="12" t="str">
        <f>IF('Anterior-TXT'!A1801&lt;&gt;"",VALUE(RIGHT(LEFT('Anterior-TXT'!A1801,75),23)),"")</f>
        <v/>
      </c>
      <c r="D1780" s="11" t="str">
        <f>IF('Anterior-TXT'!A1801&lt;&gt;"",RIGHT(LEFT('Anterior-TXT'!A1801,77),1),"")</f>
        <v/>
      </c>
      <c r="E1780" s="13" t="str">
        <f>IF('Anterior-TXT'!A1801&lt;&gt;"",IF(MOD(VALUE(LEFT(A1780,1)),2)=1,IF(D1780="D",C1780,-C1780),IF(D1780="C",C1780,-C1780)),"")</f>
        <v/>
      </c>
    </row>
    <row r="1781" spans="1:5" x14ac:dyDescent="0.2">
      <c r="A1781" s="11" t="str">
        <f>IF('Anterior-TXT'!A1802&lt;&gt;"",LEFT('Anterior-TXT'!A1802,15),"")</f>
        <v/>
      </c>
      <c r="B1781" s="11" t="str">
        <f>IF('Anterior-TXT'!A1802&lt;&gt;"",RIGHT(LEFT('Anterior-TXT'!A1802,51),34),"")</f>
        <v/>
      </c>
      <c r="C1781" s="12" t="str">
        <f>IF('Anterior-TXT'!A1802&lt;&gt;"",VALUE(RIGHT(LEFT('Anterior-TXT'!A1802,75),23)),"")</f>
        <v/>
      </c>
      <c r="D1781" s="11" t="str">
        <f>IF('Anterior-TXT'!A1802&lt;&gt;"",RIGHT(LEFT('Anterior-TXT'!A1802,77),1),"")</f>
        <v/>
      </c>
      <c r="E1781" s="13" t="str">
        <f>IF('Anterior-TXT'!A1802&lt;&gt;"",IF(MOD(VALUE(LEFT(A1781,1)),2)=1,IF(D1781="D",C1781,-C1781),IF(D1781="C",C1781,-C1781)),"")</f>
        <v/>
      </c>
    </row>
    <row r="1782" spans="1:5" x14ac:dyDescent="0.2">
      <c r="A1782" s="11" t="str">
        <f>IF('Anterior-TXT'!A1803&lt;&gt;"",LEFT('Anterior-TXT'!A1803,15),"")</f>
        <v/>
      </c>
      <c r="B1782" s="11" t="str">
        <f>IF('Anterior-TXT'!A1803&lt;&gt;"",RIGHT(LEFT('Anterior-TXT'!A1803,51),34),"")</f>
        <v/>
      </c>
      <c r="C1782" s="12" t="str">
        <f>IF('Anterior-TXT'!A1803&lt;&gt;"",VALUE(RIGHT(LEFT('Anterior-TXT'!A1803,75),23)),"")</f>
        <v/>
      </c>
      <c r="D1782" s="11" t="str">
        <f>IF('Anterior-TXT'!A1803&lt;&gt;"",RIGHT(LEFT('Anterior-TXT'!A1803,77),1),"")</f>
        <v/>
      </c>
      <c r="E1782" s="13" t="str">
        <f>IF('Anterior-TXT'!A1803&lt;&gt;"",IF(MOD(VALUE(LEFT(A1782,1)),2)=1,IF(D1782="D",C1782,-C1782),IF(D1782="C",C1782,-C1782)),"")</f>
        <v/>
      </c>
    </row>
    <row r="1783" spans="1:5" x14ac:dyDescent="0.2">
      <c r="A1783" s="11" t="str">
        <f>IF('Anterior-TXT'!A1804&lt;&gt;"",LEFT('Anterior-TXT'!A1804,15),"")</f>
        <v/>
      </c>
      <c r="B1783" s="11" t="str">
        <f>IF('Anterior-TXT'!A1804&lt;&gt;"",RIGHT(LEFT('Anterior-TXT'!A1804,51),34),"")</f>
        <v/>
      </c>
      <c r="C1783" s="12" t="str">
        <f>IF('Anterior-TXT'!A1804&lt;&gt;"",VALUE(RIGHT(LEFT('Anterior-TXT'!A1804,75),23)),"")</f>
        <v/>
      </c>
      <c r="D1783" s="11" t="str">
        <f>IF('Anterior-TXT'!A1804&lt;&gt;"",RIGHT(LEFT('Anterior-TXT'!A1804,77),1),"")</f>
        <v/>
      </c>
      <c r="E1783" s="13" t="str">
        <f>IF('Anterior-TXT'!A1804&lt;&gt;"",IF(MOD(VALUE(LEFT(A1783,1)),2)=1,IF(D1783="D",C1783,-C1783),IF(D1783="C",C1783,-C1783)),"")</f>
        <v/>
      </c>
    </row>
    <row r="1784" spans="1:5" x14ac:dyDescent="0.2">
      <c r="A1784" s="11" t="str">
        <f>IF('Anterior-TXT'!A1805&lt;&gt;"",LEFT('Anterior-TXT'!A1805,15),"")</f>
        <v/>
      </c>
      <c r="B1784" s="11" t="str">
        <f>IF('Anterior-TXT'!A1805&lt;&gt;"",RIGHT(LEFT('Anterior-TXT'!A1805,51),34),"")</f>
        <v/>
      </c>
      <c r="C1784" s="12" t="str">
        <f>IF('Anterior-TXT'!A1805&lt;&gt;"",VALUE(RIGHT(LEFT('Anterior-TXT'!A1805,75),23)),"")</f>
        <v/>
      </c>
      <c r="D1784" s="11" t="str">
        <f>IF('Anterior-TXT'!A1805&lt;&gt;"",RIGHT(LEFT('Anterior-TXT'!A1805,77),1),"")</f>
        <v/>
      </c>
      <c r="E1784" s="13" t="str">
        <f>IF('Anterior-TXT'!A1805&lt;&gt;"",IF(MOD(VALUE(LEFT(A1784,1)),2)=1,IF(D1784="D",C1784,-C1784),IF(D1784="C",C1784,-C1784)),"")</f>
        <v/>
      </c>
    </row>
    <row r="1785" spans="1:5" x14ac:dyDescent="0.2">
      <c r="A1785" s="11" t="str">
        <f>IF('Anterior-TXT'!A1806&lt;&gt;"",LEFT('Anterior-TXT'!A1806,15),"")</f>
        <v/>
      </c>
      <c r="B1785" s="11" t="str">
        <f>IF('Anterior-TXT'!A1806&lt;&gt;"",RIGHT(LEFT('Anterior-TXT'!A1806,51),34),"")</f>
        <v/>
      </c>
      <c r="C1785" s="12" t="str">
        <f>IF('Anterior-TXT'!A1806&lt;&gt;"",VALUE(RIGHT(LEFT('Anterior-TXT'!A1806,75),23)),"")</f>
        <v/>
      </c>
      <c r="D1785" s="11" t="str">
        <f>IF('Anterior-TXT'!A1806&lt;&gt;"",RIGHT(LEFT('Anterior-TXT'!A1806,77),1),"")</f>
        <v/>
      </c>
      <c r="E1785" s="13" t="str">
        <f>IF('Anterior-TXT'!A1806&lt;&gt;"",IF(MOD(VALUE(LEFT(A1785,1)),2)=1,IF(D1785="D",C1785,-C1785),IF(D1785="C",C1785,-C1785)),"")</f>
        <v/>
      </c>
    </row>
    <row r="1786" spans="1:5" x14ac:dyDescent="0.2">
      <c r="A1786" s="11" t="str">
        <f>IF('Anterior-TXT'!A1807&lt;&gt;"",LEFT('Anterior-TXT'!A1807,15),"")</f>
        <v/>
      </c>
      <c r="B1786" s="11" t="str">
        <f>IF('Anterior-TXT'!A1807&lt;&gt;"",RIGHT(LEFT('Anterior-TXT'!A1807,51),34),"")</f>
        <v/>
      </c>
      <c r="C1786" s="12" t="str">
        <f>IF('Anterior-TXT'!A1807&lt;&gt;"",VALUE(RIGHT(LEFT('Anterior-TXT'!A1807,75),23)),"")</f>
        <v/>
      </c>
      <c r="D1786" s="11" t="str">
        <f>IF('Anterior-TXT'!A1807&lt;&gt;"",RIGHT(LEFT('Anterior-TXT'!A1807,77),1),"")</f>
        <v/>
      </c>
      <c r="E1786" s="13" t="str">
        <f>IF('Anterior-TXT'!A1807&lt;&gt;"",IF(MOD(VALUE(LEFT(A1786,1)),2)=1,IF(D1786="D",C1786,-C1786),IF(D1786="C",C1786,-C1786)),"")</f>
        <v/>
      </c>
    </row>
    <row r="1787" spans="1:5" x14ac:dyDescent="0.2">
      <c r="A1787" s="11" t="str">
        <f>IF('Anterior-TXT'!A1808&lt;&gt;"",LEFT('Anterior-TXT'!A1808,15),"")</f>
        <v/>
      </c>
      <c r="B1787" s="11" t="str">
        <f>IF('Anterior-TXT'!A1808&lt;&gt;"",RIGHT(LEFT('Anterior-TXT'!A1808,51),34),"")</f>
        <v/>
      </c>
      <c r="C1787" s="12" t="str">
        <f>IF('Anterior-TXT'!A1808&lt;&gt;"",VALUE(RIGHT(LEFT('Anterior-TXT'!A1808,75),23)),"")</f>
        <v/>
      </c>
      <c r="D1787" s="11" t="str">
        <f>IF('Anterior-TXT'!A1808&lt;&gt;"",RIGHT(LEFT('Anterior-TXT'!A1808,77),1),"")</f>
        <v/>
      </c>
      <c r="E1787" s="13" t="str">
        <f>IF('Anterior-TXT'!A1808&lt;&gt;"",IF(MOD(VALUE(LEFT(A1787,1)),2)=1,IF(D1787="D",C1787,-C1787),IF(D1787="C",C1787,-C1787)),"")</f>
        <v/>
      </c>
    </row>
    <row r="1788" spans="1:5" x14ac:dyDescent="0.2">
      <c r="A1788" s="11" t="str">
        <f>IF('Anterior-TXT'!A1809&lt;&gt;"",LEFT('Anterior-TXT'!A1809,15),"")</f>
        <v/>
      </c>
      <c r="B1788" s="11" t="str">
        <f>IF('Anterior-TXT'!A1809&lt;&gt;"",RIGHT(LEFT('Anterior-TXT'!A1809,51),34),"")</f>
        <v/>
      </c>
      <c r="C1788" s="12" t="str">
        <f>IF('Anterior-TXT'!A1809&lt;&gt;"",VALUE(RIGHT(LEFT('Anterior-TXT'!A1809,75),23)),"")</f>
        <v/>
      </c>
      <c r="D1788" s="11" t="str">
        <f>IF('Anterior-TXT'!A1809&lt;&gt;"",RIGHT(LEFT('Anterior-TXT'!A1809,77),1),"")</f>
        <v/>
      </c>
      <c r="E1788" s="13" t="str">
        <f>IF('Anterior-TXT'!A1809&lt;&gt;"",IF(MOD(VALUE(LEFT(A1788,1)),2)=1,IF(D1788="D",C1788,-C1788),IF(D1788="C",C1788,-C1788)),"")</f>
        <v/>
      </c>
    </row>
    <row r="1789" spans="1:5" x14ac:dyDescent="0.2">
      <c r="A1789" s="11" t="str">
        <f>IF('Anterior-TXT'!A1810&lt;&gt;"",LEFT('Anterior-TXT'!A1810,15),"")</f>
        <v/>
      </c>
      <c r="B1789" s="11" t="str">
        <f>IF('Anterior-TXT'!A1810&lt;&gt;"",RIGHT(LEFT('Anterior-TXT'!A1810,51),34),"")</f>
        <v/>
      </c>
      <c r="C1789" s="12" t="str">
        <f>IF('Anterior-TXT'!A1810&lt;&gt;"",VALUE(RIGHT(LEFT('Anterior-TXT'!A1810,75),23)),"")</f>
        <v/>
      </c>
      <c r="D1789" s="11" t="str">
        <f>IF('Anterior-TXT'!A1810&lt;&gt;"",RIGHT(LEFT('Anterior-TXT'!A1810,77),1),"")</f>
        <v/>
      </c>
      <c r="E1789" s="13" t="str">
        <f>IF('Anterior-TXT'!A1810&lt;&gt;"",IF(MOD(VALUE(LEFT(A1789,1)),2)=1,IF(D1789="D",C1789,-C1789),IF(D1789="C",C1789,-C1789)),"")</f>
        <v/>
      </c>
    </row>
    <row r="1790" spans="1:5" x14ac:dyDescent="0.2">
      <c r="A1790" s="11" t="str">
        <f>IF('Anterior-TXT'!A1811&lt;&gt;"",LEFT('Anterior-TXT'!A1811,15),"")</f>
        <v/>
      </c>
      <c r="B1790" s="11" t="str">
        <f>IF('Anterior-TXT'!A1811&lt;&gt;"",RIGHT(LEFT('Anterior-TXT'!A1811,51),34),"")</f>
        <v/>
      </c>
      <c r="C1790" s="12" t="str">
        <f>IF('Anterior-TXT'!A1811&lt;&gt;"",VALUE(RIGHT(LEFT('Anterior-TXT'!A1811,75),23)),"")</f>
        <v/>
      </c>
      <c r="D1790" s="11" t="str">
        <f>IF('Anterior-TXT'!A1811&lt;&gt;"",RIGHT(LEFT('Anterior-TXT'!A1811,77),1),"")</f>
        <v/>
      </c>
      <c r="E1790" s="13" t="str">
        <f>IF('Anterior-TXT'!A1811&lt;&gt;"",IF(MOD(VALUE(LEFT(A1790,1)),2)=1,IF(D1790="D",C1790,-C1790),IF(D1790="C",C1790,-C1790)),"")</f>
        <v/>
      </c>
    </row>
    <row r="1791" spans="1:5" x14ac:dyDescent="0.2">
      <c r="A1791" s="11" t="str">
        <f>IF('Anterior-TXT'!A1812&lt;&gt;"",LEFT('Anterior-TXT'!A1812,15),"")</f>
        <v/>
      </c>
      <c r="B1791" s="11" t="str">
        <f>IF('Anterior-TXT'!A1812&lt;&gt;"",RIGHT(LEFT('Anterior-TXT'!A1812,51),34),"")</f>
        <v/>
      </c>
      <c r="C1791" s="12" t="str">
        <f>IF('Anterior-TXT'!A1812&lt;&gt;"",VALUE(RIGHT(LEFT('Anterior-TXT'!A1812,75),23)),"")</f>
        <v/>
      </c>
      <c r="D1791" s="11" t="str">
        <f>IF('Anterior-TXT'!A1812&lt;&gt;"",RIGHT(LEFT('Anterior-TXT'!A1812,77),1),"")</f>
        <v/>
      </c>
      <c r="E1791" s="13" t="str">
        <f>IF('Anterior-TXT'!A1812&lt;&gt;"",IF(MOD(VALUE(LEFT(A1791,1)),2)=1,IF(D1791="D",C1791,-C1791),IF(D1791="C",C1791,-C1791)),"")</f>
        <v/>
      </c>
    </row>
    <row r="1792" spans="1:5" x14ac:dyDescent="0.2">
      <c r="A1792" s="11" t="str">
        <f>IF('Anterior-TXT'!A1813&lt;&gt;"",LEFT('Anterior-TXT'!A1813,15),"")</f>
        <v/>
      </c>
      <c r="B1792" s="11" t="str">
        <f>IF('Anterior-TXT'!A1813&lt;&gt;"",RIGHT(LEFT('Anterior-TXT'!A1813,51),34),"")</f>
        <v/>
      </c>
      <c r="C1792" s="12" t="str">
        <f>IF('Anterior-TXT'!A1813&lt;&gt;"",VALUE(RIGHT(LEFT('Anterior-TXT'!A1813,75),23)),"")</f>
        <v/>
      </c>
      <c r="D1792" s="11" t="str">
        <f>IF('Anterior-TXT'!A1813&lt;&gt;"",RIGHT(LEFT('Anterior-TXT'!A1813,77),1),"")</f>
        <v/>
      </c>
      <c r="E1792" s="13" t="str">
        <f>IF('Anterior-TXT'!A1813&lt;&gt;"",IF(MOD(VALUE(LEFT(A1792,1)),2)=1,IF(D1792="D",C1792,-C1792),IF(D1792="C",C1792,-C1792)),"")</f>
        <v/>
      </c>
    </row>
    <row r="1793" spans="1:5" x14ac:dyDescent="0.2">
      <c r="A1793" s="11" t="str">
        <f>IF('Anterior-TXT'!A1814&lt;&gt;"",LEFT('Anterior-TXT'!A1814,15),"")</f>
        <v/>
      </c>
      <c r="B1793" s="11" t="str">
        <f>IF('Anterior-TXT'!A1814&lt;&gt;"",RIGHT(LEFT('Anterior-TXT'!A1814,51),34),"")</f>
        <v/>
      </c>
      <c r="C1793" s="12" t="str">
        <f>IF('Anterior-TXT'!A1814&lt;&gt;"",VALUE(RIGHT(LEFT('Anterior-TXT'!A1814,75),23)),"")</f>
        <v/>
      </c>
      <c r="D1793" s="11" t="str">
        <f>IF('Anterior-TXT'!A1814&lt;&gt;"",RIGHT(LEFT('Anterior-TXT'!A1814,77),1),"")</f>
        <v/>
      </c>
      <c r="E1793" s="13" t="str">
        <f>IF('Anterior-TXT'!A1814&lt;&gt;"",IF(MOD(VALUE(LEFT(A1793,1)),2)=1,IF(D1793="D",C1793,-C1793),IF(D1793="C",C1793,-C1793)),"")</f>
        <v/>
      </c>
    </row>
    <row r="1794" spans="1:5" x14ac:dyDescent="0.2">
      <c r="A1794" s="11" t="str">
        <f>IF('Anterior-TXT'!A1815&lt;&gt;"",LEFT('Anterior-TXT'!A1815,15),"")</f>
        <v/>
      </c>
      <c r="B1794" s="11" t="str">
        <f>IF('Anterior-TXT'!A1815&lt;&gt;"",RIGHT(LEFT('Anterior-TXT'!A1815,51),34),"")</f>
        <v/>
      </c>
      <c r="C1794" s="12" t="str">
        <f>IF('Anterior-TXT'!A1815&lt;&gt;"",VALUE(RIGHT(LEFT('Anterior-TXT'!A1815,75),23)),"")</f>
        <v/>
      </c>
      <c r="D1794" s="11" t="str">
        <f>IF('Anterior-TXT'!A1815&lt;&gt;"",RIGHT(LEFT('Anterior-TXT'!A1815,77),1),"")</f>
        <v/>
      </c>
      <c r="E1794" s="13" t="str">
        <f>IF('Anterior-TXT'!A1815&lt;&gt;"",IF(MOD(VALUE(LEFT(A1794,1)),2)=1,IF(D1794="D",C1794,-C1794),IF(D1794="C",C1794,-C1794)),"")</f>
        <v/>
      </c>
    </row>
    <row r="1795" spans="1:5" x14ac:dyDescent="0.2">
      <c r="A1795" s="11" t="str">
        <f>IF('Anterior-TXT'!A1816&lt;&gt;"",LEFT('Anterior-TXT'!A1816,15),"")</f>
        <v/>
      </c>
      <c r="B1795" s="11" t="str">
        <f>IF('Anterior-TXT'!A1816&lt;&gt;"",RIGHT(LEFT('Anterior-TXT'!A1816,51),34),"")</f>
        <v/>
      </c>
      <c r="C1795" s="12" t="str">
        <f>IF('Anterior-TXT'!A1816&lt;&gt;"",VALUE(RIGHT(LEFT('Anterior-TXT'!A1816,75),23)),"")</f>
        <v/>
      </c>
      <c r="D1795" s="11" t="str">
        <f>IF('Anterior-TXT'!A1816&lt;&gt;"",RIGHT(LEFT('Anterior-TXT'!A1816,77),1),"")</f>
        <v/>
      </c>
      <c r="E1795" s="13" t="str">
        <f>IF('Anterior-TXT'!A1816&lt;&gt;"",IF(MOD(VALUE(LEFT(A1795,1)),2)=1,IF(D1795="D",C1795,-C1795),IF(D1795="C",C1795,-C1795)),"")</f>
        <v/>
      </c>
    </row>
    <row r="1796" spans="1:5" x14ac:dyDescent="0.2">
      <c r="A1796" s="11" t="str">
        <f>IF('Anterior-TXT'!A1817&lt;&gt;"",LEFT('Anterior-TXT'!A1817,15),"")</f>
        <v/>
      </c>
      <c r="B1796" s="11" t="str">
        <f>IF('Anterior-TXT'!A1817&lt;&gt;"",RIGHT(LEFT('Anterior-TXT'!A1817,51),34),"")</f>
        <v/>
      </c>
      <c r="C1796" s="12" t="str">
        <f>IF('Anterior-TXT'!A1817&lt;&gt;"",VALUE(RIGHT(LEFT('Anterior-TXT'!A1817,75),23)),"")</f>
        <v/>
      </c>
      <c r="D1796" s="11" t="str">
        <f>IF('Anterior-TXT'!A1817&lt;&gt;"",RIGHT(LEFT('Anterior-TXT'!A1817,77),1),"")</f>
        <v/>
      </c>
      <c r="E1796" s="13" t="str">
        <f>IF('Anterior-TXT'!A1817&lt;&gt;"",IF(MOD(VALUE(LEFT(A1796,1)),2)=1,IF(D1796="D",C1796,-C1796),IF(D1796="C",C1796,-C1796)),"")</f>
        <v/>
      </c>
    </row>
    <row r="1797" spans="1:5" x14ac:dyDescent="0.2">
      <c r="A1797" s="11" t="str">
        <f>IF('Anterior-TXT'!A1818&lt;&gt;"",LEFT('Anterior-TXT'!A1818,15),"")</f>
        <v/>
      </c>
      <c r="B1797" s="11" t="str">
        <f>IF('Anterior-TXT'!A1818&lt;&gt;"",RIGHT(LEFT('Anterior-TXT'!A1818,51),34),"")</f>
        <v/>
      </c>
      <c r="C1797" s="12" t="str">
        <f>IF('Anterior-TXT'!A1818&lt;&gt;"",VALUE(RIGHT(LEFT('Anterior-TXT'!A1818,75),23)),"")</f>
        <v/>
      </c>
      <c r="D1797" s="11" t="str">
        <f>IF('Anterior-TXT'!A1818&lt;&gt;"",RIGHT(LEFT('Anterior-TXT'!A1818,77),1),"")</f>
        <v/>
      </c>
      <c r="E1797" s="13" t="str">
        <f>IF('Anterior-TXT'!A1818&lt;&gt;"",IF(MOD(VALUE(LEFT(A1797,1)),2)=1,IF(D1797="D",C1797,-C1797),IF(D1797="C",C1797,-C1797)),"")</f>
        <v/>
      </c>
    </row>
    <row r="1798" spans="1:5" x14ac:dyDescent="0.2">
      <c r="A1798" s="11" t="str">
        <f>IF('Anterior-TXT'!A1819&lt;&gt;"",LEFT('Anterior-TXT'!A1819,15),"")</f>
        <v/>
      </c>
      <c r="B1798" s="11" t="str">
        <f>IF('Anterior-TXT'!A1819&lt;&gt;"",RIGHT(LEFT('Anterior-TXT'!A1819,51),34),"")</f>
        <v/>
      </c>
      <c r="C1798" s="12" t="str">
        <f>IF('Anterior-TXT'!A1819&lt;&gt;"",VALUE(RIGHT(LEFT('Anterior-TXT'!A1819,75),23)),"")</f>
        <v/>
      </c>
      <c r="D1798" s="11" t="str">
        <f>IF('Anterior-TXT'!A1819&lt;&gt;"",RIGHT(LEFT('Anterior-TXT'!A1819,77),1),"")</f>
        <v/>
      </c>
      <c r="E1798" s="13" t="str">
        <f>IF('Anterior-TXT'!A1819&lt;&gt;"",IF(MOD(VALUE(LEFT(A1798,1)),2)=1,IF(D1798="D",C1798,-C1798),IF(D1798="C",C1798,-C1798)),"")</f>
        <v/>
      </c>
    </row>
    <row r="1799" spans="1:5" x14ac:dyDescent="0.2">
      <c r="A1799" s="11" t="str">
        <f>IF('Anterior-TXT'!A1820&lt;&gt;"",LEFT('Anterior-TXT'!A1820,15),"")</f>
        <v/>
      </c>
      <c r="B1799" s="11" t="str">
        <f>IF('Anterior-TXT'!A1820&lt;&gt;"",RIGHT(LEFT('Anterior-TXT'!A1820,51),34),"")</f>
        <v/>
      </c>
      <c r="C1799" s="12" t="str">
        <f>IF('Anterior-TXT'!A1820&lt;&gt;"",VALUE(RIGHT(LEFT('Anterior-TXT'!A1820,75),23)),"")</f>
        <v/>
      </c>
      <c r="D1799" s="11" t="str">
        <f>IF('Anterior-TXT'!A1820&lt;&gt;"",RIGHT(LEFT('Anterior-TXT'!A1820,77),1),"")</f>
        <v/>
      </c>
      <c r="E1799" s="13" t="str">
        <f>IF('Anterior-TXT'!A1820&lt;&gt;"",IF(MOD(VALUE(LEFT(A1799,1)),2)=1,IF(D1799="D",C1799,-C1799),IF(D1799="C",C1799,-C1799)),"")</f>
        <v/>
      </c>
    </row>
    <row r="1800" spans="1:5" x14ac:dyDescent="0.2">
      <c r="A1800" s="11" t="str">
        <f>IF('Anterior-TXT'!A1821&lt;&gt;"",LEFT('Anterior-TXT'!A1821,15),"")</f>
        <v/>
      </c>
      <c r="B1800" s="11" t="str">
        <f>IF('Anterior-TXT'!A1821&lt;&gt;"",RIGHT(LEFT('Anterior-TXT'!A1821,51),34),"")</f>
        <v/>
      </c>
      <c r="C1800" s="12" t="str">
        <f>IF('Anterior-TXT'!A1821&lt;&gt;"",VALUE(RIGHT(LEFT('Anterior-TXT'!A1821,75),23)),"")</f>
        <v/>
      </c>
      <c r="D1800" s="11" t="str">
        <f>IF('Anterior-TXT'!A1821&lt;&gt;"",RIGHT(LEFT('Anterior-TXT'!A1821,77),1),"")</f>
        <v/>
      </c>
      <c r="E1800" s="13" t="str">
        <f>IF('Anterior-TXT'!A1821&lt;&gt;"",IF(MOD(VALUE(LEFT(A1800,1)),2)=1,IF(D1800="D",C1800,-C1800),IF(D1800="C",C1800,-C1800)),"")</f>
        <v/>
      </c>
    </row>
    <row r="1801" spans="1:5" x14ac:dyDescent="0.2">
      <c r="A1801" s="11" t="str">
        <f>IF('Anterior-TXT'!A1822&lt;&gt;"",LEFT('Anterior-TXT'!A1822,15),"")</f>
        <v/>
      </c>
      <c r="B1801" s="11" t="str">
        <f>IF('Anterior-TXT'!A1822&lt;&gt;"",RIGHT(LEFT('Anterior-TXT'!A1822,51),34),"")</f>
        <v/>
      </c>
      <c r="C1801" s="12" t="str">
        <f>IF('Anterior-TXT'!A1822&lt;&gt;"",VALUE(RIGHT(LEFT('Anterior-TXT'!A1822,75),23)),"")</f>
        <v/>
      </c>
      <c r="D1801" s="11" t="str">
        <f>IF('Anterior-TXT'!A1822&lt;&gt;"",RIGHT(LEFT('Anterior-TXT'!A1822,77),1),"")</f>
        <v/>
      </c>
      <c r="E1801" s="13" t="str">
        <f>IF('Anterior-TXT'!A1822&lt;&gt;"",IF(MOD(VALUE(LEFT(A1801,1)),2)=1,IF(D1801="D",C1801,-C1801),IF(D1801="C",C1801,-C1801)),"")</f>
        <v/>
      </c>
    </row>
    <row r="1802" spans="1:5" x14ac:dyDescent="0.2">
      <c r="A1802" s="11" t="str">
        <f>IF('Anterior-TXT'!A1823&lt;&gt;"",LEFT('Anterior-TXT'!A1823,15),"")</f>
        <v/>
      </c>
      <c r="B1802" s="11" t="str">
        <f>IF('Anterior-TXT'!A1823&lt;&gt;"",RIGHT(LEFT('Anterior-TXT'!A1823,51),34),"")</f>
        <v/>
      </c>
      <c r="C1802" s="12" t="str">
        <f>IF('Anterior-TXT'!A1823&lt;&gt;"",VALUE(RIGHT(LEFT('Anterior-TXT'!A1823,75),23)),"")</f>
        <v/>
      </c>
      <c r="D1802" s="11" t="str">
        <f>IF('Anterior-TXT'!A1823&lt;&gt;"",RIGHT(LEFT('Anterior-TXT'!A1823,77),1),"")</f>
        <v/>
      </c>
      <c r="E1802" s="13" t="str">
        <f>IF('Anterior-TXT'!A1823&lt;&gt;"",IF(MOD(VALUE(LEFT(A1802,1)),2)=1,IF(D1802="D",C1802,-C1802),IF(D1802="C",C1802,-C1802)),"")</f>
        <v/>
      </c>
    </row>
    <row r="1803" spans="1:5" x14ac:dyDescent="0.2">
      <c r="A1803" s="11" t="str">
        <f>IF('Anterior-TXT'!A1824&lt;&gt;"",LEFT('Anterior-TXT'!A1824,15),"")</f>
        <v/>
      </c>
      <c r="B1803" s="11" t="str">
        <f>IF('Anterior-TXT'!A1824&lt;&gt;"",RIGHT(LEFT('Anterior-TXT'!A1824,51),34),"")</f>
        <v/>
      </c>
      <c r="C1803" s="12" t="str">
        <f>IF('Anterior-TXT'!A1824&lt;&gt;"",VALUE(RIGHT(LEFT('Anterior-TXT'!A1824,75),23)),"")</f>
        <v/>
      </c>
      <c r="D1803" s="11" t="str">
        <f>IF('Anterior-TXT'!A1824&lt;&gt;"",RIGHT(LEFT('Anterior-TXT'!A1824,77),1),"")</f>
        <v/>
      </c>
      <c r="E1803" s="13" t="str">
        <f>IF('Anterior-TXT'!A1824&lt;&gt;"",IF(MOD(VALUE(LEFT(A1803,1)),2)=1,IF(D1803="D",C1803,-C1803),IF(D1803="C",C1803,-C1803)),"")</f>
        <v/>
      </c>
    </row>
    <row r="1804" spans="1:5" x14ac:dyDescent="0.2">
      <c r="A1804" s="11" t="str">
        <f>IF('Anterior-TXT'!A1825&lt;&gt;"",LEFT('Anterior-TXT'!A1825,15),"")</f>
        <v/>
      </c>
      <c r="B1804" s="11" t="str">
        <f>IF('Anterior-TXT'!A1825&lt;&gt;"",RIGHT(LEFT('Anterior-TXT'!A1825,51),34),"")</f>
        <v/>
      </c>
      <c r="C1804" s="12" t="str">
        <f>IF('Anterior-TXT'!A1825&lt;&gt;"",VALUE(RIGHT(LEFT('Anterior-TXT'!A1825,75),23)),"")</f>
        <v/>
      </c>
      <c r="D1804" s="11" t="str">
        <f>IF('Anterior-TXT'!A1825&lt;&gt;"",RIGHT(LEFT('Anterior-TXT'!A1825,77),1),"")</f>
        <v/>
      </c>
      <c r="E1804" s="13" t="str">
        <f>IF('Anterior-TXT'!A1825&lt;&gt;"",IF(MOD(VALUE(LEFT(A1804,1)),2)=1,IF(D1804="D",C1804,-C1804),IF(D1804="C",C1804,-C1804)),"")</f>
        <v/>
      </c>
    </row>
    <row r="1805" spans="1:5" x14ac:dyDescent="0.2">
      <c r="A1805" s="11" t="str">
        <f>IF('Anterior-TXT'!A1826&lt;&gt;"",LEFT('Anterior-TXT'!A1826,15),"")</f>
        <v/>
      </c>
      <c r="B1805" s="11" t="str">
        <f>IF('Anterior-TXT'!A1826&lt;&gt;"",RIGHT(LEFT('Anterior-TXT'!A1826,51),34),"")</f>
        <v/>
      </c>
      <c r="C1805" s="12" t="str">
        <f>IF('Anterior-TXT'!A1826&lt;&gt;"",VALUE(RIGHT(LEFT('Anterior-TXT'!A1826,75),23)),"")</f>
        <v/>
      </c>
      <c r="D1805" s="11" t="str">
        <f>IF('Anterior-TXT'!A1826&lt;&gt;"",RIGHT(LEFT('Anterior-TXT'!A1826,77),1),"")</f>
        <v/>
      </c>
      <c r="E1805" s="13" t="str">
        <f>IF('Anterior-TXT'!A1826&lt;&gt;"",IF(MOD(VALUE(LEFT(A1805,1)),2)=1,IF(D1805="D",C1805,-C1805),IF(D1805="C",C1805,-C1805)),"")</f>
        <v/>
      </c>
    </row>
    <row r="1806" spans="1:5" x14ac:dyDescent="0.2">
      <c r="A1806" s="11" t="str">
        <f>IF('Anterior-TXT'!A1827&lt;&gt;"",LEFT('Anterior-TXT'!A1827,15),"")</f>
        <v/>
      </c>
      <c r="B1806" s="11" t="str">
        <f>IF('Anterior-TXT'!A1827&lt;&gt;"",RIGHT(LEFT('Anterior-TXT'!A1827,51),34),"")</f>
        <v/>
      </c>
      <c r="C1806" s="12" t="str">
        <f>IF('Anterior-TXT'!A1827&lt;&gt;"",VALUE(RIGHT(LEFT('Anterior-TXT'!A1827,75),23)),"")</f>
        <v/>
      </c>
      <c r="D1806" s="11" t="str">
        <f>IF('Anterior-TXT'!A1827&lt;&gt;"",RIGHT(LEFT('Anterior-TXT'!A1827,77),1),"")</f>
        <v/>
      </c>
      <c r="E1806" s="13" t="str">
        <f>IF('Anterior-TXT'!A1827&lt;&gt;"",IF(MOD(VALUE(LEFT(A1806,1)),2)=1,IF(D1806="D",C1806,-C1806),IF(D1806="C",C1806,-C1806)),"")</f>
        <v/>
      </c>
    </row>
    <row r="1807" spans="1:5" x14ac:dyDescent="0.2">
      <c r="A1807" s="11" t="str">
        <f>IF('Anterior-TXT'!A1828&lt;&gt;"",LEFT('Anterior-TXT'!A1828,15),"")</f>
        <v/>
      </c>
      <c r="B1807" s="11" t="str">
        <f>IF('Anterior-TXT'!A1828&lt;&gt;"",RIGHT(LEFT('Anterior-TXT'!A1828,51),34),"")</f>
        <v/>
      </c>
      <c r="C1807" s="12" t="str">
        <f>IF('Anterior-TXT'!A1828&lt;&gt;"",VALUE(RIGHT(LEFT('Anterior-TXT'!A1828,75),23)),"")</f>
        <v/>
      </c>
      <c r="D1807" s="11" t="str">
        <f>IF('Anterior-TXT'!A1828&lt;&gt;"",RIGHT(LEFT('Anterior-TXT'!A1828,77),1),"")</f>
        <v/>
      </c>
      <c r="E1807" s="13" t="str">
        <f>IF('Anterior-TXT'!A1828&lt;&gt;"",IF(MOD(VALUE(LEFT(A1807,1)),2)=1,IF(D1807="D",C1807,-C1807),IF(D1807="C",C1807,-C1807)),"")</f>
        <v/>
      </c>
    </row>
    <row r="1808" spans="1:5" x14ac:dyDescent="0.2">
      <c r="A1808" s="11" t="str">
        <f>IF('Anterior-TXT'!A1829&lt;&gt;"",LEFT('Anterior-TXT'!A1829,15),"")</f>
        <v/>
      </c>
      <c r="B1808" s="11" t="str">
        <f>IF('Anterior-TXT'!A1829&lt;&gt;"",RIGHT(LEFT('Anterior-TXT'!A1829,51),34),"")</f>
        <v/>
      </c>
      <c r="C1808" s="12" t="str">
        <f>IF('Anterior-TXT'!A1829&lt;&gt;"",VALUE(RIGHT(LEFT('Anterior-TXT'!A1829,75),23)),"")</f>
        <v/>
      </c>
      <c r="D1808" s="11" t="str">
        <f>IF('Anterior-TXT'!A1829&lt;&gt;"",RIGHT(LEFT('Anterior-TXT'!A1829,77),1),"")</f>
        <v/>
      </c>
      <c r="E1808" s="13" t="str">
        <f>IF('Anterior-TXT'!A1829&lt;&gt;"",IF(MOD(VALUE(LEFT(A1808,1)),2)=1,IF(D1808="D",C1808,-C1808),IF(D1808="C",C1808,-C1808)),"")</f>
        <v/>
      </c>
    </row>
    <row r="1809" spans="1:5" x14ac:dyDescent="0.2">
      <c r="A1809" s="11" t="str">
        <f>IF('Anterior-TXT'!A1830&lt;&gt;"",LEFT('Anterior-TXT'!A1830,15),"")</f>
        <v/>
      </c>
      <c r="B1809" s="11" t="str">
        <f>IF('Anterior-TXT'!A1830&lt;&gt;"",RIGHT(LEFT('Anterior-TXT'!A1830,51),34),"")</f>
        <v/>
      </c>
      <c r="C1809" s="12" t="str">
        <f>IF('Anterior-TXT'!A1830&lt;&gt;"",VALUE(RIGHT(LEFT('Anterior-TXT'!A1830,75),23)),"")</f>
        <v/>
      </c>
      <c r="D1809" s="11" t="str">
        <f>IF('Anterior-TXT'!A1830&lt;&gt;"",RIGHT(LEFT('Anterior-TXT'!A1830,77),1),"")</f>
        <v/>
      </c>
      <c r="E1809" s="13" t="str">
        <f>IF('Anterior-TXT'!A1830&lt;&gt;"",IF(MOD(VALUE(LEFT(A1809,1)),2)=1,IF(D1809="D",C1809,-C1809),IF(D1809="C",C1809,-C1809)),"")</f>
        <v/>
      </c>
    </row>
    <row r="1810" spans="1:5" x14ac:dyDescent="0.2">
      <c r="A1810" s="11" t="str">
        <f>IF('Anterior-TXT'!A1831&lt;&gt;"",LEFT('Anterior-TXT'!A1831,15),"")</f>
        <v/>
      </c>
      <c r="B1810" s="11" t="str">
        <f>IF('Anterior-TXT'!A1831&lt;&gt;"",RIGHT(LEFT('Anterior-TXT'!A1831,51),34),"")</f>
        <v/>
      </c>
      <c r="C1810" s="12" t="str">
        <f>IF('Anterior-TXT'!A1831&lt;&gt;"",VALUE(RIGHT(LEFT('Anterior-TXT'!A1831,75),23)),"")</f>
        <v/>
      </c>
      <c r="D1810" s="11" t="str">
        <f>IF('Anterior-TXT'!A1831&lt;&gt;"",RIGHT(LEFT('Anterior-TXT'!A1831,77),1),"")</f>
        <v/>
      </c>
      <c r="E1810" s="13" t="str">
        <f>IF('Anterior-TXT'!A1831&lt;&gt;"",IF(MOD(VALUE(LEFT(A1810,1)),2)=1,IF(D1810="D",C1810,-C1810),IF(D1810="C",C1810,-C1810)),"")</f>
        <v/>
      </c>
    </row>
    <row r="1811" spans="1:5" x14ac:dyDescent="0.2">
      <c r="A1811" s="11" t="str">
        <f>IF('Anterior-TXT'!A1832&lt;&gt;"",LEFT('Anterior-TXT'!A1832,15),"")</f>
        <v/>
      </c>
      <c r="B1811" s="11" t="str">
        <f>IF('Anterior-TXT'!A1832&lt;&gt;"",RIGHT(LEFT('Anterior-TXT'!A1832,51),34),"")</f>
        <v/>
      </c>
      <c r="C1811" s="12" t="str">
        <f>IF('Anterior-TXT'!A1832&lt;&gt;"",VALUE(RIGHT(LEFT('Anterior-TXT'!A1832,75),23)),"")</f>
        <v/>
      </c>
      <c r="D1811" s="11" t="str">
        <f>IF('Anterior-TXT'!A1832&lt;&gt;"",RIGHT(LEFT('Anterior-TXT'!A1832,77),1),"")</f>
        <v/>
      </c>
      <c r="E1811" s="13" t="str">
        <f>IF('Anterior-TXT'!A1832&lt;&gt;"",IF(MOD(VALUE(LEFT(A1811,1)),2)=1,IF(D1811="D",C1811,-C1811),IF(D1811="C",C1811,-C1811)),"")</f>
        <v/>
      </c>
    </row>
    <row r="1812" spans="1:5" x14ac:dyDescent="0.2">
      <c r="A1812" s="11" t="str">
        <f>IF('Anterior-TXT'!A1833&lt;&gt;"",LEFT('Anterior-TXT'!A1833,15),"")</f>
        <v/>
      </c>
      <c r="B1812" s="11" t="str">
        <f>IF('Anterior-TXT'!A1833&lt;&gt;"",RIGHT(LEFT('Anterior-TXT'!A1833,51),34),"")</f>
        <v/>
      </c>
      <c r="C1812" s="12" t="str">
        <f>IF('Anterior-TXT'!A1833&lt;&gt;"",VALUE(RIGHT(LEFT('Anterior-TXT'!A1833,75),23)),"")</f>
        <v/>
      </c>
      <c r="D1812" s="11" t="str">
        <f>IF('Anterior-TXT'!A1833&lt;&gt;"",RIGHT(LEFT('Anterior-TXT'!A1833,77),1),"")</f>
        <v/>
      </c>
      <c r="E1812" s="13" t="str">
        <f>IF('Anterior-TXT'!A1833&lt;&gt;"",IF(MOD(VALUE(LEFT(A1812,1)),2)=1,IF(D1812="D",C1812,-C1812),IF(D1812="C",C1812,-C1812)),"")</f>
        <v/>
      </c>
    </row>
    <row r="1813" spans="1:5" x14ac:dyDescent="0.2">
      <c r="A1813" s="11" t="str">
        <f>IF('Anterior-TXT'!A1834&lt;&gt;"",LEFT('Anterior-TXT'!A1834,15),"")</f>
        <v/>
      </c>
      <c r="B1813" s="11" t="str">
        <f>IF('Anterior-TXT'!A1834&lt;&gt;"",RIGHT(LEFT('Anterior-TXT'!A1834,51),34),"")</f>
        <v/>
      </c>
      <c r="C1813" s="12" t="str">
        <f>IF('Anterior-TXT'!A1834&lt;&gt;"",VALUE(RIGHT(LEFT('Anterior-TXT'!A1834,75),23)),"")</f>
        <v/>
      </c>
      <c r="D1813" s="11" t="str">
        <f>IF('Anterior-TXT'!A1834&lt;&gt;"",RIGHT(LEFT('Anterior-TXT'!A1834,77),1),"")</f>
        <v/>
      </c>
      <c r="E1813" s="13" t="str">
        <f>IF('Anterior-TXT'!A1834&lt;&gt;"",IF(MOD(VALUE(LEFT(A1813,1)),2)=1,IF(D1813="D",C1813,-C1813),IF(D1813="C",C1813,-C1813)),"")</f>
        <v/>
      </c>
    </row>
    <row r="1814" spans="1:5" x14ac:dyDescent="0.2">
      <c r="A1814" s="11" t="str">
        <f>IF('Anterior-TXT'!A1835&lt;&gt;"",LEFT('Anterior-TXT'!A1835,15),"")</f>
        <v/>
      </c>
      <c r="B1814" s="11" t="str">
        <f>IF('Anterior-TXT'!A1835&lt;&gt;"",RIGHT(LEFT('Anterior-TXT'!A1835,51),34),"")</f>
        <v/>
      </c>
      <c r="C1814" s="12" t="str">
        <f>IF('Anterior-TXT'!A1835&lt;&gt;"",VALUE(RIGHT(LEFT('Anterior-TXT'!A1835,75),23)),"")</f>
        <v/>
      </c>
      <c r="D1814" s="11" t="str">
        <f>IF('Anterior-TXT'!A1835&lt;&gt;"",RIGHT(LEFT('Anterior-TXT'!A1835,77),1),"")</f>
        <v/>
      </c>
      <c r="E1814" s="13" t="str">
        <f>IF('Anterior-TXT'!A1835&lt;&gt;"",IF(MOD(VALUE(LEFT(A1814,1)),2)=1,IF(D1814="D",C1814,-C1814),IF(D1814="C",C1814,-C1814)),"")</f>
        <v/>
      </c>
    </row>
    <row r="1815" spans="1:5" x14ac:dyDescent="0.2">
      <c r="A1815" s="11" t="str">
        <f>IF('Anterior-TXT'!A1836&lt;&gt;"",LEFT('Anterior-TXT'!A1836,15),"")</f>
        <v/>
      </c>
      <c r="B1815" s="11" t="str">
        <f>IF('Anterior-TXT'!A1836&lt;&gt;"",RIGHT(LEFT('Anterior-TXT'!A1836,51),34),"")</f>
        <v/>
      </c>
      <c r="C1815" s="12" t="str">
        <f>IF('Anterior-TXT'!A1836&lt;&gt;"",VALUE(RIGHT(LEFT('Anterior-TXT'!A1836,75),23)),"")</f>
        <v/>
      </c>
      <c r="D1815" s="11" t="str">
        <f>IF('Anterior-TXT'!A1836&lt;&gt;"",RIGHT(LEFT('Anterior-TXT'!A1836,77),1),"")</f>
        <v/>
      </c>
      <c r="E1815" s="13" t="str">
        <f>IF('Anterior-TXT'!A1836&lt;&gt;"",IF(MOD(VALUE(LEFT(A1815,1)),2)=1,IF(D1815="D",C1815,-C1815),IF(D1815="C",C1815,-C1815)),"")</f>
        <v/>
      </c>
    </row>
    <row r="1816" spans="1:5" x14ac:dyDescent="0.2">
      <c r="A1816" s="11" t="str">
        <f>IF('Anterior-TXT'!A1837&lt;&gt;"",LEFT('Anterior-TXT'!A1837,15),"")</f>
        <v/>
      </c>
      <c r="B1816" s="11" t="str">
        <f>IF('Anterior-TXT'!A1837&lt;&gt;"",RIGHT(LEFT('Anterior-TXT'!A1837,51),34),"")</f>
        <v/>
      </c>
      <c r="C1816" s="12" t="str">
        <f>IF('Anterior-TXT'!A1837&lt;&gt;"",VALUE(RIGHT(LEFT('Anterior-TXT'!A1837,75),23)),"")</f>
        <v/>
      </c>
      <c r="D1816" s="11" t="str">
        <f>IF('Anterior-TXT'!A1837&lt;&gt;"",RIGHT(LEFT('Anterior-TXT'!A1837,77),1),"")</f>
        <v/>
      </c>
      <c r="E1816" s="13" t="str">
        <f>IF('Anterior-TXT'!A1837&lt;&gt;"",IF(MOD(VALUE(LEFT(A1816,1)),2)=1,IF(D1816="D",C1816,-C1816),IF(D1816="C",C1816,-C1816)),"")</f>
        <v/>
      </c>
    </row>
    <row r="1817" spans="1:5" x14ac:dyDescent="0.2">
      <c r="A1817" s="11" t="str">
        <f>IF('Anterior-TXT'!A1838&lt;&gt;"",LEFT('Anterior-TXT'!A1838,15),"")</f>
        <v/>
      </c>
      <c r="B1817" s="11" t="str">
        <f>IF('Anterior-TXT'!A1838&lt;&gt;"",RIGHT(LEFT('Anterior-TXT'!A1838,51),34),"")</f>
        <v/>
      </c>
      <c r="C1817" s="12" t="str">
        <f>IF('Anterior-TXT'!A1838&lt;&gt;"",VALUE(RIGHT(LEFT('Anterior-TXT'!A1838,75),23)),"")</f>
        <v/>
      </c>
      <c r="D1817" s="11" t="str">
        <f>IF('Anterior-TXT'!A1838&lt;&gt;"",RIGHT(LEFT('Anterior-TXT'!A1838,77),1),"")</f>
        <v/>
      </c>
      <c r="E1817" s="13" t="str">
        <f>IF('Anterior-TXT'!A1838&lt;&gt;"",IF(MOD(VALUE(LEFT(A1817,1)),2)=1,IF(D1817="D",C1817,-C1817),IF(D1817="C",C1817,-C1817)),"")</f>
        <v/>
      </c>
    </row>
    <row r="1818" spans="1:5" x14ac:dyDescent="0.2">
      <c r="A1818" s="11" t="str">
        <f>IF('Anterior-TXT'!A1839&lt;&gt;"",LEFT('Anterior-TXT'!A1839,15),"")</f>
        <v/>
      </c>
      <c r="B1818" s="11" t="str">
        <f>IF('Anterior-TXT'!A1839&lt;&gt;"",RIGHT(LEFT('Anterior-TXT'!A1839,51),34),"")</f>
        <v/>
      </c>
      <c r="C1818" s="12" t="str">
        <f>IF('Anterior-TXT'!A1839&lt;&gt;"",VALUE(RIGHT(LEFT('Anterior-TXT'!A1839,75),23)),"")</f>
        <v/>
      </c>
      <c r="D1818" s="11" t="str">
        <f>IF('Anterior-TXT'!A1839&lt;&gt;"",RIGHT(LEFT('Anterior-TXT'!A1839,77),1),"")</f>
        <v/>
      </c>
      <c r="E1818" s="13" t="str">
        <f>IF('Anterior-TXT'!A1839&lt;&gt;"",IF(MOD(VALUE(LEFT(A1818,1)),2)=1,IF(D1818="D",C1818,-C1818),IF(D1818="C",C1818,-C1818)),"")</f>
        <v/>
      </c>
    </row>
    <row r="1819" spans="1:5" x14ac:dyDescent="0.2">
      <c r="A1819" s="11" t="str">
        <f>IF('Anterior-TXT'!A1840&lt;&gt;"",LEFT('Anterior-TXT'!A1840,15),"")</f>
        <v/>
      </c>
      <c r="B1819" s="11" t="str">
        <f>IF('Anterior-TXT'!A1840&lt;&gt;"",RIGHT(LEFT('Anterior-TXT'!A1840,51),34),"")</f>
        <v/>
      </c>
      <c r="C1819" s="12" t="str">
        <f>IF('Anterior-TXT'!A1840&lt;&gt;"",VALUE(RIGHT(LEFT('Anterior-TXT'!A1840,75),23)),"")</f>
        <v/>
      </c>
      <c r="D1819" s="11" t="str">
        <f>IF('Anterior-TXT'!A1840&lt;&gt;"",RIGHT(LEFT('Anterior-TXT'!A1840,77),1),"")</f>
        <v/>
      </c>
      <c r="E1819" s="13" t="str">
        <f>IF('Anterior-TXT'!A1840&lt;&gt;"",IF(MOD(VALUE(LEFT(A1819,1)),2)=1,IF(D1819="D",C1819,-C1819),IF(D1819="C",C1819,-C1819)),"")</f>
        <v/>
      </c>
    </row>
    <row r="1820" spans="1:5" x14ac:dyDescent="0.2">
      <c r="A1820" s="11" t="str">
        <f>IF('Anterior-TXT'!A1841&lt;&gt;"",LEFT('Anterior-TXT'!A1841,15),"")</f>
        <v/>
      </c>
      <c r="B1820" s="11" t="str">
        <f>IF('Anterior-TXT'!A1841&lt;&gt;"",RIGHT(LEFT('Anterior-TXT'!A1841,51),34),"")</f>
        <v/>
      </c>
      <c r="C1820" s="12" t="str">
        <f>IF('Anterior-TXT'!A1841&lt;&gt;"",VALUE(RIGHT(LEFT('Anterior-TXT'!A1841,75),23)),"")</f>
        <v/>
      </c>
      <c r="D1820" s="11" t="str">
        <f>IF('Anterior-TXT'!A1841&lt;&gt;"",RIGHT(LEFT('Anterior-TXT'!A1841,77),1),"")</f>
        <v/>
      </c>
      <c r="E1820" s="13" t="str">
        <f>IF('Anterior-TXT'!A1841&lt;&gt;"",IF(MOD(VALUE(LEFT(A1820,1)),2)=1,IF(D1820="D",C1820,-C1820),IF(D1820="C",C1820,-C1820)),"")</f>
        <v/>
      </c>
    </row>
    <row r="1821" spans="1:5" x14ac:dyDescent="0.2">
      <c r="A1821" s="11" t="str">
        <f>IF('Anterior-TXT'!A1842&lt;&gt;"",LEFT('Anterior-TXT'!A1842,15),"")</f>
        <v/>
      </c>
      <c r="B1821" s="11" t="str">
        <f>IF('Anterior-TXT'!A1842&lt;&gt;"",RIGHT(LEFT('Anterior-TXT'!A1842,51),34),"")</f>
        <v/>
      </c>
      <c r="C1821" s="12" t="str">
        <f>IF('Anterior-TXT'!A1842&lt;&gt;"",VALUE(RIGHT(LEFT('Anterior-TXT'!A1842,75),23)),"")</f>
        <v/>
      </c>
      <c r="D1821" s="11" t="str">
        <f>IF('Anterior-TXT'!A1842&lt;&gt;"",RIGHT(LEFT('Anterior-TXT'!A1842,77),1),"")</f>
        <v/>
      </c>
      <c r="E1821" s="13" t="str">
        <f>IF('Anterior-TXT'!A1842&lt;&gt;"",IF(MOD(VALUE(LEFT(A1821,1)),2)=1,IF(D1821="D",C1821,-C1821),IF(D1821="C",C1821,-C1821)),"")</f>
        <v/>
      </c>
    </row>
    <row r="1822" spans="1:5" x14ac:dyDescent="0.2">
      <c r="A1822" s="11" t="str">
        <f>IF('Anterior-TXT'!A1843&lt;&gt;"",LEFT('Anterior-TXT'!A1843,15),"")</f>
        <v/>
      </c>
      <c r="B1822" s="11" t="str">
        <f>IF('Anterior-TXT'!A1843&lt;&gt;"",RIGHT(LEFT('Anterior-TXT'!A1843,51),34),"")</f>
        <v/>
      </c>
      <c r="C1822" s="12" t="str">
        <f>IF('Anterior-TXT'!A1843&lt;&gt;"",VALUE(RIGHT(LEFT('Anterior-TXT'!A1843,75),23)),"")</f>
        <v/>
      </c>
      <c r="D1822" s="11" t="str">
        <f>IF('Anterior-TXT'!A1843&lt;&gt;"",RIGHT(LEFT('Anterior-TXT'!A1843,77),1),"")</f>
        <v/>
      </c>
      <c r="E1822" s="13" t="str">
        <f>IF('Anterior-TXT'!A1843&lt;&gt;"",IF(MOD(VALUE(LEFT(A1822,1)),2)=1,IF(D1822="D",C1822,-C1822),IF(D1822="C",C1822,-C1822)),"")</f>
        <v/>
      </c>
    </row>
    <row r="1823" spans="1:5" x14ac:dyDescent="0.2">
      <c r="A1823" s="11" t="str">
        <f>IF('Anterior-TXT'!A1844&lt;&gt;"",LEFT('Anterior-TXT'!A1844,15),"")</f>
        <v/>
      </c>
      <c r="B1823" s="11" t="str">
        <f>IF('Anterior-TXT'!A1844&lt;&gt;"",RIGHT(LEFT('Anterior-TXT'!A1844,51),34),"")</f>
        <v/>
      </c>
      <c r="C1823" s="12" t="str">
        <f>IF('Anterior-TXT'!A1844&lt;&gt;"",VALUE(RIGHT(LEFT('Anterior-TXT'!A1844,75),23)),"")</f>
        <v/>
      </c>
      <c r="D1823" s="11" t="str">
        <f>IF('Anterior-TXT'!A1844&lt;&gt;"",RIGHT(LEFT('Anterior-TXT'!A1844,77),1),"")</f>
        <v/>
      </c>
      <c r="E1823" s="13" t="str">
        <f>IF('Anterior-TXT'!A1844&lt;&gt;"",IF(MOD(VALUE(LEFT(A1823,1)),2)=1,IF(D1823="D",C1823,-C1823),IF(D1823="C",C1823,-C1823)),"")</f>
        <v/>
      </c>
    </row>
    <row r="1824" spans="1:5" x14ac:dyDescent="0.2">
      <c r="A1824" s="11" t="str">
        <f>IF('Anterior-TXT'!A1845&lt;&gt;"",LEFT('Anterior-TXT'!A1845,15),"")</f>
        <v/>
      </c>
      <c r="B1824" s="11" t="str">
        <f>IF('Anterior-TXT'!A1845&lt;&gt;"",RIGHT(LEFT('Anterior-TXT'!A1845,51),34),"")</f>
        <v/>
      </c>
      <c r="C1824" s="12" t="str">
        <f>IF('Anterior-TXT'!A1845&lt;&gt;"",VALUE(RIGHT(LEFT('Anterior-TXT'!A1845,75),23)),"")</f>
        <v/>
      </c>
      <c r="D1824" s="11" t="str">
        <f>IF('Anterior-TXT'!A1845&lt;&gt;"",RIGHT(LEFT('Anterior-TXT'!A1845,77),1),"")</f>
        <v/>
      </c>
      <c r="E1824" s="13" t="str">
        <f>IF('Anterior-TXT'!A1845&lt;&gt;"",IF(MOD(VALUE(LEFT(A1824,1)),2)=1,IF(D1824="D",C1824,-C1824),IF(D1824="C",C1824,-C1824)),"")</f>
        <v/>
      </c>
    </row>
    <row r="1825" spans="1:5" x14ac:dyDescent="0.2">
      <c r="A1825" s="11" t="str">
        <f>IF('Anterior-TXT'!A1846&lt;&gt;"",LEFT('Anterior-TXT'!A1846,15),"")</f>
        <v/>
      </c>
      <c r="B1825" s="11" t="str">
        <f>IF('Anterior-TXT'!A1846&lt;&gt;"",RIGHT(LEFT('Anterior-TXT'!A1846,51),34),"")</f>
        <v/>
      </c>
      <c r="C1825" s="12" t="str">
        <f>IF('Anterior-TXT'!A1846&lt;&gt;"",VALUE(RIGHT(LEFT('Anterior-TXT'!A1846,75),23)),"")</f>
        <v/>
      </c>
      <c r="D1825" s="11" t="str">
        <f>IF('Anterior-TXT'!A1846&lt;&gt;"",RIGHT(LEFT('Anterior-TXT'!A1846,77),1),"")</f>
        <v/>
      </c>
      <c r="E1825" s="13" t="str">
        <f>IF('Anterior-TXT'!A1846&lt;&gt;"",IF(MOD(VALUE(LEFT(A1825,1)),2)=1,IF(D1825="D",C1825,-C1825),IF(D1825="C",C1825,-C1825)),"")</f>
        <v/>
      </c>
    </row>
    <row r="1826" spans="1:5" x14ac:dyDescent="0.2">
      <c r="A1826" s="11" t="str">
        <f>IF('Anterior-TXT'!A1847&lt;&gt;"",LEFT('Anterior-TXT'!A1847,15),"")</f>
        <v/>
      </c>
      <c r="B1826" s="11" t="str">
        <f>IF('Anterior-TXT'!A1847&lt;&gt;"",RIGHT(LEFT('Anterior-TXT'!A1847,51),34),"")</f>
        <v/>
      </c>
      <c r="C1826" s="12" t="str">
        <f>IF('Anterior-TXT'!A1847&lt;&gt;"",VALUE(RIGHT(LEFT('Anterior-TXT'!A1847,75),23)),"")</f>
        <v/>
      </c>
      <c r="D1826" s="11" t="str">
        <f>IF('Anterior-TXT'!A1847&lt;&gt;"",RIGHT(LEFT('Anterior-TXT'!A1847,77),1),"")</f>
        <v/>
      </c>
      <c r="E1826" s="13" t="str">
        <f>IF('Anterior-TXT'!A1847&lt;&gt;"",IF(MOD(VALUE(LEFT(A1826,1)),2)=1,IF(D1826="D",C1826,-C1826),IF(D1826="C",C1826,-C1826)),"")</f>
        <v/>
      </c>
    </row>
    <row r="1827" spans="1:5" x14ac:dyDescent="0.2">
      <c r="A1827" s="11" t="str">
        <f>IF('Anterior-TXT'!A1848&lt;&gt;"",LEFT('Anterior-TXT'!A1848,15),"")</f>
        <v/>
      </c>
      <c r="B1827" s="11" t="str">
        <f>IF('Anterior-TXT'!A1848&lt;&gt;"",RIGHT(LEFT('Anterior-TXT'!A1848,51),34),"")</f>
        <v/>
      </c>
      <c r="C1827" s="12" t="str">
        <f>IF('Anterior-TXT'!A1848&lt;&gt;"",VALUE(RIGHT(LEFT('Anterior-TXT'!A1848,75),23)),"")</f>
        <v/>
      </c>
      <c r="D1827" s="11" t="str">
        <f>IF('Anterior-TXT'!A1848&lt;&gt;"",RIGHT(LEFT('Anterior-TXT'!A1848,77),1),"")</f>
        <v/>
      </c>
      <c r="E1827" s="13" t="str">
        <f>IF('Anterior-TXT'!A1848&lt;&gt;"",IF(MOD(VALUE(LEFT(A1827,1)),2)=1,IF(D1827="D",C1827,-C1827),IF(D1827="C",C1827,-C1827)),"")</f>
        <v/>
      </c>
    </row>
    <row r="1828" spans="1:5" x14ac:dyDescent="0.2">
      <c r="A1828" s="11" t="str">
        <f>IF('Anterior-TXT'!A1849&lt;&gt;"",LEFT('Anterior-TXT'!A1849,15),"")</f>
        <v/>
      </c>
      <c r="B1828" s="11" t="str">
        <f>IF('Anterior-TXT'!A1849&lt;&gt;"",RIGHT(LEFT('Anterior-TXT'!A1849,51),34),"")</f>
        <v/>
      </c>
      <c r="C1828" s="12" t="str">
        <f>IF('Anterior-TXT'!A1849&lt;&gt;"",VALUE(RIGHT(LEFT('Anterior-TXT'!A1849,75),23)),"")</f>
        <v/>
      </c>
      <c r="D1828" s="11" t="str">
        <f>IF('Anterior-TXT'!A1849&lt;&gt;"",RIGHT(LEFT('Anterior-TXT'!A1849,77),1),"")</f>
        <v/>
      </c>
      <c r="E1828" s="13" t="str">
        <f>IF('Anterior-TXT'!A1849&lt;&gt;"",IF(MOD(VALUE(LEFT(A1828,1)),2)=1,IF(D1828="D",C1828,-C1828),IF(D1828="C",C1828,-C1828)),"")</f>
        <v/>
      </c>
    </row>
    <row r="1829" spans="1:5" x14ac:dyDescent="0.2">
      <c r="A1829" s="11" t="str">
        <f>IF('Anterior-TXT'!A1850&lt;&gt;"",LEFT('Anterior-TXT'!A1850,15),"")</f>
        <v/>
      </c>
      <c r="B1829" s="11" t="str">
        <f>IF('Anterior-TXT'!A1850&lt;&gt;"",RIGHT(LEFT('Anterior-TXT'!A1850,51),34),"")</f>
        <v/>
      </c>
      <c r="C1829" s="12" t="str">
        <f>IF('Anterior-TXT'!A1850&lt;&gt;"",VALUE(RIGHT(LEFT('Anterior-TXT'!A1850,75),23)),"")</f>
        <v/>
      </c>
      <c r="D1829" s="11" t="str">
        <f>IF('Anterior-TXT'!A1850&lt;&gt;"",RIGHT(LEFT('Anterior-TXT'!A1850,77),1),"")</f>
        <v/>
      </c>
      <c r="E1829" s="13" t="str">
        <f>IF('Anterior-TXT'!A1850&lt;&gt;"",IF(MOD(VALUE(LEFT(A1829,1)),2)=1,IF(D1829="D",C1829,-C1829),IF(D1829="C",C1829,-C1829)),"")</f>
        <v/>
      </c>
    </row>
    <row r="1830" spans="1:5" x14ac:dyDescent="0.2">
      <c r="A1830" s="11" t="str">
        <f>IF('Anterior-TXT'!A1851&lt;&gt;"",LEFT('Anterior-TXT'!A1851,15),"")</f>
        <v/>
      </c>
      <c r="B1830" s="11" t="str">
        <f>IF('Anterior-TXT'!A1851&lt;&gt;"",RIGHT(LEFT('Anterior-TXT'!A1851,51),34),"")</f>
        <v/>
      </c>
      <c r="C1830" s="12" t="str">
        <f>IF('Anterior-TXT'!A1851&lt;&gt;"",VALUE(RIGHT(LEFT('Anterior-TXT'!A1851,75),23)),"")</f>
        <v/>
      </c>
      <c r="D1830" s="11" t="str">
        <f>IF('Anterior-TXT'!A1851&lt;&gt;"",RIGHT(LEFT('Anterior-TXT'!A1851,77),1),"")</f>
        <v/>
      </c>
      <c r="E1830" s="13" t="str">
        <f>IF('Anterior-TXT'!A1851&lt;&gt;"",IF(MOD(VALUE(LEFT(A1830,1)),2)=1,IF(D1830="D",C1830,-C1830),IF(D1830="C",C1830,-C1830)),"")</f>
        <v/>
      </c>
    </row>
    <row r="1831" spans="1:5" x14ac:dyDescent="0.2">
      <c r="A1831" s="11" t="str">
        <f>IF('Anterior-TXT'!A1852&lt;&gt;"",LEFT('Anterior-TXT'!A1852,15),"")</f>
        <v/>
      </c>
      <c r="B1831" s="11" t="str">
        <f>IF('Anterior-TXT'!A1852&lt;&gt;"",RIGHT(LEFT('Anterior-TXT'!A1852,51),34),"")</f>
        <v/>
      </c>
      <c r="C1831" s="12" t="str">
        <f>IF('Anterior-TXT'!A1852&lt;&gt;"",VALUE(RIGHT(LEFT('Anterior-TXT'!A1852,75),23)),"")</f>
        <v/>
      </c>
      <c r="D1831" s="11" t="str">
        <f>IF('Anterior-TXT'!A1852&lt;&gt;"",RIGHT(LEFT('Anterior-TXT'!A1852,77),1),"")</f>
        <v/>
      </c>
      <c r="E1831" s="13" t="str">
        <f>IF('Anterior-TXT'!A1852&lt;&gt;"",IF(MOD(VALUE(LEFT(A1831,1)),2)=1,IF(D1831="D",C1831,-C1831),IF(D1831="C",C1831,-C1831)),"")</f>
        <v/>
      </c>
    </row>
    <row r="1832" spans="1:5" x14ac:dyDescent="0.2">
      <c r="A1832" s="11" t="str">
        <f>IF('Anterior-TXT'!A1853&lt;&gt;"",LEFT('Anterior-TXT'!A1853,15),"")</f>
        <v/>
      </c>
      <c r="B1832" s="11" t="str">
        <f>IF('Anterior-TXT'!A1853&lt;&gt;"",RIGHT(LEFT('Anterior-TXT'!A1853,51),34),"")</f>
        <v/>
      </c>
      <c r="C1832" s="12" t="str">
        <f>IF('Anterior-TXT'!A1853&lt;&gt;"",VALUE(RIGHT(LEFT('Anterior-TXT'!A1853,75),23)),"")</f>
        <v/>
      </c>
      <c r="D1832" s="11" t="str">
        <f>IF('Anterior-TXT'!A1853&lt;&gt;"",RIGHT(LEFT('Anterior-TXT'!A1853,77),1),"")</f>
        <v/>
      </c>
      <c r="E1832" s="13" t="str">
        <f>IF('Anterior-TXT'!A1853&lt;&gt;"",IF(MOD(VALUE(LEFT(A1832,1)),2)=1,IF(D1832="D",C1832,-C1832),IF(D1832="C",C1832,-C1832)),"")</f>
        <v/>
      </c>
    </row>
    <row r="1833" spans="1:5" x14ac:dyDescent="0.2">
      <c r="A1833" s="11" t="str">
        <f>IF('Anterior-TXT'!A1854&lt;&gt;"",LEFT('Anterior-TXT'!A1854,15),"")</f>
        <v/>
      </c>
      <c r="B1833" s="11" t="str">
        <f>IF('Anterior-TXT'!A1854&lt;&gt;"",RIGHT(LEFT('Anterior-TXT'!A1854,51),34),"")</f>
        <v/>
      </c>
      <c r="C1833" s="12" t="str">
        <f>IF('Anterior-TXT'!A1854&lt;&gt;"",VALUE(RIGHT(LEFT('Anterior-TXT'!A1854,75),23)),"")</f>
        <v/>
      </c>
      <c r="D1833" s="11" t="str">
        <f>IF('Anterior-TXT'!A1854&lt;&gt;"",RIGHT(LEFT('Anterior-TXT'!A1854,77),1),"")</f>
        <v/>
      </c>
      <c r="E1833" s="13" t="str">
        <f>IF('Anterior-TXT'!A1854&lt;&gt;"",IF(MOD(VALUE(LEFT(A1833,1)),2)=1,IF(D1833="D",C1833,-C1833),IF(D1833="C",C1833,-C1833)),"")</f>
        <v/>
      </c>
    </row>
    <row r="1834" spans="1:5" x14ac:dyDescent="0.2">
      <c r="A1834" s="11" t="str">
        <f>IF('Anterior-TXT'!A1855&lt;&gt;"",LEFT('Anterior-TXT'!A1855,15),"")</f>
        <v/>
      </c>
      <c r="B1834" s="11" t="str">
        <f>IF('Anterior-TXT'!A1855&lt;&gt;"",RIGHT(LEFT('Anterior-TXT'!A1855,51),34),"")</f>
        <v/>
      </c>
      <c r="C1834" s="12" t="str">
        <f>IF('Anterior-TXT'!A1855&lt;&gt;"",VALUE(RIGHT(LEFT('Anterior-TXT'!A1855,75),23)),"")</f>
        <v/>
      </c>
      <c r="D1834" s="11" t="str">
        <f>IF('Anterior-TXT'!A1855&lt;&gt;"",RIGHT(LEFT('Anterior-TXT'!A1855,77),1),"")</f>
        <v/>
      </c>
      <c r="E1834" s="13" t="str">
        <f>IF('Anterior-TXT'!A1855&lt;&gt;"",IF(MOD(VALUE(LEFT(A1834,1)),2)=1,IF(D1834="D",C1834,-C1834),IF(D1834="C",C1834,-C1834)),"")</f>
        <v/>
      </c>
    </row>
    <row r="1835" spans="1:5" x14ac:dyDescent="0.2">
      <c r="A1835" s="11" t="str">
        <f>IF('Anterior-TXT'!A1856&lt;&gt;"",LEFT('Anterior-TXT'!A1856,15),"")</f>
        <v/>
      </c>
      <c r="B1835" s="11" t="str">
        <f>IF('Anterior-TXT'!A1856&lt;&gt;"",RIGHT(LEFT('Anterior-TXT'!A1856,51),34),"")</f>
        <v/>
      </c>
      <c r="C1835" s="12" t="str">
        <f>IF('Anterior-TXT'!A1856&lt;&gt;"",VALUE(RIGHT(LEFT('Anterior-TXT'!A1856,75),23)),"")</f>
        <v/>
      </c>
      <c r="D1835" s="11" t="str">
        <f>IF('Anterior-TXT'!A1856&lt;&gt;"",RIGHT(LEFT('Anterior-TXT'!A1856,77),1),"")</f>
        <v/>
      </c>
      <c r="E1835" s="13" t="str">
        <f>IF('Anterior-TXT'!A1856&lt;&gt;"",IF(MOD(VALUE(LEFT(A1835,1)),2)=1,IF(D1835="D",C1835,-C1835),IF(D1835="C",C1835,-C1835)),"")</f>
        <v/>
      </c>
    </row>
    <row r="1836" spans="1:5" x14ac:dyDescent="0.2">
      <c r="A1836" s="11" t="str">
        <f>IF('Anterior-TXT'!A1857&lt;&gt;"",LEFT('Anterior-TXT'!A1857,15),"")</f>
        <v/>
      </c>
      <c r="B1836" s="11" t="str">
        <f>IF('Anterior-TXT'!A1857&lt;&gt;"",RIGHT(LEFT('Anterior-TXT'!A1857,51),34),"")</f>
        <v/>
      </c>
      <c r="C1836" s="12" t="str">
        <f>IF('Anterior-TXT'!A1857&lt;&gt;"",VALUE(RIGHT(LEFT('Anterior-TXT'!A1857,75),23)),"")</f>
        <v/>
      </c>
      <c r="D1836" s="11" t="str">
        <f>IF('Anterior-TXT'!A1857&lt;&gt;"",RIGHT(LEFT('Anterior-TXT'!A1857,77),1),"")</f>
        <v/>
      </c>
      <c r="E1836" s="13" t="str">
        <f>IF('Anterior-TXT'!A1857&lt;&gt;"",IF(MOD(VALUE(LEFT(A1836,1)),2)=1,IF(D1836="D",C1836,-C1836),IF(D1836="C",C1836,-C1836)),"")</f>
        <v/>
      </c>
    </row>
    <row r="1837" spans="1:5" x14ac:dyDescent="0.2">
      <c r="A1837" s="11" t="str">
        <f>IF('Anterior-TXT'!A1858&lt;&gt;"",LEFT('Anterior-TXT'!A1858,15),"")</f>
        <v/>
      </c>
      <c r="B1837" s="11" t="str">
        <f>IF('Anterior-TXT'!A1858&lt;&gt;"",RIGHT(LEFT('Anterior-TXT'!A1858,51),34),"")</f>
        <v/>
      </c>
      <c r="C1837" s="12" t="str">
        <f>IF('Anterior-TXT'!A1858&lt;&gt;"",VALUE(RIGHT(LEFT('Anterior-TXT'!A1858,75),23)),"")</f>
        <v/>
      </c>
      <c r="D1837" s="11" t="str">
        <f>IF('Anterior-TXT'!A1858&lt;&gt;"",RIGHT(LEFT('Anterior-TXT'!A1858,77),1),"")</f>
        <v/>
      </c>
      <c r="E1837" s="13" t="str">
        <f>IF('Anterior-TXT'!A1858&lt;&gt;"",IF(MOD(VALUE(LEFT(A1837,1)),2)=1,IF(D1837="D",C1837,-C1837),IF(D1837="C",C1837,-C1837)),"")</f>
        <v/>
      </c>
    </row>
    <row r="1838" spans="1:5" x14ac:dyDescent="0.2">
      <c r="A1838" s="11" t="str">
        <f>IF('Anterior-TXT'!A1859&lt;&gt;"",LEFT('Anterior-TXT'!A1859,15),"")</f>
        <v/>
      </c>
      <c r="B1838" s="11" t="str">
        <f>IF('Anterior-TXT'!A1859&lt;&gt;"",RIGHT(LEFT('Anterior-TXT'!A1859,51),34),"")</f>
        <v/>
      </c>
      <c r="C1838" s="12" t="str">
        <f>IF('Anterior-TXT'!A1859&lt;&gt;"",VALUE(RIGHT(LEFT('Anterior-TXT'!A1859,75),23)),"")</f>
        <v/>
      </c>
      <c r="D1838" s="11" t="str">
        <f>IF('Anterior-TXT'!A1859&lt;&gt;"",RIGHT(LEFT('Anterior-TXT'!A1859,77),1),"")</f>
        <v/>
      </c>
      <c r="E1838" s="13" t="str">
        <f>IF('Anterior-TXT'!A1859&lt;&gt;"",IF(MOD(VALUE(LEFT(A1838,1)),2)=1,IF(D1838="D",C1838,-C1838),IF(D1838="C",C1838,-C1838)),"")</f>
        <v/>
      </c>
    </row>
    <row r="1839" spans="1:5" x14ac:dyDescent="0.2">
      <c r="A1839" s="11" t="str">
        <f>IF('Anterior-TXT'!A1860&lt;&gt;"",LEFT('Anterior-TXT'!A1860,15),"")</f>
        <v/>
      </c>
      <c r="B1839" s="11" t="str">
        <f>IF('Anterior-TXT'!A1860&lt;&gt;"",RIGHT(LEFT('Anterior-TXT'!A1860,51),34),"")</f>
        <v/>
      </c>
      <c r="C1839" s="12" t="str">
        <f>IF('Anterior-TXT'!A1860&lt;&gt;"",VALUE(RIGHT(LEFT('Anterior-TXT'!A1860,75),23)),"")</f>
        <v/>
      </c>
      <c r="D1839" s="11" t="str">
        <f>IF('Anterior-TXT'!A1860&lt;&gt;"",RIGHT(LEFT('Anterior-TXT'!A1860,77),1),"")</f>
        <v/>
      </c>
      <c r="E1839" s="13" t="str">
        <f>IF('Anterior-TXT'!A1860&lt;&gt;"",IF(MOD(VALUE(LEFT(A1839,1)),2)=1,IF(D1839="D",C1839,-C1839),IF(D1839="C",C1839,-C1839)),"")</f>
        <v/>
      </c>
    </row>
    <row r="1840" spans="1:5" x14ac:dyDescent="0.2">
      <c r="A1840" s="11" t="str">
        <f>IF('Anterior-TXT'!A1861&lt;&gt;"",LEFT('Anterior-TXT'!A1861,15),"")</f>
        <v/>
      </c>
      <c r="B1840" s="11" t="str">
        <f>IF('Anterior-TXT'!A1861&lt;&gt;"",RIGHT(LEFT('Anterior-TXT'!A1861,51),34),"")</f>
        <v/>
      </c>
      <c r="C1840" s="12" t="str">
        <f>IF('Anterior-TXT'!A1861&lt;&gt;"",VALUE(RIGHT(LEFT('Anterior-TXT'!A1861,75),23)),"")</f>
        <v/>
      </c>
      <c r="D1840" s="11" t="str">
        <f>IF('Anterior-TXT'!A1861&lt;&gt;"",RIGHT(LEFT('Anterior-TXT'!A1861,77),1),"")</f>
        <v/>
      </c>
      <c r="E1840" s="13" t="str">
        <f>IF('Anterior-TXT'!A1861&lt;&gt;"",IF(MOD(VALUE(LEFT(A1840,1)),2)=1,IF(D1840="D",C1840,-C1840),IF(D1840="C",C1840,-C1840)),"")</f>
        <v/>
      </c>
    </row>
    <row r="1841" spans="1:5" x14ac:dyDescent="0.2">
      <c r="A1841" s="11" t="str">
        <f>IF('Anterior-TXT'!A1862&lt;&gt;"",LEFT('Anterior-TXT'!A1862,15),"")</f>
        <v/>
      </c>
      <c r="B1841" s="11" t="str">
        <f>IF('Anterior-TXT'!A1862&lt;&gt;"",RIGHT(LEFT('Anterior-TXT'!A1862,51),34),"")</f>
        <v/>
      </c>
      <c r="C1841" s="12" t="str">
        <f>IF('Anterior-TXT'!A1862&lt;&gt;"",VALUE(RIGHT(LEFT('Anterior-TXT'!A1862,75),23)),"")</f>
        <v/>
      </c>
      <c r="D1841" s="11" t="str">
        <f>IF('Anterior-TXT'!A1862&lt;&gt;"",RIGHT(LEFT('Anterior-TXT'!A1862,77),1),"")</f>
        <v/>
      </c>
      <c r="E1841" s="13" t="str">
        <f>IF('Anterior-TXT'!A1862&lt;&gt;"",IF(MOD(VALUE(LEFT(A1841,1)),2)=1,IF(D1841="D",C1841,-C1841),IF(D1841="C",C1841,-C1841)),"")</f>
        <v/>
      </c>
    </row>
    <row r="1842" spans="1:5" x14ac:dyDescent="0.2">
      <c r="A1842" s="11" t="str">
        <f>IF('Anterior-TXT'!A1863&lt;&gt;"",LEFT('Anterior-TXT'!A1863,15),"")</f>
        <v/>
      </c>
      <c r="B1842" s="11" t="str">
        <f>IF('Anterior-TXT'!A1863&lt;&gt;"",RIGHT(LEFT('Anterior-TXT'!A1863,51),34),"")</f>
        <v/>
      </c>
      <c r="C1842" s="12" t="str">
        <f>IF('Anterior-TXT'!A1863&lt;&gt;"",VALUE(RIGHT(LEFT('Anterior-TXT'!A1863,75),23)),"")</f>
        <v/>
      </c>
      <c r="D1842" s="11" t="str">
        <f>IF('Anterior-TXT'!A1863&lt;&gt;"",RIGHT(LEFT('Anterior-TXT'!A1863,77),1),"")</f>
        <v/>
      </c>
      <c r="E1842" s="13" t="str">
        <f>IF('Anterior-TXT'!A1863&lt;&gt;"",IF(MOD(VALUE(LEFT(A1842,1)),2)=1,IF(D1842="D",C1842,-C1842),IF(D1842="C",C1842,-C1842)),"")</f>
        <v/>
      </c>
    </row>
    <row r="1843" spans="1:5" x14ac:dyDescent="0.2">
      <c r="A1843" s="11" t="str">
        <f>IF('Anterior-TXT'!A1864&lt;&gt;"",LEFT('Anterior-TXT'!A1864,15),"")</f>
        <v/>
      </c>
      <c r="B1843" s="11" t="str">
        <f>IF('Anterior-TXT'!A1864&lt;&gt;"",RIGHT(LEFT('Anterior-TXT'!A1864,51),34),"")</f>
        <v/>
      </c>
      <c r="C1843" s="12" t="str">
        <f>IF('Anterior-TXT'!A1864&lt;&gt;"",VALUE(RIGHT(LEFT('Anterior-TXT'!A1864,75),23)),"")</f>
        <v/>
      </c>
      <c r="D1843" s="11" t="str">
        <f>IF('Anterior-TXT'!A1864&lt;&gt;"",RIGHT(LEFT('Anterior-TXT'!A1864,77),1),"")</f>
        <v/>
      </c>
      <c r="E1843" s="13" t="str">
        <f>IF('Anterior-TXT'!A1864&lt;&gt;"",IF(MOD(VALUE(LEFT(A1843,1)),2)=1,IF(D1843="D",C1843,-C1843),IF(D1843="C",C1843,-C1843)),"")</f>
        <v/>
      </c>
    </row>
    <row r="1844" spans="1:5" x14ac:dyDescent="0.2">
      <c r="A1844" s="11" t="str">
        <f>IF('Anterior-TXT'!A1865&lt;&gt;"",LEFT('Anterior-TXT'!A1865,15),"")</f>
        <v/>
      </c>
      <c r="B1844" s="11" t="str">
        <f>IF('Anterior-TXT'!A1865&lt;&gt;"",RIGHT(LEFT('Anterior-TXT'!A1865,51),34),"")</f>
        <v/>
      </c>
      <c r="C1844" s="12" t="str">
        <f>IF('Anterior-TXT'!A1865&lt;&gt;"",VALUE(RIGHT(LEFT('Anterior-TXT'!A1865,75),23)),"")</f>
        <v/>
      </c>
      <c r="D1844" s="11" t="str">
        <f>IF('Anterior-TXT'!A1865&lt;&gt;"",RIGHT(LEFT('Anterior-TXT'!A1865,77),1),"")</f>
        <v/>
      </c>
      <c r="E1844" s="13" t="str">
        <f>IF('Anterior-TXT'!A1865&lt;&gt;"",IF(MOD(VALUE(LEFT(A1844,1)),2)=1,IF(D1844="D",C1844,-C1844),IF(D1844="C",C1844,-C1844)),"")</f>
        <v/>
      </c>
    </row>
    <row r="1845" spans="1:5" x14ac:dyDescent="0.2">
      <c r="A1845" s="11" t="str">
        <f>IF('Anterior-TXT'!A1866&lt;&gt;"",LEFT('Anterior-TXT'!A1866,15),"")</f>
        <v/>
      </c>
      <c r="B1845" s="11" t="str">
        <f>IF('Anterior-TXT'!A1866&lt;&gt;"",RIGHT(LEFT('Anterior-TXT'!A1866,51),34),"")</f>
        <v/>
      </c>
      <c r="C1845" s="12" t="str">
        <f>IF('Anterior-TXT'!A1866&lt;&gt;"",VALUE(RIGHT(LEFT('Anterior-TXT'!A1866,75),23)),"")</f>
        <v/>
      </c>
      <c r="D1845" s="11" t="str">
        <f>IF('Anterior-TXT'!A1866&lt;&gt;"",RIGHT(LEFT('Anterior-TXT'!A1866,77),1),"")</f>
        <v/>
      </c>
      <c r="E1845" s="13" t="str">
        <f>IF('Anterior-TXT'!A1866&lt;&gt;"",IF(MOD(VALUE(LEFT(A1845,1)),2)=1,IF(D1845="D",C1845,-C1845),IF(D1845="C",C1845,-C1845)),"")</f>
        <v/>
      </c>
    </row>
    <row r="1846" spans="1:5" x14ac:dyDescent="0.2">
      <c r="A1846" s="11" t="str">
        <f>IF('Anterior-TXT'!A1867&lt;&gt;"",LEFT('Anterior-TXT'!A1867,15),"")</f>
        <v/>
      </c>
      <c r="B1846" s="11" t="str">
        <f>IF('Anterior-TXT'!A1867&lt;&gt;"",RIGHT(LEFT('Anterior-TXT'!A1867,51),34),"")</f>
        <v/>
      </c>
      <c r="C1846" s="12" t="str">
        <f>IF('Anterior-TXT'!A1867&lt;&gt;"",VALUE(RIGHT(LEFT('Anterior-TXT'!A1867,75),23)),"")</f>
        <v/>
      </c>
      <c r="D1846" s="11" t="str">
        <f>IF('Anterior-TXT'!A1867&lt;&gt;"",RIGHT(LEFT('Anterior-TXT'!A1867,77),1),"")</f>
        <v/>
      </c>
      <c r="E1846" s="13" t="str">
        <f>IF('Anterior-TXT'!A1867&lt;&gt;"",IF(MOD(VALUE(LEFT(A1846,1)),2)=1,IF(D1846="D",C1846,-C1846),IF(D1846="C",C1846,-C1846)),"")</f>
        <v/>
      </c>
    </row>
    <row r="1847" spans="1:5" x14ac:dyDescent="0.2">
      <c r="A1847" s="11" t="str">
        <f>IF('Anterior-TXT'!A1868&lt;&gt;"",LEFT('Anterior-TXT'!A1868,15),"")</f>
        <v/>
      </c>
      <c r="B1847" s="11" t="str">
        <f>IF('Anterior-TXT'!A1868&lt;&gt;"",RIGHT(LEFT('Anterior-TXT'!A1868,51),34),"")</f>
        <v/>
      </c>
      <c r="C1847" s="12" t="str">
        <f>IF('Anterior-TXT'!A1868&lt;&gt;"",VALUE(RIGHT(LEFT('Anterior-TXT'!A1868,75),23)),"")</f>
        <v/>
      </c>
      <c r="D1847" s="11" t="str">
        <f>IF('Anterior-TXT'!A1868&lt;&gt;"",RIGHT(LEFT('Anterior-TXT'!A1868,77),1),"")</f>
        <v/>
      </c>
      <c r="E1847" s="13" t="str">
        <f>IF('Anterior-TXT'!A1868&lt;&gt;"",IF(MOD(VALUE(LEFT(A1847,1)),2)=1,IF(D1847="D",C1847,-C1847),IF(D1847="C",C1847,-C1847)),"")</f>
        <v/>
      </c>
    </row>
    <row r="1848" spans="1:5" x14ac:dyDescent="0.2">
      <c r="A1848" s="11" t="str">
        <f>IF('Anterior-TXT'!A1869&lt;&gt;"",LEFT('Anterior-TXT'!A1869,15),"")</f>
        <v/>
      </c>
      <c r="B1848" s="11" t="str">
        <f>IF('Anterior-TXT'!A1869&lt;&gt;"",RIGHT(LEFT('Anterior-TXT'!A1869,51),34),"")</f>
        <v/>
      </c>
      <c r="C1848" s="12" t="str">
        <f>IF('Anterior-TXT'!A1869&lt;&gt;"",VALUE(RIGHT(LEFT('Anterior-TXT'!A1869,75),23)),"")</f>
        <v/>
      </c>
      <c r="D1848" s="11" t="str">
        <f>IF('Anterior-TXT'!A1869&lt;&gt;"",RIGHT(LEFT('Anterior-TXT'!A1869,77),1),"")</f>
        <v/>
      </c>
      <c r="E1848" s="13" t="str">
        <f>IF('Anterior-TXT'!A1869&lt;&gt;"",IF(MOD(VALUE(LEFT(A1848,1)),2)=1,IF(D1848="D",C1848,-C1848),IF(D1848="C",C1848,-C1848)),"")</f>
        <v/>
      </c>
    </row>
    <row r="1849" spans="1:5" x14ac:dyDescent="0.2">
      <c r="A1849" s="11" t="str">
        <f>IF('Anterior-TXT'!A1870&lt;&gt;"",LEFT('Anterior-TXT'!A1870,15),"")</f>
        <v/>
      </c>
      <c r="B1849" s="11" t="str">
        <f>IF('Anterior-TXT'!A1870&lt;&gt;"",RIGHT(LEFT('Anterior-TXT'!A1870,51),34),"")</f>
        <v/>
      </c>
      <c r="C1849" s="12" t="str">
        <f>IF('Anterior-TXT'!A1870&lt;&gt;"",VALUE(RIGHT(LEFT('Anterior-TXT'!A1870,75),23)),"")</f>
        <v/>
      </c>
      <c r="D1849" s="11" t="str">
        <f>IF('Anterior-TXT'!A1870&lt;&gt;"",RIGHT(LEFT('Anterior-TXT'!A1870,77),1),"")</f>
        <v/>
      </c>
      <c r="E1849" s="13" t="str">
        <f>IF('Anterior-TXT'!A1870&lt;&gt;"",IF(MOD(VALUE(LEFT(A1849,1)),2)=1,IF(D1849="D",C1849,-C1849),IF(D1849="C",C1849,-C1849)),"")</f>
        <v/>
      </c>
    </row>
    <row r="1850" spans="1:5" x14ac:dyDescent="0.2">
      <c r="A1850" s="11" t="str">
        <f>IF('Anterior-TXT'!A1871&lt;&gt;"",LEFT('Anterior-TXT'!A1871,15),"")</f>
        <v/>
      </c>
      <c r="B1850" s="11" t="str">
        <f>IF('Anterior-TXT'!A1871&lt;&gt;"",RIGHT(LEFT('Anterior-TXT'!A1871,51),34),"")</f>
        <v/>
      </c>
      <c r="C1850" s="12" t="str">
        <f>IF('Anterior-TXT'!A1871&lt;&gt;"",VALUE(RIGHT(LEFT('Anterior-TXT'!A1871,75),23)),"")</f>
        <v/>
      </c>
      <c r="D1850" s="11" t="str">
        <f>IF('Anterior-TXT'!A1871&lt;&gt;"",RIGHT(LEFT('Anterior-TXT'!A1871,77),1),"")</f>
        <v/>
      </c>
      <c r="E1850" s="13" t="str">
        <f>IF('Anterior-TXT'!A1871&lt;&gt;"",IF(MOD(VALUE(LEFT(A1850,1)),2)=1,IF(D1850="D",C1850,-C1850),IF(D1850="C",C1850,-C1850)),"")</f>
        <v/>
      </c>
    </row>
    <row r="1851" spans="1:5" x14ac:dyDescent="0.2">
      <c r="A1851" s="11" t="str">
        <f>IF('Anterior-TXT'!A1872&lt;&gt;"",LEFT('Anterior-TXT'!A1872,15),"")</f>
        <v/>
      </c>
      <c r="B1851" s="11" t="str">
        <f>IF('Anterior-TXT'!A1872&lt;&gt;"",RIGHT(LEFT('Anterior-TXT'!A1872,51),34),"")</f>
        <v/>
      </c>
      <c r="C1851" s="12" t="str">
        <f>IF('Anterior-TXT'!A1872&lt;&gt;"",VALUE(RIGHT(LEFT('Anterior-TXT'!A1872,75),23)),"")</f>
        <v/>
      </c>
      <c r="D1851" s="11" t="str">
        <f>IF('Anterior-TXT'!A1872&lt;&gt;"",RIGHT(LEFT('Anterior-TXT'!A1872,77),1),"")</f>
        <v/>
      </c>
      <c r="E1851" s="13" t="str">
        <f>IF('Anterior-TXT'!A1872&lt;&gt;"",IF(MOD(VALUE(LEFT(A1851,1)),2)=1,IF(D1851="D",C1851,-C1851),IF(D1851="C",C1851,-C1851)),"")</f>
        <v/>
      </c>
    </row>
    <row r="1852" spans="1:5" x14ac:dyDescent="0.2">
      <c r="A1852" s="11" t="str">
        <f>IF('Anterior-TXT'!A1873&lt;&gt;"",LEFT('Anterior-TXT'!A1873,15),"")</f>
        <v/>
      </c>
      <c r="B1852" s="11" t="str">
        <f>IF('Anterior-TXT'!A1873&lt;&gt;"",RIGHT(LEFT('Anterior-TXT'!A1873,51),34),"")</f>
        <v/>
      </c>
      <c r="C1852" s="12" t="str">
        <f>IF('Anterior-TXT'!A1873&lt;&gt;"",VALUE(RIGHT(LEFT('Anterior-TXT'!A1873,75),23)),"")</f>
        <v/>
      </c>
      <c r="D1852" s="11" t="str">
        <f>IF('Anterior-TXT'!A1873&lt;&gt;"",RIGHT(LEFT('Anterior-TXT'!A1873,77),1),"")</f>
        <v/>
      </c>
      <c r="E1852" s="13" t="str">
        <f>IF('Anterior-TXT'!A1873&lt;&gt;"",IF(MOD(VALUE(LEFT(A1852,1)),2)=1,IF(D1852="D",C1852,-C1852),IF(D1852="C",C1852,-C1852)),"")</f>
        <v/>
      </c>
    </row>
    <row r="1853" spans="1:5" x14ac:dyDescent="0.2">
      <c r="A1853" s="11" t="str">
        <f>IF('Anterior-TXT'!A1874&lt;&gt;"",LEFT('Anterior-TXT'!A1874,15),"")</f>
        <v/>
      </c>
      <c r="B1853" s="11" t="str">
        <f>IF('Anterior-TXT'!A1874&lt;&gt;"",RIGHT(LEFT('Anterior-TXT'!A1874,51),34),"")</f>
        <v/>
      </c>
      <c r="C1853" s="12" t="str">
        <f>IF('Anterior-TXT'!A1874&lt;&gt;"",VALUE(RIGHT(LEFT('Anterior-TXT'!A1874,75),23)),"")</f>
        <v/>
      </c>
      <c r="D1853" s="11" t="str">
        <f>IF('Anterior-TXT'!A1874&lt;&gt;"",RIGHT(LEFT('Anterior-TXT'!A1874,77),1),"")</f>
        <v/>
      </c>
      <c r="E1853" s="13" t="str">
        <f>IF('Anterior-TXT'!A1874&lt;&gt;"",IF(MOD(VALUE(LEFT(A1853,1)),2)=1,IF(D1853="D",C1853,-C1853),IF(D1853="C",C1853,-C1853)),"")</f>
        <v/>
      </c>
    </row>
    <row r="1854" spans="1:5" x14ac:dyDescent="0.2">
      <c r="A1854" s="11" t="str">
        <f>IF('Anterior-TXT'!A1875&lt;&gt;"",LEFT('Anterior-TXT'!A1875,15),"")</f>
        <v/>
      </c>
      <c r="B1854" s="11" t="str">
        <f>IF('Anterior-TXT'!A1875&lt;&gt;"",RIGHT(LEFT('Anterior-TXT'!A1875,51),34),"")</f>
        <v/>
      </c>
      <c r="C1854" s="12" t="str">
        <f>IF('Anterior-TXT'!A1875&lt;&gt;"",VALUE(RIGHT(LEFT('Anterior-TXT'!A1875,75),23)),"")</f>
        <v/>
      </c>
      <c r="D1854" s="11" t="str">
        <f>IF('Anterior-TXT'!A1875&lt;&gt;"",RIGHT(LEFT('Anterior-TXT'!A1875,77),1),"")</f>
        <v/>
      </c>
      <c r="E1854" s="13" t="str">
        <f>IF('Anterior-TXT'!A1875&lt;&gt;"",IF(MOD(VALUE(LEFT(A1854,1)),2)=1,IF(D1854="D",C1854,-C1854),IF(D1854="C",C1854,-C1854)),"")</f>
        <v/>
      </c>
    </row>
    <row r="1855" spans="1:5" x14ac:dyDescent="0.2">
      <c r="A1855" s="11" t="str">
        <f>IF('Anterior-TXT'!A1876&lt;&gt;"",LEFT('Anterior-TXT'!A1876,15),"")</f>
        <v/>
      </c>
      <c r="B1855" s="11" t="str">
        <f>IF('Anterior-TXT'!A1876&lt;&gt;"",RIGHT(LEFT('Anterior-TXT'!A1876,51),34),"")</f>
        <v/>
      </c>
      <c r="C1855" s="12" t="str">
        <f>IF('Anterior-TXT'!A1876&lt;&gt;"",VALUE(RIGHT(LEFT('Anterior-TXT'!A1876,75),23)),"")</f>
        <v/>
      </c>
      <c r="D1855" s="11" t="str">
        <f>IF('Anterior-TXT'!A1876&lt;&gt;"",RIGHT(LEFT('Anterior-TXT'!A1876,77),1),"")</f>
        <v/>
      </c>
      <c r="E1855" s="13" t="str">
        <f>IF('Anterior-TXT'!A1876&lt;&gt;"",IF(MOD(VALUE(LEFT(A1855,1)),2)=1,IF(D1855="D",C1855,-C1855),IF(D1855="C",C1855,-C1855)),"")</f>
        <v/>
      </c>
    </row>
    <row r="1856" spans="1:5" x14ac:dyDescent="0.2">
      <c r="A1856" s="11" t="str">
        <f>IF('Anterior-TXT'!A1877&lt;&gt;"",LEFT('Anterior-TXT'!A1877,15),"")</f>
        <v/>
      </c>
      <c r="B1856" s="11" t="str">
        <f>IF('Anterior-TXT'!A1877&lt;&gt;"",RIGHT(LEFT('Anterior-TXT'!A1877,51),34),"")</f>
        <v/>
      </c>
      <c r="C1856" s="12" t="str">
        <f>IF('Anterior-TXT'!A1877&lt;&gt;"",VALUE(RIGHT(LEFT('Anterior-TXT'!A1877,75),23)),"")</f>
        <v/>
      </c>
      <c r="D1856" s="11" t="str">
        <f>IF('Anterior-TXT'!A1877&lt;&gt;"",RIGHT(LEFT('Anterior-TXT'!A1877,77),1),"")</f>
        <v/>
      </c>
      <c r="E1856" s="13" t="str">
        <f>IF('Anterior-TXT'!A1877&lt;&gt;"",IF(MOD(VALUE(LEFT(A1856,1)),2)=1,IF(D1856="D",C1856,-C1856),IF(D1856="C",C1856,-C1856)),"")</f>
        <v/>
      </c>
    </row>
    <row r="1857" spans="1:5" x14ac:dyDescent="0.2">
      <c r="A1857" s="11" t="str">
        <f>IF('Anterior-TXT'!A1878&lt;&gt;"",LEFT('Anterior-TXT'!A1878,15),"")</f>
        <v/>
      </c>
      <c r="B1857" s="11" t="str">
        <f>IF('Anterior-TXT'!A1878&lt;&gt;"",RIGHT(LEFT('Anterior-TXT'!A1878,51),34),"")</f>
        <v/>
      </c>
      <c r="C1857" s="12" t="str">
        <f>IF('Anterior-TXT'!A1878&lt;&gt;"",VALUE(RIGHT(LEFT('Anterior-TXT'!A1878,75),23)),"")</f>
        <v/>
      </c>
      <c r="D1857" s="11" t="str">
        <f>IF('Anterior-TXT'!A1878&lt;&gt;"",RIGHT(LEFT('Anterior-TXT'!A1878,77),1),"")</f>
        <v/>
      </c>
      <c r="E1857" s="13" t="str">
        <f>IF('Anterior-TXT'!A1878&lt;&gt;"",IF(MOD(VALUE(LEFT(A1857,1)),2)=1,IF(D1857="D",C1857,-C1857),IF(D1857="C",C1857,-C1857)),"")</f>
        <v/>
      </c>
    </row>
    <row r="1858" spans="1:5" x14ac:dyDescent="0.2">
      <c r="A1858" s="11" t="str">
        <f>IF('Anterior-TXT'!A1879&lt;&gt;"",LEFT('Anterior-TXT'!A1879,15),"")</f>
        <v/>
      </c>
      <c r="B1858" s="11" t="str">
        <f>IF('Anterior-TXT'!A1879&lt;&gt;"",RIGHT(LEFT('Anterior-TXT'!A1879,51),34),"")</f>
        <v/>
      </c>
      <c r="C1858" s="12" t="str">
        <f>IF('Anterior-TXT'!A1879&lt;&gt;"",VALUE(RIGHT(LEFT('Anterior-TXT'!A1879,75),23)),"")</f>
        <v/>
      </c>
      <c r="D1858" s="11" t="str">
        <f>IF('Anterior-TXT'!A1879&lt;&gt;"",RIGHT(LEFT('Anterior-TXT'!A1879,77),1),"")</f>
        <v/>
      </c>
      <c r="E1858" s="13" t="str">
        <f>IF('Anterior-TXT'!A1879&lt;&gt;"",IF(MOD(VALUE(LEFT(A1858,1)),2)=1,IF(D1858="D",C1858,-C1858),IF(D1858="C",C1858,-C1858)),"")</f>
        <v/>
      </c>
    </row>
    <row r="1859" spans="1:5" x14ac:dyDescent="0.2">
      <c r="A1859" s="11" t="str">
        <f>IF('Anterior-TXT'!A1880&lt;&gt;"",LEFT('Anterior-TXT'!A1880,15),"")</f>
        <v/>
      </c>
      <c r="B1859" s="11" t="str">
        <f>IF('Anterior-TXT'!A1880&lt;&gt;"",RIGHT(LEFT('Anterior-TXT'!A1880,51),34),"")</f>
        <v/>
      </c>
      <c r="C1859" s="12" t="str">
        <f>IF('Anterior-TXT'!A1880&lt;&gt;"",VALUE(RIGHT(LEFT('Anterior-TXT'!A1880,75),23)),"")</f>
        <v/>
      </c>
      <c r="D1859" s="11" t="str">
        <f>IF('Anterior-TXT'!A1880&lt;&gt;"",RIGHT(LEFT('Anterior-TXT'!A1880,77),1),"")</f>
        <v/>
      </c>
      <c r="E1859" s="13" t="str">
        <f>IF('Anterior-TXT'!A1880&lt;&gt;"",IF(MOD(VALUE(LEFT(A1859,1)),2)=1,IF(D1859="D",C1859,-C1859),IF(D1859="C",C1859,-C1859)),"")</f>
        <v/>
      </c>
    </row>
    <row r="1860" spans="1:5" x14ac:dyDescent="0.2">
      <c r="A1860" s="11" t="str">
        <f>IF('Anterior-TXT'!A1881&lt;&gt;"",LEFT('Anterior-TXT'!A1881,15),"")</f>
        <v/>
      </c>
      <c r="B1860" s="11" t="str">
        <f>IF('Anterior-TXT'!A1881&lt;&gt;"",RIGHT(LEFT('Anterior-TXT'!A1881,51),34),"")</f>
        <v/>
      </c>
      <c r="C1860" s="12" t="str">
        <f>IF('Anterior-TXT'!A1881&lt;&gt;"",VALUE(RIGHT(LEFT('Anterior-TXT'!A1881,75),23)),"")</f>
        <v/>
      </c>
      <c r="D1860" s="11" t="str">
        <f>IF('Anterior-TXT'!A1881&lt;&gt;"",RIGHT(LEFT('Anterior-TXT'!A1881,77),1),"")</f>
        <v/>
      </c>
      <c r="E1860" s="13" t="str">
        <f>IF('Anterior-TXT'!A1881&lt;&gt;"",IF(MOD(VALUE(LEFT(A1860,1)),2)=1,IF(D1860="D",C1860,-C1860),IF(D1860="C",C1860,-C1860)),"")</f>
        <v/>
      </c>
    </row>
    <row r="1861" spans="1:5" x14ac:dyDescent="0.2">
      <c r="A1861" s="11" t="str">
        <f>IF('Anterior-TXT'!A1882&lt;&gt;"",LEFT('Anterior-TXT'!A1882,15),"")</f>
        <v/>
      </c>
      <c r="B1861" s="11" t="str">
        <f>IF('Anterior-TXT'!A1882&lt;&gt;"",RIGHT(LEFT('Anterior-TXT'!A1882,51),34),"")</f>
        <v/>
      </c>
      <c r="C1861" s="12" t="str">
        <f>IF('Anterior-TXT'!A1882&lt;&gt;"",VALUE(RIGHT(LEFT('Anterior-TXT'!A1882,75),23)),"")</f>
        <v/>
      </c>
      <c r="D1861" s="11" t="str">
        <f>IF('Anterior-TXT'!A1882&lt;&gt;"",RIGHT(LEFT('Anterior-TXT'!A1882,77),1),"")</f>
        <v/>
      </c>
      <c r="E1861" s="13" t="str">
        <f>IF('Anterior-TXT'!A1882&lt;&gt;"",IF(MOD(VALUE(LEFT(A1861,1)),2)=1,IF(D1861="D",C1861,-C1861),IF(D1861="C",C1861,-C1861)),"")</f>
        <v/>
      </c>
    </row>
    <row r="1862" spans="1:5" x14ac:dyDescent="0.2">
      <c r="A1862" s="11" t="str">
        <f>IF('Anterior-TXT'!A1883&lt;&gt;"",LEFT('Anterior-TXT'!A1883,15),"")</f>
        <v/>
      </c>
      <c r="B1862" s="11" t="str">
        <f>IF('Anterior-TXT'!A1883&lt;&gt;"",RIGHT(LEFT('Anterior-TXT'!A1883,51),34),"")</f>
        <v/>
      </c>
      <c r="C1862" s="12" t="str">
        <f>IF('Anterior-TXT'!A1883&lt;&gt;"",VALUE(RIGHT(LEFT('Anterior-TXT'!A1883,75),23)),"")</f>
        <v/>
      </c>
      <c r="D1862" s="11" t="str">
        <f>IF('Anterior-TXT'!A1883&lt;&gt;"",RIGHT(LEFT('Anterior-TXT'!A1883,77),1),"")</f>
        <v/>
      </c>
      <c r="E1862" s="13" t="str">
        <f>IF('Anterior-TXT'!A1883&lt;&gt;"",IF(MOD(VALUE(LEFT(A1862,1)),2)=1,IF(D1862="D",C1862,-C1862),IF(D1862="C",C1862,-C1862)),"")</f>
        <v/>
      </c>
    </row>
    <row r="1863" spans="1:5" x14ac:dyDescent="0.2">
      <c r="A1863" s="11" t="str">
        <f>IF('Anterior-TXT'!A1884&lt;&gt;"",LEFT('Anterior-TXT'!A1884,15),"")</f>
        <v/>
      </c>
      <c r="B1863" s="11" t="str">
        <f>IF('Anterior-TXT'!A1884&lt;&gt;"",RIGHT(LEFT('Anterior-TXT'!A1884,51),34),"")</f>
        <v/>
      </c>
      <c r="C1863" s="12" t="str">
        <f>IF('Anterior-TXT'!A1884&lt;&gt;"",VALUE(RIGHT(LEFT('Anterior-TXT'!A1884,75),23)),"")</f>
        <v/>
      </c>
      <c r="D1863" s="11" t="str">
        <f>IF('Anterior-TXT'!A1884&lt;&gt;"",RIGHT(LEFT('Anterior-TXT'!A1884,77),1),"")</f>
        <v/>
      </c>
      <c r="E1863" s="13" t="str">
        <f>IF('Anterior-TXT'!A1884&lt;&gt;"",IF(MOD(VALUE(LEFT(A1863,1)),2)=1,IF(D1863="D",C1863,-C1863),IF(D1863="C",C1863,-C1863)),"")</f>
        <v/>
      </c>
    </row>
    <row r="1864" spans="1:5" x14ac:dyDescent="0.2">
      <c r="A1864" s="11" t="str">
        <f>IF('Anterior-TXT'!A1885&lt;&gt;"",LEFT('Anterior-TXT'!A1885,15),"")</f>
        <v/>
      </c>
      <c r="B1864" s="11" t="str">
        <f>IF('Anterior-TXT'!A1885&lt;&gt;"",RIGHT(LEFT('Anterior-TXT'!A1885,51),34),"")</f>
        <v/>
      </c>
      <c r="C1864" s="12" t="str">
        <f>IF('Anterior-TXT'!A1885&lt;&gt;"",VALUE(RIGHT(LEFT('Anterior-TXT'!A1885,75),23)),"")</f>
        <v/>
      </c>
      <c r="D1864" s="11" t="str">
        <f>IF('Anterior-TXT'!A1885&lt;&gt;"",RIGHT(LEFT('Anterior-TXT'!A1885,77),1),"")</f>
        <v/>
      </c>
      <c r="E1864" s="13" t="str">
        <f>IF('Anterior-TXT'!A1885&lt;&gt;"",IF(MOD(VALUE(LEFT(A1864,1)),2)=1,IF(D1864="D",C1864,-C1864),IF(D1864="C",C1864,-C1864)),"")</f>
        <v/>
      </c>
    </row>
    <row r="1865" spans="1:5" x14ac:dyDescent="0.2">
      <c r="A1865" s="11" t="str">
        <f>IF('Anterior-TXT'!A1886&lt;&gt;"",LEFT('Anterior-TXT'!A1886,15),"")</f>
        <v/>
      </c>
      <c r="B1865" s="11" t="str">
        <f>IF('Anterior-TXT'!A1886&lt;&gt;"",RIGHT(LEFT('Anterior-TXT'!A1886,51),34),"")</f>
        <v/>
      </c>
      <c r="C1865" s="12" t="str">
        <f>IF('Anterior-TXT'!A1886&lt;&gt;"",VALUE(RIGHT(LEFT('Anterior-TXT'!A1886,75),23)),"")</f>
        <v/>
      </c>
      <c r="D1865" s="11" t="str">
        <f>IF('Anterior-TXT'!A1886&lt;&gt;"",RIGHT(LEFT('Anterior-TXT'!A1886,77),1),"")</f>
        <v/>
      </c>
      <c r="E1865" s="13" t="str">
        <f>IF('Anterior-TXT'!A1886&lt;&gt;"",IF(MOD(VALUE(LEFT(A1865,1)),2)=1,IF(D1865="D",C1865,-C1865),IF(D1865="C",C1865,-C1865)),"")</f>
        <v/>
      </c>
    </row>
    <row r="1866" spans="1:5" x14ac:dyDescent="0.2">
      <c r="A1866" s="11" t="str">
        <f>IF('Anterior-TXT'!A1887&lt;&gt;"",LEFT('Anterior-TXT'!A1887,15),"")</f>
        <v/>
      </c>
      <c r="B1866" s="11" t="str">
        <f>IF('Anterior-TXT'!A1887&lt;&gt;"",RIGHT(LEFT('Anterior-TXT'!A1887,51),34),"")</f>
        <v/>
      </c>
      <c r="C1866" s="12" t="str">
        <f>IF('Anterior-TXT'!A1887&lt;&gt;"",VALUE(RIGHT(LEFT('Anterior-TXT'!A1887,75),23)),"")</f>
        <v/>
      </c>
      <c r="D1866" s="11" t="str">
        <f>IF('Anterior-TXT'!A1887&lt;&gt;"",RIGHT(LEFT('Anterior-TXT'!A1887,77),1),"")</f>
        <v/>
      </c>
      <c r="E1866" s="13" t="str">
        <f>IF('Anterior-TXT'!A1887&lt;&gt;"",IF(MOD(VALUE(LEFT(A1866,1)),2)=1,IF(D1866="D",C1866,-C1866),IF(D1866="C",C1866,-C1866)),"")</f>
        <v/>
      </c>
    </row>
    <row r="1867" spans="1:5" x14ac:dyDescent="0.2">
      <c r="A1867" s="11" t="str">
        <f>IF('Anterior-TXT'!A1888&lt;&gt;"",LEFT('Anterior-TXT'!A1888,15),"")</f>
        <v/>
      </c>
      <c r="B1867" s="11" t="str">
        <f>IF('Anterior-TXT'!A1888&lt;&gt;"",RIGHT(LEFT('Anterior-TXT'!A1888,51),34),"")</f>
        <v/>
      </c>
      <c r="C1867" s="12" t="str">
        <f>IF('Anterior-TXT'!A1888&lt;&gt;"",VALUE(RIGHT(LEFT('Anterior-TXT'!A1888,75),23)),"")</f>
        <v/>
      </c>
      <c r="D1867" s="11" t="str">
        <f>IF('Anterior-TXT'!A1888&lt;&gt;"",RIGHT(LEFT('Anterior-TXT'!A1888,77),1),"")</f>
        <v/>
      </c>
      <c r="E1867" s="13" t="str">
        <f>IF('Anterior-TXT'!A1888&lt;&gt;"",IF(MOD(VALUE(LEFT(A1867,1)),2)=1,IF(D1867="D",C1867,-C1867),IF(D1867="C",C1867,-C1867)),"")</f>
        <v/>
      </c>
    </row>
    <row r="1868" spans="1:5" x14ac:dyDescent="0.2">
      <c r="A1868" s="11" t="str">
        <f>IF('Anterior-TXT'!A1889&lt;&gt;"",LEFT('Anterior-TXT'!A1889,15),"")</f>
        <v/>
      </c>
      <c r="B1868" s="11" t="str">
        <f>IF('Anterior-TXT'!A1889&lt;&gt;"",RIGHT(LEFT('Anterior-TXT'!A1889,51),34),"")</f>
        <v/>
      </c>
      <c r="C1868" s="12" t="str">
        <f>IF('Anterior-TXT'!A1889&lt;&gt;"",VALUE(RIGHT(LEFT('Anterior-TXT'!A1889,75),23)),"")</f>
        <v/>
      </c>
      <c r="D1868" s="11" t="str">
        <f>IF('Anterior-TXT'!A1889&lt;&gt;"",RIGHT(LEFT('Anterior-TXT'!A1889,77),1),"")</f>
        <v/>
      </c>
      <c r="E1868" s="13" t="str">
        <f>IF('Anterior-TXT'!A1889&lt;&gt;"",IF(MOD(VALUE(LEFT(A1868,1)),2)=1,IF(D1868="D",C1868,-C1868),IF(D1868="C",C1868,-C1868)),"")</f>
        <v/>
      </c>
    </row>
    <row r="1869" spans="1:5" x14ac:dyDescent="0.2">
      <c r="A1869" s="11" t="str">
        <f>IF('Anterior-TXT'!A1890&lt;&gt;"",LEFT('Anterior-TXT'!A1890,15),"")</f>
        <v/>
      </c>
      <c r="B1869" s="11" t="str">
        <f>IF('Anterior-TXT'!A1890&lt;&gt;"",RIGHT(LEFT('Anterior-TXT'!A1890,51),34),"")</f>
        <v/>
      </c>
      <c r="C1869" s="12" t="str">
        <f>IF('Anterior-TXT'!A1890&lt;&gt;"",VALUE(RIGHT(LEFT('Anterior-TXT'!A1890,75),23)),"")</f>
        <v/>
      </c>
      <c r="D1869" s="11" t="str">
        <f>IF('Anterior-TXT'!A1890&lt;&gt;"",RIGHT(LEFT('Anterior-TXT'!A1890,77),1),"")</f>
        <v/>
      </c>
      <c r="E1869" s="13" t="str">
        <f>IF('Anterior-TXT'!A1890&lt;&gt;"",IF(MOD(VALUE(LEFT(A1869,1)),2)=1,IF(D1869="D",C1869,-C1869),IF(D1869="C",C1869,-C1869)),"")</f>
        <v/>
      </c>
    </row>
    <row r="1870" spans="1:5" x14ac:dyDescent="0.2">
      <c r="A1870" s="11" t="str">
        <f>IF('Anterior-TXT'!A1891&lt;&gt;"",LEFT('Anterior-TXT'!A1891,15),"")</f>
        <v/>
      </c>
      <c r="B1870" s="11" t="str">
        <f>IF('Anterior-TXT'!A1891&lt;&gt;"",RIGHT(LEFT('Anterior-TXT'!A1891,51),34),"")</f>
        <v/>
      </c>
      <c r="C1870" s="12" t="str">
        <f>IF('Anterior-TXT'!A1891&lt;&gt;"",VALUE(RIGHT(LEFT('Anterior-TXT'!A1891,75),23)),"")</f>
        <v/>
      </c>
      <c r="D1870" s="11" t="str">
        <f>IF('Anterior-TXT'!A1891&lt;&gt;"",RIGHT(LEFT('Anterior-TXT'!A1891,77),1),"")</f>
        <v/>
      </c>
      <c r="E1870" s="13" t="str">
        <f>IF('Anterior-TXT'!A1891&lt;&gt;"",IF(MOD(VALUE(LEFT(A1870,1)),2)=1,IF(D1870="D",C1870,-C1870),IF(D1870="C",C1870,-C1870)),"")</f>
        <v/>
      </c>
    </row>
    <row r="1871" spans="1:5" x14ac:dyDescent="0.2">
      <c r="A1871" s="11" t="str">
        <f>IF('Anterior-TXT'!A1892&lt;&gt;"",LEFT('Anterior-TXT'!A1892,15),"")</f>
        <v/>
      </c>
      <c r="B1871" s="11" t="str">
        <f>IF('Anterior-TXT'!A1892&lt;&gt;"",RIGHT(LEFT('Anterior-TXT'!A1892,51),34),"")</f>
        <v/>
      </c>
      <c r="C1871" s="12" t="str">
        <f>IF('Anterior-TXT'!A1892&lt;&gt;"",VALUE(RIGHT(LEFT('Anterior-TXT'!A1892,75),23)),"")</f>
        <v/>
      </c>
      <c r="D1871" s="11" t="str">
        <f>IF('Anterior-TXT'!A1892&lt;&gt;"",RIGHT(LEFT('Anterior-TXT'!A1892,77),1),"")</f>
        <v/>
      </c>
      <c r="E1871" s="13" t="str">
        <f>IF('Anterior-TXT'!A1892&lt;&gt;"",IF(MOD(VALUE(LEFT(A1871,1)),2)=1,IF(D1871="D",C1871,-C1871),IF(D1871="C",C1871,-C1871)),"")</f>
        <v/>
      </c>
    </row>
    <row r="1872" spans="1:5" x14ac:dyDescent="0.2">
      <c r="A1872" s="11" t="str">
        <f>IF('Anterior-TXT'!A1893&lt;&gt;"",LEFT('Anterior-TXT'!A1893,15),"")</f>
        <v/>
      </c>
      <c r="B1872" s="11" t="str">
        <f>IF('Anterior-TXT'!A1893&lt;&gt;"",RIGHT(LEFT('Anterior-TXT'!A1893,51),34),"")</f>
        <v/>
      </c>
      <c r="C1872" s="12" t="str">
        <f>IF('Anterior-TXT'!A1893&lt;&gt;"",VALUE(RIGHT(LEFT('Anterior-TXT'!A1893,75),23)),"")</f>
        <v/>
      </c>
      <c r="D1872" s="11" t="str">
        <f>IF('Anterior-TXT'!A1893&lt;&gt;"",RIGHT(LEFT('Anterior-TXT'!A1893,77),1),"")</f>
        <v/>
      </c>
      <c r="E1872" s="13" t="str">
        <f>IF('Anterior-TXT'!A1893&lt;&gt;"",IF(MOD(VALUE(LEFT(A1872,1)),2)=1,IF(D1872="D",C1872,-C1872),IF(D1872="C",C1872,-C1872)),"")</f>
        <v/>
      </c>
    </row>
    <row r="1873" spans="1:5" x14ac:dyDescent="0.2">
      <c r="A1873" s="11" t="str">
        <f>IF('Anterior-TXT'!A1894&lt;&gt;"",LEFT('Anterior-TXT'!A1894,15),"")</f>
        <v/>
      </c>
      <c r="B1873" s="11" t="str">
        <f>IF('Anterior-TXT'!A1894&lt;&gt;"",RIGHT(LEFT('Anterior-TXT'!A1894,51),34),"")</f>
        <v/>
      </c>
      <c r="C1873" s="12" t="str">
        <f>IF('Anterior-TXT'!A1894&lt;&gt;"",VALUE(RIGHT(LEFT('Anterior-TXT'!A1894,75),23)),"")</f>
        <v/>
      </c>
      <c r="D1873" s="11" t="str">
        <f>IF('Anterior-TXT'!A1894&lt;&gt;"",RIGHT(LEFT('Anterior-TXT'!A1894,77),1),"")</f>
        <v/>
      </c>
      <c r="E1873" s="13" t="str">
        <f>IF('Anterior-TXT'!A1894&lt;&gt;"",IF(MOD(VALUE(LEFT(A1873,1)),2)=1,IF(D1873="D",C1873,-C1873),IF(D1873="C",C1873,-C1873)),"")</f>
        <v/>
      </c>
    </row>
    <row r="1874" spans="1:5" x14ac:dyDescent="0.2">
      <c r="A1874" s="11" t="str">
        <f>IF('Anterior-TXT'!A1895&lt;&gt;"",LEFT('Anterior-TXT'!A1895,15),"")</f>
        <v/>
      </c>
      <c r="B1874" s="11" t="str">
        <f>IF('Anterior-TXT'!A1895&lt;&gt;"",RIGHT(LEFT('Anterior-TXT'!A1895,51),34),"")</f>
        <v/>
      </c>
      <c r="C1874" s="12" t="str">
        <f>IF('Anterior-TXT'!A1895&lt;&gt;"",VALUE(RIGHT(LEFT('Anterior-TXT'!A1895,75),23)),"")</f>
        <v/>
      </c>
      <c r="D1874" s="11" t="str">
        <f>IF('Anterior-TXT'!A1895&lt;&gt;"",RIGHT(LEFT('Anterior-TXT'!A1895,77),1),"")</f>
        <v/>
      </c>
      <c r="E1874" s="13" t="str">
        <f>IF('Anterior-TXT'!A1895&lt;&gt;"",IF(MOD(VALUE(LEFT(A1874,1)),2)=1,IF(D1874="D",C1874,-C1874),IF(D1874="C",C1874,-C1874)),"")</f>
        <v/>
      </c>
    </row>
    <row r="1875" spans="1:5" x14ac:dyDescent="0.2">
      <c r="A1875" s="11" t="str">
        <f>IF('Anterior-TXT'!A1896&lt;&gt;"",LEFT('Anterior-TXT'!A1896,15),"")</f>
        <v/>
      </c>
      <c r="B1875" s="11" t="str">
        <f>IF('Anterior-TXT'!A1896&lt;&gt;"",RIGHT(LEFT('Anterior-TXT'!A1896,51),34),"")</f>
        <v/>
      </c>
      <c r="C1875" s="12" t="str">
        <f>IF('Anterior-TXT'!A1896&lt;&gt;"",VALUE(RIGHT(LEFT('Anterior-TXT'!A1896,75),23)),"")</f>
        <v/>
      </c>
      <c r="D1875" s="11" t="str">
        <f>IF('Anterior-TXT'!A1896&lt;&gt;"",RIGHT(LEFT('Anterior-TXT'!A1896,77),1),"")</f>
        <v/>
      </c>
      <c r="E1875" s="13" t="str">
        <f>IF('Anterior-TXT'!A1896&lt;&gt;"",IF(MOD(VALUE(LEFT(A1875,1)),2)=1,IF(D1875="D",C1875,-C1875),IF(D1875="C",C1875,-C1875)),"")</f>
        <v/>
      </c>
    </row>
    <row r="1876" spans="1:5" x14ac:dyDescent="0.2">
      <c r="A1876" s="11" t="str">
        <f>IF('Anterior-TXT'!A1897&lt;&gt;"",LEFT('Anterior-TXT'!A1897,15),"")</f>
        <v/>
      </c>
      <c r="B1876" s="11" t="str">
        <f>IF('Anterior-TXT'!A1897&lt;&gt;"",RIGHT(LEFT('Anterior-TXT'!A1897,51),34),"")</f>
        <v/>
      </c>
      <c r="C1876" s="12" t="str">
        <f>IF('Anterior-TXT'!A1897&lt;&gt;"",VALUE(RIGHT(LEFT('Anterior-TXT'!A1897,75),23)),"")</f>
        <v/>
      </c>
      <c r="D1876" s="11" t="str">
        <f>IF('Anterior-TXT'!A1897&lt;&gt;"",RIGHT(LEFT('Anterior-TXT'!A1897,77),1),"")</f>
        <v/>
      </c>
      <c r="E1876" s="13" t="str">
        <f>IF('Anterior-TXT'!A1897&lt;&gt;"",IF(MOD(VALUE(LEFT(A1876,1)),2)=1,IF(D1876="D",C1876,-C1876),IF(D1876="C",C1876,-C1876)),"")</f>
        <v/>
      </c>
    </row>
    <row r="1877" spans="1:5" x14ac:dyDescent="0.2">
      <c r="A1877" s="11" t="str">
        <f>IF('Anterior-TXT'!A1898&lt;&gt;"",LEFT('Anterior-TXT'!A1898,15),"")</f>
        <v/>
      </c>
      <c r="B1877" s="11" t="str">
        <f>IF('Anterior-TXT'!A1898&lt;&gt;"",RIGHT(LEFT('Anterior-TXT'!A1898,51),34),"")</f>
        <v/>
      </c>
      <c r="C1877" s="12" t="str">
        <f>IF('Anterior-TXT'!A1898&lt;&gt;"",VALUE(RIGHT(LEFT('Anterior-TXT'!A1898,75),23)),"")</f>
        <v/>
      </c>
      <c r="D1877" s="11" t="str">
        <f>IF('Anterior-TXT'!A1898&lt;&gt;"",RIGHT(LEFT('Anterior-TXT'!A1898,77),1),"")</f>
        <v/>
      </c>
      <c r="E1877" s="13" t="str">
        <f>IF('Anterior-TXT'!A1898&lt;&gt;"",IF(MOD(VALUE(LEFT(A1877,1)),2)=1,IF(D1877="D",C1877,-C1877),IF(D1877="C",C1877,-C1877)),"")</f>
        <v/>
      </c>
    </row>
    <row r="1878" spans="1:5" x14ac:dyDescent="0.2">
      <c r="A1878" s="11" t="str">
        <f>IF('Anterior-TXT'!A1899&lt;&gt;"",LEFT('Anterior-TXT'!A1899,15),"")</f>
        <v/>
      </c>
      <c r="B1878" s="11" t="str">
        <f>IF('Anterior-TXT'!A1899&lt;&gt;"",RIGHT(LEFT('Anterior-TXT'!A1899,51),34),"")</f>
        <v/>
      </c>
      <c r="C1878" s="12" t="str">
        <f>IF('Anterior-TXT'!A1899&lt;&gt;"",VALUE(RIGHT(LEFT('Anterior-TXT'!A1899,75),23)),"")</f>
        <v/>
      </c>
      <c r="D1878" s="11" t="str">
        <f>IF('Anterior-TXT'!A1899&lt;&gt;"",RIGHT(LEFT('Anterior-TXT'!A1899,77),1),"")</f>
        <v/>
      </c>
      <c r="E1878" s="13" t="str">
        <f>IF('Anterior-TXT'!A1899&lt;&gt;"",IF(MOD(VALUE(LEFT(A1878,1)),2)=1,IF(D1878="D",C1878,-C1878),IF(D1878="C",C1878,-C1878)),"")</f>
        <v/>
      </c>
    </row>
    <row r="1879" spans="1:5" x14ac:dyDescent="0.2">
      <c r="A1879" s="11" t="str">
        <f>IF('Anterior-TXT'!A1900&lt;&gt;"",LEFT('Anterior-TXT'!A1900,15),"")</f>
        <v/>
      </c>
      <c r="B1879" s="11" t="str">
        <f>IF('Anterior-TXT'!A1900&lt;&gt;"",RIGHT(LEFT('Anterior-TXT'!A1900,51),34),"")</f>
        <v/>
      </c>
      <c r="C1879" s="12" t="str">
        <f>IF('Anterior-TXT'!A1900&lt;&gt;"",VALUE(RIGHT(LEFT('Anterior-TXT'!A1900,75),23)),"")</f>
        <v/>
      </c>
      <c r="D1879" s="11" t="str">
        <f>IF('Anterior-TXT'!A1900&lt;&gt;"",RIGHT(LEFT('Anterior-TXT'!A1900,77),1),"")</f>
        <v/>
      </c>
      <c r="E1879" s="13" t="str">
        <f>IF('Anterior-TXT'!A1900&lt;&gt;"",IF(MOD(VALUE(LEFT(A1879,1)),2)=1,IF(D1879="D",C1879,-C1879),IF(D1879="C",C1879,-C1879)),"")</f>
        <v/>
      </c>
    </row>
    <row r="1880" spans="1:5" x14ac:dyDescent="0.2">
      <c r="A1880" s="11" t="str">
        <f>IF('Anterior-TXT'!A1901&lt;&gt;"",LEFT('Anterior-TXT'!A1901,15),"")</f>
        <v/>
      </c>
      <c r="B1880" s="11" t="str">
        <f>IF('Anterior-TXT'!A1901&lt;&gt;"",RIGHT(LEFT('Anterior-TXT'!A1901,51),34),"")</f>
        <v/>
      </c>
      <c r="C1880" s="12" t="str">
        <f>IF('Anterior-TXT'!A1901&lt;&gt;"",VALUE(RIGHT(LEFT('Anterior-TXT'!A1901,75),23)),"")</f>
        <v/>
      </c>
      <c r="D1880" s="11" t="str">
        <f>IF('Anterior-TXT'!A1901&lt;&gt;"",RIGHT(LEFT('Anterior-TXT'!A1901,77),1),"")</f>
        <v/>
      </c>
      <c r="E1880" s="13" t="str">
        <f>IF('Anterior-TXT'!A1901&lt;&gt;"",IF(MOD(VALUE(LEFT(A1880,1)),2)=1,IF(D1880="D",C1880,-C1880),IF(D1880="C",C1880,-C1880)),"")</f>
        <v/>
      </c>
    </row>
    <row r="1881" spans="1:5" x14ac:dyDescent="0.2">
      <c r="A1881" s="11" t="str">
        <f>IF('Anterior-TXT'!A1902&lt;&gt;"",LEFT('Anterior-TXT'!A1902,15),"")</f>
        <v/>
      </c>
      <c r="B1881" s="11" t="str">
        <f>IF('Anterior-TXT'!A1902&lt;&gt;"",RIGHT(LEFT('Anterior-TXT'!A1902,51),34),"")</f>
        <v/>
      </c>
      <c r="C1881" s="12" t="str">
        <f>IF('Anterior-TXT'!A1902&lt;&gt;"",VALUE(RIGHT(LEFT('Anterior-TXT'!A1902,75),23)),"")</f>
        <v/>
      </c>
      <c r="D1881" s="11" t="str">
        <f>IF('Anterior-TXT'!A1902&lt;&gt;"",RIGHT(LEFT('Anterior-TXT'!A1902,77),1),"")</f>
        <v/>
      </c>
      <c r="E1881" s="13" t="str">
        <f>IF('Anterior-TXT'!A1902&lt;&gt;"",IF(MOD(VALUE(LEFT(A1881,1)),2)=1,IF(D1881="D",C1881,-C1881),IF(D1881="C",C1881,-C1881)),"")</f>
        <v/>
      </c>
    </row>
    <row r="1882" spans="1:5" x14ac:dyDescent="0.2">
      <c r="A1882" s="11" t="str">
        <f>IF('Anterior-TXT'!A1903&lt;&gt;"",LEFT('Anterior-TXT'!A1903,15),"")</f>
        <v/>
      </c>
      <c r="B1882" s="11" t="str">
        <f>IF('Anterior-TXT'!A1903&lt;&gt;"",RIGHT(LEFT('Anterior-TXT'!A1903,51),34),"")</f>
        <v/>
      </c>
      <c r="C1882" s="12" t="str">
        <f>IF('Anterior-TXT'!A1903&lt;&gt;"",VALUE(RIGHT(LEFT('Anterior-TXT'!A1903,75),23)),"")</f>
        <v/>
      </c>
      <c r="D1882" s="11" t="str">
        <f>IF('Anterior-TXT'!A1903&lt;&gt;"",RIGHT(LEFT('Anterior-TXT'!A1903,77),1),"")</f>
        <v/>
      </c>
      <c r="E1882" s="13" t="str">
        <f>IF('Anterior-TXT'!A1903&lt;&gt;"",IF(MOD(VALUE(LEFT(A1882,1)),2)=1,IF(D1882="D",C1882,-C1882),IF(D1882="C",C1882,-C1882)),"")</f>
        <v/>
      </c>
    </row>
    <row r="1883" spans="1:5" x14ac:dyDescent="0.2">
      <c r="A1883" s="11" t="str">
        <f>IF('Anterior-TXT'!A1904&lt;&gt;"",LEFT('Anterior-TXT'!A1904,15),"")</f>
        <v/>
      </c>
      <c r="B1883" s="11" t="str">
        <f>IF('Anterior-TXT'!A1904&lt;&gt;"",RIGHT(LEFT('Anterior-TXT'!A1904,51),34),"")</f>
        <v/>
      </c>
      <c r="C1883" s="12" t="str">
        <f>IF('Anterior-TXT'!A1904&lt;&gt;"",VALUE(RIGHT(LEFT('Anterior-TXT'!A1904,75),23)),"")</f>
        <v/>
      </c>
      <c r="D1883" s="11" t="str">
        <f>IF('Anterior-TXT'!A1904&lt;&gt;"",RIGHT(LEFT('Anterior-TXT'!A1904,77),1),"")</f>
        <v/>
      </c>
      <c r="E1883" s="13" t="str">
        <f>IF('Anterior-TXT'!A1904&lt;&gt;"",IF(MOD(VALUE(LEFT(A1883,1)),2)=1,IF(D1883="D",C1883,-C1883),IF(D1883="C",C1883,-C1883)),"")</f>
        <v/>
      </c>
    </row>
    <row r="1884" spans="1:5" x14ac:dyDescent="0.2">
      <c r="A1884" s="11" t="str">
        <f>IF('Anterior-TXT'!A1905&lt;&gt;"",LEFT('Anterior-TXT'!A1905,15),"")</f>
        <v/>
      </c>
      <c r="B1884" s="11" t="str">
        <f>IF('Anterior-TXT'!A1905&lt;&gt;"",RIGHT(LEFT('Anterior-TXT'!A1905,51),34),"")</f>
        <v/>
      </c>
      <c r="C1884" s="12" t="str">
        <f>IF('Anterior-TXT'!A1905&lt;&gt;"",VALUE(RIGHT(LEFT('Anterior-TXT'!A1905,75),23)),"")</f>
        <v/>
      </c>
      <c r="D1884" s="11" t="str">
        <f>IF('Anterior-TXT'!A1905&lt;&gt;"",RIGHT(LEFT('Anterior-TXT'!A1905,77),1),"")</f>
        <v/>
      </c>
      <c r="E1884" s="13" t="str">
        <f>IF('Anterior-TXT'!A1905&lt;&gt;"",IF(MOD(VALUE(LEFT(A1884,1)),2)=1,IF(D1884="D",C1884,-C1884),IF(D1884="C",C1884,-C1884)),"")</f>
        <v/>
      </c>
    </row>
    <row r="1885" spans="1:5" x14ac:dyDescent="0.2">
      <c r="A1885" s="11" t="str">
        <f>IF('Anterior-TXT'!A1906&lt;&gt;"",LEFT('Anterior-TXT'!A1906,15),"")</f>
        <v/>
      </c>
      <c r="B1885" s="11" t="str">
        <f>IF('Anterior-TXT'!A1906&lt;&gt;"",RIGHT(LEFT('Anterior-TXT'!A1906,51),34),"")</f>
        <v/>
      </c>
      <c r="C1885" s="12" t="str">
        <f>IF('Anterior-TXT'!A1906&lt;&gt;"",VALUE(RIGHT(LEFT('Anterior-TXT'!A1906,75),23)),"")</f>
        <v/>
      </c>
      <c r="D1885" s="11" t="str">
        <f>IF('Anterior-TXT'!A1906&lt;&gt;"",RIGHT(LEFT('Anterior-TXT'!A1906,77),1),"")</f>
        <v/>
      </c>
      <c r="E1885" s="13" t="str">
        <f>IF('Anterior-TXT'!A1906&lt;&gt;"",IF(MOD(VALUE(LEFT(A1885,1)),2)=1,IF(D1885="D",C1885,-C1885),IF(D1885="C",C1885,-C1885)),"")</f>
        <v/>
      </c>
    </row>
    <row r="1886" spans="1:5" x14ac:dyDescent="0.2">
      <c r="A1886" s="11" t="str">
        <f>IF('Anterior-TXT'!A1907&lt;&gt;"",LEFT('Anterior-TXT'!A1907,15),"")</f>
        <v/>
      </c>
      <c r="B1886" s="11" t="str">
        <f>IF('Anterior-TXT'!A1907&lt;&gt;"",RIGHT(LEFT('Anterior-TXT'!A1907,51),34),"")</f>
        <v/>
      </c>
      <c r="C1886" s="12" t="str">
        <f>IF('Anterior-TXT'!A1907&lt;&gt;"",VALUE(RIGHT(LEFT('Anterior-TXT'!A1907,75),23)),"")</f>
        <v/>
      </c>
      <c r="D1886" s="11" t="str">
        <f>IF('Anterior-TXT'!A1907&lt;&gt;"",RIGHT(LEFT('Anterior-TXT'!A1907,77),1),"")</f>
        <v/>
      </c>
      <c r="E1886" s="13" t="str">
        <f>IF('Anterior-TXT'!A1907&lt;&gt;"",IF(MOD(VALUE(LEFT(A1886,1)),2)=1,IF(D1886="D",C1886,-C1886),IF(D1886="C",C1886,-C1886)),"")</f>
        <v/>
      </c>
    </row>
    <row r="1887" spans="1:5" x14ac:dyDescent="0.2">
      <c r="A1887" s="11" t="str">
        <f>IF('Anterior-TXT'!A1908&lt;&gt;"",LEFT('Anterior-TXT'!A1908,15),"")</f>
        <v/>
      </c>
      <c r="B1887" s="11" t="str">
        <f>IF('Anterior-TXT'!A1908&lt;&gt;"",RIGHT(LEFT('Anterior-TXT'!A1908,51),34),"")</f>
        <v/>
      </c>
      <c r="C1887" s="12" t="str">
        <f>IF('Anterior-TXT'!A1908&lt;&gt;"",VALUE(RIGHT(LEFT('Anterior-TXT'!A1908,75),23)),"")</f>
        <v/>
      </c>
      <c r="D1887" s="11" t="str">
        <f>IF('Anterior-TXT'!A1908&lt;&gt;"",RIGHT(LEFT('Anterior-TXT'!A1908,77),1),"")</f>
        <v/>
      </c>
      <c r="E1887" s="13" t="str">
        <f>IF('Anterior-TXT'!A1908&lt;&gt;"",IF(MOD(VALUE(LEFT(A1887,1)),2)=1,IF(D1887="D",C1887,-C1887),IF(D1887="C",C1887,-C1887)),"")</f>
        <v/>
      </c>
    </row>
    <row r="1888" spans="1:5" x14ac:dyDescent="0.2">
      <c r="A1888" s="11" t="str">
        <f>IF('Anterior-TXT'!A1909&lt;&gt;"",LEFT('Anterior-TXT'!A1909,15),"")</f>
        <v/>
      </c>
      <c r="B1888" s="11" t="str">
        <f>IF('Anterior-TXT'!A1909&lt;&gt;"",RIGHT(LEFT('Anterior-TXT'!A1909,51),34),"")</f>
        <v/>
      </c>
      <c r="C1888" s="12" t="str">
        <f>IF('Anterior-TXT'!A1909&lt;&gt;"",VALUE(RIGHT(LEFT('Anterior-TXT'!A1909,75),23)),"")</f>
        <v/>
      </c>
      <c r="D1888" s="11" t="str">
        <f>IF('Anterior-TXT'!A1909&lt;&gt;"",RIGHT(LEFT('Anterior-TXT'!A1909,77),1),"")</f>
        <v/>
      </c>
      <c r="E1888" s="13" t="str">
        <f>IF('Anterior-TXT'!A1909&lt;&gt;"",IF(MOD(VALUE(LEFT(A1888,1)),2)=1,IF(D1888="D",C1888,-C1888),IF(D1888="C",C1888,-C1888)),"")</f>
        <v/>
      </c>
    </row>
    <row r="1889" spans="1:5" x14ac:dyDescent="0.2">
      <c r="A1889" s="11" t="str">
        <f>IF('Anterior-TXT'!A1910&lt;&gt;"",LEFT('Anterior-TXT'!A1910,15),"")</f>
        <v/>
      </c>
      <c r="B1889" s="11" t="str">
        <f>IF('Anterior-TXT'!A1910&lt;&gt;"",RIGHT(LEFT('Anterior-TXT'!A1910,51),34),"")</f>
        <v/>
      </c>
      <c r="C1889" s="12" t="str">
        <f>IF('Anterior-TXT'!A1910&lt;&gt;"",VALUE(RIGHT(LEFT('Anterior-TXT'!A1910,75),23)),"")</f>
        <v/>
      </c>
      <c r="D1889" s="11" t="str">
        <f>IF('Anterior-TXT'!A1910&lt;&gt;"",RIGHT(LEFT('Anterior-TXT'!A1910,77),1),"")</f>
        <v/>
      </c>
      <c r="E1889" s="13" t="str">
        <f>IF('Anterior-TXT'!A1910&lt;&gt;"",IF(MOD(VALUE(LEFT(A1889,1)),2)=1,IF(D1889="D",C1889,-C1889),IF(D1889="C",C1889,-C1889)),"")</f>
        <v/>
      </c>
    </row>
    <row r="1890" spans="1:5" x14ac:dyDescent="0.2">
      <c r="A1890" s="11" t="str">
        <f>IF('Anterior-TXT'!A1911&lt;&gt;"",LEFT('Anterior-TXT'!A1911,15),"")</f>
        <v/>
      </c>
      <c r="B1890" s="11" t="str">
        <f>IF('Anterior-TXT'!A1911&lt;&gt;"",RIGHT(LEFT('Anterior-TXT'!A1911,51),34),"")</f>
        <v/>
      </c>
      <c r="C1890" s="12" t="str">
        <f>IF('Anterior-TXT'!A1911&lt;&gt;"",VALUE(RIGHT(LEFT('Anterior-TXT'!A1911,75),23)),"")</f>
        <v/>
      </c>
      <c r="D1890" s="11" t="str">
        <f>IF('Anterior-TXT'!A1911&lt;&gt;"",RIGHT(LEFT('Anterior-TXT'!A1911,77),1),"")</f>
        <v/>
      </c>
      <c r="E1890" s="13" t="str">
        <f>IF('Anterior-TXT'!A1911&lt;&gt;"",IF(MOD(VALUE(LEFT(A1890,1)),2)=1,IF(D1890="D",C1890,-C1890),IF(D1890="C",C1890,-C1890)),"")</f>
        <v/>
      </c>
    </row>
    <row r="1891" spans="1:5" x14ac:dyDescent="0.2">
      <c r="A1891" s="11" t="str">
        <f>IF('Anterior-TXT'!A1912&lt;&gt;"",LEFT('Anterior-TXT'!A1912,15),"")</f>
        <v/>
      </c>
      <c r="B1891" s="11" t="str">
        <f>IF('Anterior-TXT'!A1912&lt;&gt;"",RIGHT(LEFT('Anterior-TXT'!A1912,51),34),"")</f>
        <v/>
      </c>
      <c r="C1891" s="12" t="str">
        <f>IF('Anterior-TXT'!A1912&lt;&gt;"",VALUE(RIGHT(LEFT('Anterior-TXT'!A1912,75),23)),"")</f>
        <v/>
      </c>
      <c r="D1891" s="11" t="str">
        <f>IF('Anterior-TXT'!A1912&lt;&gt;"",RIGHT(LEFT('Anterior-TXT'!A1912,77),1),"")</f>
        <v/>
      </c>
      <c r="E1891" s="13" t="str">
        <f>IF('Anterior-TXT'!A1912&lt;&gt;"",IF(MOD(VALUE(LEFT(A1891,1)),2)=1,IF(D1891="D",C1891,-C1891),IF(D1891="C",C1891,-C1891)),"")</f>
        <v/>
      </c>
    </row>
    <row r="1892" spans="1:5" x14ac:dyDescent="0.2">
      <c r="A1892" s="11" t="str">
        <f>IF('Anterior-TXT'!A1913&lt;&gt;"",LEFT('Anterior-TXT'!A1913,15),"")</f>
        <v/>
      </c>
      <c r="B1892" s="11" t="str">
        <f>IF('Anterior-TXT'!A1913&lt;&gt;"",RIGHT(LEFT('Anterior-TXT'!A1913,51),34),"")</f>
        <v/>
      </c>
      <c r="C1892" s="12" t="str">
        <f>IF('Anterior-TXT'!A1913&lt;&gt;"",VALUE(RIGHT(LEFT('Anterior-TXT'!A1913,75),23)),"")</f>
        <v/>
      </c>
      <c r="D1892" s="11" t="str">
        <f>IF('Anterior-TXT'!A1913&lt;&gt;"",RIGHT(LEFT('Anterior-TXT'!A1913,77),1),"")</f>
        <v/>
      </c>
      <c r="E1892" s="13" t="str">
        <f>IF('Anterior-TXT'!A1913&lt;&gt;"",IF(MOD(VALUE(LEFT(A1892,1)),2)=1,IF(D1892="D",C1892,-C1892),IF(D1892="C",C1892,-C1892)),"")</f>
        <v/>
      </c>
    </row>
    <row r="1893" spans="1:5" x14ac:dyDescent="0.2">
      <c r="A1893" s="11" t="str">
        <f>IF('Anterior-TXT'!A1914&lt;&gt;"",LEFT('Anterior-TXT'!A1914,15),"")</f>
        <v/>
      </c>
      <c r="B1893" s="11" t="str">
        <f>IF('Anterior-TXT'!A1914&lt;&gt;"",RIGHT(LEFT('Anterior-TXT'!A1914,51),34),"")</f>
        <v/>
      </c>
      <c r="C1893" s="12" t="str">
        <f>IF('Anterior-TXT'!A1914&lt;&gt;"",VALUE(RIGHT(LEFT('Anterior-TXT'!A1914,75),23)),"")</f>
        <v/>
      </c>
      <c r="D1893" s="11" t="str">
        <f>IF('Anterior-TXT'!A1914&lt;&gt;"",RIGHT(LEFT('Anterior-TXT'!A1914,77),1),"")</f>
        <v/>
      </c>
      <c r="E1893" s="13" t="str">
        <f>IF('Anterior-TXT'!A1914&lt;&gt;"",IF(MOD(VALUE(LEFT(A1893,1)),2)=1,IF(D1893="D",C1893,-C1893),IF(D1893="C",C1893,-C1893)),"")</f>
        <v/>
      </c>
    </row>
    <row r="1894" spans="1:5" x14ac:dyDescent="0.2">
      <c r="A1894" s="11" t="str">
        <f>IF('Anterior-TXT'!A1915&lt;&gt;"",LEFT('Anterior-TXT'!A1915,15),"")</f>
        <v/>
      </c>
      <c r="B1894" s="11" t="str">
        <f>IF('Anterior-TXT'!A1915&lt;&gt;"",RIGHT(LEFT('Anterior-TXT'!A1915,51),34),"")</f>
        <v/>
      </c>
      <c r="C1894" s="12" t="str">
        <f>IF('Anterior-TXT'!A1915&lt;&gt;"",VALUE(RIGHT(LEFT('Anterior-TXT'!A1915,75),23)),"")</f>
        <v/>
      </c>
      <c r="D1894" s="11" t="str">
        <f>IF('Anterior-TXT'!A1915&lt;&gt;"",RIGHT(LEFT('Anterior-TXT'!A1915,77),1),"")</f>
        <v/>
      </c>
      <c r="E1894" s="13" t="str">
        <f>IF('Anterior-TXT'!A1915&lt;&gt;"",IF(MOD(VALUE(LEFT(A1894,1)),2)=1,IF(D1894="D",C1894,-C1894),IF(D1894="C",C1894,-C1894)),"")</f>
        <v/>
      </c>
    </row>
    <row r="1895" spans="1:5" x14ac:dyDescent="0.2">
      <c r="A1895" s="11" t="str">
        <f>IF('Anterior-TXT'!A1916&lt;&gt;"",LEFT('Anterior-TXT'!A1916,15),"")</f>
        <v/>
      </c>
      <c r="B1895" s="11" t="str">
        <f>IF('Anterior-TXT'!A1916&lt;&gt;"",RIGHT(LEFT('Anterior-TXT'!A1916,51),34),"")</f>
        <v/>
      </c>
      <c r="C1895" s="12" t="str">
        <f>IF('Anterior-TXT'!A1916&lt;&gt;"",VALUE(RIGHT(LEFT('Anterior-TXT'!A1916,75),23)),"")</f>
        <v/>
      </c>
      <c r="D1895" s="11" t="str">
        <f>IF('Anterior-TXT'!A1916&lt;&gt;"",RIGHT(LEFT('Anterior-TXT'!A1916,77),1),"")</f>
        <v/>
      </c>
      <c r="E1895" s="13" t="str">
        <f>IF('Anterior-TXT'!A1916&lt;&gt;"",IF(MOD(VALUE(LEFT(A1895,1)),2)=1,IF(D1895="D",C1895,-C1895),IF(D1895="C",C1895,-C1895)),"")</f>
        <v/>
      </c>
    </row>
    <row r="1896" spans="1:5" x14ac:dyDescent="0.2">
      <c r="A1896" s="11" t="str">
        <f>IF('Anterior-TXT'!A1917&lt;&gt;"",LEFT('Anterior-TXT'!A1917,15),"")</f>
        <v/>
      </c>
      <c r="B1896" s="11" t="str">
        <f>IF('Anterior-TXT'!A1917&lt;&gt;"",RIGHT(LEFT('Anterior-TXT'!A1917,51),34),"")</f>
        <v/>
      </c>
      <c r="C1896" s="12" t="str">
        <f>IF('Anterior-TXT'!A1917&lt;&gt;"",VALUE(RIGHT(LEFT('Anterior-TXT'!A1917,75),23)),"")</f>
        <v/>
      </c>
      <c r="D1896" s="11" t="str">
        <f>IF('Anterior-TXT'!A1917&lt;&gt;"",RIGHT(LEFT('Anterior-TXT'!A1917,77),1),"")</f>
        <v/>
      </c>
      <c r="E1896" s="13" t="str">
        <f>IF('Anterior-TXT'!A1917&lt;&gt;"",IF(MOD(VALUE(LEFT(A1896,1)),2)=1,IF(D1896="D",C1896,-C1896),IF(D1896="C",C1896,-C1896)),"")</f>
        <v/>
      </c>
    </row>
    <row r="1897" spans="1:5" x14ac:dyDescent="0.2">
      <c r="A1897" s="11" t="str">
        <f>IF('Anterior-TXT'!A1918&lt;&gt;"",LEFT('Anterior-TXT'!A1918,15),"")</f>
        <v/>
      </c>
      <c r="B1897" s="11" t="str">
        <f>IF('Anterior-TXT'!A1918&lt;&gt;"",RIGHT(LEFT('Anterior-TXT'!A1918,51),34),"")</f>
        <v/>
      </c>
      <c r="C1897" s="12" t="str">
        <f>IF('Anterior-TXT'!A1918&lt;&gt;"",VALUE(RIGHT(LEFT('Anterior-TXT'!A1918,75),23)),"")</f>
        <v/>
      </c>
      <c r="D1897" s="11" t="str">
        <f>IF('Anterior-TXT'!A1918&lt;&gt;"",RIGHT(LEFT('Anterior-TXT'!A1918,77),1),"")</f>
        <v/>
      </c>
      <c r="E1897" s="13" t="str">
        <f>IF('Anterior-TXT'!A1918&lt;&gt;"",IF(MOD(VALUE(LEFT(A1897,1)),2)=1,IF(D1897="D",C1897,-C1897),IF(D1897="C",C1897,-C1897)),"")</f>
        <v/>
      </c>
    </row>
    <row r="1898" spans="1:5" x14ac:dyDescent="0.2">
      <c r="A1898" s="11" t="str">
        <f>IF('Anterior-TXT'!A1919&lt;&gt;"",LEFT('Anterior-TXT'!A1919,15),"")</f>
        <v/>
      </c>
      <c r="B1898" s="11" t="str">
        <f>IF('Anterior-TXT'!A1919&lt;&gt;"",RIGHT(LEFT('Anterior-TXT'!A1919,51),34),"")</f>
        <v/>
      </c>
      <c r="C1898" s="12" t="str">
        <f>IF('Anterior-TXT'!A1919&lt;&gt;"",VALUE(RIGHT(LEFT('Anterior-TXT'!A1919,75),23)),"")</f>
        <v/>
      </c>
      <c r="D1898" s="11" t="str">
        <f>IF('Anterior-TXT'!A1919&lt;&gt;"",RIGHT(LEFT('Anterior-TXT'!A1919,77),1),"")</f>
        <v/>
      </c>
      <c r="E1898" s="13" t="str">
        <f>IF('Anterior-TXT'!A1919&lt;&gt;"",IF(MOD(VALUE(LEFT(A1898,1)),2)=1,IF(D1898="D",C1898,-C1898),IF(D1898="C",C1898,-C1898)),"")</f>
        <v/>
      </c>
    </row>
    <row r="1899" spans="1:5" x14ac:dyDescent="0.2">
      <c r="A1899" s="11" t="str">
        <f>IF('Anterior-TXT'!A1920&lt;&gt;"",LEFT('Anterior-TXT'!A1920,15),"")</f>
        <v/>
      </c>
      <c r="B1899" s="11" t="str">
        <f>IF('Anterior-TXT'!A1920&lt;&gt;"",RIGHT(LEFT('Anterior-TXT'!A1920,51),34),"")</f>
        <v/>
      </c>
      <c r="C1899" s="12" t="str">
        <f>IF('Anterior-TXT'!A1920&lt;&gt;"",VALUE(RIGHT(LEFT('Anterior-TXT'!A1920,75),23)),"")</f>
        <v/>
      </c>
      <c r="D1899" s="11" t="str">
        <f>IF('Anterior-TXT'!A1920&lt;&gt;"",RIGHT(LEFT('Anterior-TXT'!A1920,77),1),"")</f>
        <v/>
      </c>
      <c r="E1899" s="13" t="str">
        <f>IF('Anterior-TXT'!A1920&lt;&gt;"",IF(MOD(VALUE(LEFT(A1899,1)),2)=1,IF(D1899="D",C1899,-C1899),IF(D1899="C",C1899,-C1899)),"")</f>
        <v/>
      </c>
    </row>
    <row r="1900" spans="1:5" x14ac:dyDescent="0.2">
      <c r="A1900" s="11" t="str">
        <f>IF('Anterior-TXT'!A1921&lt;&gt;"",LEFT('Anterior-TXT'!A1921,15),"")</f>
        <v/>
      </c>
      <c r="B1900" s="11" t="str">
        <f>IF('Anterior-TXT'!A1921&lt;&gt;"",RIGHT(LEFT('Anterior-TXT'!A1921,51),34),"")</f>
        <v/>
      </c>
      <c r="C1900" s="12" t="str">
        <f>IF('Anterior-TXT'!A1921&lt;&gt;"",VALUE(RIGHT(LEFT('Anterior-TXT'!A1921,75),23)),"")</f>
        <v/>
      </c>
      <c r="D1900" s="11" t="str">
        <f>IF('Anterior-TXT'!A1921&lt;&gt;"",RIGHT(LEFT('Anterior-TXT'!A1921,77),1),"")</f>
        <v/>
      </c>
      <c r="E1900" s="13" t="str">
        <f>IF('Anterior-TXT'!A1921&lt;&gt;"",IF(MOD(VALUE(LEFT(A1900,1)),2)=1,IF(D1900="D",C1900,-C1900),IF(D1900="C",C1900,-C1900)),"")</f>
        <v/>
      </c>
    </row>
    <row r="1901" spans="1:5" x14ac:dyDescent="0.2">
      <c r="A1901" s="11" t="str">
        <f>IF('Anterior-TXT'!A1922&lt;&gt;"",LEFT('Anterior-TXT'!A1922,15),"")</f>
        <v/>
      </c>
      <c r="B1901" s="11" t="str">
        <f>IF('Anterior-TXT'!A1922&lt;&gt;"",RIGHT(LEFT('Anterior-TXT'!A1922,51),34),"")</f>
        <v/>
      </c>
      <c r="C1901" s="12" t="str">
        <f>IF('Anterior-TXT'!A1922&lt;&gt;"",VALUE(RIGHT(LEFT('Anterior-TXT'!A1922,75),23)),"")</f>
        <v/>
      </c>
      <c r="D1901" s="11" t="str">
        <f>IF('Anterior-TXT'!A1922&lt;&gt;"",RIGHT(LEFT('Anterior-TXT'!A1922,77),1),"")</f>
        <v/>
      </c>
      <c r="E1901" s="13" t="str">
        <f>IF('Anterior-TXT'!A1922&lt;&gt;"",IF(MOD(VALUE(LEFT(A1901,1)),2)=1,IF(D1901="D",C1901,-C1901),IF(D1901="C",C1901,-C1901)),"")</f>
        <v/>
      </c>
    </row>
    <row r="1902" spans="1:5" x14ac:dyDescent="0.2">
      <c r="A1902" s="11" t="str">
        <f>IF('Anterior-TXT'!A1923&lt;&gt;"",LEFT('Anterior-TXT'!A1923,15),"")</f>
        <v/>
      </c>
      <c r="B1902" s="11" t="str">
        <f>IF('Anterior-TXT'!A1923&lt;&gt;"",RIGHT(LEFT('Anterior-TXT'!A1923,51),34),"")</f>
        <v/>
      </c>
      <c r="C1902" s="12" t="str">
        <f>IF('Anterior-TXT'!A1923&lt;&gt;"",VALUE(RIGHT(LEFT('Anterior-TXT'!A1923,75),23)),"")</f>
        <v/>
      </c>
      <c r="D1902" s="11" t="str">
        <f>IF('Anterior-TXT'!A1923&lt;&gt;"",RIGHT(LEFT('Anterior-TXT'!A1923,77),1),"")</f>
        <v/>
      </c>
      <c r="E1902" s="13" t="str">
        <f>IF('Anterior-TXT'!A1923&lt;&gt;"",IF(MOD(VALUE(LEFT(A1902,1)),2)=1,IF(D1902="D",C1902,-C1902),IF(D1902="C",C1902,-C1902)),"")</f>
        <v/>
      </c>
    </row>
    <row r="1903" spans="1:5" x14ac:dyDescent="0.2">
      <c r="A1903" s="11" t="str">
        <f>IF('Anterior-TXT'!A1924&lt;&gt;"",LEFT('Anterior-TXT'!A1924,15),"")</f>
        <v/>
      </c>
      <c r="B1903" s="11" t="str">
        <f>IF('Anterior-TXT'!A1924&lt;&gt;"",RIGHT(LEFT('Anterior-TXT'!A1924,51),34),"")</f>
        <v/>
      </c>
      <c r="C1903" s="12" t="str">
        <f>IF('Anterior-TXT'!A1924&lt;&gt;"",VALUE(RIGHT(LEFT('Anterior-TXT'!A1924,75),23)),"")</f>
        <v/>
      </c>
      <c r="D1903" s="11" t="str">
        <f>IF('Anterior-TXT'!A1924&lt;&gt;"",RIGHT(LEFT('Anterior-TXT'!A1924,77),1),"")</f>
        <v/>
      </c>
      <c r="E1903" s="13" t="str">
        <f>IF('Anterior-TXT'!A1924&lt;&gt;"",IF(MOD(VALUE(LEFT(A1903,1)),2)=1,IF(D1903="D",C1903,-C1903),IF(D1903="C",C1903,-C1903)),"")</f>
        <v/>
      </c>
    </row>
    <row r="1904" spans="1:5" x14ac:dyDescent="0.2">
      <c r="A1904" s="11" t="str">
        <f>IF('Anterior-TXT'!A1925&lt;&gt;"",LEFT('Anterior-TXT'!A1925,15),"")</f>
        <v/>
      </c>
      <c r="B1904" s="11" t="str">
        <f>IF('Anterior-TXT'!A1925&lt;&gt;"",RIGHT(LEFT('Anterior-TXT'!A1925,51),34),"")</f>
        <v/>
      </c>
      <c r="C1904" s="12" t="str">
        <f>IF('Anterior-TXT'!A1925&lt;&gt;"",VALUE(RIGHT(LEFT('Anterior-TXT'!A1925,75),23)),"")</f>
        <v/>
      </c>
      <c r="D1904" s="11" t="str">
        <f>IF('Anterior-TXT'!A1925&lt;&gt;"",RIGHT(LEFT('Anterior-TXT'!A1925,77),1),"")</f>
        <v/>
      </c>
      <c r="E1904" s="13" t="str">
        <f>IF('Anterior-TXT'!A1925&lt;&gt;"",IF(MOD(VALUE(LEFT(A1904,1)),2)=1,IF(D1904="D",C1904,-C1904),IF(D1904="C",C1904,-C1904)),"")</f>
        <v/>
      </c>
    </row>
    <row r="1905" spans="1:5" x14ac:dyDescent="0.2">
      <c r="A1905" s="11" t="str">
        <f>IF('Anterior-TXT'!A1926&lt;&gt;"",LEFT('Anterior-TXT'!A1926,15),"")</f>
        <v/>
      </c>
      <c r="B1905" s="11" t="str">
        <f>IF('Anterior-TXT'!A1926&lt;&gt;"",RIGHT(LEFT('Anterior-TXT'!A1926,51),34),"")</f>
        <v/>
      </c>
      <c r="C1905" s="12" t="str">
        <f>IF('Anterior-TXT'!A1926&lt;&gt;"",VALUE(RIGHT(LEFT('Anterior-TXT'!A1926,75),23)),"")</f>
        <v/>
      </c>
      <c r="D1905" s="11" t="str">
        <f>IF('Anterior-TXT'!A1926&lt;&gt;"",RIGHT(LEFT('Anterior-TXT'!A1926,77),1),"")</f>
        <v/>
      </c>
      <c r="E1905" s="13" t="str">
        <f>IF('Anterior-TXT'!A1926&lt;&gt;"",IF(MOD(VALUE(LEFT(A1905,1)),2)=1,IF(D1905="D",C1905,-C1905),IF(D1905="C",C1905,-C1905)),"")</f>
        <v/>
      </c>
    </row>
    <row r="1906" spans="1:5" x14ac:dyDescent="0.2">
      <c r="A1906" s="11" t="str">
        <f>IF('Anterior-TXT'!A1927&lt;&gt;"",LEFT('Anterior-TXT'!A1927,15),"")</f>
        <v/>
      </c>
      <c r="B1906" s="11" t="str">
        <f>IF('Anterior-TXT'!A1927&lt;&gt;"",RIGHT(LEFT('Anterior-TXT'!A1927,51),34),"")</f>
        <v/>
      </c>
      <c r="C1906" s="12" t="str">
        <f>IF('Anterior-TXT'!A1927&lt;&gt;"",VALUE(RIGHT(LEFT('Anterior-TXT'!A1927,75),23)),"")</f>
        <v/>
      </c>
      <c r="D1906" s="11" t="str">
        <f>IF('Anterior-TXT'!A1927&lt;&gt;"",RIGHT(LEFT('Anterior-TXT'!A1927,77),1),"")</f>
        <v/>
      </c>
      <c r="E1906" s="13" t="str">
        <f>IF('Anterior-TXT'!A1927&lt;&gt;"",IF(MOD(VALUE(LEFT(A1906,1)),2)=1,IF(D1906="D",C1906,-C1906),IF(D1906="C",C1906,-C1906)),"")</f>
        <v/>
      </c>
    </row>
    <row r="1907" spans="1:5" x14ac:dyDescent="0.2">
      <c r="A1907" s="11" t="str">
        <f>IF('Anterior-TXT'!A1928&lt;&gt;"",LEFT('Anterior-TXT'!A1928,15),"")</f>
        <v/>
      </c>
      <c r="B1907" s="11" t="str">
        <f>IF('Anterior-TXT'!A1928&lt;&gt;"",RIGHT(LEFT('Anterior-TXT'!A1928,51),34),"")</f>
        <v/>
      </c>
      <c r="C1907" s="12" t="str">
        <f>IF('Anterior-TXT'!A1928&lt;&gt;"",VALUE(RIGHT(LEFT('Anterior-TXT'!A1928,75),23)),"")</f>
        <v/>
      </c>
      <c r="D1907" s="11" t="str">
        <f>IF('Anterior-TXT'!A1928&lt;&gt;"",RIGHT(LEFT('Anterior-TXT'!A1928,77),1),"")</f>
        <v/>
      </c>
      <c r="E1907" s="13" t="str">
        <f>IF('Anterior-TXT'!A1928&lt;&gt;"",IF(MOD(VALUE(LEFT(A1907,1)),2)=1,IF(D1907="D",C1907,-C1907),IF(D1907="C",C1907,-C1907)),"")</f>
        <v/>
      </c>
    </row>
    <row r="1908" spans="1:5" x14ac:dyDescent="0.2">
      <c r="A1908" s="11" t="str">
        <f>IF('Anterior-TXT'!A1929&lt;&gt;"",LEFT('Anterior-TXT'!A1929,15),"")</f>
        <v/>
      </c>
      <c r="B1908" s="11" t="str">
        <f>IF('Anterior-TXT'!A1929&lt;&gt;"",RIGHT(LEFT('Anterior-TXT'!A1929,51),34),"")</f>
        <v/>
      </c>
      <c r="C1908" s="12" t="str">
        <f>IF('Anterior-TXT'!A1929&lt;&gt;"",VALUE(RIGHT(LEFT('Anterior-TXT'!A1929,75),23)),"")</f>
        <v/>
      </c>
      <c r="D1908" s="11" t="str">
        <f>IF('Anterior-TXT'!A1929&lt;&gt;"",RIGHT(LEFT('Anterior-TXT'!A1929,77),1),"")</f>
        <v/>
      </c>
      <c r="E1908" s="13" t="str">
        <f>IF('Anterior-TXT'!A1929&lt;&gt;"",IF(MOD(VALUE(LEFT(A1908,1)),2)=1,IF(D1908="D",C1908,-C1908),IF(D1908="C",C1908,-C1908)),"")</f>
        <v/>
      </c>
    </row>
    <row r="1909" spans="1:5" x14ac:dyDescent="0.2">
      <c r="A1909" s="11" t="str">
        <f>IF('Anterior-TXT'!A1930&lt;&gt;"",LEFT('Anterior-TXT'!A1930,15),"")</f>
        <v/>
      </c>
      <c r="B1909" s="11" t="str">
        <f>IF('Anterior-TXT'!A1930&lt;&gt;"",RIGHT(LEFT('Anterior-TXT'!A1930,51),34),"")</f>
        <v/>
      </c>
      <c r="C1909" s="12" t="str">
        <f>IF('Anterior-TXT'!A1930&lt;&gt;"",VALUE(RIGHT(LEFT('Anterior-TXT'!A1930,75),23)),"")</f>
        <v/>
      </c>
      <c r="D1909" s="11" t="str">
        <f>IF('Anterior-TXT'!A1930&lt;&gt;"",RIGHT(LEFT('Anterior-TXT'!A1930,77),1),"")</f>
        <v/>
      </c>
      <c r="E1909" s="13" t="str">
        <f>IF('Anterior-TXT'!A1930&lt;&gt;"",IF(MOD(VALUE(LEFT(A1909,1)),2)=1,IF(D1909="D",C1909,-C1909),IF(D1909="C",C1909,-C1909)),"")</f>
        <v/>
      </c>
    </row>
    <row r="1910" spans="1:5" x14ac:dyDescent="0.2">
      <c r="A1910" s="11" t="str">
        <f>IF('Anterior-TXT'!A1931&lt;&gt;"",LEFT('Anterior-TXT'!A1931,15),"")</f>
        <v/>
      </c>
      <c r="B1910" s="11" t="str">
        <f>IF('Anterior-TXT'!A1931&lt;&gt;"",RIGHT(LEFT('Anterior-TXT'!A1931,51),34),"")</f>
        <v/>
      </c>
      <c r="C1910" s="12" t="str">
        <f>IF('Anterior-TXT'!A1931&lt;&gt;"",VALUE(RIGHT(LEFT('Anterior-TXT'!A1931,75),23)),"")</f>
        <v/>
      </c>
      <c r="D1910" s="11" t="str">
        <f>IF('Anterior-TXT'!A1931&lt;&gt;"",RIGHT(LEFT('Anterior-TXT'!A1931,77),1),"")</f>
        <v/>
      </c>
      <c r="E1910" s="13" t="str">
        <f>IF('Anterior-TXT'!A1931&lt;&gt;"",IF(MOD(VALUE(LEFT(A1910,1)),2)=1,IF(D1910="D",C1910,-C1910),IF(D1910="C",C1910,-C1910)),"")</f>
        <v/>
      </c>
    </row>
    <row r="1911" spans="1:5" x14ac:dyDescent="0.2">
      <c r="A1911" s="11" t="str">
        <f>IF('Anterior-TXT'!A1932&lt;&gt;"",LEFT('Anterior-TXT'!A1932,15),"")</f>
        <v/>
      </c>
      <c r="B1911" s="11" t="str">
        <f>IF('Anterior-TXT'!A1932&lt;&gt;"",RIGHT(LEFT('Anterior-TXT'!A1932,51),34),"")</f>
        <v/>
      </c>
      <c r="C1911" s="12" t="str">
        <f>IF('Anterior-TXT'!A1932&lt;&gt;"",VALUE(RIGHT(LEFT('Anterior-TXT'!A1932,75),23)),"")</f>
        <v/>
      </c>
      <c r="D1911" s="11" t="str">
        <f>IF('Anterior-TXT'!A1932&lt;&gt;"",RIGHT(LEFT('Anterior-TXT'!A1932,77),1),"")</f>
        <v/>
      </c>
      <c r="E1911" s="13" t="str">
        <f>IF('Anterior-TXT'!A1932&lt;&gt;"",IF(MOD(VALUE(LEFT(A1911,1)),2)=1,IF(D1911="D",C1911,-C1911),IF(D1911="C",C1911,-C1911)),"")</f>
        <v/>
      </c>
    </row>
    <row r="1912" spans="1:5" x14ac:dyDescent="0.2">
      <c r="A1912" s="11" t="str">
        <f>IF('Anterior-TXT'!A1933&lt;&gt;"",LEFT('Anterior-TXT'!A1933,15),"")</f>
        <v/>
      </c>
      <c r="B1912" s="11" t="str">
        <f>IF('Anterior-TXT'!A1933&lt;&gt;"",RIGHT(LEFT('Anterior-TXT'!A1933,51),34),"")</f>
        <v/>
      </c>
      <c r="C1912" s="12" t="str">
        <f>IF('Anterior-TXT'!A1933&lt;&gt;"",VALUE(RIGHT(LEFT('Anterior-TXT'!A1933,75),23)),"")</f>
        <v/>
      </c>
      <c r="D1912" s="11" t="str">
        <f>IF('Anterior-TXT'!A1933&lt;&gt;"",RIGHT(LEFT('Anterior-TXT'!A1933,77),1),"")</f>
        <v/>
      </c>
      <c r="E1912" s="13" t="str">
        <f>IF('Anterior-TXT'!A1933&lt;&gt;"",IF(MOD(VALUE(LEFT(A1912,1)),2)=1,IF(D1912="D",C1912,-C1912),IF(D1912="C",C1912,-C1912)),"")</f>
        <v/>
      </c>
    </row>
    <row r="1913" spans="1:5" x14ac:dyDescent="0.2">
      <c r="A1913" s="11" t="str">
        <f>IF('Anterior-TXT'!A1934&lt;&gt;"",LEFT('Anterior-TXT'!A1934,15),"")</f>
        <v/>
      </c>
      <c r="B1913" s="11" t="str">
        <f>IF('Anterior-TXT'!A1934&lt;&gt;"",RIGHT(LEFT('Anterior-TXT'!A1934,51),34),"")</f>
        <v/>
      </c>
      <c r="C1913" s="12" t="str">
        <f>IF('Anterior-TXT'!A1934&lt;&gt;"",VALUE(RIGHT(LEFT('Anterior-TXT'!A1934,75),23)),"")</f>
        <v/>
      </c>
      <c r="D1913" s="11" t="str">
        <f>IF('Anterior-TXT'!A1934&lt;&gt;"",RIGHT(LEFT('Anterior-TXT'!A1934,77),1),"")</f>
        <v/>
      </c>
      <c r="E1913" s="13" t="str">
        <f>IF('Anterior-TXT'!A1934&lt;&gt;"",IF(MOD(VALUE(LEFT(A1913,1)),2)=1,IF(D1913="D",C1913,-C1913),IF(D1913="C",C1913,-C1913)),"")</f>
        <v/>
      </c>
    </row>
    <row r="1914" spans="1:5" x14ac:dyDescent="0.2">
      <c r="A1914" s="11" t="str">
        <f>IF('Anterior-TXT'!A1935&lt;&gt;"",LEFT('Anterior-TXT'!A1935,15),"")</f>
        <v/>
      </c>
      <c r="B1914" s="11" t="str">
        <f>IF('Anterior-TXT'!A1935&lt;&gt;"",RIGHT(LEFT('Anterior-TXT'!A1935,51),34),"")</f>
        <v/>
      </c>
      <c r="C1914" s="12" t="str">
        <f>IF('Anterior-TXT'!A1935&lt;&gt;"",VALUE(RIGHT(LEFT('Anterior-TXT'!A1935,75),23)),"")</f>
        <v/>
      </c>
      <c r="D1914" s="11" t="str">
        <f>IF('Anterior-TXT'!A1935&lt;&gt;"",RIGHT(LEFT('Anterior-TXT'!A1935,77),1),"")</f>
        <v/>
      </c>
      <c r="E1914" s="13" t="str">
        <f>IF('Anterior-TXT'!A1935&lt;&gt;"",IF(MOD(VALUE(LEFT(A1914,1)),2)=1,IF(D1914="D",C1914,-C1914),IF(D1914="C",C1914,-C1914)),"")</f>
        <v/>
      </c>
    </row>
    <row r="1915" spans="1:5" x14ac:dyDescent="0.2">
      <c r="A1915" s="11" t="str">
        <f>IF('Anterior-TXT'!A1936&lt;&gt;"",LEFT('Anterior-TXT'!A1936,15),"")</f>
        <v/>
      </c>
      <c r="B1915" s="11" t="str">
        <f>IF('Anterior-TXT'!A1936&lt;&gt;"",RIGHT(LEFT('Anterior-TXT'!A1936,51),34),"")</f>
        <v/>
      </c>
      <c r="C1915" s="12" t="str">
        <f>IF('Anterior-TXT'!A1936&lt;&gt;"",VALUE(RIGHT(LEFT('Anterior-TXT'!A1936,75),23)),"")</f>
        <v/>
      </c>
      <c r="D1915" s="11" t="str">
        <f>IF('Anterior-TXT'!A1936&lt;&gt;"",RIGHT(LEFT('Anterior-TXT'!A1936,77),1),"")</f>
        <v/>
      </c>
      <c r="E1915" s="13" t="str">
        <f>IF('Anterior-TXT'!A1936&lt;&gt;"",IF(MOD(VALUE(LEFT(A1915,1)),2)=1,IF(D1915="D",C1915,-C1915),IF(D1915="C",C1915,-C1915)),"")</f>
        <v/>
      </c>
    </row>
    <row r="1916" spans="1:5" x14ac:dyDescent="0.2">
      <c r="A1916" s="11" t="str">
        <f>IF('Anterior-TXT'!A1937&lt;&gt;"",LEFT('Anterior-TXT'!A1937,15),"")</f>
        <v/>
      </c>
      <c r="B1916" s="11" t="str">
        <f>IF('Anterior-TXT'!A1937&lt;&gt;"",RIGHT(LEFT('Anterior-TXT'!A1937,51),34),"")</f>
        <v/>
      </c>
      <c r="C1916" s="12" t="str">
        <f>IF('Anterior-TXT'!A1937&lt;&gt;"",VALUE(RIGHT(LEFT('Anterior-TXT'!A1937,75),23)),"")</f>
        <v/>
      </c>
      <c r="D1916" s="11" t="str">
        <f>IF('Anterior-TXT'!A1937&lt;&gt;"",RIGHT(LEFT('Anterior-TXT'!A1937,77),1),"")</f>
        <v/>
      </c>
      <c r="E1916" s="13" t="str">
        <f>IF('Anterior-TXT'!A1937&lt;&gt;"",IF(MOD(VALUE(LEFT(A1916,1)),2)=1,IF(D1916="D",C1916,-C1916),IF(D1916="C",C1916,-C1916)),"")</f>
        <v/>
      </c>
    </row>
    <row r="1917" spans="1:5" x14ac:dyDescent="0.2">
      <c r="A1917" s="11" t="str">
        <f>IF('Anterior-TXT'!A1938&lt;&gt;"",LEFT('Anterior-TXT'!A1938,15),"")</f>
        <v/>
      </c>
      <c r="B1917" s="11" t="str">
        <f>IF('Anterior-TXT'!A1938&lt;&gt;"",RIGHT(LEFT('Anterior-TXT'!A1938,51),34),"")</f>
        <v/>
      </c>
      <c r="C1917" s="12" t="str">
        <f>IF('Anterior-TXT'!A1938&lt;&gt;"",VALUE(RIGHT(LEFT('Anterior-TXT'!A1938,75),23)),"")</f>
        <v/>
      </c>
      <c r="D1917" s="11" t="str">
        <f>IF('Anterior-TXT'!A1938&lt;&gt;"",RIGHT(LEFT('Anterior-TXT'!A1938,77),1),"")</f>
        <v/>
      </c>
      <c r="E1917" s="13" t="str">
        <f>IF('Anterior-TXT'!A1938&lt;&gt;"",IF(MOD(VALUE(LEFT(A1917,1)),2)=1,IF(D1917="D",C1917,-C1917),IF(D1917="C",C1917,-C1917)),"")</f>
        <v/>
      </c>
    </row>
    <row r="1918" spans="1:5" x14ac:dyDescent="0.2">
      <c r="A1918" s="11" t="str">
        <f>IF('Anterior-TXT'!A1939&lt;&gt;"",LEFT('Anterior-TXT'!A1939,15),"")</f>
        <v/>
      </c>
      <c r="B1918" s="11" t="str">
        <f>IF('Anterior-TXT'!A1939&lt;&gt;"",RIGHT(LEFT('Anterior-TXT'!A1939,51),34),"")</f>
        <v/>
      </c>
      <c r="C1918" s="12" t="str">
        <f>IF('Anterior-TXT'!A1939&lt;&gt;"",VALUE(RIGHT(LEFT('Anterior-TXT'!A1939,75),23)),"")</f>
        <v/>
      </c>
      <c r="D1918" s="11" t="str">
        <f>IF('Anterior-TXT'!A1939&lt;&gt;"",RIGHT(LEFT('Anterior-TXT'!A1939,77),1),"")</f>
        <v/>
      </c>
      <c r="E1918" s="13" t="str">
        <f>IF('Anterior-TXT'!A1939&lt;&gt;"",IF(MOD(VALUE(LEFT(A1918,1)),2)=1,IF(D1918="D",C1918,-C1918),IF(D1918="C",C1918,-C1918)),"")</f>
        <v/>
      </c>
    </row>
    <row r="1919" spans="1:5" x14ac:dyDescent="0.2">
      <c r="A1919" s="11" t="str">
        <f>IF('Anterior-TXT'!A1940&lt;&gt;"",LEFT('Anterior-TXT'!A1940,15),"")</f>
        <v/>
      </c>
      <c r="B1919" s="11" t="str">
        <f>IF('Anterior-TXT'!A1940&lt;&gt;"",RIGHT(LEFT('Anterior-TXT'!A1940,51),34),"")</f>
        <v/>
      </c>
      <c r="C1919" s="12" t="str">
        <f>IF('Anterior-TXT'!A1940&lt;&gt;"",VALUE(RIGHT(LEFT('Anterior-TXT'!A1940,75),23)),"")</f>
        <v/>
      </c>
      <c r="D1919" s="11" t="str">
        <f>IF('Anterior-TXT'!A1940&lt;&gt;"",RIGHT(LEFT('Anterior-TXT'!A1940,77),1),"")</f>
        <v/>
      </c>
      <c r="E1919" s="13" t="str">
        <f>IF('Anterior-TXT'!A1940&lt;&gt;"",IF(MOD(VALUE(LEFT(A1919,1)),2)=1,IF(D1919="D",C1919,-C1919),IF(D1919="C",C1919,-C1919)),"")</f>
        <v/>
      </c>
    </row>
    <row r="1920" spans="1:5" x14ac:dyDescent="0.2">
      <c r="A1920" s="11" t="str">
        <f>IF('Anterior-TXT'!A1941&lt;&gt;"",LEFT('Anterior-TXT'!A1941,15),"")</f>
        <v/>
      </c>
      <c r="B1920" s="11" t="str">
        <f>IF('Anterior-TXT'!A1941&lt;&gt;"",RIGHT(LEFT('Anterior-TXT'!A1941,51),34),"")</f>
        <v/>
      </c>
      <c r="C1920" s="12" t="str">
        <f>IF('Anterior-TXT'!A1941&lt;&gt;"",VALUE(RIGHT(LEFT('Anterior-TXT'!A1941,75),23)),"")</f>
        <v/>
      </c>
      <c r="D1920" s="11" t="str">
        <f>IF('Anterior-TXT'!A1941&lt;&gt;"",RIGHT(LEFT('Anterior-TXT'!A1941,77),1),"")</f>
        <v/>
      </c>
      <c r="E1920" s="13" t="str">
        <f>IF('Anterior-TXT'!A1941&lt;&gt;"",IF(MOD(VALUE(LEFT(A1920,1)),2)=1,IF(D1920="D",C1920,-C1920),IF(D1920="C",C1920,-C1920)),"")</f>
        <v/>
      </c>
    </row>
    <row r="1921" spans="1:5" x14ac:dyDescent="0.2">
      <c r="A1921" s="11" t="str">
        <f>IF('Anterior-TXT'!A1942&lt;&gt;"",LEFT('Anterior-TXT'!A1942,15),"")</f>
        <v/>
      </c>
      <c r="B1921" s="11" t="str">
        <f>IF('Anterior-TXT'!A1942&lt;&gt;"",RIGHT(LEFT('Anterior-TXT'!A1942,51),34),"")</f>
        <v/>
      </c>
      <c r="C1921" s="12" t="str">
        <f>IF('Anterior-TXT'!A1942&lt;&gt;"",VALUE(RIGHT(LEFT('Anterior-TXT'!A1942,75),23)),"")</f>
        <v/>
      </c>
      <c r="D1921" s="11" t="str">
        <f>IF('Anterior-TXT'!A1942&lt;&gt;"",RIGHT(LEFT('Anterior-TXT'!A1942,77),1),"")</f>
        <v/>
      </c>
      <c r="E1921" s="13" t="str">
        <f>IF('Anterior-TXT'!A1942&lt;&gt;"",IF(MOD(VALUE(LEFT(A1921,1)),2)=1,IF(D1921="D",C1921,-C1921),IF(D1921="C",C1921,-C1921)),"")</f>
        <v/>
      </c>
    </row>
    <row r="1922" spans="1:5" x14ac:dyDescent="0.2">
      <c r="A1922" s="11" t="str">
        <f>IF('Anterior-TXT'!A1943&lt;&gt;"",LEFT('Anterior-TXT'!A1943,15),"")</f>
        <v/>
      </c>
      <c r="B1922" s="11" t="str">
        <f>IF('Anterior-TXT'!A1943&lt;&gt;"",RIGHT(LEFT('Anterior-TXT'!A1943,51),34),"")</f>
        <v/>
      </c>
      <c r="C1922" s="12" t="str">
        <f>IF('Anterior-TXT'!A1943&lt;&gt;"",VALUE(RIGHT(LEFT('Anterior-TXT'!A1943,75),23)),"")</f>
        <v/>
      </c>
      <c r="D1922" s="11" t="str">
        <f>IF('Anterior-TXT'!A1943&lt;&gt;"",RIGHT(LEFT('Anterior-TXT'!A1943,77),1),"")</f>
        <v/>
      </c>
      <c r="E1922" s="13" t="str">
        <f>IF('Anterior-TXT'!A1943&lt;&gt;"",IF(MOD(VALUE(LEFT(A1922,1)),2)=1,IF(D1922="D",C1922,-C1922),IF(D1922="C",C1922,-C1922)),"")</f>
        <v/>
      </c>
    </row>
    <row r="1923" spans="1:5" x14ac:dyDescent="0.2">
      <c r="A1923" s="11" t="str">
        <f>IF('Anterior-TXT'!A1944&lt;&gt;"",LEFT('Anterior-TXT'!A1944,15),"")</f>
        <v/>
      </c>
      <c r="B1923" s="11" t="str">
        <f>IF('Anterior-TXT'!A1944&lt;&gt;"",RIGHT(LEFT('Anterior-TXT'!A1944,51),34),"")</f>
        <v/>
      </c>
      <c r="C1923" s="12" t="str">
        <f>IF('Anterior-TXT'!A1944&lt;&gt;"",VALUE(RIGHT(LEFT('Anterior-TXT'!A1944,75),23)),"")</f>
        <v/>
      </c>
      <c r="D1923" s="11" t="str">
        <f>IF('Anterior-TXT'!A1944&lt;&gt;"",RIGHT(LEFT('Anterior-TXT'!A1944,77),1),"")</f>
        <v/>
      </c>
      <c r="E1923" s="13" t="str">
        <f>IF('Anterior-TXT'!A1944&lt;&gt;"",IF(MOD(VALUE(LEFT(A1923,1)),2)=1,IF(D1923="D",C1923,-C1923),IF(D1923="C",C1923,-C1923)),"")</f>
        <v/>
      </c>
    </row>
    <row r="1924" spans="1:5" x14ac:dyDescent="0.2">
      <c r="A1924" s="11" t="str">
        <f>IF('Anterior-TXT'!A1945&lt;&gt;"",LEFT('Anterior-TXT'!A1945,15),"")</f>
        <v/>
      </c>
      <c r="B1924" s="11" t="str">
        <f>IF('Anterior-TXT'!A1945&lt;&gt;"",RIGHT(LEFT('Anterior-TXT'!A1945,51),34),"")</f>
        <v/>
      </c>
      <c r="C1924" s="12" t="str">
        <f>IF('Anterior-TXT'!A1945&lt;&gt;"",VALUE(RIGHT(LEFT('Anterior-TXT'!A1945,75),23)),"")</f>
        <v/>
      </c>
      <c r="D1924" s="11" t="str">
        <f>IF('Anterior-TXT'!A1945&lt;&gt;"",RIGHT(LEFT('Anterior-TXT'!A1945,77),1),"")</f>
        <v/>
      </c>
      <c r="E1924" s="13" t="str">
        <f>IF('Anterior-TXT'!A1945&lt;&gt;"",IF(MOD(VALUE(LEFT(A1924,1)),2)=1,IF(D1924="D",C1924,-C1924),IF(D1924="C",C1924,-C1924)),"")</f>
        <v/>
      </c>
    </row>
    <row r="1925" spans="1:5" x14ac:dyDescent="0.2">
      <c r="A1925" s="11" t="str">
        <f>IF('Anterior-TXT'!A1946&lt;&gt;"",LEFT('Anterior-TXT'!A1946,15),"")</f>
        <v/>
      </c>
      <c r="B1925" s="11" t="str">
        <f>IF('Anterior-TXT'!A1946&lt;&gt;"",RIGHT(LEFT('Anterior-TXT'!A1946,51),34),"")</f>
        <v/>
      </c>
      <c r="C1925" s="12" t="str">
        <f>IF('Anterior-TXT'!A1946&lt;&gt;"",VALUE(RIGHT(LEFT('Anterior-TXT'!A1946,75),23)),"")</f>
        <v/>
      </c>
      <c r="D1925" s="11" t="str">
        <f>IF('Anterior-TXT'!A1946&lt;&gt;"",RIGHT(LEFT('Anterior-TXT'!A1946,77),1),"")</f>
        <v/>
      </c>
      <c r="E1925" s="13" t="str">
        <f>IF('Anterior-TXT'!A1946&lt;&gt;"",IF(MOD(VALUE(LEFT(A1925,1)),2)=1,IF(D1925="D",C1925,-C1925),IF(D1925="C",C1925,-C1925)),"")</f>
        <v/>
      </c>
    </row>
    <row r="1926" spans="1:5" x14ac:dyDescent="0.2">
      <c r="A1926" s="11" t="str">
        <f>IF('Anterior-TXT'!A1947&lt;&gt;"",LEFT('Anterior-TXT'!A1947,15),"")</f>
        <v/>
      </c>
      <c r="B1926" s="11" t="str">
        <f>IF('Anterior-TXT'!A1947&lt;&gt;"",RIGHT(LEFT('Anterior-TXT'!A1947,51),34),"")</f>
        <v/>
      </c>
      <c r="C1926" s="12" t="str">
        <f>IF('Anterior-TXT'!A1947&lt;&gt;"",VALUE(RIGHT(LEFT('Anterior-TXT'!A1947,75),23)),"")</f>
        <v/>
      </c>
      <c r="D1926" s="11" t="str">
        <f>IF('Anterior-TXT'!A1947&lt;&gt;"",RIGHT(LEFT('Anterior-TXT'!A1947,77),1),"")</f>
        <v/>
      </c>
      <c r="E1926" s="13" t="str">
        <f>IF('Anterior-TXT'!A1947&lt;&gt;"",IF(MOD(VALUE(LEFT(A1926,1)),2)=1,IF(D1926="D",C1926,-C1926),IF(D1926="C",C1926,-C1926)),"")</f>
        <v/>
      </c>
    </row>
    <row r="1927" spans="1:5" x14ac:dyDescent="0.2">
      <c r="A1927" s="11" t="str">
        <f>IF('Anterior-TXT'!A1948&lt;&gt;"",LEFT('Anterior-TXT'!A1948,15),"")</f>
        <v/>
      </c>
      <c r="B1927" s="11" t="str">
        <f>IF('Anterior-TXT'!A1948&lt;&gt;"",RIGHT(LEFT('Anterior-TXT'!A1948,51),34),"")</f>
        <v/>
      </c>
      <c r="C1927" s="12" t="str">
        <f>IF('Anterior-TXT'!A1948&lt;&gt;"",VALUE(RIGHT(LEFT('Anterior-TXT'!A1948,75),23)),"")</f>
        <v/>
      </c>
      <c r="D1927" s="11" t="str">
        <f>IF('Anterior-TXT'!A1948&lt;&gt;"",RIGHT(LEFT('Anterior-TXT'!A1948,77),1),"")</f>
        <v/>
      </c>
      <c r="E1927" s="13" t="str">
        <f>IF('Anterior-TXT'!A1948&lt;&gt;"",IF(MOD(VALUE(LEFT(A1927,1)),2)=1,IF(D1927="D",C1927,-C1927),IF(D1927="C",C1927,-C1927)),"")</f>
        <v/>
      </c>
    </row>
    <row r="1928" spans="1:5" x14ac:dyDescent="0.2">
      <c r="A1928" s="11" t="str">
        <f>IF('Anterior-TXT'!A1949&lt;&gt;"",LEFT('Anterior-TXT'!A1949,15),"")</f>
        <v/>
      </c>
      <c r="B1928" s="11" t="str">
        <f>IF('Anterior-TXT'!A1949&lt;&gt;"",RIGHT(LEFT('Anterior-TXT'!A1949,51),34),"")</f>
        <v/>
      </c>
      <c r="C1928" s="12" t="str">
        <f>IF('Anterior-TXT'!A1949&lt;&gt;"",VALUE(RIGHT(LEFT('Anterior-TXT'!A1949,75),23)),"")</f>
        <v/>
      </c>
      <c r="D1928" s="11" t="str">
        <f>IF('Anterior-TXT'!A1949&lt;&gt;"",RIGHT(LEFT('Anterior-TXT'!A1949,77),1),"")</f>
        <v/>
      </c>
      <c r="E1928" s="13" t="str">
        <f>IF('Anterior-TXT'!A1949&lt;&gt;"",IF(MOD(VALUE(LEFT(A1928,1)),2)=1,IF(D1928="D",C1928,-C1928),IF(D1928="C",C1928,-C1928)),"")</f>
        <v/>
      </c>
    </row>
    <row r="1929" spans="1:5" x14ac:dyDescent="0.2">
      <c r="A1929" s="11" t="str">
        <f>IF('Anterior-TXT'!A1950&lt;&gt;"",LEFT('Anterior-TXT'!A1950,15),"")</f>
        <v/>
      </c>
      <c r="B1929" s="11" t="str">
        <f>IF('Anterior-TXT'!A1950&lt;&gt;"",RIGHT(LEFT('Anterior-TXT'!A1950,51),34),"")</f>
        <v/>
      </c>
      <c r="C1929" s="12" t="str">
        <f>IF('Anterior-TXT'!A1950&lt;&gt;"",VALUE(RIGHT(LEFT('Anterior-TXT'!A1950,75),23)),"")</f>
        <v/>
      </c>
      <c r="D1929" s="11" t="str">
        <f>IF('Anterior-TXT'!A1950&lt;&gt;"",RIGHT(LEFT('Anterior-TXT'!A1950,77),1),"")</f>
        <v/>
      </c>
      <c r="E1929" s="13" t="str">
        <f>IF('Anterior-TXT'!A1950&lt;&gt;"",IF(MOD(VALUE(LEFT(A1929,1)),2)=1,IF(D1929="D",C1929,-C1929),IF(D1929="C",C1929,-C1929)),"")</f>
        <v/>
      </c>
    </row>
    <row r="1930" spans="1:5" x14ac:dyDescent="0.2">
      <c r="A1930" s="11" t="str">
        <f>IF('Anterior-TXT'!A1951&lt;&gt;"",LEFT('Anterior-TXT'!A1951,15),"")</f>
        <v/>
      </c>
      <c r="B1930" s="11" t="str">
        <f>IF('Anterior-TXT'!A1951&lt;&gt;"",RIGHT(LEFT('Anterior-TXT'!A1951,51),34),"")</f>
        <v/>
      </c>
      <c r="C1930" s="12" t="str">
        <f>IF('Anterior-TXT'!A1951&lt;&gt;"",VALUE(RIGHT(LEFT('Anterior-TXT'!A1951,75),23)),"")</f>
        <v/>
      </c>
      <c r="D1930" s="11" t="str">
        <f>IF('Anterior-TXT'!A1951&lt;&gt;"",RIGHT(LEFT('Anterior-TXT'!A1951,77),1),"")</f>
        <v/>
      </c>
      <c r="E1930" s="13" t="str">
        <f>IF('Anterior-TXT'!A1951&lt;&gt;"",IF(MOD(VALUE(LEFT(A1930,1)),2)=1,IF(D1930="D",C1930,-C1930),IF(D1930="C",C1930,-C1930)),"")</f>
        <v/>
      </c>
    </row>
    <row r="1931" spans="1:5" x14ac:dyDescent="0.2">
      <c r="A1931" s="11" t="str">
        <f>IF('Anterior-TXT'!A1952&lt;&gt;"",LEFT('Anterior-TXT'!A1952,15),"")</f>
        <v/>
      </c>
      <c r="B1931" s="11" t="str">
        <f>IF('Anterior-TXT'!A1952&lt;&gt;"",RIGHT(LEFT('Anterior-TXT'!A1952,51),34),"")</f>
        <v/>
      </c>
      <c r="C1931" s="12" t="str">
        <f>IF('Anterior-TXT'!A1952&lt;&gt;"",VALUE(RIGHT(LEFT('Anterior-TXT'!A1952,75),23)),"")</f>
        <v/>
      </c>
      <c r="D1931" s="11" t="str">
        <f>IF('Anterior-TXT'!A1952&lt;&gt;"",RIGHT(LEFT('Anterior-TXT'!A1952,77),1),"")</f>
        <v/>
      </c>
      <c r="E1931" s="13" t="str">
        <f>IF('Anterior-TXT'!A1952&lt;&gt;"",IF(MOD(VALUE(LEFT(A1931,1)),2)=1,IF(D1931="D",C1931,-C1931),IF(D1931="C",C1931,-C1931)),"")</f>
        <v/>
      </c>
    </row>
    <row r="1932" spans="1:5" x14ac:dyDescent="0.2">
      <c r="A1932" s="11" t="str">
        <f>IF('Anterior-TXT'!A1953&lt;&gt;"",LEFT('Anterior-TXT'!A1953,15),"")</f>
        <v/>
      </c>
      <c r="B1932" s="11" t="str">
        <f>IF('Anterior-TXT'!A1953&lt;&gt;"",RIGHT(LEFT('Anterior-TXT'!A1953,51),34),"")</f>
        <v/>
      </c>
      <c r="C1932" s="12" t="str">
        <f>IF('Anterior-TXT'!A1953&lt;&gt;"",VALUE(RIGHT(LEFT('Anterior-TXT'!A1953,75),23)),"")</f>
        <v/>
      </c>
      <c r="D1932" s="11" t="str">
        <f>IF('Anterior-TXT'!A1953&lt;&gt;"",RIGHT(LEFT('Anterior-TXT'!A1953,77),1),"")</f>
        <v/>
      </c>
      <c r="E1932" s="13" t="str">
        <f>IF('Anterior-TXT'!A1953&lt;&gt;"",IF(MOD(VALUE(LEFT(A1932,1)),2)=1,IF(D1932="D",C1932,-C1932),IF(D1932="C",C1932,-C1932)),"")</f>
        <v/>
      </c>
    </row>
    <row r="1933" spans="1:5" x14ac:dyDescent="0.2">
      <c r="A1933" s="11" t="str">
        <f>IF('Anterior-TXT'!A1954&lt;&gt;"",LEFT('Anterior-TXT'!A1954,15),"")</f>
        <v/>
      </c>
      <c r="B1933" s="11" t="str">
        <f>IF('Anterior-TXT'!A1954&lt;&gt;"",RIGHT(LEFT('Anterior-TXT'!A1954,51),34),"")</f>
        <v/>
      </c>
      <c r="C1933" s="12" t="str">
        <f>IF('Anterior-TXT'!A1954&lt;&gt;"",VALUE(RIGHT(LEFT('Anterior-TXT'!A1954,75),23)),"")</f>
        <v/>
      </c>
      <c r="D1933" s="11" t="str">
        <f>IF('Anterior-TXT'!A1954&lt;&gt;"",RIGHT(LEFT('Anterior-TXT'!A1954,77),1),"")</f>
        <v/>
      </c>
      <c r="E1933" s="13" t="str">
        <f>IF('Anterior-TXT'!A1954&lt;&gt;"",IF(MOD(VALUE(LEFT(A1933,1)),2)=1,IF(D1933="D",C1933,-C1933),IF(D1933="C",C1933,-C1933)),"")</f>
        <v/>
      </c>
    </row>
    <row r="1934" spans="1:5" x14ac:dyDescent="0.2">
      <c r="A1934" s="11" t="str">
        <f>IF('Anterior-TXT'!A1955&lt;&gt;"",LEFT('Anterior-TXT'!A1955,15),"")</f>
        <v/>
      </c>
      <c r="B1934" s="11" t="str">
        <f>IF('Anterior-TXT'!A1955&lt;&gt;"",RIGHT(LEFT('Anterior-TXT'!A1955,51),34),"")</f>
        <v/>
      </c>
      <c r="C1934" s="12" t="str">
        <f>IF('Anterior-TXT'!A1955&lt;&gt;"",VALUE(RIGHT(LEFT('Anterior-TXT'!A1955,75),23)),"")</f>
        <v/>
      </c>
      <c r="D1934" s="11" t="str">
        <f>IF('Anterior-TXT'!A1955&lt;&gt;"",RIGHT(LEFT('Anterior-TXT'!A1955,77),1),"")</f>
        <v/>
      </c>
      <c r="E1934" s="13" t="str">
        <f>IF('Anterior-TXT'!A1955&lt;&gt;"",IF(MOD(VALUE(LEFT(A1934,1)),2)=1,IF(D1934="D",C1934,-C1934),IF(D1934="C",C1934,-C1934)),"")</f>
        <v/>
      </c>
    </row>
    <row r="1935" spans="1:5" x14ac:dyDescent="0.2">
      <c r="A1935" s="11" t="str">
        <f>IF('Anterior-TXT'!A1956&lt;&gt;"",LEFT('Anterior-TXT'!A1956,15),"")</f>
        <v/>
      </c>
      <c r="B1935" s="11" t="str">
        <f>IF('Anterior-TXT'!A1956&lt;&gt;"",RIGHT(LEFT('Anterior-TXT'!A1956,51),34),"")</f>
        <v/>
      </c>
      <c r="C1935" s="12" t="str">
        <f>IF('Anterior-TXT'!A1956&lt;&gt;"",VALUE(RIGHT(LEFT('Anterior-TXT'!A1956,75),23)),"")</f>
        <v/>
      </c>
      <c r="D1935" s="11" t="str">
        <f>IF('Anterior-TXT'!A1956&lt;&gt;"",RIGHT(LEFT('Anterior-TXT'!A1956,77),1),"")</f>
        <v/>
      </c>
      <c r="E1935" s="13" t="str">
        <f>IF('Anterior-TXT'!A1956&lt;&gt;"",IF(MOD(VALUE(LEFT(A1935,1)),2)=1,IF(D1935="D",C1935,-C1935),IF(D1935="C",C1935,-C1935)),"")</f>
        <v/>
      </c>
    </row>
    <row r="1936" spans="1:5" x14ac:dyDescent="0.2">
      <c r="A1936" s="11" t="str">
        <f>IF('Anterior-TXT'!A1957&lt;&gt;"",LEFT('Anterior-TXT'!A1957,15),"")</f>
        <v/>
      </c>
      <c r="B1936" s="11" t="str">
        <f>IF('Anterior-TXT'!A1957&lt;&gt;"",RIGHT(LEFT('Anterior-TXT'!A1957,51),34),"")</f>
        <v/>
      </c>
      <c r="C1936" s="12" t="str">
        <f>IF('Anterior-TXT'!A1957&lt;&gt;"",VALUE(RIGHT(LEFT('Anterior-TXT'!A1957,75),23)),"")</f>
        <v/>
      </c>
      <c r="D1936" s="11" t="str">
        <f>IF('Anterior-TXT'!A1957&lt;&gt;"",RIGHT(LEFT('Anterior-TXT'!A1957,77),1),"")</f>
        <v/>
      </c>
      <c r="E1936" s="13" t="str">
        <f>IF('Anterior-TXT'!A1957&lt;&gt;"",IF(MOD(VALUE(LEFT(A1936,1)),2)=1,IF(D1936="D",C1936,-C1936),IF(D1936="C",C1936,-C1936)),"")</f>
        <v/>
      </c>
    </row>
    <row r="1937" spans="1:5" x14ac:dyDescent="0.2">
      <c r="A1937" s="11" t="str">
        <f>IF('Anterior-TXT'!A1958&lt;&gt;"",LEFT('Anterior-TXT'!A1958,15),"")</f>
        <v/>
      </c>
      <c r="B1937" s="11" t="str">
        <f>IF('Anterior-TXT'!A1958&lt;&gt;"",RIGHT(LEFT('Anterior-TXT'!A1958,51),34),"")</f>
        <v/>
      </c>
      <c r="C1937" s="12" t="str">
        <f>IF('Anterior-TXT'!A1958&lt;&gt;"",VALUE(RIGHT(LEFT('Anterior-TXT'!A1958,75),23)),"")</f>
        <v/>
      </c>
      <c r="D1937" s="11" t="str">
        <f>IF('Anterior-TXT'!A1958&lt;&gt;"",RIGHT(LEFT('Anterior-TXT'!A1958,77),1),"")</f>
        <v/>
      </c>
      <c r="E1937" s="13" t="str">
        <f>IF('Anterior-TXT'!A1958&lt;&gt;"",IF(MOD(VALUE(LEFT(A1937,1)),2)=1,IF(D1937="D",C1937,-C1937),IF(D1937="C",C1937,-C1937)),"")</f>
        <v/>
      </c>
    </row>
    <row r="1938" spans="1:5" x14ac:dyDescent="0.2">
      <c r="A1938" s="11" t="str">
        <f>IF('Anterior-TXT'!A1959&lt;&gt;"",LEFT('Anterior-TXT'!A1959,15),"")</f>
        <v/>
      </c>
      <c r="B1938" s="11" t="str">
        <f>IF('Anterior-TXT'!A1959&lt;&gt;"",RIGHT(LEFT('Anterior-TXT'!A1959,51),34),"")</f>
        <v/>
      </c>
      <c r="C1938" s="12" t="str">
        <f>IF('Anterior-TXT'!A1959&lt;&gt;"",VALUE(RIGHT(LEFT('Anterior-TXT'!A1959,75),23)),"")</f>
        <v/>
      </c>
      <c r="D1938" s="11" t="str">
        <f>IF('Anterior-TXT'!A1959&lt;&gt;"",RIGHT(LEFT('Anterior-TXT'!A1959,77),1),"")</f>
        <v/>
      </c>
      <c r="E1938" s="13" t="str">
        <f>IF('Anterior-TXT'!A1959&lt;&gt;"",IF(MOD(VALUE(LEFT(A1938,1)),2)=1,IF(D1938="D",C1938,-C1938),IF(D1938="C",C1938,-C1938)),"")</f>
        <v/>
      </c>
    </row>
    <row r="1939" spans="1:5" x14ac:dyDescent="0.2">
      <c r="A1939" s="11" t="str">
        <f>IF('Anterior-TXT'!A1960&lt;&gt;"",LEFT('Anterior-TXT'!A1960,15),"")</f>
        <v/>
      </c>
      <c r="B1939" s="11" t="str">
        <f>IF('Anterior-TXT'!A1960&lt;&gt;"",RIGHT(LEFT('Anterior-TXT'!A1960,51),34),"")</f>
        <v/>
      </c>
      <c r="C1939" s="12" t="str">
        <f>IF('Anterior-TXT'!A1960&lt;&gt;"",VALUE(RIGHT(LEFT('Anterior-TXT'!A1960,75),23)),"")</f>
        <v/>
      </c>
      <c r="D1939" s="11" t="str">
        <f>IF('Anterior-TXT'!A1960&lt;&gt;"",RIGHT(LEFT('Anterior-TXT'!A1960,77),1),"")</f>
        <v/>
      </c>
      <c r="E1939" s="13" t="str">
        <f>IF('Anterior-TXT'!A1960&lt;&gt;"",IF(MOD(VALUE(LEFT(A1939,1)),2)=1,IF(D1939="D",C1939,-C1939),IF(D1939="C",C1939,-C1939)),"")</f>
        <v/>
      </c>
    </row>
    <row r="1940" spans="1:5" x14ac:dyDescent="0.2">
      <c r="A1940" s="11" t="str">
        <f>IF('Anterior-TXT'!A1961&lt;&gt;"",LEFT('Anterior-TXT'!A1961,15),"")</f>
        <v/>
      </c>
      <c r="B1940" s="11" t="str">
        <f>IF('Anterior-TXT'!A1961&lt;&gt;"",RIGHT(LEFT('Anterior-TXT'!A1961,51),34),"")</f>
        <v/>
      </c>
      <c r="C1940" s="12" t="str">
        <f>IF('Anterior-TXT'!A1961&lt;&gt;"",VALUE(RIGHT(LEFT('Anterior-TXT'!A1961,75),23)),"")</f>
        <v/>
      </c>
      <c r="D1940" s="11" t="str">
        <f>IF('Anterior-TXT'!A1961&lt;&gt;"",RIGHT(LEFT('Anterior-TXT'!A1961,77),1),"")</f>
        <v/>
      </c>
      <c r="E1940" s="13" t="str">
        <f>IF('Anterior-TXT'!A1961&lt;&gt;"",IF(MOD(VALUE(LEFT(A1940,1)),2)=1,IF(D1940="D",C1940,-C1940),IF(D1940="C",C1940,-C1940)),"")</f>
        <v/>
      </c>
    </row>
    <row r="1941" spans="1:5" x14ac:dyDescent="0.2">
      <c r="A1941" s="11" t="str">
        <f>IF('Anterior-TXT'!A1962&lt;&gt;"",LEFT('Anterior-TXT'!A1962,15),"")</f>
        <v/>
      </c>
      <c r="B1941" s="11" t="str">
        <f>IF('Anterior-TXT'!A1962&lt;&gt;"",RIGHT(LEFT('Anterior-TXT'!A1962,51),34),"")</f>
        <v/>
      </c>
      <c r="C1941" s="12" t="str">
        <f>IF('Anterior-TXT'!A1962&lt;&gt;"",VALUE(RIGHT(LEFT('Anterior-TXT'!A1962,75),23)),"")</f>
        <v/>
      </c>
      <c r="D1941" s="11" t="str">
        <f>IF('Anterior-TXT'!A1962&lt;&gt;"",RIGHT(LEFT('Anterior-TXT'!A1962,77),1),"")</f>
        <v/>
      </c>
      <c r="E1941" s="13" t="str">
        <f>IF('Anterior-TXT'!A1962&lt;&gt;"",IF(MOD(VALUE(LEFT(A1941,1)),2)=1,IF(D1941="D",C1941,-C1941),IF(D1941="C",C1941,-C1941)),"")</f>
        <v/>
      </c>
    </row>
    <row r="1942" spans="1:5" x14ac:dyDescent="0.2">
      <c r="A1942" s="11" t="str">
        <f>IF('Anterior-TXT'!A1963&lt;&gt;"",LEFT('Anterior-TXT'!A1963,15),"")</f>
        <v/>
      </c>
      <c r="B1942" s="11" t="str">
        <f>IF('Anterior-TXT'!A1963&lt;&gt;"",RIGHT(LEFT('Anterior-TXT'!A1963,51),34),"")</f>
        <v/>
      </c>
      <c r="C1942" s="12" t="str">
        <f>IF('Anterior-TXT'!A1963&lt;&gt;"",VALUE(RIGHT(LEFT('Anterior-TXT'!A1963,75),23)),"")</f>
        <v/>
      </c>
      <c r="D1942" s="11" t="str">
        <f>IF('Anterior-TXT'!A1963&lt;&gt;"",RIGHT(LEFT('Anterior-TXT'!A1963,77),1),"")</f>
        <v/>
      </c>
      <c r="E1942" s="13" t="str">
        <f>IF('Anterior-TXT'!A1963&lt;&gt;"",IF(MOD(VALUE(LEFT(A1942,1)),2)=1,IF(D1942="D",C1942,-C1942),IF(D1942="C",C1942,-C1942)),"")</f>
        <v/>
      </c>
    </row>
    <row r="1943" spans="1:5" x14ac:dyDescent="0.2">
      <c r="A1943" s="11" t="str">
        <f>IF('Anterior-TXT'!A1964&lt;&gt;"",LEFT('Anterior-TXT'!A1964,15),"")</f>
        <v/>
      </c>
      <c r="B1943" s="11" t="str">
        <f>IF('Anterior-TXT'!A1964&lt;&gt;"",RIGHT(LEFT('Anterior-TXT'!A1964,51),34),"")</f>
        <v/>
      </c>
      <c r="C1943" s="12" t="str">
        <f>IF('Anterior-TXT'!A1964&lt;&gt;"",VALUE(RIGHT(LEFT('Anterior-TXT'!A1964,75),23)),"")</f>
        <v/>
      </c>
      <c r="D1943" s="11" t="str">
        <f>IF('Anterior-TXT'!A1964&lt;&gt;"",RIGHT(LEFT('Anterior-TXT'!A1964,77),1),"")</f>
        <v/>
      </c>
      <c r="E1943" s="13" t="str">
        <f>IF('Anterior-TXT'!A1964&lt;&gt;"",IF(MOD(VALUE(LEFT(A1943,1)),2)=1,IF(D1943="D",C1943,-C1943),IF(D1943="C",C1943,-C1943)),"")</f>
        <v/>
      </c>
    </row>
    <row r="1944" spans="1:5" x14ac:dyDescent="0.2">
      <c r="A1944" s="11" t="str">
        <f>IF('Anterior-TXT'!A1965&lt;&gt;"",LEFT('Anterior-TXT'!A1965,15),"")</f>
        <v/>
      </c>
      <c r="B1944" s="11" t="str">
        <f>IF('Anterior-TXT'!A1965&lt;&gt;"",RIGHT(LEFT('Anterior-TXT'!A1965,51),34),"")</f>
        <v/>
      </c>
      <c r="C1944" s="12" t="str">
        <f>IF('Anterior-TXT'!A1965&lt;&gt;"",VALUE(RIGHT(LEFT('Anterior-TXT'!A1965,75),23)),"")</f>
        <v/>
      </c>
      <c r="D1944" s="11" t="str">
        <f>IF('Anterior-TXT'!A1965&lt;&gt;"",RIGHT(LEFT('Anterior-TXT'!A1965,77),1),"")</f>
        <v/>
      </c>
      <c r="E1944" s="13" t="str">
        <f>IF('Anterior-TXT'!A1965&lt;&gt;"",IF(MOD(VALUE(LEFT(A1944,1)),2)=1,IF(D1944="D",C1944,-C1944),IF(D1944="C",C1944,-C1944)),"")</f>
        <v/>
      </c>
    </row>
    <row r="1945" spans="1:5" x14ac:dyDescent="0.2">
      <c r="A1945" s="11" t="str">
        <f>IF('Anterior-TXT'!A1966&lt;&gt;"",LEFT('Anterior-TXT'!A1966,15),"")</f>
        <v/>
      </c>
      <c r="B1945" s="11" t="str">
        <f>IF('Anterior-TXT'!A1966&lt;&gt;"",RIGHT(LEFT('Anterior-TXT'!A1966,51),34),"")</f>
        <v/>
      </c>
      <c r="C1945" s="12" t="str">
        <f>IF('Anterior-TXT'!A1966&lt;&gt;"",VALUE(RIGHT(LEFT('Anterior-TXT'!A1966,75),23)),"")</f>
        <v/>
      </c>
      <c r="D1945" s="11" t="str">
        <f>IF('Anterior-TXT'!A1966&lt;&gt;"",RIGHT(LEFT('Anterior-TXT'!A1966,77),1),"")</f>
        <v/>
      </c>
      <c r="E1945" s="13" t="str">
        <f>IF('Anterior-TXT'!A1966&lt;&gt;"",IF(MOD(VALUE(LEFT(A1945,1)),2)=1,IF(D1945="D",C1945,-C1945),IF(D1945="C",C1945,-C1945)),"")</f>
        <v/>
      </c>
    </row>
    <row r="1946" spans="1:5" x14ac:dyDescent="0.2">
      <c r="A1946" s="11" t="str">
        <f>IF('Anterior-TXT'!A1967&lt;&gt;"",LEFT('Anterior-TXT'!A1967,15),"")</f>
        <v/>
      </c>
      <c r="B1946" s="11" t="str">
        <f>IF('Anterior-TXT'!A1967&lt;&gt;"",RIGHT(LEFT('Anterior-TXT'!A1967,51),34),"")</f>
        <v/>
      </c>
      <c r="C1946" s="12" t="str">
        <f>IF('Anterior-TXT'!A1967&lt;&gt;"",VALUE(RIGHT(LEFT('Anterior-TXT'!A1967,75),23)),"")</f>
        <v/>
      </c>
      <c r="D1946" s="11" t="str">
        <f>IF('Anterior-TXT'!A1967&lt;&gt;"",RIGHT(LEFT('Anterior-TXT'!A1967,77),1),"")</f>
        <v/>
      </c>
      <c r="E1946" s="13" t="str">
        <f>IF('Anterior-TXT'!A1967&lt;&gt;"",IF(MOD(VALUE(LEFT(A1946,1)),2)=1,IF(D1946="D",C1946,-C1946),IF(D1946="C",C1946,-C1946)),"")</f>
        <v/>
      </c>
    </row>
    <row r="1947" spans="1:5" x14ac:dyDescent="0.2">
      <c r="A1947" s="11" t="str">
        <f>IF('Anterior-TXT'!A1968&lt;&gt;"",LEFT('Anterior-TXT'!A1968,15),"")</f>
        <v/>
      </c>
      <c r="B1947" s="11" t="str">
        <f>IF('Anterior-TXT'!A1968&lt;&gt;"",RIGHT(LEFT('Anterior-TXT'!A1968,51),34),"")</f>
        <v/>
      </c>
      <c r="C1947" s="12" t="str">
        <f>IF('Anterior-TXT'!A1968&lt;&gt;"",VALUE(RIGHT(LEFT('Anterior-TXT'!A1968,75),23)),"")</f>
        <v/>
      </c>
      <c r="D1947" s="11" t="str">
        <f>IF('Anterior-TXT'!A1968&lt;&gt;"",RIGHT(LEFT('Anterior-TXT'!A1968,77),1),"")</f>
        <v/>
      </c>
      <c r="E1947" s="13" t="str">
        <f>IF('Anterior-TXT'!A1968&lt;&gt;"",IF(MOD(VALUE(LEFT(A1947,1)),2)=1,IF(D1947="D",C1947,-C1947),IF(D1947="C",C1947,-C1947)),"")</f>
        <v/>
      </c>
    </row>
    <row r="1948" spans="1:5" x14ac:dyDescent="0.2">
      <c r="A1948" s="11" t="str">
        <f>IF('Anterior-TXT'!A1969&lt;&gt;"",LEFT('Anterior-TXT'!A1969,15),"")</f>
        <v/>
      </c>
      <c r="B1948" s="11" t="str">
        <f>IF('Anterior-TXT'!A1969&lt;&gt;"",RIGHT(LEFT('Anterior-TXT'!A1969,51),34),"")</f>
        <v/>
      </c>
      <c r="C1948" s="12" t="str">
        <f>IF('Anterior-TXT'!A1969&lt;&gt;"",VALUE(RIGHT(LEFT('Anterior-TXT'!A1969,75),23)),"")</f>
        <v/>
      </c>
      <c r="D1948" s="11" t="str">
        <f>IF('Anterior-TXT'!A1969&lt;&gt;"",RIGHT(LEFT('Anterior-TXT'!A1969,77),1),"")</f>
        <v/>
      </c>
      <c r="E1948" s="13" t="str">
        <f>IF('Anterior-TXT'!A1969&lt;&gt;"",IF(MOD(VALUE(LEFT(A1948,1)),2)=1,IF(D1948="D",C1948,-C1948),IF(D1948="C",C1948,-C1948)),"")</f>
        <v/>
      </c>
    </row>
    <row r="1949" spans="1:5" x14ac:dyDescent="0.2">
      <c r="A1949" s="11" t="str">
        <f>IF('Anterior-TXT'!A1970&lt;&gt;"",LEFT('Anterior-TXT'!A1970,15),"")</f>
        <v/>
      </c>
      <c r="B1949" s="11" t="str">
        <f>IF('Anterior-TXT'!A1970&lt;&gt;"",RIGHT(LEFT('Anterior-TXT'!A1970,51),34),"")</f>
        <v/>
      </c>
      <c r="C1949" s="12" t="str">
        <f>IF('Anterior-TXT'!A1970&lt;&gt;"",VALUE(RIGHT(LEFT('Anterior-TXT'!A1970,75),23)),"")</f>
        <v/>
      </c>
      <c r="D1949" s="11" t="str">
        <f>IF('Anterior-TXT'!A1970&lt;&gt;"",RIGHT(LEFT('Anterior-TXT'!A1970,77),1),"")</f>
        <v/>
      </c>
      <c r="E1949" s="13" t="str">
        <f>IF('Anterior-TXT'!A1970&lt;&gt;"",IF(MOD(VALUE(LEFT(A1949,1)),2)=1,IF(D1949="D",C1949,-C1949),IF(D1949="C",C1949,-C1949)),"")</f>
        <v/>
      </c>
    </row>
    <row r="1950" spans="1:5" x14ac:dyDescent="0.2">
      <c r="A1950" s="11" t="str">
        <f>IF('Anterior-TXT'!A1971&lt;&gt;"",LEFT('Anterior-TXT'!A1971,15),"")</f>
        <v/>
      </c>
      <c r="B1950" s="11" t="str">
        <f>IF('Anterior-TXT'!A1971&lt;&gt;"",RIGHT(LEFT('Anterior-TXT'!A1971,51),34),"")</f>
        <v/>
      </c>
      <c r="C1950" s="12" t="str">
        <f>IF('Anterior-TXT'!A1971&lt;&gt;"",VALUE(RIGHT(LEFT('Anterior-TXT'!A1971,75),23)),"")</f>
        <v/>
      </c>
      <c r="D1950" s="11" t="str">
        <f>IF('Anterior-TXT'!A1971&lt;&gt;"",RIGHT(LEFT('Anterior-TXT'!A1971,77),1),"")</f>
        <v/>
      </c>
      <c r="E1950" s="13" t="str">
        <f>IF('Anterior-TXT'!A1971&lt;&gt;"",IF(MOD(VALUE(LEFT(A1950,1)),2)=1,IF(D1950="D",C1950,-C1950),IF(D1950="C",C1950,-C1950)),"")</f>
        <v/>
      </c>
    </row>
    <row r="1951" spans="1:5" x14ac:dyDescent="0.2">
      <c r="A1951" s="11" t="str">
        <f>IF('Anterior-TXT'!A1972&lt;&gt;"",LEFT('Anterior-TXT'!A1972,15),"")</f>
        <v/>
      </c>
      <c r="B1951" s="11" t="str">
        <f>IF('Anterior-TXT'!A1972&lt;&gt;"",RIGHT(LEFT('Anterior-TXT'!A1972,51),34),"")</f>
        <v/>
      </c>
      <c r="C1951" s="12" t="str">
        <f>IF('Anterior-TXT'!A1972&lt;&gt;"",VALUE(RIGHT(LEFT('Anterior-TXT'!A1972,75),23)),"")</f>
        <v/>
      </c>
      <c r="D1951" s="11" t="str">
        <f>IF('Anterior-TXT'!A1972&lt;&gt;"",RIGHT(LEFT('Anterior-TXT'!A1972,77),1),"")</f>
        <v/>
      </c>
      <c r="E1951" s="13" t="str">
        <f>IF('Anterior-TXT'!A1972&lt;&gt;"",IF(MOD(VALUE(LEFT(A1951,1)),2)=1,IF(D1951="D",C1951,-C1951),IF(D1951="C",C1951,-C1951)),"")</f>
        <v/>
      </c>
    </row>
    <row r="1952" spans="1:5" x14ac:dyDescent="0.2">
      <c r="A1952" s="11" t="str">
        <f>IF('Anterior-TXT'!A1973&lt;&gt;"",LEFT('Anterior-TXT'!A1973,15),"")</f>
        <v/>
      </c>
      <c r="B1952" s="11" t="str">
        <f>IF('Anterior-TXT'!A1973&lt;&gt;"",RIGHT(LEFT('Anterior-TXT'!A1973,51),34),"")</f>
        <v/>
      </c>
      <c r="C1952" s="12" t="str">
        <f>IF('Anterior-TXT'!A1973&lt;&gt;"",VALUE(RIGHT(LEFT('Anterior-TXT'!A1973,75),23)),"")</f>
        <v/>
      </c>
      <c r="D1952" s="11" t="str">
        <f>IF('Anterior-TXT'!A1973&lt;&gt;"",RIGHT(LEFT('Anterior-TXT'!A1973,77),1),"")</f>
        <v/>
      </c>
      <c r="E1952" s="13" t="str">
        <f>IF('Anterior-TXT'!A1973&lt;&gt;"",IF(MOD(VALUE(LEFT(A1952,1)),2)=1,IF(D1952="D",C1952,-C1952),IF(D1952="C",C1952,-C1952)),"")</f>
        <v/>
      </c>
    </row>
    <row r="1953" spans="1:5" x14ac:dyDescent="0.2">
      <c r="A1953" s="11" t="str">
        <f>IF('Anterior-TXT'!A1974&lt;&gt;"",LEFT('Anterior-TXT'!A1974,15),"")</f>
        <v/>
      </c>
      <c r="B1953" s="11" t="str">
        <f>IF('Anterior-TXT'!A1974&lt;&gt;"",RIGHT(LEFT('Anterior-TXT'!A1974,51),34),"")</f>
        <v/>
      </c>
      <c r="C1953" s="12" t="str">
        <f>IF('Anterior-TXT'!A1974&lt;&gt;"",VALUE(RIGHT(LEFT('Anterior-TXT'!A1974,75),23)),"")</f>
        <v/>
      </c>
      <c r="D1953" s="11" t="str">
        <f>IF('Anterior-TXT'!A1974&lt;&gt;"",RIGHT(LEFT('Anterior-TXT'!A1974,77),1),"")</f>
        <v/>
      </c>
      <c r="E1953" s="13" t="str">
        <f>IF('Anterior-TXT'!A1974&lt;&gt;"",IF(MOD(VALUE(LEFT(A1953,1)),2)=1,IF(D1953="D",C1953,-C1953),IF(D1953="C",C1953,-C1953)),"")</f>
        <v/>
      </c>
    </row>
    <row r="1954" spans="1:5" x14ac:dyDescent="0.2">
      <c r="A1954" s="11" t="str">
        <f>IF('Anterior-TXT'!A1975&lt;&gt;"",LEFT('Anterior-TXT'!A1975,15),"")</f>
        <v/>
      </c>
      <c r="B1954" s="11" t="str">
        <f>IF('Anterior-TXT'!A1975&lt;&gt;"",RIGHT(LEFT('Anterior-TXT'!A1975,51),34),"")</f>
        <v/>
      </c>
      <c r="C1954" s="12" t="str">
        <f>IF('Anterior-TXT'!A1975&lt;&gt;"",VALUE(RIGHT(LEFT('Anterior-TXT'!A1975,75),23)),"")</f>
        <v/>
      </c>
      <c r="D1954" s="11" t="str">
        <f>IF('Anterior-TXT'!A1975&lt;&gt;"",RIGHT(LEFT('Anterior-TXT'!A1975,77),1),"")</f>
        <v/>
      </c>
      <c r="E1954" s="13" t="str">
        <f>IF('Anterior-TXT'!A1975&lt;&gt;"",IF(MOD(VALUE(LEFT(A1954,1)),2)=1,IF(D1954="D",C1954,-C1954),IF(D1954="C",C1954,-C1954)),"")</f>
        <v/>
      </c>
    </row>
    <row r="1955" spans="1:5" x14ac:dyDescent="0.2">
      <c r="A1955" s="11" t="str">
        <f>IF('Anterior-TXT'!A1976&lt;&gt;"",LEFT('Anterior-TXT'!A1976,15),"")</f>
        <v/>
      </c>
      <c r="B1955" s="11" t="str">
        <f>IF('Anterior-TXT'!A1976&lt;&gt;"",RIGHT(LEFT('Anterior-TXT'!A1976,51),34),"")</f>
        <v/>
      </c>
      <c r="C1955" s="12" t="str">
        <f>IF('Anterior-TXT'!A1976&lt;&gt;"",VALUE(RIGHT(LEFT('Anterior-TXT'!A1976,75),23)),"")</f>
        <v/>
      </c>
      <c r="D1955" s="11" t="str">
        <f>IF('Anterior-TXT'!A1976&lt;&gt;"",RIGHT(LEFT('Anterior-TXT'!A1976,77),1),"")</f>
        <v/>
      </c>
      <c r="E1955" s="13" t="str">
        <f>IF('Anterior-TXT'!A1976&lt;&gt;"",IF(MOD(VALUE(LEFT(A1955,1)),2)=1,IF(D1955="D",C1955,-C1955),IF(D1955="C",C1955,-C1955)),"")</f>
        <v/>
      </c>
    </row>
    <row r="1956" spans="1:5" x14ac:dyDescent="0.2">
      <c r="A1956" s="11" t="str">
        <f>IF('Anterior-TXT'!A1977&lt;&gt;"",LEFT('Anterior-TXT'!A1977,15),"")</f>
        <v/>
      </c>
      <c r="B1956" s="11" t="str">
        <f>IF('Anterior-TXT'!A1977&lt;&gt;"",RIGHT(LEFT('Anterior-TXT'!A1977,51),34),"")</f>
        <v/>
      </c>
      <c r="C1956" s="12" t="str">
        <f>IF('Anterior-TXT'!A1977&lt;&gt;"",VALUE(RIGHT(LEFT('Anterior-TXT'!A1977,75),23)),"")</f>
        <v/>
      </c>
      <c r="D1956" s="11" t="str">
        <f>IF('Anterior-TXT'!A1977&lt;&gt;"",RIGHT(LEFT('Anterior-TXT'!A1977,77),1),"")</f>
        <v/>
      </c>
      <c r="E1956" s="13" t="str">
        <f>IF('Anterior-TXT'!A1977&lt;&gt;"",IF(MOD(VALUE(LEFT(A1956,1)),2)=1,IF(D1956="D",C1956,-C1956),IF(D1956="C",C1956,-C1956)),"")</f>
        <v/>
      </c>
    </row>
    <row r="1957" spans="1:5" x14ac:dyDescent="0.2">
      <c r="A1957" s="11" t="str">
        <f>IF('Anterior-TXT'!A1978&lt;&gt;"",LEFT('Anterior-TXT'!A1978,15),"")</f>
        <v/>
      </c>
      <c r="B1957" s="11" t="str">
        <f>IF('Anterior-TXT'!A1978&lt;&gt;"",RIGHT(LEFT('Anterior-TXT'!A1978,51),34),"")</f>
        <v/>
      </c>
      <c r="C1957" s="12" t="str">
        <f>IF('Anterior-TXT'!A1978&lt;&gt;"",VALUE(RIGHT(LEFT('Anterior-TXT'!A1978,75),23)),"")</f>
        <v/>
      </c>
      <c r="D1957" s="11" t="str">
        <f>IF('Anterior-TXT'!A1978&lt;&gt;"",RIGHT(LEFT('Anterior-TXT'!A1978,77),1),"")</f>
        <v/>
      </c>
      <c r="E1957" s="13" t="str">
        <f>IF('Anterior-TXT'!A1978&lt;&gt;"",IF(MOD(VALUE(LEFT(A1957,1)),2)=1,IF(D1957="D",C1957,-C1957),IF(D1957="C",C1957,-C1957)),"")</f>
        <v/>
      </c>
    </row>
    <row r="1958" spans="1:5" x14ac:dyDescent="0.2">
      <c r="A1958" s="11" t="str">
        <f>IF('Anterior-TXT'!A1979&lt;&gt;"",LEFT('Anterior-TXT'!A1979,15),"")</f>
        <v/>
      </c>
      <c r="B1958" s="11" t="str">
        <f>IF('Anterior-TXT'!A1979&lt;&gt;"",RIGHT(LEFT('Anterior-TXT'!A1979,51),34),"")</f>
        <v/>
      </c>
      <c r="C1958" s="12" t="str">
        <f>IF('Anterior-TXT'!A1979&lt;&gt;"",VALUE(RIGHT(LEFT('Anterior-TXT'!A1979,75),23)),"")</f>
        <v/>
      </c>
      <c r="D1958" s="11" t="str">
        <f>IF('Anterior-TXT'!A1979&lt;&gt;"",RIGHT(LEFT('Anterior-TXT'!A1979,77),1),"")</f>
        <v/>
      </c>
      <c r="E1958" s="13" t="str">
        <f>IF('Anterior-TXT'!A1979&lt;&gt;"",IF(MOD(VALUE(LEFT(A1958,1)),2)=1,IF(D1958="D",C1958,-C1958),IF(D1958="C",C1958,-C1958)),"")</f>
        <v/>
      </c>
    </row>
    <row r="1959" spans="1:5" x14ac:dyDescent="0.2">
      <c r="A1959" s="11" t="str">
        <f>IF('Anterior-TXT'!A1980&lt;&gt;"",LEFT('Anterior-TXT'!A1980,15),"")</f>
        <v/>
      </c>
      <c r="B1959" s="11" t="str">
        <f>IF('Anterior-TXT'!A1980&lt;&gt;"",RIGHT(LEFT('Anterior-TXT'!A1980,51),34),"")</f>
        <v/>
      </c>
      <c r="C1959" s="12" t="str">
        <f>IF('Anterior-TXT'!A1980&lt;&gt;"",VALUE(RIGHT(LEFT('Anterior-TXT'!A1980,75),23)),"")</f>
        <v/>
      </c>
      <c r="D1959" s="11" t="str">
        <f>IF('Anterior-TXT'!A1980&lt;&gt;"",RIGHT(LEFT('Anterior-TXT'!A1980,77),1),"")</f>
        <v/>
      </c>
      <c r="E1959" s="13" t="str">
        <f>IF('Anterior-TXT'!A1980&lt;&gt;"",IF(MOD(VALUE(LEFT(A1959,1)),2)=1,IF(D1959="D",C1959,-C1959),IF(D1959="C",C1959,-C1959)),"")</f>
        <v/>
      </c>
    </row>
    <row r="1960" spans="1:5" x14ac:dyDescent="0.2">
      <c r="A1960" s="11" t="str">
        <f>IF('Anterior-TXT'!A1981&lt;&gt;"",LEFT('Anterior-TXT'!A1981,15),"")</f>
        <v/>
      </c>
      <c r="B1960" s="11" t="str">
        <f>IF('Anterior-TXT'!A1981&lt;&gt;"",RIGHT(LEFT('Anterior-TXT'!A1981,51),34),"")</f>
        <v/>
      </c>
      <c r="C1960" s="12" t="str">
        <f>IF('Anterior-TXT'!A1981&lt;&gt;"",VALUE(RIGHT(LEFT('Anterior-TXT'!A1981,75),23)),"")</f>
        <v/>
      </c>
      <c r="D1960" s="11" t="str">
        <f>IF('Anterior-TXT'!A1981&lt;&gt;"",RIGHT(LEFT('Anterior-TXT'!A1981,77),1),"")</f>
        <v/>
      </c>
      <c r="E1960" s="13" t="str">
        <f>IF('Anterior-TXT'!A1981&lt;&gt;"",IF(MOD(VALUE(LEFT(A1960,1)),2)=1,IF(D1960="D",C1960,-C1960),IF(D1960="C",C1960,-C1960)),"")</f>
        <v/>
      </c>
    </row>
    <row r="1961" spans="1:5" x14ac:dyDescent="0.2">
      <c r="A1961" s="11" t="str">
        <f>IF('Anterior-TXT'!A1982&lt;&gt;"",LEFT('Anterior-TXT'!A1982,15),"")</f>
        <v/>
      </c>
      <c r="B1961" s="11" t="str">
        <f>IF('Anterior-TXT'!A1982&lt;&gt;"",RIGHT(LEFT('Anterior-TXT'!A1982,51),34),"")</f>
        <v/>
      </c>
      <c r="C1961" s="12" t="str">
        <f>IF('Anterior-TXT'!A1982&lt;&gt;"",VALUE(RIGHT(LEFT('Anterior-TXT'!A1982,75),23)),"")</f>
        <v/>
      </c>
      <c r="D1961" s="11" t="str">
        <f>IF('Anterior-TXT'!A1982&lt;&gt;"",RIGHT(LEFT('Anterior-TXT'!A1982,77),1),"")</f>
        <v/>
      </c>
      <c r="E1961" s="13" t="str">
        <f>IF('Anterior-TXT'!A1982&lt;&gt;"",IF(MOD(VALUE(LEFT(A1961,1)),2)=1,IF(D1961="D",C1961,-C1961),IF(D1961="C",C1961,-C1961)),"")</f>
        <v/>
      </c>
    </row>
    <row r="1962" spans="1:5" x14ac:dyDescent="0.2">
      <c r="A1962" s="11" t="str">
        <f>IF('Anterior-TXT'!A1983&lt;&gt;"",LEFT('Anterior-TXT'!A1983,15),"")</f>
        <v/>
      </c>
      <c r="B1962" s="11" t="str">
        <f>IF('Anterior-TXT'!A1983&lt;&gt;"",RIGHT(LEFT('Anterior-TXT'!A1983,51),34),"")</f>
        <v/>
      </c>
      <c r="C1962" s="12" t="str">
        <f>IF('Anterior-TXT'!A1983&lt;&gt;"",VALUE(RIGHT(LEFT('Anterior-TXT'!A1983,75),23)),"")</f>
        <v/>
      </c>
      <c r="D1962" s="11" t="str">
        <f>IF('Anterior-TXT'!A1983&lt;&gt;"",RIGHT(LEFT('Anterior-TXT'!A1983,77),1),"")</f>
        <v/>
      </c>
      <c r="E1962" s="13" t="str">
        <f>IF('Anterior-TXT'!A1983&lt;&gt;"",IF(MOD(VALUE(LEFT(A1962,1)),2)=1,IF(D1962="D",C1962,-C1962),IF(D1962="C",C1962,-C1962)),"")</f>
        <v/>
      </c>
    </row>
    <row r="1963" spans="1:5" x14ac:dyDescent="0.2">
      <c r="A1963" s="11" t="str">
        <f>IF('Anterior-TXT'!A1984&lt;&gt;"",LEFT('Anterior-TXT'!A1984,15),"")</f>
        <v/>
      </c>
      <c r="B1963" s="11" t="str">
        <f>IF('Anterior-TXT'!A1984&lt;&gt;"",RIGHT(LEFT('Anterior-TXT'!A1984,51),34),"")</f>
        <v/>
      </c>
      <c r="C1963" s="12" t="str">
        <f>IF('Anterior-TXT'!A1984&lt;&gt;"",VALUE(RIGHT(LEFT('Anterior-TXT'!A1984,75),23)),"")</f>
        <v/>
      </c>
      <c r="D1963" s="11" t="str">
        <f>IF('Anterior-TXT'!A1984&lt;&gt;"",RIGHT(LEFT('Anterior-TXT'!A1984,77),1),"")</f>
        <v/>
      </c>
      <c r="E1963" s="13" t="str">
        <f>IF('Anterior-TXT'!A1984&lt;&gt;"",IF(MOD(VALUE(LEFT(A1963,1)),2)=1,IF(D1963="D",C1963,-C1963),IF(D1963="C",C1963,-C1963)),"")</f>
        <v/>
      </c>
    </row>
    <row r="1964" spans="1:5" x14ac:dyDescent="0.2">
      <c r="A1964" s="11" t="str">
        <f>IF('Anterior-TXT'!A1985&lt;&gt;"",LEFT('Anterior-TXT'!A1985,15),"")</f>
        <v/>
      </c>
      <c r="B1964" s="11" t="str">
        <f>IF('Anterior-TXT'!A1985&lt;&gt;"",RIGHT(LEFT('Anterior-TXT'!A1985,51),34),"")</f>
        <v/>
      </c>
      <c r="C1964" s="12" t="str">
        <f>IF('Anterior-TXT'!A1985&lt;&gt;"",VALUE(RIGHT(LEFT('Anterior-TXT'!A1985,75),23)),"")</f>
        <v/>
      </c>
      <c r="D1964" s="11" t="str">
        <f>IF('Anterior-TXT'!A1985&lt;&gt;"",RIGHT(LEFT('Anterior-TXT'!A1985,77),1),"")</f>
        <v/>
      </c>
      <c r="E1964" s="13" t="str">
        <f>IF('Anterior-TXT'!A1985&lt;&gt;"",IF(MOD(VALUE(LEFT(A1964,1)),2)=1,IF(D1964="D",C1964,-C1964),IF(D1964="C",C1964,-C1964)),"")</f>
        <v/>
      </c>
    </row>
    <row r="1965" spans="1:5" x14ac:dyDescent="0.2">
      <c r="A1965" s="11" t="str">
        <f>IF('Anterior-TXT'!A1986&lt;&gt;"",LEFT('Anterior-TXT'!A1986,15),"")</f>
        <v/>
      </c>
      <c r="B1965" s="11" t="str">
        <f>IF('Anterior-TXT'!A1986&lt;&gt;"",RIGHT(LEFT('Anterior-TXT'!A1986,51),34),"")</f>
        <v/>
      </c>
      <c r="C1965" s="12" t="str">
        <f>IF('Anterior-TXT'!A1986&lt;&gt;"",VALUE(RIGHT(LEFT('Anterior-TXT'!A1986,75),23)),"")</f>
        <v/>
      </c>
      <c r="D1965" s="11" t="str">
        <f>IF('Anterior-TXT'!A1986&lt;&gt;"",RIGHT(LEFT('Anterior-TXT'!A1986,77),1),"")</f>
        <v/>
      </c>
      <c r="E1965" s="13" t="str">
        <f>IF('Anterior-TXT'!A1986&lt;&gt;"",IF(MOD(VALUE(LEFT(A1965,1)),2)=1,IF(D1965="D",C1965,-C1965),IF(D1965="C",C1965,-C1965)),"")</f>
        <v/>
      </c>
    </row>
    <row r="1966" spans="1:5" x14ac:dyDescent="0.2">
      <c r="A1966" s="11" t="str">
        <f>IF('Anterior-TXT'!A1987&lt;&gt;"",LEFT('Anterior-TXT'!A1987,15),"")</f>
        <v/>
      </c>
      <c r="B1966" s="11" t="str">
        <f>IF('Anterior-TXT'!A1987&lt;&gt;"",RIGHT(LEFT('Anterior-TXT'!A1987,51),34),"")</f>
        <v/>
      </c>
      <c r="C1966" s="12" t="str">
        <f>IF('Anterior-TXT'!A1987&lt;&gt;"",VALUE(RIGHT(LEFT('Anterior-TXT'!A1987,75),23)),"")</f>
        <v/>
      </c>
      <c r="D1966" s="11" t="str">
        <f>IF('Anterior-TXT'!A1987&lt;&gt;"",RIGHT(LEFT('Anterior-TXT'!A1987,77),1),"")</f>
        <v/>
      </c>
      <c r="E1966" s="13" t="str">
        <f>IF('Anterior-TXT'!A1987&lt;&gt;"",IF(MOD(VALUE(LEFT(A1966,1)),2)=1,IF(D1966="D",C1966,-C1966),IF(D1966="C",C1966,-C1966)),"")</f>
        <v/>
      </c>
    </row>
    <row r="1967" spans="1:5" x14ac:dyDescent="0.2">
      <c r="A1967" s="11" t="str">
        <f>IF('Anterior-TXT'!A1988&lt;&gt;"",LEFT('Anterior-TXT'!A1988,15),"")</f>
        <v/>
      </c>
      <c r="B1967" s="11" t="str">
        <f>IF('Anterior-TXT'!A1988&lt;&gt;"",RIGHT(LEFT('Anterior-TXT'!A1988,51),34),"")</f>
        <v/>
      </c>
      <c r="C1967" s="12" t="str">
        <f>IF('Anterior-TXT'!A1988&lt;&gt;"",VALUE(RIGHT(LEFT('Anterior-TXT'!A1988,75),23)),"")</f>
        <v/>
      </c>
      <c r="D1967" s="11" t="str">
        <f>IF('Anterior-TXT'!A1988&lt;&gt;"",RIGHT(LEFT('Anterior-TXT'!A1988,77),1),"")</f>
        <v/>
      </c>
      <c r="E1967" s="13" t="str">
        <f>IF('Anterior-TXT'!A1988&lt;&gt;"",IF(MOD(VALUE(LEFT(A1967,1)),2)=1,IF(D1967="D",C1967,-C1967),IF(D1967="C",C1967,-C1967)),"")</f>
        <v/>
      </c>
    </row>
    <row r="1968" spans="1:5" x14ac:dyDescent="0.2">
      <c r="A1968" s="11" t="str">
        <f>IF('Anterior-TXT'!A1989&lt;&gt;"",LEFT('Anterior-TXT'!A1989,15),"")</f>
        <v/>
      </c>
      <c r="B1968" s="11" t="str">
        <f>IF('Anterior-TXT'!A1989&lt;&gt;"",RIGHT(LEFT('Anterior-TXT'!A1989,51),34),"")</f>
        <v/>
      </c>
      <c r="C1968" s="12" t="str">
        <f>IF('Anterior-TXT'!A1989&lt;&gt;"",VALUE(RIGHT(LEFT('Anterior-TXT'!A1989,75),23)),"")</f>
        <v/>
      </c>
      <c r="D1968" s="11" t="str">
        <f>IF('Anterior-TXT'!A1989&lt;&gt;"",RIGHT(LEFT('Anterior-TXT'!A1989,77),1),"")</f>
        <v/>
      </c>
      <c r="E1968" s="13" t="str">
        <f>IF('Anterior-TXT'!A1989&lt;&gt;"",IF(MOD(VALUE(LEFT(A1968,1)),2)=1,IF(D1968="D",C1968,-C1968),IF(D1968="C",C1968,-C1968)),"")</f>
        <v/>
      </c>
    </row>
    <row r="1969" spans="1:5" x14ac:dyDescent="0.2">
      <c r="A1969" s="11" t="str">
        <f>IF('Anterior-TXT'!A1990&lt;&gt;"",LEFT('Anterior-TXT'!A1990,15),"")</f>
        <v/>
      </c>
      <c r="B1969" s="11" t="str">
        <f>IF('Anterior-TXT'!A1990&lt;&gt;"",RIGHT(LEFT('Anterior-TXT'!A1990,51),34),"")</f>
        <v/>
      </c>
      <c r="C1969" s="12" t="str">
        <f>IF('Anterior-TXT'!A1990&lt;&gt;"",VALUE(RIGHT(LEFT('Anterior-TXT'!A1990,75),23)),"")</f>
        <v/>
      </c>
      <c r="D1969" s="11" t="str">
        <f>IF('Anterior-TXT'!A1990&lt;&gt;"",RIGHT(LEFT('Anterior-TXT'!A1990,77),1),"")</f>
        <v/>
      </c>
      <c r="E1969" s="13" t="str">
        <f>IF('Anterior-TXT'!A1990&lt;&gt;"",IF(MOD(VALUE(LEFT(A1969,1)),2)=1,IF(D1969="D",C1969,-C1969),IF(D1969="C",C1969,-C1969)),"")</f>
        <v/>
      </c>
    </row>
    <row r="1970" spans="1:5" x14ac:dyDescent="0.2">
      <c r="A1970" s="11" t="str">
        <f>IF('Anterior-TXT'!A1991&lt;&gt;"",LEFT('Anterior-TXT'!A1991,15),"")</f>
        <v/>
      </c>
      <c r="B1970" s="11" t="str">
        <f>IF('Anterior-TXT'!A1991&lt;&gt;"",RIGHT(LEFT('Anterior-TXT'!A1991,51),34),"")</f>
        <v/>
      </c>
      <c r="C1970" s="12" t="str">
        <f>IF('Anterior-TXT'!A1991&lt;&gt;"",VALUE(RIGHT(LEFT('Anterior-TXT'!A1991,75),23)),"")</f>
        <v/>
      </c>
      <c r="D1970" s="11" t="str">
        <f>IF('Anterior-TXT'!A1991&lt;&gt;"",RIGHT(LEFT('Anterior-TXT'!A1991,77),1),"")</f>
        <v/>
      </c>
      <c r="E1970" s="13" t="str">
        <f>IF('Anterior-TXT'!A1991&lt;&gt;"",IF(MOD(VALUE(LEFT(A1970,1)),2)=1,IF(D1970="D",C1970,-C1970),IF(D1970="C",C1970,-C1970)),"")</f>
        <v/>
      </c>
    </row>
    <row r="1971" spans="1:5" x14ac:dyDescent="0.2">
      <c r="A1971" s="11" t="str">
        <f>IF('Anterior-TXT'!A1992&lt;&gt;"",LEFT('Anterior-TXT'!A1992,15),"")</f>
        <v/>
      </c>
      <c r="B1971" s="11" t="str">
        <f>IF('Anterior-TXT'!A1992&lt;&gt;"",RIGHT(LEFT('Anterior-TXT'!A1992,51),34),"")</f>
        <v/>
      </c>
      <c r="C1971" s="12" t="str">
        <f>IF('Anterior-TXT'!A1992&lt;&gt;"",VALUE(RIGHT(LEFT('Anterior-TXT'!A1992,75),23)),"")</f>
        <v/>
      </c>
      <c r="D1971" s="11" t="str">
        <f>IF('Anterior-TXT'!A1992&lt;&gt;"",RIGHT(LEFT('Anterior-TXT'!A1992,77),1),"")</f>
        <v/>
      </c>
      <c r="E1971" s="13" t="str">
        <f>IF('Anterior-TXT'!A1992&lt;&gt;"",IF(MOD(VALUE(LEFT(A1971,1)),2)=1,IF(D1971="D",C1971,-C1971),IF(D1971="C",C1971,-C1971)),"")</f>
        <v/>
      </c>
    </row>
    <row r="1972" spans="1:5" x14ac:dyDescent="0.2">
      <c r="A1972" s="11" t="str">
        <f>IF('Anterior-TXT'!A1993&lt;&gt;"",LEFT('Anterior-TXT'!A1993,15),"")</f>
        <v/>
      </c>
      <c r="B1972" s="11" t="str">
        <f>IF('Anterior-TXT'!A1993&lt;&gt;"",RIGHT(LEFT('Anterior-TXT'!A1993,51),34),"")</f>
        <v/>
      </c>
      <c r="C1972" s="12" t="str">
        <f>IF('Anterior-TXT'!A1993&lt;&gt;"",VALUE(RIGHT(LEFT('Anterior-TXT'!A1993,75),23)),"")</f>
        <v/>
      </c>
      <c r="D1972" s="11" t="str">
        <f>IF('Anterior-TXT'!A1993&lt;&gt;"",RIGHT(LEFT('Anterior-TXT'!A1993,77),1),"")</f>
        <v/>
      </c>
      <c r="E1972" s="13" t="str">
        <f>IF('Anterior-TXT'!A1993&lt;&gt;"",IF(MOD(VALUE(LEFT(A1972,1)),2)=1,IF(D1972="D",C1972,-C1972),IF(D1972="C",C1972,-C1972)),"")</f>
        <v/>
      </c>
    </row>
    <row r="1973" spans="1:5" x14ac:dyDescent="0.2">
      <c r="A1973" s="11" t="str">
        <f>IF('Anterior-TXT'!A1994&lt;&gt;"",LEFT('Anterior-TXT'!A1994,15),"")</f>
        <v/>
      </c>
      <c r="B1973" s="11" t="str">
        <f>IF('Anterior-TXT'!A1994&lt;&gt;"",RIGHT(LEFT('Anterior-TXT'!A1994,51),34),"")</f>
        <v/>
      </c>
      <c r="C1973" s="12" t="str">
        <f>IF('Anterior-TXT'!A1994&lt;&gt;"",VALUE(RIGHT(LEFT('Anterior-TXT'!A1994,75),23)),"")</f>
        <v/>
      </c>
      <c r="D1973" s="11" t="str">
        <f>IF('Anterior-TXT'!A1994&lt;&gt;"",RIGHT(LEFT('Anterior-TXT'!A1994,77),1),"")</f>
        <v/>
      </c>
      <c r="E1973" s="13" t="str">
        <f>IF('Anterior-TXT'!A1994&lt;&gt;"",IF(MOD(VALUE(LEFT(A1973,1)),2)=1,IF(D1973="D",C1973,-C1973),IF(D1973="C",C1973,-C1973)),"")</f>
        <v/>
      </c>
    </row>
    <row r="1974" spans="1:5" x14ac:dyDescent="0.2">
      <c r="A1974" s="11" t="str">
        <f>IF('Anterior-TXT'!A1995&lt;&gt;"",LEFT('Anterior-TXT'!A1995,15),"")</f>
        <v/>
      </c>
      <c r="B1974" s="11" t="str">
        <f>IF('Anterior-TXT'!A1995&lt;&gt;"",RIGHT(LEFT('Anterior-TXT'!A1995,51),34),"")</f>
        <v/>
      </c>
      <c r="C1974" s="12" t="str">
        <f>IF('Anterior-TXT'!A1995&lt;&gt;"",VALUE(RIGHT(LEFT('Anterior-TXT'!A1995,75),23)),"")</f>
        <v/>
      </c>
      <c r="D1974" s="11" t="str">
        <f>IF('Anterior-TXT'!A1995&lt;&gt;"",RIGHT(LEFT('Anterior-TXT'!A1995,77),1),"")</f>
        <v/>
      </c>
      <c r="E1974" s="13" t="str">
        <f>IF('Anterior-TXT'!A1995&lt;&gt;"",IF(MOD(VALUE(LEFT(A1974,1)),2)=1,IF(D1974="D",C1974,-C1974),IF(D1974="C",C1974,-C1974)),"")</f>
        <v/>
      </c>
    </row>
    <row r="1975" spans="1:5" x14ac:dyDescent="0.2">
      <c r="A1975" s="11" t="str">
        <f>IF('Anterior-TXT'!A1996&lt;&gt;"",LEFT('Anterior-TXT'!A1996,15),"")</f>
        <v/>
      </c>
      <c r="B1975" s="11" t="str">
        <f>IF('Anterior-TXT'!A1996&lt;&gt;"",RIGHT(LEFT('Anterior-TXT'!A1996,51),34),"")</f>
        <v/>
      </c>
      <c r="C1975" s="12" t="str">
        <f>IF('Anterior-TXT'!A1996&lt;&gt;"",VALUE(RIGHT(LEFT('Anterior-TXT'!A1996,75),23)),"")</f>
        <v/>
      </c>
      <c r="D1975" s="11" t="str">
        <f>IF('Anterior-TXT'!A1996&lt;&gt;"",RIGHT(LEFT('Anterior-TXT'!A1996,77),1),"")</f>
        <v/>
      </c>
      <c r="E1975" s="13" t="str">
        <f>IF('Anterior-TXT'!A1996&lt;&gt;"",IF(MOD(VALUE(LEFT(A1975,1)),2)=1,IF(D1975="D",C1975,-C1975),IF(D1975="C",C1975,-C1975)),"")</f>
        <v/>
      </c>
    </row>
    <row r="1976" spans="1:5" x14ac:dyDescent="0.2">
      <c r="A1976" s="11" t="str">
        <f>IF('Anterior-TXT'!A1997&lt;&gt;"",LEFT('Anterior-TXT'!A1997,15),"")</f>
        <v/>
      </c>
      <c r="B1976" s="11" t="str">
        <f>IF('Anterior-TXT'!A1997&lt;&gt;"",RIGHT(LEFT('Anterior-TXT'!A1997,51),34),"")</f>
        <v/>
      </c>
      <c r="C1976" s="12" t="str">
        <f>IF('Anterior-TXT'!A1997&lt;&gt;"",VALUE(RIGHT(LEFT('Anterior-TXT'!A1997,75),23)),"")</f>
        <v/>
      </c>
      <c r="D1976" s="11" t="str">
        <f>IF('Anterior-TXT'!A1997&lt;&gt;"",RIGHT(LEFT('Anterior-TXT'!A1997,77),1),"")</f>
        <v/>
      </c>
      <c r="E1976" s="13" t="str">
        <f>IF('Anterior-TXT'!A1997&lt;&gt;"",IF(MOD(VALUE(LEFT(A1976,1)),2)=1,IF(D1976="D",C1976,-C1976),IF(D1976="C",C1976,-C1976)),"")</f>
        <v/>
      </c>
    </row>
    <row r="1977" spans="1:5" x14ac:dyDescent="0.2">
      <c r="A1977" s="11" t="str">
        <f>IF('Anterior-TXT'!A1998&lt;&gt;"",LEFT('Anterior-TXT'!A1998,15),"")</f>
        <v/>
      </c>
      <c r="B1977" s="11" t="str">
        <f>IF('Anterior-TXT'!A1998&lt;&gt;"",RIGHT(LEFT('Anterior-TXT'!A1998,51),34),"")</f>
        <v/>
      </c>
      <c r="C1977" s="12" t="str">
        <f>IF('Anterior-TXT'!A1998&lt;&gt;"",VALUE(RIGHT(LEFT('Anterior-TXT'!A1998,75),23)),"")</f>
        <v/>
      </c>
      <c r="D1977" s="11" t="str">
        <f>IF('Anterior-TXT'!A1998&lt;&gt;"",RIGHT(LEFT('Anterior-TXT'!A1998,77),1),"")</f>
        <v/>
      </c>
      <c r="E1977" s="13" t="str">
        <f>IF('Anterior-TXT'!A1998&lt;&gt;"",IF(MOD(VALUE(LEFT(A1977,1)),2)=1,IF(D1977="D",C1977,-C1977),IF(D1977="C",C1977,-C1977)),"")</f>
        <v/>
      </c>
    </row>
    <row r="1978" spans="1:5" x14ac:dyDescent="0.2">
      <c r="A1978" s="11" t="str">
        <f>IF('Anterior-TXT'!A1999&lt;&gt;"",LEFT('Anterior-TXT'!A1999,15),"")</f>
        <v/>
      </c>
      <c r="B1978" s="11" t="str">
        <f>IF('Anterior-TXT'!A1999&lt;&gt;"",RIGHT(LEFT('Anterior-TXT'!A1999,51),34),"")</f>
        <v/>
      </c>
      <c r="C1978" s="12" t="str">
        <f>IF('Anterior-TXT'!A1999&lt;&gt;"",VALUE(RIGHT(LEFT('Anterior-TXT'!A1999,75),23)),"")</f>
        <v/>
      </c>
      <c r="D1978" s="11" t="str">
        <f>IF('Anterior-TXT'!A1999&lt;&gt;"",RIGHT(LEFT('Anterior-TXT'!A1999,77),1),"")</f>
        <v/>
      </c>
      <c r="E1978" s="13" t="str">
        <f>IF('Anterior-TXT'!A1999&lt;&gt;"",IF(MOD(VALUE(LEFT(A1978,1)),2)=1,IF(D1978="D",C1978,-C1978),IF(D1978="C",C1978,-C1978)),"")</f>
        <v/>
      </c>
    </row>
    <row r="1979" spans="1:5" x14ac:dyDescent="0.2">
      <c r="A1979" s="11" t="str">
        <f>IF('Anterior-TXT'!A2000&lt;&gt;"",LEFT('Anterior-TXT'!A2000,15),"")</f>
        <v/>
      </c>
      <c r="B1979" s="11" t="str">
        <f>IF('Anterior-TXT'!A2000&lt;&gt;"",RIGHT(LEFT('Anterior-TXT'!A2000,51),34),"")</f>
        <v/>
      </c>
      <c r="C1979" s="12" t="str">
        <f>IF('Anterior-TXT'!A2000&lt;&gt;"",VALUE(RIGHT(LEFT('Anterior-TXT'!A2000,75),23)),"")</f>
        <v/>
      </c>
      <c r="D1979" s="11" t="str">
        <f>IF('Anterior-TXT'!A2000&lt;&gt;"",RIGHT(LEFT('Anterior-TXT'!A2000,77),1),"")</f>
        <v/>
      </c>
      <c r="E1979" s="13" t="str">
        <f>IF('Anterior-TXT'!A2000&lt;&gt;"",IF(MOD(VALUE(LEFT(A1979,1)),2)=1,IF(D1979="D",C1979,-C1979),IF(D1979="C",C1979,-C1979)),"")</f>
        <v/>
      </c>
    </row>
    <row r="1980" spans="1:5" x14ac:dyDescent="0.2">
      <c r="A1980" s="11" t="str">
        <f>IF('Anterior-TXT'!A2001&lt;&gt;"",LEFT('Anterior-TXT'!A2001,15),"")</f>
        <v/>
      </c>
      <c r="B1980" s="11" t="str">
        <f>IF('Anterior-TXT'!A2001&lt;&gt;"",RIGHT(LEFT('Anterior-TXT'!A2001,51),34),"")</f>
        <v/>
      </c>
      <c r="C1980" s="12" t="str">
        <f>IF('Anterior-TXT'!A2001&lt;&gt;"",VALUE(RIGHT(LEFT('Anterior-TXT'!A2001,75),23)),"")</f>
        <v/>
      </c>
      <c r="D1980" s="11" t="str">
        <f>IF('Anterior-TXT'!A2001&lt;&gt;"",RIGHT(LEFT('Anterior-TXT'!A2001,77),1),"")</f>
        <v/>
      </c>
      <c r="E1980" s="13" t="str">
        <f>IF('Anterior-TXT'!A2001&lt;&gt;"",IF(MOD(VALUE(LEFT(A1980,1)),2)=1,IF(D1980="D",C1980,-C1980),IF(D1980="C",C1980,-C1980)),"")</f>
        <v/>
      </c>
    </row>
    <row r="1981" spans="1:5" x14ac:dyDescent="0.2">
      <c r="A1981" s="11" t="str">
        <f>IF('Anterior-TXT'!A2002&lt;&gt;"",LEFT('Anterior-TXT'!A2002,15),"")</f>
        <v/>
      </c>
      <c r="B1981" s="11" t="str">
        <f>IF('Anterior-TXT'!A2002&lt;&gt;"",RIGHT(LEFT('Anterior-TXT'!A2002,51),34),"")</f>
        <v/>
      </c>
      <c r="C1981" s="12" t="str">
        <f>IF('Anterior-TXT'!A2002&lt;&gt;"",VALUE(RIGHT(LEFT('Anterior-TXT'!A2002,75),23)),"")</f>
        <v/>
      </c>
      <c r="D1981" s="11" t="str">
        <f>IF('Anterior-TXT'!A2002&lt;&gt;"",RIGHT(LEFT('Anterior-TXT'!A2002,77),1),"")</f>
        <v/>
      </c>
      <c r="E1981" s="13" t="str">
        <f>IF('Anterior-TXT'!A2002&lt;&gt;"",IF(MOD(VALUE(LEFT(A1981,1)),2)=1,IF(D1981="D",C1981,-C1981),IF(D1981="C",C1981,-C1981)),"")</f>
        <v/>
      </c>
    </row>
    <row r="1982" spans="1:5" x14ac:dyDescent="0.2">
      <c r="A1982" s="11" t="str">
        <f>IF('Anterior-TXT'!A2003&lt;&gt;"",LEFT('Anterior-TXT'!A2003,15),"")</f>
        <v/>
      </c>
      <c r="B1982" s="11" t="str">
        <f>IF('Anterior-TXT'!A2003&lt;&gt;"",RIGHT(LEFT('Anterior-TXT'!A2003,51),34),"")</f>
        <v/>
      </c>
      <c r="C1982" s="12" t="str">
        <f>IF('Anterior-TXT'!A2003&lt;&gt;"",VALUE(RIGHT(LEFT('Anterior-TXT'!A2003,75),23)),"")</f>
        <v/>
      </c>
      <c r="D1982" s="11" t="str">
        <f>IF('Anterior-TXT'!A2003&lt;&gt;"",RIGHT(LEFT('Anterior-TXT'!A2003,77),1),"")</f>
        <v/>
      </c>
      <c r="E1982" s="13" t="str">
        <f>IF('Anterior-TXT'!A2003&lt;&gt;"",IF(MOD(VALUE(LEFT(A1982,1)),2)=1,IF(D1982="D",C1982,-C1982),IF(D1982="C",C1982,-C1982)),"")</f>
        <v/>
      </c>
    </row>
    <row r="1983" spans="1:5" x14ac:dyDescent="0.2">
      <c r="A1983" s="11" t="str">
        <f>IF('Anterior-TXT'!A2004&lt;&gt;"",LEFT('Anterior-TXT'!A2004,15),"")</f>
        <v/>
      </c>
      <c r="B1983" s="11" t="str">
        <f>IF('Anterior-TXT'!A2004&lt;&gt;"",RIGHT(LEFT('Anterior-TXT'!A2004,51),34),"")</f>
        <v/>
      </c>
      <c r="C1983" s="12" t="str">
        <f>IF('Anterior-TXT'!A2004&lt;&gt;"",VALUE(RIGHT(LEFT('Anterior-TXT'!A2004,75),23)),"")</f>
        <v/>
      </c>
      <c r="D1983" s="11" t="str">
        <f>IF('Anterior-TXT'!A2004&lt;&gt;"",RIGHT(LEFT('Anterior-TXT'!A2004,77),1),"")</f>
        <v/>
      </c>
      <c r="E1983" s="13" t="str">
        <f>IF('Anterior-TXT'!A2004&lt;&gt;"",IF(MOD(VALUE(LEFT(A1983,1)),2)=1,IF(D1983="D",C1983,-C1983),IF(D1983="C",C1983,-C1983)),"")</f>
        <v/>
      </c>
    </row>
    <row r="1984" spans="1:5" x14ac:dyDescent="0.2">
      <c r="A1984" s="11" t="str">
        <f>IF('Anterior-TXT'!A2005&lt;&gt;"",LEFT('Anterior-TXT'!A2005,15),"")</f>
        <v/>
      </c>
      <c r="B1984" s="11" t="str">
        <f>IF('Anterior-TXT'!A2005&lt;&gt;"",RIGHT(LEFT('Anterior-TXT'!A2005,51),34),"")</f>
        <v/>
      </c>
      <c r="C1984" s="12" t="str">
        <f>IF('Anterior-TXT'!A2005&lt;&gt;"",VALUE(RIGHT(LEFT('Anterior-TXT'!A2005,75),23)),"")</f>
        <v/>
      </c>
      <c r="D1984" s="11" t="str">
        <f>IF('Anterior-TXT'!A2005&lt;&gt;"",RIGHT(LEFT('Anterior-TXT'!A2005,77),1),"")</f>
        <v/>
      </c>
      <c r="E1984" s="13" t="str">
        <f>IF('Anterior-TXT'!A2005&lt;&gt;"",IF(MOD(VALUE(LEFT(A1984,1)),2)=1,IF(D1984="D",C1984,-C1984),IF(D1984="C",C1984,-C1984)),"")</f>
        <v/>
      </c>
    </row>
    <row r="1985" spans="1:5" x14ac:dyDescent="0.2">
      <c r="A1985" s="11" t="str">
        <f>IF('Anterior-TXT'!A2006&lt;&gt;"",LEFT('Anterior-TXT'!A2006,15),"")</f>
        <v/>
      </c>
      <c r="B1985" s="11" t="str">
        <f>IF('Anterior-TXT'!A2006&lt;&gt;"",RIGHT(LEFT('Anterior-TXT'!A2006,51),34),"")</f>
        <v/>
      </c>
      <c r="C1985" s="12" t="str">
        <f>IF('Anterior-TXT'!A2006&lt;&gt;"",VALUE(RIGHT(LEFT('Anterior-TXT'!A2006,75),23)),"")</f>
        <v/>
      </c>
      <c r="D1985" s="11" t="str">
        <f>IF('Anterior-TXT'!A2006&lt;&gt;"",RIGHT(LEFT('Anterior-TXT'!A2006,77),1),"")</f>
        <v/>
      </c>
      <c r="E1985" s="13" t="str">
        <f>IF('Anterior-TXT'!A2006&lt;&gt;"",IF(MOD(VALUE(LEFT(A1985,1)),2)=1,IF(D1985="D",C1985,-C1985),IF(D1985="C",C1985,-C1985)),"")</f>
        <v/>
      </c>
    </row>
    <row r="1986" spans="1:5" x14ac:dyDescent="0.2">
      <c r="A1986" s="11" t="str">
        <f>IF('Anterior-TXT'!A2007&lt;&gt;"",LEFT('Anterior-TXT'!A2007,15),"")</f>
        <v/>
      </c>
      <c r="B1986" s="11" t="str">
        <f>IF('Anterior-TXT'!A2007&lt;&gt;"",RIGHT(LEFT('Anterior-TXT'!A2007,51),34),"")</f>
        <v/>
      </c>
      <c r="C1986" s="12" t="str">
        <f>IF('Anterior-TXT'!A2007&lt;&gt;"",VALUE(RIGHT(LEFT('Anterior-TXT'!A2007,75),23)),"")</f>
        <v/>
      </c>
      <c r="D1986" s="11" t="str">
        <f>IF('Anterior-TXT'!A2007&lt;&gt;"",RIGHT(LEFT('Anterior-TXT'!A2007,77),1),"")</f>
        <v/>
      </c>
      <c r="E1986" s="13" t="str">
        <f>IF('Anterior-TXT'!A2007&lt;&gt;"",IF(MOD(VALUE(LEFT(A1986,1)),2)=1,IF(D1986="D",C1986,-C1986),IF(D1986="C",C1986,-C1986)),"")</f>
        <v/>
      </c>
    </row>
    <row r="1987" spans="1:5" x14ac:dyDescent="0.2">
      <c r="A1987" s="11" t="str">
        <f>IF('Anterior-TXT'!A2008&lt;&gt;"",LEFT('Anterior-TXT'!A2008,15),"")</f>
        <v/>
      </c>
      <c r="B1987" s="11" t="str">
        <f>IF('Anterior-TXT'!A2008&lt;&gt;"",RIGHT(LEFT('Anterior-TXT'!A2008,51),34),"")</f>
        <v/>
      </c>
      <c r="C1987" s="12" t="str">
        <f>IF('Anterior-TXT'!A2008&lt;&gt;"",VALUE(RIGHT(LEFT('Anterior-TXT'!A2008,75),23)),"")</f>
        <v/>
      </c>
      <c r="D1987" s="11" t="str">
        <f>IF('Anterior-TXT'!A2008&lt;&gt;"",RIGHT(LEFT('Anterior-TXT'!A2008,77),1),"")</f>
        <v/>
      </c>
      <c r="E1987" s="13" t="str">
        <f>IF('Anterior-TXT'!A2008&lt;&gt;"",IF(MOD(VALUE(LEFT(A1987,1)),2)=1,IF(D1987="D",C1987,-C1987),IF(D1987="C",C1987,-C1987)),"")</f>
        <v/>
      </c>
    </row>
    <row r="1988" spans="1:5" x14ac:dyDescent="0.2">
      <c r="A1988" s="11" t="str">
        <f>IF('Anterior-TXT'!A2009&lt;&gt;"",LEFT('Anterior-TXT'!A2009,15),"")</f>
        <v/>
      </c>
      <c r="B1988" s="11" t="str">
        <f>IF('Anterior-TXT'!A2009&lt;&gt;"",RIGHT(LEFT('Anterior-TXT'!A2009,51),34),"")</f>
        <v/>
      </c>
      <c r="C1988" s="12" t="str">
        <f>IF('Anterior-TXT'!A2009&lt;&gt;"",VALUE(RIGHT(LEFT('Anterior-TXT'!A2009,75),23)),"")</f>
        <v/>
      </c>
      <c r="D1988" s="11" t="str">
        <f>IF('Anterior-TXT'!A2009&lt;&gt;"",RIGHT(LEFT('Anterior-TXT'!A2009,77),1),"")</f>
        <v/>
      </c>
      <c r="E1988" s="13" t="str">
        <f>IF('Anterior-TXT'!A2009&lt;&gt;"",IF(MOD(VALUE(LEFT(A1988,1)),2)=1,IF(D1988="D",C1988,-C1988),IF(D1988="C",C1988,-C1988)),"")</f>
        <v/>
      </c>
    </row>
    <row r="1989" spans="1:5" x14ac:dyDescent="0.2">
      <c r="A1989" s="11" t="str">
        <f>IF('Anterior-TXT'!A2010&lt;&gt;"",LEFT('Anterior-TXT'!A2010,15),"")</f>
        <v/>
      </c>
      <c r="B1989" s="11" t="str">
        <f>IF('Anterior-TXT'!A2010&lt;&gt;"",RIGHT(LEFT('Anterior-TXT'!A2010,51),34),"")</f>
        <v/>
      </c>
      <c r="C1989" s="12" t="str">
        <f>IF('Anterior-TXT'!A2010&lt;&gt;"",VALUE(RIGHT(LEFT('Anterior-TXT'!A2010,75),23)),"")</f>
        <v/>
      </c>
      <c r="D1989" s="11" t="str">
        <f>IF('Anterior-TXT'!A2010&lt;&gt;"",RIGHT(LEFT('Anterior-TXT'!A2010,77),1),"")</f>
        <v/>
      </c>
      <c r="E1989" s="13" t="str">
        <f>IF('Anterior-TXT'!A2010&lt;&gt;"",IF(MOD(VALUE(LEFT(A1989,1)),2)=1,IF(D1989="D",C1989,-C1989),IF(D1989="C",C1989,-C1989)),"")</f>
        <v/>
      </c>
    </row>
    <row r="1990" spans="1:5" x14ac:dyDescent="0.2">
      <c r="A1990" s="11" t="str">
        <f>IF('Anterior-TXT'!A2011&lt;&gt;"",LEFT('Anterior-TXT'!A2011,15),"")</f>
        <v/>
      </c>
      <c r="B1990" s="11" t="str">
        <f>IF('Anterior-TXT'!A2011&lt;&gt;"",RIGHT(LEFT('Anterior-TXT'!A2011,51),34),"")</f>
        <v/>
      </c>
      <c r="C1990" s="12" t="str">
        <f>IF('Anterior-TXT'!A2011&lt;&gt;"",VALUE(RIGHT(LEFT('Anterior-TXT'!A2011,75),23)),"")</f>
        <v/>
      </c>
      <c r="D1990" s="11" t="str">
        <f>IF('Anterior-TXT'!A2011&lt;&gt;"",RIGHT(LEFT('Anterior-TXT'!A2011,77),1),"")</f>
        <v/>
      </c>
      <c r="E1990" s="13" t="str">
        <f>IF('Anterior-TXT'!A2011&lt;&gt;"",IF(MOD(VALUE(LEFT(A1990,1)),2)=1,IF(D1990="D",C1990,-C1990),IF(D1990="C",C1990,-C1990)),"")</f>
        <v/>
      </c>
    </row>
    <row r="1991" spans="1:5" x14ac:dyDescent="0.2">
      <c r="A1991" s="11" t="str">
        <f>IF('Anterior-TXT'!A2012&lt;&gt;"",LEFT('Anterior-TXT'!A2012,15),"")</f>
        <v/>
      </c>
      <c r="B1991" s="11" t="str">
        <f>IF('Anterior-TXT'!A2012&lt;&gt;"",RIGHT(LEFT('Anterior-TXT'!A2012,51),34),"")</f>
        <v/>
      </c>
      <c r="C1991" s="12" t="str">
        <f>IF('Anterior-TXT'!A2012&lt;&gt;"",VALUE(RIGHT(LEFT('Anterior-TXT'!A2012,75),23)),"")</f>
        <v/>
      </c>
      <c r="D1991" s="11" t="str">
        <f>IF('Anterior-TXT'!A2012&lt;&gt;"",RIGHT(LEFT('Anterior-TXT'!A2012,77),1),"")</f>
        <v/>
      </c>
      <c r="E1991" s="13" t="str">
        <f>IF('Anterior-TXT'!A2012&lt;&gt;"",IF(MOD(VALUE(LEFT(A1991,1)),2)=1,IF(D1991="D",C1991,-C1991),IF(D1991="C",C1991,-C1991)),"")</f>
        <v/>
      </c>
    </row>
    <row r="1992" spans="1:5" x14ac:dyDescent="0.2">
      <c r="A1992" s="11" t="str">
        <f>IF('Anterior-TXT'!A2013&lt;&gt;"",LEFT('Anterior-TXT'!A2013,15),"")</f>
        <v/>
      </c>
      <c r="B1992" s="11" t="str">
        <f>IF('Anterior-TXT'!A2013&lt;&gt;"",RIGHT(LEFT('Anterior-TXT'!A2013,51),34),"")</f>
        <v/>
      </c>
      <c r="C1992" s="12" t="str">
        <f>IF('Anterior-TXT'!A2013&lt;&gt;"",VALUE(RIGHT(LEFT('Anterior-TXT'!A2013,75),23)),"")</f>
        <v/>
      </c>
      <c r="D1992" s="11" t="str">
        <f>IF('Anterior-TXT'!A2013&lt;&gt;"",RIGHT(LEFT('Anterior-TXT'!A2013,77),1),"")</f>
        <v/>
      </c>
      <c r="E1992" s="13" t="str">
        <f>IF('Anterior-TXT'!A2013&lt;&gt;"",IF(MOD(VALUE(LEFT(A1992,1)),2)=1,IF(D1992="D",C1992,-C1992),IF(D1992="C",C1992,-C1992)),"")</f>
        <v/>
      </c>
    </row>
    <row r="1993" spans="1:5" x14ac:dyDescent="0.2">
      <c r="A1993" s="11" t="str">
        <f>IF('Anterior-TXT'!A2014&lt;&gt;"",LEFT('Anterior-TXT'!A2014,15),"")</f>
        <v/>
      </c>
      <c r="B1993" s="11" t="str">
        <f>IF('Anterior-TXT'!A2014&lt;&gt;"",RIGHT(LEFT('Anterior-TXT'!A2014,51),34),"")</f>
        <v/>
      </c>
      <c r="C1993" s="12" t="str">
        <f>IF('Anterior-TXT'!A2014&lt;&gt;"",VALUE(RIGHT(LEFT('Anterior-TXT'!A2014,75),23)),"")</f>
        <v/>
      </c>
      <c r="D1993" s="11" t="str">
        <f>IF('Anterior-TXT'!A2014&lt;&gt;"",RIGHT(LEFT('Anterior-TXT'!A2014,77),1),"")</f>
        <v/>
      </c>
      <c r="E1993" s="13" t="str">
        <f>IF('Anterior-TXT'!A2014&lt;&gt;"",IF(MOD(VALUE(LEFT(A1993,1)),2)=1,IF(D1993="D",C1993,-C1993),IF(D1993="C",C1993,-C1993)),"")</f>
        <v/>
      </c>
    </row>
    <row r="1994" spans="1:5" x14ac:dyDescent="0.2">
      <c r="A1994" s="11" t="str">
        <f>IF('Anterior-TXT'!A2015&lt;&gt;"",LEFT('Anterior-TXT'!A2015,15),"")</f>
        <v/>
      </c>
      <c r="B1994" s="11" t="str">
        <f>IF('Anterior-TXT'!A2015&lt;&gt;"",RIGHT(LEFT('Anterior-TXT'!A2015,51),34),"")</f>
        <v/>
      </c>
      <c r="C1994" s="12" t="str">
        <f>IF('Anterior-TXT'!A2015&lt;&gt;"",VALUE(RIGHT(LEFT('Anterior-TXT'!A2015,75),23)),"")</f>
        <v/>
      </c>
      <c r="D1994" s="11" t="str">
        <f>IF('Anterior-TXT'!A2015&lt;&gt;"",RIGHT(LEFT('Anterior-TXT'!A2015,77),1),"")</f>
        <v/>
      </c>
      <c r="E1994" s="13" t="str">
        <f>IF('Anterior-TXT'!A2015&lt;&gt;"",IF(MOD(VALUE(LEFT(A1994,1)),2)=1,IF(D1994="D",C1994,-C1994),IF(D1994="C",C1994,-C1994)),"")</f>
        <v/>
      </c>
    </row>
    <row r="1995" spans="1:5" x14ac:dyDescent="0.2">
      <c r="A1995" s="11" t="str">
        <f>IF('Anterior-TXT'!A2016&lt;&gt;"",LEFT('Anterior-TXT'!A2016,15),"")</f>
        <v/>
      </c>
      <c r="B1995" s="11" t="str">
        <f>IF('Anterior-TXT'!A2016&lt;&gt;"",RIGHT(LEFT('Anterior-TXT'!A2016,51),34),"")</f>
        <v/>
      </c>
      <c r="C1995" s="12" t="str">
        <f>IF('Anterior-TXT'!A2016&lt;&gt;"",VALUE(RIGHT(LEFT('Anterior-TXT'!A2016,75),23)),"")</f>
        <v/>
      </c>
      <c r="D1995" s="11" t="str">
        <f>IF('Anterior-TXT'!A2016&lt;&gt;"",RIGHT(LEFT('Anterior-TXT'!A2016,77),1),"")</f>
        <v/>
      </c>
      <c r="E1995" s="13" t="str">
        <f>IF('Anterior-TXT'!A2016&lt;&gt;"",IF(MOD(VALUE(LEFT(A1995,1)),2)=1,IF(D1995="D",C1995,-C1995),IF(D1995="C",C1995,-C1995)),"")</f>
        <v/>
      </c>
    </row>
    <row r="1996" spans="1:5" x14ac:dyDescent="0.2">
      <c r="A1996" s="11" t="str">
        <f>IF('Anterior-TXT'!A2017&lt;&gt;"",LEFT('Anterior-TXT'!A2017,15),"")</f>
        <v/>
      </c>
      <c r="B1996" s="11" t="str">
        <f>IF('Anterior-TXT'!A2017&lt;&gt;"",RIGHT(LEFT('Anterior-TXT'!A2017,51),34),"")</f>
        <v/>
      </c>
      <c r="C1996" s="12" t="str">
        <f>IF('Anterior-TXT'!A2017&lt;&gt;"",VALUE(RIGHT(LEFT('Anterior-TXT'!A2017,75),23)),"")</f>
        <v/>
      </c>
      <c r="D1996" s="11" t="str">
        <f>IF('Anterior-TXT'!A2017&lt;&gt;"",RIGHT(LEFT('Anterior-TXT'!A2017,77),1),"")</f>
        <v/>
      </c>
      <c r="E1996" s="13" t="str">
        <f>IF('Anterior-TXT'!A2017&lt;&gt;"",IF(MOD(VALUE(LEFT(A1996,1)),2)=1,IF(D1996="D",C1996,-C1996),IF(D1996="C",C1996,-C1996)),"")</f>
        <v/>
      </c>
    </row>
    <row r="1997" spans="1:5" x14ac:dyDescent="0.2">
      <c r="A1997" s="11" t="str">
        <f>IF('Anterior-TXT'!A2018&lt;&gt;"",LEFT('Anterior-TXT'!A2018,15),"")</f>
        <v/>
      </c>
      <c r="B1997" s="11" t="str">
        <f>IF('Anterior-TXT'!A2018&lt;&gt;"",RIGHT(LEFT('Anterior-TXT'!A2018,51),34),"")</f>
        <v/>
      </c>
      <c r="C1997" s="12" t="str">
        <f>IF('Anterior-TXT'!A2018&lt;&gt;"",VALUE(RIGHT(LEFT('Anterior-TXT'!A2018,75),23)),"")</f>
        <v/>
      </c>
      <c r="D1997" s="11" t="str">
        <f>IF('Anterior-TXT'!A2018&lt;&gt;"",RIGHT(LEFT('Anterior-TXT'!A2018,77),1),"")</f>
        <v/>
      </c>
      <c r="E1997" s="13" t="str">
        <f>IF('Anterior-TXT'!A2018&lt;&gt;"",IF(MOD(VALUE(LEFT(A1997,1)),2)=1,IF(D1997="D",C1997,-C1997),IF(D1997="C",C1997,-C1997)),"")</f>
        <v/>
      </c>
    </row>
    <row r="1998" spans="1:5" x14ac:dyDescent="0.2">
      <c r="A1998" s="11" t="str">
        <f>IF('Anterior-TXT'!A2019&lt;&gt;"",LEFT('Anterior-TXT'!A2019,15),"")</f>
        <v/>
      </c>
      <c r="B1998" s="11" t="str">
        <f>IF('Anterior-TXT'!A2019&lt;&gt;"",RIGHT(LEFT('Anterior-TXT'!A2019,51),34),"")</f>
        <v/>
      </c>
      <c r="C1998" s="12" t="str">
        <f>IF('Anterior-TXT'!A2019&lt;&gt;"",VALUE(RIGHT(LEFT('Anterior-TXT'!A2019,75),23)),"")</f>
        <v/>
      </c>
      <c r="D1998" s="11" t="str">
        <f>IF('Anterior-TXT'!A2019&lt;&gt;"",RIGHT(LEFT('Anterior-TXT'!A2019,77),1),"")</f>
        <v/>
      </c>
      <c r="E1998" s="13" t="str">
        <f>IF('Anterior-TXT'!A2019&lt;&gt;"",IF(MOD(VALUE(LEFT(A1998,1)),2)=1,IF(D1998="D",C1998,-C1998),IF(D1998="C",C1998,-C1998)),"")</f>
        <v/>
      </c>
    </row>
    <row r="1999" spans="1:5" x14ac:dyDescent="0.2">
      <c r="A1999" s="11" t="str">
        <f>IF('Anterior-TXT'!A2020&lt;&gt;"",LEFT('Anterior-TXT'!A2020,15),"")</f>
        <v/>
      </c>
      <c r="B1999" s="11" t="str">
        <f>IF('Anterior-TXT'!A2020&lt;&gt;"",RIGHT(LEFT('Anterior-TXT'!A2020,51),34),"")</f>
        <v/>
      </c>
      <c r="C1999" s="12" t="str">
        <f>IF('Anterior-TXT'!A2020&lt;&gt;"",VALUE(RIGHT(LEFT('Anterior-TXT'!A2020,75),23)),"")</f>
        <v/>
      </c>
      <c r="D1999" s="11" t="str">
        <f>IF('Anterior-TXT'!A2020&lt;&gt;"",RIGHT(LEFT('Anterior-TXT'!A2020,77),1),"")</f>
        <v/>
      </c>
      <c r="E1999" s="13" t="str">
        <f>IF('Anterior-TXT'!A2020&lt;&gt;"",IF(MOD(VALUE(LEFT(A1999,1)),2)=1,IF(D1999="D",C1999,-C1999),IF(D1999="C",C1999,-C1999)),"")</f>
        <v/>
      </c>
    </row>
    <row r="2000" spans="1:5" x14ac:dyDescent="0.2">
      <c r="A2000" s="11" t="str">
        <f>IF('Anterior-TXT'!A2021&lt;&gt;"",LEFT('Anterior-TXT'!A2021,15),"")</f>
        <v/>
      </c>
      <c r="B2000" s="11" t="str">
        <f>IF('Anterior-TXT'!A2021&lt;&gt;"",RIGHT(LEFT('Anterior-TXT'!A2021,51),34),"")</f>
        <v/>
      </c>
      <c r="C2000" s="12" t="str">
        <f>IF('Anterior-TXT'!A2021&lt;&gt;"",VALUE(RIGHT(LEFT('Anterior-TXT'!A2021,75),23)),"")</f>
        <v/>
      </c>
      <c r="D2000" s="11" t="str">
        <f>IF('Anterior-TXT'!A2021&lt;&gt;"",RIGHT(LEFT('Anterior-TXT'!A2021,77),1),"")</f>
        <v/>
      </c>
      <c r="E2000" s="13" t="str">
        <f>IF('Anterior-TXT'!A2021&lt;&gt;"",IF(MOD(VALUE(LEFT(A2000,1)),2)=1,IF(D2000="D",C2000,-C2000),IF(D2000="C",C2000,-C2000)),"")</f>
        <v/>
      </c>
    </row>
    <row r="2001" spans="1:5" x14ac:dyDescent="0.2">
      <c r="A2001" s="11" t="str">
        <f>IF('Anterior-TXT'!A2022&lt;&gt;"",LEFT('Anterior-TXT'!A2022,15),"")</f>
        <v/>
      </c>
      <c r="B2001" s="11" t="str">
        <f>IF('Anterior-TXT'!A2022&lt;&gt;"",RIGHT(LEFT('Anterior-TXT'!A2022,51),34),"")</f>
        <v/>
      </c>
      <c r="C2001" s="12" t="str">
        <f>IF('Anterior-TXT'!A2022&lt;&gt;"",VALUE(RIGHT(LEFT('Anterior-TXT'!A2022,75),23)),"")</f>
        <v/>
      </c>
      <c r="D2001" s="11" t="str">
        <f>IF('Anterior-TXT'!A2022&lt;&gt;"",RIGHT(LEFT('Anterior-TXT'!A2022,77),1),"")</f>
        <v/>
      </c>
      <c r="E2001" s="13" t="str">
        <f>IF('Anterior-TXT'!A2022&lt;&gt;"",IF(MOD(VALUE(LEFT(A2001,1)),2)=1,IF(D2001="D",C2001,-C2001),IF(D2001="C",C2001,-C2001)),"")</f>
        <v/>
      </c>
    </row>
    <row r="2002" spans="1:5" x14ac:dyDescent="0.2">
      <c r="A2002" s="11" t="str">
        <f>IF('Anterior-TXT'!A2023&lt;&gt;"",LEFT('Anterior-TXT'!A2023,15),"")</f>
        <v/>
      </c>
      <c r="B2002" s="11" t="str">
        <f>IF('Anterior-TXT'!A2023&lt;&gt;"",RIGHT(LEFT('Anterior-TXT'!A2023,51),34),"")</f>
        <v/>
      </c>
      <c r="C2002" s="12" t="str">
        <f>IF('Anterior-TXT'!A2023&lt;&gt;"",VALUE(RIGHT(LEFT('Anterior-TXT'!A2023,75),23)),"")</f>
        <v/>
      </c>
      <c r="D2002" s="11" t="str">
        <f>IF('Anterior-TXT'!A2023&lt;&gt;"",RIGHT(LEFT('Anterior-TXT'!A2023,77),1),"")</f>
        <v/>
      </c>
      <c r="E2002" s="13" t="str">
        <f>IF('Anterior-TXT'!A2023&lt;&gt;"",IF(MOD(VALUE(LEFT(A2002,1)),2)=1,IF(D2002="D",C2002,-C2002),IF(D2002="C",C2002,-C2002)),"")</f>
        <v/>
      </c>
    </row>
    <row r="2003" spans="1:5" x14ac:dyDescent="0.2">
      <c r="A2003" s="11" t="str">
        <f>IF('Anterior-TXT'!A2024&lt;&gt;"",LEFT('Anterior-TXT'!A2024,15),"")</f>
        <v/>
      </c>
      <c r="B2003" s="11" t="str">
        <f>IF('Anterior-TXT'!A2024&lt;&gt;"",RIGHT(LEFT('Anterior-TXT'!A2024,51),34),"")</f>
        <v/>
      </c>
      <c r="C2003" s="12" t="str">
        <f>IF('Anterior-TXT'!A2024&lt;&gt;"",VALUE(RIGHT(LEFT('Anterior-TXT'!A2024,75),23)),"")</f>
        <v/>
      </c>
      <c r="D2003" s="11" t="str">
        <f>IF('Anterior-TXT'!A2024&lt;&gt;"",RIGHT(LEFT('Anterior-TXT'!A2024,77),1),"")</f>
        <v/>
      </c>
      <c r="E2003" s="13" t="str">
        <f>IF('Anterior-TXT'!A2024&lt;&gt;"",IF(MOD(VALUE(LEFT(A2003,1)),2)=1,IF(D2003="D",C2003,-C2003),IF(D2003="C",C2003,-C2003)),"")</f>
        <v/>
      </c>
    </row>
    <row r="2004" spans="1:5" x14ac:dyDescent="0.2">
      <c r="A2004" s="11" t="str">
        <f>IF('Anterior-TXT'!A2025&lt;&gt;"",LEFT('Anterior-TXT'!A2025,15),"")</f>
        <v/>
      </c>
      <c r="B2004" s="11" t="str">
        <f>IF('Anterior-TXT'!A2025&lt;&gt;"",RIGHT(LEFT('Anterior-TXT'!A2025,51),34),"")</f>
        <v/>
      </c>
      <c r="C2004" s="12" t="str">
        <f>IF('Anterior-TXT'!A2025&lt;&gt;"",VALUE(RIGHT(LEFT('Anterior-TXT'!A2025,75),23)),"")</f>
        <v/>
      </c>
      <c r="D2004" s="11" t="str">
        <f>IF('Anterior-TXT'!A2025&lt;&gt;"",RIGHT(LEFT('Anterior-TXT'!A2025,77),1),"")</f>
        <v/>
      </c>
      <c r="E2004" s="13" t="str">
        <f>IF('Anterior-TXT'!A2025&lt;&gt;"",IF(MOD(VALUE(LEFT(A2004,1)),2)=1,IF(D2004="D",C2004,-C2004),IF(D2004="C",C2004,-C2004)),"")</f>
        <v/>
      </c>
    </row>
    <row r="2005" spans="1:5" x14ac:dyDescent="0.2">
      <c r="A2005" s="11" t="str">
        <f>IF('Anterior-TXT'!A2026&lt;&gt;"",LEFT('Anterior-TXT'!A2026,15),"")</f>
        <v/>
      </c>
      <c r="B2005" s="11" t="str">
        <f>IF('Anterior-TXT'!A2026&lt;&gt;"",RIGHT(LEFT('Anterior-TXT'!A2026,51),34),"")</f>
        <v/>
      </c>
      <c r="C2005" s="12" t="str">
        <f>IF('Anterior-TXT'!A2026&lt;&gt;"",VALUE(RIGHT(LEFT('Anterior-TXT'!A2026,75),23)),"")</f>
        <v/>
      </c>
      <c r="D2005" s="11" t="str">
        <f>IF('Anterior-TXT'!A2026&lt;&gt;"",RIGHT(LEFT('Anterior-TXT'!A2026,77),1),"")</f>
        <v/>
      </c>
      <c r="E2005" s="13" t="str">
        <f>IF('Anterior-TXT'!A2026&lt;&gt;"",IF(MOD(VALUE(LEFT(A2005,1)),2)=1,IF(D2005="D",C2005,-C2005),IF(D2005="C",C2005,-C2005)),"")</f>
        <v/>
      </c>
    </row>
    <row r="2006" spans="1:5" x14ac:dyDescent="0.2">
      <c r="A2006" s="11" t="str">
        <f>IF('Anterior-TXT'!A2027&lt;&gt;"",LEFT('Anterior-TXT'!A2027,15),"")</f>
        <v/>
      </c>
      <c r="B2006" s="11" t="str">
        <f>IF('Anterior-TXT'!A2027&lt;&gt;"",RIGHT(LEFT('Anterior-TXT'!A2027,51),34),"")</f>
        <v/>
      </c>
      <c r="C2006" s="12" t="str">
        <f>IF('Anterior-TXT'!A2027&lt;&gt;"",VALUE(RIGHT(LEFT('Anterior-TXT'!A2027,75),23)),"")</f>
        <v/>
      </c>
      <c r="D2006" s="11" t="str">
        <f>IF('Anterior-TXT'!A2027&lt;&gt;"",RIGHT(LEFT('Anterior-TXT'!A2027,77),1),"")</f>
        <v/>
      </c>
      <c r="E2006" s="13" t="str">
        <f>IF('Anterior-TXT'!A2027&lt;&gt;"",IF(MOD(VALUE(LEFT(A2006,1)),2)=1,IF(D2006="D",C2006,-C2006),IF(D2006="C",C2006,-C2006)),"")</f>
        <v/>
      </c>
    </row>
    <row r="2007" spans="1:5" x14ac:dyDescent="0.2">
      <c r="A2007" s="11" t="str">
        <f>IF('Anterior-TXT'!A2028&lt;&gt;"",LEFT('Anterior-TXT'!A2028,15),"")</f>
        <v/>
      </c>
      <c r="B2007" s="11" t="str">
        <f>IF('Anterior-TXT'!A2028&lt;&gt;"",RIGHT(LEFT('Anterior-TXT'!A2028,51),34),"")</f>
        <v/>
      </c>
      <c r="C2007" s="12" t="str">
        <f>IF('Anterior-TXT'!A2028&lt;&gt;"",VALUE(RIGHT(LEFT('Anterior-TXT'!A2028,75),23)),"")</f>
        <v/>
      </c>
      <c r="D2007" s="11" t="str">
        <f>IF('Anterior-TXT'!A2028&lt;&gt;"",RIGHT(LEFT('Anterior-TXT'!A2028,77),1),"")</f>
        <v/>
      </c>
      <c r="E2007" s="13" t="str">
        <f>IF('Anterior-TXT'!A2028&lt;&gt;"",IF(MOD(VALUE(LEFT(A2007,1)),2)=1,IF(D2007="D",C2007,-C2007),IF(D2007="C",C2007,-C2007)),"")</f>
        <v/>
      </c>
    </row>
    <row r="2008" spans="1:5" x14ac:dyDescent="0.2">
      <c r="A2008" s="11" t="str">
        <f>IF('Anterior-TXT'!A2029&lt;&gt;"",LEFT('Anterior-TXT'!A2029,15),"")</f>
        <v/>
      </c>
      <c r="B2008" s="11" t="str">
        <f>IF('Anterior-TXT'!A2029&lt;&gt;"",RIGHT(LEFT('Anterior-TXT'!A2029,51),34),"")</f>
        <v/>
      </c>
      <c r="C2008" s="12" t="str">
        <f>IF('Anterior-TXT'!A2029&lt;&gt;"",VALUE(RIGHT(LEFT('Anterior-TXT'!A2029,75),23)),"")</f>
        <v/>
      </c>
      <c r="D2008" s="11" t="str">
        <f>IF('Anterior-TXT'!A2029&lt;&gt;"",RIGHT(LEFT('Anterior-TXT'!A2029,77),1),"")</f>
        <v/>
      </c>
      <c r="E2008" s="13" t="str">
        <f>IF('Anterior-TXT'!A2029&lt;&gt;"",IF(MOD(VALUE(LEFT(A2008,1)),2)=1,IF(D2008="D",C2008,-C2008),IF(D2008="C",C2008,-C2008)),"")</f>
        <v/>
      </c>
    </row>
    <row r="2009" spans="1:5" x14ac:dyDescent="0.2">
      <c r="A2009" s="11" t="str">
        <f>IF('Anterior-TXT'!A2030&lt;&gt;"",LEFT('Anterior-TXT'!A2030,15),"")</f>
        <v/>
      </c>
      <c r="B2009" s="11" t="str">
        <f>IF('Anterior-TXT'!A2030&lt;&gt;"",RIGHT(LEFT('Anterior-TXT'!A2030,51),34),"")</f>
        <v/>
      </c>
      <c r="C2009" s="12" t="str">
        <f>IF('Anterior-TXT'!A2030&lt;&gt;"",VALUE(RIGHT(LEFT('Anterior-TXT'!A2030,75),23)),"")</f>
        <v/>
      </c>
      <c r="D2009" s="11" t="str">
        <f>IF('Anterior-TXT'!A2030&lt;&gt;"",RIGHT(LEFT('Anterior-TXT'!A2030,77),1),"")</f>
        <v/>
      </c>
      <c r="E2009" s="13" t="str">
        <f>IF('Anterior-TXT'!A2030&lt;&gt;"",IF(MOD(VALUE(LEFT(A2009,1)),2)=1,IF(D2009="D",C2009,-C2009),IF(D2009="C",C2009,-C2009)),"")</f>
        <v/>
      </c>
    </row>
    <row r="2010" spans="1:5" x14ac:dyDescent="0.2">
      <c r="A2010" s="11" t="str">
        <f>IF('Anterior-TXT'!A2031&lt;&gt;"",LEFT('Anterior-TXT'!A2031,15),"")</f>
        <v/>
      </c>
      <c r="B2010" s="11" t="str">
        <f>IF('Anterior-TXT'!A2031&lt;&gt;"",RIGHT(LEFT('Anterior-TXT'!A2031,51),34),"")</f>
        <v/>
      </c>
      <c r="C2010" s="12" t="str">
        <f>IF('Anterior-TXT'!A2031&lt;&gt;"",VALUE(RIGHT(LEFT('Anterior-TXT'!A2031,75),23)),"")</f>
        <v/>
      </c>
      <c r="D2010" s="11" t="str">
        <f>IF('Anterior-TXT'!A2031&lt;&gt;"",RIGHT(LEFT('Anterior-TXT'!A2031,77),1),"")</f>
        <v/>
      </c>
      <c r="E2010" s="13" t="str">
        <f>IF('Anterior-TXT'!A2031&lt;&gt;"",IF(MOD(VALUE(LEFT(A2010,1)),2)=1,IF(D2010="D",C2010,-C2010),IF(D2010="C",C2010,-C2010)),"")</f>
        <v/>
      </c>
    </row>
    <row r="2011" spans="1:5" x14ac:dyDescent="0.2">
      <c r="A2011" s="11" t="str">
        <f>IF('Anterior-TXT'!A2032&lt;&gt;"",LEFT('Anterior-TXT'!A2032,15),"")</f>
        <v/>
      </c>
      <c r="B2011" s="11" t="str">
        <f>IF('Anterior-TXT'!A2032&lt;&gt;"",RIGHT(LEFT('Anterior-TXT'!A2032,51),34),"")</f>
        <v/>
      </c>
      <c r="C2011" s="12" t="str">
        <f>IF('Anterior-TXT'!A2032&lt;&gt;"",VALUE(RIGHT(LEFT('Anterior-TXT'!A2032,75),23)),"")</f>
        <v/>
      </c>
      <c r="D2011" s="11" t="str">
        <f>IF('Anterior-TXT'!A2032&lt;&gt;"",RIGHT(LEFT('Anterior-TXT'!A2032,77),1),"")</f>
        <v/>
      </c>
      <c r="E2011" s="13" t="str">
        <f>IF('Anterior-TXT'!A2032&lt;&gt;"",IF(MOD(VALUE(LEFT(A2011,1)),2)=1,IF(D2011="D",C2011,-C2011),IF(D2011="C",C2011,-C2011)),"")</f>
        <v/>
      </c>
    </row>
    <row r="2012" spans="1:5" x14ac:dyDescent="0.2">
      <c r="A2012" s="11" t="str">
        <f>IF('Anterior-TXT'!A2033&lt;&gt;"",LEFT('Anterior-TXT'!A2033,15),"")</f>
        <v/>
      </c>
      <c r="B2012" s="11" t="str">
        <f>IF('Anterior-TXT'!A2033&lt;&gt;"",RIGHT(LEFT('Anterior-TXT'!A2033,51),34),"")</f>
        <v/>
      </c>
      <c r="C2012" s="12" t="str">
        <f>IF('Anterior-TXT'!A2033&lt;&gt;"",VALUE(RIGHT(LEFT('Anterior-TXT'!A2033,75),23)),"")</f>
        <v/>
      </c>
      <c r="D2012" s="11" t="str">
        <f>IF('Anterior-TXT'!A2033&lt;&gt;"",RIGHT(LEFT('Anterior-TXT'!A2033,77),1),"")</f>
        <v/>
      </c>
      <c r="E2012" s="13" t="str">
        <f>IF('Anterior-TXT'!A2033&lt;&gt;"",IF(MOD(VALUE(LEFT(A2012,1)),2)=1,IF(D2012="D",C2012,-C2012),IF(D2012="C",C2012,-C2012)),"")</f>
        <v/>
      </c>
    </row>
    <row r="2013" spans="1:5" x14ac:dyDescent="0.2">
      <c r="A2013" s="11" t="str">
        <f>IF('Anterior-TXT'!A2034&lt;&gt;"",LEFT('Anterior-TXT'!A2034,15),"")</f>
        <v/>
      </c>
      <c r="B2013" s="11" t="str">
        <f>IF('Anterior-TXT'!A2034&lt;&gt;"",RIGHT(LEFT('Anterior-TXT'!A2034,51),34),"")</f>
        <v/>
      </c>
      <c r="C2013" s="12" t="str">
        <f>IF('Anterior-TXT'!A2034&lt;&gt;"",VALUE(RIGHT(LEFT('Anterior-TXT'!A2034,75),23)),"")</f>
        <v/>
      </c>
      <c r="D2013" s="11" t="str">
        <f>IF('Anterior-TXT'!A2034&lt;&gt;"",RIGHT(LEFT('Anterior-TXT'!A2034,77),1),"")</f>
        <v/>
      </c>
      <c r="E2013" s="13" t="str">
        <f>IF('Anterior-TXT'!A2034&lt;&gt;"",IF(MOD(VALUE(LEFT(A2013,1)),2)=1,IF(D2013="D",C2013,-C2013),IF(D2013="C",C2013,-C2013)),"")</f>
        <v/>
      </c>
    </row>
    <row r="2014" spans="1:5" x14ac:dyDescent="0.2">
      <c r="A2014" s="11" t="str">
        <f>IF('Anterior-TXT'!A2035&lt;&gt;"",LEFT('Anterior-TXT'!A2035,15),"")</f>
        <v/>
      </c>
      <c r="B2014" s="11" t="str">
        <f>IF('Anterior-TXT'!A2035&lt;&gt;"",RIGHT(LEFT('Anterior-TXT'!A2035,51),34),"")</f>
        <v/>
      </c>
      <c r="C2014" s="12" t="str">
        <f>IF('Anterior-TXT'!A2035&lt;&gt;"",VALUE(RIGHT(LEFT('Anterior-TXT'!A2035,75),23)),"")</f>
        <v/>
      </c>
      <c r="D2014" s="11" t="str">
        <f>IF('Anterior-TXT'!A2035&lt;&gt;"",RIGHT(LEFT('Anterior-TXT'!A2035,77),1),"")</f>
        <v/>
      </c>
      <c r="E2014" s="13" t="str">
        <f>IF('Anterior-TXT'!A2035&lt;&gt;"",IF(MOD(VALUE(LEFT(A2014,1)),2)=1,IF(D2014="D",C2014,-C2014),IF(D2014="C",C2014,-C2014)),"")</f>
        <v/>
      </c>
    </row>
    <row r="2015" spans="1:5" x14ac:dyDescent="0.2">
      <c r="A2015" s="11" t="str">
        <f>IF('Anterior-TXT'!A2036&lt;&gt;"",LEFT('Anterior-TXT'!A2036,15),"")</f>
        <v/>
      </c>
      <c r="B2015" s="11" t="str">
        <f>IF('Anterior-TXT'!A2036&lt;&gt;"",RIGHT(LEFT('Anterior-TXT'!A2036,51),34),"")</f>
        <v/>
      </c>
      <c r="C2015" s="12" t="str">
        <f>IF('Anterior-TXT'!A2036&lt;&gt;"",VALUE(RIGHT(LEFT('Anterior-TXT'!A2036,75),23)),"")</f>
        <v/>
      </c>
      <c r="D2015" s="11" t="str">
        <f>IF('Anterior-TXT'!A2036&lt;&gt;"",RIGHT(LEFT('Anterior-TXT'!A2036,77),1),"")</f>
        <v/>
      </c>
      <c r="E2015" s="13" t="str">
        <f>IF('Anterior-TXT'!A2036&lt;&gt;"",IF(MOD(VALUE(LEFT(A2015,1)),2)=1,IF(D2015="D",C2015,-C2015),IF(D2015="C",C2015,-C2015)),"")</f>
        <v/>
      </c>
    </row>
    <row r="2016" spans="1:5" x14ac:dyDescent="0.2">
      <c r="A2016" s="11" t="str">
        <f>IF('Anterior-TXT'!A2037&lt;&gt;"",LEFT('Anterior-TXT'!A2037,15),"")</f>
        <v/>
      </c>
      <c r="B2016" s="11" t="str">
        <f>IF('Anterior-TXT'!A2037&lt;&gt;"",RIGHT(LEFT('Anterior-TXT'!A2037,51),34),"")</f>
        <v/>
      </c>
      <c r="C2016" s="12" t="str">
        <f>IF('Anterior-TXT'!A2037&lt;&gt;"",VALUE(RIGHT(LEFT('Anterior-TXT'!A2037,75),23)),"")</f>
        <v/>
      </c>
      <c r="D2016" s="11" t="str">
        <f>IF('Anterior-TXT'!A2037&lt;&gt;"",RIGHT(LEFT('Anterior-TXT'!A2037,77),1),"")</f>
        <v/>
      </c>
      <c r="E2016" s="13" t="str">
        <f>IF('Anterior-TXT'!A2037&lt;&gt;"",IF(MOD(VALUE(LEFT(A2016,1)),2)=1,IF(D2016="D",C2016,-C2016),IF(D2016="C",C2016,-C2016)),"")</f>
        <v/>
      </c>
    </row>
    <row r="2017" spans="1:5" x14ac:dyDescent="0.2">
      <c r="A2017" s="11" t="str">
        <f>IF('Anterior-TXT'!A2038&lt;&gt;"",LEFT('Anterior-TXT'!A2038,15),"")</f>
        <v/>
      </c>
      <c r="B2017" s="11" t="str">
        <f>IF('Anterior-TXT'!A2038&lt;&gt;"",RIGHT(LEFT('Anterior-TXT'!A2038,51),34),"")</f>
        <v/>
      </c>
      <c r="C2017" s="12" t="str">
        <f>IF('Anterior-TXT'!A2038&lt;&gt;"",VALUE(RIGHT(LEFT('Anterior-TXT'!A2038,75),23)),"")</f>
        <v/>
      </c>
      <c r="D2017" s="11" t="str">
        <f>IF('Anterior-TXT'!A2038&lt;&gt;"",RIGHT(LEFT('Anterior-TXT'!A2038,77),1),"")</f>
        <v/>
      </c>
      <c r="E2017" s="13" t="str">
        <f>IF('Anterior-TXT'!A2038&lt;&gt;"",IF(MOD(VALUE(LEFT(A2017,1)),2)=1,IF(D2017="D",C2017,-C2017),IF(D2017="C",C2017,-C2017)),"")</f>
        <v/>
      </c>
    </row>
    <row r="2018" spans="1:5" x14ac:dyDescent="0.2">
      <c r="A2018" s="11" t="str">
        <f>IF('Anterior-TXT'!A2039&lt;&gt;"",LEFT('Anterior-TXT'!A2039,15),"")</f>
        <v/>
      </c>
      <c r="B2018" s="11" t="str">
        <f>IF('Anterior-TXT'!A2039&lt;&gt;"",RIGHT(LEFT('Anterior-TXT'!A2039,51),34),"")</f>
        <v/>
      </c>
      <c r="C2018" s="12" t="str">
        <f>IF('Anterior-TXT'!A2039&lt;&gt;"",VALUE(RIGHT(LEFT('Anterior-TXT'!A2039,75),23)),"")</f>
        <v/>
      </c>
      <c r="D2018" s="11" t="str">
        <f>IF('Anterior-TXT'!A2039&lt;&gt;"",RIGHT(LEFT('Anterior-TXT'!A2039,77),1),"")</f>
        <v/>
      </c>
      <c r="E2018" s="13" t="str">
        <f>IF('Anterior-TXT'!A2039&lt;&gt;"",IF(MOD(VALUE(LEFT(A2018,1)),2)=1,IF(D2018="D",C2018,-C2018),IF(D2018="C",C2018,-C2018)),"")</f>
        <v/>
      </c>
    </row>
    <row r="2019" spans="1:5" x14ac:dyDescent="0.2">
      <c r="A2019" s="11" t="str">
        <f>IF('Anterior-TXT'!A2040&lt;&gt;"",LEFT('Anterior-TXT'!A2040,15),"")</f>
        <v/>
      </c>
      <c r="B2019" s="11" t="str">
        <f>IF('Anterior-TXT'!A2040&lt;&gt;"",RIGHT(LEFT('Anterior-TXT'!A2040,51),34),"")</f>
        <v/>
      </c>
      <c r="C2019" s="12" t="str">
        <f>IF('Anterior-TXT'!A2040&lt;&gt;"",VALUE(RIGHT(LEFT('Anterior-TXT'!A2040,75),23)),"")</f>
        <v/>
      </c>
      <c r="D2019" s="11" t="str">
        <f>IF('Anterior-TXT'!A2040&lt;&gt;"",RIGHT(LEFT('Anterior-TXT'!A2040,77),1),"")</f>
        <v/>
      </c>
      <c r="E2019" s="13" t="str">
        <f>IF('Anterior-TXT'!A2040&lt;&gt;"",IF(MOD(VALUE(LEFT(A2019,1)),2)=1,IF(D2019="D",C2019,-C2019),IF(D2019="C",C2019,-C2019)),"")</f>
        <v/>
      </c>
    </row>
    <row r="2020" spans="1:5" x14ac:dyDescent="0.2">
      <c r="A2020" s="11" t="str">
        <f>IF('Anterior-TXT'!A2041&lt;&gt;"",LEFT('Anterior-TXT'!A2041,15),"")</f>
        <v/>
      </c>
      <c r="B2020" s="11" t="str">
        <f>IF('Anterior-TXT'!A2041&lt;&gt;"",RIGHT(LEFT('Anterior-TXT'!A2041,51),34),"")</f>
        <v/>
      </c>
      <c r="C2020" s="12" t="str">
        <f>IF('Anterior-TXT'!A2041&lt;&gt;"",VALUE(RIGHT(LEFT('Anterior-TXT'!A2041,75),23)),"")</f>
        <v/>
      </c>
      <c r="D2020" s="11" t="str">
        <f>IF('Anterior-TXT'!A2041&lt;&gt;"",RIGHT(LEFT('Anterior-TXT'!A2041,77),1),"")</f>
        <v/>
      </c>
      <c r="E2020" s="13" t="str">
        <f>IF('Anterior-TXT'!A2041&lt;&gt;"",IF(MOD(VALUE(LEFT(A2020,1)),2)=1,IF(D2020="D",C2020,-C2020),IF(D2020="C",C2020,-C2020)),"")</f>
        <v/>
      </c>
    </row>
    <row r="2021" spans="1:5" x14ac:dyDescent="0.2">
      <c r="A2021" s="11" t="str">
        <f>IF('Anterior-TXT'!A2042&lt;&gt;"",LEFT('Anterior-TXT'!A2042,15),"")</f>
        <v/>
      </c>
      <c r="B2021" s="11" t="str">
        <f>IF('Anterior-TXT'!A2042&lt;&gt;"",RIGHT(LEFT('Anterior-TXT'!A2042,51),34),"")</f>
        <v/>
      </c>
      <c r="C2021" s="12" t="str">
        <f>IF('Anterior-TXT'!A2042&lt;&gt;"",VALUE(RIGHT(LEFT('Anterior-TXT'!A2042,75),23)),"")</f>
        <v/>
      </c>
      <c r="D2021" s="11" t="str">
        <f>IF('Anterior-TXT'!A2042&lt;&gt;"",RIGHT(LEFT('Anterior-TXT'!A2042,77),1),"")</f>
        <v/>
      </c>
      <c r="E2021" s="13" t="str">
        <f>IF('Anterior-TXT'!A2042&lt;&gt;"",IF(MOD(VALUE(LEFT(A2021,1)),2)=1,IF(D2021="D",C2021,-C2021),IF(D2021="C",C2021,-C2021)),"")</f>
        <v/>
      </c>
    </row>
    <row r="2022" spans="1:5" x14ac:dyDescent="0.2">
      <c r="A2022" s="11" t="str">
        <f>IF('Anterior-TXT'!A2043&lt;&gt;"",LEFT('Anterior-TXT'!A2043,15),"")</f>
        <v/>
      </c>
      <c r="B2022" s="11" t="str">
        <f>IF('Anterior-TXT'!A2043&lt;&gt;"",RIGHT(LEFT('Anterior-TXT'!A2043,51),34),"")</f>
        <v/>
      </c>
      <c r="C2022" s="12" t="str">
        <f>IF('Anterior-TXT'!A2043&lt;&gt;"",VALUE(RIGHT(LEFT('Anterior-TXT'!A2043,75),23)),"")</f>
        <v/>
      </c>
      <c r="D2022" s="11" t="str">
        <f>IF('Anterior-TXT'!A2043&lt;&gt;"",RIGHT(LEFT('Anterior-TXT'!A2043,77),1),"")</f>
        <v/>
      </c>
      <c r="E2022" s="13" t="str">
        <f>IF('Anterior-TXT'!A2043&lt;&gt;"",IF(MOD(VALUE(LEFT(A2022,1)),2)=1,IF(D2022="D",C2022,-C2022),IF(D2022="C",C2022,-C2022)),"")</f>
        <v/>
      </c>
    </row>
    <row r="2023" spans="1:5" x14ac:dyDescent="0.2">
      <c r="A2023" s="11" t="str">
        <f>IF('Anterior-TXT'!A2044&lt;&gt;"",LEFT('Anterior-TXT'!A2044,15),"")</f>
        <v/>
      </c>
      <c r="B2023" s="11" t="str">
        <f>IF('Anterior-TXT'!A2044&lt;&gt;"",RIGHT(LEFT('Anterior-TXT'!A2044,51),34),"")</f>
        <v/>
      </c>
      <c r="C2023" s="12" t="str">
        <f>IF('Anterior-TXT'!A2044&lt;&gt;"",VALUE(RIGHT(LEFT('Anterior-TXT'!A2044,75),23)),"")</f>
        <v/>
      </c>
      <c r="D2023" s="11" t="str">
        <f>IF('Anterior-TXT'!A2044&lt;&gt;"",RIGHT(LEFT('Anterior-TXT'!A2044,77),1),"")</f>
        <v/>
      </c>
      <c r="E2023" s="13" t="str">
        <f>IF('Anterior-TXT'!A2044&lt;&gt;"",IF(MOD(VALUE(LEFT(A2023,1)),2)=1,IF(D2023="D",C2023,-C2023),IF(D2023="C",C2023,-C2023)),"")</f>
        <v/>
      </c>
    </row>
    <row r="2024" spans="1:5" x14ac:dyDescent="0.2">
      <c r="A2024" s="11" t="str">
        <f>IF('Anterior-TXT'!A2045&lt;&gt;"",LEFT('Anterior-TXT'!A2045,15),"")</f>
        <v/>
      </c>
      <c r="B2024" s="11" t="str">
        <f>IF('Anterior-TXT'!A2045&lt;&gt;"",RIGHT(LEFT('Anterior-TXT'!A2045,51),34),"")</f>
        <v/>
      </c>
      <c r="C2024" s="12" t="str">
        <f>IF('Anterior-TXT'!A2045&lt;&gt;"",VALUE(RIGHT(LEFT('Anterior-TXT'!A2045,75),23)),"")</f>
        <v/>
      </c>
      <c r="D2024" s="11" t="str">
        <f>IF('Anterior-TXT'!A2045&lt;&gt;"",RIGHT(LEFT('Anterior-TXT'!A2045,77),1),"")</f>
        <v/>
      </c>
      <c r="E2024" s="13" t="str">
        <f>IF('Anterior-TXT'!A2045&lt;&gt;"",IF(MOD(VALUE(LEFT(A2024,1)),2)=1,IF(D2024="D",C2024,-C2024),IF(D2024="C",C2024,-C2024)),"")</f>
        <v/>
      </c>
    </row>
    <row r="2025" spans="1:5" x14ac:dyDescent="0.2">
      <c r="A2025" s="11" t="str">
        <f>IF('Anterior-TXT'!A2046&lt;&gt;"",LEFT('Anterior-TXT'!A2046,15),"")</f>
        <v/>
      </c>
      <c r="B2025" s="11" t="str">
        <f>IF('Anterior-TXT'!A2046&lt;&gt;"",RIGHT(LEFT('Anterior-TXT'!A2046,51),34),"")</f>
        <v/>
      </c>
      <c r="C2025" s="12" t="str">
        <f>IF('Anterior-TXT'!A2046&lt;&gt;"",VALUE(RIGHT(LEFT('Anterior-TXT'!A2046,75),23)),"")</f>
        <v/>
      </c>
      <c r="D2025" s="11" t="str">
        <f>IF('Anterior-TXT'!A2046&lt;&gt;"",RIGHT(LEFT('Anterior-TXT'!A2046,77),1),"")</f>
        <v/>
      </c>
      <c r="E2025" s="13" t="str">
        <f>IF('Anterior-TXT'!A2046&lt;&gt;"",IF(MOD(VALUE(LEFT(A2025,1)),2)=1,IF(D2025="D",C2025,-C2025),IF(D2025="C",C2025,-C2025)),"")</f>
        <v/>
      </c>
    </row>
    <row r="2026" spans="1:5" x14ac:dyDescent="0.2">
      <c r="A2026" s="11" t="str">
        <f>IF('Anterior-TXT'!A2047&lt;&gt;"",LEFT('Anterior-TXT'!A2047,15),"")</f>
        <v/>
      </c>
      <c r="B2026" s="11" t="str">
        <f>IF('Anterior-TXT'!A2047&lt;&gt;"",RIGHT(LEFT('Anterior-TXT'!A2047,51),34),"")</f>
        <v/>
      </c>
      <c r="C2026" s="12" t="str">
        <f>IF('Anterior-TXT'!A2047&lt;&gt;"",VALUE(RIGHT(LEFT('Anterior-TXT'!A2047,75),23)),"")</f>
        <v/>
      </c>
      <c r="D2026" s="11" t="str">
        <f>IF('Anterior-TXT'!A2047&lt;&gt;"",RIGHT(LEFT('Anterior-TXT'!A2047,77),1),"")</f>
        <v/>
      </c>
      <c r="E2026" s="13" t="str">
        <f>IF('Anterior-TXT'!A2047&lt;&gt;"",IF(MOD(VALUE(LEFT(A2026,1)),2)=1,IF(D2026="D",C2026,-C2026),IF(D2026="C",C2026,-C2026)),"")</f>
        <v/>
      </c>
    </row>
    <row r="2027" spans="1:5" x14ac:dyDescent="0.2">
      <c r="A2027" s="11" t="str">
        <f>IF('Anterior-TXT'!A2048&lt;&gt;"",LEFT('Anterior-TXT'!A2048,15),"")</f>
        <v/>
      </c>
      <c r="B2027" s="11" t="str">
        <f>IF('Anterior-TXT'!A2048&lt;&gt;"",RIGHT(LEFT('Anterior-TXT'!A2048,51),34),"")</f>
        <v/>
      </c>
      <c r="C2027" s="12" t="str">
        <f>IF('Anterior-TXT'!A2048&lt;&gt;"",VALUE(RIGHT(LEFT('Anterior-TXT'!A2048,75),23)),"")</f>
        <v/>
      </c>
      <c r="D2027" s="11" t="str">
        <f>IF('Anterior-TXT'!A2048&lt;&gt;"",RIGHT(LEFT('Anterior-TXT'!A2048,77),1),"")</f>
        <v/>
      </c>
      <c r="E2027" s="13" t="str">
        <f>IF('Anterior-TXT'!A2048&lt;&gt;"",IF(MOD(VALUE(LEFT(A2027,1)),2)=1,IF(D2027="D",C2027,-C2027),IF(D2027="C",C2027,-C2027)),"")</f>
        <v/>
      </c>
    </row>
    <row r="2028" spans="1:5" x14ac:dyDescent="0.2">
      <c r="A2028" s="11" t="str">
        <f>IF('Anterior-TXT'!A2049&lt;&gt;"",LEFT('Anterior-TXT'!A2049,15),"")</f>
        <v/>
      </c>
      <c r="B2028" s="11" t="str">
        <f>IF('Anterior-TXT'!A2049&lt;&gt;"",RIGHT(LEFT('Anterior-TXT'!A2049,51),34),"")</f>
        <v/>
      </c>
      <c r="C2028" s="12" t="str">
        <f>IF('Anterior-TXT'!A2049&lt;&gt;"",VALUE(RIGHT(LEFT('Anterior-TXT'!A2049,75),23)),"")</f>
        <v/>
      </c>
      <c r="D2028" s="11" t="str">
        <f>IF('Anterior-TXT'!A2049&lt;&gt;"",RIGHT(LEFT('Anterior-TXT'!A2049,77),1),"")</f>
        <v/>
      </c>
      <c r="E2028" s="13" t="str">
        <f>IF('Anterior-TXT'!A2049&lt;&gt;"",IF(MOD(VALUE(LEFT(A2028,1)),2)=1,IF(D2028="D",C2028,-C2028),IF(D2028="C",C2028,-C2028)),"")</f>
        <v/>
      </c>
    </row>
    <row r="2029" spans="1:5" x14ac:dyDescent="0.2">
      <c r="A2029" s="11" t="str">
        <f>IF('Anterior-TXT'!A2050&lt;&gt;"",LEFT('Anterior-TXT'!A2050,15),"")</f>
        <v/>
      </c>
      <c r="B2029" s="11" t="str">
        <f>IF('Anterior-TXT'!A2050&lt;&gt;"",RIGHT(LEFT('Anterior-TXT'!A2050,51),34),"")</f>
        <v/>
      </c>
      <c r="C2029" s="12" t="str">
        <f>IF('Anterior-TXT'!A2050&lt;&gt;"",VALUE(RIGHT(LEFT('Anterior-TXT'!A2050,75),23)),"")</f>
        <v/>
      </c>
      <c r="D2029" s="11" t="str">
        <f>IF('Anterior-TXT'!A2050&lt;&gt;"",RIGHT(LEFT('Anterior-TXT'!A2050,77),1),"")</f>
        <v/>
      </c>
      <c r="E2029" s="13" t="str">
        <f>IF('Anterior-TXT'!A2050&lt;&gt;"",IF(MOD(VALUE(LEFT(A2029,1)),2)=1,IF(D2029="D",C2029,-C2029),IF(D2029="C",C2029,-C2029)),"")</f>
        <v/>
      </c>
    </row>
    <row r="2030" spans="1:5" x14ac:dyDescent="0.2">
      <c r="A2030" s="11" t="str">
        <f>IF('Anterior-TXT'!A2051&lt;&gt;"",LEFT('Anterior-TXT'!A2051,15),"")</f>
        <v/>
      </c>
      <c r="B2030" s="11" t="str">
        <f>IF('Anterior-TXT'!A2051&lt;&gt;"",RIGHT(LEFT('Anterior-TXT'!A2051,51),34),"")</f>
        <v/>
      </c>
      <c r="C2030" s="12" t="str">
        <f>IF('Anterior-TXT'!A2051&lt;&gt;"",VALUE(RIGHT(LEFT('Anterior-TXT'!A2051,75),23)),"")</f>
        <v/>
      </c>
      <c r="D2030" s="11" t="str">
        <f>IF('Anterior-TXT'!A2051&lt;&gt;"",RIGHT(LEFT('Anterior-TXT'!A2051,77),1),"")</f>
        <v/>
      </c>
      <c r="E2030" s="13" t="str">
        <f>IF('Anterior-TXT'!A2051&lt;&gt;"",IF(MOD(VALUE(LEFT(A2030,1)),2)=1,IF(D2030="D",C2030,-C2030),IF(D2030="C",C2030,-C2030)),"")</f>
        <v/>
      </c>
    </row>
    <row r="2031" spans="1:5" x14ac:dyDescent="0.2">
      <c r="A2031" s="11" t="str">
        <f>IF('Anterior-TXT'!A2052&lt;&gt;"",LEFT('Anterior-TXT'!A2052,15),"")</f>
        <v/>
      </c>
      <c r="B2031" s="11" t="str">
        <f>IF('Anterior-TXT'!A2052&lt;&gt;"",RIGHT(LEFT('Anterior-TXT'!A2052,51),34),"")</f>
        <v/>
      </c>
      <c r="C2031" s="12" t="str">
        <f>IF('Anterior-TXT'!A2052&lt;&gt;"",VALUE(RIGHT(LEFT('Anterior-TXT'!A2052,75),23)),"")</f>
        <v/>
      </c>
      <c r="D2031" s="11" t="str">
        <f>IF('Anterior-TXT'!A2052&lt;&gt;"",RIGHT(LEFT('Anterior-TXT'!A2052,77),1),"")</f>
        <v/>
      </c>
      <c r="E2031" s="13" t="str">
        <f>IF('Anterior-TXT'!A2052&lt;&gt;"",IF(MOD(VALUE(LEFT(A2031,1)),2)=1,IF(D2031="D",C2031,-C2031),IF(D2031="C",C2031,-C2031)),"")</f>
        <v/>
      </c>
    </row>
    <row r="2032" spans="1:5" x14ac:dyDescent="0.2">
      <c r="A2032" s="11" t="str">
        <f>IF('Anterior-TXT'!A2053&lt;&gt;"",LEFT('Anterior-TXT'!A2053,15),"")</f>
        <v/>
      </c>
      <c r="B2032" s="11" t="str">
        <f>IF('Anterior-TXT'!A2053&lt;&gt;"",RIGHT(LEFT('Anterior-TXT'!A2053,51),34),"")</f>
        <v/>
      </c>
      <c r="C2032" s="12" t="str">
        <f>IF('Anterior-TXT'!A2053&lt;&gt;"",VALUE(RIGHT(LEFT('Anterior-TXT'!A2053,75),23)),"")</f>
        <v/>
      </c>
      <c r="D2032" s="11" t="str">
        <f>IF('Anterior-TXT'!A2053&lt;&gt;"",RIGHT(LEFT('Anterior-TXT'!A2053,77),1),"")</f>
        <v/>
      </c>
      <c r="E2032" s="13" t="str">
        <f>IF('Anterior-TXT'!A2053&lt;&gt;"",IF(MOD(VALUE(LEFT(A2032,1)),2)=1,IF(D2032="D",C2032,-C2032),IF(D2032="C",C2032,-C2032)),"")</f>
        <v/>
      </c>
    </row>
    <row r="2033" spans="1:5" x14ac:dyDescent="0.2">
      <c r="A2033" s="11" t="str">
        <f>IF('Anterior-TXT'!A2054&lt;&gt;"",LEFT('Anterior-TXT'!A2054,15),"")</f>
        <v/>
      </c>
      <c r="B2033" s="11" t="str">
        <f>IF('Anterior-TXT'!A2054&lt;&gt;"",RIGHT(LEFT('Anterior-TXT'!A2054,51),34),"")</f>
        <v/>
      </c>
      <c r="C2033" s="12" t="str">
        <f>IF('Anterior-TXT'!A2054&lt;&gt;"",VALUE(RIGHT(LEFT('Anterior-TXT'!A2054,75),23)),"")</f>
        <v/>
      </c>
      <c r="D2033" s="11" t="str">
        <f>IF('Anterior-TXT'!A2054&lt;&gt;"",RIGHT(LEFT('Anterior-TXT'!A2054,77),1),"")</f>
        <v/>
      </c>
      <c r="E2033" s="13" t="str">
        <f>IF('Anterior-TXT'!A2054&lt;&gt;"",IF(MOD(VALUE(LEFT(A2033,1)),2)=1,IF(D2033="D",C2033,-C2033),IF(D2033="C",C2033,-C2033)),"")</f>
        <v/>
      </c>
    </row>
    <row r="2034" spans="1:5" x14ac:dyDescent="0.2">
      <c r="A2034" s="11" t="str">
        <f>IF('Anterior-TXT'!A2055&lt;&gt;"",LEFT('Anterior-TXT'!A2055,15),"")</f>
        <v/>
      </c>
      <c r="B2034" s="11" t="str">
        <f>IF('Anterior-TXT'!A2055&lt;&gt;"",RIGHT(LEFT('Anterior-TXT'!A2055,51),34),"")</f>
        <v/>
      </c>
      <c r="C2034" s="12" t="str">
        <f>IF('Anterior-TXT'!A2055&lt;&gt;"",VALUE(RIGHT(LEFT('Anterior-TXT'!A2055,75),23)),"")</f>
        <v/>
      </c>
      <c r="D2034" s="11" t="str">
        <f>IF('Anterior-TXT'!A2055&lt;&gt;"",RIGHT(LEFT('Anterior-TXT'!A2055,77),1),"")</f>
        <v/>
      </c>
      <c r="E2034" s="13" t="str">
        <f>IF('Anterior-TXT'!A2055&lt;&gt;"",IF(MOD(VALUE(LEFT(A2034,1)),2)=1,IF(D2034="D",C2034,-C2034),IF(D2034="C",C2034,-C2034)),"")</f>
        <v/>
      </c>
    </row>
    <row r="2035" spans="1:5" x14ac:dyDescent="0.2">
      <c r="A2035" s="11" t="str">
        <f>IF('Anterior-TXT'!A2056&lt;&gt;"",LEFT('Anterior-TXT'!A2056,15),"")</f>
        <v/>
      </c>
      <c r="B2035" s="11" t="str">
        <f>IF('Anterior-TXT'!A2056&lt;&gt;"",RIGHT(LEFT('Anterior-TXT'!A2056,51),34),"")</f>
        <v/>
      </c>
      <c r="C2035" s="12" t="str">
        <f>IF('Anterior-TXT'!A2056&lt;&gt;"",VALUE(RIGHT(LEFT('Anterior-TXT'!A2056,75),23)),"")</f>
        <v/>
      </c>
      <c r="D2035" s="11" t="str">
        <f>IF('Anterior-TXT'!A2056&lt;&gt;"",RIGHT(LEFT('Anterior-TXT'!A2056,77),1),"")</f>
        <v/>
      </c>
      <c r="E2035" s="13" t="str">
        <f>IF('Anterior-TXT'!A2056&lt;&gt;"",IF(MOD(VALUE(LEFT(A2035,1)),2)=1,IF(D2035="D",C2035,-C2035),IF(D2035="C",C2035,-C2035)),"")</f>
        <v/>
      </c>
    </row>
    <row r="2036" spans="1:5" x14ac:dyDescent="0.2">
      <c r="A2036" s="11" t="str">
        <f>IF('Anterior-TXT'!A2057&lt;&gt;"",LEFT('Anterior-TXT'!A2057,15),"")</f>
        <v/>
      </c>
      <c r="B2036" s="11" t="str">
        <f>IF('Anterior-TXT'!A2057&lt;&gt;"",RIGHT(LEFT('Anterior-TXT'!A2057,51),34),"")</f>
        <v/>
      </c>
      <c r="C2036" s="12" t="str">
        <f>IF('Anterior-TXT'!A2057&lt;&gt;"",VALUE(RIGHT(LEFT('Anterior-TXT'!A2057,75),23)),"")</f>
        <v/>
      </c>
      <c r="D2036" s="11" t="str">
        <f>IF('Anterior-TXT'!A2057&lt;&gt;"",RIGHT(LEFT('Anterior-TXT'!A2057,77),1),"")</f>
        <v/>
      </c>
      <c r="E2036" s="13" t="str">
        <f>IF('Anterior-TXT'!A2057&lt;&gt;"",IF(MOD(VALUE(LEFT(A2036,1)),2)=1,IF(D2036="D",C2036,-C2036),IF(D2036="C",C2036,-C2036)),"")</f>
        <v/>
      </c>
    </row>
    <row r="2037" spans="1:5" x14ac:dyDescent="0.2">
      <c r="A2037" s="11" t="str">
        <f>IF('Anterior-TXT'!A2058&lt;&gt;"",LEFT('Anterior-TXT'!A2058,15),"")</f>
        <v/>
      </c>
      <c r="B2037" s="11" t="str">
        <f>IF('Anterior-TXT'!A2058&lt;&gt;"",RIGHT(LEFT('Anterior-TXT'!A2058,51),34),"")</f>
        <v/>
      </c>
      <c r="C2037" s="12" t="str">
        <f>IF('Anterior-TXT'!A2058&lt;&gt;"",VALUE(RIGHT(LEFT('Anterior-TXT'!A2058,75),23)),"")</f>
        <v/>
      </c>
      <c r="D2037" s="11" t="str">
        <f>IF('Anterior-TXT'!A2058&lt;&gt;"",RIGHT(LEFT('Anterior-TXT'!A2058,77),1),"")</f>
        <v/>
      </c>
      <c r="E2037" s="13" t="str">
        <f>IF('Anterior-TXT'!A2058&lt;&gt;"",IF(MOD(VALUE(LEFT(A2037,1)),2)=1,IF(D2037="D",C2037,-C2037),IF(D2037="C",C2037,-C2037)),"")</f>
        <v/>
      </c>
    </row>
    <row r="2038" spans="1:5" x14ac:dyDescent="0.2">
      <c r="A2038" s="11" t="str">
        <f>IF('Anterior-TXT'!A2059&lt;&gt;"",LEFT('Anterior-TXT'!A2059,15),"")</f>
        <v/>
      </c>
      <c r="B2038" s="11" t="str">
        <f>IF('Anterior-TXT'!A2059&lt;&gt;"",RIGHT(LEFT('Anterior-TXT'!A2059,51),34),"")</f>
        <v/>
      </c>
      <c r="C2038" s="12" t="str">
        <f>IF('Anterior-TXT'!A2059&lt;&gt;"",VALUE(RIGHT(LEFT('Anterior-TXT'!A2059,75),23)),"")</f>
        <v/>
      </c>
      <c r="D2038" s="11" t="str">
        <f>IF('Anterior-TXT'!A2059&lt;&gt;"",RIGHT(LEFT('Anterior-TXT'!A2059,77),1),"")</f>
        <v/>
      </c>
      <c r="E2038" s="13" t="str">
        <f>IF('Anterior-TXT'!A2059&lt;&gt;"",IF(MOD(VALUE(LEFT(A2038,1)),2)=1,IF(D2038="D",C2038,-C2038),IF(D2038="C",C2038,-C2038)),"")</f>
        <v/>
      </c>
    </row>
    <row r="2039" spans="1:5" x14ac:dyDescent="0.2">
      <c r="A2039" s="11" t="str">
        <f>IF('Anterior-TXT'!A2060&lt;&gt;"",LEFT('Anterior-TXT'!A2060,15),"")</f>
        <v/>
      </c>
      <c r="B2039" s="11" t="str">
        <f>IF('Anterior-TXT'!A2060&lt;&gt;"",RIGHT(LEFT('Anterior-TXT'!A2060,51),34),"")</f>
        <v/>
      </c>
      <c r="C2039" s="12" t="str">
        <f>IF('Anterior-TXT'!A2060&lt;&gt;"",VALUE(RIGHT(LEFT('Anterior-TXT'!A2060,75),23)),"")</f>
        <v/>
      </c>
      <c r="D2039" s="11" t="str">
        <f>IF('Anterior-TXT'!A2060&lt;&gt;"",RIGHT(LEFT('Anterior-TXT'!A2060,77),1),"")</f>
        <v/>
      </c>
      <c r="E2039" s="13" t="str">
        <f>IF('Anterior-TXT'!A2060&lt;&gt;"",IF(MOD(VALUE(LEFT(A2039,1)),2)=1,IF(D2039="D",C2039,-C2039),IF(D2039="C",C2039,-C2039)),"")</f>
        <v/>
      </c>
    </row>
    <row r="2040" spans="1:5" x14ac:dyDescent="0.2">
      <c r="A2040" s="11" t="str">
        <f>IF('Anterior-TXT'!A2061&lt;&gt;"",LEFT('Anterior-TXT'!A2061,15),"")</f>
        <v/>
      </c>
      <c r="B2040" s="11" t="str">
        <f>IF('Anterior-TXT'!A2061&lt;&gt;"",RIGHT(LEFT('Anterior-TXT'!A2061,51),34),"")</f>
        <v/>
      </c>
      <c r="C2040" s="12" t="str">
        <f>IF('Anterior-TXT'!A2061&lt;&gt;"",VALUE(RIGHT(LEFT('Anterior-TXT'!A2061,75),23)),"")</f>
        <v/>
      </c>
      <c r="D2040" s="11" t="str">
        <f>IF('Anterior-TXT'!A2061&lt;&gt;"",RIGHT(LEFT('Anterior-TXT'!A2061,77),1),"")</f>
        <v/>
      </c>
      <c r="E2040" s="13" t="str">
        <f>IF('Anterior-TXT'!A2061&lt;&gt;"",IF(MOD(VALUE(LEFT(A2040,1)),2)=1,IF(D2040="D",C2040,-C2040),IF(D2040="C",C2040,-C2040)),"")</f>
        <v/>
      </c>
    </row>
    <row r="2041" spans="1:5" x14ac:dyDescent="0.2">
      <c r="A2041" s="11" t="str">
        <f>IF('Anterior-TXT'!A2062&lt;&gt;"",LEFT('Anterior-TXT'!A2062,15),"")</f>
        <v/>
      </c>
      <c r="B2041" s="11" t="str">
        <f>IF('Anterior-TXT'!A2062&lt;&gt;"",RIGHT(LEFT('Anterior-TXT'!A2062,51),34),"")</f>
        <v/>
      </c>
      <c r="C2041" s="12" t="str">
        <f>IF('Anterior-TXT'!A2062&lt;&gt;"",VALUE(RIGHT(LEFT('Anterior-TXT'!A2062,75),23)),"")</f>
        <v/>
      </c>
      <c r="D2041" s="11" t="str">
        <f>IF('Anterior-TXT'!A2062&lt;&gt;"",RIGHT(LEFT('Anterior-TXT'!A2062,77),1),"")</f>
        <v/>
      </c>
      <c r="E2041" s="13" t="str">
        <f>IF('Anterior-TXT'!A2062&lt;&gt;"",IF(MOD(VALUE(LEFT(A2041,1)),2)=1,IF(D2041="D",C2041,-C2041),IF(D2041="C",C2041,-C2041)),"")</f>
        <v/>
      </c>
    </row>
    <row r="2042" spans="1:5" x14ac:dyDescent="0.2">
      <c r="A2042" s="11" t="str">
        <f>IF('Anterior-TXT'!A2063&lt;&gt;"",LEFT('Anterior-TXT'!A2063,15),"")</f>
        <v/>
      </c>
      <c r="B2042" s="11" t="str">
        <f>IF('Anterior-TXT'!A2063&lt;&gt;"",RIGHT(LEFT('Anterior-TXT'!A2063,51),34),"")</f>
        <v/>
      </c>
      <c r="C2042" s="12" t="str">
        <f>IF('Anterior-TXT'!A2063&lt;&gt;"",VALUE(RIGHT(LEFT('Anterior-TXT'!A2063,75),23)),"")</f>
        <v/>
      </c>
      <c r="D2042" s="11" t="str">
        <f>IF('Anterior-TXT'!A2063&lt;&gt;"",RIGHT(LEFT('Anterior-TXT'!A2063,77),1),"")</f>
        <v/>
      </c>
      <c r="E2042" s="13" t="str">
        <f>IF('Anterior-TXT'!A2063&lt;&gt;"",IF(MOD(VALUE(LEFT(A2042,1)),2)=1,IF(D2042="D",C2042,-C2042),IF(D2042="C",C2042,-C2042)),"")</f>
        <v/>
      </c>
    </row>
    <row r="2043" spans="1:5" x14ac:dyDescent="0.2">
      <c r="A2043" s="11" t="str">
        <f>IF('Anterior-TXT'!A2064&lt;&gt;"",LEFT('Anterior-TXT'!A2064,15),"")</f>
        <v/>
      </c>
      <c r="B2043" s="11" t="str">
        <f>IF('Anterior-TXT'!A2064&lt;&gt;"",RIGHT(LEFT('Anterior-TXT'!A2064,51),34),"")</f>
        <v/>
      </c>
      <c r="C2043" s="12" t="str">
        <f>IF('Anterior-TXT'!A2064&lt;&gt;"",VALUE(RIGHT(LEFT('Anterior-TXT'!A2064,75),23)),"")</f>
        <v/>
      </c>
      <c r="D2043" s="11" t="str">
        <f>IF('Anterior-TXT'!A2064&lt;&gt;"",RIGHT(LEFT('Anterior-TXT'!A2064,77),1),"")</f>
        <v/>
      </c>
      <c r="E2043" s="13" t="str">
        <f>IF('Anterior-TXT'!A2064&lt;&gt;"",IF(MOD(VALUE(LEFT(A2043,1)),2)=1,IF(D2043="D",C2043,-C2043),IF(D2043="C",C2043,-C2043)),"")</f>
        <v/>
      </c>
    </row>
    <row r="2044" spans="1:5" x14ac:dyDescent="0.2">
      <c r="A2044" s="11" t="str">
        <f>IF('Anterior-TXT'!A2065&lt;&gt;"",LEFT('Anterior-TXT'!A2065,15),"")</f>
        <v/>
      </c>
      <c r="B2044" s="11" t="str">
        <f>IF('Anterior-TXT'!A2065&lt;&gt;"",RIGHT(LEFT('Anterior-TXT'!A2065,51),34),"")</f>
        <v/>
      </c>
      <c r="C2044" s="12" t="str">
        <f>IF('Anterior-TXT'!A2065&lt;&gt;"",VALUE(RIGHT(LEFT('Anterior-TXT'!A2065,75),23)),"")</f>
        <v/>
      </c>
      <c r="D2044" s="11" t="str">
        <f>IF('Anterior-TXT'!A2065&lt;&gt;"",RIGHT(LEFT('Anterior-TXT'!A2065,77),1),"")</f>
        <v/>
      </c>
      <c r="E2044" s="13" t="str">
        <f>IF('Anterior-TXT'!A2065&lt;&gt;"",IF(MOD(VALUE(LEFT(A2044,1)),2)=1,IF(D2044="D",C2044,-C2044),IF(D2044="C",C2044,-C2044)),"")</f>
        <v/>
      </c>
    </row>
    <row r="2045" spans="1:5" x14ac:dyDescent="0.2">
      <c r="A2045" s="11" t="str">
        <f>IF('Anterior-TXT'!A2066&lt;&gt;"",LEFT('Anterior-TXT'!A2066,15),"")</f>
        <v/>
      </c>
      <c r="B2045" s="11" t="str">
        <f>IF('Anterior-TXT'!A2066&lt;&gt;"",RIGHT(LEFT('Anterior-TXT'!A2066,51),34),"")</f>
        <v/>
      </c>
      <c r="C2045" s="12" t="str">
        <f>IF('Anterior-TXT'!A2066&lt;&gt;"",VALUE(RIGHT(LEFT('Anterior-TXT'!A2066,75),23)),"")</f>
        <v/>
      </c>
      <c r="D2045" s="11" t="str">
        <f>IF('Anterior-TXT'!A2066&lt;&gt;"",RIGHT(LEFT('Anterior-TXT'!A2066,77),1),"")</f>
        <v/>
      </c>
      <c r="E2045" s="13" t="str">
        <f>IF('Anterior-TXT'!A2066&lt;&gt;"",IF(MOD(VALUE(LEFT(A2045,1)),2)=1,IF(D2045="D",C2045,-C2045),IF(D2045="C",C2045,-C2045)),"")</f>
        <v/>
      </c>
    </row>
    <row r="2046" spans="1:5" x14ac:dyDescent="0.2">
      <c r="A2046" s="11" t="str">
        <f>IF('Anterior-TXT'!A2067&lt;&gt;"",LEFT('Anterior-TXT'!A2067,15),"")</f>
        <v/>
      </c>
      <c r="B2046" s="11" t="str">
        <f>IF('Anterior-TXT'!A2067&lt;&gt;"",RIGHT(LEFT('Anterior-TXT'!A2067,51),34),"")</f>
        <v/>
      </c>
      <c r="C2046" s="12" t="str">
        <f>IF('Anterior-TXT'!A2067&lt;&gt;"",VALUE(RIGHT(LEFT('Anterior-TXT'!A2067,75),23)),"")</f>
        <v/>
      </c>
      <c r="D2046" s="11" t="str">
        <f>IF('Anterior-TXT'!A2067&lt;&gt;"",RIGHT(LEFT('Anterior-TXT'!A2067,77),1),"")</f>
        <v/>
      </c>
      <c r="E2046" s="13" t="str">
        <f>IF('Anterior-TXT'!A2067&lt;&gt;"",IF(MOD(VALUE(LEFT(A2046,1)),2)=1,IF(D2046="D",C2046,-C2046),IF(D2046="C",C2046,-C2046)),"")</f>
        <v/>
      </c>
    </row>
    <row r="2047" spans="1:5" x14ac:dyDescent="0.2">
      <c r="A2047" s="11" t="str">
        <f>IF('Anterior-TXT'!A2068&lt;&gt;"",LEFT('Anterior-TXT'!A2068,15),"")</f>
        <v/>
      </c>
      <c r="B2047" s="11" t="str">
        <f>IF('Anterior-TXT'!A2068&lt;&gt;"",RIGHT(LEFT('Anterior-TXT'!A2068,51),34),"")</f>
        <v/>
      </c>
      <c r="C2047" s="12" t="str">
        <f>IF('Anterior-TXT'!A2068&lt;&gt;"",VALUE(RIGHT(LEFT('Anterior-TXT'!A2068,75),23)),"")</f>
        <v/>
      </c>
      <c r="D2047" s="11" t="str">
        <f>IF('Anterior-TXT'!A2068&lt;&gt;"",RIGHT(LEFT('Anterior-TXT'!A2068,77),1),"")</f>
        <v/>
      </c>
      <c r="E2047" s="13" t="str">
        <f>IF('Anterior-TXT'!A2068&lt;&gt;"",IF(MOD(VALUE(LEFT(A2047,1)),2)=1,IF(D2047="D",C2047,-C2047),IF(D2047="C",C2047,-C2047)),"")</f>
        <v/>
      </c>
    </row>
    <row r="2048" spans="1:5" x14ac:dyDescent="0.2">
      <c r="A2048" s="11" t="str">
        <f>IF('Anterior-TXT'!A2069&lt;&gt;"",LEFT('Anterior-TXT'!A2069,15),"")</f>
        <v/>
      </c>
      <c r="B2048" s="11" t="str">
        <f>IF('Anterior-TXT'!A2069&lt;&gt;"",RIGHT(LEFT('Anterior-TXT'!A2069,51),34),"")</f>
        <v/>
      </c>
      <c r="C2048" s="12" t="str">
        <f>IF('Anterior-TXT'!A2069&lt;&gt;"",VALUE(RIGHT(LEFT('Anterior-TXT'!A2069,75),23)),"")</f>
        <v/>
      </c>
      <c r="D2048" s="11" t="str">
        <f>IF('Anterior-TXT'!A2069&lt;&gt;"",RIGHT(LEFT('Anterior-TXT'!A2069,77),1),"")</f>
        <v/>
      </c>
      <c r="E2048" s="13" t="str">
        <f>IF('Anterior-TXT'!A2069&lt;&gt;"",IF(MOD(VALUE(LEFT(A2048,1)),2)=1,IF(D2048="D",C2048,-C2048),IF(D2048="C",C2048,-C2048)),"")</f>
        <v/>
      </c>
    </row>
    <row r="2049" spans="1:5" x14ac:dyDescent="0.2">
      <c r="A2049" s="11" t="str">
        <f>IF('Anterior-TXT'!A2070&lt;&gt;"",LEFT('Anterior-TXT'!A2070,15),"")</f>
        <v/>
      </c>
      <c r="B2049" s="11" t="str">
        <f>IF('Anterior-TXT'!A2070&lt;&gt;"",RIGHT(LEFT('Anterior-TXT'!A2070,51),34),"")</f>
        <v/>
      </c>
      <c r="C2049" s="12" t="str">
        <f>IF('Anterior-TXT'!A2070&lt;&gt;"",VALUE(RIGHT(LEFT('Anterior-TXT'!A2070,75),23)),"")</f>
        <v/>
      </c>
      <c r="D2049" s="11" t="str">
        <f>IF('Anterior-TXT'!A2070&lt;&gt;"",RIGHT(LEFT('Anterior-TXT'!A2070,77),1),"")</f>
        <v/>
      </c>
      <c r="E2049" s="13" t="str">
        <f>IF('Anterior-TXT'!A2070&lt;&gt;"",IF(MOD(VALUE(LEFT(A2049,1)),2)=1,IF(D2049="D",C2049,-C2049),IF(D2049="C",C2049,-C2049)),"")</f>
        <v/>
      </c>
    </row>
    <row r="2050" spans="1:5" x14ac:dyDescent="0.2">
      <c r="A2050" s="11" t="str">
        <f>IF('Anterior-TXT'!A2071&lt;&gt;"",LEFT('Anterior-TXT'!A2071,15),"")</f>
        <v/>
      </c>
      <c r="B2050" s="11" t="str">
        <f>IF('Anterior-TXT'!A2071&lt;&gt;"",RIGHT(LEFT('Anterior-TXT'!A2071,51),34),"")</f>
        <v/>
      </c>
      <c r="C2050" s="12" t="str">
        <f>IF('Anterior-TXT'!A2071&lt;&gt;"",VALUE(RIGHT(LEFT('Anterior-TXT'!A2071,75),23)),"")</f>
        <v/>
      </c>
      <c r="D2050" s="11" t="str">
        <f>IF('Anterior-TXT'!A2071&lt;&gt;"",RIGHT(LEFT('Anterior-TXT'!A2071,77),1),"")</f>
        <v/>
      </c>
      <c r="E2050" s="13" t="str">
        <f>IF('Anterior-TXT'!A2071&lt;&gt;"",IF(MOD(VALUE(LEFT(A2050,1)),2)=1,IF(D2050="D",C2050,-C2050),IF(D2050="C",C2050,-C2050)),"")</f>
        <v/>
      </c>
    </row>
    <row r="2051" spans="1:5" x14ac:dyDescent="0.2">
      <c r="A2051" s="11" t="str">
        <f>IF('Anterior-TXT'!A2072&lt;&gt;"",LEFT('Anterior-TXT'!A2072,15),"")</f>
        <v/>
      </c>
      <c r="B2051" s="11" t="str">
        <f>IF('Anterior-TXT'!A2072&lt;&gt;"",RIGHT(LEFT('Anterior-TXT'!A2072,51),34),"")</f>
        <v/>
      </c>
      <c r="C2051" s="12" t="str">
        <f>IF('Anterior-TXT'!A2072&lt;&gt;"",VALUE(RIGHT(LEFT('Anterior-TXT'!A2072,75),23)),"")</f>
        <v/>
      </c>
      <c r="D2051" s="11" t="str">
        <f>IF('Anterior-TXT'!A2072&lt;&gt;"",RIGHT(LEFT('Anterior-TXT'!A2072,77),1),"")</f>
        <v/>
      </c>
      <c r="E2051" s="13" t="str">
        <f>IF('Anterior-TXT'!A2072&lt;&gt;"",IF(MOD(VALUE(LEFT(A2051,1)),2)=1,IF(D2051="D",C2051,-C2051),IF(D2051="C",C2051,-C2051)),"")</f>
        <v/>
      </c>
    </row>
    <row r="2052" spans="1:5" x14ac:dyDescent="0.2">
      <c r="A2052" s="11" t="str">
        <f>IF('Anterior-TXT'!A2073&lt;&gt;"",LEFT('Anterior-TXT'!A2073,15),"")</f>
        <v/>
      </c>
      <c r="B2052" s="11" t="str">
        <f>IF('Anterior-TXT'!A2073&lt;&gt;"",RIGHT(LEFT('Anterior-TXT'!A2073,51),34),"")</f>
        <v/>
      </c>
      <c r="C2052" s="12" t="str">
        <f>IF('Anterior-TXT'!A2073&lt;&gt;"",VALUE(RIGHT(LEFT('Anterior-TXT'!A2073,75),23)),"")</f>
        <v/>
      </c>
      <c r="D2052" s="11" t="str">
        <f>IF('Anterior-TXT'!A2073&lt;&gt;"",RIGHT(LEFT('Anterior-TXT'!A2073,77),1),"")</f>
        <v/>
      </c>
      <c r="E2052" s="13" t="str">
        <f>IF('Anterior-TXT'!A2073&lt;&gt;"",IF(MOD(VALUE(LEFT(A2052,1)),2)=1,IF(D2052="D",C2052,-C2052),IF(D2052="C",C2052,-C2052)),"")</f>
        <v/>
      </c>
    </row>
    <row r="2053" spans="1:5" x14ac:dyDescent="0.2">
      <c r="A2053" s="11" t="str">
        <f>IF('Anterior-TXT'!A2074&lt;&gt;"",LEFT('Anterior-TXT'!A2074,15),"")</f>
        <v/>
      </c>
      <c r="B2053" s="11" t="str">
        <f>IF('Anterior-TXT'!A2074&lt;&gt;"",RIGHT(LEFT('Anterior-TXT'!A2074,51),34),"")</f>
        <v/>
      </c>
      <c r="C2053" s="12" t="str">
        <f>IF('Anterior-TXT'!A2074&lt;&gt;"",VALUE(RIGHT(LEFT('Anterior-TXT'!A2074,75),23)),"")</f>
        <v/>
      </c>
      <c r="D2053" s="11" t="str">
        <f>IF('Anterior-TXT'!A2074&lt;&gt;"",RIGHT(LEFT('Anterior-TXT'!A2074,77),1),"")</f>
        <v/>
      </c>
      <c r="E2053" s="13" t="str">
        <f>IF('Anterior-TXT'!A2074&lt;&gt;"",IF(MOD(VALUE(LEFT(A2053,1)),2)=1,IF(D2053="D",C2053,-C2053),IF(D2053="C",C2053,-C2053)),"")</f>
        <v/>
      </c>
    </row>
    <row r="2054" spans="1:5" x14ac:dyDescent="0.2">
      <c r="A2054" s="11" t="str">
        <f>IF('Anterior-TXT'!A2075&lt;&gt;"",LEFT('Anterior-TXT'!A2075,15),"")</f>
        <v/>
      </c>
      <c r="B2054" s="11" t="str">
        <f>IF('Anterior-TXT'!A2075&lt;&gt;"",RIGHT(LEFT('Anterior-TXT'!A2075,51),34),"")</f>
        <v/>
      </c>
      <c r="C2054" s="12" t="str">
        <f>IF('Anterior-TXT'!A2075&lt;&gt;"",VALUE(RIGHT(LEFT('Anterior-TXT'!A2075,75),23)),"")</f>
        <v/>
      </c>
      <c r="D2054" s="11" t="str">
        <f>IF('Anterior-TXT'!A2075&lt;&gt;"",RIGHT(LEFT('Anterior-TXT'!A2075,77),1),"")</f>
        <v/>
      </c>
      <c r="E2054" s="13" t="str">
        <f>IF('Anterior-TXT'!A2075&lt;&gt;"",IF(MOD(VALUE(LEFT(A2054,1)),2)=1,IF(D2054="D",C2054,-C2054),IF(D2054="C",C2054,-C2054)),"")</f>
        <v/>
      </c>
    </row>
    <row r="2055" spans="1:5" x14ac:dyDescent="0.2">
      <c r="A2055" s="11" t="str">
        <f>IF('Anterior-TXT'!A2076&lt;&gt;"",LEFT('Anterior-TXT'!A2076,15),"")</f>
        <v/>
      </c>
      <c r="B2055" s="11" t="str">
        <f>IF('Anterior-TXT'!A2076&lt;&gt;"",RIGHT(LEFT('Anterior-TXT'!A2076,51),34),"")</f>
        <v/>
      </c>
      <c r="C2055" s="12" t="str">
        <f>IF('Anterior-TXT'!A2076&lt;&gt;"",VALUE(RIGHT(LEFT('Anterior-TXT'!A2076,75),23)),"")</f>
        <v/>
      </c>
      <c r="D2055" s="11" t="str">
        <f>IF('Anterior-TXT'!A2076&lt;&gt;"",RIGHT(LEFT('Anterior-TXT'!A2076,77),1),"")</f>
        <v/>
      </c>
      <c r="E2055" s="13" t="str">
        <f>IF('Anterior-TXT'!A2076&lt;&gt;"",IF(MOD(VALUE(LEFT(A2055,1)),2)=1,IF(D2055="D",C2055,-C2055),IF(D2055="C",C2055,-C2055)),"")</f>
        <v/>
      </c>
    </row>
    <row r="2056" spans="1:5" x14ac:dyDescent="0.2">
      <c r="A2056" s="11" t="str">
        <f>IF('Anterior-TXT'!A2077&lt;&gt;"",LEFT('Anterior-TXT'!A2077,15),"")</f>
        <v/>
      </c>
      <c r="B2056" s="11" t="str">
        <f>IF('Anterior-TXT'!A2077&lt;&gt;"",RIGHT(LEFT('Anterior-TXT'!A2077,51),34),"")</f>
        <v/>
      </c>
      <c r="C2056" s="12" t="str">
        <f>IF('Anterior-TXT'!A2077&lt;&gt;"",VALUE(RIGHT(LEFT('Anterior-TXT'!A2077,75),23)),"")</f>
        <v/>
      </c>
      <c r="D2056" s="11" t="str">
        <f>IF('Anterior-TXT'!A2077&lt;&gt;"",RIGHT(LEFT('Anterior-TXT'!A2077,77),1),"")</f>
        <v/>
      </c>
      <c r="E2056" s="13" t="str">
        <f>IF('Anterior-TXT'!A2077&lt;&gt;"",IF(MOD(VALUE(LEFT(A2056,1)),2)=1,IF(D2056="D",C2056,-C2056),IF(D2056="C",C2056,-C2056)),"")</f>
        <v/>
      </c>
    </row>
    <row r="2057" spans="1:5" x14ac:dyDescent="0.2">
      <c r="A2057" s="11" t="str">
        <f>IF('Anterior-TXT'!A2078&lt;&gt;"",LEFT('Anterior-TXT'!A2078,15),"")</f>
        <v/>
      </c>
      <c r="B2057" s="11" t="str">
        <f>IF('Anterior-TXT'!A2078&lt;&gt;"",RIGHT(LEFT('Anterior-TXT'!A2078,51),34),"")</f>
        <v/>
      </c>
      <c r="C2057" s="12" t="str">
        <f>IF('Anterior-TXT'!A2078&lt;&gt;"",VALUE(RIGHT(LEFT('Anterior-TXT'!A2078,75),23)),"")</f>
        <v/>
      </c>
      <c r="D2057" s="11" t="str">
        <f>IF('Anterior-TXT'!A2078&lt;&gt;"",RIGHT(LEFT('Anterior-TXT'!A2078,77),1),"")</f>
        <v/>
      </c>
      <c r="E2057" s="13" t="str">
        <f>IF('Anterior-TXT'!A2078&lt;&gt;"",IF(MOD(VALUE(LEFT(A2057,1)),2)=1,IF(D2057="D",C2057,-C2057),IF(D2057="C",C2057,-C2057)),"")</f>
        <v/>
      </c>
    </row>
    <row r="2058" spans="1:5" x14ac:dyDescent="0.2">
      <c r="A2058" s="11" t="str">
        <f>IF('Anterior-TXT'!A2079&lt;&gt;"",LEFT('Anterior-TXT'!A2079,15),"")</f>
        <v/>
      </c>
      <c r="B2058" s="11" t="str">
        <f>IF('Anterior-TXT'!A2079&lt;&gt;"",RIGHT(LEFT('Anterior-TXT'!A2079,51),34),"")</f>
        <v/>
      </c>
      <c r="C2058" s="12" t="str">
        <f>IF('Anterior-TXT'!A2079&lt;&gt;"",VALUE(RIGHT(LEFT('Anterior-TXT'!A2079,75),23)),"")</f>
        <v/>
      </c>
      <c r="D2058" s="11" t="str">
        <f>IF('Anterior-TXT'!A2079&lt;&gt;"",RIGHT(LEFT('Anterior-TXT'!A2079,77),1),"")</f>
        <v/>
      </c>
      <c r="E2058" s="13" t="str">
        <f>IF('Anterior-TXT'!A2079&lt;&gt;"",IF(MOD(VALUE(LEFT(A2058,1)),2)=1,IF(D2058="D",C2058,-C2058),IF(D2058="C",C2058,-C2058)),"")</f>
        <v/>
      </c>
    </row>
    <row r="2059" spans="1:5" x14ac:dyDescent="0.2">
      <c r="A2059" s="11" t="str">
        <f>IF('Anterior-TXT'!A2080&lt;&gt;"",LEFT('Anterior-TXT'!A2080,15),"")</f>
        <v/>
      </c>
      <c r="B2059" s="11" t="str">
        <f>IF('Anterior-TXT'!A2080&lt;&gt;"",RIGHT(LEFT('Anterior-TXT'!A2080,51),34),"")</f>
        <v/>
      </c>
      <c r="C2059" s="12" t="str">
        <f>IF('Anterior-TXT'!A2080&lt;&gt;"",VALUE(RIGHT(LEFT('Anterior-TXT'!A2080,75),23)),"")</f>
        <v/>
      </c>
      <c r="D2059" s="11" t="str">
        <f>IF('Anterior-TXT'!A2080&lt;&gt;"",RIGHT(LEFT('Anterior-TXT'!A2080,77),1),"")</f>
        <v/>
      </c>
      <c r="E2059" s="13" t="str">
        <f>IF('Anterior-TXT'!A2080&lt;&gt;"",IF(MOD(VALUE(LEFT(A2059,1)),2)=1,IF(D2059="D",C2059,-C2059),IF(D2059="C",C2059,-C2059)),"")</f>
        <v/>
      </c>
    </row>
    <row r="2060" spans="1:5" x14ac:dyDescent="0.2">
      <c r="A2060" s="11" t="str">
        <f>IF('Anterior-TXT'!A2081&lt;&gt;"",LEFT('Anterior-TXT'!A2081,15),"")</f>
        <v/>
      </c>
      <c r="B2060" s="11" t="str">
        <f>IF('Anterior-TXT'!A2081&lt;&gt;"",RIGHT(LEFT('Anterior-TXT'!A2081,51),34),"")</f>
        <v/>
      </c>
      <c r="C2060" s="12" t="str">
        <f>IF('Anterior-TXT'!A2081&lt;&gt;"",VALUE(RIGHT(LEFT('Anterior-TXT'!A2081,75),23)),"")</f>
        <v/>
      </c>
      <c r="D2060" s="11" t="str">
        <f>IF('Anterior-TXT'!A2081&lt;&gt;"",RIGHT(LEFT('Anterior-TXT'!A2081,77),1),"")</f>
        <v/>
      </c>
      <c r="E2060" s="13" t="str">
        <f>IF('Anterior-TXT'!A2081&lt;&gt;"",IF(MOD(VALUE(LEFT(A2060,1)),2)=1,IF(D2060="D",C2060,-C2060),IF(D2060="C",C2060,-C2060)),"")</f>
        <v/>
      </c>
    </row>
    <row r="2061" spans="1:5" x14ac:dyDescent="0.2">
      <c r="A2061" s="11" t="str">
        <f>IF('Anterior-TXT'!A2082&lt;&gt;"",LEFT('Anterior-TXT'!A2082,15),"")</f>
        <v/>
      </c>
      <c r="B2061" s="11" t="str">
        <f>IF('Anterior-TXT'!A2082&lt;&gt;"",RIGHT(LEFT('Anterior-TXT'!A2082,51),34),"")</f>
        <v/>
      </c>
      <c r="C2061" s="12" t="str">
        <f>IF('Anterior-TXT'!A2082&lt;&gt;"",VALUE(RIGHT(LEFT('Anterior-TXT'!A2082,75),23)),"")</f>
        <v/>
      </c>
      <c r="D2061" s="11" t="str">
        <f>IF('Anterior-TXT'!A2082&lt;&gt;"",RIGHT(LEFT('Anterior-TXT'!A2082,77),1),"")</f>
        <v/>
      </c>
      <c r="E2061" s="13" t="str">
        <f>IF('Anterior-TXT'!A2082&lt;&gt;"",IF(MOD(VALUE(LEFT(A2061,1)),2)=1,IF(D2061="D",C2061,-C2061),IF(D2061="C",C2061,-C2061)),"")</f>
        <v/>
      </c>
    </row>
    <row r="2062" spans="1:5" x14ac:dyDescent="0.2">
      <c r="A2062" s="11" t="str">
        <f>IF('Anterior-TXT'!A2083&lt;&gt;"",LEFT('Anterior-TXT'!A2083,15),"")</f>
        <v/>
      </c>
      <c r="B2062" s="11" t="str">
        <f>IF('Anterior-TXT'!A2083&lt;&gt;"",RIGHT(LEFT('Anterior-TXT'!A2083,51),34),"")</f>
        <v/>
      </c>
      <c r="C2062" s="12" t="str">
        <f>IF('Anterior-TXT'!A2083&lt;&gt;"",VALUE(RIGHT(LEFT('Anterior-TXT'!A2083,75),23)),"")</f>
        <v/>
      </c>
      <c r="D2062" s="11" t="str">
        <f>IF('Anterior-TXT'!A2083&lt;&gt;"",RIGHT(LEFT('Anterior-TXT'!A2083,77),1),"")</f>
        <v/>
      </c>
      <c r="E2062" s="13" t="str">
        <f>IF('Anterior-TXT'!A2083&lt;&gt;"",IF(MOD(VALUE(LEFT(A2062,1)),2)=1,IF(D2062="D",C2062,-C2062),IF(D2062="C",C2062,-C2062)),"")</f>
        <v/>
      </c>
    </row>
    <row r="2063" spans="1:5" x14ac:dyDescent="0.2">
      <c r="A2063" s="11" t="str">
        <f>IF('Anterior-TXT'!A2084&lt;&gt;"",LEFT('Anterior-TXT'!A2084,15),"")</f>
        <v/>
      </c>
      <c r="B2063" s="11" t="str">
        <f>IF('Anterior-TXT'!A2084&lt;&gt;"",RIGHT(LEFT('Anterior-TXT'!A2084,51),34),"")</f>
        <v/>
      </c>
      <c r="C2063" s="12" t="str">
        <f>IF('Anterior-TXT'!A2084&lt;&gt;"",VALUE(RIGHT(LEFT('Anterior-TXT'!A2084,75),23)),"")</f>
        <v/>
      </c>
      <c r="D2063" s="11" t="str">
        <f>IF('Anterior-TXT'!A2084&lt;&gt;"",RIGHT(LEFT('Anterior-TXT'!A2084,77),1),"")</f>
        <v/>
      </c>
      <c r="E2063" s="13" t="str">
        <f>IF('Anterior-TXT'!A2084&lt;&gt;"",IF(MOD(VALUE(LEFT(A2063,1)),2)=1,IF(D2063="D",C2063,-C2063),IF(D2063="C",C2063,-C2063)),"")</f>
        <v/>
      </c>
    </row>
    <row r="2064" spans="1:5" x14ac:dyDescent="0.2">
      <c r="A2064" s="11" t="str">
        <f>IF('Anterior-TXT'!A2085&lt;&gt;"",LEFT('Anterior-TXT'!A2085,15),"")</f>
        <v/>
      </c>
      <c r="B2064" s="11" t="str">
        <f>IF('Anterior-TXT'!A2085&lt;&gt;"",RIGHT(LEFT('Anterior-TXT'!A2085,51),34),"")</f>
        <v/>
      </c>
      <c r="C2064" s="12" t="str">
        <f>IF('Anterior-TXT'!A2085&lt;&gt;"",VALUE(RIGHT(LEFT('Anterior-TXT'!A2085,75),23)),"")</f>
        <v/>
      </c>
      <c r="D2064" s="11" t="str">
        <f>IF('Anterior-TXT'!A2085&lt;&gt;"",RIGHT(LEFT('Anterior-TXT'!A2085,77),1),"")</f>
        <v/>
      </c>
      <c r="E2064" s="13" t="str">
        <f>IF('Anterior-TXT'!A2085&lt;&gt;"",IF(MOD(VALUE(LEFT(A2064,1)),2)=1,IF(D2064="D",C2064,-C2064),IF(D2064="C",C2064,-C2064)),"")</f>
        <v/>
      </c>
    </row>
    <row r="2065" spans="1:5" x14ac:dyDescent="0.2">
      <c r="A2065" s="11" t="str">
        <f>IF('Anterior-TXT'!A2086&lt;&gt;"",LEFT('Anterior-TXT'!A2086,15),"")</f>
        <v/>
      </c>
      <c r="B2065" s="11" t="str">
        <f>IF('Anterior-TXT'!A2086&lt;&gt;"",RIGHT(LEFT('Anterior-TXT'!A2086,51),34),"")</f>
        <v/>
      </c>
      <c r="C2065" s="12" t="str">
        <f>IF('Anterior-TXT'!A2086&lt;&gt;"",VALUE(RIGHT(LEFT('Anterior-TXT'!A2086,75),23)),"")</f>
        <v/>
      </c>
      <c r="D2065" s="11" t="str">
        <f>IF('Anterior-TXT'!A2086&lt;&gt;"",RIGHT(LEFT('Anterior-TXT'!A2086,77),1),"")</f>
        <v/>
      </c>
      <c r="E2065" s="13" t="str">
        <f>IF('Anterior-TXT'!A2086&lt;&gt;"",IF(MOD(VALUE(LEFT(A2065,1)),2)=1,IF(D2065="D",C2065,-C2065),IF(D2065="C",C2065,-C2065)),"")</f>
        <v/>
      </c>
    </row>
    <row r="2066" spans="1:5" x14ac:dyDescent="0.2">
      <c r="A2066" s="11" t="str">
        <f>IF('Anterior-TXT'!A2087&lt;&gt;"",LEFT('Anterior-TXT'!A2087,15),"")</f>
        <v/>
      </c>
      <c r="B2066" s="11" t="str">
        <f>IF('Anterior-TXT'!A2087&lt;&gt;"",RIGHT(LEFT('Anterior-TXT'!A2087,51),34),"")</f>
        <v/>
      </c>
      <c r="C2066" s="12" t="str">
        <f>IF('Anterior-TXT'!A2087&lt;&gt;"",VALUE(RIGHT(LEFT('Anterior-TXT'!A2087,75),23)),"")</f>
        <v/>
      </c>
      <c r="D2066" s="11" t="str">
        <f>IF('Anterior-TXT'!A2087&lt;&gt;"",RIGHT(LEFT('Anterior-TXT'!A2087,77),1),"")</f>
        <v/>
      </c>
      <c r="E2066" s="13" t="str">
        <f>IF('Anterior-TXT'!A2087&lt;&gt;"",IF(MOD(VALUE(LEFT(A2066,1)),2)=1,IF(D2066="D",C2066,-C2066),IF(D2066="C",C2066,-C2066)),"")</f>
        <v/>
      </c>
    </row>
    <row r="2067" spans="1:5" x14ac:dyDescent="0.2">
      <c r="A2067" s="11" t="str">
        <f>IF('Anterior-TXT'!A2088&lt;&gt;"",LEFT('Anterior-TXT'!A2088,15),"")</f>
        <v/>
      </c>
      <c r="B2067" s="11" t="str">
        <f>IF('Anterior-TXT'!A2088&lt;&gt;"",RIGHT(LEFT('Anterior-TXT'!A2088,51),34),"")</f>
        <v/>
      </c>
      <c r="C2067" s="12" t="str">
        <f>IF('Anterior-TXT'!A2088&lt;&gt;"",VALUE(RIGHT(LEFT('Anterior-TXT'!A2088,75),23)),"")</f>
        <v/>
      </c>
      <c r="D2067" s="11" t="str">
        <f>IF('Anterior-TXT'!A2088&lt;&gt;"",RIGHT(LEFT('Anterior-TXT'!A2088,77),1),"")</f>
        <v/>
      </c>
      <c r="E2067" s="13" t="str">
        <f>IF('Anterior-TXT'!A2088&lt;&gt;"",IF(MOD(VALUE(LEFT(A2067,1)),2)=1,IF(D2067="D",C2067,-C2067),IF(D2067="C",C2067,-C2067)),"")</f>
        <v/>
      </c>
    </row>
    <row r="2068" spans="1:5" x14ac:dyDescent="0.2">
      <c r="A2068" s="11" t="str">
        <f>IF('Anterior-TXT'!A2089&lt;&gt;"",LEFT('Anterior-TXT'!A2089,15),"")</f>
        <v/>
      </c>
      <c r="B2068" s="11" t="str">
        <f>IF('Anterior-TXT'!A2089&lt;&gt;"",RIGHT(LEFT('Anterior-TXT'!A2089,51),34),"")</f>
        <v/>
      </c>
      <c r="C2068" s="12" t="str">
        <f>IF('Anterior-TXT'!A2089&lt;&gt;"",VALUE(RIGHT(LEFT('Anterior-TXT'!A2089,75),23)),"")</f>
        <v/>
      </c>
      <c r="D2068" s="11" t="str">
        <f>IF('Anterior-TXT'!A2089&lt;&gt;"",RIGHT(LEFT('Anterior-TXT'!A2089,77),1),"")</f>
        <v/>
      </c>
      <c r="E2068" s="13" t="str">
        <f>IF('Anterior-TXT'!A2089&lt;&gt;"",IF(MOD(VALUE(LEFT(A2068,1)),2)=1,IF(D2068="D",C2068,-C2068),IF(D2068="C",C2068,-C2068)),"")</f>
        <v/>
      </c>
    </row>
    <row r="2069" spans="1:5" x14ac:dyDescent="0.2">
      <c r="A2069" s="11" t="str">
        <f>IF('Anterior-TXT'!A2090&lt;&gt;"",LEFT('Anterior-TXT'!A2090,15),"")</f>
        <v/>
      </c>
      <c r="B2069" s="11" t="str">
        <f>IF('Anterior-TXT'!A2090&lt;&gt;"",RIGHT(LEFT('Anterior-TXT'!A2090,51),34),"")</f>
        <v/>
      </c>
      <c r="C2069" s="12" t="str">
        <f>IF('Anterior-TXT'!A2090&lt;&gt;"",VALUE(RIGHT(LEFT('Anterior-TXT'!A2090,75),23)),"")</f>
        <v/>
      </c>
      <c r="D2069" s="11" t="str">
        <f>IF('Anterior-TXT'!A2090&lt;&gt;"",RIGHT(LEFT('Anterior-TXT'!A2090,77),1),"")</f>
        <v/>
      </c>
      <c r="E2069" s="13" t="str">
        <f>IF('Anterior-TXT'!A2090&lt;&gt;"",IF(MOD(VALUE(LEFT(A2069,1)),2)=1,IF(D2069="D",C2069,-C2069),IF(D2069="C",C2069,-C2069)),"")</f>
        <v/>
      </c>
    </row>
    <row r="2070" spans="1:5" x14ac:dyDescent="0.2">
      <c r="A2070" s="11" t="str">
        <f>IF('Anterior-TXT'!A2091&lt;&gt;"",LEFT('Anterior-TXT'!A2091,15),"")</f>
        <v/>
      </c>
      <c r="B2070" s="11" t="str">
        <f>IF('Anterior-TXT'!A2091&lt;&gt;"",RIGHT(LEFT('Anterior-TXT'!A2091,51),34),"")</f>
        <v/>
      </c>
      <c r="C2070" s="12" t="str">
        <f>IF('Anterior-TXT'!A2091&lt;&gt;"",VALUE(RIGHT(LEFT('Anterior-TXT'!A2091,75),23)),"")</f>
        <v/>
      </c>
      <c r="D2070" s="11" t="str">
        <f>IF('Anterior-TXT'!A2091&lt;&gt;"",RIGHT(LEFT('Anterior-TXT'!A2091,77),1),"")</f>
        <v/>
      </c>
      <c r="E2070" s="13" t="str">
        <f>IF('Anterior-TXT'!A2091&lt;&gt;"",IF(MOD(VALUE(LEFT(A2070,1)),2)=1,IF(D2070="D",C2070,-C2070),IF(D2070="C",C2070,-C2070)),"")</f>
        <v/>
      </c>
    </row>
    <row r="2071" spans="1:5" x14ac:dyDescent="0.2">
      <c r="A2071" s="11" t="str">
        <f>IF('Anterior-TXT'!A2092&lt;&gt;"",LEFT('Anterior-TXT'!A2092,15),"")</f>
        <v/>
      </c>
      <c r="B2071" s="11" t="str">
        <f>IF('Anterior-TXT'!A2092&lt;&gt;"",RIGHT(LEFT('Anterior-TXT'!A2092,51),34),"")</f>
        <v/>
      </c>
      <c r="C2071" s="12" t="str">
        <f>IF('Anterior-TXT'!A2092&lt;&gt;"",VALUE(RIGHT(LEFT('Anterior-TXT'!A2092,75),23)),"")</f>
        <v/>
      </c>
      <c r="D2071" s="11" t="str">
        <f>IF('Anterior-TXT'!A2092&lt;&gt;"",RIGHT(LEFT('Anterior-TXT'!A2092,77),1),"")</f>
        <v/>
      </c>
      <c r="E2071" s="13" t="str">
        <f>IF('Anterior-TXT'!A2092&lt;&gt;"",IF(MOD(VALUE(LEFT(A2071,1)),2)=1,IF(D2071="D",C2071,-C2071),IF(D2071="C",C2071,-C2071)),"")</f>
        <v/>
      </c>
    </row>
    <row r="2072" spans="1:5" x14ac:dyDescent="0.2">
      <c r="A2072" s="11" t="str">
        <f>IF('Anterior-TXT'!A2093&lt;&gt;"",LEFT('Anterior-TXT'!A2093,15),"")</f>
        <v/>
      </c>
      <c r="B2072" s="11" t="str">
        <f>IF('Anterior-TXT'!A2093&lt;&gt;"",RIGHT(LEFT('Anterior-TXT'!A2093,51),34),"")</f>
        <v/>
      </c>
      <c r="C2072" s="12" t="str">
        <f>IF('Anterior-TXT'!A2093&lt;&gt;"",VALUE(RIGHT(LEFT('Anterior-TXT'!A2093,75),23)),"")</f>
        <v/>
      </c>
      <c r="D2072" s="11" t="str">
        <f>IF('Anterior-TXT'!A2093&lt;&gt;"",RIGHT(LEFT('Anterior-TXT'!A2093,77),1),"")</f>
        <v/>
      </c>
      <c r="E2072" s="13" t="str">
        <f>IF('Anterior-TXT'!A2093&lt;&gt;"",IF(MOD(VALUE(LEFT(A2072,1)),2)=1,IF(D2072="D",C2072,-C2072),IF(D2072="C",C2072,-C2072)),"")</f>
        <v/>
      </c>
    </row>
    <row r="2073" spans="1:5" x14ac:dyDescent="0.2">
      <c r="A2073" s="11" t="str">
        <f>IF('Anterior-TXT'!A2094&lt;&gt;"",LEFT('Anterior-TXT'!A2094,15),"")</f>
        <v/>
      </c>
      <c r="B2073" s="11" t="str">
        <f>IF('Anterior-TXT'!A2094&lt;&gt;"",RIGHT(LEFT('Anterior-TXT'!A2094,51),34),"")</f>
        <v/>
      </c>
      <c r="C2073" s="12" t="str">
        <f>IF('Anterior-TXT'!A2094&lt;&gt;"",VALUE(RIGHT(LEFT('Anterior-TXT'!A2094,75),23)),"")</f>
        <v/>
      </c>
      <c r="D2073" s="11" t="str">
        <f>IF('Anterior-TXT'!A2094&lt;&gt;"",RIGHT(LEFT('Anterior-TXT'!A2094,77),1),"")</f>
        <v/>
      </c>
      <c r="E2073" s="13" t="str">
        <f>IF('Anterior-TXT'!A2094&lt;&gt;"",IF(MOD(VALUE(LEFT(A2073,1)),2)=1,IF(D2073="D",C2073,-C2073),IF(D2073="C",C2073,-C2073)),"")</f>
        <v/>
      </c>
    </row>
    <row r="2074" spans="1:5" x14ac:dyDescent="0.2">
      <c r="A2074" s="11" t="str">
        <f>IF('Anterior-TXT'!A2095&lt;&gt;"",LEFT('Anterior-TXT'!A2095,15),"")</f>
        <v/>
      </c>
      <c r="B2074" s="11" t="str">
        <f>IF('Anterior-TXT'!A2095&lt;&gt;"",RIGHT(LEFT('Anterior-TXT'!A2095,51),34),"")</f>
        <v/>
      </c>
      <c r="C2074" s="12" t="str">
        <f>IF('Anterior-TXT'!A2095&lt;&gt;"",VALUE(RIGHT(LEFT('Anterior-TXT'!A2095,75),23)),"")</f>
        <v/>
      </c>
      <c r="D2074" s="11" t="str">
        <f>IF('Anterior-TXT'!A2095&lt;&gt;"",RIGHT(LEFT('Anterior-TXT'!A2095,77),1),"")</f>
        <v/>
      </c>
      <c r="E2074" s="13" t="str">
        <f>IF('Anterior-TXT'!A2095&lt;&gt;"",IF(MOD(VALUE(LEFT(A2074,1)),2)=1,IF(D2074="D",C2074,-C2074),IF(D2074="C",C2074,-C2074)),"")</f>
        <v/>
      </c>
    </row>
    <row r="2075" spans="1:5" x14ac:dyDescent="0.2">
      <c r="A2075" s="11" t="str">
        <f>IF('Anterior-TXT'!A2096&lt;&gt;"",LEFT('Anterior-TXT'!A2096,15),"")</f>
        <v/>
      </c>
      <c r="B2075" s="11" t="str">
        <f>IF('Anterior-TXT'!A2096&lt;&gt;"",RIGHT(LEFT('Anterior-TXT'!A2096,51),34),"")</f>
        <v/>
      </c>
      <c r="C2075" s="12" t="str">
        <f>IF('Anterior-TXT'!A2096&lt;&gt;"",VALUE(RIGHT(LEFT('Anterior-TXT'!A2096,75),23)),"")</f>
        <v/>
      </c>
      <c r="D2075" s="11" t="str">
        <f>IF('Anterior-TXT'!A2096&lt;&gt;"",RIGHT(LEFT('Anterior-TXT'!A2096,77),1),"")</f>
        <v/>
      </c>
      <c r="E2075" s="13" t="str">
        <f>IF('Anterior-TXT'!A2096&lt;&gt;"",IF(MOD(VALUE(LEFT(A2075,1)),2)=1,IF(D2075="D",C2075,-C2075),IF(D2075="C",C2075,-C2075)),"")</f>
        <v/>
      </c>
    </row>
    <row r="2076" spans="1:5" x14ac:dyDescent="0.2">
      <c r="A2076" s="11" t="str">
        <f>IF('Anterior-TXT'!A2097&lt;&gt;"",LEFT('Anterior-TXT'!A2097,15),"")</f>
        <v/>
      </c>
      <c r="B2076" s="11" t="str">
        <f>IF('Anterior-TXT'!A2097&lt;&gt;"",RIGHT(LEFT('Anterior-TXT'!A2097,51),34),"")</f>
        <v/>
      </c>
      <c r="C2076" s="12" t="str">
        <f>IF('Anterior-TXT'!A2097&lt;&gt;"",VALUE(RIGHT(LEFT('Anterior-TXT'!A2097,75),23)),"")</f>
        <v/>
      </c>
      <c r="D2076" s="11" t="str">
        <f>IF('Anterior-TXT'!A2097&lt;&gt;"",RIGHT(LEFT('Anterior-TXT'!A2097,77),1),"")</f>
        <v/>
      </c>
      <c r="E2076" s="13" t="str">
        <f>IF('Anterior-TXT'!A2097&lt;&gt;"",IF(MOD(VALUE(LEFT(A2076,1)),2)=1,IF(D2076="D",C2076,-C2076),IF(D2076="C",C2076,-C2076)),"")</f>
        <v/>
      </c>
    </row>
    <row r="2077" spans="1:5" x14ac:dyDescent="0.2">
      <c r="A2077" s="11" t="str">
        <f>IF('Anterior-TXT'!A2098&lt;&gt;"",LEFT('Anterior-TXT'!A2098,15),"")</f>
        <v/>
      </c>
      <c r="B2077" s="11" t="str">
        <f>IF('Anterior-TXT'!A2098&lt;&gt;"",RIGHT(LEFT('Anterior-TXT'!A2098,51),34),"")</f>
        <v/>
      </c>
      <c r="C2077" s="12" t="str">
        <f>IF('Anterior-TXT'!A2098&lt;&gt;"",VALUE(RIGHT(LEFT('Anterior-TXT'!A2098,75),23)),"")</f>
        <v/>
      </c>
      <c r="D2077" s="11" t="str">
        <f>IF('Anterior-TXT'!A2098&lt;&gt;"",RIGHT(LEFT('Anterior-TXT'!A2098,77),1),"")</f>
        <v/>
      </c>
      <c r="E2077" s="13" t="str">
        <f>IF('Anterior-TXT'!A2098&lt;&gt;"",IF(MOD(VALUE(LEFT(A2077,1)),2)=1,IF(D2077="D",C2077,-C2077),IF(D2077="C",C2077,-C2077)),"")</f>
        <v/>
      </c>
    </row>
    <row r="2078" spans="1:5" x14ac:dyDescent="0.2">
      <c r="A2078" s="11" t="str">
        <f>IF('Anterior-TXT'!A2099&lt;&gt;"",LEFT('Anterior-TXT'!A2099,15),"")</f>
        <v/>
      </c>
      <c r="B2078" s="11" t="str">
        <f>IF('Anterior-TXT'!A2099&lt;&gt;"",RIGHT(LEFT('Anterior-TXT'!A2099,51),34),"")</f>
        <v/>
      </c>
      <c r="C2078" s="12" t="str">
        <f>IF('Anterior-TXT'!A2099&lt;&gt;"",VALUE(RIGHT(LEFT('Anterior-TXT'!A2099,75),23)),"")</f>
        <v/>
      </c>
      <c r="D2078" s="11" t="str">
        <f>IF('Anterior-TXT'!A2099&lt;&gt;"",RIGHT(LEFT('Anterior-TXT'!A2099,77),1),"")</f>
        <v/>
      </c>
      <c r="E2078" s="13" t="str">
        <f>IF('Anterior-TXT'!A2099&lt;&gt;"",IF(MOD(VALUE(LEFT(A2078,1)),2)=1,IF(D2078="D",C2078,-C2078),IF(D2078="C",C2078,-C2078)),"")</f>
        <v/>
      </c>
    </row>
    <row r="2079" spans="1:5" x14ac:dyDescent="0.2">
      <c r="A2079" s="11" t="str">
        <f>IF('Anterior-TXT'!A2100&lt;&gt;"",LEFT('Anterior-TXT'!A2100,15),"")</f>
        <v/>
      </c>
      <c r="B2079" s="11" t="str">
        <f>IF('Anterior-TXT'!A2100&lt;&gt;"",RIGHT(LEFT('Anterior-TXT'!A2100,51),34),"")</f>
        <v/>
      </c>
      <c r="C2079" s="12" t="str">
        <f>IF('Anterior-TXT'!A2100&lt;&gt;"",VALUE(RIGHT(LEFT('Anterior-TXT'!A2100,75),23)),"")</f>
        <v/>
      </c>
      <c r="D2079" s="11" t="str">
        <f>IF('Anterior-TXT'!A2100&lt;&gt;"",RIGHT(LEFT('Anterior-TXT'!A2100,77),1),"")</f>
        <v/>
      </c>
      <c r="E2079" s="13" t="str">
        <f>IF('Anterior-TXT'!A2100&lt;&gt;"",IF(MOD(VALUE(LEFT(A2079,1)),2)=1,IF(D2079="D",C2079,-C2079),IF(D2079="C",C2079,-C2079)),"")</f>
        <v/>
      </c>
    </row>
    <row r="2080" spans="1:5" x14ac:dyDescent="0.2">
      <c r="A2080" s="11" t="str">
        <f>IF('Anterior-TXT'!A2101&lt;&gt;"",LEFT('Anterior-TXT'!A2101,15),"")</f>
        <v/>
      </c>
      <c r="B2080" s="11" t="str">
        <f>IF('Anterior-TXT'!A2101&lt;&gt;"",RIGHT(LEFT('Anterior-TXT'!A2101,51),34),"")</f>
        <v/>
      </c>
      <c r="C2080" s="12" t="str">
        <f>IF('Anterior-TXT'!A2101&lt;&gt;"",VALUE(RIGHT(LEFT('Anterior-TXT'!A2101,75),23)),"")</f>
        <v/>
      </c>
      <c r="D2080" s="11" t="str">
        <f>IF('Anterior-TXT'!A2101&lt;&gt;"",RIGHT(LEFT('Anterior-TXT'!A2101,77),1),"")</f>
        <v/>
      </c>
      <c r="E2080" s="13" t="str">
        <f>IF('Anterior-TXT'!A2101&lt;&gt;"",IF(MOD(VALUE(LEFT(A2080,1)),2)=1,IF(D2080="D",C2080,-C2080),IF(D2080="C",C2080,-C2080)),"")</f>
        <v/>
      </c>
    </row>
    <row r="2081" spans="1:5" x14ac:dyDescent="0.2">
      <c r="A2081" s="11" t="str">
        <f>IF('Anterior-TXT'!A2102&lt;&gt;"",LEFT('Anterior-TXT'!A2102,15),"")</f>
        <v/>
      </c>
      <c r="B2081" s="11" t="str">
        <f>IF('Anterior-TXT'!A2102&lt;&gt;"",RIGHT(LEFT('Anterior-TXT'!A2102,51),34),"")</f>
        <v/>
      </c>
      <c r="C2081" s="12" t="str">
        <f>IF('Anterior-TXT'!A2102&lt;&gt;"",VALUE(RIGHT(LEFT('Anterior-TXT'!A2102,75),23)),"")</f>
        <v/>
      </c>
      <c r="D2081" s="11" t="str">
        <f>IF('Anterior-TXT'!A2102&lt;&gt;"",RIGHT(LEFT('Anterior-TXT'!A2102,77),1),"")</f>
        <v/>
      </c>
      <c r="E2081" s="13" t="str">
        <f>IF('Anterior-TXT'!A2102&lt;&gt;"",IF(MOD(VALUE(LEFT(A2081,1)),2)=1,IF(D2081="D",C2081,-C2081),IF(D2081="C",C2081,-C2081)),"")</f>
        <v/>
      </c>
    </row>
    <row r="2082" spans="1:5" x14ac:dyDescent="0.2">
      <c r="A2082" s="11" t="str">
        <f>IF('Anterior-TXT'!A2103&lt;&gt;"",LEFT('Anterior-TXT'!A2103,15),"")</f>
        <v/>
      </c>
      <c r="B2082" s="11" t="str">
        <f>IF('Anterior-TXT'!A2103&lt;&gt;"",RIGHT(LEFT('Anterior-TXT'!A2103,51),34),"")</f>
        <v/>
      </c>
      <c r="C2082" s="12" t="str">
        <f>IF('Anterior-TXT'!A2103&lt;&gt;"",VALUE(RIGHT(LEFT('Anterior-TXT'!A2103,75),23)),"")</f>
        <v/>
      </c>
      <c r="D2082" s="11" t="str">
        <f>IF('Anterior-TXT'!A2103&lt;&gt;"",RIGHT(LEFT('Anterior-TXT'!A2103,77),1),"")</f>
        <v/>
      </c>
      <c r="E2082" s="13" t="str">
        <f>IF('Anterior-TXT'!A2103&lt;&gt;"",IF(MOD(VALUE(LEFT(A2082,1)),2)=1,IF(D2082="D",C2082,-C2082),IF(D2082="C",C2082,-C2082)),"")</f>
        <v/>
      </c>
    </row>
    <row r="2083" spans="1:5" x14ac:dyDescent="0.2">
      <c r="A2083" s="11" t="str">
        <f>IF('Anterior-TXT'!A2104&lt;&gt;"",LEFT('Anterior-TXT'!A2104,15),"")</f>
        <v/>
      </c>
      <c r="B2083" s="11" t="str">
        <f>IF('Anterior-TXT'!A2104&lt;&gt;"",RIGHT(LEFT('Anterior-TXT'!A2104,51),34),"")</f>
        <v/>
      </c>
      <c r="C2083" s="12" t="str">
        <f>IF('Anterior-TXT'!A2104&lt;&gt;"",VALUE(RIGHT(LEFT('Anterior-TXT'!A2104,75),23)),"")</f>
        <v/>
      </c>
      <c r="D2083" s="11" t="str">
        <f>IF('Anterior-TXT'!A2104&lt;&gt;"",RIGHT(LEFT('Anterior-TXT'!A2104,77),1),"")</f>
        <v/>
      </c>
      <c r="E2083" s="13" t="str">
        <f>IF('Anterior-TXT'!A2104&lt;&gt;"",IF(MOD(VALUE(LEFT(A2083,1)),2)=1,IF(D2083="D",C2083,-C2083),IF(D2083="C",C2083,-C2083)),"")</f>
        <v/>
      </c>
    </row>
    <row r="2084" spans="1:5" x14ac:dyDescent="0.2">
      <c r="A2084" s="11" t="str">
        <f>IF('Anterior-TXT'!A2105&lt;&gt;"",LEFT('Anterior-TXT'!A2105,15),"")</f>
        <v/>
      </c>
      <c r="B2084" s="11" t="str">
        <f>IF('Anterior-TXT'!A2105&lt;&gt;"",RIGHT(LEFT('Anterior-TXT'!A2105,51),34),"")</f>
        <v/>
      </c>
      <c r="C2084" s="12" t="str">
        <f>IF('Anterior-TXT'!A2105&lt;&gt;"",VALUE(RIGHT(LEFT('Anterior-TXT'!A2105,75),23)),"")</f>
        <v/>
      </c>
      <c r="D2084" s="11" t="str">
        <f>IF('Anterior-TXT'!A2105&lt;&gt;"",RIGHT(LEFT('Anterior-TXT'!A2105,77),1),"")</f>
        <v/>
      </c>
      <c r="E2084" s="13" t="str">
        <f>IF('Anterior-TXT'!A2105&lt;&gt;"",IF(MOD(VALUE(LEFT(A2084,1)),2)=1,IF(D2084="D",C2084,-C2084),IF(D2084="C",C2084,-C2084)),"")</f>
        <v/>
      </c>
    </row>
    <row r="2085" spans="1:5" x14ac:dyDescent="0.2">
      <c r="A2085" s="11" t="str">
        <f>IF('Anterior-TXT'!A2106&lt;&gt;"",LEFT('Anterior-TXT'!A2106,15),"")</f>
        <v/>
      </c>
      <c r="B2085" s="11" t="str">
        <f>IF('Anterior-TXT'!A2106&lt;&gt;"",RIGHT(LEFT('Anterior-TXT'!A2106,51),34),"")</f>
        <v/>
      </c>
      <c r="C2085" s="12" t="str">
        <f>IF('Anterior-TXT'!A2106&lt;&gt;"",VALUE(RIGHT(LEFT('Anterior-TXT'!A2106,75),23)),"")</f>
        <v/>
      </c>
      <c r="D2085" s="11" t="str">
        <f>IF('Anterior-TXT'!A2106&lt;&gt;"",RIGHT(LEFT('Anterior-TXT'!A2106,77),1),"")</f>
        <v/>
      </c>
      <c r="E2085" s="13" t="str">
        <f>IF('Anterior-TXT'!A2106&lt;&gt;"",IF(MOD(VALUE(LEFT(A2085,1)),2)=1,IF(D2085="D",C2085,-C2085),IF(D2085="C",C2085,-C2085)),"")</f>
        <v/>
      </c>
    </row>
    <row r="2086" spans="1:5" x14ac:dyDescent="0.2">
      <c r="A2086" s="11" t="str">
        <f>IF('Anterior-TXT'!A2107&lt;&gt;"",LEFT('Anterior-TXT'!A2107,15),"")</f>
        <v/>
      </c>
      <c r="B2086" s="11" t="str">
        <f>IF('Anterior-TXT'!A2107&lt;&gt;"",RIGHT(LEFT('Anterior-TXT'!A2107,51),34),"")</f>
        <v/>
      </c>
      <c r="C2086" s="12" t="str">
        <f>IF('Anterior-TXT'!A2107&lt;&gt;"",VALUE(RIGHT(LEFT('Anterior-TXT'!A2107,75),23)),"")</f>
        <v/>
      </c>
      <c r="D2086" s="11" t="str">
        <f>IF('Anterior-TXT'!A2107&lt;&gt;"",RIGHT(LEFT('Anterior-TXT'!A2107,77),1),"")</f>
        <v/>
      </c>
      <c r="E2086" s="13" t="str">
        <f>IF('Anterior-TXT'!A2107&lt;&gt;"",IF(MOD(VALUE(LEFT(A2086,1)),2)=1,IF(D2086="D",C2086,-C2086),IF(D2086="C",C2086,-C2086)),"")</f>
        <v/>
      </c>
    </row>
    <row r="2087" spans="1:5" x14ac:dyDescent="0.2">
      <c r="A2087" s="11" t="str">
        <f>IF('Anterior-TXT'!A2108&lt;&gt;"",LEFT('Anterior-TXT'!A2108,15),"")</f>
        <v/>
      </c>
      <c r="B2087" s="11" t="str">
        <f>IF('Anterior-TXT'!A2108&lt;&gt;"",RIGHT(LEFT('Anterior-TXT'!A2108,51),34),"")</f>
        <v/>
      </c>
      <c r="C2087" s="12" t="str">
        <f>IF('Anterior-TXT'!A2108&lt;&gt;"",VALUE(RIGHT(LEFT('Anterior-TXT'!A2108,75),23)),"")</f>
        <v/>
      </c>
      <c r="D2087" s="11" t="str">
        <f>IF('Anterior-TXT'!A2108&lt;&gt;"",RIGHT(LEFT('Anterior-TXT'!A2108,77),1),"")</f>
        <v/>
      </c>
      <c r="E2087" s="13" t="str">
        <f>IF('Anterior-TXT'!A2108&lt;&gt;"",IF(MOD(VALUE(LEFT(A2087,1)),2)=1,IF(D2087="D",C2087,-C2087),IF(D2087="C",C2087,-C2087)),"")</f>
        <v/>
      </c>
    </row>
    <row r="2088" spans="1:5" x14ac:dyDescent="0.2">
      <c r="A2088" s="11" t="str">
        <f>IF('Anterior-TXT'!A2109&lt;&gt;"",LEFT('Anterior-TXT'!A2109,15),"")</f>
        <v/>
      </c>
      <c r="B2088" s="11" t="str">
        <f>IF('Anterior-TXT'!A2109&lt;&gt;"",RIGHT(LEFT('Anterior-TXT'!A2109,51),34),"")</f>
        <v/>
      </c>
      <c r="C2088" s="12" t="str">
        <f>IF('Anterior-TXT'!A2109&lt;&gt;"",VALUE(RIGHT(LEFT('Anterior-TXT'!A2109,75),23)),"")</f>
        <v/>
      </c>
      <c r="D2088" s="11" t="str">
        <f>IF('Anterior-TXT'!A2109&lt;&gt;"",RIGHT(LEFT('Anterior-TXT'!A2109,77),1),"")</f>
        <v/>
      </c>
      <c r="E2088" s="13" t="str">
        <f>IF('Anterior-TXT'!A2109&lt;&gt;"",IF(MOD(VALUE(LEFT(A2088,1)),2)=1,IF(D2088="D",C2088,-C2088),IF(D2088="C",C2088,-C2088)),"")</f>
        <v/>
      </c>
    </row>
    <row r="2089" spans="1:5" x14ac:dyDescent="0.2">
      <c r="A2089" s="11" t="str">
        <f>IF('Anterior-TXT'!A2110&lt;&gt;"",LEFT('Anterior-TXT'!A2110,15),"")</f>
        <v/>
      </c>
      <c r="B2089" s="11" t="str">
        <f>IF('Anterior-TXT'!A2110&lt;&gt;"",RIGHT(LEFT('Anterior-TXT'!A2110,51),34),"")</f>
        <v/>
      </c>
      <c r="C2089" s="12" t="str">
        <f>IF('Anterior-TXT'!A2110&lt;&gt;"",VALUE(RIGHT(LEFT('Anterior-TXT'!A2110,75),23)),"")</f>
        <v/>
      </c>
      <c r="D2089" s="11" t="str">
        <f>IF('Anterior-TXT'!A2110&lt;&gt;"",RIGHT(LEFT('Anterior-TXT'!A2110,77),1),"")</f>
        <v/>
      </c>
      <c r="E2089" s="13" t="str">
        <f>IF('Anterior-TXT'!A2110&lt;&gt;"",IF(MOD(VALUE(LEFT(A2089,1)),2)=1,IF(D2089="D",C2089,-C2089),IF(D2089="C",C2089,-C2089)),"")</f>
        <v/>
      </c>
    </row>
    <row r="2090" spans="1:5" x14ac:dyDescent="0.2">
      <c r="A2090" s="11" t="str">
        <f>IF('Anterior-TXT'!A2111&lt;&gt;"",LEFT('Anterior-TXT'!A2111,15),"")</f>
        <v/>
      </c>
      <c r="B2090" s="11" t="str">
        <f>IF('Anterior-TXT'!A2111&lt;&gt;"",RIGHT(LEFT('Anterior-TXT'!A2111,51),34),"")</f>
        <v/>
      </c>
      <c r="C2090" s="12" t="str">
        <f>IF('Anterior-TXT'!A2111&lt;&gt;"",VALUE(RIGHT(LEFT('Anterior-TXT'!A2111,75),23)),"")</f>
        <v/>
      </c>
      <c r="D2090" s="11" t="str">
        <f>IF('Anterior-TXT'!A2111&lt;&gt;"",RIGHT(LEFT('Anterior-TXT'!A2111,77),1),"")</f>
        <v/>
      </c>
      <c r="E2090" s="13" t="str">
        <f>IF('Anterior-TXT'!A2111&lt;&gt;"",IF(MOD(VALUE(LEFT(A2090,1)),2)=1,IF(D2090="D",C2090,-C2090),IF(D2090="C",C2090,-C2090)),"")</f>
        <v/>
      </c>
    </row>
    <row r="2091" spans="1:5" x14ac:dyDescent="0.2">
      <c r="A2091" s="11" t="str">
        <f>IF('Anterior-TXT'!A2112&lt;&gt;"",LEFT('Anterior-TXT'!A2112,15),"")</f>
        <v/>
      </c>
      <c r="B2091" s="11" t="str">
        <f>IF('Anterior-TXT'!A2112&lt;&gt;"",RIGHT(LEFT('Anterior-TXT'!A2112,51),34),"")</f>
        <v/>
      </c>
      <c r="C2091" s="12" t="str">
        <f>IF('Anterior-TXT'!A2112&lt;&gt;"",VALUE(RIGHT(LEFT('Anterior-TXT'!A2112,75),23)),"")</f>
        <v/>
      </c>
      <c r="D2091" s="11" t="str">
        <f>IF('Anterior-TXT'!A2112&lt;&gt;"",RIGHT(LEFT('Anterior-TXT'!A2112,77),1),"")</f>
        <v/>
      </c>
      <c r="E2091" s="13" t="str">
        <f>IF('Anterior-TXT'!A2112&lt;&gt;"",IF(MOD(VALUE(LEFT(A2091,1)),2)=1,IF(D2091="D",C2091,-C2091),IF(D2091="C",C2091,-C2091)),"")</f>
        <v/>
      </c>
    </row>
    <row r="2092" spans="1:5" x14ac:dyDescent="0.2">
      <c r="A2092" s="11" t="str">
        <f>IF('Anterior-TXT'!A2113&lt;&gt;"",LEFT('Anterior-TXT'!A2113,15),"")</f>
        <v/>
      </c>
      <c r="B2092" s="11" t="str">
        <f>IF('Anterior-TXT'!A2113&lt;&gt;"",RIGHT(LEFT('Anterior-TXT'!A2113,51),34),"")</f>
        <v/>
      </c>
      <c r="C2092" s="12" t="str">
        <f>IF('Anterior-TXT'!A2113&lt;&gt;"",VALUE(RIGHT(LEFT('Anterior-TXT'!A2113,75),23)),"")</f>
        <v/>
      </c>
      <c r="D2092" s="11" t="str">
        <f>IF('Anterior-TXT'!A2113&lt;&gt;"",RIGHT(LEFT('Anterior-TXT'!A2113,77),1),"")</f>
        <v/>
      </c>
      <c r="E2092" s="13" t="str">
        <f>IF('Anterior-TXT'!A2113&lt;&gt;"",IF(MOD(VALUE(LEFT(A2092,1)),2)=1,IF(D2092="D",C2092,-C2092),IF(D2092="C",C2092,-C2092)),"")</f>
        <v/>
      </c>
    </row>
    <row r="2093" spans="1:5" x14ac:dyDescent="0.2">
      <c r="A2093" s="11" t="str">
        <f>IF('Anterior-TXT'!A2114&lt;&gt;"",LEFT('Anterior-TXT'!A2114,15),"")</f>
        <v/>
      </c>
      <c r="B2093" s="11" t="str">
        <f>IF('Anterior-TXT'!A2114&lt;&gt;"",RIGHT(LEFT('Anterior-TXT'!A2114,51),34),"")</f>
        <v/>
      </c>
      <c r="C2093" s="12" t="str">
        <f>IF('Anterior-TXT'!A2114&lt;&gt;"",VALUE(RIGHT(LEFT('Anterior-TXT'!A2114,75),23)),"")</f>
        <v/>
      </c>
      <c r="D2093" s="11" t="str">
        <f>IF('Anterior-TXT'!A2114&lt;&gt;"",RIGHT(LEFT('Anterior-TXT'!A2114,77),1),"")</f>
        <v/>
      </c>
      <c r="E2093" s="13" t="str">
        <f>IF('Anterior-TXT'!A2114&lt;&gt;"",IF(MOD(VALUE(LEFT(A2093,1)),2)=1,IF(D2093="D",C2093,-C2093),IF(D2093="C",C2093,-C2093)),"")</f>
        <v/>
      </c>
    </row>
    <row r="2094" spans="1:5" x14ac:dyDescent="0.2">
      <c r="A2094" s="11" t="str">
        <f>IF('Anterior-TXT'!A2115&lt;&gt;"",LEFT('Anterior-TXT'!A2115,15),"")</f>
        <v/>
      </c>
      <c r="B2094" s="11" t="str">
        <f>IF('Anterior-TXT'!A2115&lt;&gt;"",RIGHT(LEFT('Anterior-TXT'!A2115,51),34),"")</f>
        <v/>
      </c>
      <c r="C2094" s="12" t="str">
        <f>IF('Anterior-TXT'!A2115&lt;&gt;"",VALUE(RIGHT(LEFT('Anterior-TXT'!A2115,75),23)),"")</f>
        <v/>
      </c>
      <c r="D2094" s="11" t="str">
        <f>IF('Anterior-TXT'!A2115&lt;&gt;"",RIGHT(LEFT('Anterior-TXT'!A2115,77),1),"")</f>
        <v/>
      </c>
      <c r="E2094" s="13" t="str">
        <f>IF('Anterior-TXT'!A2115&lt;&gt;"",IF(MOD(VALUE(LEFT(A2094,1)),2)=1,IF(D2094="D",C2094,-C2094),IF(D2094="C",C2094,-C2094)),"")</f>
        <v/>
      </c>
    </row>
    <row r="2095" spans="1:5" x14ac:dyDescent="0.2">
      <c r="A2095" s="11" t="str">
        <f>IF('Anterior-TXT'!A2116&lt;&gt;"",LEFT('Anterior-TXT'!A2116,15),"")</f>
        <v/>
      </c>
      <c r="B2095" s="11" t="str">
        <f>IF('Anterior-TXT'!A2116&lt;&gt;"",RIGHT(LEFT('Anterior-TXT'!A2116,51),34),"")</f>
        <v/>
      </c>
      <c r="C2095" s="12" t="str">
        <f>IF('Anterior-TXT'!A2116&lt;&gt;"",VALUE(RIGHT(LEFT('Anterior-TXT'!A2116,75),23)),"")</f>
        <v/>
      </c>
      <c r="D2095" s="11" t="str">
        <f>IF('Anterior-TXT'!A2116&lt;&gt;"",RIGHT(LEFT('Anterior-TXT'!A2116,77),1),"")</f>
        <v/>
      </c>
      <c r="E2095" s="13" t="str">
        <f>IF('Anterior-TXT'!A2116&lt;&gt;"",IF(MOD(VALUE(LEFT(A2095,1)),2)=1,IF(D2095="D",C2095,-C2095),IF(D2095="C",C2095,-C2095)),"")</f>
        <v/>
      </c>
    </row>
    <row r="2096" spans="1:5" x14ac:dyDescent="0.2">
      <c r="A2096" s="11" t="str">
        <f>IF('Anterior-TXT'!A2117&lt;&gt;"",LEFT('Anterior-TXT'!A2117,15),"")</f>
        <v/>
      </c>
      <c r="B2096" s="11" t="str">
        <f>IF('Anterior-TXT'!A2117&lt;&gt;"",RIGHT(LEFT('Anterior-TXT'!A2117,51),34),"")</f>
        <v/>
      </c>
      <c r="C2096" s="12" t="str">
        <f>IF('Anterior-TXT'!A2117&lt;&gt;"",VALUE(RIGHT(LEFT('Anterior-TXT'!A2117,75),23)),"")</f>
        <v/>
      </c>
      <c r="D2096" s="11" t="str">
        <f>IF('Anterior-TXT'!A2117&lt;&gt;"",RIGHT(LEFT('Anterior-TXT'!A2117,77),1),"")</f>
        <v/>
      </c>
      <c r="E2096" s="13" t="str">
        <f>IF('Anterior-TXT'!A2117&lt;&gt;"",IF(MOD(VALUE(LEFT(A2096,1)),2)=1,IF(D2096="D",C2096,-C2096),IF(D2096="C",C2096,-C2096)),"")</f>
        <v/>
      </c>
    </row>
    <row r="2097" spans="1:5" x14ac:dyDescent="0.2">
      <c r="A2097" s="11" t="str">
        <f>IF('Anterior-TXT'!A2118&lt;&gt;"",LEFT('Anterior-TXT'!A2118,15),"")</f>
        <v/>
      </c>
      <c r="B2097" s="11" t="str">
        <f>IF('Anterior-TXT'!A2118&lt;&gt;"",RIGHT(LEFT('Anterior-TXT'!A2118,51),34),"")</f>
        <v/>
      </c>
      <c r="C2097" s="12" t="str">
        <f>IF('Anterior-TXT'!A2118&lt;&gt;"",VALUE(RIGHT(LEFT('Anterior-TXT'!A2118,75),23)),"")</f>
        <v/>
      </c>
      <c r="D2097" s="11" t="str">
        <f>IF('Anterior-TXT'!A2118&lt;&gt;"",RIGHT(LEFT('Anterior-TXT'!A2118,77),1),"")</f>
        <v/>
      </c>
      <c r="E2097" s="13" t="str">
        <f>IF('Anterior-TXT'!A2118&lt;&gt;"",IF(MOD(VALUE(LEFT(A2097,1)),2)=1,IF(D2097="D",C2097,-C2097),IF(D2097="C",C2097,-C2097)),"")</f>
        <v/>
      </c>
    </row>
    <row r="2098" spans="1:5" x14ac:dyDescent="0.2">
      <c r="A2098" s="11" t="str">
        <f>IF('Anterior-TXT'!A2119&lt;&gt;"",LEFT('Anterior-TXT'!A2119,15),"")</f>
        <v/>
      </c>
      <c r="B2098" s="11" t="str">
        <f>IF('Anterior-TXT'!A2119&lt;&gt;"",RIGHT(LEFT('Anterior-TXT'!A2119,51),34),"")</f>
        <v/>
      </c>
      <c r="C2098" s="12" t="str">
        <f>IF('Anterior-TXT'!A2119&lt;&gt;"",VALUE(RIGHT(LEFT('Anterior-TXT'!A2119,75),23)),"")</f>
        <v/>
      </c>
      <c r="D2098" s="11" t="str">
        <f>IF('Anterior-TXT'!A2119&lt;&gt;"",RIGHT(LEFT('Anterior-TXT'!A2119,77),1),"")</f>
        <v/>
      </c>
      <c r="E2098" s="13" t="str">
        <f>IF('Anterior-TXT'!A2119&lt;&gt;"",IF(MOD(VALUE(LEFT(A2098,1)),2)=1,IF(D2098="D",C2098,-C2098),IF(D2098="C",C2098,-C2098)),"")</f>
        <v/>
      </c>
    </row>
    <row r="2099" spans="1:5" x14ac:dyDescent="0.2">
      <c r="A2099" s="11" t="str">
        <f>IF('Anterior-TXT'!A2120&lt;&gt;"",LEFT('Anterior-TXT'!A2120,15),"")</f>
        <v/>
      </c>
      <c r="B2099" s="11" t="str">
        <f>IF('Anterior-TXT'!A2120&lt;&gt;"",RIGHT(LEFT('Anterior-TXT'!A2120,51),34),"")</f>
        <v/>
      </c>
      <c r="C2099" s="12" t="str">
        <f>IF('Anterior-TXT'!A2120&lt;&gt;"",VALUE(RIGHT(LEFT('Anterior-TXT'!A2120,75),23)),"")</f>
        <v/>
      </c>
      <c r="D2099" s="11" t="str">
        <f>IF('Anterior-TXT'!A2120&lt;&gt;"",RIGHT(LEFT('Anterior-TXT'!A2120,77),1),"")</f>
        <v/>
      </c>
      <c r="E2099" s="13" t="str">
        <f>IF('Anterior-TXT'!A2120&lt;&gt;"",IF(MOD(VALUE(LEFT(A2099,1)),2)=1,IF(D2099="D",C2099,-C2099),IF(D2099="C",C2099,-C2099)),"")</f>
        <v/>
      </c>
    </row>
    <row r="2100" spans="1:5" x14ac:dyDescent="0.2">
      <c r="A2100" s="11" t="str">
        <f>IF('Anterior-TXT'!A2121&lt;&gt;"",LEFT('Anterior-TXT'!A2121,15),"")</f>
        <v/>
      </c>
      <c r="B2100" s="11" t="str">
        <f>IF('Anterior-TXT'!A2121&lt;&gt;"",RIGHT(LEFT('Anterior-TXT'!A2121,51),34),"")</f>
        <v/>
      </c>
      <c r="C2100" s="12" t="str">
        <f>IF('Anterior-TXT'!A2121&lt;&gt;"",VALUE(RIGHT(LEFT('Anterior-TXT'!A2121,75),23)),"")</f>
        <v/>
      </c>
      <c r="D2100" s="11" t="str">
        <f>IF('Anterior-TXT'!A2121&lt;&gt;"",RIGHT(LEFT('Anterior-TXT'!A2121,77),1),"")</f>
        <v/>
      </c>
      <c r="E2100" s="13" t="str">
        <f>IF('Anterior-TXT'!A2121&lt;&gt;"",IF(MOD(VALUE(LEFT(A2100,1)),2)=1,IF(D2100="D",C2100,-C2100),IF(D2100="C",C2100,-C2100)),"")</f>
        <v/>
      </c>
    </row>
    <row r="2101" spans="1:5" x14ac:dyDescent="0.2">
      <c r="A2101" s="11" t="str">
        <f>IF('Anterior-TXT'!A2122&lt;&gt;"",LEFT('Anterior-TXT'!A2122,15),"")</f>
        <v/>
      </c>
      <c r="B2101" s="11" t="str">
        <f>IF('Anterior-TXT'!A2122&lt;&gt;"",RIGHT(LEFT('Anterior-TXT'!A2122,51),34),"")</f>
        <v/>
      </c>
      <c r="C2101" s="12" t="str">
        <f>IF('Anterior-TXT'!A2122&lt;&gt;"",VALUE(RIGHT(LEFT('Anterior-TXT'!A2122,75),23)),"")</f>
        <v/>
      </c>
      <c r="D2101" s="11" t="str">
        <f>IF('Anterior-TXT'!A2122&lt;&gt;"",RIGHT(LEFT('Anterior-TXT'!A2122,77),1),"")</f>
        <v/>
      </c>
      <c r="E2101" s="13" t="str">
        <f>IF('Anterior-TXT'!A2122&lt;&gt;"",IF(MOD(VALUE(LEFT(A2101,1)),2)=1,IF(D2101="D",C2101,-C2101),IF(D2101="C",C2101,-C2101)),"")</f>
        <v/>
      </c>
    </row>
    <row r="2102" spans="1:5" x14ac:dyDescent="0.2">
      <c r="A2102" s="11" t="str">
        <f>IF('Anterior-TXT'!A2123&lt;&gt;"",LEFT('Anterior-TXT'!A2123,15),"")</f>
        <v/>
      </c>
      <c r="B2102" s="11" t="str">
        <f>IF('Anterior-TXT'!A2123&lt;&gt;"",RIGHT(LEFT('Anterior-TXT'!A2123,51),34),"")</f>
        <v/>
      </c>
      <c r="C2102" s="12" t="str">
        <f>IF('Anterior-TXT'!A2123&lt;&gt;"",VALUE(RIGHT(LEFT('Anterior-TXT'!A2123,75),23)),"")</f>
        <v/>
      </c>
      <c r="D2102" s="11" t="str">
        <f>IF('Anterior-TXT'!A2123&lt;&gt;"",RIGHT(LEFT('Anterior-TXT'!A2123,77),1),"")</f>
        <v/>
      </c>
      <c r="E2102" s="13" t="str">
        <f>IF('Anterior-TXT'!A2123&lt;&gt;"",IF(MOD(VALUE(LEFT(A2102,1)),2)=1,IF(D2102="D",C2102,-C2102),IF(D2102="C",C2102,-C2102)),"")</f>
        <v/>
      </c>
    </row>
    <row r="2103" spans="1:5" x14ac:dyDescent="0.2">
      <c r="A2103" s="11" t="str">
        <f>IF('Anterior-TXT'!A2124&lt;&gt;"",LEFT('Anterior-TXT'!A2124,15),"")</f>
        <v/>
      </c>
      <c r="B2103" s="11" t="str">
        <f>IF('Anterior-TXT'!A2124&lt;&gt;"",RIGHT(LEFT('Anterior-TXT'!A2124,51),34),"")</f>
        <v/>
      </c>
      <c r="C2103" s="12" t="str">
        <f>IF('Anterior-TXT'!A2124&lt;&gt;"",VALUE(RIGHT(LEFT('Anterior-TXT'!A2124,75),23)),"")</f>
        <v/>
      </c>
      <c r="D2103" s="11" t="str">
        <f>IF('Anterior-TXT'!A2124&lt;&gt;"",RIGHT(LEFT('Anterior-TXT'!A2124,77),1),"")</f>
        <v/>
      </c>
      <c r="E2103" s="13" t="str">
        <f>IF('Anterior-TXT'!A2124&lt;&gt;"",IF(MOD(VALUE(LEFT(A2103,1)),2)=1,IF(D2103="D",C2103,-C2103),IF(D2103="C",C2103,-C2103)),"")</f>
        <v/>
      </c>
    </row>
    <row r="2104" spans="1:5" x14ac:dyDescent="0.2">
      <c r="A2104" s="11" t="str">
        <f>IF('Anterior-TXT'!A2125&lt;&gt;"",LEFT('Anterior-TXT'!A2125,15),"")</f>
        <v/>
      </c>
      <c r="B2104" s="11" t="str">
        <f>IF('Anterior-TXT'!A2125&lt;&gt;"",RIGHT(LEFT('Anterior-TXT'!A2125,51),34),"")</f>
        <v/>
      </c>
      <c r="C2104" s="12" t="str">
        <f>IF('Anterior-TXT'!A2125&lt;&gt;"",VALUE(RIGHT(LEFT('Anterior-TXT'!A2125,75),23)),"")</f>
        <v/>
      </c>
      <c r="D2104" s="11" t="str">
        <f>IF('Anterior-TXT'!A2125&lt;&gt;"",RIGHT(LEFT('Anterior-TXT'!A2125,77),1),"")</f>
        <v/>
      </c>
      <c r="E2104" s="13" t="str">
        <f>IF('Anterior-TXT'!A2125&lt;&gt;"",IF(MOD(VALUE(LEFT(A2104,1)),2)=1,IF(D2104="D",C2104,-C2104),IF(D2104="C",C2104,-C2104)),"")</f>
        <v/>
      </c>
    </row>
    <row r="2105" spans="1:5" x14ac:dyDescent="0.2">
      <c r="A2105" s="11" t="str">
        <f>IF('Anterior-TXT'!A2126&lt;&gt;"",LEFT('Anterior-TXT'!A2126,15),"")</f>
        <v/>
      </c>
      <c r="B2105" s="11" t="str">
        <f>IF('Anterior-TXT'!A2126&lt;&gt;"",RIGHT(LEFT('Anterior-TXT'!A2126,51),34),"")</f>
        <v/>
      </c>
      <c r="C2105" s="12" t="str">
        <f>IF('Anterior-TXT'!A2126&lt;&gt;"",VALUE(RIGHT(LEFT('Anterior-TXT'!A2126,75),23)),"")</f>
        <v/>
      </c>
      <c r="D2105" s="11" t="str">
        <f>IF('Anterior-TXT'!A2126&lt;&gt;"",RIGHT(LEFT('Anterior-TXT'!A2126,77),1),"")</f>
        <v/>
      </c>
      <c r="E2105" s="13" t="str">
        <f>IF('Anterior-TXT'!A2126&lt;&gt;"",IF(MOD(VALUE(LEFT(A2105,1)),2)=1,IF(D2105="D",C2105,-C2105),IF(D2105="C",C2105,-C2105)),"")</f>
        <v/>
      </c>
    </row>
    <row r="2106" spans="1:5" x14ac:dyDescent="0.2">
      <c r="A2106" s="11" t="str">
        <f>IF('Anterior-TXT'!A2127&lt;&gt;"",LEFT('Anterior-TXT'!A2127,15),"")</f>
        <v/>
      </c>
      <c r="B2106" s="11" t="str">
        <f>IF('Anterior-TXT'!A2127&lt;&gt;"",RIGHT(LEFT('Anterior-TXT'!A2127,51),34),"")</f>
        <v/>
      </c>
      <c r="C2106" s="12" t="str">
        <f>IF('Anterior-TXT'!A2127&lt;&gt;"",VALUE(RIGHT(LEFT('Anterior-TXT'!A2127,75),23)),"")</f>
        <v/>
      </c>
      <c r="D2106" s="11" t="str">
        <f>IF('Anterior-TXT'!A2127&lt;&gt;"",RIGHT(LEFT('Anterior-TXT'!A2127,77),1),"")</f>
        <v/>
      </c>
      <c r="E2106" s="13" t="str">
        <f>IF('Anterior-TXT'!A2127&lt;&gt;"",IF(MOD(VALUE(LEFT(A2106,1)),2)=1,IF(D2106="D",C2106,-C2106),IF(D2106="C",C2106,-C2106)),"")</f>
        <v/>
      </c>
    </row>
    <row r="2107" spans="1:5" x14ac:dyDescent="0.2">
      <c r="A2107" s="11" t="str">
        <f>IF('Anterior-TXT'!A2128&lt;&gt;"",LEFT('Anterior-TXT'!A2128,15),"")</f>
        <v/>
      </c>
      <c r="B2107" s="11" t="str">
        <f>IF('Anterior-TXT'!A2128&lt;&gt;"",RIGHT(LEFT('Anterior-TXT'!A2128,51),34),"")</f>
        <v/>
      </c>
      <c r="C2107" s="12" t="str">
        <f>IF('Anterior-TXT'!A2128&lt;&gt;"",VALUE(RIGHT(LEFT('Anterior-TXT'!A2128,75),23)),"")</f>
        <v/>
      </c>
      <c r="D2107" s="11" t="str">
        <f>IF('Anterior-TXT'!A2128&lt;&gt;"",RIGHT(LEFT('Anterior-TXT'!A2128,77),1),"")</f>
        <v/>
      </c>
      <c r="E2107" s="13" t="str">
        <f>IF('Anterior-TXT'!A2128&lt;&gt;"",IF(MOD(VALUE(LEFT(A2107,1)),2)=1,IF(D2107="D",C2107,-C2107),IF(D2107="C",C2107,-C2107)),"")</f>
        <v/>
      </c>
    </row>
    <row r="2108" spans="1:5" x14ac:dyDescent="0.2">
      <c r="A2108" s="11" t="str">
        <f>IF('Anterior-TXT'!A2129&lt;&gt;"",LEFT('Anterior-TXT'!A2129,15),"")</f>
        <v/>
      </c>
      <c r="B2108" s="11" t="str">
        <f>IF('Anterior-TXT'!A2129&lt;&gt;"",RIGHT(LEFT('Anterior-TXT'!A2129,51),34),"")</f>
        <v/>
      </c>
      <c r="C2108" s="12" t="str">
        <f>IF('Anterior-TXT'!A2129&lt;&gt;"",VALUE(RIGHT(LEFT('Anterior-TXT'!A2129,75),23)),"")</f>
        <v/>
      </c>
      <c r="D2108" s="11" t="str">
        <f>IF('Anterior-TXT'!A2129&lt;&gt;"",RIGHT(LEFT('Anterior-TXT'!A2129,77),1),"")</f>
        <v/>
      </c>
      <c r="E2108" s="13" t="str">
        <f>IF('Anterior-TXT'!A2129&lt;&gt;"",IF(MOD(VALUE(LEFT(A2108,1)),2)=1,IF(D2108="D",C2108,-C2108),IF(D2108="C",C2108,-C2108)),"")</f>
        <v/>
      </c>
    </row>
    <row r="2109" spans="1:5" x14ac:dyDescent="0.2">
      <c r="A2109" s="11" t="str">
        <f>IF('Anterior-TXT'!A2130&lt;&gt;"",LEFT('Anterior-TXT'!A2130,15),"")</f>
        <v/>
      </c>
      <c r="B2109" s="11" t="str">
        <f>IF('Anterior-TXT'!A2130&lt;&gt;"",RIGHT(LEFT('Anterior-TXT'!A2130,51),34),"")</f>
        <v/>
      </c>
      <c r="C2109" s="12" t="str">
        <f>IF('Anterior-TXT'!A2130&lt;&gt;"",VALUE(RIGHT(LEFT('Anterior-TXT'!A2130,75),23)),"")</f>
        <v/>
      </c>
      <c r="D2109" s="11" t="str">
        <f>IF('Anterior-TXT'!A2130&lt;&gt;"",RIGHT(LEFT('Anterior-TXT'!A2130,77),1),"")</f>
        <v/>
      </c>
      <c r="E2109" s="13" t="str">
        <f>IF('Anterior-TXT'!A2130&lt;&gt;"",IF(MOD(VALUE(LEFT(A2109,1)),2)=1,IF(D2109="D",C2109,-C2109),IF(D2109="C",C2109,-C2109)),"")</f>
        <v/>
      </c>
    </row>
    <row r="2110" spans="1:5" x14ac:dyDescent="0.2">
      <c r="A2110" s="11" t="str">
        <f>IF('Anterior-TXT'!A2131&lt;&gt;"",LEFT('Anterior-TXT'!A2131,15),"")</f>
        <v/>
      </c>
      <c r="B2110" s="11" t="str">
        <f>IF('Anterior-TXT'!A2131&lt;&gt;"",RIGHT(LEFT('Anterior-TXT'!A2131,51),34),"")</f>
        <v/>
      </c>
      <c r="C2110" s="12" t="str">
        <f>IF('Anterior-TXT'!A2131&lt;&gt;"",VALUE(RIGHT(LEFT('Anterior-TXT'!A2131,75),23)),"")</f>
        <v/>
      </c>
      <c r="D2110" s="11" t="str">
        <f>IF('Anterior-TXT'!A2131&lt;&gt;"",RIGHT(LEFT('Anterior-TXT'!A2131,77),1),"")</f>
        <v/>
      </c>
      <c r="E2110" s="13" t="str">
        <f>IF('Anterior-TXT'!A2131&lt;&gt;"",IF(MOD(VALUE(LEFT(A2110,1)),2)=1,IF(D2110="D",C2110,-C2110),IF(D2110="C",C2110,-C2110)),"")</f>
        <v/>
      </c>
    </row>
    <row r="2111" spans="1:5" x14ac:dyDescent="0.2">
      <c r="A2111" s="11" t="str">
        <f>IF('Anterior-TXT'!A2132&lt;&gt;"",LEFT('Anterior-TXT'!A2132,15),"")</f>
        <v/>
      </c>
      <c r="B2111" s="11" t="str">
        <f>IF('Anterior-TXT'!A2132&lt;&gt;"",RIGHT(LEFT('Anterior-TXT'!A2132,51),34),"")</f>
        <v/>
      </c>
      <c r="C2111" s="12" t="str">
        <f>IF('Anterior-TXT'!A2132&lt;&gt;"",VALUE(RIGHT(LEFT('Anterior-TXT'!A2132,75),23)),"")</f>
        <v/>
      </c>
      <c r="D2111" s="11" t="str">
        <f>IF('Anterior-TXT'!A2132&lt;&gt;"",RIGHT(LEFT('Anterior-TXT'!A2132,77),1),"")</f>
        <v/>
      </c>
      <c r="E2111" s="13" t="str">
        <f>IF('Anterior-TXT'!A2132&lt;&gt;"",IF(MOD(VALUE(LEFT(A2111,1)),2)=1,IF(D2111="D",C2111,-C2111),IF(D2111="C",C2111,-C2111)),"")</f>
        <v/>
      </c>
    </row>
    <row r="2112" spans="1:5" x14ac:dyDescent="0.2">
      <c r="A2112" s="11" t="str">
        <f>IF('Anterior-TXT'!A2133&lt;&gt;"",LEFT('Anterior-TXT'!A2133,15),"")</f>
        <v/>
      </c>
      <c r="B2112" s="11" t="str">
        <f>IF('Anterior-TXT'!A2133&lt;&gt;"",RIGHT(LEFT('Anterior-TXT'!A2133,51),34),"")</f>
        <v/>
      </c>
      <c r="C2112" s="12" t="str">
        <f>IF('Anterior-TXT'!A2133&lt;&gt;"",VALUE(RIGHT(LEFT('Anterior-TXT'!A2133,75),23)),"")</f>
        <v/>
      </c>
      <c r="D2112" s="11" t="str">
        <f>IF('Anterior-TXT'!A2133&lt;&gt;"",RIGHT(LEFT('Anterior-TXT'!A2133,77),1),"")</f>
        <v/>
      </c>
      <c r="E2112" s="13" t="str">
        <f>IF('Anterior-TXT'!A2133&lt;&gt;"",IF(MOD(VALUE(LEFT(A2112,1)),2)=1,IF(D2112="D",C2112,-C2112),IF(D2112="C",C2112,-C2112)),"")</f>
        <v/>
      </c>
    </row>
    <row r="2113" spans="1:5" x14ac:dyDescent="0.2">
      <c r="A2113" s="11" t="str">
        <f>IF('Anterior-TXT'!A2134&lt;&gt;"",LEFT('Anterior-TXT'!A2134,15),"")</f>
        <v/>
      </c>
      <c r="B2113" s="11" t="str">
        <f>IF('Anterior-TXT'!A2134&lt;&gt;"",RIGHT(LEFT('Anterior-TXT'!A2134,51),34),"")</f>
        <v/>
      </c>
      <c r="C2113" s="12" t="str">
        <f>IF('Anterior-TXT'!A2134&lt;&gt;"",VALUE(RIGHT(LEFT('Anterior-TXT'!A2134,75),23)),"")</f>
        <v/>
      </c>
      <c r="D2113" s="11" t="str">
        <f>IF('Anterior-TXT'!A2134&lt;&gt;"",RIGHT(LEFT('Anterior-TXT'!A2134,77),1),"")</f>
        <v/>
      </c>
      <c r="E2113" s="13" t="str">
        <f>IF('Anterior-TXT'!A2134&lt;&gt;"",IF(MOD(VALUE(LEFT(A2113,1)),2)=1,IF(D2113="D",C2113,-C2113),IF(D2113="C",C2113,-C2113)),"")</f>
        <v/>
      </c>
    </row>
    <row r="2114" spans="1:5" x14ac:dyDescent="0.2">
      <c r="A2114" s="11" t="str">
        <f>IF('Anterior-TXT'!A2135&lt;&gt;"",LEFT('Anterior-TXT'!A2135,15),"")</f>
        <v/>
      </c>
      <c r="B2114" s="11" t="str">
        <f>IF('Anterior-TXT'!A2135&lt;&gt;"",RIGHT(LEFT('Anterior-TXT'!A2135,51),34),"")</f>
        <v/>
      </c>
      <c r="C2114" s="12" t="str">
        <f>IF('Anterior-TXT'!A2135&lt;&gt;"",VALUE(RIGHT(LEFT('Anterior-TXT'!A2135,75),23)),"")</f>
        <v/>
      </c>
      <c r="D2114" s="11" t="str">
        <f>IF('Anterior-TXT'!A2135&lt;&gt;"",RIGHT(LEFT('Anterior-TXT'!A2135,77),1),"")</f>
        <v/>
      </c>
      <c r="E2114" s="13" t="str">
        <f>IF('Anterior-TXT'!A2135&lt;&gt;"",IF(MOD(VALUE(LEFT(A2114,1)),2)=1,IF(D2114="D",C2114,-C2114),IF(D2114="C",C2114,-C2114)),"")</f>
        <v/>
      </c>
    </row>
    <row r="2115" spans="1:5" x14ac:dyDescent="0.2">
      <c r="A2115" s="11" t="str">
        <f>IF('Anterior-TXT'!A2136&lt;&gt;"",LEFT('Anterior-TXT'!A2136,15),"")</f>
        <v/>
      </c>
      <c r="B2115" s="11" t="str">
        <f>IF('Anterior-TXT'!A2136&lt;&gt;"",RIGHT(LEFT('Anterior-TXT'!A2136,51),34),"")</f>
        <v/>
      </c>
      <c r="C2115" s="12" t="str">
        <f>IF('Anterior-TXT'!A2136&lt;&gt;"",VALUE(RIGHT(LEFT('Anterior-TXT'!A2136,75),23)),"")</f>
        <v/>
      </c>
      <c r="D2115" s="11" t="str">
        <f>IF('Anterior-TXT'!A2136&lt;&gt;"",RIGHT(LEFT('Anterior-TXT'!A2136,77),1),"")</f>
        <v/>
      </c>
      <c r="E2115" s="13" t="str">
        <f>IF('Anterior-TXT'!A2136&lt;&gt;"",IF(MOD(VALUE(LEFT(A2115,1)),2)=1,IF(D2115="D",C2115,-C2115),IF(D2115="C",C2115,-C2115)),"")</f>
        <v/>
      </c>
    </row>
    <row r="2116" spans="1:5" x14ac:dyDescent="0.2">
      <c r="A2116" s="11" t="str">
        <f>IF('Anterior-TXT'!A2137&lt;&gt;"",LEFT('Anterior-TXT'!A2137,15),"")</f>
        <v/>
      </c>
      <c r="B2116" s="11" t="str">
        <f>IF('Anterior-TXT'!A2137&lt;&gt;"",RIGHT(LEFT('Anterior-TXT'!A2137,51),34),"")</f>
        <v/>
      </c>
      <c r="C2116" s="12" t="str">
        <f>IF('Anterior-TXT'!A2137&lt;&gt;"",VALUE(RIGHT(LEFT('Anterior-TXT'!A2137,75),23)),"")</f>
        <v/>
      </c>
      <c r="D2116" s="11" t="str">
        <f>IF('Anterior-TXT'!A2137&lt;&gt;"",RIGHT(LEFT('Anterior-TXT'!A2137,77),1),"")</f>
        <v/>
      </c>
      <c r="E2116" s="13" t="str">
        <f>IF('Anterior-TXT'!A2137&lt;&gt;"",IF(MOD(VALUE(LEFT(A2116,1)),2)=1,IF(D2116="D",C2116,-C2116),IF(D2116="C",C2116,-C2116)),"")</f>
        <v/>
      </c>
    </row>
    <row r="2117" spans="1:5" x14ac:dyDescent="0.2">
      <c r="A2117" s="11" t="str">
        <f>IF('Anterior-TXT'!A2138&lt;&gt;"",LEFT('Anterior-TXT'!A2138,15),"")</f>
        <v/>
      </c>
      <c r="B2117" s="11" t="str">
        <f>IF('Anterior-TXT'!A2138&lt;&gt;"",RIGHT(LEFT('Anterior-TXT'!A2138,51),34),"")</f>
        <v/>
      </c>
      <c r="C2117" s="12" t="str">
        <f>IF('Anterior-TXT'!A2138&lt;&gt;"",VALUE(RIGHT(LEFT('Anterior-TXT'!A2138,75),23)),"")</f>
        <v/>
      </c>
      <c r="D2117" s="11" t="str">
        <f>IF('Anterior-TXT'!A2138&lt;&gt;"",RIGHT(LEFT('Anterior-TXT'!A2138,77),1),"")</f>
        <v/>
      </c>
      <c r="E2117" s="13" t="str">
        <f>IF('Anterior-TXT'!A2138&lt;&gt;"",IF(MOD(VALUE(LEFT(A2117,1)),2)=1,IF(D2117="D",C2117,-C2117),IF(D2117="C",C2117,-C2117)),"")</f>
        <v/>
      </c>
    </row>
    <row r="2118" spans="1:5" x14ac:dyDescent="0.2">
      <c r="A2118" s="11" t="str">
        <f>IF('Anterior-TXT'!A2139&lt;&gt;"",LEFT('Anterior-TXT'!A2139,15),"")</f>
        <v/>
      </c>
      <c r="B2118" s="11" t="str">
        <f>IF('Anterior-TXT'!A2139&lt;&gt;"",RIGHT(LEFT('Anterior-TXT'!A2139,51),34),"")</f>
        <v/>
      </c>
      <c r="C2118" s="12" t="str">
        <f>IF('Anterior-TXT'!A2139&lt;&gt;"",VALUE(RIGHT(LEFT('Anterior-TXT'!A2139,75),23)),"")</f>
        <v/>
      </c>
      <c r="D2118" s="11" t="str">
        <f>IF('Anterior-TXT'!A2139&lt;&gt;"",RIGHT(LEFT('Anterior-TXT'!A2139,77),1),"")</f>
        <v/>
      </c>
      <c r="E2118" s="13" t="str">
        <f>IF('Anterior-TXT'!A2139&lt;&gt;"",IF(MOD(VALUE(LEFT(A2118,1)),2)=1,IF(D2118="D",C2118,-C2118),IF(D2118="C",C2118,-C2118)),"")</f>
        <v/>
      </c>
    </row>
    <row r="2119" spans="1:5" x14ac:dyDescent="0.2">
      <c r="A2119" s="11" t="str">
        <f>IF('Anterior-TXT'!A2140&lt;&gt;"",LEFT('Anterior-TXT'!A2140,15),"")</f>
        <v/>
      </c>
      <c r="B2119" s="11" t="str">
        <f>IF('Anterior-TXT'!A2140&lt;&gt;"",RIGHT(LEFT('Anterior-TXT'!A2140,51),34),"")</f>
        <v/>
      </c>
      <c r="C2119" s="12" t="str">
        <f>IF('Anterior-TXT'!A2140&lt;&gt;"",VALUE(RIGHT(LEFT('Anterior-TXT'!A2140,75),23)),"")</f>
        <v/>
      </c>
      <c r="D2119" s="11" t="str">
        <f>IF('Anterior-TXT'!A2140&lt;&gt;"",RIGHT(LEFT('Anterior-TXT'!A2140,77),1),"")</f>
        <v/>
      </c>
      <c r="E2119" s="13" t="str">
        <f>IF('Anterior-TXT'!A2140&lt;&gt;"",IF(MOD(VALUE(LEFT(A2119,1)),2)=1,IF(D2119="D",C2119,-C2119),IF(D2119="C",C2119,-C2119)),"")</f>
        <v/>
      </c>
    </row>
    <row r="2120" spans="1:5" x14ac:dyDescent="0.2">
      <c r="A2120" s="11" t="str">
        <f>IF('Anterior-TXT'!A2141&lt;&gt;"",LEFT('Anterior-TXT'!A2141,15),"")</f>
        <v/>
      </c>
      <c r="B2120" s="11" t="str">
        <f>IF('Anterior-TXT'!A2141&lt;&gt;"",RIGHT(LEFT('Anterior-TXT'!A2141,51),34),"")</f>
        <v/>
      </c>
      <c r="C2120" s="12" t="str">
        <f>IF('Anterior-TXT'!A2141&lt;&gt;"",VALUE(RIGHT(LEFT('Anterior-TXT'!A2141,75),23)),"")</f>
        <v/>
      </c>
      <c r="D2120" s="11" t="str">
        <f>IF('Anterior-TXT'!A2141&lt;&gt;"",RIGHT(LEFT('Anterior-TXT'!A2141,77),1),"")</f>
        <v/>
      </c>
      <c r="E2120" s="13" t="str">
        <f>IF('Anterior-TXT'!A2141&lt;&gt;"",IF(MOD(VALUE(LEFT(A2120,1)),2)=1,IF(D2120="D",C2120,-C2120),IF(D2120="C",C2120,-C2120)),"")</f>
        <v/>
      </c>
    </row>
    <row r="2121" spans="1:5" x14ac:dyDescent="0.2">
      <c r="A2121" s="11" t="str">
        <f>IF('Anterior-TXT'!A2142&lt;&gt;"",LEFT('Anterior-TXT'!A2142,15),"")</f>
        <v/>
      </c>
      <c r="B2121" s="11" t="str">
        <f>IF('Anterior-TXT'!A2142&lt;&gt;"",RIGHT(LEFT('Anterior-TXT'!A2142,51),34),"")</f>
        <v/>
      </c>
      <c r="C2121" s="12" t="str">
        <f>IF('Anterior-TXT'!A2142&lt;&gt;"",VALUE(RIGHT(LEFT('Anterior-TXT'!A2142,75),23)),"")</f>
        <v/>
      </c>
      <c r="D2121" s="11" t="str">
        <f>IF('Anterior-TXT'!A2142&lt;&gt;"",RIGHT(LEFT('Anterior-TXT'!A2142,77),1),"")</f>
        <v/>
      </c>
      <c r="E2121" s="13" t="str">
        <f>IF('Anterior-TXT'!A2142&lt;&gt;"",IF(MOD(VALUE(LEFT(A2121,1)),2)=1,IF(D2121="D",C2121,-C2121),IF(D2121="C",C2121,-C2121)),"")</f>
        <v/>
      </c>
    </row>
    <row r="2122" spans="1:5" x14ac:dyDescent="0.2">
      <c r="A2122" s="11" t="str">
        <f>IF('Anterior-TXT'!A2143&lt;&gt;"",LEFT('Anterior-TXT'!A2143,15),"")</f>
        <v/>
      </c>
      <c r="B2122" s="11" t="str">
        <f>IF('Anterior-TXT'!A2143&lt;&gt;"",RIGHT(LEFT('Anterior-TXT'!A2143,51),34),"")</f>
        <v/>
      </c>
      <c r="C2122" s="12" t="str">
        <f>IF('Anterior-TXT'!A2143&lt;&gt;"",VALUE(RIGHT(LEFT('Anterior-TXT'!A2143,75),23)),"")</f>
        <v/>
      </c>
      <c r="D2122" s="11" t="str">
        <f>IF('Anterior-TXT'!A2143&lt;&gt;"",RIGHT(LEFT('Anterior-TXT'!A2143,77),1),"")</f>
        <v/>
      </c>
      <c r="E2122" s="13" t="str">
        <f>IF('Anterior-TXT'!A2143&lt;&gt;"",IF(MOD(VALUE(LEFT(A2122,1)),2)=1,IF(D2122="D",C2122,-C2122),IF(D2122="C",C2122,-C2122)),"")</f>
        <v/>
      </c>
    </row>
    <row r="2123" spans="1:5" x14ac:dyDescent="0.2">
      <c r="A2123" s="11" t="str">
        <f>IF('Anterior-TXT'!A2144&lt;&gt;"",LEFT('Anterior-TXT'!A2144,15),"")</f>
        <v/>
      </c>
      <c r="B2123" s="11" t="str">
        <f>IF('Anterior-TXT'!A2144&lt;&gt;"",RIGHT(LEFT('Anterior-TXT'!A2144,51),34),"")</f>
        <v/>
      </c>
      <c r="C2123" s="12" t="str">
        <f>IF('Anterior-TXT'!A2144&lt;&gt;"",VALUE(RIGHT(LEFT('Anterior-TXT'!A2144,75),23)),"")</f>
        <v/>
      </c>
      <c r="D2123" s="11" t="str">
        <f>IF('Anterior-TXT'!A2144&lt;&gt;"",RIGHT(LEFT('Anterior-TXT'!A2144,77),1),"")</f>
        <v/>
      </c>
      <c r="E2123" s="13" t="str">
        <f>IF('Anterior-TXT'!A2144&lt;&gt;"",IF(MOD(VALUE(LEFT(A2123,1)),2)=1,IF(D2123="D",C2123,-C2123),IF(D2123="C",C2123,-C2123)),"")</f>
        <v/>
      </c>
    </row>
    <row r="2124" spans="1:5" x14ac:dyDescent="0.2">
      <c r="A2124" s="11" t="str">
        <f>IF('Anterior-TXT'!A2145&lt;&gt;"",LEFT('Anterior-TXT'!A2145,15),"")</f>
        <v/>
      </c>
      <c r="B2124" s="11" t="str">
        <f>IF('Anterior-TXT'!A2145&lt;&gt;"",RIGHT(LEFT('Anterior-TXT'!A2145,51),34),"")</f>
        <v/>
      </c>
      <c r="C2124" s="12" t="str">
        <f>IF('Anterior-TXT'!A2145&lt;&gt;"",VALUE(RIGHT(LEFT('Anterior-TXT'!A2145,75),23)),"")</f>
        <v/>
      </c>
      <c r="D2124" s="11" t="str">
        <f>IF('Anterior-TXT'!A2145&lt;&gt;"",RIGHT(LEFT('Anterior-TXT'!A2145,77),1),"")</f>
        <v/>
      </c>
      <c r="E2124" s="13" t="str">
        <f>IF('Anterior-TXT'!A2145&lt;&gt;"",IF(MOD(VALUE(LEFT(A2124,1)),2)=1,IF(D2124="D",C2124,-C2124),IF(D2124="C",C2124,-C2124)),"")</f>
        <v/>
      </c>
    </row>
    <row r="2125" spans="1:5" x14ac:dyDescent="0.2">
      <c r="A2125" s="11" t="str">
        <f>IF('Anterior-TXT'!A2146&lt;&gt;"",LEFT('Anterior-TXT'!A2146,15),"")</f>
        <v/>
      </c>
      <c r="B2125" s="11" t="str">
        <f>IF('Anterior-TXT'!A2146&lt;&gt;"",RIGHT(LEFT('Anterior-TXT'!A2146,51),34),"")</f>
        <v/>
      </c>
      <c r="C2125" s="12" t="str">
        <f>IF('Anterior-TXT'!A2146&lt;&gt;"",VALUE(RIGHT(LEFT('Anterior-TXT'!A2146,75),23)),"")</f>
        <v/>
      </c>
      <c r="D2125" s="11" t="str">
        <f>IF('Anterior-TXT'!A2146&lt;&gt;"",RIGHT(LEFT('Anterior-TXT'!A2146,77),1),"")</f>
        <v/>
      </c>
      <c r="E2125" s="13" t="str">
        <f>IF('Anterior-TXT'!A2146&lt;&gt;"",IF(MOD(VALUE(LEFT(A2125,1)),2)=1,IF(D2125="D",C2125,-C2125),IF(D2125="C",C2125,-C2125)),"")</f>
        <v/>
      </c>
    </row>
    <row r="2126" spans="1:5" x14ac:dyDescent="0.2">
      <c r="A2126" s="11" t="str">
        <f>IF('Anterior-TXT'!A2147&lt;&gt;"",LEFT('Anterior-TXT'!A2147,15),"")</f>
        <v/>
      </c>
      <c r="B2126" s="11" t="str">
        <f>IF('Anterior-TXT'!A2147&lt;&gt;"",RIGHT(LEFT('Anterior-TXT'!A2147,51),34),"")</f>
        <v/>
      </c>
      <c r="C2126" s="12" t="str">
        <f>IF('Anterior-TXT'!A2147&lt;&gt;"",VALUE(RIGHT(LEFT('Anterior-TXT'!A2147,75),23)),"")</f>
        <v/>
      </c>
      <c r="D2126" s="11" t="str">
        <f>IF('Anterior-TXT'!A2147&lt;&gt;"",RIGHT(LEFT('Anterior-TXT'!A2147,77),1),"")</f>
        <v/>
      </c>
      <c r="E2126" s="13" t="str">
        <f>IF('Anterior-TXT'!A2147&lt;&gt;"",IF(MOD(VALUE(LEFT(A2126,1)),2)=1,IF(D2126="D",C2126,-C2126),IF(D2126="C",C2126,-C2126)),"")</f>
        <v/>
      </c>
    </row>
    <row r="2127" spans="1:5" x14ac:dyDescent="0.2">
      <c r="A2127" s="11" t="str">
        <f>IF('Anterior-TXT'!A2148&lt;&gt;"",LEFT('Anterior-TXT'!A2148,15),"")</f>
        <v/>
      </c>
      <c r="B2127" s="11" t="str">
        <f>IF('Anterior-TXT'!A2148&lt;&gt;"",RIGHT(LEFT('Anterior-TXT'!A2148,51),34),"")</f>
        <v/>
      </c>
      <c r="C2127" s="12" t="str">
        <f>IF('Anterior-TXT'!A2148&lt;&gt;"",VALUE(RIGHT(LEFT('Anterior-TXT'!A2148,75),23)),"")</f>
        <v/>
      </c>
      <c r="D2127" s="11" t="str">
        <f>IF('Anterior-TXT'!A2148&lt;&gt;"",RIGHT(LEFT('Anterior-TXT'!A2148,77),1),"")</f>
        <v/>
      </c>
      <c r="E2127" s="13" t="str">
        <f>IF('Anterior-TXT'!A2148&lt;&gt;"",IF(MOD(VALUE(LEFT(A2127,1)),2)=1,IF(D2127="D",C2127,-C2127),IF(D2127="C",C2127,-C2127)),"")</f>
        <v/>
      </c>
    </row>
    <row r="2128" spans="1:5" x14ac:dyDescent="0.2">
      <c r="A2128" s="11" t="str">
        <f>IF('Anterior-TXT'!A2149&lt;&gt;"",LEFT('Anterior-TXT'!A2149,15),"")</f>
        <v/>
      </c>
      <c r="B2128" s="11" t="str">
        <f>IF('Anterior-TXT'!A2149&lt;&gt;"",RIGHT(LEFT('Anterior-TXT'!A2149,51),34),"")</f>
        <v/>
      </c>
      <c r="C2128" s="12" t="str">
        <f>IF('Anterior-TXT'!A2149&lt;&gt;"",VALUE(RIGHT(LEFT('Anterior-TXT'!A2149,75),23)),"")</f>
        <v/>
      </c>
      <c r="D2128" s="11" t="str">
        <f>IF('Anterior-TXT'!A2149&lt;&gt;"",RIGHT(LEFT('Anterior-TXT'!A2149,77),1),"")</f>
        <v/>
      </c>
      <c r="E2128" s="13" t="str">
        <f>IF('Anterior-TXT'!A2149&lt;&gt;"",IF(MOD(VALUE(LEFT(A2128,1)),2)=1,IF(D2128="D",C2128,-C2128),IF(D2128="C",C2128,-C2128)),"")</f>
        <v/>
      </c>
    </row>
    <row r="2129" spans="1:5" x14ac:dyDescent="0.2">
      <c r="A2129" s="11" t="str">
        <f>IF('Anterior-TXT'!A2150&lt;&gt;"",LEFT('Anterior-TXT'!A2150,15),"")</f>
        <v/>
      </c>
      <c r="B2129" s="11" t="str">
        <f>IF('Anterior-TXT'!A2150&lt;&gt;"",RIGHT(LEFT('Anterior-TXT'!A2150,51),34),"")</f>
        <v/>
      </c>
      <c r="C2129" s="12" t="str">
        <f>IF('Anterior-TXT'!A2150&lt;&gt;"",VALUE(RIGHT(LEFT('Anterior-TXT'!A2150,75),23)),"")</f>
        <v/>
      </c>
      <c r="D2129" s="11" t="str">
        <f>IF('Anterior-TXT'!A2150&lt;&gt;"",RIGHT(LEFT('Anterior-TXT'!A2150,77),1),"")</f>
        <v/>
      </c>
      <c r="E2129" s="13" t="str">
        <f>IF('Anterior-TXT'!A2150&lt;&gt;"",IF(MOD(VALUE(LEFT(A2129,1)),2)=1,IF(D2129="D",C2129,-C2129),IF(D2129="C",C2129,-C2129)),"")</f>
        <v/>
      </c>
    </row>
    <row r="2130" spans="1:5" x14ac:dyDescent="0.2">
      <c r="A2130" s="11" t="str">
        <f>IF('Anterior-TXT'!A2151&lt;&gt;"",LEFT('Anterior-TXT'!A2151,15),"")</f>
        <v/>
      </c>
      <c r="B2130" s="11" t="str">
        <f>IF('Anterior-TXT'!A2151&lt;&gt;"",RIGHT(LEFT('Anterior-TXT'!A2151,51),34),"")</f>
        <v/>
      </c>
      <c r="C2130" s="12" t="str">
        <f>IF('Anterior-TXT'!A2151&lt;&gt;"",VALUE(RIGHT(LEFT('Anterior-TXT'!A2151,75),23)),"")</f>
        <v/>
      </c>
      <c r="D2130" s="11" t="str">
        <f>IF('Anterior-TXT'!A2151&lt;&gt;"",RIGHT(LEFT('Anterior-TXT'!A2151,77),1),"")</f>
        <v/>
      </c>
      <c r="E2130" s="13" t="str">
        <f>IF('Anterior-TXT'!A2151&lt;&gt;"",IF(MOD(VALUE(LEFT(A2130,1)),2)=1,IF(D2130="D",C2130,-C2130),IF(D2130="C",C2130,-C2130)),"")</f>
        <v/>
      </c>
    </row>
    <row r="2131" spans="1:5" x14ac:dyDescent="0.2">
      <c r="A2131" s="11" t="str">
        <f>IF('Anterior-TXT'!A2152&lt;&gt;"",LEFT('Anterior-TXT'!A2152,15),"")</f>
        <v/>
      </c>
      <c r="B2131" s="11" t="str">
        <f>IF('Anterior-TXT'!A2152&lt;&gt;"",RIGHT(LEFT('Anterior-TXT'!A2152,51),34),"")</f>
        <v/>
      </c>
      <c r="C2131" s="12" t="str">
        <f>IF('Anterior-TXT'!A2152&lt;&gt;"",VALUE(RIGHT(LEFT('Anterior-TXT'!A2152,75),23)),"")</f>
        <v/>
      </c>
      <c r="D2131" s="11" t="str">
        <f>IF('Anterior-TXT'!A2152&lt;&gt;"",RIGHT(LEFT('Anterior-TXT'!A2152,77),1),"")</f>
        <v/>
      </c>
      <c r="E2131" s="13" t="str">
        <f>IF('Anterior-TXT'!A2152&lt;&gt;"",IF(MOD(VALUE(LEFT(A2131,1)),2)=1,IF(D2131="D",C2131,-C2131),IF(D2131="C",C2131,-C2131)),"")</f>
        <v/>
      </c>
    </row>
    <row r="2132" spans="1:5" x14ac:dyDescent="0.2">
      <c r="A2132" s="11" t="str">
        <f>IF('Anterior-TXT'!A2153&lt;&gt;"",LEFT('Anterior-TXT'!A2153,15),"")</f>
        <v/>
      </c>
      <c r="B2132" s="11" t="str">
        <f>IF('Anterior-TXT'!A2153&lt;&gt;"",RIGHT(LEFT('Anterior-TXT'!A2153,51),34),"")</f>
        <v/>
      </c>
      <c r="C2132" s="12" t="str">
        <f>IF('Anterior-TXT'!A2153&lt;&gt;"",VALUE(RIGHT(LEFT('Anterior-TXT'!A2153,75),23)),"")</f>
        <v/>
      </c>
      <c r="D2132" s="11" t="str">
        <f>IF('Anterior-TXT'!A2153&lt;&gt;"",RIGHT(LEFT('Anterior-TXT'!A2153,77),1),"")</f>
        <v/>
      </c>
      <c r="E2132" s="13" t="str">
        <f>IF('Anterior-TXT'!A2153&lt;&gt;"",IF(MOD(VALUE(LEFT(A2132,1)),2)=1,IF(D2132="D",C2132,-C2132),IF(D2132="C",C2132,-C2132)),"")</f>
        <v/>
      </c>
    </row>
    <row r="2133" spans="1:5" x14ac:dyDescent="0.2">
      <c r="A2133" s="11" t="str">
        <f>IF('Anterior-TXT'!A2154&lt;&gt;"",LEFT('Anterior-TXT'!A2154,15),"")</f>
        <v/>
      </c>
      <c r="B2133" s="11" t="str">
        <f>IF('Anterior-TXT'!A2154&lt;&gt;"",RIGHT(LEFT('Anterior-TXT'!A2154,51),34),"")</f>
        <v/>
      </c>
      <c r="C2133" s="12" t="str">
        <f>IF('Anterior-TXT'!A2154&lt;&gt;"",VALUE(RIGHT(LEFT('Anterior-TXT'!A2154,75),23)),"")</f>
        <v/>
      </c>
      <c r="D2133" s="11" t="str">
        <f>IF('Anterior-TXT'!A2154&lt;&gt;"",RIGHT(LEFT('Anterior-TXT'!A2154,77),1),"")</f>
        <v/>
      </c>
      <c r="E2133" s="13" t="str">
        <f>IF('Anterior-TXT'!A2154&lt;&gt;"",IF(MOD(VALUE(LEFT(A2133,1)),2)=1,IF(D2133="D",C2133,-C2133),IF(D2133="C",C2133,-C2133)),"")</f>
        <v/>
      </c>
    </row>
    <row r="2134" spans="1:5" x14ac:dyDescent="0.2">
      <c r="A2134" s="11" t="str">
        <f>IF('Anterior-TXT'!A2155&lt;&gt;"",LEFT('Anterior-TXT'!A2155,15),"")</f>
        <v/>
      </c>
      <c r="B2134" s="11" t="str">
        <f>IF('Anterior-TXT'!A2155&lt;&gt;"",RIGHT(LEFT('Anterior-TXT'!A2155,51),34),"")</f>
        <v/>
      </c>
      <c r="C2134" s="12" t="str">
        <f>IF('Anterior-TXT'!A2155&lt;&gt;"",VALUE(RIGHT(LEFT('Anterior-TXT'!A2155,75),23)),"")</f>
        <v/>
      </c>
      <c r="D2134" s="11" t="str">
        <f>IF('Anterior-TXT'!A2155&lt;&gt;"",RIGHT(LEFT('Anterior-TXT'!A2155,77),1),"")</f>
        <v/>
      </c>
      <c r="E2134" s="13" t="str">
        <f>IF('Anterior-TXT'!A2155&lt;&gt;"",IF(MOD(VALUE(LEFT(A2134,1)),2)=1,IF(D2134="D",C2134,-C2134),IF(D2134="C",C2134,-C2134)),"")</f>
        <v/>
      </c>
    </row>
    <row r="2135" spans="1:5" x14ac:dyDescent="0.2">
      <c r="A2135" s="11" t="str">
        <f>IF('Anterior-TXT'!A2156&lt;&gt;"",LEFT('Anterior-TXT'!A2156,15),"")</f>
        <v/>
      </c>
      <c r="B2135" s="11" t="str">
        <f>IF('Anterior-TXT'!A2156&lt;&gt;"",RIGHT(LEFT('Anterior-TXT'!A2156,51),34),"")</f>
        <v/>
      </c>
      <c r="C2135" s="12" t="str">
        <f>IF('Anterior-TXT'!A2156&lt;&gt;"",VALUE(RIGHT(LEFT('Anterior-TXT'!A2156,75),23)),"")</f>
        <v/>
      </c>
      <c r="D2135" s="11" t="str">
        <f>IF('Anterior-TXT'!A2156&lt;&gt;"",RIGHT(LEFT('Anterior-TXT'!A2156,77),1),"")</f>
        <v/>
      </c>
      <c r="E2135" s="13" t="str">
        <f>IF('Anterior-TXT'!A2156&lt;&gt;"",IF(MOD(VALUE(LEFT(A2135,1)),2)=1,IF(D2135="D",C2135,-C2135),IF(D2135="C",C2135,-C2135)),"")</f>
        <v/>
      </c>
    </row>
    <row r="2136" spans="1:5" x14ac:dyDescent="0.2">
      <c r="A2136" s="11" t="str">
        <f>IF('Anterior-TXT'!A2157&lt;&gt;"",LEFT('Anterior-TXT'!A2157,15),"")</f>
        <v/>
      </c>
      <c r="B2136" s="11" t="str">
        <f>IF('Anterior-TXT'!A2157&lt;&gt;"",RIGHT(LEFT('Anterior-TXT'!A2157,51),34),"")</f>
        <v/>
      </c>
      <c r="C2136" s="12" t="str">
        <f>IF('Anterior-TXT'!A2157&lt;&gt;"",VALUE(RIGHT(LEFT('Anterior-TXT'!A2157,75),23)),"")</f>
        <v/>
      </c>
      <c r="D2136" s="11" t="str">
        <f>IF('Anterior-TXT'!A2157&lt;&gt;"",RIGHT(LEFT('Anterior-TXT'!A2157,77),1),"")</f>
        <v/>
      </c>
      <c r="E2136" s="13" t="str">
        <f>IF('Anterior-TXT'!A2157&lt;&gt;"",IF(MOD(VALUE(LEFT(A2136,1)),2)=1,IF(D2136="D",C2136,-C2136),IF(D2136="C",C2136,-C2136)),"")</f>
        <v/>
      </c>
    </row>
    <row r="2137" spans="1:5" x14ac:dyDescent="0.2">
      <c r="A2137" s="11" t="str">
        <f>IF('Anterior-TXT'!A2158&lt;&gt;"",LEFT('Anterior-TXT'!A2158,15),"")</f>
        <v/>
      </c>
      <c r="B2137" s="11" t="str">
        <f>IF('Anterior-TXT'!A2158&lt;&gt;"",RIGHT(LEFT('Anterior-TXT'!A2158,51),34),"")</f>
        <v/>
      </c>
      <c r="C2137" s="12" t="str">
        <f>IF('Anterior-TXT'!A2158&lt;&gt;"",VALUE(RIGHT(LEFT('Anterior-TXT'!A2158,75),23)),"")</f>
        <v/>
      </c>
      <c r="D2137" s="11" t="str">
        <f>IF('Anterior-TXT'!A2158&lt;&gt;"",RIGHT(LEFT('Anterior-TXT'!A2158,77),1),"")</f>
        <v/>
      </c>
      <c r="E2137" s="13" t="str">
        <f>IF('Anterior-TXT'!A2158&lt;&gt;"",IF(MOD(VALUE(LEFT(A2137,1)),2)=1,IF(D2137="D",C2137,-C2137),IF(D2137="C",C2137,-C2137)),"")</f>
        <v/>
      </c>
    </row>
    <row r="2138" spans="1:5" x14ac:dyDescent="0.2">
      <c r="A2138" s="11" t="str">
        <f>IF('Anterior-TXT'!A2159&lt;&gt;"",LEFT('Anterior-TXT'!A2159,15),"")</f>
        <v/>
      </c>
      <c r="B2138" s="11" t="str">
        <f>IF('Anterior-TXT'!A2159&lt;&gt;"",RIGHT(LEFT('Anterior-TXT'!A2159,51),34),"")</f>
        <v/>
      </c>
      <c r="C2138" s="12" t="str">
        <f>IF('Anterior-TXT'!A2159&lt;&gt;"",VALUE(RIGHT(LEFT('Anterior-TXT'!A2159,75),23)),"")</f>
        <v/>
      </c>
      <c r="D2138" s="11" t="str">
        <f>IF('Anterior-TXT'!A2159&lt;&gt;"",RIGHT(LEFT('Anterior-TXT'!A2159,77),1),"")</f>
        <v/>
      </c>
      <c r="E2138" s="13" t="str">
        <f>IF('Anterior-TXT'!A2159&lt;&gt;"",IF(MOD(VALUE(LEFT(A2138,1)),2)=1,IF(D2138="D",C2138,-C2138),IF(D2138="C",C2138,-C2138)),"")</f>
        <v/>
      </c>
    </row>
    <row r="2139" spans="1:5" x14ac:dyDescent="0.2">
      <c r="A2139" s="11" t="str">
        <f>IF('Anterior-TXT'!A2160&lt;&gt;"",LEFT('Anterior-TXT'!A2160,15),"")</f>
        <v/>
      </c>
      <c r="B2139" s="11" t="str">
        <f>IF('Anterior-TXT'!A2160&lt;&gt;"",RIGHT(LEFT('Anterior-TXT'!A2160,51),34),"")</f>
        <v/>
      </c>
      <c r="C2139" s="12" t="str">
        <f>IF('Anterior-TXT'!A2160&lt;&gt;"",VALUE(RIGHT(LEFT('Anterior-TXT'!A2160,75),23)),"")</f>
        <v/>
      </c>
      <c r="D2139" s="11" t="str">
        <f>IF('Anterior-TXT'!A2160&lt;&gt;"",RIGHT(LEFT('Anterior-TXT'!A2160,77),1),"")</f>
        <v/>
      </c>
      <c r="E2139" s="13" t="str">
        <f>IF('Anterior-TXT'!A2160&lt;&gt;"",IF(MOD(VALUE(LEFT(A2139,1)),2)=1,IF(D2139="D",C2139,-C2139),IF(D2139="C",C2139,-C2139)),"")</f>
        <v/>
      </c>
    </row>
    <row r="2140" spans="1:5" x14ac:dyDescent="0.2">
      <c r="A2140" s="11" t="str">
        <f>IF('Anterior-TXT'!A2161&lt;&gt;"",LEFT('Anterior-TXT'!A2161,15),"")</f>
        <v/>
      </c>
      <c r="B2140" s="11" t="str">
        <f>IF('Anterior-TXT'!A2161&lt;&gt;"",RIGHT(LEFT('Anterior-TXT'!A2161,51),34),"")</f>
        <v/>
      </c>
      <c r="C2140" s="12" t="str">
        <f>IF('Anterior-TXT'!A2161&lt;&gt;"",VALUE(RIGHT(LEFT('Anterior-TXT'!A2161,75),23)),"")</f>
        <v/>
      </c>
      <c r="D2140" s="11" t="str">
        <f>IF('Anterior-TXT'!A2161&lt;&gt;"",RIGHT(LEFT('Anterior-TXT'!A2161,77),1),"")</f>
        <v/>
      </c>
      <c r="E2140" s="13" t="str">
        <f>IF('Anterior-TXT'!A2161&lt;&gt;"",IF(MOD(VALUE(LEFT(A2140,1)),2)=1,IF(D2140="D",C2140,-C2140),IF(D2140="C",C2140,-C2140)),"")</f>
        <v/>
      </c>
    </row>
    <row r="2141" spans="1:5" x14ac:dyDescent="0.2">
      <c r="A2141" s="11" t="str">
        <f>IF('Anterior-TXT'!A2162&lt;&gt;"",LEFT('Anterior-TXT'!A2162,15),"")</f>
        <v/>
      </c>
      <c r="B2141" s="11" t="str">
        <f>IF('Anterior-TXT'!A2162&lt;&gt;"",RIGHT(LEFT('Anterior-TXT'!A2162,51),34),"")</f>
        <v/>
      </c>
      <c r="C2141" s="12" t="str">
        <f>IF('Anterior-TXT'!A2162&lt;&gt;"",VALUE(RIGHT(LEFT('Anterior-TXT'!A2162,75),23)),"")</f>
        <v/>
      </c>
      <c r="D2141" s="11" t="str">
        <f>IF('Anterior-TXT'!A2162&lt;&gt;"",RIGHT(LEFT('Anterior-TXT'!A2162,77),1),"")</f>
        <v/>
      </c>
      <c r="E2141" s="13" t="str">
        <f>IF('Anterior-TXT'!A2162&lt;&gt;"",IF(MOD(VALUE(LEFT(A2141,1)),2)=1,IF(D2141="D",C2141,-C2141),IF(D2141="C",C2141,-C2141)),"")</f>
        <v/>
      </c>
    </row>
    <row r="2142" spans="1:5" x14ac:dyDescent="0.2">
      <c r="A2142" s="11" t="str">
        <f>IF('Anterior-TXT'!A2163&lt;&gt;"",LEFT('Anterior-TXT'!A2163,15),"")</f>
        <v/>
      </c>
      <c r="B2142" s="11" t="str">
        <f>IF('Anterior-TXT'!A2163&lt;&gt;"",RIGHT(LEFT('Anterior-TXT'!A2163,51),34),"")</f>
        <v/>
      </c>
      <c r="C2142" s="12" t="str">
        <f>IF('Anterior-TXT'!A2163&lt;&gt;"",VALUE(RIGHT(LEFT('Anterior-TXT'!A2163,75),23)),"")</f>
        <v/>
      </c>
      <c r="D2142" s="11" t="str">
        <f>IF('Anterior-TXT'!A2163&lt;&gt;"",RIGHT(LEFT('Anterior-TXT'!A2163,77),1),"")</f>
        <v/>
      </c>
      <c r="E2142" s="13" t="str">
        <f>IF('Anterior-TXT'!A2163&lt;&gt;"",IF(MOD(VALUE(LEFT(A2142,1)),2)=1,IF(D2142="D",C2142,-C2142),IF(D2142="C",C2142,-C2142)),"")</f>
        <v/>
      </c>
    </row>
    <row r="2143" spans="1:5" x14ac:dyDescent="0.2">
      <c r="A2143" s="11" t="str">
        <f>IF('Anterior-TXT'!A2164&lt;&gt;"",LEFT('Anterior-TXT'!A2164,15),"")</f>
        <v/>
      </c>
      <c r="B2143" s="11" t="str">
        <f>IF('Anterior-TXT'!A2164&lt;&gt;"",RIGHT(LEFT('Anterior-TXT'!A2164,51),34),"")</f>
        <v/>
      </c>
      <c r="C2143" s="12" t="str">
        <f>IF('Anterior-TXT'!A2164&lt;&gt;"",VALUE(RIGHT(LEFT('Anterior-TXT'!A2164,75),23)),"")</f>
        <v/>
      </c>
      <c r="D2143" s="11" t="str">
        <f>IF('Anterior-TXT'!A2164&lt;&gt;"",RIGHT(LEFT('Anterior-TXT'!A2164,77),1),"")</f>
        <v/>
      </c>
      <c r="E2143" s="13" t="str">
        <f>IF('Anterior-TXT'!A2164&lt;&gt;"",IF(MOD(VALUE(LEFT(A2143,1)),2)=1,IF(D2143="D",C2143,-C2143),IF(D2143="C",C2143,-C2143)),"")</f>
        <v/>
      </c>
    </row>
    <row r="2144" spans="1:5" x14ac:dyDescent="0.2">
      <c r="A2144" s="11" t="str">
        <f>IF('Anterior-TXT'!A2165&lt;&gt;"",LEFT('Anterior-TXT'!A2165,15),"")</f>
        <v/>
      </c>
      <c r="B2144" s="11" t="str">
        <f>IF('Anterior-TXT'!A2165&lt;&gt;"",RIGHT(LEFT('Anterior-TXT'!A2165,51),34),"")</f>
        <v/>
      </c>
      <c r="C2144" s="12" t="str">
        <f>IF('Anterior-TXT'!A2165&lt;&gt;"",VALUE(RIGHT(LEFT('Anterior-TXT'!A2165,75),23)),"")</f>
        <v/>
      </c>
      <c r="D2144" s="11" t="str">
        <f>IF('Anterior-TXT'!A2165&lt;&gt;"",RIGHT(LEFT('Anterior-TXT'!A2165,77),1),"")</f>
        <v/>
      </c>
      <c r="E2144" s="13" t="str">
        <f>IF('Anterior-TXT'!A2165&lt;&gt;"",IF(MOD(VALUE(LEFT(A2144,1)),2)=1,IF(D2144="D",C2144,-C2144),IF(D2144="C",C2144,-C2144)),"")</f>
        <v/>
      </c>
    </row>
    <row r="2145" spans="1:5" x14ac:dyDescent="0.2">
      <c r="A2145" s="11" t="str">
        <f>IF('Anterior-TXT'!A2166&lt;&gt;"",LEFT('Anterior-TXT'!A2166,15),"")</f>
        <v/>
      </c>
      <c r="B2145" s="11" t="str">
        <f>IF('Anterior-TXT'!A2166&lt;&gt;"",RIGHT(LEFT('Anterior-TXT'!A2166,51),34),"")</f>
        <v/>
      </c>
      <c r="C2145" s="12" t="str">
        <f>IF('Anterior-TXT'!A2166&lt;&gt;"",VALUE(RIGHT(LEFT('Anterior-TXT'!A2166,75),23)),"")</f>
        <v/>
      </c>
      <c r="D2145" s="11" t="str">
        <f>IF('Anterior-TXT'!A2166&lt;&gt;"",RIGHT(LEFT('Anterior-TXT'!A2166,77),1),"")</f>
        <v/>
      </c>
      <c r="E2145" s="13" t="str">
        <f>IF('Anterior-TXT'!A2166&lt;&gt;"",IF(MOD(VALUE(LEFT(A2145,1)),2)=1,IF(D2145="D",C2145,-C2145),IF(D2145="C",C2145,-C2145)),"")</f>
        <v/>
      </c>
    </row>
    <row r="2146" spans="1:5" x14ac:dyDescent="0.2">
      <c r="A2146" s="11" t="str">
        <f>IF('Anterior-TXT'!A2167&lt;&gt;"",LEFT('Anterior-TXT'!A2167,15),"")</f>
        <v/>
      </c>
      <c r="B2146" s="11" t="str">
        <f>IF('Anterior-TXT'!A2167&lt;&gt;"",RIGHT(LEFT('Anterior-TXT'!A2167,51),34),"")</f>
        <v/>
      </c>
      <c r="C2146" s="12" t="str">
        <f>IF('Anterior-TXT'!A2167&lt;&gt;"",VALUE(RIGHT(LEFT('Anterior-TXT'!A2167,75),23)),"")</f>
        <v/>
      </c>
      <c r="D2146" s="11" t="str">
        <f>IF('Anterior-TXT'!A2167&lt;&gt;"",RIGHT(LEFT('Anterior-TXT'!A2167,77),1),"")</f>
        <v/>
      </c>
      <c r="E2146" s="13" t="str">
        <f>IF('Anterior-TXT'!A2167&lt;&gt;"",IF(MOD(VALUE(LEFT(A2146,1)),2)=1,IF(D2146="D",C2146,-C2146),IF(D2146="C",C2146,-C2146)),"")</f>
        <v/>
      </c>
    </row>
    <row r="2147" spans="1:5" x14ac:dyDescent="0.2">
      <c r="A2147" s="11" t="str">
        <f>IF('Anterior-TXT'!A2168&lt;&gt;"",LEFT('Anterior-TXT'!A2168,15),"")</f>
        <v/>
      </c>
      <c r="B2147" s="11" t="str">
        <f>IF('Anterior-TXT'!A2168&lt;&gt;"",RIGHT(LEFT('Anterior-TXT'!A2168,51),34),"")</f>
        <v/>
      </c>
      <c r="C2147" s="12" t="str">
        <f>IF('Anterior-TXT'!A2168&lt;&gt;"",VALUE(RIGHT(LEFT('Anterior-TXT'!A2168,75),23)),"")</f>
        <v/>
      </c>
      <c r="D2147" s="11" t="str">
        <f>IF('Anterior-TXT'!A2168&lt;&gt;"",RIGHT(LEFT('Anterior-TXT'!A2168,77),1),"")</f>
        <v/>
      </c>
      <c r="E2147" s="13" t="str">
        <f>IF('Anterior-TXT'!A2168&lt;&gt;"",IF(MOD(VALUE(LEFT(A2147,1)),2)=1,IF(D2147="D",C2147,-C2147),IF(D2147="C",C2147,-C2147)),"")</f>
        <v/>
      </c>
    </row>
    <row r="2148" spans="1:5" x14ac:dyDescent="0.2">
      <c r="A2148" s="11" t="str">
        <f>IF('Anterior-TXT'!A2169&lt;&gt;"",LEFT('Anterior-TXT'!A2169,15),"")</f>
        <v/>
      </c>
      <c r="B2148" s="11" t="str">
        <f>IF('Anterior-TXT'!A2169&lt;&gt;"",RIGHT(LEFT('Anterior-TXT'!A2169,51),34),"")</f>
        <v/>
      </c>
      <c r="C2148" s="12" t="str">
        <f>IF('Anterior-TXT'!A2169&lt;&gt;"",VALUE(RIGHT(LEFT('Anterior-TXT'!A2169,75),23)),"")</f>
        <v/>
      </c>
      <c r="D2148" s="11" t="str">
        <f>IF('Anterior-TXT'!A2169&lt;&gt;"",RIGHT(LEFT('Anterior-TXT'!A2169,77),1),"")</f>
        <v/>
      </c>
      <c r="E2148" s="13" t="str">
        <f>IF('Anterior-TXT'!A2169&lt;&gt;"",IF(MOD(VALUE(LEFT(A2148,1)),2)=1,IF(D2148="D",C2148,-C2148),IF(D2148="C",C2148,-C2148)),"")</f>
        <v/>
      </c>
    </row>
    <row r="2149" spans="1:5" x14ac:dyDescent="0.2">
      <c r="A2149" s="11" t="str">
        <f>IF('Anterior-TXT'!A2170&lt;&gt;"",LEFT('Anterior-TXT'!A2170,15),"")</f>
        <v/>
      </c>
      <c r="B2149" s="11" t="str">
        <f>IF('Anterior-TXT'!A2170&lt;&gt;"",RIGHT(LEFT('Anterior-TXT'!A2170,51),34),"")</f>
        <v/>
      </c>
      <c r="C2149" s="12" t="str">
        <f>IF('Anterior-TXT'!A2170&lt;&gt;"",VALUE(RIGHT(LEFT('Anterior-TXT'!A2170,75),23)),"")</f>
        <v/>
      </c>
      <c r="D2149" s="11" t="str">
        <f>IF('Anterior-TXT'!A2170&lt;&gt;"",RIGHT(LEFT('Anterior-TXT'!A2170,77),1),"")</f>
        <v/>
      </c>
      <c r="E2149" s="13" t="str">
        <f>IF('Anterior-TXT'!A2170&lt;&gt;"",IF(MOD(VALUE(LEFT(A2149,1)),2)=1,IF(D2149="D",C2149,-C2149),IF(D2149="C",C2149,-C2149)),"")</f>
        <v/>
      </c>
    </row>
    <row r="2150" spans="1:5" x14ac:dyDescent="0.2">
      <c r="A2150" s="11" t="str">
        <f>IF('Anterior-TXT'!A2171&lt;&gt;"",LEFT('Anterior-TXT'!A2171,15),"")</f>
        <v/>
      </c>
      <c r="B2150" s="11" t="str">
        <f>IF('Anterior-TXT'!A2171&lt;&gt;"",RIGHT(LEFT('Anterior-TXT'!A2171,51),34),"")</f>
        <v/>
      </c>
      <c r="C2150" s="12" t="str">
        <f>IF('Anterior-TXT'!A2171&lt;&gt;"",VALUE(RIGHT(LEFT('Anterior-TXT'!A2171,75),23)),"")</f>
        <v/>
      </c>
      <c r="D2150" s="11" t="str">
        <f>IF('Anterior-TXT'!A2171&lt;&gt;"",RIGHT(LEFT('Anterior-TXT'!A2171,77),1),"")</f>
        <v/>
      </c>
      <c r="E2150" s="13" t="str">
        <f>IF('Anterior-TXT'!A2171&lt;&gt;"",IF(MOD(VALUE(LEFT(A2150,1)),2)=1,IF(D2150="D",C2150,-C2150),IF(D2150="C",C2150,-C2150)),"")</f>
        <v/>
      </c>
    </row>
    <row r="2151" spans="1:5" x14ac:dyDescent="0.2">
      <c r="A2151" s="11" t="str">
        <f>IF('Anterior-TXT'!A2172&lt;&gt;"",LEFT('Anterior-TXT'!A2172,15),"")</f>
        <v/>
      </c>
      <c r="B2151" s="11" t="str">
        <f>IF('Anterior-TXT'!A2172&lt;&gt;"",RIGHT(LEFT('Anterior-TXT'!A2172,51),34),"")</f>
        <v/>
      </c>
      <c r="C2151" s="12" t="str">
        <f>IF('Anterior-TXT'!A2172&lt;&gt;"",VALUE(RIGHT(LEFT('Anterior-TXT'!A2172,75),23)),"")</f>
        <v/>
      </c>
      <c r="D2151" s="11" t="str">
        <f>IF('Anterior-TXT'!A2172&lt;&gt;"",RIGHT(LEFT('Anterior-TXT'!A2172,77),1),"")</f>
        <v/>
      </c>
      <c r="E2151" s="13" t="str">
        <f>IF('Anterior-TXT'!A2172&lt;&gt;"",IF(MOD(VALUE(LEFT(A2151,1)),2)=1,IF(D2151="D",C2151,-C2151),IF(D2151="C",C2151,-C2151)),"")</f>
        <v/>
      </c>
    </row>
    <row r="2152" spans="1:5" x14ac:dyDescent="0.2">
      <c r="A2152" s="11" t="str">
        <f>IF('Anterior-TXT'!A2173&lt;&gt;"",LEFT('Anterior-TXT'!A2173,15),"")</f>
        <v/>
      </c>
      <c r="B2152" s="11" t="str">
        <f>IF('Anterior-TXT'!A2173&lt;&gt;"",RIGHT(LEFT('Anterior-TXT'!A2173,51),34),"")</f>
        <v/>
      </c>
      <c r="C2152" s="12" t="str">
        <f>IF('Anterior-TXT'!A2173&lt;&gt;"",VALUE(RIGHT(LEFT('Anterior-TXT'!A2173,75),23)),"")</f>
        <v/>
      </c>
      <c r="D2152" s="11" t="str">
        <f>IF('Anterior-TXT'!A2173&lt;&gt;"",RIGHT(LEFT('Anterior-TXT'!A2173,77),1),"")</f>
        <v/>
      </c>
      <c r="E2152" s="13" t="str">
        <f>IF('Anterior-TXT'!A2173&lt;&gt;"",IF(MOD(VALUE(LEFT(A2152,1)),2)=1,IF(D2152="D",C2152,-C2152),IF(D2152="C",C2152,-C2152)),"")</f>
        <v/>
      </c>
    </row>
    <row r="2153" spans="1:5" x14ac:dyDescent="0.2">
      <c r="A2153" s="11" t="str">
        <f>IF('Anterior-TXT'!A2174&lt;&gt;"",LEFT('Anterior-TXT'!A2174,15),"")</f>
        <v/>
      </c>
      <c r="B2153" s="11" t="str">
        <f>IF('Anterior-TXT'!A2174&lt;&gt;"",RIGHT(LEFT('Anterior-TXT'!A2174,51),34),"")</f>
        <v/>
      </c>
      <c r="C2153" s="12" t="str">
        <f>IF('Anterior-TXT'!A2174&lt;&gt;"",VALUE(RIGHT(LEFT('Anterior-TXT'!A2174,75),23)),"")</f>
        <v/>
      </c>
      <c r="D2153" s="11" t="str">
        <f>IF('Anterior-TXT'!A2174&lt;&gt;"",RIGHT(LEFT('Anterior-TXT'!A2174,77),1),"")</f>
        <v/>
      </c>
      <c r="E2153" s="13" t="str">
        <f>IF('Anterior-TXT'!A2174&lt;&gt;"",IF(MOD(VALUE(LEFT(A2153,1)),2)=1,IF(D2153="D",C2153,-C2153),IF(D2153="C",C2153,-C2153)),"")</f>
        <v/>
      </c>
    </row>
    <row r="2154" spans="1:5" x14ac:dyDescent="0.2">
      <c r="A2154" s="11" t="str">
        <f>IF('Anterior-TXT'!A2175&lt;&gt;"",LEFT('Anterior-TXT'!A2175,15),"")</f>
        <v/>
      </c>
      <c r="B2154" s="11" t="str">
        <f>IF('Anterior-TXT'!A2175&lt;&gt;"",RIGHT(LEFT('Anterior-TXT'!A2175,51),34),"")</f>
        <v/>
      </c>
      <c r="C2154" s="12" t="str">
        <f>IF('Anterior-TXT'!A2175&lt;&gt;"",VALUE(RIGHT(LEFT('Anterior-TXT'!A2175,75),23)),"")</f>
        <v/>
      </c>
      <c r="D2154" s="11" t="str">
        <f>IF('Anterior-TXT'!A2175&lt;&gt;"",RIGHT(LEFT('Anterior-TXT'!A2175,77),1),"")</f>
        <v/>
      </c>
      <c r="E2154" s="13" t="str">
        <f>IF('Anterior-TXT'!A2175&lt;&gt;"",IF(MOD(VALUE(LEFT(A2154,1)),2)=1,IF(D2154="D",C2154,-C2154),IF(D2154="C",C2154,-C2154)),"")</f>
        <v/>
      </c>
    </row>
    <row r="2155" spans="1:5" x14ac:dyDescent="0.2">
      <c r="A2155" s="11" t="str">
        <f>IF('Anterior-TXT'!A2176&lt;&gt;"",LEFT('Anterior-TXT'!A2176,15),"")</f>
        <v/>
      </c>
      <c r="B2155" s="11" t="str">
        <f>IF('Anterior-TXT'!A2176&lt;&gt;"",RIGHT(LEFT('Anterior-TXT'!A2176,51),34),"")</f>
        <v/>
      </c>
      <c r="C2155" s="12" t="str">
        <f>IF('Anterior-TXT'!A2176&lt;&gt;"",VALUE(RIGHT(LEFT('Anterior-TXT'!A2176,75),23)),"")</f>
        <v/>
      </c>
      <c r="D2155" s="11" t="str">
        <f>IF('Anterior-TXT'!A2176&lt;&gt;"",RIGHT(LEFT('Anterior-TXT'!A2176,77),1),"")</f>
        <v/>
      </c>
      <c r="E2155" s="13" t="str">
        <f>IF('Anterior-TXT'!A2176&lt;&gt;"",IF(MOD(VALUE(LEFT(A2155,1)),2)=1,IF(D2155="D",C2155,-C2155),IF(D2155="C",C2155,-C2155)),"")</f>
        <v/>
      </c>
    </row>
    <row r="2156" spans="1:5" x14ac:dyDescent="0.2">
      <c r="A2156" s="11" t="str">
        <f>IF('Anterior-TXT'!A2177&lt;&gt;"",LEFT('Anterior-TXT'!A2177,15),"")</f>
        <v/>
      </c>
      <c r="B2156" s="11" t="str">
        <f>IF('Anterior-TXT'!A2177&lt;&gt;"",RIGHT(LEFT('Anterior-TXT'!A2177,51),34),"")</f>
        <v/>
      </c>
      <c r="C2156" s="12" t="str">
        <f>IF('Anterior-TXT'!A2177&lt;&gt;"",VALUE(RIGHT(LEFT('Anterior-TXT'!A2177,75),23)),"")</f>
        <v/>
      </c>
      <c r="D2156" s="11" t="str">
        <f>IF('Anterior-TXT'!A2177&lt;&gt;"",RIGHT(LEFT('Anterior-TXT'!A2177,77),1),"")</f>
        <v/>
      </c>
      <c r="E2156" s="13" t="str">
        <f>IF('Anterior-TXT'!A2177&lt;&gt;"",IF(MOD(VALUE(LEFT(A2156,1)),2)=1,IF(D2156="D",C2156,-C2156),IF(D2156="C",C2156,-C2156)),"")</f>
        <v/>
      </c>
    </row>
    <row r="2157" spans="1:5" x14ac:dyDescent="0.2">
      <c r="A2157" s="11" t="str">
        <f>IF('Anterior-TXT'!A2178&lt;&gt;"",LEFT('Anterior-TXT'!A2178,15),"")</f>
        <v/>
      </c>
      <c r="B2157" s="11" t="str">
        <f>IF('Anterior-TXT'!A2178&lt;&gt;"",RIGHT(LEFT('Anterior-TXT'!A2178,51),34),"")</f>
        <v/>
      </c>
      <c r="C2157" s="12" t="str">
        <f>IF('Anterior-TXT'!A2178&lt;&gt;"",VALUE(RIGHT(LEFT('Anterior-TXT'!A2178,75),23)),"")</f>
        <v/>
      </c>
      <c r="D2157" s="11" t="str">
        <f>IF('Anterior-TXT'!A2178&lt;&gt;"",RIGHT(LEFT('Anterior-TXT'!A2178,77),1),"")</f>
        <v/>
      </c>
      <c r="E2157" s="13" t="str">
        <f>IF('Anterior-TXT'!A2178&lt;&gt;"",IF(MOD(VALUE(LEFT(A2157,1)),2)=1,IF(D2157="D",C2157,-C2157),IF(D2157="C",C2157,-C2157)),"")</f>
        <v/>
      </c>
    </row>
    <row r="2158" spans="1:5" x14ac:dyDescent="0.2">
      <c r="A2158" s="11" t="str">
        <f>IF('Anterior-TXT'!A2179&lt;&gt;"",LEFT('Anterior-TXT'!A2179,15),"")</f>
        <v/>
      </c>
      <c r="B2158" s="11" t="str">
        <f>IF('Anterior-TXT'!A2179&lt;&gt;"",RIGHT(LEFT('Anterior-TXT'!A2179,51),34),"")</f>
        <v/>
      </c>
      <c r="C2158" s="12" t="str">
        <f>IF('Anterior-TXT'!A2179&lt;&gt;"",VALUE(RIGHT(LEFT('Anterior-TXT'!A2179,75),23)),"")</f>
        <v/>
      </c>
      <c r="D2158" s="11" t="str">
        <f>IF('Anterior-TXT'!A2179&lt;&gt;"",RIGHT(LEFT('Anterior-TXT'!A2179,77),1),"")</f>
        <v/>
      </c>
      <c r="E2158" s="13" t="str">
        <f>IF('Anterior-TXT'!A2179&lt;&gt;"",IF(MOD(VALUE(LEFT(A2158,1)),2)=1,IF(D2158="D",C2158,-C2158),IF(D2158="C",C2158,-C2158)),"")</f>
        <v/>
      </c>
    </row>
    <row r="2159" spans="1:5" x14ac:dyDescent="0.2">
      <c r="A2159" s="11" t="str">
        <f>IF('Anterior-TXT'!A2180&lt;&gt;"",LEFT('Anterior-TXT'!A2180,15),"")</f>
        <v/>
      </c>
      <c r="B2159" s="11" t="str">
        <f>IF('Anterior-TXT'!A2180&lt;&gt;"",RIGHT(LEFT('Anterior-TXT'!A2180,51),34),"")</f>
        <v/>
      </c>
      <c r="C2159" s="12" t="str">
        <f>IF('Anterior-TXT'!A2180&lt;&gt;"",VALUE(RIGHT(LEFT('Anterior-TXT'!A2180,75),23)),"")</f>
        <v/>
      </c>
      <c r="D2159" s="11" t="str">
        <f>IF('Anterior-TXT'!A2180&lt;&gt;"",RIGHT(LEFT('Anterior-TXT'!A2180,77),1),"")</f>
        <v/>
      </c>
      <c r="E2159" s="13" t="str">
        <f>IF('Anterior-TXT'!A2180&lt;&gt;"",IF(MOD(VALUE(LEFT(A2159,1)),2)=1,IF(D2159="D",C2159,-C2159),IF(D2159="C",C2159,-C2159)),"")</f>
        <v/>
      </c>
    </row>
    <row r="2160" spans="1:5" x14ac:dyDescent="0.2">
      <c r="A2160" s="11" t="str">
        <f>IF('Anterior-TXT'!A2181&lt;&gt;"",LEFT('Anterior-TXT'!A2181,15),"")</f>
        <v/>
      </c>
      <c r="B2160" s="11" t="str">
        <f>IF('Anterior-TXT'!A2181&lt;&gt;"",RIGHT(LEFT('Anterior-TXT'!A2181,51),34),"")</f>
        <v/>
      </c>
      <c r="C2160" s="12" t="str">
        <f>IF('Anterior-TXT'!A2181&lt;&gt;"",VALUE(RIGHT(LEFT('Anterior-TXT'!A2181,75),23)),"")</f>
        <v/>
      </c>
      <c r="D2160" s="11" t="str">
        <f>IF('Anterior-TXT'!A2181&lt;&gt;"",RIGHT(LEFT('Anterior-TXT'!A2181,77),1),"")</f>
        <v/>
      </c>
      <c r="E2160" s="13" t="str">
        <f>IF('Anterior-TXT'!A2181&lt;&gt;"",IF(MOD(VALUE(LEFT(A2160,1)),2)=1,IF(D2160="D",C2160,-C2160),IF(D2160="C",C2160,-C2160)),"")</f>
        <v/>
      </c>
    </row>
    <row r="2161" spans="1:5" x14ac:dyDescent="0.2">
      <c r="A2161" s="11" t="str">
        <f>IF('Anterior-TXT'!A2182&lt;&gt;"",LEFT('Anterior-TXT'!A2182,15),"")</f>
        <v/>
      </c>
      <c r="B2161" s="11" t="str">
        <f>IF('Anterior-TXT'!A2182&lt;&gt;"",RIGHT(LEFT('Anterior-TXT'!A2182,51),34),"")</f>
        <v/>
      </c>
      <c r="C2161" s="12" t="str">
        <f>IF('Anterior-TXT'!A2182&lt;&gt;"",VALUE(RIGHT(LEFT('Anterior-TXT'!A2182,75),23)),"")</f>
        <v/>
      </c>
      <c r="D2161" s="11" t="str">
        <f>IF('Anterior-TXT'!A2182&lt;&gt;"",RIGHT(LEFT('Anterior-TXT'!A2182,77),1),"")</f>
        <v/>
      </c>
      <c r="E2161" s="13" t="str">
        <f>IF('Anterior-TXT'!A2182&lt;&gt;"",IF(MOD(VALUE(LEFT(A2161,1)),2)=1,IF(D2161="D",C2161,-C2161),IF(D2161="C",C2161,-C2161)),"")</f>
        <v/>
      </c>
    </row>
    <row r="2162" spans="1:5" x14ac:dyDescent="0.2">
      <c r="A2162" s="11" t="str">
        <f>IF('Anterior-TXT'!A2183&lt;&gt;"",LEFT('Anterior-TXT'!A2183,15),"")</f>
        <v/>
      </c>
      <c r="B2162" s="11" t="str">
        <f>IF('Anterior-TXT'!A2183&lt;&gt;"",RIGHT(LEFT('Anterior-TXT'!A2183,51),34),"")</f>
        <v/>
      </c>
      <c r="C2162" s="12" t="str">
        <f>IF('Anterior-TXT'!A2183&lt;&gt;"",VALUE(RIGHT(LEFT('Anterior-TXT'!A2183,75),23)),"")</f>
        <v/>
      </c>
      <c r="D2162" s="11" t="str">
        <f>IF('Anterior-TXT'!A2183&lt;&gt;"",RIGHT(LEFT('Anterior-TXT'!A2183,77),1),"")</f>
        <v/>
      </c>
      <c r="E2162" s="13" t="str">
        <f>IF('Anterior-TXT'!A2183&lt;&gt;"",IF(MOD(VALUE(LEFT(A2162,1)),2)=1,IF(D2162="D",C2162,-C2162),IF(D2162="C",C2162,-C2162)),"")</f>
        <v/>
      </c>
    </row>
    <row r="2163" spans="1:5" x14ac:dyDescent="0.2">
      <c r="A2163" s="11" t="str">
        <f>IF('Anterior-TXT'!A2184&lt;&gt;"",LEFT('Anterior-TXT'!A2184,15),"")</f>
        <v/>
      </c>
      <c r="B2163" s="11" t="str">
        <f>IF('Anterior-TXT'!A2184&lt;&gt;"",RIGHT(LEFT('Anterior-TXT'!A2184,51),34),"")</f>
        <v/>
      </c>
      <c r="C2163" s="12" t="str">
        <f>IF('Anterior-TXT'!A2184&lt;&gt;"",VALUE(RIGHT(LEFT('Anterior-TXT'!A2184,75),23)),"")</f>
        <v/>
      </c>
      <c r="D2163" s="11" t="str">
        <f>IF('Anterior-TXT'!A2184&lt;&gt;"",RIGHT(LEFT('Anterior-TXT'!A2184,77),1),"")</f>
        <v/>
      </c>
      <c r="E2163" s="13" t="str">
        <f>IF('Anterior-TXT'!A2184&lt;&gt;"",IF(MOD(VALUE(LEFT(A2163,1)),2)=1,IF(D2163="D",C2163,-C2163),IF(D2163="C",C2163,-C2163)),"")</f>
        <v/>
      </c>
    </row>
    <row r="2164" spans="1:5" x14ac:dyDescent="0.2">
      <c r="A2164" s="11" t="str">
        <f>IF('Anterior-TXT'!A2185&lt;&gt;"",LEFT('Anterior-TXT'!A2185,15),"")</f>
        <v/>
      </c>
      <c r="B2164" s="11" t="str">
        <f>IF('Anterior-TXT'!A2185&lt;&gt;"",RIGHT(LEFT('Anterior-TXT'!A2185,51),34),"")</f>
        <v/>
      </c>
      <c r="C2164" s="12" t="str">
        <f>IF('Anterior-TXT'!A2185&lt;&gt;"",VALUE(RIGHT(LEFT('Anterior-TXT'!A2185,75),23)),"")</f>
        <v/>
      </c>
      <c r="D2164" s="11" t="str">
        <f>IF('Anterior-TXT'!A2185&lt;&gt;"",RIGHT(LEFT('Anterior-TXT'!A2185,77),1),"")</f>
        <v/>
      </c>
      <c r="E2164" s="13" t="str">
        <f>IF('Anterior-TXT'!A2185&lt;&gt;"",IF(MOD(VALUE(LEFT(A2164,1)),2)=1,IF(D2164="D",C2164,-C2164),IF(D2164="C",C2164,-C2164)),"")</f>
        <v/>
      </c>
    </row>
    <row r="2165" spans="1:5" x14ac:dyDescent="0.2">
      <c r="A2165" s="11" t="str">
        <f>IF('Anterior-TXT'!A2186&lt;&gt;"",LEFT('Anterior-TXT'!A2186,15),"")</f>
        <v/>
      </c>
      <c r="B2165" s="11" t="str">
        <f>IF('Anterior-TXT'!A2186&lt;&gt;"",RIGHT(LEFT('Anterior-TXT'!A2186,51),34),"")</f>
        <v/>
      </c>
      <c r="C2165" s="12" t="str">
        <f>IF('Anterior-TXT'!A2186&lt;&gt;"",VALUE(RIGHT(LEFT('Anterior-TXT'!A2186,75),23)),"")</f>
        <v/>
      </c>
      <c r="D2165" s="11" t="str">
        <f>IF('Anterior-TXT'!A2186&lt;&gt;"",RIGHT(LEFT('Anterior-TXT'!A2186,77),1),"")</f>
        <v/>
      </c>
      <c r="E2165" s="13" t="str">
        <f>IF('Anterior-TXT'!A2186&lt;&gt;"",IF(MOD(VALUE(LEFT(A2165,1)),2)=1,IF(D2165="D",C2165,-C2165),IF(D2165="C",C2165,-C2165)),"")</f>
        <v/>
      </c>
    </row>
    <row r="2166" spans="1:5" x14ac:dyDescent="0.2">
      <c r="A2166" s="11" t="str">
        <f>IF('Anterior-TXT'!A2187&lt;&gt;"",LEFT('Anterior-TXT'!A2187,15),"")</f>
        <v/>
      </c>
      <c r="B2166" s="11" t="str">
        <f>IF('Anterior-TXT'!A2187&lt;&gt;"",RIGHT(LEFT('Anterior-TXT'!A2187,51),34),"")</f>
        <v/>
      </c>
      <c r="C2166" s="12" t="str">
        <f>IF('Anterior-TXT'!A2187&lt;&gt;"",VALUE(RIGHT(LEFT('Anterior-TXT'!A2187,75),23)),"")</f>
        <v/>
      </c>
      <c r="D2166" s="11" t="str">
        <f>IF('Anterior-TXT'!A2187&lt;&gt;"",RIGHT(LEFT('Anterior-TXT'!A2187,77),1),"")</f>
        <v/>
      </c>
      <c r="E2166" s="13" t="str">
        <f>IF('Anterior-TXT'!A2187&lt;&gt;"",IF(MOD(VALUE(LEFT(A2166,1)),2)=1,IF(D2166="D",C2166,-C2166),IF(D2166="C",C2166,-C2166)),"")</f>
        <v/>
      </c>
    </row>
    <row r="2167" spans="1:5" x14ac:dyDescent="0.2">
      <c r="A2167" s="11" t="str">
        <f>IF('Anterior-TXT'!A2188&lt;&gt;"",LEFT('Anterior-TXT'!A2188,15),"")</f>
        <v/>
      </c>
      <c r="B2167" s="11" t="str">
        <f>IF('Anterior-TXT'!A2188&lt;&gt;"",RIGHT(LEFT('Anterior-TXT'!A2188,51),34),"")</f>
        <v/>
      </c>
      <c r="C2167" s="12" t="str">
        <f>IF('Anterior-TXT'!A2188&lt;&gt;"",VALUE(RIGHT(LEFT('Anterior-TXT'!A2188,75),23)),"")</f>
        <v/>
      </c>
      <c r="D2167" s="11" t="str">
        <f>IF('Anterior-TXT'!A2188&lt;&gt;"",RIGHT(LEFT('Anterior-TXT'!A2188,77),1),"")</f>
        <v/>
      </c>
      <c r="E2167" s="13" t="str">
        <f>IF('Anterior-TXT'!A2188&lt;&gt;"",IF(MOD(VALUE(LEFT(A2167,1)),2)=1,IF(D2167="D",C2167,-C2167),IF(D2167="C",C2167,-C2167)),"")</f>
        <v/>
      </c>
    </row>
    <row r="2168" spans="1:5" x14ac:dyDescent="0.2">
      <c r="A2168" s="11" t="str">
        <f>IF('Anterior-TXT'!A2189&lt;&gt;"",LEFT('Anterior-TXT'!A2189,15),"")</f>
        <v/>
      </c>
      <c r="B2168" s="11" t="str">
        <f>IF('Anterior-TXT'!A2189&lt;&gt;"",RIGHT(LEFT('Anterior-TXT'!A2189,51),34),"")</f>
        <v/>
      </c>
      <c r="C2168" s="12" t="str">
        <f>IF('Anterior-TXT'!A2189&lt;&gt;"",VALUE(RIGHT(LEFT('Anterior-TXT'!A2189,75),23)),"")</f>
        <v/>
      </c>
      <c r="D2168" s="11" t="str">
        <f>IF('Anterior-TXT'!A2189&lt;&gt;"",RIGHT(LEFT('Anterior-TXT'!A2189,77),1),"")</f>
        <v/>
      </c>
      <c r="E2168" s="13" t="str">
        <f>IF('Anterior-TXT'!A2189&lt;&gt;"",IF(MOD(VALUE(LEFT(A2168,1)),2)=1,IF(D2168="D",C2168,-C2168),IF(D2168="C",C2168,-C2168)),"")</f>
        <v/>
      </c>
    </row>
    <row r="2169" spans="1:5" x14ac:dyDescent="0.2">
      <c r="A2169" s="11" t="str">
        <f>IF('Anterior-TXT'!A2190&lt;&gt;"",LEFT('Anterior-TXT'!A2190,15),"")</f>
        <v/>
      </c>
      <c r="B2169" s="11" t="str">
        <f>IF('Anterior-TXT'!A2190&lt;&gt;"",RIGHT(LEFT('Anterior-TXT'!A2190,51),34),"")</f>
        <v/>
      </c>
      <c r="C2169" s="12" t="str">
        <f>IF('Anterior-TXT'!A2190&lt;&gt;"",VALUE(RIGHT(LEFT('Anterior-TXT'!A2190,75),23)),"")</f>
        <v/>
      </c>
      <c r="D2169" s="11" t="str">
        <f>IF('Anterior-TXT'!A2190&lt;&gt;"",RIGHT(LEFT('Anterior-TXT'!A2190,77),1),"")</f>
        <v/>
      </c>
      <c r="E2169" s="13" t="str">
        <f>IF('Anterior-TXT'!A2190&lt;&gt;"",IF(MOD(VALUE(LEFT(A2169,1)),2)=1,IF(D2169="D",C2169,-C2169),IF(D2169="C",C2169,-C2169)),"")</f>
        <v/>
      </c>
    </row>
    <row r="2170" spans="1:5" x14ac:dyDescent="0.2">
      <c r="A2170" s="11" t="str">
        <f>IF('Anterior-TXT'!A2191&lt;&gt;"",LEFT('Anterior-TXT'!A2191,15),"")</f>
        <v/>
      </c>
      <c r="B2170" s="11" t="str">
        <f>IF('Anterior-TXT'!A2191&lt;&gt;"",RIGHT(LEFT('Anterior-TXT'!A2191,51),34),"")</f>
        <v/>
      </c>
      <c r="C2170" s="12" t="str">
        <f>IF('Anterior-TXT'!A2191&lt;&gt;"",VALUE(RIGHT(LEFT('Anterior-TXT'!A2191,75),23)),"")</f>
        <v/>
      </c>
      <c r="D2170" s="11" t="str">
        <f>IF('Anterior-TXT'!A2191&lt;&gt;"",RIGHT(LEFT('Anterior-TXT'!A2191,77),1),"")</f>
        <v/>
      </c>
      <c r="E2170" s="13" t="str">
        <f>IF('Anterior-TXT'!A2191&lt;&gt;"",IF(MOD(VALUE(LEFT(A2170,1)),2)=1,IF(D2170="D",C2170,-C2170),IF(D2170="C",C2170,-C2170)),"")</f>
        <v/>
      </c>
    </row>
    <row r="2171" spans="1:5" x14ac:dyDescent="0.2">
      <c r="A2171" s="11" t="str">
        <f>IF('Anterior-TXT'!A2192&lt;&gt;"",LEFT('Anterior-TXT'!A2192,15),"")</f>
        <v/>
      </c>
      <c r="B2171" s="11" t="str">
        <f>IF('Anterior-TXT'!A2192&lt;&gt;"",RIGHT(LEFT('Anterior-TXT'!A2192,51),34),"")</f>
        <v/>
      </c>
      <c r="C2171" s="12" t="str">
        <f>IF('Anterior-TXT'!A2192&lt;&gt;"",VALUE(RIGHT(LEFT('Anterior-TXT'!A2192,75),23)),"")</f>
        <v/>
      </c>
      <c r="D2171" s="11" t="str">
        <f>IF('Anterior-TXT'!A2192&lt;&gt;"",RIGHT(LEFT('Anterior-TXT'!A2192,77),1),"")</f>
        <v/>
      </c>
      <c r="E2171" s="13" t="str">
        <f>IF('Anterior-TXT'!A2192&lt;&gt;"",IF(MOD(VALUE(LEFT(A2171,1)),2)=1,IF(D2171="D",C2171,-C2171),IF(D2171="C",C2171,-C2171)),"")</f>
        <v/>
      </c>
    </row>
    <row r="2172" spans="1:5" x14ac:dyDescent="0.2">
      <c r="A2172" s="11" t="str">
        <f>IF('Anterior-TXT'!A2193&lt;&gt;"",LEFT('Anterior-TXT'!A2193,15),"")</f>
        <v/>
      </c>
      <c r="B2172" s="11" t="str">
        <f>IF('Anterior-TXT'!A2193&lt;&gt;"",RIGHT(LEFT('Anterior-TXT'!A2193,51),34),"")</f>
        <v/>
      </c>
      <c r="C2172" s="12" t="str">
        <f>IF('Anterior-TXT'!A2193&lt;&gt;"",VALUE(RIGHT(LEFT('Anterior-TXT'!A2193,75),23)),"")</f>
        <v/>
      </c>
      <c r="D2172" s="11" t="str">
        <f>IF('Anterior-TXT'!A2193&lt;&gt;"",RIGHT(LEFT('Anterior-TXT'!A2193,77),1),"")</f>
        <v/>
      </c>
      <c r="E2172" s="13" t="str">
        <f>IF('Anterior-TXT'!A2193&lt;&gt;"",IF(MOD(VALUE(LEFT(A2172,1)),2)=1,IF(D2172="D",C2172,-C2172),IF(D2172="C",C2172,-C2172)),"")</f>
        <v/>
      </c>
    </row>
    <row r="2173" spans="1:5" x14ac:dyDescent="0.2">
      <c r="A2173" s="11" t="str">
        <f>IF('Anterior-TXT'!A2194&lt;&gt;"",LEFT('Anterior-TXT'!A2194,15),"")</f>
        <v/>
      </c>
      <c r="B2173" s="11" t="str">
        <f>IF('Anterior-TXT'!A2194&lt;&gt;"",RIGHT(LEFT('Anterior-TXT'!A2194,51),34),"")</f>
        <v/>
      </c>
      <c r="C2173" s="12" t="str">
        <f>IF('Anterior-TXT'!A2194&lt;&gt;"",VALUE(RIGHT(LEFT('Anterior-TXT'!A2194,75),23)),"")</f>
        <v/>
      </c>
      <c r="D2173" s="11" t="str">
        <f>IF('Anterior-TXT'!A2194&lt;&gt;"",RIGHT(LEFT('Anterior-TXT'!A2194,77),1),"")</f>
        <v/>
      </c>
      <c r="E2173" s="13" t="str">
        <f>IF('Anterior-TXT'!A2194&lt;&gt;"",IF(MOD(VALUE(LEFT(A2173,1)),2)=1,IF(D2173="D",C2173,-C2173),IF(D2173="C",C2173,-C2173)),"")</f>
        <v/>
      </c>
    </row>
    <row r="2174" spans="1:5" x14ac:dyDescent="0.2">
      <c r="A2174" s="11" t="str">
        <f>IF('Anterior-TXT'!A2195&lt;&gt;"",LEFT('Anterior-TXT'!A2195,15),"")</f>
        <v/>
      </c>
      <c r="B2174" s="11" t="str">
        <f>IF('Anterior-TXT'!A2195&lt;&gt;"",RIGHT(LEFT('Anterior-TXT'!A2195,51),34),"")</f>
        <v/>
      </c>
      <c r="C2174" s="12" t="str">
        <f>IF('Anterior-TXT'!A2195&lt;&gt;"",VALUE(RIGHT(LEFT('Anterior-TXT'!A2195,75),23)),"")</f>
        <v/>
      </c>
      <c r="D2174" s="11" t="str">
        <f>IF('Anterior-TXT'!A2195&lt;&gt;"",RIGHT(LEFT('Anterior-TXT'!A2195,77),1),"")</f>
        <v/>
      </c>
      <c r="E2174" s="13" t="str">
        <f>IF('Anterior-TXT'!A2195&lt;&gt;"",IF(MOD(VALUE(LEFT(A2174,1)),2)=1,IF(D2174="D",C2174,-C2174),IF(D2174="C",C2174,-C2174)),"")</f>
        <v/>
      </c>
    </row>
    <row r="2175" spans="1:5" x14ac:dyDescent="0.2">
      <c r="A2175" s="11" t="str">
        <f>IF('Anterior-TXT'!A2196&lt;&gt;"",LEFT('Anterior-TXT'!A2196,15),"")</f>
        <v/>
      </c>
      <c r="B2175" s="11" t="str">
        <f>IF('Anterior-TXT'!A2196&lt;&gt;"",RIGHT(LEFT('Anterior-TXT'!A2196,51),34),"")</f>
        <v/>
      </c>
      <c r="C2175" s="12" t="str">
        <f>IF('Anterior-TXT'!A2196&lt;&gt;"",VALUE(RIGHT(LEFT('Anterior-TXT'!A2196,75),23)),"")</f>
        <v/>
      </c>
      <c r="D2175" s="11" t="str">
        <f>IF('Anterior-TXT'!A2196&lt;&gt;"",RIGHT(LEFT('Anterior-TXT'!A2196,77),1),"")</f>
        <v/>
      </c>
      <c r="E2175" s="13" t="str">
        <f>IF('Anterior-TXT'!A2196&lt;&gt;"",IF(MOD(VALUE(LEFT(A2175,1)),2)=1,IF(D2175="D",C2175,-C2175),IF(D2175="C",C2175,-C2175)),"")</f>
        <v/>
      </c>
    </row>
    <row r="2176" spans="1:5" x14ac:dyDescent="0.2">
      <c r="A2176" s="11" t="str">
        <f>IF('Anterior-TXT'!A2197&lt;&gt;"",LEFT('Anterior-TXT'!A2197,15),"")</f>
        <v/>
      </c>
      <c r="B2176" s="11" t="str">
        <f>IF('Anterior-TXT'!A2197&lt;&gt;"",RIGHT(LEFT('Anterior-TXT'!A2197,51),34),"")</f>
        <v/>
      </c>
      <c r="C2176" s="12" t="str">
        <f>IF('Anterior-TXT'!A2197&lt;&gt;"",VALUE(RIGHT(LEFT('Anterior-TXT'!A2197,75),23)),"")</f>
        <v/>
      </c>
      <c r="D2176" s="11" t="str">
        <f>IF('Anterior-TXT'!A2197&lt;&gt;"",RIGHT(LEFT('Anterior-TXT'!A2197,77),1),"")</f>
        <v/>
      </c>
      <c r="E2176" s="13" t="str">
        <f>IF('Anterior-TXT'!A2197&lt;&gt;"",IF(MOD(VALUE(LEFT(A2176,1)),2)=1,IF(D2176="D",C2176,-C2176),IF(D2176="C",C2176,-C2176)),"")</f>
        <v/>
      </c>
    </row>
    <row r="2177" spans="1:5" x14ac:dyDescent="0.2">
      <c r="A2177" s="11" t="str">
        <f>IF('Anterior-TXT'!A2198&lt;&gt;"",LEFT('Anterior-TXT'!A2198,15),"")</f>
        <v/>
      </c>
      <c r="B2177" s="11" t="str">
        <f>IF('Anterior-TXT'!A2198&lt;&gt;"",RIGHT(LEFT('Anterior-TXT'!A2198,51),34),"")</f>
        <v/>
      </c>
      <c r="C2177" s="12" t="str">
        <f>IF('Anterior-TXT'!A2198&lt;&gt;"",VALUE(RIGHT(LEFT('Anterior-TXT'!A2198,75),23)),"")</f>
        <v/>
      </c>
      <c r="D2177" s="11" t="str">
        <f>IF('Anterior-TXT'!A2198&lt;&gt;"",RIGHT(LEFT('Anterior-TXT'!A2198,77),1),"")</f>
        <v/>
      </c>
      <c r="E2177" s="13" t="str">
        <f>IF('Anterior-TXT'!A2198&lt;&gt;"",IF(MOD(VALUE(LEFT(A2177,1)),2)=1,IF(D2177="D",C2177,-C2177),IF(D2177="C",C2177,-C2177)),"")</f>
        <v/>
      </c>
    </row>
    <row r="2178" spans="1:5" x14ac:dyDescent="0.2">
      <c r="A2178" s="11" t="str">
        <f>IF('Anterior-TXT'!A2199&lt;&gt;"",LEFT('Anterior-TXT'!A2199,15),"")</f>
        <v/>
      </c>
      <c r="B2178" s="11" t="str">
        <f>IF('Anterior-TXT'!A2199&lt;&gt;"",RIGHT(LEFT('Anterior-TXT'!A2199,51),34),"")</f>
        <v/>
      </c>
      <c r="C2178" s="12" t="str">
        <f>IF('Anterior-TXT'!A2199&lt;&gt;"",VALUE(RIGHT(LEFT('Anterior-TXT'!A2199,75),23)),"")</f>
        <v/>
      </c>
      <c r="D2178" s="11" t="str">
        <f>IF('Anterior-TXT'!A2199&lt;&gt;"",RIGHT(LEFT('Anterior-TXT'!A2199,77),1),"")</f>
        <v/>
      </c>
      <c r="E2178" s="13" t="str">
        <f>IF('Anterior-TXT'!A2199&lt;&gt;"",IF(MOD(VALUE(LEFT(A2178,1)),2)=1,IF(D2178="D",C2178,-C2178),IF(D2178="C",C2178,-C2178)),"")</f>
        <v/>
      </c>
    </row>
    <row r="2179" spans="1:5" x14ac:dyDescent="0.2">
      <c r="A2179" s="11" t="str">
        <f>IF('Anterior-TXT'!A2200&lt;&gt;"",LEFT('Anterior-TXT'!A2200,15),"")</f>
        <v/>
      </c>
      <c r="B2179" s="11" t="str">
        <f>IF('Anterior-TXT'!A2200&lt;&gt;"",RIGHT(LEFT('Anterior-TXT'!A2200,51),34),"")</f>
        <v/>
      </c>
      <c r="C2179" s="12" t="str">
        <f>IF('Anterior-TXT'!A2200&lt;&gt;"",VALUE(RIGHT(LEFT('Anterior-TXT'!A2200,75),23)),"")</f>
        <v/>
      </c>
      <c r="D2179" s="11" t="str">
        <f>IF('Anterior-TXT'!A2200&lt;&gt;"",RIGHT(LEFT('Anterior-TXT'!A2200,77),1),"")</f>
        <v/>
      </c>
      <c r="E2179" s="13" t="str">
        <f>IF('Anterior-TXT'!A2200&lt;&gt;"",IF(MOD(VALUE(LEFT(A2179,1)),2)=1,IF(D2179="D",C2179,-C2179),IF(D2179="C",C2179,-C2179)),"")</f>
        <v/>
      </c>
    </row>
    <row r="2180" spans="1:5" x14ac:dyDescent="0.2">
      <c r="A2180" s="11" t="str">
        <f>IF('Anterior-TXT'!A2201&lt;&gt;"",LEFT('Anterior-TXT'!A2201,15),"")</f>
        <v/>
      </c>
      <c r="B2180" s="11" t="str">
        <f>IF('Anterior-TXT'!A2201&lt;&gt;"",RIGHT(LEFT('Anterior-TXT'!A2201,51),34),"")</f>
        <v/>
      </c>
      <c r="C2180" s="12" t="str">
        <f>IF('Anterior-TXT'!A2201&lt;&gt;"",VALUE(RIGHT(LEFT('Anterior-TXT'!A2201,75),23)),"")</f>
        <v/>
      </c>
      <c r="D2180" s="11" t="str">
        <f>IF('Anterior-TXT'!A2201&lt;&gt;"",RIGHT(LEFT('Anterior-TXT'!A2201,77),1),"")</f>
        <v/>
      </c>
      <c r="E2180" s="13" t="str">
        <f>IF('Anterior-TXT'!A2201&lt;&gt;"",IF(MOD(VALUE(LEFT(A2180,1)),2)=1,IF(D2180="D",C2180,-C2180),IF(D2180="C",C2180,-C2180)),"")</f>
        <v/>
      </c>
    </row>
    <row r="2181" spans="1:5" x14ac:dyDescent="0.2">
      <c r="A2181" s="11" t="str">
        <f>IF('Anterior-TXT'!A2202&lt;&gt;"",LEFT('Anterior-TXT'!A2202,15),"")</f>
        <v/>
      </c>
      <c r="B2181" s="11" t="str">
        <f>IF('Anterior-TXT'!A2202&lt;&gt;"",RIGHT(LEFT('Anterior-TXT'!A2202,51),34),"")</f>
        <v/>
      </c>
      <c r="C2181" s="12" t="str">
        <f>IF('Anterior-TXT'!A2202&lt;&gt;"",VALUE(RIGHT(LEFT('Anterior-TXT'!A2202,75),23)),"")</f>
        <v/>
      </c>
      <c r="D2181" s="11" t="str">
        <f>IF('Anterior-TXT'!A2202&lt;&gt;"",RIGHT(LEFT('Anterior-TXT'!A2202,77),1),"")</f>
        <v/>
      </c>
      <c r="E2181" s="13" t="str">
        <f>IF('Anterior-TXT'!A2202&lt;&gt;"",IF(MOD(VALUE(LEFT(A2181,1)),2)=1,IF(D2181="D",C2181,-C2181),IF(D2181="C",C2181,-C2181)),"")</f>
        <v/>
      </c>
    </row>
    <row r="2182" spans="1:5" x14ac:dyDescent="0.2">
      <c r="A2182" s="11" t="str">
        <f>IF('Anterior-TXT'!A2203&lt;&gt;"",LEFT('Anterior-TXT'!A2203,15),"")</f>
        <v/>
      </c>
      <c r="B2182" s="11" t="str">
        <f>IF('Anterior-TXT'!A2203&lt;&gt;"",RIGHT(LEFT('Anterior-TXT'!A2203,51),34),"")</f>
        <v/>
      </c>
      <c r="C2182" s="12" t="str">
        <f>IF('Anterior-TXT'!A2203&lt;&gt;"",VALUE(RIGHT(LEFT('Anterior-TXT'!A2203,75),23)),"")</f>
        <v/>
      </c>
      <c r="D2182" s="11" t="str">
        <f>IF('Anterior-TXT'!A2203&lt;&gt;"",RIGHT(LEFT('Anterior-TXT'!A2203,77),1),"")</f>
        <v/>
      </c>
      <c r="E2182" s="13" t="str">
        <f>IF('Anterior-TXT'!A2203&lt;&gt;"",IF(MOD(VALUE(LEFT(A2182,1)),2)=1,IF(D2182="D",C2182,-C2182),IF(D2182="C",C2182,-C2182)),"")</f>
        <v/>
      </c>
    </row>
    <row r="2183" spans="1:5" x14ac:dyDescent="0.2">
      <c r="A2183" s="11" t="str">
        <f>IF('Anterior-TXT'!A2204&lt;&gt;"",LEFT('Anterior-TXT'!A2204,15),"")</f>
        <v/>
      </c>
      <c r="B2183" s="11" t="str">
        <f>IF('Anterior-TXT'!A2204&lt;&gt;"",RIGHT(LEFT('Anterior-TXT'!A2204,51),34),"")</f>
        <v/>
      </c>
      <c r="C2183" s="12" t="str">
        <f>IF('Anterior-TXT'!A2204&lt;&gt;"",VALUE(RIGHT(LEFT('Anterior-TXT'!A2204,75),23)),"")</f>
        <v/>
      </c>
      <c r="D2183" s="11" t="str">
        <f>IF('Anterior-TXT'!A2204&lt;&gt;"",RIGHT(LEFT('Anterior-TXT'!A2204,77),1),"")</f>
        <v/>
      </c>
      <c r="E2183" s="13" t="str">
        <f>IF('Anterior-TXT'!A2204&lt;&gt;"",IF(MOD(VALUE(LEFT(A2183,1)),2)=1,IF(D2183="D",C2183,-C2183),IF(D2183="C",C2183,-C2183)),"")</f>
        <v/>
      </c>
    </row>
    <row r="2184" spans="1:5" x14ac:dyDescent="0.2">
      <c r="A2184" s="11" t="str">
        <f>IF('Anterior-TXT'!A2205&lt;&gt;"",LEFT('Anterior-TXT'!A2205,15),"")</f>
        <v/>
      </c>
      <c r="B2184" s="11" t="str">
        <f>IF('Anterior-TXT'!A2205&lt;&gt;"",RIGHT(LEFT('Anterior-TXT'!A2205,51),34),"")</f>
        <v/>
      </c>
      <c r="C2184" s="12" t="str">
        <f>IF('Anterior-TXT'!A2205&lt;&gt;"",VALUE(RIGHT(LEFT('Anterior-TXT'!A2205,75),23)),"")</f>
        <v/>
      </c>
      <c r="D2184" s="11" t="str">
        <f>IF('Anterior-TXT'!A2205&lt;&gt;"",RIGHT(LEFT('Anterior-TXT'!A2205,77),1),"")</f>
        <v/>
      </c>
      <c r="E2184" s="13" t="str">
        <f>IF('Anterior-TXT'!A2205&lt;&gt;"",IF(MOD(VALUE(LEFT(A2184,1)),2)=1,IF(D2184="D",C2184,-C2184),IF(D2184="C",C2184,-C2184)),"")</f>
        <v/>
      </c>
    </row>
    <row r="2185" spans="1:5" x14ac:dyDescent="0.2">
      <c r="A2185" s="11" t="str">
        <f>IF('Anterior-TXT'!A2206&lt;&gt;"",LEFT('Anterior-TXT'!A2206,15),"")</f>
        <v/>
      </c>
      <c r="B2185" s="11" t="str">
        <f>IF('Anterior-TXT'!A2206&lt;&gt;"",RIGHT(LEFT('Anterior-TXT'!A2206,51),34),"")</f>
        <v/>
      </c>
      <c r="C2185" s="12" t="str">
        <f>IF('Anterior-TXT'!A2206&lt;&gt;"",VALUE(RIGHT(LEFT('Anterior-TXT'!A2206,75),23)),"")</f>
        <v/>
      </c>
      <c r="D2185" s="11" t="str">
        <f>IF('Anterior-TXT'!A2206&lt;&gt;"",RIGHT(LEFT('Anterior-TXT'!A2206,77),1),"")</f>
        <v/>
      </c>
      <c r="E2185" s="13" t="str">
        <f>IF('Anterior-TXT'!A2206&lt;&gt;"",IF(MOD(VALUE(LEFT(A2185,1)),2)=1,IF(D2185="D",C2185,-C2185),IF(D2185="C",C2185,-C2185)),"")</f>
        <v/>
      </c>
    </row>
    <row r="2186" spans="1:5" x14ac:dyDescent="0.2">
      <c r="A2186" s="11" t="str">
        <f>IF('Anterior-TXT'!A2207&lt;&gt;"",LEFT('Anterior-TXT'!A2207,15),"")</f>
        <v/>
      </c>
      <c r="B2186" s="11" t="str">
        <f>IF('Anterior-TXT'!A2207&lt;&gt;"",RIGHT(LEFT('Anterior-TXT'!A2207,51),34),"")</f>
        <v/>
      </c>
      <c r="C2186" s="12" t="str">
        <f>IF('Anterior-TXT'!A2207&lt;&gt;"",VALUE(RIGHT(LEFT('Anterior-TXT'!A2207,75),23)),"")</f>
        <v/>
      </c>
      <c r="D2186" s="11" t="str">
        <f>IF('Anterior-TXT'!A2207&lt;&gt;"",RIGHT(LEFT('Anterior-TXT'!A2207,77),1),"")</f>
        <v/>
      </c>
      <c r="E2186" s="13" t="str">
        <f>IF('Anterior-TXT'!A2207&lt;&gt;"",IF(MOD(VALUE(LEFT(A2186,1)),2)=1,IF(D2186="D",C2186,-C2186),IF(D2186="C",C2186,-C2186)),"")</f>
        <v/>
      </c>
    </row>
    <row r="2187" spans="1:5" x14ac:dyDescent="0.2">
      <c r="A2187" s="11" t="str">
        <f>IF('Anterior-TXT'!A2208&lt;&gt;"",LEFT('Anterior-TXT'!A2208,15),"")</f>
        <v/>
      </c>
      <c r="B2187" s="11" t="str">
        <f>IF('Anterior-TXT'!A2208&lt;&gt;"",RIGHT(LEFT('Anterior-TXT'!A2208,51),34),"")</f>
        <v/>
      </c>
      <c r="C2187" s="12" t="str">
        <f>IF('Anterior-TXT'!A2208&lt;&gt;"",VALUE(RIGHT(LEFT('Anterior-TXT'!A2208,75),23)),"")</f>
        <v/>
      </c>
      <c r="D2187" s="11" t="str">
        <f>IF('Anterior-TXT'!A2208&lt;&gt;"",RIGHT(LEFT('Anterior-TXT'!A2208,77),1),"")</f>
        <v/>
      </c>
      <c r="E2187" s="13" t="str">
        <f>IF('Anterior-TXT'!A2208&lt;&gt;"",IF(MOD(VALUE(LEFT(A2187,1)),2)=1,IF(D2187="D",C2187,-C2187),IF(D2187="C",C2187,-C2187)),"")</f>
        <v/>
      </c>
    </row>
    <row r="2188" spans="1:5" x14ac:dyDescent="0.2">
      <c r="A2188" s="11" t="str">
        <f>IF('Anterior-TXT'!A2209&lt;&gt;"",LEFT('Anterior-TXT'!A2209,15),"")</f>
        <v/>
      </c>
      <c r="B2188" s="11" t="str">
        <f>IF('Anterior-TXT'!A2209&lt;&gt;"",RIGHT(LEFT('Anterior-TXT'!A2209,51),34),"")</f>
        <v/>
      </c>
      <c r="C2188" s="12" t="str">
        <f>IF('Anterior-TXT'!A2209&lt;&gt;"",VALUE(RIGHT(LEFT('Anterior-TXT'!A2209,75),23)),"")</f>
        <v/>
      </c>
      <c r="D2188" s="11" t="str">
        <f>IF('Anterior-TXT'!A2209&lt;&gt;"",RIGHT(LEFT('Anterior-TXT'!A2209,77),1),"")</f>
        <v/>
      </c>
      <c r="E2188" s="13" t="str">
        <f>IF('Anterior-TXT'!A2209&lt;&gt;"",IF(MOD(VALUE(LEFT(A2188,1)),2)=1,IF(D2188="D",C2188,-C2188),IF(D2188="C",C2188,-C2188)),"")</f>
        <v/>
      </c>
    </row>
    <row r="2189" spans="1:5" x14ac:dyDescent="0.2">
      <c r="A2189" s="11" t="str">
        <f>IF('Anterior-TXT'!A2210&lt;&gt;"",LEFT('Anterior-TXT'!A2210,15),"")</f>
        <v/>
      </c>
      <c r="B2189" s="11" t="str">
        <f>IF('Anterior-TXT'!A2210&lt;&gt;"",RIGHT(LEFT('Anterior-TXT'!A2210,51),34),"")</f>
        <v/>
      </c>
      <c r="C2189" s="12" t="str">
        <f>IF('Anterior-TXT'!A2210&lt;&gt;"",VALUE(RIGHT(LEFT('Anterior-TXT'!A2210,75),23)),"")</f>
        <v/>
      </c>
      <c r="D2189" s="11" t="str">
        <f>IF('Anterior-TXT'!A2210&lt;&gt;"",RIGHT(LEFT('Anterior-TXT'!A2210,77),1),"")</f>
        <v/>
      </c>
      <c r="E2189" s="13" t="str">
        <f>IF('Anterior-TXT'!A2210&lt;&gt;"",IF(MOD(VALUE(LEFT(A2189,1)),2)=1,IF(D2189="D",C2189,-C2189),IF(D2189="C",C2189,-C2189)),"")</f>
        <v/>
      </c>
    </row>
    <row r="2190" spans="1:5" x14ac:dyDescent="0.2">
      <c r="A2190" s="11" t="str">
        <f>IF('Anterior-TXT'!A2211&lt;&gt;"",LEFT('Anterior-TXT'!A2211,15),"")</f>
        <v/>
      </c>
      <c r="B2190" s="11" t="str">
        <f>IF('Anterior-TXT'!A2211&lt;&gt;"",RIGHT(LEFT('Anterior-TXT'!A2211,51),34),"")</f>
        <v/>
      </c>
      <c r="C2190" s="12" t="str">
        <f>IF('Anterior-TXT'!A2211&lt;&gt;"",VALUE(RIGHT(LEFT('Anterior-TXT'!A2211,75),23)),"")</f>
        <v/>
      </c>
      <c r="D2190" s="11" t="str">
        <f>IF('Anterior-TXT'!A2211&lt;&gt;"",RIGHT(LEFT('Anterior-TXT'!A2211,77),1),"")</f>
        <v/>
      </c>
      <c r="E2190" s="13" t="str">
        <f>IF('Anterior-TXT'!A2211&lt;&gt;"",IF(MOD(VALUE(LEFT(A2190,1)),2)=1,IF(D2190="D",C2190,-C2190),IF(D2190="C",C2190,-C2190)),"")</f>
        <v/>
      </c>
    </row>
    <row r="2191" spans="1:5" x14ac:dyDescent="0.2">
      <c r="A2191" s="11" t="str">
        <f>IF('Anterior-TXT'!A2212&lt;&gt;"",LEFT('Anterior-TXT'!A2212,15),"")</f>
        <v/>
      </c>
      <c r="B2191" s="11" t="str">
        <f>IF('Anterior-TXT'!A2212&lt;&gt;"",RIGHT(LEFT('Anterior-TXT'!A2212,51),34),"")</f>
        <v/>
      </c>
      <c r="C2191" s="12" t="str">
        <f>IF('Anterior-TXT'!A2212&lt;&gt;"",VALUE(RIGHT(LEFT('Anterior-TXT'!A2212,75),23)),"")</f>
        <v/>
      </c>
      <c r="D2191" s="11" t="str">
        <f>IF('Anterior-TXT'!A2212&lt;&gt;"",RIGHT(LEFT('Anterior-TXT'!A2212,77),1),"")</f>
        <v/>
      </c>
      <c r="E2191" s="13" t="str">
        <f>IF('Anterior-TXT'!A2212&lt;&gt;"",IF(MOD(VALUE(LEFT(A2191,1)),2)=1,IF(D2191="D",C2191,-C2191),IF(D2191="C",C2191,-C2191)),"")</f>
        <v/>
      </c>
    </row>
    <row r="2192" spans="1:5" x14ac:dyDescent="0.2">
      <c r="A2192" s="11" t="str">
        <f>IF('Anterior-TXT'!A2213&lt;&gt;"",LEFT('Anterior-TXT'!A2213,15),"")</f>
        <v/>
      </c>
      <c r="B2192" s="11" t="str">
        <f>IF('Anterior-TXT'!A2213&lt;&gt;"",RIGHT(LEFT('Anterior-TXT'!A2213,51),34),"")</f>
        <v/>
      </c>
      <c r="C2192" s="12" t="str">
        <f>IF('Anterior-TXT'!A2213&lt;&gt;"",VALUE(RIGHT(LEFT('Anterior-TXT'!A2213,75),23)),"")</f>
        <v/>
      </c>
      <c r="D2192" s="11" t="str">
        <f>IF('Anterior-TXT'!A2213&lt;&gt;"",RIGHT(LEFT('Anterior-TXT'!A2213,77),1),"")</f>
        <v/>
      </c>
      <c r="E2192" s="13" t="str">
        <f>IF('Anterior-TXT'!A2213&lt;&gt;"",IF(MOD(VALUE(LEFT(A2192,1)),2)=1,IF(D2192="D",C2192,-C2192),IF(D2192="C",C2192,-C2192)),"")</f>
        <v/>
      </c>
    </row>
    <row r="2193" spans="1:5" x14ac:dyDescent="0.2">
      <c r="A2193" s="11" t="str">
        <f>IF('Anterior-TXT'!A2214&lt;&gt;"",LEFT('Anterior-TXT'!A2214,15),"")</f>
        <v/>
      </c>
      <c r="B2193" s="11" t="str">
        <f>IF('Anterior-TXT'!A2214&lt;&gt;"",RIGHT(LEFT('Anterior-TXT'!A2214,51),34),"")</f>
        <v/>
      </c>
      <c r="C2193" s="12" t="str">
        <f>IF('Anterior-TXT'!A2214&lt;&gt;"",VALUE(RIGHT(LEFT('Anterior-TXT'!A2214,75),23)),"")</f>
        <v/>
      </c>
      <c r="D2193" s="11" t="str">
        <f>IF('Anterior-TXT'!A2214&lt;&gt;"",RIGHT(LEFT('Anterior-TXT'!A2214,77),1),"")</f>
        <v/>
      </c>
      <c r="E2193" s="13" t="str">
        <f>IF('Anterior-TXT'!A2214&lt;&gt;"",IF(MOD(VALUE(LEFT(A2193,1)),2)=1,IF(D2193="D",C2193,-C2193),IF(D2193="C",C2193,-C2193)),"")</f>
        <v/>
      </c>
    </row>
    <row r="2194" spans="1:5" x14ac:dyDescent="0.2">
      <c r="A2194" s="11" t="str">
        <f>IF('Anterior-TXT'!A2215&lt;&gt;"",LEFT('Anterior-TXT'!A2215,15),"")</f>
        <v/>
      </c>
      <c r="B2194" s="11" t="str">
        <f>IF('Anterior-TXT'!A2215&lt;&gt;"",RIGHT(LEFT('Anterior-TXT'!A2215,51),34),"")</f>
        <v/>
      </c>
      <c r="C2194" s="12" t="str">
        <f>IF('Anterior-TXT'!A2215&lt;&gt;"",VALUE(RIGHT(LEFT('Anterior-TXT'!A2215,75),23)),"")</f>
        <v/>
      </c>
      <c r="D2194" s="11" t="str">
        <f>IF('Anterior-TXT'!A2215&lt;&gt;"",RIGHT(LEFT('Anterior-TXT'!A2215,77),1),"")</f>
        <v/>
      </c>
      <c r="E2194" s="13" t="str">
        <f>IF('Anterior-TXT'!A2215&lt;&gt;"",IF(MOD(VALUE(LEFT(A2194,1)),2)=1,IF(D2194="D",C2194,-C2194),IF(D2194="C",C2194,-C2194)),"")</f>
        <v/>
      </c>
    </row>
    <row r="2195" spans="1:5" x14ac:dyDescent="0.2">
      <c r="A2195" s="11" t="str">
        <f>IF('Anterior-TXT'!A2216&lt;&gt;"",LEFT('Anterior-TXT'!A2216,15),"")</f>
        <v/>
      </c>
      <c r="B2195" s="11" t="str">
        <f>IF('Anterior-TXT'!A2216&lt;&gt;"",RIGHT(LEFT('Anterior-TXT'!A2216,51),34),"")</f>
        <v/>
      </c>
      <c r="C2195" s="12" t="str">
        <f>IF('Anterior-TXT'!A2216&lt;&gt;"",VALUE(RIGHT(LEFT('Anterior-TXT'!A2216,75),23)),"")</f>
        <v/>
      </c>
      <c r="D2195" s="11" t="str">
        <f>IF('Anterior-TXT'!A2216&lt;&gt;"",RIGHT(LEFT('Anterior-TXT'!A2216,77),1),"")</f>
        <v/>
      </c>
      <c r="E2195" s="13" t="str">
        <f>IF('Anterior-TXT'!A2216&lt;&gt;"",IF(MOD(VALUE(LEFT(A2195,1)),2)=1,IF(D2195="D",C2195,-C2195),IF(D2195="C",C2195,-C2195)),"")</f>
        <v/>
      </c>
    </row>
    <row r="2196" spans="1:5" x14ac:dyDescent="0.2">
      <c r="A2196" s="11" t="str">
        <f>IF('Anterior-TXT'!A2217&lt;&gt;"",LEFT('Anterior-TXT'!A2217,15),"")</f>
        <v/>
      </c>
      <c r="B2196" s="11" t="str">
        <f>IF('Anterior-TXT'!A2217&lt;&gt;"",RIGHT(LEFT('Anterior-TXT'!A2217,51),34),"")</f>
        <v/>
      </c>
      <c r="C2196" s="12" t="str">
        <f>IF('Anterior-TXT'!A2217&lt;&gt;"",VALUE(RIGHT(LEFT('Anterior-TXT'!A2217,75),23)),"")</f>
        <v/>
      </c>
      <c r="D2196" s="11" t="str">
        <f>IF('Anterior-TXT'!A2217&lt;&gt;"",RIGHT(LEFT('Anterior-TXT'!A2217,77),1),"")</f>
        <v/>
      </c>
      <c r="E2196" s="13" t="str">
        <f>IF('Anterior-TXT'!A2217&lt;&gt;"",IF(MOD(VALUE(LEFT(A2196,1)),2)=1,IF(D2196="D",C2196,-C2196),IF(D2196="C",C2196,-C2196)),"")</f>
        <v/>
      </c>
    </row>
    <row r="2197" spans="1:5" x14ac:dyDescent="0.2">
      <c r="A2197" s="11" t="str">
        <f>IF('Anterior-TXT'!A2218&lt;&gt;"",LEFT('Anterior-TXT'!A2218,15),"")</f>
        <v/>
      </c>
      <c r="B2197" s="11" t="str">
        <f>IF('Anterior-TXT'!A2218&lt;&gt;"",RIGHT(LEFT('Anterior-TXT'!A2218,51),34),"")</f>
        <v/>
      </c>
      <c r="C2197" s="12" t="str">
        <f>IF('Anterior-TXT'!A2218&lt;&gt;"",VALUE(RIGHT(LEFT('Anterior-TXT'!A2218,75),23)),"")</f>
        <v/>
      </c>
      <c r="D2197" s="11" t="str">
        <f>IF('Anterior-TXT'!A2218&lt;&gt;"",RIGHT(LEFT('Anterior-TXT'!A2218,77),1),"")</f>
        <v/>
      </c>
      <c r="E2197" s="13" t="str">
        <f>IF('Anterior-TXT'!A2218&lt;&gt;"",IF(MOD(VALUE(LEFT(A2197,1)),2)=1,IF(D2197="D",C2197,-C2197),IF(D2197="C",C2197,-C2197)),"")</f>
        <v/>
      </c>
    </row>
    <row r="2198" spans="1:5" x14ac:dyDescent="0.2">
      <c r="A2198" s="11" t="str">
        <f>IF('Anterior-TXT'!A2219&lt;&gt;"",LEFT('Anterior-TXT'!A2219,15),"")</f>
        <v/>
      </c>
      <c r="B2198" s="11" t="str">
        <f>IF('Anterior-TXT'!A2219&lt;&gt;"",RIGHT(LEFT('Anterior-TXT'!A2219,51),34),"")</f>
        <v/>
      </c>
      <c r="C2198" s="12" t="str">
        <f>IF('Anterior-TXT'!A2219&lt;&gt;"",VALUE(RIGHT(LEFT('Anterior-TXT'!A2219,75),23)),"")</f>
        <v/>
      </c>
      <c r="D2198" s="11" t="str">
        <f>IF('Anterior-TXT'!A2219&lt;&gt;"",RIGHT(LEFT('Anterior-TXT'!A2219,77),1),"")</f>
        <v/>
      </c>
      <c r="E2198" s="13" t="str">
        <f>IF('Anterior-TXT'!A2219&lt;&gt;"",IF(MOD(VALUE(LEFT(A2198,1)),2)=1,IF(D2198="D",C2198,-C2198),IF(D2198="C",C2198,-C2198)),"")</f>
        <v/>
      </c>
    </row>
    <row r="2199" spans="1:5" x14ac:dyDescent="0.2">
      <c r="A2199" s="11" t="str">
        <f>IF('Anterior-TXT'!A2220&lt;&gt;"",LEFT('Anterior-TXT'!A2220,15),"")</f>
        <v/>
      </c>
      <c r="B2199" s="11" t="str">
        <f>IF('Anterior-TXT'!A2220&lt;&gt;"",RIGHT(LEFT('Anterior-TXT'!A2220,51),34),"")</f>
        <v/>
      </c>
      <c r="C2199" s="12" t="str">
        <f>IF('Anterior-TXT'!A2220&lt;&gt;"",VALUE(RIGHT(LEFT('Anterior-TXT'!A2220,75),23)),"")</f>
        <v/>
      </c>
      <c r="D2199" s="11" t="str">
        <f>IF('Anterior-TXT'!A2220&lt;&gt;"",RIGHT(LEFT('Anterior-TXT'!A2220,77),1),"")</f>
        <v/>
      </c>
      <c r="E2199" s="13" t="str">
        <f>IF('Anterior-TXT'!A2220&lt;&gt;"",IF(MOD(VALUE(LEFT(A2199,1)),2)=1,IF(D2199="D",C2199,-C2199),IF(D2199="C",C2199,-C2199)),"")</f>
        <v/>
      </c>
    </row>
    <row r="2200" spans="1:5" x14ac:dyDescent="0.2">
      <c r="A2200" s="11" t="str">
        <f>IF('Anterior-TXT'!A2221&lt;&gt;"",LEFT('Anterior-TXT'!A2221,15),"")</f>
        <v/>
      </c>
      <c r="B2200" s="11" t="str">
        <f>IF('Anterior-TXT'!A2221&lt;&gt;"",RIGHT(LEFT('Anterior-TXT'!A2221,51),34),"")</f>
        <v/>
      </c>
      <c r="C2200" s="12" t="str">
        <f>IF('Anterior-TXT'!A2221&lt;&gt;"",VALUE(RIGHT(LEFT('Anterior-TXT'!A2221,75),23)),"")</f>
        <v/>
      </c>
      <c r="D2200" s="11" t="str">
        <f>IF('Anterior-TXT'!A2221&lt;&gt;"",RIGHT(LEFT('Anterior-TXT'!A2221,77),1),"")</f>
        <v/>
      </c>
      <c r="E2200" s="13" t="str">
        <f>IF('Anterior-TXT'!A2221&lt;&gt;"",IF(MOD(VALUE(LEFT(A2200,1)),2)=1,IF(D2200="D",C2200,-C2200),IF(D2200="C",C2200,-C2200)),"")</f>
        <v/>
      </c>
    </row>
    <row r="2201" spans="1:5" x14ac:dyDescent="0.2">
      <c r="A2201" s="11" t="str">
        <f>IF('Anterior-TXT'!A2222&lt;&gt;"",LEFT('Anterior-TXT'!A2222,15),"")</f>
        <v/>
      </c>
      <c r="B2201" s="11" t="str">
        <f>IF('Anterior-TXT'!A2222&lt;&gt;"",RIGHT(LEFT('Anterior-TXT'!A2222,51),34),"")</f>
        <v/>
      </c>
      <c r="C2201" s="12" t="str">
        <f>IF('Anterior-TXT'!A2222&lt;&gt;"",VALUE(RIGHT(LEFT('Anterior-TXT'!A2222,75),23)),"")</f>
        <v/>
      </c>
      <c r="D2201" s="11" t="str">
        <f>IF('Anterior-TXT'!A2222&lt;&gt;"",RIGHT(LEFT('Anterior-TXT'!A2222,77),1),"")</f>
        <v/>
      </c>
      <c r="E2201" s="13" t="str">
        <f>IF('Anterior-TXT'!A2222&lt;&gt;"",IF(MOD(VALUE(LEFT(A2201,1)),2)=1,IF(D2201="D",C2201,-C2201),IF(D2201="C",C2201,-C2201)),"")</f>
        <v/>
      </c>
    </row>
    <row r="2202" spans="1:5" x14ac:dyDescent="0.2">
      <c r="A2202" s="11" t="str">
        <f>IF('Anterior-TXT'!A2223&lt;&gt;"",LEFT('Anterior-TXT'!A2223,15),"")</f>
        <v/>
      </c>
      <c r="B2202" s="11" t="str">
        <f>IF('Anterior-TXT'!A2223&lt;&gt;"",RIGHT(LEFT('Anterior-TXT'!A2223,51),34),"")</f>
        <v/>
      </c>
      <c r="C2202" s="12" t="str">
        <f>IF('Anterior-TXT'!A2223&lt;&gt;"",VALUE(RIGHT(LEFT('Anterior-TXT'!A2223,75),23)),"")</f>
        <v/>
      </c>
      <c r="D2202" s="11" t="str">
        <f>IF('Anterior-TXT'!A2223&lt;&gt;"",RIGHT(LEFT('Anterior-TXT'!A2223,77),1),"")</f>
        <v/>
      </c>
      <c r="E2202" s="13" t="str">
        <f>IF('Anterior-TXT'!A2223&lt;&gt;"",IF(MOD(VALUE(LEFT(A2202,1)),2)=1,IF(D2202="D",C2202,-C2202),IF(D2202="C",C2202,-C2202)),"")</f>
        <v/>
      </c>
    </row>
    <row r="2203" spans="1:5" x14ac:dyDescent="0.2">
      <c r="A2203" s="11" t="str">
        <f>IF('Anterior-TXT'!A2224&lt;&gt;"",LEFT('Anterior-TXT'!A2224,15),"")</f>
        <v/>
      </c>
      <c r="B2203" s="11" t="str">
        <f>IF('Anterior-TXT'!A2224&lt;&gt;"",RIGHT(LEFT('Anterior-TXT'!A2224,51),34),"")</f>
        <v/>
      </c>
      <c r="C2203" s="12" t="str">
        <f>IF('Anterior-TXT'!A2224&lt;&gt;"",VALUE(RIGHT(LEFT('Anterior-TXT'!A2224,75),23)),"")</f>
        <v/>
      </c>
      <c r="D2203" s="11" t="str">
        <f>IF('Anterior-TXT'!A2224&lt;&gt;"",RIGHT(LEFT('Anterior-TXT'!A2224,77),1),"")</f>
        <v/>
      </c>
      <c r="E2203" s="13" t="str">
        <f>IF('Anterior-TXT'!A2224&lt;&gt;"",IF(MOD(VALUE(LEFT(A2203,1)),2)=1,IF(D2203="D",C2203,-C2203),IF(D2203="C",C2203,-C2203)),"")</f>
        <v/>
      </c>
    </row>
    <row r="2204" spans="1:5" x14ac:dyDescent="0.2">
      <c r="A2204" s="11" t="str">
        <f>IF('Anterior-TXT'!A2225&lt;&gt;"",LEFT('Anterior-TXT'!A2225,15),"")</f>
        <v/>
      </c>
      <c r="B2204" s="11" t="str">
        <f>IF('Anterior-TXT'!A2225&lt;&gt;"",RIGHT(LEFT('Anterior-TXT'!A2225,51),34),"")</f>
        <v/>
      </c>
      <c r="C2204" s="12" t="str">
        <f>IF('Anterior-TXT'!A2225&lt;&gt;"",VALUE(RIGHT(LEFT('Anterior-TXT'!A2225,75),23)),"")</f>
        <v/>
      </c>
      <c r="D2204" s="11" t="str">
        <f>IF('Anterior-TXT'!A2225&lt;&gt;"",RIGHT(LEFT('Anterior-TXT'!A2225,77),1),"")</f>
        <v/>
      </c>
      <c r="E2204" s="13" t="str">
        <f>IF('Anterior-TXT'!A2225&lt;&gt;"",IF(MOD(VALUE(LEFT(A2204,1)),2)=1,IF(D2204="D",C2204,-C2204),IF(D2204="C",C2204,-C2204)),"")</f>
        <v/>
      </c>
    </row>
    <row r="2205" spans="1:5" x14ac:dyDescent="0.2">
      <c r="A2205" s="11" t="str">
        <f>IF('Anterior-TXT'!A2226&lt;&gt;"",LEFT('Anterior-TXT'!A2226,15),"")</f>
        <v/>
      </c>
      <c r="B2205" s="11" t="str">
        <f>IF('Anterior-TXT'!A2226&lt;&gt;"",RIGHT(LEFT('Anterior-TXT'!A2226,51),34),"")</f>
        <v/>
      </c>
      <c r="C2205" s="12" t="str">
        <f>IF('Anterior-TXT'!A2226&lt;&gt;"",VALUE(RIGHT(LEFT('Anterior-TXT'!A2226,75),23)),"")</f>
        <v/>
      </c>
      <c r="D2205" s="11" t="str">
        <f>IF('Anterior-TXT'!A2226&lt;&gt;"",RIGHT(LEFT('Anterior-TXT'!A2226,77),1),"")</f>
        <v/>
      </c>
      <c r="E2205" s="13" t="str">
        <f>IF('Anterior-TXT'!A2226&lt;&gt;"",IF(MOD(VALUE(LEFT(A2205,1)),2)=1,IF(D2205="D",C2205,-C2205),IF(D2205="C",C2205,-C2205)),"")</f>
        <v/>
      </c>
    </row>
    <row r="2206" spans="1:5" x14ac:dyDescent="0.2">
      <c r="A2206" s="11" t="str">
        <f>IF('Anterior-TXT'!A2227&lt;&gt;"",LEFT('Anterior-TXT'!A2227,15),"")</f>
        <v/>
      </c>
      <c r="B2206" s="11" t="str">
        <f>IF('Anterior-TXT'!A2227&lt;&gt;"",RIGHT(LEFT('Anterior-TXT'!A2227,51),34),"")</f>
        <v/>
      </c>
      <c r="C2206" s="12" t="str">
        <f>IF('Anterior-TXT'!A2227&lt;&gt;"",VALUE(RIGHT(LEFT('Anterior-TXT'!A2227,75),23)),"")</f>
        <v/>
      </c>
      <c r="D2206" s="11" t="str">
        <f>IF('Anterior-TXT'!A2227&lt;&gt;"",RIGHT(LEFT('Anterior-TXT'!A2227,77),1),"")</f>
        <v/>
      </c>
      <c r="E2206" s="13" t="str">
        <f>IF('Anterior-TXT'!A2227&lt;&gt;"",IF(MOD(VALUE(LEFT(A2206,1)),2)=1,IF(D2206="D",C2206,-C2206),IF(D2206="C",C2206,-C2206)),"")</f>
        <v/>
      </c>
    </row>
    <row r="2207" spans="1:5" x14ac:dyDescent="0.2">
      <c r="A2207" s="11" t="str">
        <f>IF('Anterior-TXT'!A2228&lt;&gt;"",LEFT('Anterior-TXT'!A2228,15),"")</f>
        <v/>
      </c>
      <c r="B2207" s="11" t="str">
        <f>IF('Anterior-TXT'!A2228&lt;&gt;"",RIGHT(LEFT('Anterior-TXT'!A2228,51),34),"")</f>
        <v/>
      </c>
      <c r="C2207" s="12" t="str">
        <f>IF('Anterior-TXT'!A2228&lt;&gt;"",VALUE(RIGHT(LEFT('Anterior-TXT'!A2228,75),23)),"")</f>
        <v/>
      </c>
      <c r="D2207" s="11" t="str">
        <f>IF('Anterior-TXT'!A2228&lt;&gt;"",RIGHT(LEFT('Anterior-TXT'!A2228,77),1),"")</f>
        <v/>
      </c>
      <c r="E2207" s="13" t="str">
        <f>IF('Anterior-TXT'!A2228&lt;&gt;"",IF(MOD(VALUE(LEFT(A2207,1)),2)=1,IF(D2207="D",C2207,-C2207),IF(D2207="C",C2207,-C2207)),"")</f>
        <v/>
      </c>
    </row>
    <row r="2208" spans="1:5" x14ac:dyDescent="0.2">
      <c r="A2208" s="11" t="str">
        <f>IF('Anterior-TXT'!A2229&lt;&gt;"",LEFT('Anterior-TXT'!A2229,15),"")</f>
        <v/>
      </c>
      <c r="B2208" s="11" t="str">
        <f>IF('Anterior-TXT'!A2229&lt;&gt;"",RIGHT(LEFT('Anterior-TXT'!A2229,51),34),"")</f>
        <v/>
      </c>
      <c r="C2208" s="12" t="str">
        <f>IF('Anterior-TXT'!A2229&lt;&gt;"",VALUE(RIGHT(LEFT('Anterior-TXT'!A2229,75),23)),"")</f>
        <v/>
      </c>
      <c r="D2208" s="11" t="str">
        <f>IF('Anterior-TXT'!A2229&lt;&gt;"",RIGHT(LEFT('Anterior-TXT'!A2229,77),1),"")</f>
        <v/>
      </c>
      <c r="E2208" s="13" t="str">
        <f>IF('Anterior-TXT'!A2229&lt;&gt;"",IF(MOD(VALUE(LEFT(A2208,1)),2)=1,IF(D2208="D",C2208,-C2208),IF(D2208="C",C2208,-C2208)),"")</f>
        <v/>
      </c>
    </row>
    <row r="2209" spans="1:5" x14ac:dyDescent="0.2">
      <c r="A2209" s="11" t="str">
        <f>IF('Anterior-TXT'!A2230&lt;&gt;"",LEFT('Anterior-TXT'!A2230,15),"")</f>
        <v/>
      </c>
      <c r="B2209" s="11" t="str">
        <f>IF('Anterior-TXT'!A2230&lt;&gt;"",RIGHT(LEFT('Anterior-TXT'!A2230,51),34),"")</f>
        <v/>
      </c>
      <c r="C2209" s="12" t="str">
        <f>IF('Anterior-TXT'!A2230&lt;&gt;"",VALUE(RIGHT(LEFT('Anterior-TXT'!A2230,75),23)),"")</f>
        <v/>
      </c>
      <c r="D2209" s="11" t="str">
        <f>IF('Anterior-TXT'!A2230&lt;&gt;"",RIGHT(LEFT('Anterior-TXT'!A2230,77),1),"")</f>
        <v/>
      </c>
      <c r="E2209" s="13" t="str">
        <f>IF('Anterior-TXT'!A2230&lt;&gt;"",IF(MOD(VALUE(LEFT(A2209,1)),2)=1,IF(D2209="D",C2209,-C2209),IF(D2209="C",C2209,-C2209)),"")</f>
        <v/>
      </c>
    </row>
    <row r="2210" spans="1:5" x14ac:dyDescent="0.2">
      <c r="A2210" s="11" t="str">
        <f>IF('Anterior-TXT'!A2231&lt;&gt;"",LEFT('Anterior-TXT'!A2231,15),"")</f>
        <v/>
      </c>
      <c r="B2210" s="11" t="str">
        <f>IF('Anterior-TXT'!A2231&lt;&gt;"",RIGHT(LEFT('Anterior-TXT'!A2231,51),34),"")</f>
        <v/>
      </c>
      <c r="C2210" s="12" t="str">
        <f>IF('Anterior-TXT'!A2231&lt;&gt;"",VALUE(RIGHT(LEFT('Anterior-TXT'!A2231,75),23)),"")</f>
        <v/>
      </c>
      <c r="D2210" s="11" t="str">
        <f>IF('Anterior-TXT'!A2231&lt;&gt;"",RIGHT(LEFT('Anterior-TXT'!A2231,77),1),"")</f>
        <v/>
      </c>
      <c r="E2210" s="13" t="str">
        <f>IF('Anterior-TXT'!A2231&lt;&gt;"",IF(MOD(VALUE(LEFT(A2210,1)),2)=1,IF(D2210="D",C2210,-C2210),IF(D2210="C",C2210,-C2210)),"")</f>
        <v/>
      </c>
    </row>
    <row r="2211" spans="1:5" x14ac:dyDescent="0.2">
      <c r="A2211" s="11" t="str">
        <f>IF('Anterior-TXT'!A2232&lt;&gt;"",LEFT('Anterior-TXT'!A2232,15),"")</f>
        <v/>
      </c>
      <c r="B2211" s="11" t="str">
        <f>IF('Anterior-TXT'!A2232&lt;&gt;"",RIGHT(LEFT('Anterior-TXT'!A2232,51),34),"")</f>
        <v/>
      </c>
      <c r="C2211" s="12" t="str">
        <f>IF('Anterior-TXT'!A2232&lt;&gt;"",VALUE(RIGHT(LEFT('Anterior-TXT'!A2232,75),23)),"")</f>
        <v/>
      </c>
      <c r="D2211" s="11" t="str">
        <f>IF('Anterior-TXT'!A2232&lt;&gt;"",RIGHT(LEFT('Anterior-TXT'!A2232,77),1),"")</f>
        <v/>
      </c>
      <c r="E2211" s="13" t="str">
        <f>IF('Anterior-TXT'!A2232&lt;&gt;"",IF(MOD(VALUE(LEFT(A2211,1)),2)=1,IF(D2211="D",C2211,-C2211),IF(D2211="C",C2211,-C2211)),"")</f>
        <v/>
      </c>
    </row>
    <row r="2212" spans="1:5" x14ac:dyDescent="0.2">
      <c r="A2212" s="11" t="str">
        <f>IF('Anterior-TXT'!A2233&lt;&gt;"",LEFT('Anterior-TXT'!A2233,15),"")</f>
        <v/>
      </c>
      <c r="B2212" s="11" t="str">
        <f>IF('Anterior-TXT'!A2233&lt;&gt;"",RIGHT(LEFT('Anterior-TXT'!A2233,51),34),"")</f>
        <v/>
      </c>
      <c r="C2212" s="12" t="str">
        <f>IF('Anterior-TXT'!A2233&lt;&gt;"",VALUE(RIGHT(LEFT('Anterior-TXT'!A2233,75),23)),"")</f>
        <v/>
      </c>
      <c r="D2212" s="11" t="str">
        <f>IF('Anterior-TXT'!A2233&lt;&gt;"",RIGHT(LEFT('Anterior-TXT'!A2233,77),1),"")</f>
        <v/>
      </c>
      <c r="E2212" s="13" t="str">
        <f>IF('Anterior-TXT'!A2233&lt;&gt;"",IF(MOD(VALUE(LEFT(A2212,1)),2)=1,IF(D2212="D",C2212,-C2212),IF(D2212="C",C2212,-C2212)),"")</f>
        <v/>
      </c>
    </row>
    <row r="2213" spans="1:5" x14ac:dyDescent="0.2">
      <c r="A2213" s="11" t="str">
        <f>IF('Anterior-TXT'!A2234&lt;&gt;"",LEFT('Anterior-TXT'!A2234,15),"")</f>
        <v/>
      </c>
      <c r="B2213" s="11" t="str">
        <f>IF('Anterior-TXT'!A2234&lt;&gt;"",RIGHT(LEFT('Anterior-TXT'!A2234,51),34),"")</f>
        <v/>
      </c>
      <c r="C2213" s="12" t="str">
        <f>IF('Anterior-TXT'!A2234&lt;&gt;"",VALUE(RIGHT(LEFT('Anterior-TXT'!A2234,75),23)),"")</f>
        <v/>
      </c>
      <c r="D2213" s="11" t="str">
        <f>IF('Anterior-TXT'!A2234&lt;&gt;"",RIGHT(LEFT('Anterior-TXT'!A2234,77),1),"")</f>
        <v/>
      </c>
      <c r="E2213" s="13" t="str">
        <f>IF('Anterior-TXT'!A2234&lt;&gt;"",IF(MOD(VALUE(LEFT(A2213,1)),2)=1,IF(D2213="D",C2213,-C2213),IF(D2213="C",C2213,-C2213)),"")</f>
        <v/>
      </c>
    </row>
    <row r="2214" spans="1:5" x14ac:dyDescent="0.2">
      <c r="A2214" s="11" t="str">
        <f>IF('Anterior-TXT'!A2235&lt;&gt;"",LEFT('Anterior-TXT'!A2235,15),"")</f>
        <v/>
      </c>
      <c r="B2214" s="11" t="str">
        <f>IF('Anterior-TXT'!A2235&lt;&gt;"",RIGHT(LEFT('Anterior-TXT'!A2235,51),34),"")</f>
        <v/>
      </c>
      <c r="C2214" s="12" t="str">
        <f>IF('Anterior-TXT'!A2235&lt;&gt;"",VALUE(RIGHT(LEFT('Anterior-TXT'!A2235,75),23)),"")</f>
        <v/>
      </c>
      <c r="D2214" s="11" t="str">
        <f>IF('Anterior-TXT'!A2235&lt;&gt;"",RIGHT(LEFT('Anterior-TXT'!A2235,77),1),"")</f>
        <v/>
      </c>
      <c r="E2214" s="13" t="str">
        <f>IF('Anterior-TXT'!A2235&lt;&gt;"",IF(MOD(VALUE(LEFT(A2214,1)),2)=1,IF(D2214="D",C2214,-C2214),IF(D2214="C",C2214,-C2214)),"")</f>
        <v/>
      </c>
    </row>
    <row r="2215" spans="1:5" x14ac:dyDescent="0.2">
      <c r="A2215" s="11" t="str">
        <f>IF('Anterior-TXT'!A2236&lt;&gt;"",LEFT('Anterior-TXT'!A2236,15),"")</f>
        <v/>
      </c>
      <c r="B2215" s="11" t="str">
        <f>IF('Anterior-TXT'!A2236&lt;&gt;"",RIGHT(LEFT('Anterior-TXT'!A2236,51),34),"")</f>
        <v/>
      </c>
      <c r="C2215" s="12" t="str">
        <f>IF('Anterior-TXT'!A2236&lt;&gt;"",VALUE(RIGHT(LEFT('Anterior-TXT'!A2236,75),23)),"")</f>
        <v/>
      </c>
      <c r="D2215" s="11" t="str">
        <f>IF('Anterior-TXT'!A2236&lt;&gt;"",RIGHT(LEFT('Anterior-TXT'!A2236,77),1),"")</f>
        <v/>
      </c>
      <c r="E2215" s="13" t="str">
        <f>IF('Anterior-TXT'!A2236&lt;&gt;"",IF(MOD(VALUE(LEFT(A2215,1)),2)=1,IF(D2215="D",C2215,-C2215),IF(D2215="C",C2215,-C2215)),"")</f>
        <v/>
      </c>
    </row>
    <row r="2216" spans="1:5" x14ac:dyDescent="0.2">
      <c r="A2216" s="11" t="str">
        <f>IF('Anterior-TXT'!A2237&lt;&gt;"",LEFT('Anterior-TXT'!A2237,15),"")</f>
        <v/>
      </c>
      <c r="B2216" s="11" t="str">
        <f>IF('Anterior-TXT'!A2237&lt;&gt;"",RIGHT(LEFT('Anterior-TXT'!A2237,51),34),"")</f>
        <v/>
      </c>
      <c r="C2216" s="12" t="str">
        <f>IF('Anterior-TXT'!A2237&lt;&gt;"",VALUE(RIGHT(LEFT('Anterior-TXT'!A2237,75),23)),"")</f>
        <v/>
      </c>
      <c r="D2216" s="11" t="str">
        <f>IF('Anterior-TXT'!A2237&lt;&gt;"",RIGHT(LEFT('Anterior-TXT'!A2237,77),1),"")</f>
        <v/>
      </c>
      <c r="E2216" s="13" t="str">
        <f>IF('Anterior-TXT'!A2237&lt;&gt;"",IF(MOD(VALUE(LEFT(A2216,1)),2)=1,IF(D2216="D",C2216,-C2216),IF(D2216="C",C2216,-C2216)),"")</f>
        <v/>
      </c>
    </row>
    <row r="2217" spans="1:5" x14ac:dyDescent="0.2">
      <c r="A2217" s="11" t="str">
        <f>IF('Anterior-TXT'!A2238&lt;&gt;"",LEFT('Anterior-TXT'!A2238,15),"")</f>
        <v/>
      </c>
      <c r="B2217" s="11" t="str">
        <f>IF('Anterior-TXT'!A2238&lt;&gt;"",RIGHT(LEFT('Anterior-TXT'!A2238,51),34),"")</f>
        <v/>
      </c>
      <c r="C2217" s="12" t="str">
        <f>IF('Anterior-TXT'!A2238&lt;&gt;"",VALUE(RIGHT(LEFT('Anterior-TXT'!A2238,75),23)),"")</f>
        <v/>
      </c>
      <c r="D2217" s="11" t="str">
        <f>IF('Anterior-TXT'!A2238&lt;&gt;"",RIGHT(LEFT('Anterior-TXT'!A2238,77),1),"")</f>
        <v/>
      </c>
      <c r="E2217" s="13" t="str">
        <f>IF('Anterior-TXT'!A2238&lt;&gt;"",IF(MOD(VALUE(LEFT(A2217,1)),2)=1,IF(D2217="D",C2217,-C2217),IF(D2217="C",C2217,-C2217)),"")</f>
        <v/>
      </c>
    </row>
    <row r="2218" spans="1:5" x14ac:dyDescent="0.2">
      <c r="A2218" s="11" t="str">
        <f>IF('Anterior-TXT'!A2239&lt;&gt;"",LEFT('Anterior-TXT'!A2239,15),"")</f>
        <v/>
      </c>
      <c r="B2218" s="11" t="str">
        <f>IF('Anterior-TXT'!A2239&lt;&gt;"",RIGHT(LEFT('Anterior-TXT'!A2239,51),34),"")</f>
        <v/>
      </c>
      <c r="C2218" s="12" t="str">
        <f>IF('Anterior-TXT'!A2239&lt;&gt;"",VALUE(RIGHT(LEFT('Anterior-TXT'!A2239,75),23)),"")</f>
        <v/>
      </c>
      <c r="D2218" s="11" t="str">
        <f>IF('Anterior-TXT'!A2239&lt;&gt;"",RIGHT(LEFT('Anterior-TXT'!A2239,77),1),"")</f>
        <v/>
      </c>
      <c r="E2218" s="13" t="str">
        <f>IF('Anterior-TXT'!A2239&lt;&gt;"",IF(MOD(VALUE(LEFT(A2218,1)),2)=1,IF(D2218="D",C2218,-C2218),IF(D2218="C",C2218,-C2218)),"")</f>
        <v/>
      </c>
    </row>
    <row r="2219" spans="1:5" x14ac:dyDescent="0.2">
      <c r="A2219" s="11" t="str">
        <f>IF('Anterior-TXT'!A2240&lt;&gt;"",LEFT('Anterior-TXT'!A2240,15),"")</f>
        <v/>
      </c>
      <c r="B2219" s="11" t="str">
        <f>IF('Anterior-TXT'!A2240&lt;&gt;"",RIGHT(LEFT('Anterior-TXT'!A2240,51),34),"")</f>
        <v/>
      </c>
      <c r="C2219" s="12" t="str">
        <f>IF('Anterior-TXT'!A2240&lt;&gt;"",VALUE(RIGHT(LEFT('Anterior-TXT'!A2240,75),23)),"")</f>
        <v/>
      </c>
      <c r="D2219" s="11" t="str">
        <f>IF('Anterior-TXT'!A2240&lt;&gt;"",RIGHT(LEFT('Anterior-TXT'!A2240,77),1),"")</f>
        <v/>
      </c>
      <c r="E2219" s="13" t="str">
        <f>IF('Anterior-TXT'!A2240&lt;&gt;"",IF(MOD(VALUE(LEFT(A2219,1)),2)=1,IF(D2219="D",C2219,-C2219),IF(D2219="C",C2219,-C2219)),"")</f>
        <v/>
      </c>
    </row>
    <row r="2220" spans="1:5" x14ac:dyDescent="0.2">
      <c r="A2220" s="11" t="str">
        <f>IF('Anterior-TXT'!A2241&lt;&gt;"",LEFT('Anterior-TXT'!A2241,15),"")</f>
        <v/>
      </c>
      <c r="B2220" s="11" t="str">
        <f>IF('Anterior-TXT'!A2241&lt;&gt;"",RIGHT(LEFT('Anterior-TXT'!A2241,51),34),"")</f>
        <v/>
      </c>
      <c r="C2220" s="12" t="str">
        <f>IF('Anterior-TXT'!A2241&lt;&gt;"",VALUE(RIGHT(LEFT('Anterior-TXT'!A2241,75),23)),"")</f>
        <v/>
      </c>
      <c r="D2220" s="11" t="str">
        <f>IF('Anterior-TXT'!A2241&lt;&gt;"",RIGHT(LEFT('Anterior-TXT'!A2241,77),1),"")</f>
        <v/>
      </c>
      <c r="E2220" s="13" t="str">
        <f>IF('Anterior-TXT'!A2241&lt;&gt;"",IF(MOD(VALUE(LEFT(A2220,1)),2)=1,IF(D2220="D",C2220,-C2220),IF(D2220="C",C2220,-C2220)),"")</f>
        <v/>
      </c>
    </row>
    <row r="2221" spans="1:5" x14ac:dyDescent="0.2">
      <c r="A2221" s="11" t="str">
        <f>IF('Anterior-TXT'!A2242&lt;&gt;"",LEFT('Anterior-TXT'!A2242,15),"")</f>
        <v/>
      </c>
      <c r="B2221" s="11" t="str">
        <f>IF('Anterior-TXT'!A2242&lt;&gt;"",RIGHT(LEFT('Anterior-TXT'!A2242,51),34),"")</f>
        <v/>
      </c>
      <c r="C2221" s="12" t="str">
        <f>IF('Anterior-TXT'!A2242&lt;&gt;"",VALUE(RIGHT(LEFT('Anterior-TXT'!A2242,75),23)),"")</f>
        <v/>
      </c>
      <c r="D2221" s="11" t="str">
        <f>IF('Anterior-TXT'!A2242&lt;&gt;"",RIGHT(LEFT('Anterior-TXT'!A2242,77),1),"")</f>
        <v/>
      </c>
      <c r="E2221" s="13" t="str">
        <f>IF('Anterior-TXT'!A2242&lt;&gt;"",IF(MOD(VALUE(LEFT(A2221,1)),2)=1,IF(D2221="D",C2221,-C2221),IF(D2221="C",C2221,-C2221)),"")</f>
        <v/>
      </c>
    </row>
    <row r="2222" spans="1:5" x14ac:dyDescent="0.2">
      <c r="A2222" s="11" t="str">
        <f>IF('Anterior-TXT'!A2243&lt;&gt;"",LEFT('Anterior-TXT'!A2243,15),"")</f>
        <v/>
      </c>
      <c r="B2222" s="11" t="str">
        <f>IF('Anterior-TXT'!A2243&lt;&gt;"",RIGHT(LEFT('Anterior-TXT'!A2243,51),34),"")</f>
        <v/>
      </c>
      <c r="C2222" s="12" t="str">
        <f>IF('Anterior-TXT'!A2243&lt;&gt;"",VALUE(RIGHT(LEFT('Anterior-TXT'!A2243,75),23)),"")</f>
        <v/>
      </c>
      <c r="D2222" s="11" t="str">
        <f>IF('Anterior-TXT'!A2243&lt;&gt;"",RIGHT(LEFT('Anterior-TXT'!A2243,77),1),"")</f>
        <v/>
      </c>
      <c r="E2222" s="13" t="str">
        <f>IF('Anterior-TXT'!A2243&lt;&gt;"",IF(MOD(VALUE(LEFT(A2222,1)),2)=1,IF(D2222="D",C2222,-C2222),IF(D2222="C",C2222,-C2222)),"")</f>
        <v/>
      </c>
    </row>
    <row r="2223" spans="1:5" x14ac:dyDescent="0.2">
      <c r="A2223" s="11" t="str">
        <f>IF('Anterior-TXT'!A2244&lt;&gt;"",LEFT('Anterior-TXT'!A2244,15),"")</f>
        <v/>
      </c>
      <c r="B2223" s="11" t="str">
        <f>IF('Anterior-TXT'!A2244&lt;&gt;"",RIGHT(LEFT('Anterior-TXT'!A2244,51),34),"")</f>
        <v/>
      </c>
      <c r="C2223" s="12" t="str">
        <f>IF('Anterior-TXT'!A2244&lt;&gt;"",VALUE(RIGHT(LEFT('Anterior-TXT'!A2244,75),23)),"")</f>
        <v/>
      </c>
      <c r="D2223" s="11" t="str">
        <f>IF('Anterior-TXT'!A2244&lt;&gt;"",RIGHT(LEFT('Anterior-TXT'!A2244,77),1),"")</f>
        <v/>
      </c>
      <c r="E2223" s="13" t="str">
        <f>IF('Anterior-TXT'!A2244&lt;&gt;"",IF(MOD(VALUE(LEFT(A2223,1)),2)=1,IF(D2223="D",C2223,-C2223),IF(D2223="C",C2223,-C2223)),"")</f>
        <v/>
      </c>
    </row>
    <row r="2224" spans="1:5" x14ac:dyDescent="0.2">
      <c r="A2224" s="11" t="str">
        <f>IF('Anterior-TXT'!A2245&lt;&gt;"",LEFT('Anterior-TXT'!A2245,15),"")</f>
        <v/>
      </c>
      <c r="B2224" s="11" t="str">
        <f>IF('Anterior-TXT'!A2245&lt;&gt;"",RIGHT(LEFT('Anterior-TXT'!A2245,51),34),"")</f>
        <v/>
      </c>
      <c r="C2224" s="12" t="str">
        <f>IF('Anterior-TXT'!A2245&lt;&gt;"",VALUE(RIGHT(LEFT('Anterior-TXT'!A2245,75),23)),"")</f>
        <v/>
      </c>
      <c r="D2224" s="11" t="str">
        <f>IF('Anterior-TXT'!A2245&lt;&gt;"",RIGHT(LEFT('Anterior-TXT'!A2245,77),1),"")</f>
        <v/>
      </c>
      <c r="E2224" s="13" t="str">
        <f>IF('Anterior-TXT'!A2245&lt;&gt;"",IF(MOD(VALUE(LEFT(A2224,1)),2)=1,IF(D2224="D",C2224,-C2224),IF(D2224="C",C2224,-C2224)),"")</f>
        <v/>
      </c>
    </row>
    <row r="2225" spans="1:5" x14ac:dyDescent="0.2">
      <c r="A2225" s="11" t="str">
        <f>IF('Anterior-TXT'!A2246&lt;&gt;"",LEFT('Anterior-TXT'!A2246,15),"")</f>
        <v/>
      </c>
      <c r="B2225" s="11" t="str">
        <f>IF('Anterior-TXT'!A2246&lt;&gt;"",RIGHT(LEFT('Anterior-TXT'!A2246,51),34),"")</f>
        <v/>
      </c>
      <c r="C2225" s="12" t="str">
        <f>IF('Anterior-TXT'!A2246&lt;&gt;"",VALUE(RIGHT(LEFT('Anterior-TXT'!A2246,75),23)),"")</f>
        <v/>
      </c>
      <c r="D2225" s="11" t="str">
        <f>IF('Anterior-TXT'!A2246&lt;&gt;"",RIGHT(LEFT('Anterior-TXT'!A2246,77),1),"")</f>
        <v/>
      </c>
      <c r="E2225" s="13" t="str">
        <f>IF('Anterior-TXT'!A2246&lt;&gt;"",IF(MOD(VALUE(LEFT(A2225,1)),2)=1,IF(D2225="D",C2225,-C2225),IF(D2225="C",C2225,-C2225)),"")</f>
        <v/>
      </c>
    </row>
    <row r="2226" spans="1:5" x14ac:dyDescent="0.2">
      <c r="A2226" s="11" t="str">
        <f>IF('Anterior-TXT'!A2247&lt;&gt;"",LEFT('Anterior-TXT'!A2247,15),"")</f>
        <v/>
      </c>
      <c r="B2226" s="11" t="str">
        <f>IF('Anterior-TXT'!A2247&lt;&gt;"",RIGHT(LEFT('Anterior-TXT'!A2247,51),34),"")</f>
        <v/>
      </c>
      <c r="C2226" s="12" t="str">
        <f>IF('Anterior-TXT'!A2247&lt;&gt;"",VALUE(RIGHT(LEFT('Anterior-TXT'!A2247,75),23)),"")</f>
        <v/>
      </c>
      <c r="D2226" s="11" t="str">
        <f>IF('Anterior-TXT'!A2247&lt;&gt;"",RIGHT(LEFT('Anterior-TXT'!A2247,77),1),"")</f>
        <v/>
      </c>
      <c r="E2226" s="13" t="str">
        <f>IF('Anterior-TXT'!A2247&lt;&gt;"",IF(MOD(VALUE(LEFT(A2226,1)),2)=1,IF(D2226="D",C2226,-C2226),IF(D2226="C",C2226,-C2226)),"")</f>
        <v/>
      </c>
    </row>
    <row r="2227" spans="1:5" x14ac:dyDescent="0.2">
      <c r="A2227" s="11" t="str">
        <f>IF('Anterior-TXT'!A2248&lt;&gt;"",LEFT('Anterior-TXT'!A2248,15),"")</f>
        <v/>
      </c>
      <c r="B2227" s="11" t="str">
        <f>IF('Anterior-TXT'!A2248&lt;&gt;"",RIGHT(LEFT('Anterior-TXT'!A2248,51),34),"")</f>
        <v/>
      </c>
      <c r="C2227" s="12" t="str">
        <f>IF('Anterior-TXT'!A2248&lt;&gt;"",VALUE(RIGHT(LEFT('Anterior-TXT'!A2248,75),23)),"")</f>
        <v/>
      </c>
      <c r="D2227" s="11" t="str">
        <f>IF('Anterior-TXT'!A2248&lt;&gt;"",RIGHT(LEFT('Anterior-TXT'!A2248,77),1),"")</f>
        <v/>
      </c>
      <c r="E2227" s="13" t="str">
        <f>IF('Anterior-TXT'!A2248&lt;&gt;"",IF(MOD(VALUE(LEFT(A2227,1)),2)=1,IF(D2227="D",C2227,-C2227),IF(D2227="C",C2227,-C2227)),"")</f>
        <v/>
      </c>
    </row>
    <row r="2228" spans="1:5" x14ac:dyDescent="0.2">
      <c r="A2228" s="11" t="str">
        <f>IF('Anterior-TXT'!A2249&lt;&gt;"",LEFT('Anterior-TXT'!A2249,15),"")</f>
        <v/>
      </c>
      <c r="B2228" s="11" t="str">
        <f>IF('Anterior-TXT'!A2249&lt;&gt;"",RIGHT(LEFT('Anterior-TXT'!A2249,51),34),"")</f>
        <v/>
      </c>
      <c r="C2228" s="12" t="str">
        <f>IF('Anterior-TXT'!A2249&lt;&gt;"",VALUE(RIGHT(LEFT('Anterior-TXT'!A2249,75),23)),"")</f>
        <v/>
      </c>
      <c r="D2228" s="11" t="str">
        <f>IF('Anterior-TXT'!A2249&lt;&gt;"",RIGHT(LEFT('Anterior-TXT'!A2249,77),1),"")</f>
        <v/>
      </c>
      <c r="E2228" s="13" t="str">
        <f>IF('Anterior-TXT'!A2249&lt;&gt;"",IF(MOD(VALUE(LEFT(A2228,1)),2)=1,IF(D2228="D",C2228,-C2228),IF(D2228="C",C2228,-C2228)),"")</f>
        <v/>
      </c>
    </row>
    <row r="2229" spans="1:5" x14ac:dyDescent="0.2">
      <c r="A2229" s="11" t="str">
        <f>IF('Anterior-TXT'!A2250&lt;&gt;"",LEFT('Anterior-TXT'!A2250,15),"")</f>
        <v/>
      </c>
      <c r="B2229" s="11" t="str">
        <f>IF('Anterior-TXT'!A2250&lt;&gt;"",RIGHT(LEFT('Anterior-TXT'!A2250,51),34),"")</f>
        <v/>
      </c>
      <c r="C2229" s="12" t="str">
        <f>IF('Anterior-TXT'!A2250&lt;&gt;"",VALUE(RIGHT(LEFT('Anterior-TXT'!A2250,75),23)),"")</f>
        <v/>
      </c>
      <c r="D2229" s="11" t="str">
        <f>IF('Anterior-TXT'!A2250&lt;&gt;"",RIGHT(LEFT('Anterior-TXT'!A2250,77),1),"")</f>
        <v/>
      </c>
      <c r="E2229" s="13" t="str">
        <f>IF('Anterior-TXT'!A2250&lt;&gt;"",IF(MOD(VALUE(LEFT(A2229,1)),2)=1,IF(D2229="D",C2229,-C2229),IF(D2229="C",C2229,-C2229)),"")</f>
        <v/>
      </c>
    </row>
    <row r="2230" spans="1:5" x14ac:dyDescent="0.2">
      <c r="A2230" s="11" t="str">
        <f>IF('Anterior-TXT'!A2251&lt;&gt;"",LEFT('Anterior-TXT'!A2251,15),"")</f>
        <v/>
      </c>
      <c r="B2230" s="11" t="str">
        <f>IF('Anterior-TXT'!A2251&lt;&gt;"",RIGHT(LEFT('Anterior-TXT'!A2251,51),34),"")</f>
        <v/>
      </c>
      <c r="C2230" s="12" t="str">
        <f>IF('Anterior-TXT'!A2251&lt;&gt;"",VALUE(RIGHT(LEFT('Anterior-TXT'!A2251,75),23)),"")</f>
        <v/>
      </c>
      <c r="D2230" s="11" t="str">
        <f>IF('Anterior-TXT'!A2251&lt;&gt;"",RIGHT(LEFT('Anterior-TXT'!A2251,77),1),"")</f>
        <v/>
      </c>
      <c r="E2230" s="13" t="str">
        <f>IF('Anterior-TXT'!A2251&lt;&gt;"",IF(MOD(VALUE(LEFT(A2230,1)),2)=1,IF(D2230="D",C2230,-C2230),IF(D2230="C",C2230,-C2230)),"")</f>
        <v/>
      </c>
    </row>
    <row r="2231" spans="1:5" x14ac:dyDescent="0.2">
      <c r="A2231" s="11" t="str">
        <f>IF('Anterior-TXT'!A2252&lt;&gt;"",LEFT('Anterior-TXT'!A2252,15),"")</f>
        <v/>
      </c>
      <c r="B2231" s="11" t="str">
        <f>IF('Anterior-TXT'!A2252&lt;&gt;"",RIGHT(LEFT('Anterior-TXT'!A2252,51),34),"")</f>
        <v/>
      </c>
      <c r="C2231" s="12" t="str">
        <f>IF('Anterior-TXT'!A2252&lt;&gt;"",VALUE(RIGHT(LEFT('Anterior-TXT'!A2252,75),23)),"")</f>
        <v/>
      </c>
      <c r="D2231" s="11" t="str">
        <f>IF('Anterior-TXT'!A2252&lt;&gt;"",RIGHT(LEFT('Anterior-TXT'!A2252,77),1),"")</f>
        <v/>
      </c>
      <c r="E2231" s="13" t="str">
        <f>IF('Anterior-TXT'!A2252&lt;&gt;"",IF(MOD(VALUE(LEFT(A2231,1)),2)=1,IF(D2231="D",C2231,-C2231),IF(D2231="C",C2231,-C2231)),"")</f>
        <v/>
      </c>
    </row>
    <row r="2232" spans="1:5" x14ac:dyDescent="0.2">
      <c r="A2232" s="11" t="str">
        <f>IF('Anterior-TXT'!A2253&lt;&gt;"",LEFT('Anterior-TXT'!A2253,15),"")</f>
        <v/>
      </c>
      <c r="B2232" s="11" t="str">
        <f>IF('Anterior-TXT'!A2253&lt;&gt;"",RIGHT(LEFT('Anterior-TXT'!A2253,51),34),"")</f>
        <v/>
      </c>
      <c r="C2232" s="12" t="str">
        <f>IF('Anterior-TXT'!A2253&lt;&gt;"",VALUE(RIGHT(LEFT('Anterior-TXT'!A2253,75),23)),"")</f>
        <v/>
      </c>
      <c r="D2232" s="11" t="str">
        <f>IF('Anterior-TXT'!A2253&lt;&gt;"",RIGHT(LEFT('Anterior-TXT'!A2253,77),1),"")</f>
        <v/>
      </c>
      <c r="E2232" s="13" t="str">
        <f>IF('Anterior-TXT'!A2253&lt;&gt;"",IF(MOD(VALUE(LEFT(A2232,1)),2)=1,IF(D2232="D",C2232,-C2232),IF(D2232="C",C2232,-C2232)),"")</f>
        <v/>
      </c>
    </row>
    <row r="2233" spans="1:5" x14ac:dyDescent="0.2">
      <c r="A2233" s="11" t="str">
        <f>IF('Anterior-TXT'!A2254&lt;&gt;"",LEFT('Anterior-TXT'!A2254,15),"")</f>
        <v/>
      </c>
      <c r="B2233" s="11" t="str">
        <f>IF('Anterior-TXT'!A2254&lt;&gt;"",RIGHT(LEFT('Anterior-TXT'!A2254,51),34),"")</f>
        <v/>
      </c>
      <c r="C2233" s="12" t="str">
        <f>IF('Anterior-TXT'!A2254&lt;&gt;"",VALUE(RIGHT(LEFT('Anterior-TXT'!A2254,75),23)),"")</f>
        <v/>
      </c>
      <c r="D2233" s="11" t="str">
        <f>IF('Anterior-TXT'!A2254&lt;&gt;"",RIGHT(LEFT('Anterior-TXT'!A2254,77),1),"")</f>
        <v/>
      </c>
      <c r="E2233" s="13" t="str">
        <f>IF('Anterior-TXT'!A2254&lt;&gt;"",IF(MOD(VALUE(LEFT(A2233,1)),2)=1,IF(D2233="D",C2233,-C2233),IF(D2233="C",C2233,-C2233)),"")</f>
        <v/>
      </c>
    </row>
    <row r="2234" spans="1:5" x14ac:dyDescent="0.2">
      <c r="A2234" s="11" t="str">
        <f>IF('Anterior-TXT'!A2255&lt;&gt;"",LEFT('Anterior-TXT'!A2255,15),"")</f>
        <v/>
      </c>
      <c r="B2234" s="11" t="str">
        <f>IF('Anterior-TXT'!A2255&lt;&gt;"",RIGHT(LEFT('Anterior-TXT'!A2255,51),34),"")</f>
        <v/>
      </c>
      <c r="C2234" s="12" t="str">
        <f>IF('Anterior-TXT'!A2255&lt;&gt;"",VALUE(RIGHT(LEFT('Anterior-TXT'!A2255,75),23)),"")</f>
        <v/>
      </c>
      <c r="D2234" s="11" t="str">
        <f>IF('Anterior-TXT'!A2255&lt;&gt;"",RIGHT(LEFT('Anterior-TXT'!A2255,77),1),"")</f>
        <v/>
      </c>
      <c r="E2234" s="13" t="str">
        <f>IF('Anterior-TXT'!A2255&lt;&gt;"",IF(MOD(VALUE(LEFT(A2234,1)),2)=1,IF(D2234="D",C2234,-C2234),IF(D2234="C",C2234,-C2234)),"")</f>
        <v/>
      </c>
    </row>
    <row r="2235" spans="1:5" x14ac:dyDescent="0.2">
      <c r="A2235" s="11" t="str">
        <f>IF('Anterior-TXT'!A2256&lt;&gt;"",LEFT('Anterior-TXT'!A2256,15),"")</f>
        <v/>
      </c>
      <c r="B2235" s="11" t="str">
        <f>IF('Anterior-TXT'!A2256&lt;&gt;"",RIGHT(LEFT('Anterior-TXT'!A2256,51),34),"")</f>
        <v/>
      </c>
      <c r="C2235" s="12" t="str">
        <f>IF('Anterior-TXT'!A2256&lt;&gt;"",VALUE(RIGHT(LEFT('Anterior-TXT'!A2256,75),23)),"")</f>
        <v/>
      </c>
      <c r="D2235" s="11" t="str">
        <f>IF('Anterior-TXT'!A2256&lt;&gt;"",RIGHT(LEFT('Anterior-TXT'!A2256,77),1),"")</f>
        <v/>
      </c>
      <c r="E2235" s="13" t="str">
        <f>IF('Anterior-TXT'!A2256&lt;&gt;"",IF(MOD(VALUE(LEFT(A2235,1)),2)=1,IF(D2235="D",C2235,-C2235),IF(D2235="C",C2235,-C2235)),"")</f>
        <v/>
      </c>
    </row>
    <row r="2236" spans="1:5" x14ac:dyDescent="0.2">
      <c r="A2236" s="11" t="str">
        <f>IF('Anterior-TXT'!A2257&lt;&gt;"",LEFT('Anterior-TXT'!A2257,15),"")</f>
        <v/>
      </c>
      <c r="B2236" s="11" t="str">
        <f>IF('Anterior-TXT'!A2257&lt;&gt;"",RIGHT(LEFT('Anterior-TXT'!A2257,51),34),"")</f>
        <v/>
      </c>
      <c r="C2236" s="12" t="str">
        <f>IF('Anterior-TXT'!A2257&lt;&gt;"",VALUE(RIGHT(LEFT('Anterior-TXT'!A2257,75),23)),"")</f>
        <v/>
      </c>
      <c r="D2236" s="11" t="str">
        <f>IF('Anterior-TXT'!A2257&lt;&gt;"",RIGHT(LEFT('Anterior-TXT'!A2257,77),1),"")</f>
        <v/>
      </c>
      <c r="E2236" s="13" t="str">
        <f>IF('Anterior-TXT'!A2257&lt;&gt;"",IF(MOD(VALUE(LEFT(A2236,1)),2)=1,IF(D2236="D",C2236,-C2236),IF(D2236="C",C2236,-C2236)),"")</f>
        <v/>
      </c>
    </row>
    <row r="2237" spans="1:5" x14ac:dyDescent="0.2">
      <c r="A2237" s="11" t="str">
        <f>IF('Anterior-TXT'!A2258&lt;&gt;"",LEFT('Anterior-TXT'!A2258,15),"")</f>
        <v/>
      </c>
      <c r="B2237" s="11" t="str">
        <f>IF('Anterior-TXT'!A2258&lt;&gt;"",RIGHT(LEFT('Anterior-TXT'!A2258,51),34),"")</f>
        <v/>
      </c>
      <c r="C2237" s="12" t="str">
        <f>IF('Anterior-TXT'!A2258&lt;&gt;"",VALUE(RIGHT(LEFT('Anterior-TXT'!A2258,75),23)),"")</f>
        <v/>
      </c>
      <c r="D2237" s="11" t="str">
        <f>IF('Anterior-TXT'!A2258&lt;&gt;"",RIGHT(LEFT('Anterior-TXT'!A2258,77),1),"")</f>
        <v/>
      </c>
      <c r="E2237" s="13" t="str">
        <f>IF('Anterior-TXT'!A2258&lt;&gt;"",IF(MOD(VALUE(LEFT(A2237,1)),2)=1,IF(D2237="D",C2237,-C2237),IF(D2237="C",C2237,-C2237)),"")</f>
        <v/>
      </c>
    </row>
    <row r="2238" spans="1:5" x14ac:dyDescent="0.2">
      <c r="A2238" s="11" t="str">
        <f>IF('Anterior-TXT'!A2259&lt;&gt;"",LEFT('Anterior-TXT'!A2259,15),"")</f>
        <v/>
      </c>
      <c r="B2238" s="11" t="str">
        <f>IF('Anterior-TXT'!A2259&lt;&gt;"",RIGHT(LEFT('Anterior-TXT'!A2259,51),34),"")</f>
        <v/>
      </c>
      <c r="C2238" s="12" t="str">
        <f>IF('Anterior-TXT'!A2259&lt;&gt;"",VALUE(RIGHT(LEFT('Anterior-TXT'!A2259,75),23)),"")</f>
        <v/>
      </c>
      <c r="D2238" s="11" t="str">
        <f>IF('Anterior-TXT'!A2259&lt;&gt;"",RIGHT(LEFT('Anterior-TXT'!A2259,77),1),"")</f>
        <v/>
      </c>
      <c r="E2238" s="13" t="str">
        <f>IF('Anterior-TXT'!A2259&lt;&gt;"",IF(MOD(VALUE(LEFT(A2238,1)),2)=1,IF(D2238="D",C2238,-C2238),IF(D2238="C",C2238,-C2238)),"")</f>
        <v/>
      </c>
    </row>
    <row r="2239" spans="1:5" x14ac:dyDescent="0.2">
      <c r="A2239" s="11" t="str">
        <f>IF('Anterior-TXT'!A2260&lt;&gt;"",LEFT('Anterior-TXT'!A2260,15),"")</f>
        <v/>
      </c>
      <c r="B2239" s="11" t="str">
        <f>IF('Anterior-TXT'!A2260&lt;&gt;"",RIGHT(LEFT('Anterior-TXT'!A2260,51),34),"")</f>
        <v/>
      </c>
      <c r="C2239" s="12" t="str">
        <f>IF('Anterior-TXT'!A2260&lt;&gt;"",VALUE(RIGHT(LEFT('Anterior-TXT'!A2260,75),23)),"")</f>
        <v/>
      </c>
      <c r="D2239" s="11" t="str">
        <f>IF('Anterior-TXT'!A2260&lt;&gt;"",RIGHT(LEFT('Anterior-TXT'!A2260,77),1),"")</f>
        <v/>
      </c>
      <c r="E2239" s="13" t="str">
        <f>IF('Anterior-TXT'!A2260&lt;&gt;"",IF(MOD(VALUE(LEFT(A2239,1)),2)=1,IF(D2239="D",C2239,-C2239),IF(D2239="C",C2239,-C2239)),"")</f>
        <v/>
      </c>
    </row>
    <row r="2240" spans="1:5" x14ac:dyDescent="0.2">
      <c r="A2240" s="11" t="str">
        <f>IF('Anterior-TXT'!A2261&lt;&gt;"",LEFT('Anterior-TXT'!A2261,15),"")</f>
        <v/>
      </c>
      <c r="B2240" s="11" t="str">
        <f>IF('Anterior-TXT'!A2261&lt;&gt;"",RIGHT(LEFT('Anterior-TXT'!A2261,51),34),"")</f>
        <v/>
      </c>
      <c r="C2240" s="12" t="str">
        <f>IF('Anterior-TXT'!A2261&lt;&gt;"",VALUE(RIGHT(LEFT('Anterior-TXT'!A2261,75),23)),"")</f>
        <v/>
      </c>
      <c r="D2240" s="11" t="str">
        <f>IF('Anterior-TXT'!A2261&lt;&gt;"",RIGHT(LEFT('Anterior-TXT'!A2261,77),1),"")</f>
        <v/>
      </c>
      <c r="E2240" s="13" t="str">
        <f>IF('Anterior-TXT'!A2261&lt;&gt;"",IF(MOD(VALUE(LEFT(A2240,1)),2)=1,IF(D2240="D",C2240,-C2240),IF(D2240="C",C2240,-C2240)),"")</f>
        <v/>
      </c>
    </row>
    <row r="2241" spans="1:5" x14ac:dyDescent="0.2">
      <c r="A2241" s="11" t="str">
        <f>IF('Anterior-TXT'!A2262&lt;&gt;"",LEFT('Anterior-TXT'!A2262,15),"")</f>
        <v/>
      </c>
      <c r="B2241" s="11" t="str">
        <f>IF('Anterior-TXT'!A2262&lt;&gt;"",RIGHT(LEFT('Anterior-TXT'!A2262,51),34),"")</f>
        <v/>
      </c>
      <c r="C2241" s="12" t="str">
        <f>IF('Anterior-TXT'!A2262&lt;&gt;"",VALUE(RIGHT(LEFT('Anterior-TXT'!A2262,75),23)),"")</f>
        <v/>
      </c>
      <c r="D2241" s="11" t="str">
        <f>IF('Anterior-TXT'!A2262&lt;&gt;"",RIGHT(LEFT('Anterior-TXT'!A2262,77),1),"")</f>
        <v/>
      </c>
      <c r="E2241" s="13" t="str">
        <f>IF('Anterior-TXT'!A2262&lt;&gt;"",IF(MOD(VALUE(LEFT(A2241,1)),2)=1,IF(D2241="D",C2241,-C2241),IF(D2241="C",C2241,-C2241)),"")</f>
        <v/>
      </c>
    </row>
    <row r="2242" spans="1:5" x14ac:dyDescent="0.2">
      <c r="A2242" s="11" t="str">
        <f>IF('Anterior-TXT'!A2263&lt;&gt;"",LEFT('Anterior-TXT'!A2263,15),"")</f>
        <v/>
      </c>
      <c r="B2242" s="11" t="str">
        <f>IF('Anterior-TXT'!A2263&lt;&gt;"",RIGHT(LEFT('Anterior-TXT'!A2263,51),34),"")</f>
        <v/>
      </c>
      <c r="C2242" s="12" t="str">
        <f>IF('Anterior-TXT'!A2263&lt;&gt;"",VALUE(RIGHT(LEFT('Anterior-TXT'!A2263,75),23)),"")</f>
        <v/>
      </c>
      <c r="D2242" s="11" t="str">
        <f>IF('Anterior-TXT'!A2263&lt;&gt;"",RIGHT(LEFT('Anterior-TXT'!A2263,77),1),"")</f>
        <v/>
      </c>
      <c r="E2242" s="13" t="str">
        <f>IF('Anterior-TXT'!A2263&lt;&gt;"",IF(MOD(VALUE(LEFT(A2242,1)),2)=1,IF(D2242="D",C2242,-C2242),IF(D2242="C",C2242,-C2242)),"")</f>
        <v/>
      </c>
    </row>
    <row r="2243" spans="1:5" x14ac:dyDescent="0.2">
      <c r="A2243" s="11" t="str">
        <f>IF('Anterior-TXT'!A2264&lt;&gt;"",LEFT('Anterior-TXT'!A2264,15),"")</f>
        <v/>
      </c>
      <c r="B2243" s="11" t="str">
        <f>IF('Anterior-TXT'!A2264&lt;&gt;"",RIGHT(LEFT('Anterior-TXT'!A2264,51),34),"")</f>
        <v/>
      </c>
      <c r="C2243" s="12" t="str">
        <f>IF('Anterior-TXT'!A2264&lt;&gt;"",VALUE(RIGHT(LEFT('Anterior-TXT'!A2264,75),23)),"")</f>
        <v/>
      </c>
      <c r="D2243" s="11" t="str">
        <f>IF('Anterior-TXT'!A2264&lt;&gt;"",RIGHT(LEFT('Anterior-TXT'!A2264,77),1),"")</f>
        <v/>
      </c>
      <c r="E2243" s="13" t="str">
        <f>IF('Anterior-TXT'!A2264&lt;&gt;"",IF(MOD(VALUE(LEFT(A2243,1)),2)=1,IF(D2243="D",C2243,-C2243),IF(D2243="C",C2243,-C2243)),"")</f>
        <v/>
      </c>
    </row>
    <row r="2244" spans="1:5" x14ac:dyDescent="0.2">
      <c r="A2244" s="11" t="str">
        <f>IF('Anterior-TXT'!A2265&lt;&gt;"",LEFT('Anterior-TXT'!A2265,15),"")</f>
        <v/>
      </c>
      <c r="B2244" s="11" t="str">
        <f>IF('Anterior-TXT'!A2265&lt;&gt;"",RIGHT(LEFT('Anterior-TXT'!A2265,51),34),"")</f>
        <v/>
      </c>
      <c r="C2244" s="12" t="str">
        <f>IF('Anterior-TXT'!A2265&lt;&gt;"",VALUE(RIGHT(LEFT('Anterior-TXT'!A2265,75),23)),"")</f>
        <v/>
      </c>
      <c r="D2244" s="11" t="str">
        <f>IF('Anterior-TXT'!A2265&lt;&gt;"",RIGHT(LEFT('Anterior-TXT'!A2265,77),1),"")</f>
        <v/>
      </c>
      <c r="E2244" s="13" t="str">
        <f>IF('Anterior-TXT'!A2265&lt;&gt;"",IF(MOD(VALUE(LEFT(A2244,1)),2)=1,IF(D2244="D",C2244,-C2244),IF(D2244="C",C2244,-C2244)),"")</f>
        <v/>
      </c>
    </row>
    <row r="2245" spans="1:5" x14ac:dyDescent="0.2">
      <c r="A2245" s="11" t="str">
        <f>IF('Anterior-TXT'!A2266&lt;&gt;"",LEFT('Anterior-TXT'!A2266,15),"")</f>
        <v/>
      </c>
      <c r="B2245" s="11" t="str">
        <f>IF('Anterior-TXT'!A2266&lt;&gt;"",RIGHT(LEFT('Anterior-TXT'!A2266,51),34),"")</f>
        <v/>
      </c>
      <c r="C2245" s="12" t="str">
        <f>IF('Anterior-TXT'!A2266&lt;&gt;"",VALUE(RIGHT(LEFT('Anterior-TXT'!A2266,75),23)),"")</f>
        <v/>
      </c>
      <c r="D2245" s="11" t="str">
        <f>IF('Anterior-TXT'!A2266&lt;&gt;"",RIGHT(LEFT('Anterior-TXT'!A2266,77),1),"")</f>
        <v/>
      </c>
      <c r="E2245" s="13" t="str">
        <f>IF('Anterior-TXT'!A2266&lt;&gt;"",IF(MOD(VALUE(LEFT(A2245,1)),2)=1,IF(D2245="D",C2245,-C2245),IF(D2245="C",C2245,-C2245)),"")</f>
        <v/>
      </c>
    </row>
    <row r="2246" spans="1:5" x14ac:dyDescent="0.2">
      <c r="A2246" s="11" t="str">
        <f>IF('Anterior-TXT'!A2267&lt;&gt;"",LEFT('Anterior-TXT'!A2267,15),"")</f>
        <v/>
      </c>
      <c r="B2246" s="11" t="str">
        <f>IF('Anterior-TXT'!A2267&lt;&gt;"",RIGHT(LEFT('Anterior-TXT'!A2267,51),34),"")</f>
        <v/>
      </c>
      <c r="C2246" s="12" t="str">
        <f>IF('Anterior-TXT'!A2267&lt;&gt;"",VALUE(RIGHT(LEFT('Anterior-TXT'!A2267,75),23)),"")</f>
        <v/>
      </c>
      <c r="D2246" s="11" t="str">
        <f>IF('Anterior-TXT'!A2267&lt;&gt;"",RIGHT(LEFT('Anterior-TXT'!A2267,77),1),"")</f>
        <v/>
      </c>
      <c r="E2246" s="13" t="str">
        <f>IF('Anterior-TXT'!A2267&lt;&gt;"",IF(MOD(VALUE(LEFT(A2246,1)),2)=1,IF(D2246="D",C2246,-C2246),IF(D2246="C",C2246,-C2246)),"")</f>
        <v/>
      </c>
    </row>
    <row r="2247" spans="1:5" x14ac:dyDescent="0.2">
      <c r="A2247" s="11" t="str">
        <f>IF('Anterior-TXT'!A2268&lt;&gt;"",LEFT('Anterior-TXT'!A2268,15),"")</f>
        <v/>
      </c>
      <c r="B2247" s="11" t="str">
        <f>IF('Anterior-TXT'!A2268&lt;&gt;"",RIGHT(LEFT('Anterior-TXT'!A2268,51),34),"")</f>
        <v/>
      </c>
      <c r="C2247" s="12" t="str">
        <f>IF('Anterior-TXT'!A2268&lt;&gt;"",VALUE(RIGHT(LEFT('Anterior-TXT'!A2268,75),23)),"")</f>
        <v/>
      </c>
      <c r="D2247" s="11" t="str">
        <f>IF('Anterior-TXT'!A2268&lt;&gt;"",RIGHT(LEFT('Anterior-TXT'!A2268,77),1),"")</f>
        <v/>
      </c>
      <c r="E2247" s="13" t="str">
        <f>IF('Anterior-TXT'!A2268&lt;&gt;"",IF(MOD(VALUE(LEFT(A2247,1)),2)=1,IF(D2247="D",C2247,-C2247),IF(D2247="C",C2247,-C2247)),"")</f>
        <v/>
      </c>
    </row>
    <row r="2248" spans="1:5" x14ac:dyDescent="0.2">
      <c r="A2248" s="11" t="str">
        <f>IF('Anterior-TXT'!A2269&lt;&gt;"",LEFT('Anterior-TXT'!A2269,15),"")</f>
        <v/>
      </c>
      <c r="B2248" s="11" t="str">
        <f>IF('Anterior-TXT'!A2269&lt;&gt;"",RIGHT(LEFT('Anterior-TXT'!A2269,51),34),"")</f>
        <v/>
      </c>
      <c r="C2248" s="12" t="str">
        <f>IF('Anterior-TXT'!A2269&lt;&gt;"",VALUE(RIGHT(LEFT('Anterior-TXT'!A2269,75),23)),"")</f>
        <v/>
      </c>
      <c r="D2248" s="11" t="str">
        <f>IF('Anterior-TXT'!A2269&lt;&gt;"",RIGHT(LEFT('Anterior-TXT'!A2269,77),1),"")</f>
        <v/>
      </c>
      <c r="E2248" s="13" t="str">
        <f>IF('Anterior-TXT'!A2269&lt;&gt;"",IF(MOD(VALUE(LEFT(A2248,1)),2)=1,IF(D2248="D",C2248,-C2248),IF(D2248="C",C2248,-C2248)),"")</f>
        <v/>
      </c>
    </row>
    <row r="2249" spans="1:5" x14ac:dyDescent="0.2">
      <c r="A2249" s="11" t="str">
        <f>IF('Anterior-TXT'!A2270&lt;&gt;"",LEFT('Anterior-TXT'!A2270,15),"")</f>
        <v/>
      </c>
      <c r="B2249" s="11" t="str">
        <f>IF('Anterior-TXT'!A2270&lt;&gt;"",RIGHT(LEFT('Anterior-TXT'!A2270,51),34),"")</f>
        <v/>
      </c>
      <c r="C2249" s="12" t="str">
        <f>IF('Anterior-TXT'!A2270&lt;&gt;"",VALUE(RIGHT(LEFT('Anterior-TXT'!A2270,75),23)),"")</f>
        <v/>
      </c>
      <c r="D2249" s="11" t="str">
        <f>IF('Anterior-TXT'!A2270&lt;&gt;"",RIGHT(LEFT('Anterior-TXT'!A2270,77),1),"")</f>
        <v/>
      </c>
      <c r="E2249" s="13" t="str">
        <f>IF('Anterior-TXT'!A2270&lt;&gt;"",IF(MOD(VALUE(LEFT(A2249,1)),2)=1,IF(D2249="D",C2249,-C2249),IF(D2249="C",C2249,-C2249)),"")</f>
        <v/>
      </c>
    </row>
    <row r="2250" spans="1:5" x14ac:dyDescent="0.2">
      <c r="A2250" s="11" t="str">
        <f>IF('Anterior-TXT'!A2271&lt;&gt;"",LEFT('Anterior-TXT'!A2271,15),"")</f>
        <v/>
      </c>
      <c r="B2250" s="11" t="str">
        <f>IF('Anterior-TXT'!A2271&lt;&gt;"",RIGHT(LEFT('Anterior-TXT'!A2271,51),34),"")</f>
        <v/>
      </c>
      <c r="C2250" s="12" t="str">
        <f>IF('Anterior-TXT'!A2271&lt;&gt;"",VALUE(RIGHT(LEFT('Anterior-TXT'!A2271,75),23)),"")</f>
        <v/>
      </c>
      <c r="D2250" s="11" t="str">
        <f>IF('Anterior-TXT'!A2271&lt;&gt;"",RIGHT(LEFT('Anterior-TXT'!A2271,77),1),"")</f>
        <v/>
      </c>
      <c r="E2250" s="13" t="str">
        <f>IF('Anterior-TXT'!A2271&lt;&gt;"",IF(MOD(VALUE(LEFT(A2250,1)),2)=1,IF(D2250="D",C2250,-C2250),IF(D2250="C",C2250,-C2250)),"")</f>
        <v/>
      </c>
    </row>
    <row r="2251" spans="1:5" x14ac:dyDescent="0.2">
      <c r="A2251" s="11" t="str">
        <f>IF('Anterior-TXT'!A2272&lt;&gt;"",LEFT('Anterior-TXT'!A2272,15),"")</f>
        <v/>
      </c>
      <c r="B2251" s="11" t="str">
        <f>IF('Anterior-TXT'!A2272&lt;&gt;"",RIGHT(LEFT('Anterior-TXT'!A2272,51),34),"")</f>
        <v/>
      </c>
      <c r="C2251" s="12" t="str">
        <f>IF('Anterior-TXT'!A2272&lt;&gt;"",VALUE(RIGHT(LEFT('Anterior-TXT'!A2272,75),23)),"")</f>
        <v/>
      </c>
      <c r="D2251" s="11" t="str">
        <f>IF('Anterior-TXT'!A2272&lt;&gt;"",RIGHT(LEFT('Anterior-TXT'!A2272,77),1),"")</f>
        <v/>
      </c>
      <c r="E2251" s="13" t="str">
        <f>IF('Anterior-TXT'!A2272&lt;&gt;"",IF(MOD(VALUE(LEFT(A2251,1)),2)=1,IF(D2251="D",C2251,-C2251),IF(D2251="C",C2251,-C2251)),"")</f>
        <v/>
      </c>
    </row>
    <row r="2252" spans="1:5" x14ac:dyDescent="0.2">
      <c r="A2252" s="11" t="str">
        <f>IF('Anterior-TXT'!A2273&lt;&gt;"",LEFT('Anterior-TXT'!A2273,15),"")</f>
        <v/>
      </c>
      <c r="B2252" s="11" t="str">
        <f>IF('Anterior-TXT'!A2273&lt;&gt;"",RIGHT(LEFT('Anterior-TXT'!A2273,51),34),"")</f>
        <v/>
      </c>
      <c r="C2252" s="12" t="str">
        <f>IF('Anterior-TXT'!A2273&lt;&gt;"",VALUE(RIGHT(LEFT('Anterior-TXT'!A2273,75),23)),"")</f>
        <v/>
      </c>
      <c r="D2252" s="11" t="str">
        <f>IF('Anterior-TXT'!A2273&lt;&gt;"",RIGHT(LEFT('Anterior-TXT'!A2273,77),1),"")</f>
        <v/>
      </c>
      <c r="E2252" s="13" t="str">
        <f>IF('Anterior-TXT'!A2273&lt;&gt;"",IF(MOD(VALUE(LEFT(A2252,1)),2)=1,IF(D2252="D",C2252,-C2252),IF(D2252="C",C2252,-C2252)),"")</f>
        <v/>
      </c>
    </row>
    <row r="2253" spans="1:5" x14ac:dyDescent="0.2">
      <c r="A2253" s="11" t="str">
        <f>IF('Anterior-TXT'!A2274&lt;&gt;"",LEFT('Anterior-TXT'!A2274,15),"")</f>
        <v/>
      </c>
      <c r="B2253" s="11" t="str">
        <f>IF('Anterior-TXT'!A2274&lt;&gt;"",RIGHT(LEFT('Anterior-TXT'!A2274,51),34),"")</f>
        <v/>
      </c>
      <c r="C2253" s="12" t="str">
        <f>IF('Anterior-TXT'!A2274&lt;&gt;"",VALUE(RIGHT(LEFT('Anterior-TXT'!A2274,75),23)),"")</f>
        <v/>
      </c>
      <c r="D2253" s="11" t="str">
        <f>IF('Anterior-TXT'!A2274&lt;&gt;"",RIGHT(LEFT('Anterior-TXT'!A2274,77),1),"")</f>
        <v/>
      </c>
      <c r="E2253" s="13" t="str">
        <f>IF('Anterior-TXT'!A2274&lt;&gt;"",IF(MOD(VALUE(LEFT(A2253,1)),2)=1,IF(D2253="D",C2253,-C2253),IF(D2253="C",C2253,-C2253)),"")</f>
        <v/>
      </c>
    </row>
    <row r="2254" spans="1:5" x14ac:dyDescent="0.2">
      <c r="A2254" s="11" t="str">
        <f>IF('Anterior-TXT'!A2275&lt;&gt;"",LEFT('Anterior-TXT'!A2275,15),"")</f>
        <v/>
      </c>
      <c r="B2254" s="11" t="str">
        <f>IF('Anterior-TXT'!A2275&lt;&gt;"",RIGHT(LEFT('Anterior-TXT'!A2275,51),34),"")</f>
        <v/>
      </c>
      <c r="C2254" s="12" t="str">
        <f>IF('Anterior-TXT'!A2275&lt;&gt;"",VALUE(RIGHT(LEFT('Anterior-TXT'!A2275,75),23)),"")</f>
        <v/>
      </c>
      <c r="D2254" s="11" t="str">
        <f>IF('Anterior-TXT'!A2275&lt;&gt;"",RIGHT(LEFT('Anterior-TXT'!A2275,77),1),"")</f>
        <v/>
      </c>
      <c r="E2254" s="13" t="str">
        <f>IF('Anterior-TXT'!A2275&lt;&gt;"",IF(MOD(VALUE(LEFT(A2254,1)),2)=1,IF(D2254="D",C2254,-C2254),IF(D2254="C",C2254,-C2254)),"")</f>
        <v/>
      </c>
    </row>
    <row r="2255" spans="1:5" x14ac:dyDescent="0.2">
      <c r="A2255" s="11" t="str">
        <f>IF('Anterior-TXT'!A2276&lt;&gt;"",LEFT('Anterior-TXT'!A2276,15),"")</f>
        <v/>
      </c>
      <c r="B2255" s="11" t="str">
        <f>IF('Anterior-TXT'!A2276&lt;&gt;"",RIGHT(LEFT('Anterior-TXT'!A2276,51),34),"")</f>
        <v/>
      </c>
      <c r="C2255" s="12" t="str">
        <f>IF('Anterior-TXT'!A2276&lt;&gt;"",VALUE(RIGHT(LEFT('Anterior-TXT'!A2276,75),23)),"")</f>
        <v/>
      </c>
      <c r="D2255" s="11" t="str">
        <f>IF('Anterior-TXT'!A2276&lt;&gt;"",RIGHT(LEFT('Anterior-TXT'!A2276,77),1),"")</f>
        <v/>
      </c>
      <c r="E2255" s="13" t="str">
        <f>IF('Anterior-TXT'!A2276&lt;&gt;"",IF(MOD(VALUE(LEFT(A2255,1)),2)=1,IF(D2255="D",C2255,-C2255),IF(D2255="C",C2255,-C2255)),"")</f>
        <v/>
      </c>
    </row>
    <row r="2256" spans="1:5" x14ac:dyDescent="0.2">
      <c r="A2256" s="11" t="str">
        <f>IF('Anterior-TXT'!A2277&lt;&gt;"",LEFT('Anterior-TXT'!A2277,15),"")</f>
        <v/>
      </c>
      <c r="B2256" s="11" t="str">
        <f>IF('Anterior-TXT'!A2277&lt;&gt;"",RIGHT(LEFT('Anterior-TXT'!A2277,51),34),"")</f>
        <v/>
      </c>
      <c r="C2256" s="12" t="str">
        <f>IF('Anterior-TXT'!A2277&lt;&gt;"",VALUE(RIGHT(LEFT('Anterior-TXT'!A2277,75),23)),"")</f>
        <v/>
      </c>
      <c r="D2256" s="11" t="str">
        <f>IF('Anterior-TXT'!A2277&lt;&gt;"",RIGHT(LEFT('Anterior-TXT'!A2277,77),1),"")</f>
        <v/>
      </c>
      <c r="E2256" s="13" t="str">
        <f>IF('Anterior-TXT'!A2277&lt;&gt;"",IF(MOD(VALUE(LEFT(A2256,1)),2)=1,IF(D2256="D",C2256,-C2256),IF(D2256="C",C2256,-C2256)),"")</f>
        <v/>
      </c>
    </row>
    <row r="2257" spans="1:5" x14ac:dyDescent="0.2">
      <c r="A2257" s="11" t="str">
        <f>IF('Anterior-TXT'!A2278&lt;&gt;"",LEFT('Anterior-TXT'!A2278,15),"")</f>
        <v/>
      </c>
      <c r="B2257" s="11" t="str">
        <f>IF('Anterior-TXT'!A2278&lt;&gt;"",RIGHT(LEFT('Anterior-TXT'!A2278,51),34),"")</f>
        <v/>
      </c>
      <c r="C2257" s="12" t="str">
        <f>IF('Anterior-TXT'!A2278&lt;&gt;"",VALUE(RIGHT(LEFT('Anterior-TXT'!A2278,75),23)),"")</f>
        <v/>
      </c>
      <c r="D2257" s="11" t="str">
        <f>IF('Anterior-TXT'!A2278&lt;&gt;"",RIGHT(LEFT('Anterior-TXT'!A2278,77),1),"")</f>
        <v/>
      </c>
      <c r="E2257" s="13" t="str">
        <f>IF('Anterior-TXT'!A2278&lt;&gt;"",IF(MOD(VALUE(LEFT(A2257,1)),2)=1,IF(D2257="D",C2257,-C2257),IF(D2257="C",C2257,-C2257)),"")</f>
        <v/>
      </c>
    </row>
    <row r="2258" spans="1:5" x14ac:dyDescent="0.2">
      <c r="A2258" s="11" t="str">
        <f>IF('Anterior-TXT'!A2279&lt;&gt;"",LEFT('Anterior-TXT'!A2279,15),"")</f>
        <v/>
      </c>
      <c r="B2258" s="11" t="str">
        <f>IF('Anterior-TXT'!A2279&lt;&gt;"",RIGHT(LEFT('Anterior-TXT'!A2279,51),34),"")</f>
        <v/>
      </c>
      <c r="C2258" s="12" t="str">
        <f>IF('Anterior-TXT'!A2279&lt;&gt;"",VALUE(RIGHT(LEFT('Anterior-TXT'!A2279,75),23)),"")</f>
        <v/>
      </c>
      <c r="D2258" s="11" t="str">
        <f>IF('Anterior-TXT'!A2279&lt;&gt;"",RIGHT(LEFT('Anterior-TXT'!A2279,77),1),"")</f>
        <v/>
      </c>
      <c r="E2258" s="13" t="str">
        <f>IF('Anterior-TXT'!A2279&lt;&gt;"",IF(MOD(VALUE(LEFT(A2258,1)),2)=1,IF(D2258="D",C2258,-C2258),IF(D2258="C",C2258,-C2258)),"")</f>
        <v/>
      </c>
    </row>
    <row r="2259" spans="1:5" x14ac:dyDescent="0.2">
      <c r="A2259" s="11" t="str">
        <f>IF('Anterior-TXT'!A2280&lt;&gt;"",LEFT('Anterior-TXT'!A2280,15),"")</f>
        <v/>
      </c>
      <c r="B2259" s="11" t="str">
        <f>IF('Anterior-TXT'!A2280&lt;&gt;"",RIGHT(LEFT('Anterior-TXT'!A2280,51),34),"")</f>
        <v/>
      </c>
      <c r="C2259" s="12" t="str">
        <f>IF('Anterior-TXT'!A2280&lt;&gt;"",VALUE(RIGHT(LEFT('Anterior-TXT'!A2280,75),23)),"")</f>
        <v/>
      </c>
      <c r="D2259" s="11" t="str">
        <f>IF('Anterior-TXT'!A2280&lt;&gt;"",RIGHT(LEFT('Anterior-TXT'!A2280,77),1),"")</f>
        <v/>
      </c>
      <c r="E2259" s="13" t="str">
        <f>IF('Anterior-TXT'!A2280&lt;&gt;"",IF(MOD(VALUE(LEFT(A2259,1)),2)=1,IF(D2259="D",C2259,-C2259),IF(D2259="C",C2259,-C2259)),"")</f>
        <v/>
      </c>
    </row>
    <row r="2260" spans="1:5" x14ac:dyDescent="0.2">
      <c r="A2260" s="11" t="str">
        <f>IF('Anterior-TXT'!A2281&lt;&gt;"",LEFT('Anterior-TXT'!A2281,15),"")</f>
        <v/>
      </c>
      <c r="B2260" s="11" t="str">
        <f>IF('Anterior-TXT'!A2281&lt;&gt;"",RIGHT(LEFT('Anterior-TXT'!A2281,51),34),"")</f>
        <v/>
      </c>
      <c r="C2260" s="12" t="str">
        <f>IF('Anterior-TXT'!A2281&lt;&gt;"",VALUE(RIGHT(LEFT('Anterior-TXT'!A2281,75),23)),"")</f>
        <v/>
      </c>
      <c r="D2260" s="11" t="str">
        <f>IF('Anterior-TXT'!A2281&lt;&gt;"",RIGHT(LEFT('Anterior-TXT'!A2281,77),1),"")</f>
        <v/>
      </c>
      <c r="E2260" s="13" t="str">
        <f>IF('Anterior-TXT'!A2281&lt;&gt;"",IF(MOD(VALUE(LEFT(A2260,1)),2)=1,IF(D2260="D",C2260,-C2260),IF(D2260="C",C2260,-C2260)),"")</f>
        <v/>
      </c>
    </row>
    <row r="2261" spans="1:5" x14ac:dyDescent="0.2">
      <c r="A2261" s="11" t="str">
        <f>IF('Anterior-TXT'!A2282&lt;&gt;"",LEFT('Anterior-TXT'!A2282,15),"")</f>
        <v/>
      </c>
      <c r="B2261" s="11" t="str">
        <f>IF('Anterior-TXT'!A2282&lt;&gt;"",RIGHT(LEFT('Anterior-TXT'!A2282,51),34),"")</f>
        <v/>
      </c>
      <c r="C2261" s="12" t="str">
        <f>IF('Anterior-TXT'!A2282&lt;&gt;"",VALUE(RIGHT(LEFT('Anterior-TXT'!A2282,75),23)),"")</f>
        <v/>
      </c>
      <c r="D2261" s="11" t="str">
        <f>IF('Anterior-TXT'!A2282&lt;&gt;"",RIGHT(LEFT('Anterior-TXT'!A2282,77),1),"")</f>
        <v/>
      </c>
      <c r="E2261" s="13" t="str">
        <f>IF('Anterior-TXT'!A2282&lt;&gt;"",IF(MOD(VALUE(LEFT(A2261,1)),2)=1,IF(D2261="D",C2261,-C2261),IF(D2261="C",C2261,-C2261)),"")</f>
        <v/>
      </c>
    </row>
    <row r="2262" spans="1:5" x14ac:dyDescent="0.2">
      <c r="A2262" s="11" t="str">
        <f>IF('Anterior-TXT'!A2283&lt;&gt;"",LEFT('Anterior-TXT'!A2283,15),"")</f>
        <v/>
      </c>
      <c r="B2262" s="11" t="str">
        <f>IF('Anterior-TXT'!A2283&lt;&gt;"",RIGHT(LEFT('Anterior-TXT'!A2283,51),34),"")</f>
        <v/>
      </c>
      <c r="C2262" s="12" t="str">
        <f>IF('Anterior-TXT'!A2283&lt;&gt;"",VALUE(RIGHT(LEFT('Anterior-TXT'!A2283,75),23)),"")</f>
        <v/>
      </c>
      <c r="D2262" s="11" t="str">
        <f>IF('Anterior-TXT'!A2283&lt;&gt;"",RIGHT(LEFT('Anterior-TXT'!A2283,77),1),"")</f>
        <v/>
      </c>
      <c r="E2262" s="13" t="str">
        <f>IF('Anterior-TXT'!A2283&lt;&gt;"",IF(MOD(VALUE(LEFT(A2262,1)),2)=1,IF(D2262="D",C2262,-C2262),IF(D2262="C",C2262,-C2262)),"")</f>
        <v/>
      </c>
    </row>
    <row r="2263" spans="1:5" x14ac:dyDescent="0.2">
      <c r="A2263" s="11" t="str">
        <f>IF('Anterior-TXT'!A2284&lt;&gt;"",LEFT('Anterior-TXT'!A2284,15),"")</f>
        <v/>
      </c>
      <c r="B2263" s="11" t="str">
        <f>IF('Anterior-TXT'!A2284&lt;&gt;"",RIGHT(LEFT('Anterior-TXT'!A2284,51),34),"")</f>
        <v/>
      </c>
      <c r="C2263" s="12" t="str">
        <f>IF('Anterior-TXT'!A2284&lt;&gt;"",VALUE(RIGHT(LEFT('Anterior-TXT'!A2284,75),23)),"")</f>
        <v/>
      </c>
      <c r="D2263" s="11" t="str">
        <f>IF('Anterior-TXT'!A2284&lt;&gt;"",RIGHT(LEFT('Anterior-TXT'!A2284,77),1),"")</f>
        <v/>
      </c>
      <c r="E2263" s="13" t="str">
        <f>IF('Anterior-TXT'!A2284&lt;&gt;"",IF(MOD(VALUE(LEFT(A2263,1)),2)=1,IF(D2263="D",C2263,-C2263),IF(D2263="C",C2263,-C2263)),"")</f>
        <v/>
      </c>
    </row>
    <row r="2264" spans="1:5" x14ac:dyDescent="0.2">
      <c r="A2264" s="11" t="str">
        <f>IF('Anterior-TXT'!A2285&lt;&gt;"",LEFT('Anterior-TXT'!A2285,15),"")</f>
        <v/>
      </c>
      <c r="B2264" s="11" t="str">
        <f>IF('Anterior-TXT'!A2285&lt;&gt;"",RIGHT(LEFT('Anterior-TXT'!A2285,51),34),"")</f>
        <v/>
      </c>
      <c r="C2264" s="12" t="str">
        <f>IF('Anterior-TXT'!A2285&lt;&gt;"",VALUE(RIGHT(LEFT('Anterior-TXT'!A2285,75),23)),"")</f>
        <v/>
      </c>
      <c r="D2264" s="11" t="str">
        <f>IF('Anterior-TXT'!A2285&lt;&gt;"",RIGHT(LEFT('Anterior-TXT'!A2285,77),1),"")</f>
        <v/>
      </c>
      <c r="E2264" s="13" t="str">
        <f>IF('Anterior-TXT'!A2285&lt;&gt;"",IF(MOD(VALUE(LEFT(A2264,1)),2)=1,IF(D2264="D",C2264,-C2264),IF(D2264="C",C2264,-C2264)),"")</f>
        <v/>
      </c>
    </row>
    <row r="2265" spans="1:5" x14ac:dyDescent="0.2">
      <c r="A2265" s="11" t="str">
        <f>IF('Anterior-TXT'!A2286&lt;&gt;"",LEFT('Anterior-TXT'!A2286,15),"")</f>
        <v/>
      </c>
      <c r="B2265" s="11" t="str">
        <f>IF('Anterior-TXT'!A2286&lt;&gt;"",RIGHT(LEFT('Anterior-TXT'!A2286,51),34),"")</f>
        <v/>
      </c>
      <c r="C2265" s="12" t="str">
        <f>IF('Anterior-TXT'!A2286&lt;&gt;"",VALUE(RIGHT(LEFT('Anterior-TXT'!A2286,75),23)),"")</f>
        <v/>
      </c>
      <c r="D2265" s="11" t="str">
        <f>IF('Anterior-TXT'!A2286&lt;&gt;"",RIGHT(LEFT('Anterior-TXT'!A2286,77),1),"")</f>
        <v/>
      </c>
      <c r="E2265" s="13" t="str">
        <f>IF('Anterior-TXT'!A2286&lt;&gt;"",IF(MOD(VALUE(LEFT(A2265,1)),2)=1,IF(D2265="D",C2265,-C2265),IF(D2265="C",C2265,-C2265)),"")</f>
        <v/>
      </c>
    </row>
    <row r="2266" spans="1:5" x14ac:dyDescent="0.2">
      <c r="A2266" s="11" t="str">
        <f>IF('Anterior-TXT'!A2287&lt;&gt;"",LEFT('Anterior-TXT'!A2287,15),"")</f>
        <v/>
      </c>
      <c r="B2266" s="11" t="str">
        <f>IF('Anterior-TXT'!A2287&lt;&gt;"",RIGHT(LEFT('Anterior-TXT'!A2287,51),34),"")</f>
        <v/>
      </c>
      <c r="C2266" s="12" t="str">
        <f>IF('Anterior-TXT'!A2287&lt;&gt;"",VALUE(RIGHT(LEFT('Anterior-TXT'!A2287,75),23)),"")</f>
        <v/>
      </c>
      <c r="D2266" s="11" t="str">
        <f>IF('Anterior-TXT'!A2287&lt;&gt;"",RIGHT(LEFT('Anterior-TXT'!A2287,77),1),"")</f>
        <v/>
      </c>
      <c r="E2266" s="13" t="str">
        <f>IF('Anterior-TXT'!A2287&lt;&gt;"",IF(MOD(VALUE(LEFT(A2266,1)),2)=1,IF(D2266="D",C2266,-C2266),IF(D2266="C",C2266,-C2266)),"")</f>
        <v/>
      </c>
    </row>
    <row r="2267" spans="1:5" x14ac:dyDescent="0.2">
      <c r="A2267" s="11" t="str">
        <f>IF('Anterior-TXT'!A2288&lt;&gt;"",LEFT('Anterior-TXT'!A2288,15),"")</f>
        <v/>
      </c>
      <c r="B2267" s="11" t="str">
        <f>IF('Anterior-TXT'!A2288&lt;&gt;"",RIGHT(LEFT('Anterior-TXT'!A2288,51),34),"")</f>
        <v/>
      </c>
      <c r="C2267" s="12" t="str">
        <f>IF('Anterior-TXT'!A2288&lt;&gt;"",VALUE(RIGHT(LEFT('Anterior-TXT'!A2288,75),23)),"")</f>
        <v/>
      </c>
      <c r="D2267" s="11" t="str">
        <f>IF('Anterior-TXT'!A2288&lt;&gt;"",RIGHT(LEFT('Anterior-TXT'!A2288,77),1),"")</f>
        <v/>
      </c>
      <c r="E2267" s="13" t="str">
        <f>IF('Anterior-TXT'!A2288&lt;&gt;"",IF(MOD(VALUE(LEFT(A2267,1)),2)=1,IF(D2267="D",C2267,-C2267),IF(D2267="C",C2267,-C2267)),"")</f>
        <v/>
      </c>
    </row>
    <row r="2268" spans="1:5" x14ac:dyDescent="0.2">
      <c r="A2268" s="11" t="str">
        <f>IF('Anterior-TXT'!A2289&lt;&gt;"",LEFT('Anterior-TXT'!A2289,15),"")</f>
        <v/>
      </c>
      <c r="B2268" s="11" t="str">
        <f>IF('Anterior-TXT'!A2289&lt;&gt;"",RIGHT(LEFT('Anterior-TXT'!A2289,51),34),"")</f>
        <v/>
      </c>
      <c r="C2268" s="12" t="str">
        <f>IF('Anterior-TXT'!A2289&lt;&gt;"",VALUE(RIGHT(LEFT('Anterior-TXT'!A2289,75),23)),"")</f>
        <v/>
      </c>
      <c r="D2268" s="11" t="str">
        <f>IF('Anterior-TXT'!A2289&lt;&gt;"",RIGHT(LEFT('Anterior-TXT'!A2289,77),1),"")</f>
        <v/>
      </c>
      <c r="E2268" s="13" t="str">
        <f>IF('Anterior-TXT'!A2289&lt;&gt;"",IF(MOD(VALUE(LEFT(A2268,1)),2)=1,IF(D2268="D",C2268,-C2268),IF(D2268="C",C2268,-C2268)),"")</f>
        <v/>
      </c>
    </row>
    <row r="2269" spans="1:5" x14ac:dyDescent="0.2">
      <c r="A2269" s="11" t="str">
        <f>IF('Anterior-TXT'!A2290&lt;&gt;"",LEFT('Anterior-TXT'!A2290,15),"")</f>
        <v/>
      </c>
      <c r="B2269" s="11" t="str">
        <f>IF('Anterior-TXT'!A2290&lt;&gt;"",RIGHT(LEFT('Anterior-TXT'!A2290,51),34),"")</f>
        <v/>
      </c>
      <c r="C2269" s="12" t="str">
        <f>IF('Anterior-TXT'!A2290&lt;&gt;"",VALUE(RIGHT(LEFT('Anterior-TXT'!A2290,75),23)),"")</f>
        <v/>
      </c>
      <c r="D2269" s="11" t="str">
        <f>IF('Anterior-TXT'!A2290&lt;&gt;"",RIGHT(LEFT('Anterior-TXT'!A2290,77),1),"")</f>
        <v/>
      </c>
      <c r="E2269" s="13" t="str">
        <f>IF('Anterior-TXT'!A2290&lt;&gt;"",IF(MOD(VALUE(LEFT(A2269,1)),2)=1,IF(D2269="D",C2269,-C2269),IF(D2269="C",C2269,-C2269)),"")</f>
        <v/>
      </c>
    </row>
    <row r="2270" spans="1:5" x14ac:dyDescent="0.2">
      <c r="A2270" s="11" t="str">
        <f>IF('Anterior-TXT'!A2291&lt;&gt;"",LEFT('Anterior-TXT'!A2291,15),"")</f>
        <v/>
      </c>
      <c r="B2270" s="11" t="str">
        <f>IF('Anterior-TXT'!A2291&lt;&gt;"",RIGHT(LEFT('Anterior-TXT'!A2291,51),34),"")</f>
        <v/>
      </c>
      <c r="C2270" s="12" t="str">
        <f>IF('Anterior-TXT'!A2291&lt;&gt;"",VALUE(RIGHT(LEFT('Anterior-TXT'!A2291,75),23)),"")</f>
        <v/>
      </c>
      <c r="D2270" s="11" t="str">
        <f>IF('Anterior-TXT'!A2291&lt;&gt;"",RIGHT(LEFT('Anterior-TXT'!A2291,77),1),"")</f>
        <v/>
      </c>
      <c r="E2270" s="13" t="str">
        <f>IF('Anterior-TXT'!A2291&lt;&gt;"",IF(MOD(VALUE(LEFT(A2270,1)),2)=1,IF(D2270="D",C2270,-C2270),IF(D2270="C",C2270,-C2270)),"")</f>
        <v/>
      </c>
    </row>
    <row r="2271" spans="1:5" x14ac:dyDescent="0.2">
      <c r="A2271" s="11" t="str">
        <f>IF('Anterior-TXT'!A2292&lt;&gt;"",LEFT('Anterior-TXT'!A2292,15),"")</f>
        <v/>
      </c>
      <c r="B2271" s="11" t="str">
        <f>IF('Anterior-TXT'!A2292&lt;&gt;"",RIGHT(LEFT('Anterior-TXT'!A2292,51),34),"")</f>
        <v/>
      </c>
      <c r="C2271" s="12" t="str">
        <f>IF('Anterior-TXT'!A2292&lt;&gt;"",VALUE(RIGHT(LEFT('Anterior-TXT'!A2292,75),23)),"")</f>
        <v/>
      </c>
      <c r="D2271" s="11" t="str">
        <f>IF('Anterior-TXT'!A2292&lt;&gt;"",RIGHT(LEFT('Anterior-TXT'!A2292,77),1),"")</f>
        <v/>
      </c>
      <c r="E2271" s="13" t="str">
        <f>IF('Anterior-TXT'!A2292&lt;&gt;"",IF(MOD(VALUE(LEFT(A2271,1)),2)=1,IF(D2271="D",C2271,-C2271),IF(D2271="C",C2271,-C2271)),"")</f>
        <v/>
      </c>
    </row>
    <row r="2272" spans="1:5" x14ac:dyDescent="0.2">
      <c r="A2272" s="11" t="str">
        <f>IF('Anterior-TXT'!A2293&lt;&gt;"",LEFT('Anterior-TXT'!A2293,15),"")</f>
        <v/>
      </c>
      <c r="B2272" s="11" t="str">
        <f>IF('Anterior-TXT'!A2293&lt;&gt;"",RIGHT(LEFT('Anterior-TXT'!A2293,51),34),"")</f>
        <v/>
      </c>
      <c r="C2272" s="12" t="str">
        <f>IF('Anterior-TXT'!A2293&lt;&gt;"",VALUE(RIGHT(LEFT('Anterior-TXT'!A2293,75),23)),"")</f>
        <v/>
      </c>
      <c r="D2272" s="11" t="str">
        <f>IF('Anterior-TXT'!A2293&lt;&gt;"",RIGHT(LEFT('Anterior-TXT'!A2293,77),1),"")</f>
        <v/>
      </c>
      <c r="E2272" s="13" t="str">
        <f>IF('Anterior-TXT'!A2293&lt;&gt;"",IF(MOD(VALUE(LEFT(A2272,1)),2)=1,IF(D2272="D",C2272,-C2272),IF(D2272="C",C2272,-C2272)),"")</f>
        <v/>
      </c>
    </row>
    <row r="2273" spans="1:5" x14ac:dyDescent="0.2">
      <c r="A2273" s="11" t="str">
        <f>IF('Anterior-TXT'!A2294&lt;&gt;"",LEFT('Anterior-TXT'!A2294,15),"")</f>
        <v/>
      </c>
      <c r="B2273" s="11" t="str">
        <f>IF('Anterior-TXT'!A2294&lt;&gt;"",RIGHT(LEFT('Anterior-TXT'!A2294,51),34),"")</f>
        <v/>
      </c>
      <c r="C2273" s="12" t="str">
        <f>IF('Anterior-TXT'!A2294&lt;&gt;"",VALUE(RIGHT(LEFT('Anterior-TXT'!A2294,75),23)),"")</f>
        <v/>
      </c>
      <c r="D2273" s="11" t="str">
        <f>IF('Anterior-TXT'!A2294&lt;&gt;"",RIGHT(LEFT('Anterior-TXT'!A2294,77),1),"")</f>
        <v/>
      </c>
      <c r="E2273" s="13" t="str">
        <f>IF('Anterior-TXT'!A2294&lt;&gt;"",IF(MOD(VALUE(LEFT(A2273,1)),2)=1,IF(D2273="D",C2273,-C2273),IF(D2273="C",C2273,-C2273)),"")</f>
        <v/>
      </c>
    </row>
    <row r="2274" spans="1:5" x14ac:dyDescent="0.2">
      <c r="A2274" s="11" t="str">
        <f>IF('Anterior-TXT'!A2295&lt;&gt;"",LEFT('Anterior-TXT'!A2295,15),"")</f>
        <v/>
      </c>
      <c r="B2274" s="11" t="str">
        <f>IF('Anterior-TXT'!A2295&lt;&gt;"",RIGHT(LEFT('Anterior-TXT'!A2295,51),34),"")</f>
        <v/>
      </c>
      <c r="C2274" s="12" t="str">
        <f>IF('Anterior-TXT'!A2295&lt;&gt;"",VALUE(RIGHT(LEFT('Anterior-TXT'!A2295,75),23)),"")</f>
        <v/>
      </c>
      <c r="D2274" s="11" t="str">
        <f>IF('Anterior-TXT'!A2295&lt;&gt;"",RIGHT(LEFT('Anterior-TXT'!A2295,77),1),"")</f>
        <v/>
      </c>
      <c r="E2274" s="13" t="str">
        <f>IF('Anterior-TXT'!A2295&lt;&gt;"",IF(MOD(VALUE(LEFT(A2274,1)),2)=1,IF(D2274="D",C2274,-C2274),IF(D2274="C",C2274,-C2274)),"")</f>
        <v/>
      </c>
    </row>
    <row r="2275" spans="1:5" x14ac:dyDescent="0.2">
      <c r="A2275" s="11" t="str">
        <f>IF('Anterior-TXT'!A2296&lt;&gt;"",LEFT('Anterior-TXT'!A2296,15),"")</f>
        <v/>
      </c>
      <c r="B2275" s="11" t="str">
        <f>IF('Anterior-TXT'!A2296&lt;&gt;"",RIGHT(LEFT('Anterior-TXT'!A2296,51),34),"")</f>
        <v/>
      </c>
      <c r="C2275" s="12" t="str">
        <f>IF('Anterior-TXT'!A2296&lt;&gt;"",VALUE(RIGHT(LEFT('Anterior-TXT'!A2296,75),23)),"")</f>
        <v/>
      </c>
      <c r="D2275" s="11" t="str">
        <f>IF('Anterior-TXT'!A2296&lt;&gt;"",RIGHT(LEFT('Anterior-TXT'!A2296,77),1),"")</f>
        <v/>
      </c>
      <c r="E2275" s="13" t="str">
        <f>IF('Anterior-TXT'!A2296&lt;&gt;"",IF(MOD(VALUE(LEFT(A2275,1)),2)=1,IF(D2275="D",C2275,-C2275),IF(D2275="C",C2275,-C2275)),"")</f>
        <v/>
      </c>
    </row>
    <row r="2276" spans="1:5" x14ac:dyDescent="0.2">
      <c r="A2276" s="11" t="str">
        <f>IF('Anterior-TXT'!A2297&lt;&gt;"",LEFT('Anterior-TXT'!A2297,15),"")</f>
        <v/>
      </c>
      <c r="B2276" s="11" t="str">
        <f>IF('Anterior-TXT'!A2297&lt;&gt;"",RIGHT(LEFT('Anterior-TXT'!A2297,51),34),"")</f>
        <v/>
      </c>
      <c r="C2276" s="12" t="str">
        <f>IF('Anterior-TXT'!A2297&lt;&gt;"",VALUE(RIGHT(LEFT('Anterior-TXT'!A2297,75),23)),"")</f>
        <v/>
      </c>
      <c r="D2276" s="11" t="str">
        <f>IF('Anterior-TXT'!A2297&lt;&gt;"",RIGHT(LEFT('Anterior-TXT'!A2297,77),1),"")</f>
        <v/>
      </c>
      <c r="E2276" s="13" t="str">
        <f>IF('Anterior-TXT'!A2297&lt;&gt;"",IF(MOD(VALUE(LEFT(A2276,1)),2)=1,IF(D2276="D",C2276,-C2276),IF(D2276="C",C2276,-C2276)),"")</f>
        <v/>
      </c>
    </row>
    <row r="2277" spans="1:5" x14ac:dyDescent="0.2">
      <c r="A2277" s="11" t="str">
        <f>IF('Anterior-TXT'!A2298&lt;&gt;"",LEFT('Anterior-TXT'!A2298,15),"")</f>
        <v/>
      </c>
      <c r="B2277" s="11" t="str">
        <f>IF('Anterior-TXT'!A2298&lt;&gt;"",RIGHT(LEFT('Anterior-TXT'!A2298,51),34),"")</f>
        <v/>
      </c>
      <c r="C2277" s="12" t="str">
        <f>IF('Anterior-TXT'!A2298&lt;&gt;"",VALUE(RIGHT(LEFT('Anterior-TXT'!A2298,75),23)),"")</f>
        <v/>
      </c>
      <c r="D2277" s="11" t="str">
        <f>IF('Anterior-TXT'!A2298&lt;&gt;"",RIGHT(LEFT('Anterior-TXT'!A2298,77),1),"")</f>
        <v/>
      </c>
      <c r="E2277" s="13" t="str">
        <f>IF('Anterior-TXT'!A2298&lt;&gt;"",IF(MOD(VALUE(LEFT(A2277,1)),2)=1,IF(D2277="D",C2277,-C2277),IF(D2277="C",C2277,-C2277)),"")</f>
        <v/>
      </c>
    </row>
    <row r="2278" spans="1:5" x14ac:dyDescent="0.2">
      <c r="A2278" s="11" t="str">
        <f>IF('Anterior-TXT'!A2299&lt;&gt;"",LEFT('Anterior-TXT'!A2299,15),"")</f>
        <v/>
      </c>
      <c r="B2278" s="11" t="str">
        <f>IF('Anterior-TXT'!A2299&lt;&gt;"",RIGHT(LEFT('Anterior-TXT'!A2299,51),34),"")</f>
        <v/>
      </c>
      <c r="C2278" s="12" t="str">
        <f>IF('Anterior-TXT'!A2299&lt;&gt;"",VALUE(RIGHT(LEFT('Anterior-TXT'!A2299,75),23)),"")</f>
        <v/>
      </c>
      <c r="D2278" s="11" t="str">
        <f>IF('Anterior-TXT'!A2299&lt;&gt;"",RIGHT(LEFT('Anterior-TXT'!A2299,77),1),"")</f>
        <v/>
      </c>
      <c r="E2278" s="13" t="str">
        <f>IF('Anterior-TXT'!A2299&lt;&gt;"",IF(MOD(VALUE(LEFT(A2278,1)),2)=1,IF(D2278="D",C2278,-C2278),IF(D2278="C",C2278,-C2278)),"")</f>
        <v/>
      </c>
    </row>
    <row r="2279" spans="1:5" x14ac:dyDescent="0.2">
      <c r="A2279" s="11" t="str">
        <f>IF('Anterior-TXT'!A2300&lt;&gt;"",LEFT('Anterior-TXT'!A2300,15),"")</f>
        <v/>
      </c>
      <c r="B2279" s="11" t="str">
        <f>IF('Anterior-TXT'!A2300&lt;&gt;"",RIGHT(LEFT('Anterior-TXT'!A2300,51),34),"")</f>
        <v/>
      </c>
      <c r="C2279" s="12" t="str">
        <f>IF('Anterior-TXT'!A2300&lt;&gt;"",VALUE(RIGHT(LEFT('Anterior-TXT'!A2300,75),23)),"")</f>
        <v/>
      </c>
      <c r="D2279" s="11" t="str">
        <f>IF('Anterior-TXT'!A2300&lt;&gt;"",RIGHT(LEFT('Anterior-TXT'!A2300,77),1),"")</f>
        <v/>
      </c>
      <c r="E2279" s="13" t="str">
        <f>IF('Anterior-TXT'!A2300&lt;&gt;"",IF(MOD(VALUE(LEFT(A2279,1)),2)=1,IF(D2279="D",C2279,-C2279),IF(D2279="C",C2279,-C2279)),"")</f>
        <v/>
      </c>
    </row>
    <row r="2280" spans="1:5" x14ac:dyDescent="0.2">
      <c r="A2280" s="11" t="str">
        <f>IF('Anterior-TXT'!A2301&lt;&gt;"",LEFT('Anterior-TXT'!A2301,15),"")</f>
        <v/>
      </c>
      <c r="B2280" s="11" t="str">
        <f>IF('Anterior-TXT'!A2301&lt;&gt;"",RIGHT(LEFT('Anterior-TXT'!A2301,51),34),"")</f>
        <v/>
      </c>
      <c r="C2280" s="12" t="str">
        <f>IF('Anterior-TXT'!A2301&lt;&gt;"",VALUE(RIGHT(LEFT('Anterior-TXT'!A2301,75),23)),"")</f>
        <v/>
      </c>
      <c r="D2280" s="11" t="str">
        <f>IF('Anterior-TXT'!A2301&lt;&gt;"",RIGHT(LEFT('Anterior-TXT'!A2301,77),1),"")</f>
        <v/>
      </c>
      <c r="E2280" s="13" t="str">
        <f>IF('Anterior-TXT'!A2301&lt;&gt;"",IF(MOD(VALUE(LEFT(A2280,1)),2)=1,IF(D2280="D",C2280,-C2280),IF(D2280="C",C2280,-C2280)),"")</f>
        <v/>
      </c>
    </row>
    <row r="2281" spans="1:5" x14ac:dyDescent="0.2">
      <c r="A2281" s="11" t="str">
        <f>IF('Anterior-TXT'!A2302&lt;&gt;"",LEFT('Anterior-TXT'!A2302,15),"")</f>
        <v/>
      </c>
      <c r="B2281" s="11" t="str">
        <f>IF('Anterior-TXT'!A2302&lt;&gt;"",RIGHT(LEFT('Anterior-TXT'!A2302,51),34),"")</f>
        <v/>
      </c>
      <c r="C2281" s="12" t="str">
        <f>IF('Anterior-TXT'!A2302&lt;&gt;"",VALUE(RIGHT(LEFT('Anterior-TXT'!A2302,75),23)),"")</f>
        <v/>
      </c>
      <c r="D2281" s="11" t="str">
        <f>IF('Anterior-TXT'!A2302&lt;&gt;"",RIGHT(LEFT('Anterior-TXT'!A2302,77),1),"")</f>
        <v/>
      </c>
      <c r="E2281" s="13" t="str">
        <f>IF('Anterior-TXT'!A2302&lt;&gt;"",IF(MOD(VALUE(LEFT(A2281,1)),2)=1,IF(D2281="D",C2281,-C2281),IF(D2281="C",C2281,-C2281)),"")</f>
        <v/>
      </c>
    </row>
    <row r="2282" spans="1:5" x14ac:dyDescent="0.2">
      <c r="A2282" s="11" t="str">
        <f>IF('Anterior-TXT'!A2303&lt;&gt;"",LEFT('Anterior-TXT'!A2303,15),"")</f>
        <v/>
      </c>
      <c r="B2282" s="11" t="str">
        <f>IF('Anterior-TXT'!A2303&lt;&gt;"",RIGHT(LEFT('Anterior-TXT'!A2303,51),34),"")</f>
        <v/>
      </c>
      <c r="C2282" s="12" t="str">
        <f>IF('Anterior-TXT'!A2303&lt;&gt;"",VALUE(RIGHT(LEFT('Anterior-TXT'!A2303,75),23)),"")</f>
        <v/>
      </c>
      <c r="D2282" s="11" t="str">
        <f>IF('Anterior-TXT'!A2303&lt;&gt;"",RIGHT(LEFT('Anterior-TXT'!A2303,77),1),"")</f>
        <v/>
      </c>
      <c r="E2282" s="13" t="str">
        <f>IF('Anterior-TXT'!A2303&lt;&gt;"",IF(MOD(VALUE(LEFT(A2282,1)),2)=1,IF(D2282="D",C2282,-C2282),IF(D2282="C",C2282,-C2282)),"")</f>
        <v/>
      </c>
    </row>
    <row r="2283" spans="1:5" x14ac:dyDescent="0.2">
      <c r="A2283" s="11" t="str">
        <f>IF('Anterior-TXT'!A2304&lt;&gt;"",LEFT('Anterior-TXT'!A2304,15),"")</f>
        <v/>
      </c>
      <c r="B2283" s="11" t="str">
        <f>IF('Anterior-TXT'!A2304&lt;&gt;"",RIGHT(LEFT('Anterior-TXT'!A2304,51),34),"")</f>
        <v/>
      </c>
      <c r="C2283" s="12" t="str">
        <f>IF('Anterior-TXT'!A2304&lt;&gt;"",VALUE(RIGHT(LEFT('Anterior-TXT'!A2304,75),23)),"")</f>
        <v/>
      </c>
      <c r="D2283" s="11" t="str">
        <f>IF('Anterior-TXT'!A2304&lt;&gt;"",RIGHT(LEFT('Anterior-TXT'!A2304,77),1),"")</f>
        <v/>
      </c>
      <c r="E2283" s="13" t="str">
        <f>IF('Anterior-TXT'!A2304&lt;&gt;"",IF(MOD(VALUE(LEFT(A2283,1)),2)=1,IF(D2283="D",C2283,-C2283),IF(D2283="C",C2283,-C2283)),"")</f>
        <v/>
      </c>
    </row>
    <row r="2284" spans="1:5" x14ac:dyDescent="0.2">
      <c r="A2284" s="11" t="str">
        <f>IF('Anterior-TXT'!A2305&lt;&gt;"",LEFT('Anterior-TXT'!A2305,15),"")</f>
        <v/>
      </c>
      <c r="B2284" s="11" t="str">
        <f>IF('Anterior-TXT'!A2305&lt;&gt;"",RIGHT(LEFT('Anterior-TXT'!A2305,51),34),"")</f>
        <v/>
      </c>
      <c r="C2284" s="12" t="str">
        <f>IF('Anterior-TXT'!A2305&lt;&gt;"",VALUE(RIGHT(LEFT('Anterior-TXT'!A2305,75),23)),"")</f>
        <v/>
      </c>
      <c r="D2284" s="11" t="str">
        <f>IF('Anterior-TXT'!A2305&lt;&gt;"",RIGHT(LEFT('Anterior-TXT'!A2305,77),1),"")</f>
        <v/>
      </c>
      <c r="E2284" s="13" t="str">
        <f>IF('Anterior-TXT'!A2305&lt;&gt;"",IF(MOD(VALUE(LEFT(A2284,1)),2)=1,IF(D2284="D",C2284,-C2284),IF(D2284="C",C2284,-C2284)),"")</f>
        <v/>
      </c>
    </row>
    <row r="2285" spans="1:5" x14ac:dyDescent="0.2">
      <c r="A2285" s="11" t="str">
        <f>IF('Anterior-TXT'!A2306&lt;&gt;"",LEFT('Anterior-TXT'!A2306,15),"")</f>
        <v/>
      </c>
      <c r="B2285" s="11" t="str">
        <f>IF('Anterior-TXT'!A2306&lt;&gt;"",RIGHT(LEFT('Anterior-TXT'!A2306,51),34),"")</f>
        <v/>
      </c>
      <c r="C2285" s="12" t="str">
        <f>IF('Anterior-TXT'!A2306&lt;&gt;"",VALUE(RIGHT(LEFT('Anterior-TXT'!A2306,75),23)),"")</f>
        <v/>
      </c>
      <c r="D2285" s="11" t="str">
        <f>IF('Anterior-TXT'!A2306&lt;&gt;"",RIGHT(LEFT('Anterior-TXT'!A2306,77),1),"")</f>
        <v/>
      </c>
      <c r="E2285" s="13" t="str">
        <f>IF('Anterior-TXT'!A2306&lt;&gt;"",IF(MOD(VALUE(LEFT(A2285,1)),2)=1,IF(D2285="D",C2285,-C2285),IF(D2285="C",C2285,-C2285)),"")</f>
        <v/>
      </c>
    </row>
    <row r="2286" spans="1:5" x14ac:dyDescent="0.2">
      <c r="A2286" s="11" t="str">
        <f>IF('Anterior-TXT'!A2307&lt;&gt;"",LEFT('Anterior-TXT'!A2307,15),"")</f>
        <v/>
      </c>
      <c r="B2286" s="11" t="str">
        <f>IF('Anterior-TXT'!A2307&lt;&gt;"",RIGHT(LEFT('Anterior-TXT'!A2307,51),34),"")</f>
        <v/>
      </c>
      <c r="C2286" s="12" t="str">
        <f>IF('Anterior-TXT'!A2307&lt;&gt;"",VALUE(RIGHT(LEFT('Anterior-TXT'!A2307,75),23)),"")</f>
        <v/>
      </c>
      <c r="D2286" s="11" t="str">
        <f>IF('Anterior-TXT'!A2307&lt;&gt;"",RIGHT(LEFT('Anterior-TXT'!A2307,77),1),"")</f>
        <v/>
      </c>
      <c r="E2286" s="13" t="str">
        <f>IF('Anterior-TXT'!A2307&lt;&gt;"",IF(MOD(VALUE(LEFT(A2286,1)),2)=1,IF(D2286="D",C2286,-C2286),IF(D2286="C",C2286,-C2286)),"")</f>
        <v/>
      </c>
    </row>
    <row r="2287" spans="1:5" x14ac:dyDescent="0.2">
      <c r="A2287" s="11" t="str">
        <f>IF('Anterior-TXT'!A2308&lt;&gt;"",LEFT('Anterior-TXT'!A2308,15),"")</f>
        <v/>
      </c>
      <c r="B2287" s="11" t="str">
        <f>IF('Anterior-TXT'!A2308&lt;&gt;"",RIGHT(LEFT('Anterior-TXT'!A2308,51),34),"")</f>
        <v/>
      </c>
      <c r="C2287" s="12" t="str">
        <f>IF('Anterior-TXT'!A2308&lt;&gt;"",VALUE(RIGHT(LEFT('Anterior-TXT'!A2308,75),23)),"")</f>
        <v/>
      </c>
      <c r="D2287" s="11" t="str">
        <f>IF('Anterior-TXT'!A2308&lt;&gt;"",RIGHT(LEFT('Anterior-TXT'!A2308,77),1),"")</f>
        <v/>
      </c>
      <c r="E2287" s="13" t="str">
        <f>IF('Anterior-TXT'!A2308&lt;&gt;"",IF(MOD(VALUE(LEFT(A2287,1)),2)=1,IF(D2287="D",C2287,-C2287),IF(D2287="C",C2287,-C2287)),"")</f>
        <v/>
      </c>
    </row>
    <row r="2288" spans="1:5" x14ac:dyDescent="0.2">
      <c r="A2288" s="11" t="str">
        <f>IF('Anterior-TXT'!A2309&lt;&gt;"",LEFT('Anterior-TXT'!A2309,15),"")</f>
        <v/>
      </c>
      <c r="B2288" s="11" t="str">
        <f>IF('Anterior-TXT'!A2309&lt;&gt;"",RIGHT(LEFT('Anterior-TXT'!A2309,51),34),"")</f>
        <v/>
      </c>
      <c r="C2288" s="12" t="str">
        <f>IF('Anterior-TXT'!A2309&lt;&gt;"",VALUE(RIGHT(LEFT('Anterior-TXT'!A2309,75),23)),"")</f>
        <v/>
      </c>
      <c r="D2288" s="11" t="str">
        <f>IF('Anterior-TXT'!A2309&lt;&gt;"",RIGHT(LEFT('Anterior-TXT'!A2309,77),1),"")</f>
        <v/>
      </c>
      <c r="E2288" s="13" t="str">
        <f>IF('Anterior-TXT'!A2309&lt;&gt;"",IF(MOD(VALUE(LEFT(A2288,1)),2)=1,IF(D2288="D",C2288,-C2288),IF(D2288="C",C2288,-C2288)),"")</f>
        <v/>
      </c>
    </row>
    <row r="2289" spans="1:5" x14ac:dyDescent="0.2">
      <c r="A2289" s="11" t="str">
        <f>IF('Anterior-TXT'!A2310&lt;&gt;"",LEFT('Anterior-TXT'!A2310,15),"")</f>
        <v/>
      </c>
      <c r="B2289" s="11" t="str">
        <f>IF('Anterior-TXT'!A2310&lt;&gt;"",RIGHT(LEFT('Anterior-TXT'!A2310,51),34),"")</f>
        <v/>
      </c>
      <c r="C2289" s="12" t="str">
        <f>IF('Anterior-TXT'!A2310&lt;&gt;"",VALUE(RIGHT(LEFT('Anterior-TXT'!A2310,75),23)),"")</f>
        <v/>
      </c>
      <c r="D2289" s="11" t="str">
        <f>IF('Anterior-TXT'!A2310&lt;&gt;"",RIGHT(LEFT('Anterior-TXT'!A2310,77),1),"")</f>
        <v/>
      </c>
      <c r="E2289" s="13" t="str">
        <f>IF('Anterior-TXT'!A2310&lt;&gt;"",IF(MOD(VALUE(LEFT(A2289,1)),2)=1,IF(D2289="D",C2289,-C2289),IF(D2289="C",C2289,-C2289)),"")</f>
        <v/>
      </c>
    </row>
    <row r="2290" spans="1:5" x14ac:dyDescent="0.2">
      <c r="A2290" s="11" t="str">
        <f>IF('Anterior-TXT'!A2311&lt;&gt;"",LEFT('Anterior-TXT'!A2311,15),"")</f>
        <v/>
      </c>
      <c r="B2290" s="11" t="str">
        <f>IF('Anterior-TXT'!A2311&lt;&gt;"",RIGHT(LEFT('Anterior-TXT'!A2311,51),34),"")</f>
        <v/>
      </c>
      <c r="C2290" s="12" t="str">
        <f>IF('Anterior-TXT'!A2311&lt;&gt;"",VALUE(RIGHT(LEFT('Anterior-TXT'!A2311,75),23)),"")</f>
        <v/>
      </c>
      <c r="D2290" s="11" t="str">
        <f>IF('Anterior-TXT'!A2311&lt;&gt;"",RIGHT(LEFT('Anterior-TXT'!A2311,77),1),"")</f>
        <v/>
      </c>
      <c r="E2290" s="13" t="str">
        <f>IF('Anterior-TXT'!A2311&lt;&gt;"",IF(MOD(VALUE(LEFT(A2290,1)),2)=1,IF(D2290="D",C2290,-C2290),IF(D2290="C",C2290,-C2290)),"")</f>
        <v/>
      </c>
    </row>
    <row r="2291" spans="1:5" x14ac:dyDescent="0.2">
      <c r="A2291" s="11" t="str">
        <f>IF('Anterior-TXT'!A2312&lt;&gt;"",LEFT('Anterior-TXT'!A2312,15),"")</f>
        <v/>
      </c>
      <c r="B2291" s="11" t="str">
        <f>IF('Anterior-TXT'!A2312&lt;&gt;"",RIGHT(LEFT('Anterior-TXT'!A2312,51),34),"")</f>
        <v/>
      </c>
      <c r="C2291" s="12" t="str">
        <f>IF('Anterior-TXT'!A2312&lt;&gt;"",VALUE(RIGHT(LEFT('Anterior-TXT'!A2312,75),23)),"")</f>
        <v/>
      </c>
      <c r="D2291" s="11" t="str">
        <f>IF('Anterior-TXT'!A2312&lt;&gt;"",RIGHT(LEFT('Anterior-TXT'!A2312,77),1),"")</f>
        <v/>
      </c>
      <c r="E2291" s="13" t="str">
        <f>IF('Anterior-TXT'!A2312&lt;&gt;"",IF(MOD(VALUE(LEFT(A2291,1)),2)=1,IF(D2291="D",C2291,-C2291),IF(D2291="C",C2291,-C2291)),"")</f>
        <v/>
      </c>
    </row>
    <row r="2292" spans="1:5" x14ac:dyDescent="0.2">
      <c r="A2292" s="11" t="str">
        <f>IF('Anterior-TXT'!A2313&lt;&gt;"",LEFT('Anterior-TXT'!A2313,15),"")</f>
        <v/>
      </c>
      <c r="B2292" s="11" t="str">
        <f>IF('Anterior-TXT'!A2313&lt;&gt;"",RIGHT(LEFT('Anterior-TXT'!A2313,51),34),"")</f>
        <v/>
      </c>
      <c r="C2292" s="12" t="str">
        <f>IF('Anterior-TXT'!A2313&lt;&gt;"",VALUE(RIGHT(LEFT('Anterior-TXT'!A2313,75),23)),"")</f>
        <v/>
      </c>
      <c r="D2292" s="11" t="str">
        <f>IF('Anterior-TXT'!A2313&lt;&gt;"",RIGHT(LEFT('Anterior-TXT'!A2313,77),1),"")</f>
        <v/>
      </c>
      <c r="E2292" s="13" t="str">
        <f>IF('Anterior-TXT'!A2313&lt;&gt;"",IF(MOD(VALUE(LEFT(A2292,1)),2)=1,IF(D2292="D",C2292,-C2292),IF(D2292="C",C2292,-C2292)),"")</f>
        <v/>
      </c>
    </row>
    <row r="2293" spans="1:5" x14ac:dyDescent="0.2">
      <c r="A2293" s="11" t="str">
        <f>IF('Anterior-TXT'!A2314&lt;&gt;"",LEFT('Anterior-TXT'!A2314,15),"")</f>
        <v/>
      </c>
      <c r="B2293" s="11" t="str">
        <f>IF('Anterior-TXT'!A2314&lt;&gt;"",RIGHT(LEFT('Anterior-TXT'!A2314,51),34),"")</f>
        <v/>
      </c>
      <c r="C2293" s="12" t="str">
        <f>IF('Anterior-TXT'!A2314&lt;&gt;"",VALUE(RIGHT(LEFT('Anterior-TXT'!A2314,75),23)),"")</f>
        <v/>
      </c>
      <c r="D2293" s="11" t="str">
        <f>IF('Anterior-TXT'!A2314&lt;&gt;"",RIGHT(LEFT('Anterior-TXT'!A2314,77),1),"")</f>
        <v/>
      </c>
      <c r="E2293" s="13" t="str">
        <f>IF('Anterior-TXT'!A2314&lt;&gt;"",IF(MOD(VALUE(LEFT(A2293,1)),2)=1,IF(D2293="D",C2293,-C2293),IF(D2293="C",C2293,-C2293)),"")</f>
        <v/>
      </c>
    </row>
    <row r="2294" spans="1:5" x14ac:dyDescent="0.2">
      <c r="A2294" s="11" t="str">
        <f>IF('Anterior-TXT'!A2315&lt;&gt;"",LEFT('Anterior-TXT'!A2315,15),"")</f>
        <v/>
      </c>
      <c r="B2294" s="11" t="str">
        <f>IF('Anterior-TXT'!A2315&lt;&gt;"",RIGHT(LEFT('Anterior-TXT'!A2315,51),34),"")</f>
        <v/>
      </c>
      <c r="C2294" s="12" t="str">
        <f>IF('Anterior-TXT'!A2315&lt;&gt;"",VALUE(RIGHT(LEFT('Anterior-TXT'!A2315,75),23)),"")</f>
        <v/>
      </c>
      <c r="D2294" s="11" t="str">
        <f>IF('Anterior-TXT'!A2315&lt;&gt;"",RIGHT(LEFT('Anterior-TXT'!A2315,77),1),"")</f>
        <v/>
      </c>
      <c r="E2294" s="13" t="str">
        <f>IF('Anterior-TXT'!A2315&lt;&gt;"",IF(MOD(VALUE(LEFT(A2294,1)),2)=1,IF(D2294="D",C2294,-C2294),IF(D2294="C",C2294,-C2294)),"")</f>
        <v/>
      </c>
    </row>
    <row r="2295" spans="1:5" x14ac:dyDescent="0.2">
      <c r="A2295" s="11" t="str">
        <f>IF('Anterior-TXT'!A2316&lt;&gt;"",LEFT('Anterior-TXT'!A2316,15),"")</f>
        <v/>
      </c>
      <c r="B2295" s="11" t="str">
        <f>IF('Anterior-TXT'!A2316&lt;&gt;"",RIGHT(LEFT('Anterior-TXT'!A2316,51),34),"")</f>
        <v/>
      </c>
      <c r="C2295" s="12" t="str">
        <f>IF('Anterior-TXT'!A2316&lt;&gt;"",VALUE(RIGHT(LEFT('Anterior-TXT'!A2316,75),23)),"")</f>
        <v/>
      </c>
      <c r="D2295" s="11" t="str">
        <f>IF('Anterior-TXT'!A2316&lt;&gt;"",RIGHT(LEFT('Anterior-TXT'!A2316,77),1),"")</f>
        <v/>
      </c>
      <c r="E2295" s="13" t="str">
        <f>IF('Anterior-TXT'!A2316&lt;&gt;"",IF(MOD(VALUE(LEFT(A2295,1)),2)=1,IF(D2295="D",C2295,-C2295),IF(D2295="C",C2295,-C2295)),"")</f>
        <v/>
      </c>
    </row>
    <row r="2296" spans="1:5" x14ac:dyDescent="0.2">
      <c r="A2296" s="11" t="str">
        <f>IF('Anterior-TXT'!A2317&lt;&gt;"",LEFT('Anterior-TXT'!A2317,15),"")</f>
        <v/>
      </c>
      <c r="B2296" s="11" t="str">
        <f>IF('Anterior-TXT'!A2317&lt;&gt;"",RIGHT(LEFT('Anterior-TXT'!A2317,51),34),"")</f>
        <v/>
      </c>
      <c r="C2296" s="12" t="str">
        <f>IF('Anterior-TXT'!A2317&lt;&gt;"",VALUE(RIGHT(LEFT('Anterior-TXT'!A2317,75),23)),"")</f>
        <v/>
      </c>
      <c r="D2296" s="11" t="str">
        <f>IF('Anterior-TXT'!A2317&lt;&gt;"",RIGHT(LEFT('Anterior-TXT'!A2317,77),1),"")</f>
        <v/>
      </c>
      <c r="E2296" s="13" t="str">
        <f>IF('Anterior-TXT'!A2317&lt;&gt;"",IF(MOD(VALUE(LEFT(A2296,1)),2)=1,IF(D2296="D",C2296,-C2296),IF(D2296="C",C2296,-C2296)),"")</f>
        <v/>
      </c>
    </row>
    <row r="2297" spans="1:5" x14ac:dyDescent="0.2">
      <c r="A2297" s="11" t="str">
        <f>IF('Anterior-TXT'!A2318&lt;&gt;"",LEFT('Anterior-TXT'!A2318,15),"")</f>
        <v/>
      </c>
      <c r="B2297" s="11" t="str">
        <f>IF('Anterior-TXT'!A2318&lt;&gt;"",RIGHT(LEFT('Anterior-TXT'!A2318,51),34),"")</f>
        <v/>
      </c>
      <c r="C2297" s="12" t="str">
        <f>IF('Anterior-TXT'!A2318&lt;&gt;"",VALUE(RIGHT(LEFT('Anterior-TXT'!A2318,75),23)),"")</f>
        <v/>
      </c>
      <c r="D2297" s="11" t="str">
        <f>IF('Anterior-TXT'!A2318&lt;&gt;"",RIGHT(LEFT('Anterior-TXT'!A2318,77),1),"")</f>
        <v/>
      </c>
      <c r="E2297" s="13" t="str">
        <f>IF('Anterior-TXT'!A2318&lt;&gt;"",IF(MOD(VALUE(LEFT(A2297,1)),2)=1,IF(D2297="D",C2297,-C2297),IF(D2297="C",C2297,-C2297)),"")</f>
        <v/>
      </c>
    </row>
    <row r="2298" spans="1:5" x14ac:dyDescent="0.2">
      <c r="A2298" s="11" t="str">
        <f>IF('Anterior-TXT'!A2319&lt;&gt;"",LEFT('Anterior-TXT'!A2319,15),"")</f>
        <v/>
      </c>
      <c r="B2298" s="11" t="str">
        <f>IF('Anterior-TXT'!A2319&lt;&gt;"",RIGHT(LEFT('Anterior-TXT'!A2319,51),34),"")</f>
        <v/>
      </c>
      <c r="C2298" s="12" t="str">
        <f>IF('Anterior-TXT'!A2319&lt;&gt;"",VALUE(RIGHT(LEFT('Anterior-TXT'!A2319,75),23)),"")</f>
        <v/>
      </c>
      <c r="D2298" s="11" t="str">
        <f>IF('Anterior-TXT'!A2319&lt;&gt;"",RIGHT(LEFT('Anterior-TXT'!A2319,77),1),"")</f>
        <v/>
      </c>
      <c r="E2298" s="13" t="str">
        <f>IF('Anterior-TXT'!A2319&lt;&gt;"",IF(MOD(VALUE(LEFT(A2298,1)),2)=1,IF(D2298="D",C2298,-C2298),IF(D2298="C",C2298,-C2298)),"")</f>
        <v/>
      </c>
    </row>
    <row r="2299" spans="1:5" x14ac:dyDescent="0.2">
      <c r="A2299" s="11" t="str">
        <f>IF('Anterior-TXT'!A2320&lt;&gt;"",LEFT('Anterior-TXT'!A2320,15),"")</f>
        <v/>
      </c>
      <c r="B2299" s="11" t="str">
        <f>IF('Anterior-TXT'!A2320&lt;&gt;"",RIGHT(LEFT('Anterior-TXT'!A2320,51),34),"")</f>
        <v/>
      </c>
      <c r="C2299" s="12" t="str">
        <f>IF('Anterior-TXT'!A2320&lt;&gt;"",VALUE(RIGHT(LEFT('Anterior-TXT'!A2320,75),23)),"")</f>
        <v/>
      </c>
      <c r="D2299" s="11" t="str">
        <f>IF('Anterior-TXT'!A2320&lt;&gt;"",RIGHT(LEFT('Anterior-TXT'!A2320,77),1),"")</f>
        <v/>
      </c>
      <c r="E2299" s="13" t="str">
        <f>IF('Anterior-TXT'!A2320&lt;&gt;"",IF(MOD(VALUE(LEFT(A2299,1)),2)=1,IF(D2299="D",C2299,-C2299),IF(D2299="C",C2299,-C2299)),"")</f>
        <v/>
      </c>
    </row>
    <row r="2300" spans="1:5" x14ac:dyDescent="0.2">
      <c r="A2300" s="11" t="str">
        <f>IF('Anterior-TXT'!A2321&lt;&gt;"",LEFT('Anterior-TXT'!A2321,15),"")</f>
        <v/>
      </c>
      <c r="B2300" s="11" t="str">
        <f>IF('Anterior-TXT'!A2321&lt;&gt;"",RIGHT(LEFT('Anterior-TXT'!A2321,51),34),"")</f>
        <v/>
      </c>
      <c r="C2300" s="12" t="str">
        <f>IF('Anterior-TXT'!A2321&lt;&gt;"",VALUE(RIGHT(LEFT('Anterior-TXT'!A2321,75),23)),"")</f>
        <v/>
      </c>
      <c r="D2300" s="11" t="str">
        <f>IF('Anterior-TXT'!A2321&lt;&gt;"",RIGHT(LEFT('Anterior-TXT'!A2321,77),1),"")</f>
        <v/>
      </c>
      <c r="E2300" s="13" t="str">
        <f>IF('Anterior-TXT'!A2321&lt;&gt;"",IF(MOD(VALUE(LEFT(A2300,1)),2)=1,IF(D2300="D",C2300,-C2300),IF(D2300="C",C2300,-C2300)),"")</f>
        <v/>
      </c>
    </row>
    <row r="2301" spans="1:5" x14ac:dyDescent="0.2">
      <c r="A2301" s="11" t="str">
        <f>IF('Anterior-TXT'!A2322&lt;&gt;"",LEFT('Anterior-TXT'!A2322,15),"")</f>
        <v/>
      </c>
      <c r="B2301" s="11" t="str">
        <f>IF('Anterior-TXT'!A2322&lt;&gt;"",RIGHT(LEFT('Anterior-TXT'!A2322,51),34),"")</f>
        <v/>
      </c>
      <c r="C2301" s="12" t="str">
        <f>IF('Anterior-TXT'!A2322&lt;&gt;"",VALUE(RIGHT(LEFT('Anterior-TXT'!A2322,75),23)),"")</f>
        <v/>
      </c>
      <c r="D2301" s="11" t="str">
        <f>IF('Anterior-TXT'!A2322&lt;&gt;"",RIGHT(LEFT('Anterior-TXT'!A2322,77),1),"")</f>
        <v/>
      </c>
      <c r="E2301" s="13" t="str">
        <f>IF('Anterior-TXT'!A2322&lt;&gt;"",IF(MOD(VALUE(LEFT(A2301,1)),2)=1,IF(D2301="D",C2301,-C2301),IF(D2301="C",C2301,-C2301)),"")</f>
        <v/>
      </c>
    </row>
    <row r="2302" spans="1:5" x14ac:dyDescent="0.2">
      <c r="A2302" s="11" t="str">
        <f>IF('Anterior-TXT'!A2323&lt;&gt;"",LEFT('Anterior-TXT'!A2323,15),"")</f>
        <v/>
      </c>
      <c r="B2302" s="11" t="str">
        <f>IF('Anterior-TXT'!A2323&lt;&gt;"",RIGHT(LEFT('Anterior-TXT'!A2323,51),34),"")</f>
        <v/>
      </c>
      <c r="C2302" s="12" t="str">
        <f>IF('Anterior-TXT'!A2323&lt;&gt;"",VALUE(RIGHT(LEFT('Anterior-TXT'!A2323,75),23)),"")</f>
        <v/>
      </c>
      <c r="D2302" s="11" t="str">
        <f>IF('Anterior-TXT'!A2323&lt;&gt;"",RIGHT(LEFT('Anterior-TXT'!A2323,77),1),"")</f>
        <v/>
      </c>
      <c r="E2302" s="13" t="str">
        <f>IF('Anterior-TXT'!A2323&lt;&gt;"",IF(MOD(VALUE(LEFT(A2302,1)),2)=1,IF(D2302="D",C2302,-C2302),IF(D2302="C",C2302,-C2302)),"")</f>
        <v/>
      </c>
    </row>
    <row r="2303" spans="1:5" x14ac:dyDescent="0.2">
      <c r="A2303" s="11" t="str">
        <f>IF('Anterior-TXT'!A2324&lt;&gt;"",LEFT('Anterior-TXT'!A2324,15),"")</f>
        <v/>
      </c>
      <c r="B2303" s="11" t="str">
        <f>IF('Anterior-TXT'!A2324&lt;&gt;"",RIGHT(LEFT('Anterior-TXT'!A2324,51),34),"")</f>
        <v/>
      </c>
      <c r="C2303" s="12" t="str">
        <f>IF('Anterior-TXT'!A2324&lt;&gt;"",VALUE(RIGHT(LEFT('Anterior-TXT'!A2324,75),23)),"")</f>
        <v/>
      </c>
      <c r="D2303" s="11" t="str">
        <f>IF('Anterior-TXT'!A2324&lt;&gt;"",RIGHT(LEFT('Anterior-TXT'!A2324,77),1),"")</f>
        <v/>
      </c>
      <c r="E2303" s="13" t="str">
        <f>IF('Anterior-TXT'!A2324&lt;&gt;"",IF(MOD(VALUE(LEFT(A2303,1)),2)=1,IF(D2303="D",C2303,-C2303),IF(D2303="C",C2303,-C2303)),"")</f>
        <v/>
      </c>
    </row>
    <row r="2304" spans="1:5" x14ac:dyDescent="0.2">
      <c r="A2304" s="11" t="str">
        <f>IF('Anterior-TXT'!A2325&lt;&gt;"",LEFT('Anterior-TXT'!A2325,15),"")</f>
        <v/>
      </c>
      <c r="B2304" s="11" t="str">
        <f>IF('Anterior-TXT'!A2325&lt;&gt;"",RIGHT(LEFT('Anterior-TXT'!A2325,51),34),"")</f>
        <v/>
      </c>
      <c r="C2304" s="12" t="str">
        <f>IF('Anterior-TXT'!A2325&lt;&gt;"",VALUE(RIGHT(LEFT('Anterior-TXT'!A2325,75),23)),"")</f>
        <v/>
      </c>
      <c r="D2304" s="11" t="str">
        <f>IF('Anterior-TXT'!A2325&lt;&gt;"",RIGHT(LEFT('Anterior-TXT'!A2325,77),1),"")</f>
        <v/>
      </c>
      <c r="E2304" s="13" t="str">
        <f>IF('Anterior-TXT'!A2325&lt;&gt;"",IF(MOD(VALUE(LEFT(A2304,1)),2)=1,IF(D2304="D",C2304,-C2304),IF(D2304="C",C2304,-C2304)),"")</f>
        <v/>
      </c>
    </row>
    <row r="2305" spans="1:5" x14ac:dyDescent="0.2">
      <c r="A2305" s="11" t="str">
        <f>IF('Anterior-TXT'!A2326&lt;&gt;"",LEFT('Anterior-TXT'!A2326,15),"")</f>
        <v/>
      </c>
      <c r="B2305" s="11" t="str">
        <f>IF('Anterior-TXT'!A2326&lt;&gt;"",RIGHT(LEFT('Anterior-TXT'!A2326,51),34),"")</f>
        <v/>
      </c>
      <c r="C2305" s="12" t="str">
        <f>IF('Anterior-TXT'!A2326&lt;&gt;"",VALUE(RIGHT(LEFT('Anterior-TXT'!A2326,75),23)),"")</f>
        <v/>
      </c>
      <c r="D2305" s="11" t="str">
        <f>IF('Anterior-TXT'!A2326&lt;&gt;"",RIGHT(LEFT('Anterior-TXT'!A2326,77),1),"")</f>
        <v/>
      </c>
      <c r="E2305" s="13" t="str">
        <f>IF('Anterior-TXT'!A2326&lt;&gt;"",IF(MOD(VALUE(LEFT(A2305,1)),2)=1,IF(D2305="D",C2305,-C2305),IF(D2305="C",C2305,-C2305)),"")</f>
        <v/>
      </c>
    </row>
    <row r="2306" spans="1:5" x14ac:dyDescent="0.2">
      <c r="A2306" s="11" t="str">
        <f>IF('Anterior-TXT'!A2327&lt;&gt;"",LEFT('Anterior-TXT'!A2327,15),"")</f>
        <v/>
      </c>
      <c r="B2306" s="11" t="str">
        <f>IF('Anterior-TXT'!A2327&lt;&gt;"",RIGHT(LEFT('Anterior-TXT'!A2327,51),34),"")</f>
        <v/>
      </c>
      <c r="C2306" s="12" t="str">
        <f>IF('Anterior-TXT'!A2327&lt;&gt;"",VALUE(RIGHT(LEFT('Anterior-TXT'!A2327,75),23)),"")</f>
        <v/>
      </c>
      <c r="D2306" s="11" t="str">
        <f>IF('Anterior-TXT'!A2327&lt;&gt;"",RIGHT(LEFT('Anterior-TXT'!A2327,77),1),"")</f>
        <v/>
      </c>
      <c r="E2306" s="13" t="str">
        <f>IF('Anterior-TXT'!A2327&lt;&gt;"",IF(MOD(VALUE(LEFT(A2306,1)),2)=1,IF(D2306="D",C2306,-C2306),IF(D2306="C",C2306,-C2306)),"")</f>
        <v/>
      </c>
    </row>
    <row r="2307" spans="1:5" x14ac:dyDescent="0.2">
      <c r="A2307" s="11" t="str">
        <f>IF('Anterior-TXT'!A2328&lt;&gt;"",LEFT('Anterior-TXT'!A2328,15),"")</f>
        <v/>
      </c>
      <c r="B2307" s="11" t="str">
        <f>IF('Anterior-TXT'!A2328&lt;&gt;"",RIGHT(LEFT('Anterior-TXT'!A2328,51),34),"")</f>
        <v/>
      </c>
      <c r="C2307" s="12" t="str">
        <f>IF('Anterior-TXT'!A2328&lt;&gt;"",VALUE(RIGHT(LEFT('Anterior-TXT'!A2328,75),23)),"")</f>
        <v/>
      </c>
      <c r="D2307" s="11" t="str">
        <f>IF('Anterior-TXT'!A2328&lt;&gt;"",RIGHT(LEFT('Anterior-TXT'!A2328,77),1),"")</f>
        <v/>
      </c>
      <c r="E2307" s="13" t="str">
        <f>IF('Anterior-TXT'!A2328&lt;&gt;"",IF(MOD(VALUE(LEFT(A2307,1)),2)=1,IF(D2307="D",C2307,-C2307),IF(D2307="C",C2307,-C2307)),"")</f>
        <v/>
      </c>
    </row>
    <row r="2308" spans="1:5" x14ac:dyDescent="0.2">
      <c r="A2308" s="11" t="str">
        <f>IF('Anterior-TXT'!A2329&lt;&gt;"",LEFT('Anterior-TXT'!A2329,15),"")</f>
        <v/>
      </c>
      <c r="B2308" s="11" t="str">
        <f>IF('Anterior-TXT'!A2329&lt;&gt;"",RIGHT(LEFT('Anterior-TXT'!A2329,51),34),"")</f>
        <v/>
      </c>
      <c r="C2308" s="12" t="str">
        <f>IF('Anterior-TXT'!A2329&lt;&gt;"",VALUE(RIGHT(LEFT('Anterior-TXT'!A2329,75),23)),"")</f>
        <v/>
      </c>
      <c r="D2308" s="11" t="str">
        <f>IF('Anterior-TXT'!A2329&lt;&gt;"",RIGHT(LEFT('Anterior-TXT'!A2329,77),1),"")</f>
        <v/>
      </c>
      <c r="E2308" s="13" t="str">
        <f>IF('Anterior-TXT'!A2329&lt;&gt;"",IF(MOD(VALUE(LEFT(A2308,1)),2)=1,IF(D2308="D",C2308,-C2308),IF(D2308="C",C2308,-C2308)),"")</f>
        <v/>
      </c>
    </row>
    <row r="2309" spans="1:5" x14ac:dyDescent="0.2">
      <c r="A2309" s="11" t="str">
        <f>IF('Anterior-TXT'!A2330&lt;&gt;"",LEFT('Anterior-TXT'!A2330,15),"")</f>
        <v/>
      </c>
      <c r="B2309" s="11" t="str">
        <f>IF('Anterior-TXT'!A2330&lt;&gt;"",RIGHT(LEFT('Anterior-TXT'!A2330,51),34),"")</f>
        <v/>
      </c>
      <c r="C2309" s="12" t="str">
        <f>IF('Anterior-TXT'!A2330&lt;&gt;"",VALUE(RIGHT(LEFT('Anterior-TXT'!A2330,75),23)),"")</f>
        <v/>
      </c>
      <c r="D2309" s="11" t="str">
        <f>IF('Anterior-TXT'!A2330&lt;&gt;"",RIGHT(LEFT('Anterior-TXT'!A2330,77),1),"")</f>
        <v/>
      </c>
      <c r="E2309" s="13" t="str">
        <f>IF('Anterior-TXT'!A2330&lt;&gt;"",IF(MOD(VALUE(LEFT(A2309,1)),2)=1,IF(D2309="D",C2309,-C2309),IF(D2309="C",C2309,-C2309)),"")</f>
        <v/>
      </c>
    </row>
    <row r="2310" spans="1:5" x14ac:dyDescent="0.2">
      <c r="A2310" s="11" t="str">
        <f>IF('Anterior-TXT'!A2331&lt;&gt;"",LEFT('Anterior-TXT'!A2331,15),"")</f>
        <v/>
      </c>
      <c r="B2310" s="11" t="str">
        <f>IF('Anterior-TXT'!A2331&lt;&gt;"",RIGHT(LEFT('Anterior-TXT'!A2331,51),34),"")</f>
        <v/>
      </c>
      <c r="C2310" s="12" t="str">
        <f>IF('Anterior-TXT'!A2331&lt;&gt;"",VALUE(RIGHT(LEFT('Anterior-TXT'!A2331,75),23)),"")</f>
        <v/>
      </c>
      <c r="D2310" s="11" t="str">
        <f>IF('Anterior-TXT'!A2331&lt;&gt;"",RIGHT(LEFT('Anterior-TXT'!A2331,77),1),"")</f>
        <v/>
      </c>
      <c r="E2310" s="13" t="str">
        <f>IF('Anterior-TXT'!A2331&lt;&gt;"",IF(MOD(VALUE(LEFT(A2310,1)),2)=1,IF(D2310="D",C2310,-C2310),IF(D2310="C",C2310,-C2310)),"")</f>
        <v/>
      </c>
    </row>
    <row r="2311" spans="1:5" x14ac:dyDescent="0.2">
      <c r="A2311" s="11" t="str">
        <f>IF('Anterior-TXT'!A2332&lt;&gt;"",LEFT('Anterior-TXT'!A2332,15),"")</f>
        <v/>
      </c>
      <c r="B2311" s="11" t="str">
        <f>IF('Anterior-TXT'!A2332&lt;&gt;"",RIGHT(LEFT('Anterior-TXT'!A2332,51),34),"")</f>
        <v/>
      </c>
      <c r="C2311" s="12" t="str">
        <f>IF('Anterior-TXT'!A2332&lt;&gt;"",VALUE(RIGHT(LEFT('Anterior-TXT'!A2332,75),23)),"")</f>
        <v/>
      </c>
      <c r="D2311" s="11" t="str">
        <f>IF('Anterior-TXT'!A2332&lt;&gt;"",RIGHT(LEFT('Anterior-TXT'!A2332,77),1),"")</f>
        <v/>
      </c>
      <c r="E2311" s="13" t="str">
        <f>IF('Anterior-TXT'!A2332&lt;&gt;"",IF(MOD(VALUE(LEFT(A2311,1)),2)=1,IF(D2311="D",C2311,-C2311),IF(D2311="C",C2311,-C2311)),"")</f>
        <v/>
      </c>
    </row>
    <row r="2312" spans="1:5" x14ac:dyDescent="0.2">
      <c r="A2312" s="11" t="str">
        <f>IF('Anterior-TXT'!A2333&lt;&gt;"",LEFT('Anterior-TXT'!A2333,15),"")</f>
        <v/>
      </c>
      <c r="B2312" s="11" t="str">
        <f>IF('Anterior-TXT'!A2333&lt;&gt;"",RIGHT(LEFT('Anterior-TXT'!A2333,51),34),"")</f>
        <v/>
      </c>
      <c r="C2312" s="12" t="str">
        <f>IF('Anterior-TXT'!A2333&lt;&gt;"",VALUE(RIGHT(LEFT('Anterior-TXT'!A2333,75),23)),"")</f>
        <v/>
      </c>
      <c r="D2312" s="11" t="str">
        <f>IF('Anterior-TXT'!A2333&lt;&gt;"",RIGHT(LEFT('Anterior-TXT'!A2333,77),1),"")</f>
        <v/>
      </c>
      <c r="E2312" s="13" t="str">
        <f>IF('Anterior-TXT'!A2333&lt;&gt;"",IF(MOD(VALUE(LEFT(A2312,1)),2)=1,IF(D2312="D",C2312,-C2312),IF(D2312="C",C2312,-C2312)),"")</f>
        <v/>
      </c>
    </row>
    <row r="2313" spans="1:5" x14ac:dyDescent="0.2">
      <c r="A2313" s="11" t="str">
        <f>IF('Anterior-TXT'!A2334&lt;&gt;"",LEFT('Anterior-TXT'!A2334,15),"")</f>
        <v/>
      </c>
      <c r="B2313" s="11" t="str">
        <f>IF('Anterior-TXT'!A2334&lt;&gt;"",RIGHT(LEFT('Anterior-TXT'!A2334,51),34),"")</f>
        <v/>
      </c>
      <c r="C2313" s="12" t="str">
        <f>IF('Anterior-TXT'!A2334&lt;&gt;"",VALUE(RIGHT(LEFT('Anterior-TXT'!A2334,75),23)),"")</f>
        <v/>
      </c>
      <c r="D2313" s="11" t="str">
        <f>IF('Anterior-TXT'!A2334&lt;&gt;"",RIGHT(LEFT('Anterior-TXT'!A2334,77),1),"")</f>
        <v/>
      </c>
      <c r="E2313" s="13" t="str">
        <f>IF('Anterior-TXT'!A2334&lt;&gt;"",IF(MOD(VALUE(LEFT(A2313,1)),2)=1,IF(D2313="D",C2313,-C2313),IF(D2313="C",C2313,-C2313)),"")</f>
        <v/>
      </c>
    </row>
    <row r="2314" spans="1:5" x14ac:dyDescent="0.2">
      <c r="A2314" s="11" t="str">
        <f>IF('Anterior-TXT'!A2335&lt;&gt;"",LEFT('Anterior-TXT'!A2335,15),"")</f>
        <v/>
      </c>
      <c r="B2314" s="11" t="str">
        <f>IF('Anterior-TXT'!A2335&lt;&gt;"",RIGHT(LEFT('Anterior-TXT'!A2335,51),34),"")</f>
        <v/>
      </c>
      <c r="C2314" s="12" t="str">
        <f>IF('Anterior-TXT'!A2335&lt;&gt;"",VALUE(RIGHT(LEFT('Anterior-TXT'!A2335,75),23)),"")</f>
        <v/>
      </c>
      <c r="D2314" s="11" t="str">
        <f>IF('Anterior-TXT'!A2335&lt;&gt;"",RIGHT(LEFT('Anterior-TXT'!A2335,77),1),"")</f>
        <v/>
      </c>
      <c r="E2314" s="13" t="str">
        <f>IF('Anterior-TXT'!A2335&lt;&gt;"",IF(MOD(VALUE(LEFT(A2314,1)),2)=1,IF(D2314="D",C2314,-C2314),IF(D2314="C",C2314,-C2314)),"")</f>
        <v/>
      </c>
    </row>
    <row r="2315" spans="1:5" x14ac:dyDescent="0.2">
      <c r="A2315" s="11" t="str">
        <f>IF('Anterior-TXT'!A2336&lt;&gt;"",LEFT('Anterior-TXT'!A2336,15),"")</f>
        <v/>
      </c>
      <c r="B2315" s="11" t="str">
        <f>IF('Anterior-TXT'!A2336&lt;&gt;"",RIGHT(LEFT('Anterior-TXT'!A2336,51),34),"")</f>
        <v/>
      </c>
      <c r="C2315" s="12" t="str">
        <f>IF('Anterior-TXT'!A2336&lt;&gt;"",VALUE(RIGHT(LEFT('Anterior-TXT'!A2336,75),23)),"")</f>
        <v/>
      </c>
      <c r="D2315" s="11" t="str">
        <f>IF('Anterior-TXT'!A2336&lt;&gt;"",RIGHT(LEFT('Anterior-TXT'!A2336,77),1),"")</f>
        <v/>
      </c>
      <c r="E2315" s="13" t="str">
        <f>IF('Anterior-TXT'!A2336&lt;&gt;"",IF(MOD(VALUE(LEFT(A2315,1)),2)=1,IF(D2315="D",C2315,-C2315),IF(D2315="C",C2315,-C2315)),"")</f>
        <v/>
      </c>
    </row>
    <row r="2316" spans="1:5" x14ac:dyDescent="0.2">
      <c r="A2316" s="11" t="str">
        <f>IF('Anterior-TXT'!A2337&lt;&gt;"",LEFT('Anterior-TXT'!A2337,15),"")</f>
        <v/>
      </c>
      <c r="B2316" s="11" t="str">
        <f>IF('Anterior-TXT'!A2337&lt;&gt;"",RIGHT(LEFT('Anterior-TXT'!A2337,51),34),"")</f>
        <v/>
      </c>
      <c r="C2316" s="12" t="str">
        <f>IF('Anterior-TXT'!A2337&lt;&gt;"",VALUE(RIGHT(LEFT('Anterior-TXT'!A2337,75),23)),"")</f>
        <v/>
      </c>
      <c r="D2316" s="11" t="str">
        <f>IF('Anterior-TXT'!A2337&lt;&gt;"",RIGHT(LEFT('Anterior-TXT'!A2337,77),1),"")</f>
        <v/>
      </c>
      <c r="E2316" s="13" t="str">
        <f>IF('Anterior-TXT'!A2337&lt;&gt;"",IF(MOD(VALUE(LEFT(A2316,1)),2)=1,IF(D2316="D",C2316,-C2316),IF(D2316="C",C2316,-C2316)),"")</f>
        <v/>
      </c>
    </row>
    <row r="2317" spans="1:5" x14ac:dyDescent="0.2">
      <c r="A2317" s="11" t="str">
        <f>IF('Anterior-TXT'!A2338&lt;&gt;"",LEFT('Anterior-TXT'!A2338,15),"")</f>
        <v/>
      </c>
      <c r="B2317" s="11" t="str">
        <f>IF('Anterior-TXT'!A2338&lt;&gt;"",RIGHT(LEFT('Anterior-TXT'!A2338,51),34),"")</f>
        <v/>
      </c>
      <c r="C2317" s="12" t="str">
        <f>IF('Anterior-TXT'!A2338&lt;&gt;"",VALUE(RIGHT(LEFT('Anterior-TXT'!A2338,75),23)),"")</f>
        <v/>
      </c>
      <c r="D2317" s="11" t="str">
        <f>IF('Anterior-TXT'!A2338&lt;&gt;"",RIGHT(LEFT('Anterior-TXT'!A2338,77),1),"")</f>
        <v/>
      </c>
      <c r="E2317" s="13" t="str">
        <f>IF('Anterior-TXT'!A2338&lt;&gt;"",IF(MOD(VALUE(LEFT(A2317,1)),2)=1,IF(D2317="D",C2317,-C2317),IF(D2317="C",C2317,-C2317)),"")</f>
        <v/>
      </c>
    </row>
    <row r="2318" spans="1:5" x14ac:dyDescent="0.2">
      <c r="A2318" s="11" t="str">
        <f>IF('Anterior-TXT'!A2339&lt;&gt;"",LEFT('Anterior-TXT'!A2339,15),"")</f>
        <v/>
      </c>
      <c r="B2318" s="11" t="str">
        <f>IF('Anterior-TXT'!A2339&lt;&gt;"",RIGHT(LEFT('Anterior-TXT'!A2339,51),34),"")</f>
        <v/>
      </c>
      <c r="C2318" s="12" t="str">
        <f>IF('Anterior-TXT'!A2339&lt;&gt;"",VALUE(RIGHT(LEFT('Anterior-TXT'!A2339,75),23)),"")</f>
        <v/>
      </c>
      <c r="D2318" s="11" t="str">
        <f>IF('Anterior-TXT'!A2339&lt;&gt;"",RIGHT(LEFT('Anterior-TXT'!A2339,77),1),"")</f>
        <v/>
      </c>
      <c r="E2318" s="13" t="str">
        <f>IF('Anterior-TXT'!A2339&lt;&gt;"",IF(MOD(VALUE(LEFT(A2318,1)),2)=1,IF(D2318="D",C2318,-C2318),IF(D2318="C",C2318,-C2318)),"")</f>
        <v/>
      </c>
    </row>
    <row r="2319" spans="1:5" x14ac:dyDescent="0.2">
      <c r="A2319" s="11" t="str">
        <f>IF('Anterior-TXT'!A2340&lt;&gt;"",LEFT('Anterior-TXT'!A2340,15),"")</f>
        <v/>
      </c>
      <c r="B2319" s="11" t="str">
        <f>IF('Anterior-TXT'!A2340&lt;&gt;"",RIGHT(LEFT('Anterior-TXT'!A2340,51),34),"")</f>
        <v/>
      </c>
      <c r="C2319" s="12" t="str">
        <f>IF('Anterior-TXT'!A2340&lt;&gt;"",VALUE(RIGHT(LEFT('Anterior-TXT'!A2340,75),23)),"")</f>
        <v/>
      </c>
      <c r="D2319" s="11" t="str">
        <f>IF('Anterior-TXT'!A2340&lt;&gt;"",RIGHT(LEFT('Anterior-TXT'!A2340,77),1),"")</f>
        <v/>
      </c>
      <c r="E2319" s="13" t="str">
        <f>IF('Anterior-TXT'!A2340&lt;&gt;"",IF(MOD(VALUE(LEFT(A2319,1)),2)=1,IF(D2319="D",C2319,-C2319),IF(D2319="C",C2319,-C2319)),"")</f>
        <v/>
      </c>
    </row>
    <row r="2320" spans="1:5" x14ac:dyDescent="0.2">
      <c r="A2320" s="11" t="str">
        <f>IF('Anterior-TXT'!A2341&lt;&gt;"",LEFT('Anterior-TXT'!A2341,15),"")</f>
        <v/>
      </c>
      <c r="B2320" s="11" t="str">
        <f>IF('Anterior-TXT'!A2341&lt;&gt;"",RIGHT(LEFT('Anterior-TXT'!A2341,51),34),"")</f>
        <v/>
      </c>
      <c r="C2320" s="12" t="str">
        <f>IF('Anterior-TXT'!A2341&lt;&gt;"",VALUE(RIGHT(LEFT('Anterior-TXT'!A2341,75),23)),"")</f>
        <v/>
      </c>
      <c r="D2320" s="11" t="str">
        <f>IF('Anterior-TXT'!A2341&lt;&gt;"",RIGHT(LEFT('Anterior-TXT'!A2341,77),1),"")</f>
        <v/>
      </c>
      <c r="E2320" s="13" t="str">
        <f>IF('Anterior-TXT'!A2341&lt;&gt;"",IF(MOD(VALUE(LEFT(A2320,1)),2)=1,IF(D2320="D",C2320,-C2320),IF(D2320="C",C2320,-C2320)),"")</f>
        <v/>
      </c>
    </row>
    <row r="2321" spans="1:5" x14ac:dyDescent="0.2">
      <c r="A2321" s="11" t="str">
        <f>IF('Anterior-TXT'!A2342&lt;&gt;"",LEFT('Anterior-TXT'!A2342,15),"")</f>
        <v/>
      </c>
      <c r="B2321" s="11" t="str">
        <f>IF('Anterior-TXT'!A2342&lt;&gt;"",RIGHT(LEFT('Anterior-TXT'!A2342,51),34),"")</f>
        <v/>
      </c>
      <c r="C2321" s="12" t="str">
        <f>IF('Anterior-TXT'!A2342&lt;&gt;"",VALUE(RIGHT(LEFT('Anterior-TXT'!A2342,75),23)),"")</f>
        <v/>
      </c>
      <c r="D2321" s="11" t="str">
        <f>IF('Anterior-TXT'!A2342&lt;&gt;"",RIGHT(LEFT('Anterior-TXT'!A2342,77),1),"")</f>
        <v/>
      </c>
      <c r="E2321" s="13" t="str">
        <f>IF('Anterior-TXT'!A2342&lt;&gt;"",IF(MOD(VALUE(LEFT(A2321,1)),2)=1,IF(D2321="D",C2321,-C2321),IF(D2321="C",C2321,-C2321)),"")</f>
        <v/>
      </c>
    </row>
    <row r="2322" spans="1:5" x14ac:dyDescent="0.2">
      <c r="A2322" s="11" t="str">
        <f>IF('Anterior-TXT'!A2343&lt;&gt;"",LEFT('Anterior-TXT'!A2343,15),"")</f>
        <v/>
      </c>
      <c r="B2322" s="11" t="str">
        <f>IF('Anterior-TXT'!A2343&lt;&gt;"",RIGHT(LEFT('Anterior-TXT'!A2343,51),34),"")</f>
        <v/>
      </c>
      <c r="C2322" s="12" t="str">
        <f>IF('Anterior-TXT'!A2343&lt;&gt;"",VALUE(RIGHT(LEFT('Anterior-TXT'!A2343,75),23)),"")</f>
        <v/>
      </c>
      <c r="D2322" s="11" t="str">
        <f>IF('Anterior-TXT'!A2343&lt;&gt;"",RIGHT(LEFT('Anterior-TXT'!A2343,77),1),"")</f>
        <v/>
      </c>
      <c r="E2322" s="13" t="str">
        <f>IF('Anterior-TXT'!A2343&lt;&gt;"",IF(MOD(VALUE(LEFT(A2322,1)),2)=1,IF(D2322="D",C2322,-C2322),IF(D2322="C",C2322,-C2322)),"")</f>
        <v/>
      </c>
    </row>
    <row r="2323" spans="1:5" x14ac:dyDescent="0.2">
      <c r="A2323" s="11" t="str">
        <f>IF('Anterior-TXT'!A2344&lt;&gt;"",LEFT('Anterior-TXT'!A2344,15),"")</f>
        <v/>
      </c>
      <c r="B2323" s="11" t="str">
        <f>IF('Anterior-TXT'!A2344&lt;&gt;"",RIGHT(LEFT('Anterior-TXT'!A2344,51),34),"")</f>
        <v/>
      </c>
      <c r="C2323" s="12" t="str">
        <f>IF('Anterior-TXT'!A2344&lt;&gt;"",VALUE(RIGHT(LEFT('Anterior-TXT'!A2344,75),23)),"")</f>
        <v/>
      </c>
      <c r="D2323" s="11" t="str">
        <f>IF('Anterior-TXT'!A2344&lt;&gt;"",RIGHT(LEFT('Anterior-TXT'!A2344,77),1),"")</f>
        <v/>
      </c>
      <c r="E2323" s="13" t="str">
        <f>IF('Anterior-TXT'!A2344&lt;&gt;"",IF(MOD(VALUE(LEFT(A2323,1)),2)=1,IF(D2323="D",C2323,-C2323),IF(D2323="C",C2323,-C2323)),"")</f>
        <v/>
      </c>
    </row>
    <row r="2324" spans="1:5" x14ac:dyDescent="0.2">
      <c r="A2324" s="11" t="str">
        <f>IF('Anterior-TXT'!A2345&lt;&gt;"",LEFT('Anterior-TXT'!A2345,15),"")</f>
        <v/>
      </c>
      <c r="B2324" s="11" t="str">
        <f>IF('Anterior-TXT'!A2345&lt;&gt;"",RIGHT(LEFT('Anterior-TXT'!A2345,51),34),"")</f>
        <v/>
      </c>
      <c r="C2324" s="12" t="str">
        <f>IF('Anterior-TXT'!A2345&lt;&gt;"",VALUE(RIGHT(LEFT('Anterior-TXT'!A2345,75),23)),"")</f>
        <v/>
      </c>
      <c r="D2324" s="11" t="str">
        <f>IF('Anterior-TXT'!A2345&lt;&gt;"",RIGHT(LEFT('Anterior-TXT'!A2345,77),1),"")</f>
        <v/>
      </c>
      <c r="E2324" s="13" t="str">
        <f>IF('Anterior-TXT'!A2345&lt;&gt;"",IF(MOD(VALUE(LEFT(A2324,1)),2)=1,IF(D2324="D",C2324,-C2324),IF(D2324="C",C2324,-C2324)),"")</f>
        <v/>
      </c>
    </row>
    <row r="2325" spans="1:5" x14ac:dyDescent="0.2">
      <c r="A2325" s="11" t="str">
        <f>IF('Anterior-TXT'!A2346&lt;&gt;"",LEFT('Anterior-TXT'!A2346,15),"")</f>
        <v/>
      </c>
      <c r="B2325" s="11" t="str">
        <f>IF('Anterior-TXT'!A2346&lt;&gt;"",RIGHT(LEFT('Anterior-TXT'!A2346,51),34),"")</f>
        <v/>
      </c>
      <c r="C2325" s="12" t="str">
        <f>IF('Anterior-TXT'!A2346&lt;&gt;"",VALUE(RIGHT(LEFT('Anterior-TXT'!A2346,75),23)),"")</f>
        <v/>
      </c>
      <c r="D2325" s="11" t="str">
        <f>IF('Anterior-TXT'!A2346&lt;&gt;"",RIGHT(LEFT('Anterior-TXT'!A2346,77),1),"")</f>
        <v/>
      </c>
      <c r="E2325" s="13" t="str">
        <f>IF('Anterior-TXT'!A2346&lt;&gt;"",IF(MOD(VALUE(LEFT(A2325,1)),2)=1,IF(D2325="D",C2325,-C2325),IF(D2325="C",C2325,-C2325)),"")</f>
        <v/>
      </c>
    </row>
    <row r="2326" spans="1:5" x14ac:dyDescent="0.2">
      <c r="A2326" s="11" t="str">
        <f>IF('Anterior-TXT'!A2347&lt;&gt;"",LEFT('Anterior-TXT'!A2347,15),"")</f>
        <v/>
      </c>
      <c r="B2326" s="11" t="str">
        <f>IF('Anterior-TXT'!A2347&lt;&gt;"",RIGHT(LEFT('Anterior-TXT'!A2347,51),34),"")</f>
        <v/>
      </c>
      <c r="C2326" s="12" t="str">
        <f>IF('Anterior-TXT'!A2347&lt;&gt;"",VALUE(RIGHT(LEFT('Anterior-TXT'!A2347,75),23)),"")</f>
        <v/>
      </c>
      <c r="D2326" s="11" t="str">
        <f>IF('Anterior-TXT'!A2347&lt;&gt;"",RIGHT(LEFT('Anterior-TXT'!A2347,77),1),"")</f>
        <v/>
      </c>
      <c r="E2326" s="13" t="str">
        <f>IF('Anterior-TXT'!A2347&lt;&gt;"",IF(MOD(VALUE(LEFT(A2326,1)),2)=1,IF(D2326="D",C2326,-C2326),IF(D2326="C",C2326,-C2326)),"")</f>
        <v/>
      </c>
    </row>
    <row r="2327" spans="1:5" x14ac:dyDescent="0.2">
      <c r="A2327" s="11" t="str">
        <f>IF('Anterior-TXT'!A2348&lt;&gt;"",LEFT('Anterior-TXT'!A2348,15),"")</f>
        <v/>
      </c>
      <c r="B2327" s="11" t="str">
        <f>IF('Anterior-TXT'!A2348&lt;&gt;"",RIGHT(LEFT('Anterior-TXT'!A2348,51),34),"")</f>
        <v/>
      </c>
      <c r="C2327" s="12" t="str">
        <f>IF('Anterior-TXT'!A2348&lt;&gt;"",VALUE(RIGHT(LEFT('Anterior-TXT'!A2348,75),23)),"")</f>
        <v/>
      </c>
      <c r="D2327" s="11" t="str">
        <f>IF('Anterior-TXT'!A2348&lt;&gt;"",RIGHT(LEFT('Anterior-TXT'!A2348,77),1),"")</f>
        <v/>
      </c>
      <c r="E2327" s="13" t="str">
        <f>IF('Anterior-TXT'!A2348&lt;&gt;"",IF(MOD(VALUE(LEFT(A2327,1)),2)=1,IF(D2327="D",C2327,-C2327),IF(D2327="C",C2327,-C2327)),"")</f>
        <v/>
      </c>
    </row>
    <row r="2328" spans="1:5" x14ac:dyDescent="0.2">
      <c r="A2328" s="11" t="str">
        <f>IF('Anterior-TXT'!A2349&lt;&gt;"",LEFT('Anterior-TXT'!A2349,15),"")</f>
        <v/>
      </c>
      <c r="B2328" s="11" t="str">
        <f>IF('Anterior-TXT'!A2349&lt;&gt;"",RIGHT(LEFT('Anterior-TXT'!A2349,51),34),"")</f>
        <v/>
      </c>
      <c r="C2328" s="12" t="str">
        <f>IF('Anterior-TXT'!A2349&lt;&gt;"",VALUE(RIGHT(LEFT('Anterior-TXT'!A2349,75),23)),"")</f>
        <v/>
      </c>
      <c r="D2328" s="11" t="str">
        <f>IF('Anterior-TXT'!A2349&lt;&gt;"",RIGHT(LEFT('Anterior-TXT'!A2349,77),1),"")</f>
        <v/>
      </c>
      <c r="E2328" s="13" t="str">
        <f>IF('Anterior-TXT'!A2349&lt;&gt;"",IF(MOD(VALUE(LEFT(A2328,1)),2)=1,IF(D2328="D",C2328,-C2328),IF(D2328="C",C2328,-C2328)),"")</f>
        <v/>
      </c>
    </row>
    <row r="2329" spans="1:5" x14ac:dyDescent="0.2">
      <c r="A2329" s="11" t="str">
        <f>IF('Anterior-TXT'!A2350&lt;&gt;"",LEFT('Anterior-TXT'!A2350,15),"")</f>
        <v/>
      </c>
      <c r="B2329" s="11" t="str">
        <f>IF('Anterior-TXT'!A2350&lt;&gt;"",RIGHT(LEFT('Anterior-TXT'!A2350,51),34),"")</f>
        <v/>
      </c>
      <c r="C2329" s="12" t="str">
        <f>IF('Anterior-TXT'!A2350&lt;&gt;"",VALUE(RIGHT(LEFT('Anterior-TXT'!A2350,75),23)),"")</f>
        <v/>
      </c>
      <c r="D2329" s="11" t="str">
        <f>IF('Anterior-TXT'!A2350&lt;&gt;"",RIGHT(LEFT('Anterior-TXT'!A2350,77),1),"")</f>
        <v/>
      </c>
      <c r="E2329" s="13" t="str">
        <f>IF('Anterior-TXT'!A2350&lt;&gt;"",IF(MOD(VALUE(LEFT(A2329,1)),2)=1,IF(D2329="D",C2329,-C2329),IF(D2329="C",C2329,-C2329)),"")</f>
        <v/>
      </c>
    </row>
    <row r="2330" spans="1:5" x14ac:dyDescent="0.2">
      <c r="A2330" s="11" t="str">
        <f>IF('Anterior-TXT'!A2351&lt;&gt;"",LEFT('Anterior-TXT'!A2351,15),"")</f>
        <v/>
      </c>
      <c r="B2330" s="11" t="str">
        <f>IF('Anterior-TXT'!A2351&lt;&gt;"",RIGHT(LEFT('Anterior-TXT'!A2351,51),34),"")</f>
        <v/>
      </c>
      <c r="C2330" s="12" t="str">
        <f>IF('Anterior-TXT'!A2351&lt;&gt;"",VALUE(RIGHT(LEFT('Anterior-TXT'!A2351,75),23)),"")</f>
        <v/>
      </c>
      <c r="D2330" s="11" t="str">
        <f>IF('Anterior-TXT'!A2351&lt;&gt;"",RIGHT(LEFT('Anterior-TXT'!A2351,77),1),"")</f>
        <v/>
      </c>
      <c r="E2330" s="13" t="str">
        <f>IF('Anterior-TXT'!A2351&lt;&gt;"",IF(MOD(VALUE(LEFT(A2330,1)),2)=1,IF(D2330="D",C2330,-C2330),IF(D2330="C",C2330,-C2330)),"")</f>
        <v/>
      </c>
    </row>
    <row r="2331" spans="1:5" x14ac:dyDescent="0.2">
      <c r="A2331" s="11" t="str">
        <f>IF('Anterior-TXT'!A2352&lt;&gt;"",LEFT('Anterior-TXT'!A2352,15),"")</f>
        <v/>
      </c>
      <c r="B2331" s="11" t="str">
        <f>IF('Anterior-TXT'!A2352&lt;&gt;"",RIGHT(LEFT('Anterior-TXT'!A2352,51),34),"")</f>
        <v/>
      </c>
      <c r="C2331" s="12" t="str">
        <f>IF('Anterior-TXT'!A2352&lt;&gt;"",VALUE(RIGHT(LEFT('Anterior-TXT'!A2352,75),23)),"")</f>
        <v/>
      </c>
      <c r="D2331" s="11" t="str">
        <f>IF('Anterior-TXT'!A2352&lt;&gt;"",RIGHT(LEFT('Anterior-TXT'!A2352,77),1),"")</f>
        <v/>
      </c>
      <c r="E2331" s="13" t="str">
        <f>IF('Anterior-TXT'!A2352&lt;&gt;"",IF(MOD(VALUE(LEFT(A2331,1)),2)=1,IF(D2331="D",C2331,-C2331),IF(D2331="C",C2331,-C2331)),"")</f>
        <v/>
      </c>
    </row>
    <row r="2332" spans="1:5" x14ac:dyDescent="0.2">
      <c r="A2332" s="11" t="str">
        <f>IF('Anterior-TXT'!A2353&lt;&gt;"",LEFT('Anterior-TXT'!A2353,15),"")</f>
        <v/>
      </c>
      <c r="B2332" s="11" t="str">
        <f>IF('Anterior-TXT'!A2353&lt;&gt;"",RIGHT(LEFT('Anterior-TXT'!A2353,51),34),"")</f>
        <v/>
      </c>
      <c r="C2332" s="12" t="str">
        <f>IF('Anterior-TXT'!A2353&lt;&gt;"",VALUE(RIGHT(LEFT('Anterior-TXT'!A2353,75),23)),"")</f>
        <v/>
      </c>
      <c r="D2332" s="11" t="str">
        <f>IF('Anterior-TXT'!A2353&lt;&gt;"",RIGHT(LEFT('Anterior-TXT'!A2353,77),1),"")</f>
        <v/>
      </c>
      <c r="E2332" s="13" t="str">
        <f>IF('Anterior-TXT'!A2353&lt;&gt;"",IF(MOD(VALUE(LEFT(A2332,1)),2)=1,IF(D2332="D",C2332,-C2332),IF(D2332="C",C2332,-C2332)),"")</f>
        <v/>
      </c>
    </row>
    <row r="2333" spans="1:5" x14ac:dyDescent="0.2">
      <c r="A2333" s="11" t="str">
        <f>IF('Anterior-TXT'!A2354&lt;&gt;"",LEFT('Anterior-TXT'!A2354,15),"")</f>
        <v/>
      </c>
      <c r="B2333" s="11" t="str">
        <f>IF('Anterior-TXT'!A2354&lt;&gt;"",RIGHT(LEFT('Anterior-TXT'!A2354,51),34),"")</f>
        <v/>
      </c>
      <c r="C2333" s="12" t="str">
        <f>IF('Anterior-TXT'!A2354&lt;&gt;"",VALUE(RIGHT(LEFT('Anterior-TXT'!A2354,75),23)),"")</f>
        <v/>
      </c>
      <c r="D2333" s="11" t="str">
        <f>IF('Anterior-TXT'!A2354&lt;&gt;"",RIGHT(LEFT('Anterior-TXT'!A2354,77),1),"")</f>
        <v/>
      </c>
      <c r="E2333" s="13" t="str">
        <f>IF('Anterior-TXT'!A2354&lt;&gt;"",IF(MOD(VALUE(LEFT(A2333,1)),2)=1,IF(D2333="D",C2333,-C2333),IF(D2333="C",C2333,-C2333)),"")</f>
        <v/>
      </c>
    </row>
    <row r="2334" spans="1:5" x14ac:dyDescent="0.2">
      <c r="A2334" s="11" t="str">
        <f>IF('Anterior-TXT'!A2355&lt;&gt;"",LEFT('Anterior-TXT'!A2355,15),"")</f>
        <v/>
      </c>
      <c r="B2334" s="11" t="str">
        <f>IF('Anterior-TXT'!A2355&lt;&gt;"",RIGHT(LEFT('Anterior-TXT'!A2355,51),34),"")</f>
        <v/>
      </c>
      <c r="C2334" s="12" t="str">
        <f>IF('Anterior-TXT'!A2355&lt;&gt;"",VALUE(RIGHT(LEFT('Anterior-TXT'!A2355,75),23)),"")</f>
        <v/>
      </c>
      <c r="D2334" s="11" t="str">
        <f>IF('Anterior-TXT'!A2355&lt;&gt;"",RIGHT(LEFT('Anterior-TXT'!A2355,77),1),"")</f>
        <v/>
      </c>
      <c r="E2334" s="13" t="str">
        <f>IF('Anterior-TXT'!A2355&lt;&gt;"",IF(MOD(VALUE(LEFT(A2334,1)),2)=1,IF(D2334="D",C2334,-C2334),IF(D2334="C",C2334,-C2334)),"")</f>
        <v/>
      </c>
    </row>
    <row r="2335" spans="1:5" x14ac:dyDescent="0.2">
      <c r="A2335" s="11" t="str">
        <f>IF('Anterior-TXT'!A2356&lt;&gt;"",LEFT('Anterior-TXT'!A2356,15),"")</f>
        <v/>
      </c>
      <c r="B2335" s="11" t="str">
        <f>IF('Anterior-TXT'!A2356&lt;&gt;"",RIGHT(LEFT('Anterior-TXT'!A2356,51),34),"")</f>
        <v/>
      </c>
      <c r="C2335" s="12" t="str">
        <f>IF('Anterior-TXT'!A2356&lt;&gt;"",VALUE(RIGHT(LEFT('Anterior-TXT'!A2356,75),23)),"")</f>
        <v/>
      </c>
      <c r="D2335" s="11" t="str">
        <f>IF('Anterior-TXT'!A2356&lt;&gt;"",RIGHT(LEFT('Anterior-TXT'!A2356,77),1),"")</f>
        <v/>
      </c>
      <c r="E2335" s="13" t="str">
        <f>IF('Anterior-TXT'!A2356&lt;&gt;"",IF(MOD(VALUE(LEFT(A2335,1)),2)=1,IF(D2335="D",C2335,-C2335),IF(D2335="C",C2335,-C2335)),"")</f>
        <v/>
      </c>
    </row>
    <row r="2336" spans="1:5" x14ac:dyDescent="0.2">
      <c r="A2336" s="11" t="str">
        <f>IF('Anterior-TXT'!A2357&lt;&gt;"",LEFT('Anterior-TXT'!A2357,15),"")</f>
        <v/>
      </c>
      <c r="B2336" s="11" t="str">
        <f>IF('Anterior-TXT'!A2357&lt;&gt;"",RIGHT(LEFT('Anterior-TXT'!A2357,51),34),"")</f>
        <v/>
      </c>
      <c r="C2336" s="12" t="str">
        <f>IF('Anterior-TXT'!A2357&lt;&gt;"",VALUE(RIGHT(LEFT('Anterior-TXT'!A2357,75),23)),"")</f>
        <v/>
      </c>
      <c r="D2336" s="11" t="str">
        <f>IF('Anterior-TXT'!A2357&lt;&gt;"",RIGHT(LEFT('Anterior-TXT'!A2357,77),1),"")</f>
        <v/>
      </c>
      <c r="E2336" s="13" t="str">
        <f>IF('Anterior-TXT'!A2357&lt;&gt;"",IF(MOD(VALUE(LEFT(A2336,1)),2)=1,IF(D2336="D",C2336,-C2336),IF(D2336="C",C2336,-C2336)),"")</f>
        <v/>
      </c>
    </row>
    <row r="2337" spans="1:5" x14ac:dyDescent="0.2">
      <c r="A2337" s="11" t="str">
        <f>IF('Anterior-TXT'!A2358&lt;&gt;"",LEFT('Anterior-TXT'!A2358,15),"")</f>
        <v/>
      </c>
      <c r="B2337" s="11" t="str">
        <f>IF('Anterior-TXT'!A2358&lt;&gt;"",RIGHT(LEFT('Anterior-TXT'!A2358,51),34),"")</f>
        <v/>
      </c>
      <c r="C2337" s="12" t="str">
        <f>IF('Anterior-TXT'!A2358&lt;&gt;"",VALUE(RIGHT(LEFT('Anterior-TXT'!A2358,75),23)),"")</f>
        <v/>
      </c>
      <c r="D2337" s="11" t="str">
        <f>IF('Anterior-TXT'!A2358&lt;&gt;"",RIGHT(LEFT('Anterior-TXT'!A2358,77),1),"")</f>
        <v/>
      </c>
      <c r="E2337" s="13" t="str">
        <f>IF('Anterior-TXT'!A2358&lt;&gt;"",IF(MOD(VALUE(LEFT(A2337,1)),2)=1,IF(D2337="D",C2337,-C2337),IF(D2337="C",C2337,-C2337)),"")</f>
        <v/>
      </c>
    </row>
    <row r="2338" spans="1:5" x14ac:dyDescent="0.2">
      <c r="A2338" s="11" t="str">
        <f>IF('Anterior-TXT'!A2359&lt;&gt;"",LEFT('Anterior-TXT'!A2359,15),"")</f>
        <v/>
      </c>
      <c r="B2338" s="11" t="str">
        <f>IF('Anterior-TXT'!A2359&lt;&gt;"",RIGHT(LEFT('Anterior-TXT'!A2359,51),34),"")</f>
        <v/>
      </c>
      <c r="C2338" s="12" t="str">
        <f>IF('Anterior-TXT'!A2359&lt;&gt;"",VALUE(RIGHT(LEFT('Anterior-TXT'!A2359,75),23)),"")</f>
        <v/>
      </c>
      <c r="D2338" s="11" t="str">
        <f>IF('Anterior-TXT'!A2359&lt;&gt;"",RIGHT(LEFT('Anterior-TXT'!A2359,77),1),"")</f>
        <v/>
      </c>
      <c r="E2338" s="13" t="str">
        <f>IF('Anterior-TXT'!A2359&lt;&gt;"",IF(MOD(VALUE(LEFT(A2338,1)),2)=1,IF(D2338="D",C2338,-C2338),IF(D2338="C",C2338,-C2338)),"")</f>
        <v/>
      </c>
    </row>
    <row r="2339" spans="1:5" x14ac:dyDescent="0.2">
      <c r="A2339" s="11" t="str">
        <f>IF('Anterior-TXT'!A2360&lt;&gt;"",LEFT('Anterior-TXT'!A2360,15),"")</f>
        <v/>
      </c>
      <c r="B2339" s="11" t="str">
        <f>IF('Anterior-TXT'!A2360&lt;&gt;"",RIGHT(LEFT('Anterior-TXT'!A2360,51),34),"")</f>
        <v/>
      </c>
      <c r="C2339" s="12" t="str">
        <f>IF('Anterior-TXT'!A2360&lt;&gt;"",VALUE(RIGHT(LEFT('Anterior-TXT'!A2360,75),23)),"")</f>
        <v/>
      </c>
      <c r="D2339" s="11" t="str">
        <f>IF('Anterior-TXT'!A2360&lt;&gt;"",RIGHT(LEFT('Anterior-TXT'!A2360,77),1),"")</f>
        <v/>
      </c>
      <c r="E2339" s="13" t="str">
        <f>IF('Anterior-TXT'!A2360&lt;&gt;"",IF(MOD(VALUE(LEFT(A2339,1)),2)=1,IF(D2339="D",C2339,-C2339),IF(D2339="C",C2339,-C2339)),"")</f>
        <v/>
      </c>
    </row>
    <row r="2340" spans="1:5" x14ac:dyDescent="0.2">
      <c r="A2340" s="11" t="str">
        <f>IF('Anterior-TXT'!A2361&lt;&gt;"",LEFT('Anterior-TXT'!A2361,15),"")</f>
        <v/>
      </c>
      <c r="B2340" s="11" t="str">
        <f>IF('Anterior-TXT'!A2361&lt;&gt;"",RIGHT(LEFT('Anterior-TXT'!A2361,51),34),"")</f>
        <v/>
      </c>
      <c r="C2340" s="12" t="str">
        <f>IF('Anterior-TXT'!A2361&lt;&gt;"",VALUE(RIGHT(LEFT('Anterior-TXT'!A2361,75),23)),"")</f>
        <v/>
      </c>
      <c r="D2340" s="11" t="str">
        <f>IF('Anterior-TXT'!A2361&lt;&gt;"",RIGHT(LEFT('Anterior-TXT'!A2361,77),1),"")</f>
        <v/>
      </c>
      <c r="E2340" s="13" t="str">
        <f>IF('Anterior-TXT'!A2361&lt;&gt;"",IF(MOD(VALUE(LEFT(A2340,1)),2)=1,IF(D2340="D",C2340,-C2340),IF(D2340="C",C2340,-C2340)),"")</f>
        <v/>
      </c>
    </row>
    <row r="2341" spans="1:5" x14ac:dyDescent="0.2">
      <c r="A2341" s="11" t="str">
        <f>IF('Anterior-TXT'!A2362&lt;&gt;"",LEFT('Anterior-TXT'!A2362,15),"")</f>
        <v/>
      </c>
      <c r="B2341" s="11" t="str">
        <f>IF('Anterior-TXT'!A2362&lt;&gt;"",RIGHT(LEFT('Anterior-TXT'!A2362,51),34),"")</f>
        <v/>
      </c>
      <c r="C2341" s="12" t="str">
        <f>IF('Anterior-TXT'!A2362&lt;&gt;"",VALUE(RIGHT(LEFT('Anterior-TXT'!A2362,75),23)),"")</f>
        <v/>
      </c>
      <c r="D2341" s="11" t="str">
        <f>IF('Anterior-TXT'!A2362&lt;&gt;"",RIGHT(LEFT('Anterior-TXT'!A2362,77),1),"")</f>
        <v/>
      </c>
      <c r="E2341" s="13" t="str">
        <f>IF('Anterior-TXT'!A2362&lt;&gt;"",IF(MOD(VALUE(LEFT(A2341,1)),2)=1,IF(D2341="D",C2341,-C2341),IF(D2341="C",C2341,-C2341)),"")</f>
        <v/>
      </c>
    </row>
    <row r="2342" spans="1:5" x14ac:dyDescent="0.2">
      <c r="A2342" s="11" t="str">
        <f>IF('Anterior-TXT'!A2363&lt;&gt;"",LEFT('Anterior-TXT'!A2363,15),"")</f>
        <v/>
      </c>
      <c r="B2342" s="11" t="str">
        <f>IF('Anterior-TXT'!A2363&lt;&gt;"",RIGHT(LEFT('Anterior-TXT'!A2363,51),34),"")</f>
        <v/>
      </c>
      <c r="C2342" s="12" t="str">
        <f>IF('Anterior-TXT'!A2363&lt;&gt;"",VALUE(RIGHT(LEFT('Anterior-TXT'!A2363,75),23)),"")</f>
        <v/>
      </c>
      <c r="D2342" s="11" t="str">
        <f>IF('Anterior-TXT'!A2363&lt;&gt;"",RIGHT(LEFT('Anterior-TXT'!A2363,77),1),"")</f>
        <v/>
      </c>
      <c r="E2342" s="13" t="str">
        <f>IF('Anterior-TXT'!A2363&lt;&gt;"",IF(MOD(VALUE(LEFT(A2342,1)),2)=1,IF(D2342="D",C2342,-C2342),IF(D2342="C",C2342,-C2342)),"")</f>
        <v/>
      </c>
    </row>
    <row r="2343" spans="1:5" x14ac:dyDescent="0.2">
      <c r="A2343" s="11" t="str">
        <f>IF('Anterior-TXT'!A2364&lt;&gt;"",LEFT('Anterior-TXT'!A2364,15),"")</f>
        <v/>
      </c>
      <c r="B2343" s="11" t="str">
        <f>IF('Anterior-TXT'!A2364&lt;&gt;"",RIGHT(LEFT('Anterior-TXT'!A2364,51),34),"")</f>
        <v/>
      </c>
      <c r="C2343" s="12" t="str">
        <f>IF('Anterior-TXT'!A2364&lt;&gt;"",VALUE(RIGHT(LEFT('Anterior-TXT'!A2364,75),23)),"")</f>
        <v/>
      </c>
      <c r="D2343" s="11" t="str">
        <f>IF('Anterior-TXT'!A2364&lt;&gt;"",RIGHT(LEFT('Anterior-TXT'!A2364,77),1),"")</f>
        <v/>
      </c>
      <c r="E2343" s="13" t="str">
        <f>IF('Anterior-TXT'!A2364&lt;&gt;"",IF(MOD(VALUE(LEFT(A2343,1)),2)=1,IF(D2343="D",C2343,-C2343),IF(D2343="C",C2343,-C2343)),"")</f>
        <v/>
      </c>
    </row>
    <row r="2344" spans="1:5" x14ac:dyDescent="0.2">
      <c r="A2344" s="11" t="str">
        <f>IF('Anterior-TXT'!A2365&lt;&gt;"",LEFT('Anterior-TXT'!A2365,15),"")</f>
        <v/>
      </c>
      <c r="B2344" s="11" t="str">
        <f>IF('Anterior-TXT'!A2365&lt;&gt;"",RIGHT(LEFT('Anterior-TXT'!A2365,51),34),"")</f>
        <v/>
      </c>
      <c r="C2344" s="12" t="str">
        <f>IF('Anterior-TXT'!A2365&lt;&gt;"",VALUE(RIGHT(LEFT('Anterior-TXT'!A2365,75),23)),"")</f>
        <v/>
      </c>
      <c r="D2344" s="11" t="str">
        <f>IF('Anterior-TXT'!A2365&lt;&gt;"",RIGHT(LEFT('Anterior-TXT'!A2365,77),1),"")</f>
        <v/>
      </c>
      <c r="E2344" s="13" t="str">
        <f>IF('Anterior-TXT'!A2365&lt;&gt;"",IF(MOD(VALUE(LEFT(A2344,1)),2)=1,IF(D2344="D",C2344,-C2344),IF(D2344="C",C2344,-C2344)),"")</f>
        <v/>
      </c>
    </row>
    <row r="2345" spans="1:5" x14ac:dyDescent="0.2">
      <c r="A2345" s="11" t="str">
        <f>IF('Anterior-TXT'!A2366&lt;&gt;"",LEFT('Anterior-TXT'!A2366,15),"")</f>
        <v/>
      </c>
      <c r="B2345" s="11" t="str">
        <f>IF('Anterior-TXT'!A2366&lt;&gt;"",RIGHT(LEFT('Anterior-TXT'!A2366,51),34),"")</f>
        <v/>
      </c>
      <c r="C2345" s="12" t="str">
        <f>IF('Anterior-TXT'!A2366&lt;&gt;"",VALUE(RIGHT(LEFT('Anterior-TXT'!A2366,75),23)),"")</f>
        <v/>
      </c>
      <c r="D2345" s="11" t="str">
        <f>IF('Anterior-TXT'!A2366&lt;&gt;"",RIGHT(LEFT('Anterior-TXT'!A2366,77),1),"")</f>
        <v/>
      </c>
      <c r="E2345" s="13" t="str">
        <f>IF('Anterior-TXT'!A2366&lt;&gt;"",IF(MOD(VALUE(LEFT(A2345,1)),2)=1,IF(D2345="D",C2345,-C2345),IF(D2345="C",C2345,-C2345)),"")</f>
        <v/>
      </c>
    </row>
    <row r="2346" spans="1:5" x14ac:dyDescent="0.2">
      <c r="A2346" s="11" t="str">
        <f>IF('Anterior-TXT'!A2367&lt;&gt;"",LEFT('Anterior-TXT'!A2367,15),"")</f>
        <v/>
      </c>
      <c r="B2346" s="11" t="str">
        <f>IF('Anterior-TXT'!A2367&lt;&gt;"",RIGHT(LEFT('Anterior-TXT'!A2367,51),34),"")</f>
        <v/>
      </c>
      <c r="C2346" s="12" t="str">
        <f>IF('Anterior-TXT'!A2367&lt;&gt;"",VALUE(RIGHT(LEFT('Anterior-TXT'!A2367,75),23)),"")</f>
        <v/>
      </c>
      <c r="D2346" s="11" t="str">
        <f>IF('Anterior-TXT'!A2367&lt;&gt;"",RIGHT(LEFT('Anterior-TXT'!A2367,77),1),"")</f>
        <v/>
      </c>
      <c r="E2346" s="13" t="str">
        <f>IF('Anterior-TXT'!A2367&lt;&gt;"",IF(MOD(VALUE(LEFT(A2346,1)),2)=1,IF(D2346="D",C2346,-C2346),IF(D2346="C",C2346,-C2346)),"")</f>
        <v/>
      </c>
    </row>
    <row r="2347" spans="1:5" x14ac:dyDescent="0.2">
      <c r="A2347" s="11" t="str">
        <f>IF('Anterior-TXT'!A2368&lt;&gt;"",LEFT('Anterior-TXT'!A2368,15),"")</f>
        <v/>
      </c>
      <c r="B2347" s="11" t="str">
        <f>IF('Anterior-TXT'!A2368&lt;&gt;"",RIGHT(LEFT('Anterior-TXT'!A2368,51),34),"")</f>
        <v/>
      </c>
      <c r="C2347" s="12" t="str">
        <f>IF('Anterior-TXT'!A2368&lt;&gt;"",VALUE(RIGHT(LEFT('Anterior-TXT'!A2368,75),23)),"")</f>
        <v/>
      </c>
      <c r="D2347" s="11" t="str">
        <f>IF('Anterior-TXT'!A2368&lt;&gt;"",RIGHT(LEFT('Anterior-TXT'!A2368,77),1),"")</f>
        <v/>
      </c>
      <c r="E2347" s="13" t="str">
        <f>IF('Anterior-TXT'!A2368&lt;&gt;"",IF(MOD(VALUE(LEFT(A2347,1)),2)=1,IF(D2347="D",C2347,-C2347),IF(D2347="C",C2347,-C2347)),"")</f>
        <v/>
      </c>
    </row>
    <row r="2348" spans="1:5" x14ac:dyDescent="0.2">
      <c r="A2348" s="11" t="str">
        <f>IF('Anterior-TXT'!A2369&lt;&gt;"",LEFT('Anterior-TXT'!A2369,15),"")</f>
        <v/>
      </c>
      <c r="B2348" s="11" t="str">
        <f>IF('Anterior-TXT'!A2369&lt;&gt;"",RIGHT(LEFT('Anterior-TXT'!A2369,51),34),"")</f>
        <v/>
      </c>
      <c r="C2348" s="12" t="str">
        <f>IF('Anterior-TXT'!A2369&lt;&gt;"",VALUE(RIGHT(LEFT('Anterior-TXT'!A2369,75),23)),"")</f>
        <v/>
      </c>
      <c r="D2348" s="11" t="str">
        <f>IF('Anterior-TXT'!A2369&lt;&gt;"",RIGHT(LEFT('Anterior-TXT'!A2369,77),1),"")</f>
        <v/>
      </c>
      <c r="E2348" s="13" t="str">
        <f>IF('Anterior-TXT'!A2369&lt;&gt;"",IF(MOD(VALUE(LEFT(A2348,1)),2)=1,IF(D2348="D",C2348,-C2348),IF(D2348="C",C2348,-C2348)),"")</f>
        <v/>
      </c>
    </row>
    <row r="2349" spans="1:5" x14ac:dyDescent="0.2">
      <c r="A2349" s="11" t="str">
        <f>IF('Anterior-TXT'!A2370&lt;&gt;"",LEFT('Anterior-TXT'!A2370,15),"")</f>
        <v/>
      </c>
      <c r="B2349" s="11" t="str">
        <f>IF('Anterior-TXT'!A2370&lt;&gt;"",RIGHT(LEFT('Anterior-TXT'!A2370,51),34),"")</f>
        <v/>
      </c>
      <c r="C2349" s="12" t="str">
        <f>IF('Anterior-TXT'!A2370&lt;&gt;"",VALUE(RIGHT(LEFT('Anterior-TXT'!A2370,75),23)),"")</f>
        <v/>
      </c>
      <c r="D2349" s="11" t="str">
        <f>IF('Anterior-TXT'!A2370&lt;&gt;"",RIGHT(LEFT('Anterior-TXT'!A2370,77),1),"")</f>
        <v/>
      </c>
      <c r="E2349" s="13" t="str">
        <f>IF('Anterior-TXT'!A2370&lt;&gt;"",IF(MOD(VALUE(LEFT(A2349,1)),2)=1,IF(D2349="D",C2349,-C2349),IF(D2349="C",C2349,-C2349)),"")</f>
        <v/>
      </c>
    </row>
    <row r="2350" spans="1:5" x14ac:dyDescent="0.2">
      <c r="A2350" s="11" t="str">
        <f>IF('Anterior-TXT'!A2371&lt;&gt;"",LEFT('Anterior-TXT'!A2371,15),"")</f>
        <v/>
      </c>
      <c r="B2350" s="11" t="str">
        <f>IF('Anterior-TXT'!A2371&lt;&gt;"",RIGHT(LEFT('Anterior-TXT'!A2371,51),34),"")</f>
        <v/>
      </c>
      <c r="C2350" s="12" t="str">
        <f>IF('Anterior-TXT'!A2371&lt;&gt;"",VALUE(RIGHT(LEFT('Anterior-TXT'!A2371,75),23)),"")</f>
        <v/>
      </c>
      <c r="D2350" s="11" t="str">
        <f>IF('Anterior-TXT'!A2371&lt;&gt;"",RIGHT(LEFT('Anterior-TXT'!A2371,77),1),"")</f>
        <v/>
      </c>
      <c r="E2350" s="13" t="str">
        <f>IF('Anterior-TXT'!A2371&lt;&gt;"",IF(MOD(VALUE(LEFT(A2350,1)),2)=1,IF(D2350="D",C2350,-C2350),IF(D2350="C",C2350,-C2350)),"")</f>
        <v/>
      </c>
    </row>
    <row r="2351" spans="1:5" x14ac:dyDescent="0.2">
      <c r="A2351" s="11" t="str">
        <f>IF('Anterior-TXT'!A2372&lt;&gt;"",LEFT('Anterior-TXT'!A2372,15),"")</f>
        <v/>
      </c>
      <c r="B2351" s="11" t="str">
        <f>IF('Anterior-TXT'!A2372&lt;&gt;"",RIGHT(LEFT('Anterior-TXT'!A2372,51),34),"")</f>
        <v/>
      </c>
      <c r="C2351" s="12" t="str">
        <f>IF('Anterior-TXT'!A2372&lt;&gt;"",VALUE(RIGHT(LEFT('Anterior-TXT'!A2372,75),23)),"")</f>
        <v/>
      </c>
      <c r="D2351" s="11" t="str">
        <f>IF('Anterior-TXT'!A2372&lt;&gt;"",RIGHT(LEFT('Anterior-TXT'!A2372,77),1),"")</f>
        <v/>
      </c>
      <c r="E2351" s="13" t="str">
        <f>IF('Anterior-TXT'!A2372&lt;&gt;"",IF(MOD(VALUE(LEFT(A2351,1)),2)=1,IF(D2351="D",C2351,-C2351),IF(D2351="C",C2351,-C2351)),"")</f>
        <v/>
      </c>
    </row>
    <row r="2352" spans="1:5" x14ac:dyDescent="0.2">
      <c r="A2352" s="11" t="str">
        <f>IF('Anterior-TXT'!A2373&lt;&gt;"",LEFT('Anterior-TXT'!A2373,15),"")</f>
        <v/>
      </c>
      <c r="B2352" s="11" t="str">
        <f>IF('Anterior-TXT'!A2373&lt;&gt;"",RIGHT(LEFT('Anterior-TXT'!A2373,51),34),"")</f>
        <v/>
      </c>
      <c r="C2352" s="12" t="str">
        <f>IF('Anterior-TXT'!A2373&lt;&gt;"",VALUE(RIGHT(LEFT('Anterior-TXT'!A2373,75),23)),"")</f>
        <v/>
      </c>
      <c r="D2352" s="11" t="str">
        <f>IF('Anterior-TXT'!A2373&lt;&gt;"",RIGHT(LEFT('Anterior-TXT'!A2373,77),1),"")</f>
        <v/>
      </c>
      <c r="E2352" s="13" t="str">
        <f>IF('Anterior-TXT'!A2373&lt;&gt;"",IF(MOD(VALUE(LEFT(A2352,1)),2)=1,IF(D2352="D",C2352,-C2352),IF(D2352="C",C2352,-C2352)),"")</f>
        <v/>
      </c>
    </row>
    <row r="2353" spans="1:5" x14ac:dyDescent="0.2">
      <c r="A2353" s="11" t="str">
        <f>IF('Anterior-TXT'!A2374&lt;&gt;"",LEFT('Anterior-TXT'!A2374,15),"")</f>
        <v/>
      </c>
      <c r="B2353" s="11" t="str">
        <f>IF('Anterior-TXT'!A2374&lt;&gt;"",RIGHT(LEFT('Anterior-TXT'!A2374,51),34),"")</f>
        <v/>
      </c>
      <c r="C2353" s="12" t="str">
        <f>IF('Anterior-TXT'!A2374&lt;&gt;"",VALUE(RIGHT(LEFT('Anterior-TXT'!A2374,75),23)),"")</f>
        <v/>
      </c>
      <c r="D2353" s="11" t="str">
        <f>IF('Anterior-TXT'!A2374&lt;&gt;"",RIGHT(LEFT('Anterior-TXT'!A2374,77),1),"")</f>
        <v/>
      </c>
      <c r="E2353" s="13" t="str">
        <f>IF('Anterior-TXT'!A2374&lt;&gt;"",IF(MOD(VALUE(LEFT(A2353,1)),2)=1,IF(D2353="D",C2353,-C2353),IF(D2353="C",C2353,-C2353)),"")</f>
        <v/>
      </c>
    </row>
    <row r="2354" spans="1:5" x14ac:dyDescent="0.2">
      <c r="A2354" s="11" t="str">
        <f>IF('Anterior-TXT'!A2375&lt;&gt;"",LEFT('Anterior-TXT'!A2375,15),"")</f>
        <v/>
      </c>
      <c r="B2354" s="11" t="str">
        <f>IF('Anterior-TXT'!A2375&lt;&gt;"",RIGHT(LEFT('Anterior-TXT'!A2375,51),34),"")</f>
        <v/>
      </c>
      <c r="C2354" s="12" t="str">
        <f>IF('Anterior-TXT'!A2375&lt;&gt;"",VALUE(RIGHT(LEFT('Anterior-TXT'!A2375,75),23)),"")</f>
        <v/>
      </c>
      <c r="D2354" s="11" t="str">
        <f>IF('Anterior-TXT'!A2375&lt;&gt;"",RIGHT(LEFT('Anterior-TXT'!A2375,77),1),"")</f>
        <v/>
      </c>
      <c r="E2354" s="13" t="str">
        <f>IF('Anterior-TXT'!A2375&lt;&gt;"",IF(MOD(VALUE(LEFT(A2354,1)),2)=1,IF(D2354="D",C2354,-C2354),IF(D2354="C",C2354,-C2354)),"")</f>
        <v/>
      </c>
    </row>
    <row r="2355" spans="1:5" x14ac:dyDescent="0.2">
      <c r="A2355" s="11" t="str">
        <f>IF('Anterior-TXT'!A2376&lt;&gt;"",LEFT('Anterior-TXT'!A2376,15),"")</f>
        <v/>
      </c>
      <c r="B2355" s="11" t="str">
        <f>IF('Anterior-TXT'!A2376&lt;&gt;"",RIGHT(LEFT('Anterior-TXT'!A2376,51),34),"")</f>
        <v/>
      </c>
      <c r="C2355" s="12" t="str">
        <f>IF('Anterior-TXT'!A2376&lt;&gt;"",VALUE(RIGHT(LEFT('Anterior-TXT'!A2376,75),23)),"")</f>
        <v/>
      </c>
      <c r="D2355" s="11" t="str">
        <f>IF('Anterior-TXT'!A2376&lt;&gt;"",RIGHT(LEFT('Anterior-TXT'!A2376,77),1),"")</f>
        <v/>
      </c>
      <c r="E2355" s="13" t="str">
        <f>IF('Anterior-TXT'!A2376&lt;&gt;"",IF(MOD(VALUE(LEFT(A2355,1)),2)=1,IF(D2355="D",C2355,-C2355),IF(D2355="C",C2355,-C2355)),"")</f>
        <v/>
      </c>
    </row>
    <row r="2356" spans="1:5" x14ac:dyDescent="0.2">
      <c r="A2356" s="11" t="str">
        <f>IF('Anterior-TXT'!A2377&lt;&gt;"",LEFT('Anterior-TXT'!A2377,15),"")</f>
        <v/>
      </c>
      <c r="B2356" s="11" t="str">
        <f>IF('Anterior-TXT'!A2377&lt;&gt;"",RIGHT(LEFT('Anterior-TXT'!A2377,51),34),"")</f>
        <v/>
      </c>
      <c r="C2356" s="12" t="str">
        <f>IF('Anterior-TXT'!A2377&lt;&gt;"",VALUE(RIGHT(LEFT('Anterior-TXT'!A2377,75),23)),"")</f>
        <v/>
      </c>
      <c r="D2356" s="11" t="str">
        <f>IF('Anterior-TXT'!A2377&lt;&gt;"",RIGHT(LEFT('Anterior-TXT'!A2377,77),1),"")</f>
        <v/>
      </c>
      <c r="E2356" s="13" t="str">
        <f>IF('Anterior-TXT'!A2377&lt;&gt;"",IF(MOD(VALUE(LEFT(A2356,1)),2)=1,IF(D2356="D",C2356,-C2356),IF(D2356="C",C2356,-C2356)),"")</f>
        <v/>
      </c>
    </row>
    <row r="2357" spans="1:5" x14ac:dyDescent="0.2">
      <c r="A2357" s="11" t="str">
        <f>IF('Anterior-TXT'!A2378&lt;&gt;"",LEFT('Anterior-TXT'!A2378,15),"")</f>
        <v/>
      </c>
      <c r="B2357" s="11" t="str">
        <f>IF('Anterior-TXT'!A2378&lt;&gt;"",RIGHT(LEFT('Anterior-TXT'!A2378,51),34),"")</f>
        <v/>
      </c>
      <c r="C2357" s="12" t="str">
        <f>IF('Anterior-TXT'!A2378&lt;&gt;"",VALUE(RIGHT(LEFT('Anterior-TXT'!A2378,75),23)),"")</f>
        <v/>
      </c>
      <c r="D2357" s="11" t="str">
        <f>IF('Anterior-TXT'!A2378&lt;&gt;"",RIGHT(LEFT('Anterior-TXT'!A2378,77),1),"")</f>
        <v/>
      </c>
      <c r="E2357" s="13" t="str">
        <f>IF('Anterior-TXT'!A2378&lt;&gt;"",IF(MOD(VALUE(LEFT(A2357,1)),2)=1,IF(D2357="D",C2357,-C2357),IF(D2357="C",C2357,-C2357)),"")</f>
        <v/>
      </c>
    </row>
    <row r="2358" spans="1:5" x14ac:dyDescent="0.2">
      <c r="A2358" s="11" t="str">
        <f>IF('Anterior-TXT'!A2379&lt;&gt;"",LEFT('Anterior-TXT'!A2379,15),"")</f>
        <v/>
      </c>
      <c r="B2358" s="11" t="str">
        <f>IF('Anterior-TXT'!A2379&lt;&gt;"",RIGHT(LEFT('Anterior-TXT'!A2379,51),34),"")</f>
        <v/>
      </c>
      <c r="C2358" s="12" t="str">
        <f>IF('Anterior-TXT'!A2379&lt;&gt;"",VALUE(RIGHT(LEFT('Anterior-TXT'!A2379,75),23)),"")</f>
        <v/>
      </c>
      <c r="D2358" s="11" t="str">
        <f>IF('Anterior-TXT'!A2379&lt;&gt;"",RIGHT(LEFT('Anterior-TXT'!A2379,77),1),"")</f>
        <v/>
      </c>
      <c r="E2358" s="13" t="str">
        <f>IF('Anterior-TXT'!A2379&lt;&gt;"",IF(MOD(VALUE(LEFT(A2358,1)),2)=1,IF(D2358="D",C2358,-C2358),IF(D2358="C",C2358,-C2358)),"")</f>
        <v/>
      </c>
    </row>
    <row r="2359" spans="1:5" x14ac:dyDescent="0.2">
      <c r="A2359" s="11" t="str">
        <f>IF('Anterior-TXT'!A2380&lt;&gt;"",LEFT('Anterior-TXT'!A2380,15),"")</f>
        <v/>
      </c>
      <c r="B2359" s="11" t="str">
        <f>IF('Anterior-TXT'!A2380&lt;&gt;"",RIGHT(LEFT('Anterior-TXT'!A2380,51),34),"")</f>
        <v/>
      </c>
      <c r="C2359" s="12" t="str">
        <f>IF('Anterior-TXT'!A2380&lt;&gt;"",VALUE(RIGHT(LEFT('Anterior-TXT'!A2380,75),23)),"")</f>
        <v/>
      </c>
      <c r="D2359" s="11" t="str">
        <f>IF('Anterior-TXT'!A2380&lt;&gt;"",RIGHT(LEFT('Anterior-TXT'!A2380,77),1),"")</f>
        <v/>
      </c>
      <c r="E2359" s="13" t="str">
        <f>IF('Anterior-TXT'!A2380&lt;&gt;"",IF(MOD(VALUE(LEFT(A2359,1)),2)=1,IF(D2359="D",C2359,-C2359),IF(D2359="C",C2359,-C2359)),"")</f>
        <v/>
      </c>
    </row>
    <row r="2360" spans="1:5" x14ac:dyDescent="0.2">
      <c r="A2360" s="11" t="str">
        <f>IF('Anterior-TXT'!A2381&lt;&gt;"",LEFT('Anterior-TXT'!A2381,15),"")</f>
        <v/>
      </c>
      <c r="B2360" s="11" t="str">
        <f>IF('Anterior-TXT'!A2381&lt;&gt;"",RIGHT(LEFT('Anterior-TXT'!A2381,51),34),"")</f>
        <v/>
      </c>
      <c r="C2360" s="12" t="str">
        <f>IF('Anterior-TXT'!A2381&lt;&gt;"",VALUE(RIGHT(LEFT('Anterior-TXT'!A2381,75),23)),"")</f>
        <v/>
      </c>
      <c r="D2360" s="11" t="str">
        <f>IF('Anterior-TXT'!A2381&lt;&gt;"",RIGHT(LEFT('Anterior-TXT'!A2381,77),1),"")</f>
        <v/>
      </c>
      <c r="E2360" s="13" t="str">
        <f>IF('Anterior-TXT'!A2381&lt;&gt;"",IF(MOD(VALUE(LEFT(A2360,1)),2)=1,IF(D2360="D",C2360,-C2360),IF(D2360="C",C2360,-C2360)),"")</f>
        <v/>
      </c>
    </row>
    <row r="2361" spans="1:5" x14ac:dyDescent="0.2">
      <c r="A2361" s="11" t="str">
        <f>IF('Anterior-TXT'!A2382&lt;&gt;"",LEFT('Anterior-TXT'!A2382,15),"")</f>
        <v/>
      </c>
      <c r="B2361" s="11" t="str">
        <f>IF('Anterior-TXT'!A2382&lt;&gt;"",RIGHT(LEFT('Anterior-TXT'!A2382,51),34),"")</f>
        <v/>
      </c>
      <c r="C2361" s="12" t="str">
        <f>IF('Anterior-TXT'!A2382&lt;&gt;"",VALUE(RIGHT(LEFT('Anterior-TXT'!A2382,75),23)),"")</f>
        <v/>
      </c>
      <c r="D2361" s="11" t="str">
        <f>IF('Anterior-TXT'!A2382&lt;&gt;"",RIGHT(LEFT('Anterior-TXT'!A2382,77),1),"")</f>
        <v/>
      </c>
      <c r="E2361" s="13" t="str">
        <f>IF('Anterior-TXT'!A2382&lt;&gt;"",IF(MOD(VALUE(LEFT(A2361,1)),2)=1,IF(D2361="D",C2361,-C2361),IF(D2361="C",C2361,-C2361)),"")</f>
        <v/>
      </c>
    </row>
    <row r="2362" spans="1:5" x14ac:dyDescent="0.2">
      <c r="A2362" s="11" t="str">
        <f>IF('Anterior-TXT'!A2383&lt;&gt;"",LEFT('Anterior-TXT'!A2383,15),"")</f>
        <v/>
      </c>
      <c r="B2362" s="11" t="str">
        <f>IF('Anterior-TXT'!A2383&lt;&gt;"",RIGHT(LEFT('Anterior-TXT'!A2383,51),34),"")</f>
        <v/>
      </c>
      <c r="C2362" s="12" t="str">
        <f>IF('Anterior-TXT'!A2383&lt;&gt;"",VALUE(RIGHT(LEFT('Anterior-TXT'!A2383,75),23)),"")</f>
        <v/>
      </c>
      <c r="D2362" s="11" t="str">
        <f>IF('Anterior-TXT'!A2383&lt;&gt;"",RIGHT(LEFT('Anterior-TXT'!A2383,77),1),"")</f>
        <v/>
      </c>
      <c r="E2362" s="13" t="str">
        <f>IF('Anterior-TXT'!A2383&lt;&gt;"",IF(MOD(VALUE(LEFT(A2362,1)),2)=1,IF(D2362="D",C2362,-C2362),IF(D2362="C",C2362,-C2362)),"")</f>
        <v/>
      </c>
    </row>
    <row r="2363" spans="1:5" x14ac:dyDescent="0.2">
      <c r="A2363" s="11" t="str">
        <f>IF('Anterior-TXT'!A2384&lt;&gt;"",LEFT('Anterior-TXT'!A2384,15),"")</f>
        <v/>
      </c>
      <c r="B2363" s="11" t="str">
        <f>IF('Anterior-TXT'!A2384&lt;&gt;"",RIGHT(LEFT('Anterior-TXT'!A2384,51),34),"")</f>
        <v/>
      </c>
      <c r="C2363" s="12" t="str">
        <f>IF('Anterior-TXT'!A2384&lt;&gt;"",VALUE(RIGHT(LEFT('Anterior-TXT'!A2384,75),23)),"")</f>
        <v/>
      </c>
      <c r="D2363" s="11" t="str">
        <f>IF('Anterior-TXT'!A2384&lt;&gt;"",RIGHT(LEFT('Anterior-TXT'!A2384,77),1),"")</f>
        <v/>
      </c>
      <c r="E2363" s="13" t="str">
        <f>IF('Anterior-TXT'!A2384&lt;&gt;"",IF(MOD(VALUE(LEFT(A2363,1)),2)=1,IF(D2363="D",C2363,-C2363),IF(D2363="C",C2363,-C2363)),"")</f>
        <v/>
      </c>
    </row>
    <row r="2364" spans="1:5" x14ac:dyDescent="0.2">
      <c r="A2364" s="11" t="str">
        <f>IF('Anterior-TXT'!A2385&lt;&gt;"",LEFT('Anterior-TXT'!A2385,15),"")</f>
        <v/>
      </c>
      <c r="B2364" s="11" t="str">
        <f>IF('Anterior-TXT'!A2385&lt;&gt;"",RIGHT(LEFT('Anterior-TXT'!A2385,51),34),"")</f>
        <v/>
      </c>
      <c r="C2364" s="12" t="str">
        <f>IF('Anterior-TXT'!A2385&lt;&gt;"",VALUE(RIGHT(LEFT('Anterior-TXT'!A2385,75),23)),"")</f>
        <v/>
      </c>
      <c r="D2364" s="11" t="str">
        <f>IF('Anterior-TXT'!A2385&lt;&gt;"",RIGHT(LEFT('Anterior-TXT'!A2385,77),1),"")</f>
        <v/>
      </c>
      <c r="E2364" s="13" t="str">
        <f>IF('Anterior-TXT'!A2385&lt;&gt;"",IF(MOD(VALUE(LEFT(A2364,1)),2)=1,IF(D2364="D",C2364,-C2364),IF(D2364="C",C2364,-C2364)),"")</f>
        <v/>
      </c>
    </row>
    <row r="2365" spans="1:5" x14ac:dyDescent="0.2">
      <c r="A2365" s="11" t="str">
        <f>IF('Anterior-TXT'!A2386&lt;&gt;"",LEFT('Anterior-TXT'!A2386,15),"")</f>
        <v/>
      </c>
      <c r="B2365" s="11" t="str">
        <f>IF('Anterior-TXT'!A2386&lt;&gt;"",RIGHT(LEFT('Anterior-TXT'!A2386,51),34),"")</f>
        <v/>
      </c>
      <c r="C2365" s="12" t="str">
        <f>IF('Anterior-TXT'!A2386&lt;&gt;"",VALUE(RIGHT(LEFT('Anterior-TXT'!A2386,75),23)),"")</f>
        <v/>
      </c>
      <c r="D2365" s="11" t="str">
        <f>IF('Anterior-TXT'!A2386&lt;&gt;"",RIGHT(LEFT('Anterior-TXT'!A2386,77),1),"")</f>
        <v/>
      </c>
      <c r="E2365" s="13" t="str">
        <f>IF('Anterior-TXT'!A2386&lt;&gt;"",IF(MOD(VALUE(LEFT(A2365,1)),2)=1,IF(D2365="D",C2365,-C2365),IF(D2365="C",C2365,-C2365)),"")</f>
        <v/>
      </c>
    </row>
    <row r="2366" spans="1:5" x14ac:dyDescent="0.2">
      <c r="A2366" s="11" t="str">
        <f>IF('Anterior-TXT'!A2387&lt;&gt;"",LEFT('Anterior-TXT'!A2387,15),"")</f>
        <v/>
      </c>
      <c r="B2366" s="11" t="str">
        <f>IF('Anterior-TXT'!A2387&lt;&gt;"",RIGHT(LEFT('Anterior-TXT'!A2387,51),34),"")</f>
        <v/>
      </c>
      <c r="C2366" s="12" t="str">
        <f>IF('Anterior-TXT'!A2387&lt;&gt;"",VALUE(RIGHT(LEFT('Anterior-TXT'!A2387,75),23)),"")</f>
        <v/>
      </c>
      <c r="D2366" s="11" t="str">
        <f>IF('Anterior-TXT'!A2387&lt;&gt;"",RIGHT(LEFT('Anterior-TXT'!A2387,77),1),"")</f>
        <v/>
      </c>
      <c r="E2366" s="13" t="str">
        <f>IF('Anterior-TXT'!A2387&lt;&gt;"",IF(MOD(VALUE(LEFT(A2366,1)),2)=1,IF(D2366="D",C2366,-C2366),IF(D2366="C",C2366,-C2366)),"")</f>
        <v/>
      </c>
    </row>
    <row r="2367" spans="1:5" x14ac:dyDescent="0.2">
      <c r="A2367" s="11" t="str">
        <f>IF('Anterior-TXT'!A2388&lt;&gt;"",LEFT('Anterior-TXT'!A2388,15),"")</f>
        <v/>
      </c>
      <c r="B2367" s="11" t="str">
        <f>IF('Anterior-TXT'!A2388&lt;&gt;"",RIGHT(LEFT('Anterior-TXT'!A2388,51),34),"")</f>
        <v/>
      </c>
      <c r="C2367" s="12" t="str">
        <f>IF('Anterior-TXT'!A2388&lt;&gt;"",VALUE(RIGHT(LEFT('Anterior-TXT'!A2388,75),23)),"")</f>
        <v/>
      </c>
      <c r="D2367" s="11" t="str">
        <f>IF('Anterior-TXT'!A2388&lt;&gt;"",RIGHT(LEFT('Anterior-TXT'!A2388,77),1),"")</f>
        <v/>
      </c>
      <c r="E2367" s="13" t="str">
        <f>IF('Anterior-TXT'!A2388&lt;&gt;"",IF(MOD(VALUE(LEFT(A2367,1)),2)=1,IF(D2367="D",C2367,-C2367),IF(D2367="C",C2367,-C2367)),"")</f>
        <v/>
      </c>
    </row>
    <row r="2368" spans="1:5" x14ac:dyDescent="0.2">
      <c r="A2368" s="11" t="str">
        <f>IF('Anterior-TXT'!A2389&lt;&gt;"",LEFT('Anterior-TXT'!A2389,15),"")</f>
        <v/>
      </c>
      <c r="B2368" s="11" t="str">
        <f>IF('Anterior-TXT'!A2389&lt;&gt;"",RIGHT(LEFT('Anterior-TXT'!A2389,51),34),"")</f>
        <v/>
      </c>
      <c r="C2368" s="12" t="str">
        <f>IF('Anterior-TXT'!A2389&lt;&gt;"",VALUE(RIGHT(LEFT('Anterior-TXT'!A2389,75),23)),"")</f>
        <v/>
      </c>
      <c r="D2368" s="11" t="str">
        <f>IF('Anterior-TXT'!A2389&lt;&gt;"",RIGHT(LEFT('Anterior-TXT'!A2389,77),1),"")</f>
        <v/>
      </c>
      <c r="E2368" s="13" t="str">
        <f>IF('Anterior-TXT'!A2389&lt;&gt;"",IF(MOD(VALUE(LEFT(A2368,1)),2)=1,IF(D2368="D",C2368,-C2368),IF(D2368="C",C2368,-C2368)),"")</f>
        <v/>
      </c>
    </row>
    <row r="2369" spans="1:5" x14ac:dyDescent="0.2">
      <c r="A2369" s="11" t="str">
        <f>IF('Anterior-TXT'!A2390&lt;&gt;"",LEFT('Anterior-TXT'!A2390,15),"")</f>
        <v/>
      </c>
      <c r="B2369" s="11" t="str">
        <f>IF('Anterior-TXT'!A2390&lt;&gt;"",RIGHT(LEFT('Anterior-TXT'!A2390,51),34),"")</f>
        <v/>
      </c>
      <c r="C2369" s="12" t="str">
        <f>IF('Anterior-TXT'!A2390&lt;&gt;"",VALUE(RIGHT(LEFT('Anterior-TXT'!A2390,75),23)),"")</f>
        <v/>
      </c>
      <c r="D2369" s="11" t="str">
        <f>IF('Anterior-TXT'!A2390&lt;&gt;"",RIGHT(LEFT('Anterior-TXT'!A2390,77),1),"")</f>
        <v/>
      </c>
      <c r="E2369" s="13" t="str">
        <f>IF('Anterior-TXT'!A2390&lt;&gt;"",IF(MOD(VALUE(LEFT(A2369,1)),2)=1,IF(D2369="D",C2369,-C2369),IF(D2369="C",C2369,-C2369)),"")</f>
        <v/>
      </c>
    </row>
    <row r="2370" spans="1:5" x14ac:dyDescent="0.2">
      <c r="A2370" s="11" t="str">
        <f>IF('Anterior-TXT'!A2391&lt;&gt;"",LEFT('Anterior-TXT'!A2391,15),"")</f>
        <v/>
      </c>
      <c r="B2370" s="11" t="str">
        <f>IF('Anterior-TXT'!A2391&lt;&gt;"",RIGHT(LEFT('Anterior-TXT'!A2391,51),34),"")</f>
        <v/>
      </c>
      <c r="C2370" s="12" t="str">
        <f>IF('Anterior-TXT'!A2391&lt;&gt;"",VALUE(RIGHT(LEFT('Anterior-TXT'!A2391,75),23)),"")</f>
        <v/>
      </c>
      <c r="D2370" s="11" t="str">
        <f>IF('Anterior-TXT'!A2391&lt;&gt;"",RIGHT(LEFT('Anterior-TXT'!A2391,77),1),"")</f>
        <v/>
      </c>
      <c r="E2370" s="13" t="str">
        <f>IF('Anterior-TXT'!A2391&lt;&gt;"",IF(MOD(VALUE(LEFT(A2370,1)),2)=1,IF(D2370="D",C2370,-C2370),IF(D2370="C",C2370,-C2370)),"")</f>
        <v/>
      </c>
    </row>
    <row r="2371" spans="1:5" x14ac:dyDescent="0.2">
      <c r="A2371" s="11" t="str">
        <f>IF('Anterior-TXT'!A2392&lt;&gt;"",LEFT('Anterior-TXT'!A2392,15),"")</f>
        <v/>
      </c>
      <c r="B2371" s="11" t="str">
        <f>IF('Anterior-TXT'!A2392&lt;&gt;"",RIGHT(LEFT('Anterior-TXT'!A2392,51),34),"")</f>
        <v/>
      </c>
      <c r="C2371" s="12" t="str">
        <f>IF('Anterior-TXT'!A2392&lt;&gt;"",VALUE(RIGHT(LEFT('Anterior-TXT'!A2392,75),23)),"")</f>
        <v/>
      </c>
      <c r="D2371" s="11" t="str">
        <f>IF('Anterior-TXT'!A2392&lt;&gt;"",RIGHT(LEFT('Anterior-TXT'!A2392,77),1),"")</f>
        <v/>
      </c>
      <c r="E2371" s="13" t="str">
        <f>IF('Anterior-TXT'!A2392&lt;&gt;"",IF(MOD(VALUE(LEFT(A2371,1)),2)=1,IF(D2371="D",C2371,-C2371),IF(D2371="C",C2371,-C2371)),"")</f>
        <v/>
      </c>
    </row>
    <row r="2372" spans="1:5" x14ac:dyDescent="0.2">
      <c r="A2372" s="11" t="str">
        <f>IF('Anterior-TXT'!A2393&lt;&gt;"",LEFT('Anterior-TXT'!A2393,15),"")</f>
        <v/>
      </c>
      <c r="B2372" s="11" t="str">
        <f>IF('Anterior-TXT'!A2393&lt;&gt;"",RIGHT(LEFT('Anterior-TXT'!A2393,51),34),"")</f>
        <v/>
      </c>
      <c r="C2372" s="12" t="str">
        <f>IF('Anterior-TXT'!A2393&lt;&gt;"",VALUE(RIGHT(LEFT('Anterior-TXT'!A2393,75),23)),"")</f>
        <v/>
      </c>
      <c r="D2372" s="11" t="str">
        <f>IF('Anterior-TXT'!A2393&lt;&gt;"",RIGHT(LEFT('Anterior-TXT'!A2393,77),1),"")</f>
        <v/>
      </c>
      <c r="E2372" s="13" t="str">
        <f>IF('Anterior-TXT'!A2393&lt;&gt;"",IF(MOD(VALUE(LEFT(A2372,1)),2)=1,IF(D2372="D",C2372,-C2372),IF(D2372="C",C2372,-C2372)),"")</f>
        <v/>
      </c>
    </row>
    <row r="2373" spans="1:5" x14ac:dyDescent="0.2">
      <c r="A2373" s="11" t="str">
        <f>IF('Anterior-TXT'!A2394&lt;&gt;"",LEFT('Anterior-TXT'!A2394,15),"")</f>
        <v/>
      </c>
      <c r="B2373" s="11" t="str">
        <f>IF('Anterior-TXT'!A2394&lt;&gt;"",RIGHT(LEFT('Anterior-TXT'!A2394,51),34),"")</f>
        <v/>
      </c>
      <c r="C2373" s="12" t="str">
        <f>IF('Anterior-TXT'!A2394&lt;&gt;"",VALUE(RIGHT(LEFT('Anterior-TXT'!A2394,75),23)),"")</f>
        <v/>
      </c>
      <c r="D2373" s="11" t="str">
        <f>IF('Anterior-TXT'!A2394&lt;&gt;"",RIGHT(LEFT('Anterior-TXT'!A2394,77),1),"")</f>
        <v/>
      </c>
      <c r="E2373" s="13" t="str">
        <f>IF('Anterior-TXT'!A2394&lt;&gt;"",IF(MOD(VALUE(LEFT(A2373,1)),2)=1,IF(D2373="D",C2373,-C2373),IF(D2373="C",C2373,-C2373)),"")</f>
        <v/>
      </c>
    </row>
    <row r="2374" spans="1:5" x14ac:dyDescent="0.2">
      <c r="A2374" s="11" t="str">
        <f>IF('Anterior-TXT'!A2395&lt;&gt;"",LEFT('Anterior-TXT'!A2395,15),"")</f>
        <v/>
      </c>
      <c r="B2374" s="11" t="str">
        <f>IF('Anterior-TXT'!A2395&lt;&gt;"",RIGHT(LEFT('Anterior-TXT'!A2395,51),34),"")</f>
        <v/>
      </c>
      <c r="C2374" s="12" t="str">
        <f>IF('Anterior-TXT'!A2395&lt;&gt;"",VALUE(RIGHT(LEFT('Anterior-TXT'!A2395,75),23)),"")</f>
        <v/>
      </c>
      <c r="D2374" s="11" t="str">
        <f>IF('Anterior-TXT'!A2395&lt;&gt;"",RIGHT(LEFT('Anterior-TXT'!A2395,77),1),"")</f>
        <v/>
      </c>
      <c r="E2374" s="13" t="str">
        <f>IF('Anterior-TXT'!A2395&lt;&gt;"",IF(MOD(VALUE(LEFT(A2374,1)),2)=1,IF(D2374="D",C2374,-C2374),IF(D2374="C",C2374,-C2374)),"")</f>
        <v/>
      </c>
    </row>
    <row r="2375" spans="1:5" x14ac:dyDescent="0.2">
      <c r="A2375" s="11" t="str">
        <f>IF('Anterior-TXT'!A2396&lt;&gt;"",LEFT('Anterior-TXT'!A2396,15),"")</f>
        <v/>
      </c>
      <c r="B2375" s="11" t="str">
        <f>IF('Anterior-TXT'!A2396&lt;&gt;"",RIGHT(LEFT('Anterior-TXT'!A2396,51),34),"")</f>
        <v/>
      </c>
      <c r="C2375" s="12" t="str">
        <f>IF('Anterior-TXT'!A2396&lt;&gt;"",VALUE(RIGHT(LEFT('Anterior-TXT'!A2396,75),23)),"")</f>
        <v/>
      </c>
      <c r="D2375" s="11" t="str">
        <f>IF('Anterior-TXT'!A2396&lt;&gt;"",RIGHT(LEFT('Anterior-TXT'!A2396,77),1),"")</f>
        <v/>
      </c>
      <c r="E2375" s="13" t="str">
        <f>IF('Anterior-TXT'!A2396&lt;&gt;"",IF(MOD(VALUE(LEFT(A2375,1)),2)=1,IF(D2375="D",C2375,-C2375),IF(D2375="C",C2375,-C2375)),"")</f>
        <v/>
      </c>
    </row>
    <row r="2376" spans="1:5" x14ac:dyDescent="0.2">
      <c r="A2376" s="11" t="str">
        <f>IF('Anterior-TXT'!A2397&lt;&gt;"",LEFT('Anterior-TXT'!A2397,15),"")</f>
        <v/>
      </c>
      <c r="B2376" s="11" t="str">
        <f>IF('Anterior-TXT'!A2397&lt;&gt;"",RIGHT(LEFT('Anterior-TXT'!A2397,51),34),"")</f>
        <v/>
      </c>
      <c r="C2376" s="12" t="str">
        <f>IF('Anterior-TXT'!A2397&lt;&gt;"",VALUE(RIGHT(LEFT('Anterior-TXT'!A2397,75),23)),"")</f>
        <v/>
      </c>
      <c r="D2376" s="11" t="str">
        <f>IF('Anterior-TXT'!A2397&lt;&gt;"",RIGHT(LEFT('Anterior-TXT'!A2397,77),1),"")</f>
        <v/>
      </c>
      <c r="E2376" s="13" t="str">
        <f>IF('Anterior-TXT'!A2397&lt;&gt;"",IF(MOD(VALUE(LEFT(A2376,1)),2)=1,IF(D2376="D",C2376,-C2376),IF(D2376="C",C2376,-C2376)),"")</f>
        <v/>
      </c>
    </row>
    <row r="2377" spans="1:5" x14ac:dyDescent="0.2">
      <c r="A2377" s="11" t="str">
        <f>IF('Anterior-TXT'!A2398&lt;&gt;"",LEFT('Anterior-TXT'!A2398,15),"")</f>
        <v/>
      </c>
      <c r="B2377" s="11" t="str">
        <f>IF('Anterior-TXT'!A2398&lt;&gt;"",RIGHT(LEFT('Anterior-TXT'!A2398,51),34),"")</f>
        <v/>
      </c>
      <c r="C2377" s="12" t="str">
        <f>IF('Anterior-TXT'!A2398&lt;&gt;"",VALUE(RIGHT(LEFT('Anterior-TXT'!A2398,75),23)),"")</f>
        <v/>
      </c>
      <c r="D2377" s="11" t="str">
        <f>IF('Anterior-TXT'!A2398&lt;&gt;"",RIGHT(LEFT('Anterior-TXT'!A2398,77),1),"")</f>
        <v/>
      </c>
      <c r="E2377" s="13" t="str">
        <f>IF('Anterior-TXT'!A2398&lt;&gt;"",IF(MOD(VALUE(LEFT(A2377,1)),2)=1,IF(D2377="D",C2377,-C2377),IF(D2377="C",C2377,-C2377)),"")</f>
        <v/>
      </c>
    </row>
    <row r="2378" spans="1:5" x14ac:dyDescent="0.2">
      <c r="A2378" s="11" t="str">
        <f>IF('Anterior-TXT'!A2399&lt;&gt;"",LEFT('Anterior-TXT'!A2399,15),"")</f>
        <v/>
      </c>
      <c r="B2378" s="11" t="str">
        <f>IF('Anterior-TXT'!A2399&lt;&gt;"",RIGHT(LEFT('Anterior-TXT'!A2399,51),34),"")</f>
        <v/>
      </c>
      <c r="C2378" s="12" t="str">
        <f>IF('Anterior-TXT'!A2399&lt;&gt;"",VALUE(RIGHT(LEFT('Anterior-TXT'!A2399,75),23)),"")</f>
        <v/>
      </c>
      <c r="D2378" s="11" t="str">
        <f>IF('Anterior-TXT'!A2399&lt;&gt;"",RIGHT(LEFT('Anterior-TXT'!A2399,77),1),"")</f>
        <v/>
      </c>
      <c r="E2378" s="13" t="str">
        <f>IF('Anterior-TXT'!A2399&lt;&gt;"",IF(MOD(VALUE(LEFT(A2378,1)),2)=1,IF(D2378="D",C2378,-C2378),IF(D2378="C",C2378,-C2378)),"")</f>
        <v/>
      </c>
    </row>
    <row r="2379" spans="1:5" x14ac:dyDescent="0.2">
      <c r="A2379" s="11" t="str">
        <f>IF('Anterior-TXT'!A2400&lt;&gt;"",LEFT('Anterior-TXT'!A2400,15),"")</f>
        <v/>
      </c>
      <c r="B2379" s="11" t="str">
        <f>IF('Anterior-TXT'!A2400&lt;&gt;"",RIGHT(LEFT('Anterior-TXT'!A2400,51),34),"")</f>
        <v/>
      </c>
      <c r="C2379" s="12" t="str">
        <f>IF('Anterior-TXT'!A2400&lt;&gt;"",VALUE(RIGHT(LEFT('Anterior-TXT'!A2400,75),23)),"")</f>
        <v/>
      </c>
      <c r="D2379" s="11" t="str">
        <f>IF('Anterior-TXT'!A2400&lt;&gt;"",RIGHT(LEFT('Anterior-TXT'!A2400,77),1),"")</f>
        <v/>
      </c>
      <c r="E2379" s="13" t="str">
        <f>IF('Anterior-TXT'!A2400&lt;&gt;"",IF(MOD(VALUE(LEFT(A2379,1)),2)=1,IF(D2379="D",C2379,-C2379),IF(D2379="C",C2379,-C2379)),"")</f>
        <v/>
      </c>
    </row>
    <row r="2380" spans="1:5" x14ac:dyDescent="0.2">
      <c r="A2380" s="11" t="str">
        <f>IF('Anterior-TXT'!A2401&lt;&gt;"",LEFT('Anterior-TXT'!A2401,15),"")</f>
        <v/>
      </c>
      <c r="B2380" s="11" t="str">
        <f>IF('Anterior-TXT'!A2401&lt;&gt;"",RIGHT(LEFT('Anterior-TXT'!A2401,51),34),"")</f>
        <v/>
      </c>
      <c r="C2380" s="12" t="str">
        <f>IF('Anterior-TXT'!A2401&lt;&gt;"",VALUE(RIGHT(LEFT('Anterior-TXT'!A2401,75),23)),"")</f>
        <v/>
      </c>
      <c r="D2380" s="11" t="str">
        <f>IF('Anterior-TXT'!A2401&lt;&gt;"",RIGHT(LEFT('Anterior-TXT'!A2401,77),1),"")</f>
        <v/>
      </c>
      <c r="E2380" s="13" t="str">
        <f>IF('Anterior-TXT'!A2401&lt;&gt;"",IF(MOD(VALUE(LEFT(A2380,1)),2)=1,IF(D2380="D",C2380,-C2380),IF(D2380="C",C2380,-C2380)),"")</f>
        <v/>
      </c>
    </row>
    <row r="2381" spans="1:5" x14ac:dyDescent="0.2">
      <c r="A2381" s="11" t="str">
        <f>IF('Anterior-TXT'!A2402&lt;&gt;"",LEFT('Anterior-TXT'!A2402,15),"")</f>
        <v/>
      </c>
      <c r="B2381" s="11" t="str">
        <f>IF('Anterior-TXT'!A2402&lt;&gt;"",RIGHT(LEFT('Anterior-TXT'!A2402,51),34),"")</f>
        <v/>
      </c>
      <c r="C2381" s="12" t="str">
        <f>IF('Anterior-TXT'!A2402&lt;&gt;"",VALUE(RIGHT(LEFT('Anterior-TXT'!A2402,75),23)),"")</f>
        <v/>
      </c>
      <c r="D2381" s="11" t="str">
        <f>IF('Anterior-TXT'!A2402&lt;&gt;"",RIGHT(LEFT('Anterior-TXT'!A2402,77),1),"")</f>
        <v/>
      </c>
      <c r="E2381" s="13" t="str">
        <f>IF('Anterior-TXT'!A2402&lt;&gt;"",IF(MOD(VALUE(LEFT(A2381,1)),2)=1,IF(D2381="D",C2381,-C2381),IF(D2381="C",C2381,-C2381)),"")</f>
        <v/>
      </c>
    </row>
    <row r="2382" spans="1:5" x14ac:dyDescent="0.2">
      <c r="A2382" s="11" t="str">
        <f>IF('Anterior-TXT'!A2403&lt;&gt;"",LEFT('Anterior-TXT'!A2403,15),"")</f>
        <v/>
      </c>
      <c r="B2382" s="11" t="str">
        <f>IF('Anterior-TXT'!A2403&lt;&gt;"",RIGHT(LEFT('Anterior-TXT'!A2403,51),34),"")</f>
        <v/>
      </c>
      <c r="C2382" s="12" t="str">
        <f>IF('Anterior-TXT'!A2403&lt;&gt;"",VALUE(RIGHT(LEFT('Anterior-TXT'!A2403,75),23)),"")</f>
        <v/>
      </c>
      <c r="D2382" s="11" t="str">
        <f>IF('Anterior-TXT'!A2403&lt;&gt;"",RIGHT(LEFT('Anterior-TXT'!A2403,77),1),"")</f>
        <v/>
      </c>
      <c r="E2382" s="13" t="str">
        <f>IF('Anterior-TXT'!A2403&lt;&gt;"",IF(MOD(VALUE(LEFT(A2382,1)),2)=1,IF(D2382="D",C2382,-C2382),IF(D2382="C",C2382,-C2382)),"")</f>
        <v/>
      </c>
    </row>
    <row r="2383" spans="1:5" x14ac:dyDescent="0.2">
      <c r="A2383" s="11" t="str">
        <f>IF('Anterior-TXT'!A2404&lt;&gt;"",LEFT('Anterior-TXT'!A2404,15),"")</f>
        <v/>
      </c>
      <c r="B2383" s="11" t="str">
        <f>IF('Anterior-TXT'!A2404&lt;&gt;"",RIGHT(LEFT('Anterior-TXT'!A2404,51),34),"")</f>
        <v/>
      </c>
      <c r="C2383" s="12" t="str">
        <f>IF('Anterior-TXT'!A2404&lt;&gt;"",VALUE(RIGHT(LEFT('Anterior-TXT'!A2404,75),23)),"")</f>
        <v/>
      </c>
      <c r="D2383" s="11" t="str">
        <f>IF('Anterior-TXT'!A2404&lt;&gt;"",RIGHT(LEFT('Anterior-TXT'!A2404,77),1),"")</f>
        <v/>
      </c>
      <c r="E2383" s="13" t="str">
        <f>IF('Anterior-TXT'!A2404&lt;&gt;"",IF(MOD(VALUE(LEFT(A2383,1)),2)=1,IF(D2383="D",C2383,-C2383),IF(D2383="C",C2383,-C2383)),"")</f>
        <v/>
      </c>
    </row>
    <row r="2384" spans="1:5" x14ac:dyDescent="0.2">
      <c r="A2384" s="11" t="str">
        <f>IF('Anterior-TXT'!A2405&lt;&gt;"",LEFT('Anterior-TXT'!A2405,15),"")</f>
        <v/>
      </c>
      <c r="B2384" s="11" t="str">
        <f>IF('Anterior-TXT'!A2405&lt;&gt;"",RIGHT(LEFT('Anterior-TXT'!A2405,51),34),"")</f>
        <v/>
      </c>
      <c r="C2384" s="12" t="str">
        <f>IF('Anterior-TXT'!A2405&lt;&gt;"",VALUE(RIGHT(LEFT('Anterior-TXT'!A2405,75),23)),"")</f>
        <v/>
      </c>
      <c r="D2384" s="11" t="str">
        <f>IF('Anterior-TXT'!A2405&lt;&gt;"",RIGHT(LEFT('Anterior-TXT'!A2405,77),1),"")</f>
        <v/>
      </c>
      <c r="E2384" s="13" t="str">
        <f>IF('Anterior-TXT'!A2405&lt;&gt;"",IF(MOD(VALUE(LEFT(A2384,1)),2)=1,IF(D2384="D",C2384,-C2384),IF(D2384="C",C2384,-C2384)),"")</f>
        <v/>
      </c>
    </row>
    <row r="2385" spans="1:5" x14ac:dyDescent="0.2">
      <c r="A2385" s="11" t="str">
        <f>IF('Anterior-TXT'!A2406&lt;&gt;"",LEFT('Anterior-TXT'!A2406,15),"")</f>
        <v/>
      </c>
      <c r="B2385" s="11" t="str">
        <f>IF('Anterior-TXT'!A2406&lt;&gt;"",RIGHT(LEFT('Anterior-TXT'!A2406,51),34),"")</f>
        <v/>
      </c>
      <c r="C2385" s="12" t="str">
        <f>IF('Anterior-TXT'!A2406&lt;&gt;"",VALUE(RIGHT(LEFT('Anterior-TXT'!A2406,75),23)),"")</f>
        <v/>
      </c>
      <c r="D2385" s="11" t="str">
        <f>IF('Anterior-TXT'!A2406&lt;&gt;"",RIGHT(LEFT('Anterior-TXT'!A2406,77),1),"")</f>
        <v/>
      </c>
      <c r="E2385" s="13" t="str">
        <f>IF('Anterior-TXT'!A2406&lt;&gt;"",IF(MOD(VALUE(LEFT(A2385,1)),2)=1,IF(D2385="D",C2385,-C2385),IF(D2385="C",C2385,-C2385)),"")</f>
        <v/>
      </c>
    </row>
    <row r="2386" spans="1:5" x14ac:dyDescent="0.2">
      <c r="A2386" s="11" t="str">
        <f>IF('Anterior-TXT'!A2407&lt;&gt;"",LEFT('Anterior-TXT'!A2407,15),"")</f>
        <v/>
      </c>
      <c r="B2386" s="11" t="str">
        <f>IF('Anterior-TXT'!A2407&lt;&gt;"",RIGHT(LEFT('Anterior-TXT'!A2407,51),34),"")</f>
        <v/>
      </c>
      <c r="C2386" s="12" t="str">
        <f>IF('Anterior-TXT'!A2407&lt;&gt;"",VALUE(RIGHT(LEFT('Anterior-TXT'!A2407,75),23)),"")</f>
        <v/>
      </c>
      <c r="D2386" s="11" t="str">
        <f>IF('Anterior-TXT'!A2407&lt;&gt;"",RIGHT(LEFT('Anterior-TXT'!A2407,77),1),"")</f>
        <v/>
      </c>
      <c r="E2386" s="13" t="str">
        <f>IF('Anterior-TXT'!A2407&lt;&gt;"",IF(MOD(VALUE(LEFT(A2386,1)),2)=1,IF(D2386="D",C2386,-C2386),IF(D2386="C",C2386,-C2386)),"")</f>
        <v/>
      </c>
    </row>
    <row r="2387" spans="1:5" x14ac:dyDescent="0.2">
      <c r="A2387" s="11" t="str">
        <f>IF('Anterior-TXT'!A2408&lt;&gt;"",LEFT('Anterior-TXT'!A2408,15),"")</f>
        <v/>
      </c>
      <c r="B2387" s="11" t="str">
        <f>IF('Anterior-TXT'!A2408&lt;&gt;"",RIGHT(LEFT('Anterior-TXT'!A2408,51),34),"")</f>
        <v/>
      </c>
      <c r="C2387" s="12" t="str">
        <f>IF('Anterior-TXT'!A2408&lt;&gt;"",VALUE(RIGHT(LEFT('Anterior-TXT'!A2408,75),23)),"")</f>
        <v/>
      </c>
      <c r="D2387" s="11" t="str">
        <f>IF('Anterior-TXT'!A2408&lt;&gt;"",RIGHT(LEFT('Anterior-TXT'!A2408,77),1),"")</f>
        <v/>
      </c>
      <c r="E2387" s="13" t="str">
        <f>IF('Anterior-TXT'!A2408&lt;&gt;"",IF(MOD(VALUE(LEFT(A2387,1)),2)=1,IF(D2387="D",C2387,-C2387),IF(D2387="C",C2387,-C2387)),"")</f>
        <v/>
      </c>
    </row>
    <row r="2388" spans="1:5" x14ac:dyDescent="0.2">
      <c r="A2388" s="11" t="str">
        <f>IF('Anterior-TXT'!A2409&lt;&gt;"",LEFT('Anterior-TXT'!A2409,15),"")</f>
        <v/>
      </c>
      <c r="B2388" s="11" t="str">
        <f>IF('Anterior-TXT'!A2409&lt;&gt;"",RIGHT(LEFT('Anterior-TXT'!A2409,51),34),"")</f>
        <v/>
      </c>
      <c r="C2388" s="12" t="str">
        <f>IF('Anterior-TXT'!A2409&lt;&gt;"",VALUE(RIGHT(LEFT('Anterior-TXT'!A2409,75),23)),"")</f>
        <v/>
      </c>
      <c r="D2388" s="11" t="str">
        <f>IF('Anterior-TXT'!A2409&lt;&gt;"",RIGHT(LEFT('Anterior-TXT'!A2409,77),1),"")</f>
        <v/>
      </c>
      <c r="E2388" s="13" t="str">
        <f>IF('Anterior-TXT'!A2409&lt;&gt;"",IF(MOD(VALUE(LEFT(A2388,1)),2)=1,IF(D2388="D",C2388,-C2388),IF(D2388="C",C2388,-C2388)),"")</f>
        <v/>
      </c>
    </row>
    <row r="2389" spans="1:5" x14ac:dyDescent="0.2">
      <c r="A2389" s="11" t="str">
        <f>IF('Anterior-TXT'!A2410&lt;&gt;"",LEFT('Anterior-TXT'!A2410,15),"")</f>
        <v/>
      </c>
      <c r="B2389" s="11" t="str">
        <f>IF('Anterior-TXT'!A2410&lt;&gt;"",RIGHT(LEFT('Anterior-TXT'!A2410,51),34),"")</f>
        <v/>
      </c>
      <c r="C2389" s="12" t="str">
        <f>IF('Anterior-TXT'!A2410&lt;&gt;"",VALUE(RIGHT(LEFT('Anterior-TXT'!A2410,75),23)),"")</f>
        <v/>
      </c>
      <c r="D2389" s="11" t="str">
        <f>IF('Anterior-TXT'!A2410&lt;&gt;"",RIGHT(LEFT('Anterior-TXT'!A2410,77),1),"")</f>
        <v/>
      </c>
      <c r="E2389" s="13" t="str">
        <f>IF('Anterior-TXT'!A2410&lt;&gt;"",IF(MOD(VALUE(LEFT(A2389,1)),2)=1,IF(D2389="D",C2389,-C2389),IF(D2389="C",C2389,-C2389)),"")</f>
        <v/>
      </c>
    </row>
    <row r="2390" spans="1:5" x14ac:dyDescent="0.2">
      <c r="A2390" s="11" t="str">
        <f>IF('Anterior-TXT'!A2411&lt;&gt;"",LEFT('Anterior-TXT'!A2411,15),"")</f>
        <v/>
      </c>
      <c r="B2390" s="11" t="str">
        <f>IF('Anterior-TXT'!A2411&lt;&gt;"",RIGHT(LEFT('Anterior-TXT'!A2411,51),34),"")</f>
        <v/>
      </c>
      <c r="C2390" s="12" t="str">
        <f>IF('Anterior-TXT'!A2411&lt;&gt;"",VALUE(RIGHT(LEFT('Anterior-TXT'!A2411,75),23)),"")</f>
        <v/>
      </c>
      <c r="D2390" s="11" t="str">
        <f>IF('Anterior-TXT'!A2411&lt;&gt;"",RIGHT(LEFT('Anterior-TXT'!A2411,77),1),"")</f>
        <v/>
      </c>
      <c r="E2390" s="13" t="str">
        <f>IF('Anterior-TXT'!A2411&lt;&gt;"",IF(MOD(VALUE(LEFT(A2390,1)),2)=1,IF(D2390="D",C2390,-C2390),IF(D2390="C",C2390,-C2390)),"")</f>
        <v/>
      </c>
    </row>
    <row r="2391" spans="1:5" x14ac:dyDescent="0.2">
      <c r="A2391" s="11" t="str">
        <f>IF('Anterior-TXT'!A2412&lt;&gt;"",LEFT('Anterior-TXT'!A2412,15),"")</f>
        <v/>
      </c>
      <c r="B2391" s="11" t="str">
        <f>IF('Anterior-TXT'!A2412&lt;&gt;"",RIGHT(LEFT('Anterior-TXT'!A2412,51),34),"")</f>
        <v/>
      </c>
      <c r="C2391" s="12" t="str">
        <f>IF('Anterior-TXT'!A2412&lt;&gt;"",VALUE(RIGHT(LEFT('Anterior-TXT'!A2412,75),23)),"")</f>
        <v/>
      </c>
      <c r="D2391" s="11" t="str">
        <f>IF('Anterior-TXT'!A2412&lt;&gt;"",RIGHT(LEFT('Anterior-TXT'!A2412,77),1),"")</f>
        <v/>
      </c>
      <c r="E2391" s="13" t="str">
        <f>IF('Anterior-TXT'!A2412&lt;&gt;"",IF(MOD(VALUE(LEFT(A2391,1)),2)=1,IF(D2391="D",C2391,-C2391),IF(D2391="C",C2391,-C2391)),"")</f>
        <v/>
      </c>
    </row>
    <row r="2392" spans="1:5" x14ac:dyDescent="0.2">
      <c r="A2392" s="11" t="str">
        <f>IF('Anterior-TXT'!A2413&lt;&gt;"",LEFT('Anterior-TXT'!A2413,15),"")</f>
        <v/>
      </c>
      <c r="B2392" s="11" t="str">
        <f>IF('Anterior-TXT'!A2413&lt;&gt;"",RIGHT(LEFT('Anterior-TXT'!A2413,51),34),"")</f>
        <v/>
      </c>
      <c r="C2392" s="12" t="str">
        <f>IF('Anterior-TXT'!A2413&lt;&gt;"",VALUE(RIGHT(LEFT('Anterior-TXT'!A2413,75),23)),"")</f>
        <v/>
      </c>
      <c r="D2392" s="11" t="str">
        <f>IF('Anterior-TXT'!A2413&lt;&gt;"",RIGHT(LEFT('Anterior-TXT'!A2413,77),1),"")</f>
        <v/>
      </c>
      <c r="E2392" s="13" t="str">
        <f>IF('Anterior-TXT'!A2413&lt;&gt;"",IF(MOD(VALUE(LEFT(A2392,1)),2)=1,IF(D2392="D",C2392,-C2392),IF(D2392="C",C2392,-C2392)),"")</f>
        <v/>
      </c>
    </row>
    <row r="2393" spans="1:5" x14ac:dyDescent="0.2">
      <c r="A2393" s="11" t="str">
        <f>IF('Anterior-TXT'!A2414&lt;&gt;"",LEFT('Anterior-TXT'!A2414,15),"")</f>
        <v/>
      </c>
      <c r="B2393" s="11" t="str">
        <f>IF('Anterior-TXT'!A2414&lt;&gt;"",RIGHT(LEFT('Anterior-TXT'!A2414,51),34),"")</f>
        <v/>
      </c>
      <c r="C2393" s="12" t="str">
        <f>IF('Anterior-TXT'!A2414&lt;&gt;"",VALUE(RIGHT(LEFT('Anterior-TXT'!A2414,75),23)),"")</f>
        <v/>
      </c>
      <c r="D2393" s="11" t="str">
        <f>IF('Anterior-TXT'!A2414&lt;&gt;"",RIGHT(LEFT('Anterior-TXT'!A2414,77),1),"")</f>
        <v/>
      </c>
      <c r="E2393" s="13" t="str">
        <f>IF('Anterior-TXT'!A2414&lt;&gt;"",IF(MOD(VALUE(LEFT(A2393,1)),2)=1,IF(D2393="D",C2393,-C2393),IF(D2393="C",C2393,-C2393)),"")</f>
        <v/>
      </c>
    </row>
    <row r="2394" spans="1:5" x14ac:dyDescent="0.2">
      <c r="A2394" s="11" t="str">
        <f>IF('Anterior-TXT'!A2415&lt;&gt;"",LEFT('Anterior-TXT'!A2415,15),"")</f>
        <v/>
      </c>
      <c r="B2394" s="11" t="str">
        <f>IF('Anterior-TXT'!A2415&lt;&gt;"",RIGHT(LEFT('Anterior-TXT'!A2415,51),34),"")</f>
        <v/>
      </c>
      <c r="C2394" s="12" t="str">
        <f>IF('Anterior-TXT'!A2415&lt;&gt;"",VALUE(RIGHT(LEFT('Anterior-TXT'!A2415,75),23)),"")</f>
        <v/>
      </c>
      <c r="D2394" s="11" t="str">
        <f>IF('Anterior-TXT'!A2415&lt;&gt;"",RIGHT(LEFT('Anterior-TXT'!A2415,77),1),"")</f>
        <v/>
      </c>
      <c r="E2394" s="13" t="str">
        <f>IF('Anterior-TXT'!A2415&lt;&gt;"",IF(MOD(VALUE(LEFT(A2394,1)),2)=1,IF(D2394="D",C2394,-C2394),IF(D2394="C",C2394,-C2394)),"")</f>
        <v/>
      </c>
    </row>
    <row r="2395" spans="1:5" x14ac:dyDescent="0.2">
      <c r="A2395" s="11" t="str">
        <f>IF('Anterior-TXT'!A2416&lt;&gt;"",LEFT('Anterior-TXT'!A2416,15),"")</f>
        <v/>
      </c>
      <c r="B2395" s="11" t="str">
        <f>IF('Anterior-TXT'!A2416&lt;&gt;"",RIGHT(LEFT('Anterior-TXT'!A2416,51),34),"")</f>
        <v/>
      </c>
      <c r="C2395" s="12" t="str">
        <f>IF('Anterior-TXT'!A2416&lt;&gt;"",VALUE(RIGHT(LEFT('Anterior-TXT'!A2416,75),23)),"")</f>
        <v/>
      </c>
      <c r="D2395" s="11" t="str">
        <f>IF('Anterior-TXT'!A2416&lt;&gt;"",RIGHT(LEFT('Anterior-TXT'!A2416,77),1),"")</f>
        <v/>
      </c>
      <c r="E2395" s="13" t="str">
        <f>IF('Anterior-TXT'!A2416&lt;&gt;"",IF(MOD(VALUE(LEFT(A2395,1)),2)=1,IF(D2395="D",C2395,-C2395),IF(D2395="C",C2395,-C2395)),"")</f>
        <v/>
      </c>
    </row>
    <row r="2396" spans="1:5" x14ac:dyDescent="0.2">
      <c r="A2396" s="11" t="str">
        <f>IF('Anterior-TXT'!A2417&lt;&gt;"",LEFT('Anterior-TXT'!A2417,15),"")</f>
        <v/>
      </c>
      <c r="B2396" s="11" t="str">
        <f>IF('Anterior-TXT'!A2417&lt;&gt;"",RIGHT(LEFT('Anterior-TXT'!A2417,51),34),"")</f>
        <v/>
      </c>
      <c r="C2396" s="12" t="str">
        <f>IF('Anterior-TXT'!A2417&lt;&gt;"",VALUE(RIGHT(LEFT('Anterior-TXT'!A2417,75),23)),"")</f>
        <v/>
      </c>
      <c r="D2396" s="11" t="str">
        <f>IF('Anterior-TXT'!A2417&lt;&gt;"",RIGHT(LEFT('Anterior-TXT'!A2417,77),1),"")</f>
        <v/>
      </c>
      <c r="E2396" s="13" t="str">
        <f>IF('Anterior-TXT'!A2417&lt;&gt;"",IF(MOD(VALUE(LEFT(A2396,1)),2)=1,IF(D2396="D",C2396,-C2396),IF(D2396="C",C2396,-C2396)),"")</f>
        <v/>
      </c>
    </row>
    <row r="2397" spans="1:5" x14ac:dyDescent="0.2">
      <c r="A2397" s="11" t="str">
        <f>IF('Anterior-TXT'!A2418&lt;&gt;"",LEFT('Anterior-TXT'!A2418,15),"")</f>
        <v/>
      </c>
      <c r="B2397" s="11" t="str">
        <f>IF('Anterior-TXT'!A2418&lt;&gt;"",RIGHT(LEFT('Anterior-TXT'!A2418,51),34),"")</f>
        <v/>
      </c>
      <c r="C2397" s="12" t="str">
        <f>IF('Anterior-TXT'!A2418&lt;&gt;"",VALUE(RIGHT(LEFT('Anterior-TXT'!A2418,75),23)),"")</f>
        <v/>
      </c>
      <c r="D2397" s="11" t="str">
        <f>IF('Anterior-TXT'!A2418&lt;&gt;"",RIGHT(LEFT('Anterior-TXT'!A2418,77),1),"")</f>
        <v/>
      </c>
      <c r="E2397" s="13" t="str">
        <f>IF('Anterior-TXT'!A2418&lt;&gt;"",IF(MOD(VALUE(LEFT(A2397,1)),2)=1,IF(D2397="D",C2397,-C2397),IF(D2397="C",C2397,-C2397)),"")</f>
        <v/>
      </c>
    </row>
    <row r="2398" spans="1:5" x14ac:dyDescent="0.2">
      <c r="A2398" s="11" t="str">
        <f>IF('Anterior-TXT'!A2419&lt;&gt;"",LEFT('Anterior-TXT'!A2419,15),"")</f>
        <v/>
      </c>
      <c r="B2398" s="11" t="str">
        <f>IF('Anterior-TXT'!A2419&lt;&gt;"",RIGHT(LEFT('Anterior-TXT'!A2419,51),34),"")</f>
        <v/>
      </c>
      <c r="C2398" s="12" t="str">
        <f>IF('Anterior-TXT'!A2419&lt;&gt;"",VALUE(RIGHT(LEFT('Anterior-TXT'!A2419,75),23)),"")</f>
        <v/>
      </c>
      <c r="D2398" s="11" t="str">
        <f>IF('Anterior-TXT'!A2419&lt;&gt;"",RIGHT(LEFT('Anterior-TXT'!A2419,77),1),"")</f>
        <v/>
      </c>
      <c r="E2398" s="13" t="str">
        <f>IF('Anterior-TXT'!A2419&lt;&gt;"",IF(MOD(VALUE(LEFT(A2398,1)),2)=1,IF(D2398="D",C2398,-C2398),IF(D2398="C",C2398,-C2398)),"")</f>
        <v/>
      </c>
    </row>
    <row r="2399" spans="1:5" x14ac:dyDescent="0.2">
      <c r="A2399" s="11" t="str">
        <f>IF('Anterior-TXT'!A2420&lt;&gt;"",LEFT('Anterior-TXT'!A2420,15),"")</f>
        <v/>
      </c>
      <c r="B2399" s="11" t="str">
        <f>IF('Anterior-TXT'!A2420&lt;&gt;"",RIGHT(LEFT('Anterior-TXT'!A2420,51),34),"")</f>
        <v/>
      </c>
      <c r="C2399" s="12" t="str">
        <f>IF('Anterior-TXT'!A2420&lt;&gt;"",VALUE(RIGHT(LEFT('Anterior-TXT'!A2420,75),23)),"")</f>
        <v/>
      </c>
      <c r="D2399" s="11" t="str">
        <f>IF('Anterior-TXT'!A2420&lt;&gt;"",RIGHT(LEFT('Anterior-TXT'!A2420,77),1),"")</f>
        <v/>
      </c>
      <c r="E2399" s="13" t="str">
        <f>IF('Anterior-TXT'!A2420&lt;&gt;"",IF(MOD(VALUE(LEFT(A2399,1)),2)=1,IF(D2399="D",C2399,-C2399),IF(D2399="C",C2399,-C2399)),"")</f>
        <v/>
      </c>
    </row>
    <row r="2400" spans="1:5" x14ac:dyDescent="0.2">
      <c r="A2400" s="11" t="str">
        <f>IF('Anterior-TXT'!A2421&lt;&gt;"",LEFT('Anterior-TXT'!A2421,15),"")</f>
        <v/>
      </c>
      <c r="B2400" s="11" t="str">
        <f>IF('Anterior-TXT'!A2421&lt;&gt;"",RIGHT(LEFT('Anterior-TXT'!A2421,51),34),"")</f>
        <v/>
      </c>
      <c r="C2400" s="12" t="str">
        <f>IF('Anterior-TXT'!A2421&lt;&gt;"",VALUE(RIGHT(LEFT('Anterior-TXT'!A2421,75),23)),"")</f>
        <v/>
      </c>
      <c r="D2400" s="11" t="str">
        <f>IF('Anterior-TXT'!A2421&lt;&gt;"",RIGHT(LEFT('Anterior-TXT'!A2421,77),1),"")</f>
        <v/>
      </c>
      <c r="E2400" s="13" t="str">
        <f>IF('Anterior-TXT'!A2421&lt;&gt;"",IF(MOD(VALUE(LEFT(A2400,1)),2)=1,IF(D2400="D",C2400,-C2400),IF(D2400="C",C2400,-C2400)),"")</f>
        <v/>
      </c>
    </row>
    <row r="2401" spans="1:5" x14ac:dyDescent="0.2">
      <c r="A2401" s="11" t="str">
        <f>IF('Anterior-TXT'!A2422&lt;&gt;"",LEFT('Anterior-TXT'!A2422,15),"")</f>
        <v/>
      </c>
      <c r="B2401" s="11" t="str">
        <f>IF('Anterior-TXT'!A2422&lt;&gt;"",RIGHT(LEFT('Anterior-TXT'!A2422,51),34),"")</f>
        <v/>
      </c>
      <c r="C2401" s="12" t="str">
        <f>IF('Anterior-TXT'!A2422&lt;&gt;"",VALUE(RIGHT(LEFT('Anterior-TXT'!A2422,75),23)),"")</f>
        <v/>
      </c>
      <c r="D2401" s="11" t="str">
        <f>IF('Anterior-TXT'!A2422&lt;&gt;"",RIGHT(LEFT('Anterior-TXT'!A2422,77),1),"")</f>
        <v/>
      </c>
      <c r="E2401" s="13" t="str">
        <f>IF('Anterior-TXT'!A2422&lt;&gt;"",IF(MOD(VALUE(LEFT(A2401,1)),2)=1,IF(D2401="D",C2401,-C2401),IF(D2401="C",C2401,-C2401)),"")</f>
        <v/>
      </c>
    </row>
    <row r="2402" spans="1:5" x14ac:dyDescent="0.2">
      <c r="A2402" s="11" t="str">
        <f>IF('Anterior-TXT'!A2423&lt;&gt;"",LEFT('Anterior-TXT'!A2423,15),"")</f>
        <v/>
      </c>
      <c r="B2402" s="11" t="str">
        <f>IF('Anterior-TXT'!A2423&lt;&gt;"",RIGHT(LEFT('Anterior-TXT'!A2423,51),34),"")</f>
        <v/>
      </c>
      <c r="C2402" s="12" t="str">
        <f>IF('Anterior-TXT'!A2423&lt;&gt;"",VALUE(RIGHT(LEFT('Anterior-TXT'!A2423,75),23)),"")</f>
        <v/>
      </c>
      <c r="D2402" s="11" t="str">
        <f>IF('Anterior-TXT'!A2423&lt;&gt;"",RIGHT(LEFT('Anterior-TXT'!A2423,77),1),"")</f>
        <v/>
      </c>
      <c r="E2402" s="13" t="str">
        <f>IF('Anterior-TXT'!A2423&lt;&gt;"",IF(MOD(VALUE(LEFT(A2402,1)),2)=1,IF(D2402="D",C2402,-C2402),IF(D2402="C",C2402,-C2402)),"")</f>
        <v/>
      </c>
    </row>
    <row r="2403" spans="1:5" x14ac:dyDescent="0.2">
      <c r="A2403" s="11" t="str">
        <f>IF('Anterior-TXT'!A2424&lt;&gt;"",LEFT('Anterior-TXT'!A2424,15),"")</f>
        <v/>
      </c>
      <c r="B2403" s="11" t="str">
        <f>IF('Anterior-TXT'!A2424&lt;&gt;"",RIGHT(LEFT('Anterior-TXT'!A2424,51),34),"")</f>
        <v/>
      </c>
      <c r="C2403" s="12" t="str">
        <f>IF('Anterior-TXT'!A2424&lt;&gt;"",VALUE(RIGHT(LEFT('Anterior-TXT'!A2424,75),23)),"")</f>
        <v/>
      </c>
      <c r="D2403" s="11" t="str">
        <f>IF('Anterior-TXT'!A2424&lt;&gt;"",RIGHT(LEFT('Anterior-TXT'!A2424,77),1),"")</f>
        <v/>
      </c>
      <c r="E2403" s="13" t="str">
        <f>IF('Anterior-TXT'!A2424&lt;&gt;"",IF(MOD(VALUE(LEFT(A2403,1)),2)=1,IF(D2403="D",C2403,-C2403),IF(D2403="C",C2403,-C2403)),"")</f>
        <v/>
      </c>
    </row>
    <row r="2404" spans="1:5" x14ac:dyDescent="0.2">
      <c r="A2404" s="11" t="str">
        <f>IF('Anterior-TXT'!A2425&lt;&gt;"",LEFT('Anterior-TXT'!A2425,15),"")</f>
        <v/>
      </c>
      <c r="B2404" s="11" t="str">
        <f>IF('Anterior-TXT'!A2425&lt;&gt;"",RIGHT(LEFT('Anterior-TXT'!A2425,51),34),"")</f>
        <v/>
      </c>
      <c r="C2404" s="12" t="str">
        <f>IF('Anterior-TXT'!A2425&lt;&gt;"",VALUE(RIGHT(LEFT('Anterior-TXT'!A2425,75),23)),"")</f>
        <v/>
      </c>
      <c r="D2404" s="11" t="str">
        <f>IF('Anterior-TXT'!A2425&lt;&gt;"",RIGHT(LEFT('Anterior-TXT'!A2425,77),1),"")</f>
        <v/>
      </c>
      <c r="E2404" s="13" t="str">
        <f>IF('Anterior-TXT'!A2425&lt;&gt;"",IF(MOD(VALUE(LEFT(A2404,1)),2)=1,IF(D2404="D",C2404,-C2404),IF(D2404="C",C2404,-C2404)),"")</f>
        <v/>
      </c>
    </row>
    <row r="2405" spans="1:5" x14ac:dyDescent="0.2">
      <c r="A2405" s="11" t="str">
        <f>IF('Anterior-TXT'!A2426&lt;&gt;"",LEFT('Anterior-TXT'!A2426,15),"")</f>
        <v/>
      </c>
      <c r="B2405" s="11" t="str">
        <f>IF('Anterior-TXT'!A2426&lt;&gt;"",RIGHT(LEFT('Anterior-TXT'!A2426,51),34),"")</f>
        <v/>
      </c>
      <c r="C2405" s="12" t="str">
        <f>IF('Anterior-TXT'!A2426&lt;&gt;"",VALUE(RIGHT(LEFT('Anterior-TXT'!A2426,75),23)),"")</f>
        <v/>
      </c>
      <c r="D2405" s="11" t="str">
        <f>IF('Anterior-TXT'!A2426&lt;&gt;"",RIGHT(LEFT('Anterior-TXT'!A2426,77),1),"")</f>
        <v/>
      </c>
      <c r="E2405" s="13" t="str">
        <f>IF('Anterior-TXT'!A2426&lt;&gt;"",IF(MOD(VALUE(LEFT(A2405,1)),2)=1,IF(D2405="D",C2405,-C2405),IF(D2405="C",C2405,-C2405)),"")</f>
        <v/>
      </c>
    </row>
    <row r="2406" spans="1:5" x14ac:dyDescent="0.2">
      <c r="A2406" s="11" t="str">
        <f>IF('Anterior-TXT'!A2427&lt;&gt;"",LEFT('Anterior-TXT'!A2427,15),"")</f>
        <v/>
      </c>
      <c r="B2406" s="11" t="str">
        <f>IF('Anterior-TXT'!A2427&lt;&gt;"",RIGHT(LEFT('Anterior-TXT'!A2427,51),34),"")</f>
        <v/>
      </c>
      <c r="C2406" s="12" t="str">
        <f>IF('Anterior-TXT'!A2427&lt;&gt;"",VALUE(RIGHT(LEFT('Anterior-TXT'!A2427,75),23)),"")</f>
        <v/>
      </c>
      <c r="D2406" s="11" t="str">
        <f>IF('Anterior-TXT'!A2427&lt;&gt;"",RIGHT(LEFT('Anterior-TXT'!A2427,77),1),"")</f>
        <v/>
      </c>
      <c r="E2406" s="13" t="str">
        <f>IF('Anterior-TXT'!A2427&lt;&gt;"",IF(MOD(VALUE(LEFT(A2406,1)),2)=1,IF(D2406="D",C2406,-C2406),IF(D2406="C",C2406,-C2406)),"")</f>
        <v/>
      </c>
    </row>
    <row r="2407" spans="1:5" x14ac:dyDescent="0.2">
      <c r="A2407" s="11" t="str">
        <f>IF('Anterior-TXT'!A2428&lt;&gt;"",LEFT('Anterior-TXT'!A2428,15),"")</f>
        <v/>
      </c>
      <c r="B2407" s="11" t="str">
        <f>IF('Anterior-TXT'!A2428&lt;&gt;"",RIGHT(LEFT('Anterior-TXT'!A2428,51),34),"")</f>
        <v/>
      </c>
      <c r="C2407" s="12" t="str">
        <f>IF('Anterior-TXT'!A2428&lt;&gt;"",VALUE(RIGHT(LEFT('Anterior-TXT'!A2428,75),23)),"")</f>
        <v/>
      </c>
      <c r="D2407" s="11" t="str">
        <f>IF('Anterior-TXT'!A2428&lt;&gt;"",RIGHT(LEFT('Anterior-TXT'!A2428,77),1),"")</f>
        <v/>
      </c>
      <c r="E2407" s="13" t="str">
        <f>IF('Anterior-TXT'!A2428&lt;&gt;"",IF(MOD(VALUE(LEFT(A2407,1)),2)=1,IF(D2407="D",C2407,-C2407),IF(D2407="C",C2407,-C2407)),"")</f>
        <v/>
      </c>
    </row>
    <row r="2408" spans="1:5" x14ac:dyDescent="0.2">
      <c r="A2408" s="11" t="str">
        <f>IF('Anterior-TXT'!A2429&lt;&gt;"",LEFT('Anterior-TXT'!A2429,15),"")</f>
        <v/>
      </c>
      <c r="B2408" s="11" t="str">
        <f>IF('Anterior-TXT'!A2429&lt;&gt;"",RIGHT(LEFT('Anterior-TXT'!A2429,51),34),"")</f>
        <v/>
      </c>
      <c r="C2408" s="12" t="str">
        <f>IF('Anterior-TXT'!A2429&lt;&gt;"",VALUE(RIGHT(LEFT('Anterior-TXT'!A2429,75),23)),"")</f>
        <v/>
      </c>
      <c r="D2408" s="11" t="str">
        <f>IF('Anterior-TXT'!A2429&lt;&gt;"",RIGHT(LEFT('Anterior-TXT'!A2429,77),1),"")</f>
        <v/>
      </c>
      <c r="E2408" s="13" t="str">
        <f>IF('Anterior-TXT'!A2429&lt;&gt;"",IF(MOD(VALUE(LEFT(A2408,1)),2)=1,IF(D2408="D",C2408,-C2408),IF(D2408="C",C2408,-C2408)),"")</f>
        <v/>
      </c>
    </row>
    <row r="2409" spans="1:5" x14ac:dyDescent="0.2">
      <c r="A2409" s="11" t="str">
        <f>IF('Anterior-TXT'!A2430&lt;&gt;"",LEFT('Anterior-TXT'!A2430,15),"")</f>
        <v/>
      </c>
      <c r="B2409" s="11" t="str">
        <f>IF('Anterior-TXT'!A2430&lt;&gt;"",RIGHT(LEFT('Anterior-TXT'!A2430,51),34),"")</f>
        <v/>
      </c>
      <c r="C2409" s="12" t="str">
        <f>IF('Anterior-TXT'!A2430&lt;&gt;"",VALUE(RIGHT(LEFT('Anterior-TXT'!A2430,75),23)),"")</f>
        <v/>
      </c>
      <c r="D2409" s="11" t="str">
        <f>IF('Anterior-TXT'!A2430&lt;&gt;"",RIGHT(LEFT('Anterior-TXT'!A2430,77),1),"")</f>
        <v/>
      </c>
      <c r="E2409" s="13" t="str">
        <f>IF('Anterior-TXT'!A2430&lt;&gt;"",IF(MOD(VALUE(LEFT(A2409,1)),2)=1,IF(D2409="D",C2409,-C2409),IF(D2409="C",C2409,-C2409)),"")</f>
        <v/>
      </c>
    </row>
    <row r="2410" spans="1:5" x14ac:dyDescent="0.2">
      <c r="A2410" s="11" t="str">
        <f>IF('Anterior-TXT'!A2431&lt;&gt;"",LEFT('Anterior-TXT'!A2431,15),"")</f>
        <v/>
      </c>
      <c r="B2410" s="11" t="str">
        <f>IF('Anterior-TXT'!A2431&lt;&gt;"",RIGHT(LEFT('Anterior-TXT'!A2431,51),34),"")</f>
        <v/>
      </c>
      <c r="C2410" s="12" t="str">
        <f>IF('Anterior-TXT'!A2431&lt;&gt;"",VALUE(RIGHT(LEFT('Anterior-TXT'!A2431,75),23)),"")</f>
        <v/>
      </c>
      <c r="D2410" s="11" t="str">
        <f>IF('Anterior-TXT'!A2431&lt;&gt;"",RIGHT(LEFT('Anterior-TXT'!A2431,77),1),"")</f>
        <v/>
      </c>
      <c r="E2410" s="13" t="str">
        <f>IF('Anterior-TXT'!A2431&lt;&gt;"",IF(MOD(VALUE(LEFT(A2410,1)),2)=1,IF(D2410="D",C2410,-C2410),IF(D2410="C",C2410,-C2410)),"")</f>
        <v/>
      </c>
    </row>
    <row r="2411" spans="1:5" x14ac:dyDescent="0.2">
      <c r="A2411" s="11" t="str">
        <f>IF('Anterior-TXT'!A2432&lt;&gt;"",LEFT('Anterior-TXT'!A2432,15),"")</f>
        <v/>
      </c>
      <c r="B2411" s="11" t="str">
        <f>IF('Anterior-TXT'!A2432&lt;&gt;"",RIGHT(LEFT('Anterior-TXT'!A2432,51),34),"")</f>
        <v/>
      </c>
      <c r="C2411" s="12" t="str">
        <f>IF('Anterior-TXT'!A2432&lt;&gt;"",VALUE(RIGHT(LEFT('Anterior-TXT'!A2432,75),23)),"")</f>
        <v/>
      </c>
      <c r="D2411" s="11" t="str">
        <f>IF('Anterior-TXT'!A2432&lt;&gt;"",RIGHT(LEFT('Anterior-TXT'!A2432,77),1),"")</f>
        <v/>
      </c>
      <c r="E2411" s="13" t="str">
        <f>IF('Anterior-TXT'!A2432&lt;&gt;"",IF(MOD(VALUE(LEFT(A2411,1)),2)=1,IF(D2411="D",C2411,-C2411),IF(D2411="C",C2411,-C2411)),"")</f>
        <v/>
      </c>
    </row>
    <row r="2412" spans="1:5" x14ac:dyDescent="0.2">
      <c r="A2412" s="11" t="str">
        <f>IF('Anterior-TXT'!A2433&lt;&gt;"",LEFT('Anterior-TXT'!A2433,15),"")</f>
        <v/>
      </c>
      <c r="B2412" s="11" t="str">
        <f>IF('Anterior-TXT'!A2433&lt;&gt;"",RIGHT(LEFT('Anterior-TXT'!A2433,51),34),"")</f>
        <v/>
      </c>
      <c r="C2412" s="12" t="str">
        <f>IF('Anterior-TXT'!A2433&lt;&gt;"",VALUE(RIGHT(LEFT('Anterior-TXT'!A2433,75),23)),"")</f>
        <v/>
      </c>
      <c r="D2412" s="11" t="str">
        <f>IF('Anterior-TXT'!A2433&lt;&gt;"",RIGHT(LEFT('Anterior-TXT'!A2433,77),1),"")</f>
        <v/>
      </c>
      <c r="E2412" s="13" t="str">
        <f>IF('Anterior-TXT'!A2433&lt;&gt;"",IF(MOD(VALUE(LEFT(A2412,1)),2)=1,IF(D2412="D",C2412,-C2412),IF(D2412="C",C2412,-C2412)),"")</f>
        <v/>
      </c>
    </row>
    <row r="2413" spans="1:5" x14ac:dyDescent="0.2">
      <c r="A2413" s="11" t="str">
        <f>IF('Anterior-TXT'!A2434&lt;&gt;"",LEFT('Anterior-TXT'!A2434,15),"")</f>
        <v/>
      </c>
      <c r="B2413" s="11" t="str">
        <f>IF('Anterior-TXT'!A2434&lt;&gt;"",RIGHT(LEFT('Anterior-TXT'!A2434,51),34),"")</f>
        <v/>
      </c>
      <c r="C2413" s="12" t="str">
        <f>IF('Anterior-TXT'!A2434&lt;&gt;"",VALUE(RIGHT(LEFT('Anterior-TXT'!A2434,75),23)),"")</f>
        <v/>
      </c>
      <c r="D2413" s="11" t="str">
        <f>IF('Anterior-TXT'!A2434&lt;&gt;"",RIGHT(LEFT('Anterior-TXT'!A2434,77),1),"")</f>
        <v/>
      </c>
      <c r="E2413" s="13" t="str">
        <f>IF('Anterior-TXT'!A2434&lt;&gt;"",IF(MOD(VALUE(LEFT(A2413,1)),2)=1,IF(D2413="D",C2413,-C2413),IF(D2413="C",C2413,-C2413)),"")</f>
        <v/>
      </c>
    </row>
    <row r="2414" spans="1:5" x14ac:dyDescent="0.2">
      <c r="A2414" s="11" t="str">
        <f>IF('Anterior-TXT'!A2435&lt;&gt;"",LEFT('Anterior-TXT'!A2435,15),"")</f>
        <v/>
      </c>
      <c r="B2414" s="11" t="str">
        <f>IF('Anterior-TXT'!A2435&lt;&gt;"",RIGHT(LEFT('Anterior-TXT'!A2435,51),34),"")</f>
        <v/>
      </c>
      <c r="C2414" s="12" t="str">
        <f>IF('Anterior-TXT'!A2435&lt;&gt;"",VALUE(RIGHT(LEFT('Anterior-TXT'!A2435,75),23)),"")</f>
        <v/>
      </c>
      <c r="D2414" s="11" t="str">
        <f>IF('Anterior-TXT'!A2435&lt;&gt;"",RIGHT(LEFT('Anterior-TXT'!A2435,77),1),"")</f>
        <v/>
      </c>
      <c r="E2414" s="13" t="str">
        <f>IF('Anterior-TXT'!A2435&lt;&gt;"",IF(MOD(VALUE(LEFT(A2414,1)),2)=1,IF(D2414="D",C2414,-C2414),IF(D2414="C",C2414,-C2414)),"")</f>
        <v/>
      </c>
    </row>
    <row r="2415" spans="1:5" x14ac:dyDescent="0.2">
      <c r="A2415" s="11" t="str">
        <f>IF('Anterior-TXT'!A2436&lt;&gt;"",LEFT('Anterior-TXT'!A2436,15),"")</f>
        <v/>
      </c>
      <c r="B2415" s="11" t="str">
        <f>IF('Anterior-TXT'!A2436&lt;&gt;"",RIGHT(LEFT('Anterior-TXT'!A2436,51),34),"")</f>
        <v/>
      </c>
      <c r="C2415" s="12" t="str">
        <f>IF('Anterior-TXT'!A2436&lt;&gt;"",VALUE(RIGHT(LEFT('Anterior-TXT'!A2436,75),23)),"")</f>
        <v/>
      </c>
      <c r="D2415" s="11" t="str">
        <f>IF('Anterior-TXT'!A2436&lt;&gt;"",RIGHT(LEFT('Anterior-TXT'!A2436,77),1),"")</f>
        <v/>
      </c>
      <c r="E2415" s="13" t="str">
        <f>IF('Anterior-TXT'!A2436&lt;&gt;"",IF(MOD(VALUE(LEFT(A2415,1)),2)=1,IF(D2415="D",C2415,-C2415),IF(D2415="C",C2415,-C2415)),"")</f>
        <v/>
      </c>
    </row>
    <row r="2416" spans="1:5" x14ac:dyDescent="0.2">
      <c r="A2416" s="11" t="str">
        <f>IF('Anterior-TXT'!A2437&lt;&gt;"",LEFT('Anterior-TXT'!A2437,15),"")</f>
        <v/>
      </c>
      <c r="B2416" s="11" t="str">
        <f>IF('Anterior-TXT'!A2437&lt;&gt;"",RIGHT(LEFT('Anterior-TXT'!A2437,51),34),"")</f>
        <v/>
      </c>
      <c r="C2416" s="12" t="str">
        <f>IF('Anterior-TXT'!A2437&lt;&gt;"",VALUE(RIGHT(LEFT('Anterior-TXT'!A2437,75),23)),"")</f>
        <v/>
      </c>
      <c r="D2416" s="11" t="str">
        <f>IF('Anterior-TXT'!A2437&lt;&gt;"",RIGHT(LEFT('Anterior-TXT'!A2437,77),1),"")</f>
        <v/>
      </c>
      <c r="E2416" s="13" t="str">
        <f>IF('Anterior-TXT'!A2437&lt;&gt;"",IF(MOD(VALUE(LEFT(A2416,1)),2)=1,IF(D2416="D",C2416,-C2416),IF(D2416="C",C2416,-C2416)),"")</f>
        <v/>
      </c>
    </row>
    <row r="2417" spans="1:5" x14ac:dyDescent="0.2">
      <c r="A2417" s="11" t="str">
        <f>IF('Anterior-TXT'!A2438&lt;&gt;"",LEFT('Anterior-TXT'!A2438,15),"")</f>
        <v/>
      </c>
      <c r="B2417" s="11" t="str">
        <f>IF('Anterior-TXT'!A2438&lt;&gt;"",RIGHT(LEFT('Anterior-TXT'!A2438,51),34),"")</f>
        <v/>
      </c>
      <c r="C2417" s="12" t="str">
        <f>IF('Anterior-TXT'!A2438&lt;&gt;"",VALUE(RIGHT(LEFT('Anterior-TXT'!A2438,75),23)),"")</f>
        <v/>
      </c>
      <c r="D2417" s="11" t="str">
        <f>IF('Anterior-TXT'!A2438&lt;&gt;"",RIGHT(LEFT('Anterior-TXT'!A2438,77),1),"")</f>
        <v/>
      </c>
      <c r="E2417" s="13" t="str">
        <f>IF('Anterior-TXT'!A2438&lt;&gt;"",IF(MOD(VALUE(LEFT(A2417,1)),2)=1,IF(D2417="D",C2417,-C2417),IF(D2417="C",C2417,-C2417)),"")</f>
        <v/>
      </c>
    </row>
    <row r="2418" spans="1:5" x14ac:dyDescent="0.2">
      <c r="A2418" s="11" t="str">
        <f>IF('Anterior-TXT'!A2439&lt;&gt;"",LEFT('Anterior-TXT'!A2439,15),"")</f>
        <v/>
      </c>
      <c r="B2418" s="11" t="str">
        <f>IF('Anterior-TXT'!A2439&lt;&gt;"",RIGHT(LEFT('Anterior-TXT'!A2439,51),34),"")</f>
        <v/>
      </c>
      <c r="C2418" s="12" t="str">
        <f>IF('Anterior-TXT'!A2439&lt;&gt;"",VALUE(RIGHT(LEFT('Anterior-TXT'!A2439,75),23)),"")</f>
        <v/>
      </c>
      <c r="D2418" s="11" t="str">
        <f>IF('Anterior-TXT'!A2439&lt;&gt;"",RIGHT(LEFT('Anterior-TXT'!A2439,77),1),"")</f>
        <v/>
      </c>
      <c r="E2418" s="13" t="str">
        <f>IF('Anterior-TXT'!A2439&lt;&gt;"",IF(MOD(VALUE(LEFT(A2418,1)),2)=1,IF(D2418="D",C2418,-C2418),IF(D2418="C",C2418,-C2418)),"")</f>
        <v/>
      </c>
    </row>
    <row r="2419" spans="1:5" x14ac:dyDescent="0.2">
      <c r="A2419" s="11" t="str">
        <f>IF('Anterior-TXT'!A2440&lt;&gt;"",LEFT('Anterior-TXT'!A2440,15),"")</f>
        <v/>
      </c>
      <c r="B2419" s="11" t="str">
        <f>IF('Anterior-TXT'!A2440&lt;&gt;"",RIGHT(LEFT('Anterior-TXT'!A2440,51),34),"")</f>
        <v/>
      </c>
      <c r="C2419" s="12" t="str">
        <f>IF('Anterior-TXT'!A2440&lt;&gt;"",VALUE(RIGHT(LEFT('Anterior-TXT'!A2440,75),23)),"")</f>
        <v/>
      </c>
      <c r="D2419" s="11" t="str">
        <f>IF('Anterior-TXT'!A2440&lt;&gt;"",RIGHT(LEFT('Anterior-TXT'!A2440,77),1),"")</f>
        <v/>
      </c>
      <c r="E2419" s="13" t="str">
        <f>IF('Anterior-TXT'!A2440&lt;&gt;"",IF(MOD(VALUE(LEFT(A2419,1)),2)=1,IF(D2419="D",C2419,-C2419),IF(D2419="C",C2419,-C2419)),"")</f>
        <v/>
      </c>
    </row>
    <row r="2420" spans="1:5" x14ac:dyDescent="0.2">
      <c r="A2420" s="11" t="str">
        <f>IF('Anterior-TXT'!A2441&lt;&gt;"",LEFT('Anterior-TXT'!A2441,15),"")</f>
        <v/>
      </c>
      <c r="B2420" s="11" t="str">
        <f>IF('Anterior-TXT'!A2441&lt;&gt;"",RIGHT(LEFT('Anterior-TXT'!A2441,51),34),"")</f>
        <v/>
      </c>
      <c r="C2420" s="12" t="str">
        <f>IF('Anterior-TXT'!A2441&lt;&gt;"",VALUE(RIGHT(LEFT('Anterior-TXT'!A2441,75),23)),"")</f>
        <v/>
      </c>
      <c r="D2420" s="11" t="str">
        <f>IF('Anterior-TXT'!A2441&lt;&gt;"",RIGHT(LEFT('Anterior-TXT'!A2441,77),1),"")</f>
        <v/>
      </c>
      <c r="E2420" s="13" t="str">
        <f>IF('Anterior-TXT'!A2441&lt;&gt;"",IF(MOD(VALUE(LEFT(A2420,1)),2)=1,IF(D2420="D",C2420,-C2420),IF(D2420="C",C2420,-C2420)),"")</f>
        <v/>
      </c>
    </row>
    <row r="2421" spans="1:5" x14ac:dyDescent="0.2">
      <c r="A2421" s="11" t="str">
        <f>IF('Anterior-TXT'!A2442&lt;&gt;"",LEFT('Anterior-TXT'!A2442,15),"")</f>
        <v/>
      </c>
      <c r="B2421" s="11" t="str">
        <f>IF('Anterior-TXT'!A2442&lt;&gt;"",RIGHT(LEFT('Anterior-TXT'!A2442,51),34),"")</f>
        <v/>
      </c>
      <c r="C2421" s="12" t="str">
        <f>IF('Anterior-TXT'!A2442&lt;&gt;"",VALUE(RIGHT(LEFT('Anterior-TXT'!A2442,75),23)),"")</f>
        <v/>
      </c>
      <c r="D2421" s="11" t="str">
        <f>IF('Anterior-TXT'!A2442&lt;&gt;"",RIGHT(LEFT('Anterior-TXT'!A2442,77),1),"")</f>
        <v/>
      </c>
      <c r="E2421" s="13" t="str">
        <f>IF('Anterior-TXT'!A2442&lt;&gt;"",IF(MOD(VALUE(LEFT(A2421,1)),2)=1,IF(D2421="D",C2421,-C2421),IF(D2421="C",C2421,-C2421)),"")</f>
        <v/>
      </c>
    </row>
    <row r="2422" spans="1:5" x14ac:dyDescent="0.2">
      <c r="A2422" s="11" t="str">
        <f>IF('Anterior-TXT'!A2443&lt;&gt;"",LEFT('Anterior-TXT'!A2443,15),"")</f>
        <v/>
      </c>
      <c r="B2422" s="11" t="str">
        <f>IF('Anterior-TXT'!A2443&lt;&gt;"",RIGHT(LEFT('Anterior-TXT'!A2443,51),34),"")</f>
        <v/>
      </c>
      <c r="C2422" s="12" t="str">
        <f>IF('Anterior-TXT'!A2443&lt;&gt;"",VALUE(RIGHT(LEFT('Anterior-TXT'!A2443,75),23)),"")</f>
        <v/>
      </c>
      <c r="D2422" s="11" t="str">
        <f>IF('Anterior-TXT'!A2443&lt;&gt;"",RIGHT(LEFT('Anterior-TXT'!A2443,77),1),"")</f>
        <v/>
      </c>
      <c r="E2422" s="13" t="str">
        <f>IF('Anterior-TXT'!A2443&lt;&gt;"",IF(MOD(VALUE(LEFT(A2422,1)),2)=1,IF(D2422="D",C2422,-C2422),IF(D2422="C",C2422,-C2422)),"")</f>
        <v/>
      </c>
    </row>
    <row r="2423" spans="1:5" x14ac:dyDescent="0.2">
      <c r="A2423" s="11" t="str">
        <f>IF('Anterior-TXT'!A2444&lt;&gt;"",LEFT('Anterior-TXT'!A2444,15),"")</f>
        <v/>
      </c>
      <c r="B2423" s="11" t="str">
        <f>IF('Anterior-TXT'!A2444&lt;&gt;"",RIGHT(LEFT('Anterior-TXT'!A2444,51),34),"")</f>
        <v/>
      </c>
      <c r="C2423" s="12" t="str">
        <f>IF('Anterior-TXT'!A2444&lt;&gt;"",VALUE(RIGHT(LEFT('Anterior-TXT'!A2444,75),23)),"")</f>
        <v/>
      </c>
      <c r="D2423" s="11" t="str">
        <f>IF('Anterior-TXT'!A2444&lt;&gt;"",RIGHT(LEFT('Anterior-TXT'!A2444,77),1),"")</f>
        <v/>
      </c>
      <c r="E2423" s="13" t="str">
        <f>IF('Anterior-TXT'!A2444&lt;&gt;"",IF(MOD(VALUE(LEFT(A2423,1)),2)=1,IF(D2423="D",C2423,-C2423),IF(D2423="C",C2423,-C2423)),"")</f>
        <v/>
      </c>
    </row>
    <row r="2424" spans="1:5" x14ac:dyDescent="0.2">
      <c r="A2424" s="11" t="str">
        <f>IF('Anterior-TXT'!A2445&lt;&gt;"",LEFT('Anterior-TXT'!A2445,15),"")</f>
        <v/>
      </c>
      <c r="B2424" s="11" t="str">
        <f>IF('Anterior-TXT'!A2445&lt;&gt;"",RIGHT(LEFT('Anterior-TXT'!A2445,51),34),"")</f>
        <v/>
      </c>
      <c r="C2424" s="12" t="str">
        <f>IF('Anterior-TXT'!A2445&lt;&gt;"",VALUE(RIGHT(LEFT('Anterior-TXT'!A2445,75),23)),"")</f>
        <v/>
      </c>
      <c r="D2424" s="11" t="str">
        <f>IF('Anterior-TXT'!A2445&lt;&gt;"",RIGHT(LEFT('Anterior-TXT'!A2445,77),1),"")</f>
        <v/>
      </c>
      <c r="E2424" s="13" t="str">
        <f>IF('Anterior-TXT'!A2445&lt;&gt;"",IF(MOD(VALUE(LEFT(A2424,1)),2)=1,IF(D2424="D",C2424,-C2424),IF(D2424="C",C2424,-C2424)),"")</f>
        <v/>
      </c>
    </row>
    <row r="2425" spans="1:5" x14ac:dyDescent="0.2">
      <c r="A2425" s="11" t="str">
        <f>IF('Anterior-TXT'!A2446&lt;&gt;"",LEFT('Anterior-TXT'!A2446,15),"")</f>
        <v/>
      </c>
      <c r="B2425" s="11" t="str">
        <f>IF('Anterior-TXT'!A2446&lt;&gt;"",RIGHT(LEFT('Anterior-TXT'!A2446,51),34),"")</f>
        <v/>
      </c>
      <c r="C2425" s="12" t="str">
        <f>IF('Anterior-TXT'!A2446&lt;&gt;"",VALUE(RIGHT(LEFT('Anterior-TXT'!A2446,75),23)),"")</f>
        <v/>
      </c>
      <c r="D2425" s="11" t="str">
        <f>IF('Anterior-TXT'!A2446&lt;&gt;"",RIGHT(LEFT('Anterior-TXT'!A2446,77),1),"")</f>
        <v/>
      </c>
      <c r="E2425" s="13" t="str">
        <f>IF('Anterior-TXT'!A2446&lt;&gt;"",IF(MOD(VALUE(LEFT(A2425,1)),2)=1,IF(D2425="D",C2425,-C2425),IF(D2425="C",C2425,-C2425)),"")</f>
        <v/>
      </c>
    </row>
    <row r="2426" spans="1:5" x14ac:dyDescent="0.2">
      <c r="A2426" s="11" t="str">
        <f>IF('Anterior-TXT'!A2447&lt;&gt;"",LEFT('Anterior-TXT'!A2447,15),"")</f>
        <v/>
      </c>
      <c r="B2426" s="11" t="str">
        <f>IF('Anterior-TXT'!A2447&lt;&gt;"",RIGHT(LEFT('Anterior-TXT'!A2447,51),34),"")</f>
        <v/>
      </c>
      <c r="C2426" s="12" t="str">
        <f>IF('Anterior-TXT'!A2447&lt;&gt;"",VALUE(RIGHT(LEFT('Anterior-TXT'!A2447,75),23)),"")</f>
        <v/>
      </c>
      <c r="D2426" s="11" t="str">
        <f>IF('Anterior-TXT'!A2447&lt;&gt;"",RIGHT(LEFT('Anterior-TXT'!A2447,77),1),"")</f>
        <v/>
      </c>
      <c r="E2426" s="13" t="str">
        <f>IF('Anterior-TXT'!A2447&lt;&gt;"",IF(MOD(VALUE(LEFT(A2426,1)),2)=1,IF(D2426="D",C2426,-C2426),IF(D2426="C",C2426,-C2426)),"")</f>
        <v/>
      </c>
    </row>
    <row r="2427" spans="1:5" x14ac:dyDescent="0.2">
      <c r="A2427" s="11" t="str">
        <f>IF('Anterior-TXT'!A2448&lt;&gt;"",LEFT('Anterior-TXT'!A2448,15),"")</f>
        <v/>
      </c>
      <c r="B2427" s="11" t="str">
        <f>IF('Anterior-TXT'!A2448&lt;&gt;"",RIGHT(LEFT('Anterior-TXT'!A2448,51),34),"")</f>
        <v/>
      </c>
      <c r="C2427" s="12" t="str">
        <f>IF('Anterior-TXT'!A2448&lt;&gt;"",VALUE(RIGHT(LEFT('Anterior-TXT'!A2448,75),23)),"")</f>
        <v/>
      </c>
      <c r="D2427" s="11" t="str">
        <f>IF('Anterior-TXT'!A2448&lt;&gt;"",RIGHT(LEFT('Anterior-TXT'!A2448,77),1),"")</f>
        <v/>
      </c>
      <c r="E2427" s="13" t="str">
        <f>IF('Anterior-TXT'!A2448&lt;&gt;"",IF(MOD(VALUE(LEFT(A2427,1)),2)=1,IF(D2427="D",C2427,-C2427),IF(D2427="C",C2427,-C2427)),"")</f>
        <v/>
      </c>
    </row>
    <row r="2428" spans="1:5" x14ac:dyDescent="0.2">
      <c r="A2428" s="11" t="str">
        <f>IF('Anterior-TXT'!A2449&lt;&gt;"",LEFT('Anterior-TXT'!A2449,15),"")</f>
        <v/>
      </c>
      <c r="B2428" s="11" t="str">
        <f>IF('Anterior-TXT'!A2449&lt;&gt;"",RIGHT(LEFT('Anterior-TXT'!A2449,51),34),"")</f>
        <v/>
      </c>
      <c r="C2428" s="12" t="str">
        <f>IF('Anterior-TXT'!A2449&lt;&gt;"",VALUE(RIGHT(LEFT('Anterior-TXT'!A2449,75),23)),"")</f>
        <v/>
      </c>
      <c r="D2428" s="11" t="str">
        <f>IF('Anterior-TXT'!A2449&lt;&gt;"",RIGHT(LEFT('Anterior-TXT'!A2449,77),1),"")</f>
        <v/>
      </c>
      <c r="E2428" s="13" t="str">
        <f>IF('Anterior-TXT'!A2449&lt;&gt;"",IF(MOD(VALUE(LEFT(A2428,1)),2)=1,IF(D2428="D",C2428,-C2428),IF(D2428="C",C2428,-C2428)),"")</f>
        <v/>
      </c>
    </row>
    <row r="2429" spans="1:5" x14ac:dyDescent="0.2">
      <c r="A2429" s="11" t="str">
        <f>IF('Anterior-TXT'!A2450&lt;&gt;"",LEFT('Anterior-TXT'!A2450,15),"")</f>
        <v/>
      </c>
      <c r="B2429" s="11" t="str">
        <f>IF('Anterior-TXT'!A2450&lt;&gt;"",RIGHT(LEFT('Anterior-TXT'!A2450,51),34),"")</f>
        <v/>
      </c>
      <c r="C2429" s="12" t="str">
        <f>IF('Anterior-TXT'!A2450&lt;&gt;"",VALUE(RIGHT(LEFT('Anterior-TXT'!A2450,75),23)),"")</f>
        <v/>
      </c>
      <c r="D2429" s="11" t="str">
        <f>IF('Anterior-TXT'!A2450&lt;&gt;"",RIGHT(LEFT('Anterior-TXT'!A2450,77),1),"")</f>
        <v/>
      </c>
      <c r="E2429" s="13" t="str">
        <f>IF('Anterior-TXT'!A2450&lt;&gt;"",IF(MOD(VALUE(LEFT(A2429,1)),2)=1,IF(D2429="D",C2429,-C2429),IF(D2429="C",C2429,-C2429)),"")</f>
        <v/>
      </c>
    </row>
    <row r="2430" spans="1:5" x14ac:dyDescent="0.2">
      <c r="A2430" s="11" t="str">
        <f>IF('Anterior-TXT'!A2451&lt;&gt;"",LEFT('Anterior-TXT'!A2451,15),"")</f>
        <v/>
      </c>
      <c r="B2430" s="11" t="str">
        <f>IF('Anterior-TXT'!A2451&lt;&gt;"",RIGHT(LEFT('Anterior-TXT'!A2451,51),34),"")</f>
        <v/>
      </c>
      <c r="C2430" s="12" t="str">
        <f>IF('Anterior-TXT'!A2451&lt;&gt;"",VALUE(RIGHT(LEFT('Anterior-TXT'!A2451,75),23)),"")</f>
        <v/>
      </c>
      <c r="D2430" s="11" t="str">
        <f>IF('Anterior-TXT'!A2451&lt;&gt;"",RIGHT(LEFT('Anterior-TXT'!A2451,77),1),"")</f>
        <v/>
      </c>
      <c r="E2430" s="13" t="str">
        <f>IF('Anterior-TXT'!A2451&lt;&gt;"",IF(MOD(VALUE(LEFT(A2430,1)),2)=1,IF(D2430="D",C2430,-C2430),IF(D2430="C",C2430,-C2430)),"")</f>
        <v/>
      </c>
    </row>
    <row r="2431" spans="1:5" x14ac:dyDescent="0.2">
      <c r="A2431" s="11" t="str">
        <f>IF('Anterior-TXT'!A2452&lt;&gt;"",LEFT('Anterior-TXT'!A2452,15),"")</f>
        <v/>
      </c>
      <c r="B2431" s="11" t="str">
        <f>IF('Anterior-TXT'!A2452&lt;&gt;"",RIGHT(LEFT('Anterior-TXT'!A2452,51),34),"")</f>
        <v/>
      </c>
      <c r="C2431" s="12" t="str">
        <f>IF('Anterior-TXT'!A2452&lt;&gt;"",VALUE(RIGHT(LEFT('Anterior-TXT'!A2452,75),23)),"")</f>
        <v/>
      </c>
      <c r="D2431" s="11" t="str">
        <f>IF('Anterior-TXT'!A2452&lt;&gt;"",RIGHT(LEFT('Anterior-TXT'!A2452,77),1),"")</f>
        <v/>
      </c>
      <c r="E2431" s="13" t="str">
        <f>IF('Anterior-TXT'!A2452&lt;&gt;"",IF(MOD(VALUE(LEFT(A2431,1)),2)=1,IF(D2431="D",C2431,-C2431),IF(D2431="C",C2431,-C2431)),"")</f>
        <v/>
      </c>
    </row>
    <row r="2432" spans="1:5" x14ac:dyDescent="0.2">
      <c r="A2432" s="11" t="str">
        <f>IF('Anterior-TXT'!A2453&lt;&gt;"",LEFT('Anterior-TXT'!A2453,15),"")</f>
        <v/>
      </c>
      <c r="B2432" s="11" t="str">
        <f>IF('Anterior-TXT'!A2453&lt;&gt;"",RIGHT(LEFT('Anterior-TXT'!A2453,51),34),"")</f>
        <v/>
      </c>
      <c r="C2432" s="12" t="str">
        <f>IF('Anterior-TXT'!A2453&lt;&gt;"",VALUE(RIGHT(LEFT('Anterior-TXT'!A2453,75),23)),"")</f>
        <v/>
      </c>
      <c r="D2432" s="11" t="str">
        <f>IF('Anterior-TXT'!A2453&lt;&gt;"",RIGHT(LEFT('Anterior-TXT'!A2453,77),1),"")</f>
        <v/>
      </c>
      <c r="E2432" s="13" t="str">
        <f>IF('Anterior-TXT'!A2453&lt;&gt;"",IF(MOD(VALUE(LEFT(A2432,1)),2)=1,IF(D2432="D",C2432,-C2432),IF(D2432="C",C2432,-C2432)),"")</f>
        <v/>
      </c>
    </row>
    <row r="2433" spans="1:5" x14ac:dyDescent="0.2">
      <c r="A2433" s="11" t="str">
        <f>IF('Anterior-TXT'!A2454&lt;&gt;"",LEFT('Anterior-TXT'!A2454,15),"")</f>
        <v/>
      </c>
      <c r="B2433" s="11" t="str">
        <f>IF('Anterior-TXT'!A2454&lt;&gt;"",RIGHT(LEFT('Anterior-TXT'!A2454,51),34),"")</f>
        <v/>
      </c>
      <c r="C2433" s="12" t="str">
        <f>IF('Anterior-TXT'!A2454&lt;&gt;"",VALUE(RIGHT(LEFT('Anterior-TXT'!A2454,75),23)),"")</f>
        <v/>
      </c>
      <c r="D2433" s="11" t="str">
        <f>IF('Anterior-TXT'!A2454&lt;&gt;"",RIGHT(LEFT('Anterior-TXT'!A2454,77),1),"")</f>
        <v/>
      </c>
      <c r="E2433" s="13" t="str">
        <f>IF('Anterior-TXT'!A2454&lt;&gt;"",IF(MOD(VALUE(LEFT(A2433,1)),2)=1,IF(D2433="D",C2433,-C2433),IF(D2433="C",C2433,-C2433)),"")</f>
        <v/>
      </c>
    </row>
    <row r="2434" spans="1:5" x14ac:dyDescent="0.2">
      <c r="A2434" s="11" t="str">
        <f>IF('Anterior-TXT'!A2455&lt;&gt;"",LEFT('Anterior-TXT'!A2455,15),"")</f>
        <v/>
      </c>
      <c r="B2434" s="11" t="str">
        <f>IF('Anterior-TXT'!A2455&lt;&gt;"",RIGHT(LEFT('Anterior-TXT'!A2455,51),34),"")</f>
        <v/>
      </c>
      <c r="C2434" s="12" t="str">
        <f>IF('Anterior-TXT'!A2455&lt;&gt;"",VALUE(RIGHT(LEFT('Anterior-TXT'!A2455,75),23)),"")</f>
        <v/>
      </c>
      <c r="D2434" s="11" t="str">
        <f>IF('Anterior-TXT'!A2455&lt;&gt;"",RIGHT(LEFT('Anterior-TXT'!A2455,77),1),"")</f>
        <v/>
      </c>
      <c r="E2434" s="13" t="str">
        <f>IF('Anterior-TXT'!A2455&lt;&gt;"",IF(MOD(VALUE(LEFT(A2434,1)),2)=1,IF(D2434="D",C2434,-C2434),IF(D2434="C",C2434,-C2434)),"")</f>
        <v/>
      </c>
    </row>
    <row r="2435" spans="1:5" x14ac:dyDescent="0.2">
      <c r="A2435" s="11" t="str">
        <f>IF('Anterior-TXT'!A2456&lt;&gt;"",LEFT('Anterior-TXT'!A2456,15),"")</f>
        <v/>
      </c>
      <c r="B2435" s="11" t="str">
        <f>IF('Anterior-TXT'!A2456&lt;&gt;"",RIGHT(LEFT('Anterior-TXT'!A2456,51),34),"")</f>
        <v/>
      </c>
      <c r="C2435" s="12" t="str">
        <f>IF('Anterior-TXT'!A2456&lt;&gt;"",VALUE(RIGHT(LEFT('Anterior-TXT'!A2456,75),23)),"")</f>
        <v/>
      </c>
      <c r="D2435" s="11" t="str">
        <f>IF('Anterior-TXT'!A2456&lt;&gt;"",RIGHT(LEFT('Anterior-TXT'!A2456,77),1),"")</f>
        <v/>
      </c>
      <c r="E2435" s="13" t="str">
        <f>IF('Anterior-TXT'!A2456&lt;&gt;"",IF(MOD(VALUE(LEFT(A2435,1)),2)=1,IF(D2435="D",C2435,-C2435),IF(D2435="C",C2435,-C2435)),"")</f>
        <v/>
      </c>
    </row>
    <row r="2436" spans="1:5" x14ac:dyDescent="0.2">
      <c r="A2436" s="11" t="str">
        <f>IF('Anterior-TXT'!A2457&lt;&gt;"",LEFT('Anterior-TXT'!A2457,15),"")</f>
        <v/>
      </c>
      <c r="B2436" s="11" t="str">
        <f>IF('Anterior-TXT'!A2457&lt;&gt;"",RIGHT(LEFT('Anterior-TXT'!A2457,51),34),"")</f>
        <v/>
      </c>
      <c r="C2436" s="12" t="str">
        <f>IF('Anterior-TXT'!A2457&lt;&gt;"",VALUE(RIGHT(LEFT('Anterior-TXT'!A2457,75),23)),"")</f>
        <v/>
      </c>
      <c r="D2436" s="11" t="str">
        <f>IF('Anterior-TXT'!A2457&lt;&gt;"",RIGHT(LEFT('Anterior-TXT'!A2457,77),1),"")</f>
        <v/>
      </c>
      <c r="E2436" s="13" t="str">
        <f>IF('Anterior-TXT'!A2457&lt;&gt;"",IF(MOD(VALUE(LEFT(A2436,1)),2)=1,IF(D2436="D",C2436,-C2436),IF(D2436="C",C2436,-C2436)),"")</f>
        <v/>
      </c>
    </row>
    <row r="2437" spans="1:5" x14ac:dyDescent="0.2">
      <c r="A2437" s="11" t="str">
        <f>IF('Anterior-TXT'!A2458&lt;&gt;"",LEFT('Anterior-TXT'!A2458,15),"")</f>
        <v/>
      </c>
      <c r="B2437" s="11" t="str">
        <f>IF('Anterior-TXT'!A2458&lt;&gt;"",RIGHT(LEFT('Anterior-TXT'!A2458,51),34),"")</f>
        <v/>
      </c>
      <c r="C2437" s="12" t="str">
        <f>IF('Anterior-TXT'!A2458&lt;&gt;"",VALUE(RIGHT(LEFT('Anterior-TXT'!A2458,75),23)),"")</f>
        <v/>
      </c>
      <c r="D2437" s="11" t="str">
        <f>IF('Anterior-TXT'!A2458&lt;&gt;"",RIGHT(LEFT('Anterior-TXT'!A2458,77),1),"")</f>
        <v/>
      </c>
      <c r="E2437" s="13" t="str">
        <f>IF('Anterior-TXT'!A2458&lt;&gt;"",IF(MOD(VALUE(LEFT(A2437,1)),2)=1,IF(D2437="D",C2437,-C2437),IF(D2437="C",C2437,-C2437)),"")</f>
        <v/>
      </c>
    </row>
    <row r="2438" spans="1:5" x14ac:dyDescent="0.2">
      <c r="A2438" s="11" t="str">
        <f>IF('Anterior-TXT'!A2459&lt;&gt;"",LEFT('Anterior-TXT'!A2459,15),"")</f>
        <v/>
      </c>
      <c r="B2438" s="11" t="str">
        <f>IF('Anterior-TXT'!A2459&lt;&gt;"",RIGHT(LEFT('Anterior-TXT'!A2459,51),34),"")</f>
        <v/>
      </c>
      <c r="C2438" s="12" t="str">
        <f>IF('Anterior-TXT'!A2459&lt;&gt;"",VALUE(RIGHT(LEFT('Anterior-TXT'!A2459,75),23)),"")</f>
        <v/>
      </c>
      <c r="D2438" s="11" t="str">
        <f>IF('Anterior-TXT'!A2459&lt;&gt;"",RIGHT(LEFT('Anterior-TXT'!A2459,77),1),"")</f>
        <v/>
      </c>
      <c r="E2438" s="13" t="str">
        <f>IF('Anterior-TXT'!A2459&lt;&gt;"",IF(MOD(VALUE(LEFT(A2438,1)),2)=1,IF(D2438="D",C2438,-C2438),IF(D2438="C",C2438,-C2438)),"")</f>
        <v/>
      </c>
    </row>
    <row r="2439" spans="1:5" x14ac:dyDescent="0.2">
      <c r="A2439" s="11" t="str">
        <f>IF('Anterior-TXT'!A2460&lt;&gt;"",LEFT('Anterior-TXT'!A2460,15),"")</f>
        <v/>
      </c>
      <c r="B2439" s="11" t="str">
        <f>IF('Anterior-TXT'!A2460&lt;&gt;"",RIGHT(LEFT('Anterior-TXT'!A2460,51),34),"")</f>
        <v/>
      </c>
      <c r="C2439" s="12" t="str">
        <f>IF('Anterior-TXT'!A2460&lt;&gt;"",VALUE(RIGHT(LEFT('Anterior-TXT'!A2460,75),23)),"")</f>
        <v/>
      </c>
      <c r="D2439" s="11" t="str">
        <f>IF('Anterior-TXT'!A2460&lt;&gt;"",RIGHT(LEFT('Anterior-TXT'!A2460,77),1),"")</f>
        <v/>
      </c>
      <c r="E2439" s="13" t="str">
        <f>IF('Anterior-TXT'!A2460&lt;&gt;"",IF(MOD(VALUE(LEFT(A2439,1)),2)=1,IF(D2439="D",C2439,-C2439),IF(D2439="C",C2439,-C2439)),"")</f>
        <v/>
      </c>
    </row>
    <row r="2440" spans="1:5" x14ac:dyDescent="0.2">
      <c r="A2440" s="11" t="str">
        <f>IF('Anterior-TXT'!A2461&lt;&gt;"",LEFT('Anterior-TXT'!A2461,15),"")</f>
        <v/>
      </c>
      <c r="B2440" s="11" t="str">
        <f>IF('Anterior-TXT'!A2461&lt;&gt;"",RIGHT(LEFT('Anterior-TXT'!A2461,51),34),"")</f>
        <v/>
      </c>
      <c r="C2440" s="12" t="str">
        <f>IF('Anterior-TXT'!A2461&lt;&gt;"",VALUE(RIGHT(LEFT('Anterior-TXT'!A2461,75),23)),"")</f>
        <v/>
      </c>
      <c r="D2440" s="11" t="str">
        <f>IF('Anterior-TXT'!A2461&lt;&gt;"",RIGHT(LEFT('Anterior-TXT'!A2461,77),1),"")</f>
        <v/>
      </c>
      <c r="E2440" s="13" t="str">
        <f>IF('Anterior-TXT'!A2461&lt;&gt;"",IF(MOD(VALUE(LEFT(A2440,1)),2)=1,IF(D2440="D",C2440,-C2440),IF(D2440="C",C2440,-C2440)),"")</f>
        <v/>
      </c>
    </row>
    <row r="2441" spans="1:5" x14ac:dyDescent="0.2">
      <c r="A2441" s="11" t="str">
        <f>IF('Anterior-TXT'!A2462&lt;&gt;"",LEFT('Anterior-TXT'!A2462,15),"")</f>
        <v/>
      </c>
      <c r="B2441" s="11" t="str">
        <f>IF('Anterior-TXT'!A2462&lt;&gt;"",RIGHT(LEFT('Anterior-TXT'!A2462,51),34),"")</f>
        <v/>
      </c>
      <c r="C2441" s="12" t="str">
        <f>IF('Anterior-TXT'!A2462&lt;&gt;"",VALUE(RIGHT(LEFT('Anterior-TXT'!A2462,75),23)),"")</f>
        <v/>
      </c>
      <c r="D2441" s="11" t="str">
        <f>IF('Anterior-TXT'!A2462&lt;&gt;"",RIGHT(LEFT('Anterior-TXT'!A2462,77),1),"")</f>
        <v/>
      </c>
      <c r="E2441" s="13" t="str">
        <f>IF('Anterior-TXT'!A2462&lt;&gt;"",IF(MOD(VALUE(LEFT(A2441,1)),2)=1,IF(D2441="D",C2441,-C2441),IF(D2441="C",C2441,-C2441)),"")</f>
        <v/>
      </c>
    </row>
    <row r="2442" spans="1:5" x14ac:dyDescent="0.2">
      <c r="A2442" s="11" t="str">
        <f>IF('Anterior-TXT'!A2463&lt;&gt;"",LEFT('Anterior-TXT'!A2463,15),"")</f>
        <v/>
      </c>
      <c r="B2442" s="11" t="str">
        <f>IF('Anterior-TXT'!A2463&lt;&gt;"",RIGHT(LEFT('Anterior-TXT'!A2463,51),34),"")</f>
        <v/>
      </c>
      <c r="C2442" s="12" t="str">
        <f>IF('Anterior-TXT'!A2463&lt;&gt;"",VALUE(RIGHT(LEFT('Anterior-TXT'!A2463,75),23)),"")</f>
        <v/>
      </c>
      <c r="D2442" s="11" t="str">
        <f>IF('Anterior-TXT'!A2463&lt;&gt;"",RIGHT(LEFT('Anterior-TXT'!A2463,77),1),"")</f>
        <v/>
      </c>
      <c r="E2442" s="13" t="str">
        <f>IF('Anterior-TXT'!A2463&lt;&gt;"",IF(MOD(VALUE(LEFT(A2442,1)),2)=1,IF(D2442="D",C2442,-C2442),IF(D2442="C",C2442,-C2442)),"")</f>
        <v/>
      </c>
    </row>
    <row r="2443" spans="1:5" x14ac:dyDescent="0.2">
      <c r="A2443" s="11" t="str">
        <f>IF('Anterior-TXT'!A2464&lt;&gt;"",LEFT('Anterior-TXT'!A2464,15),"")</f>
        <v/>
      </c>
      <c r="B2443" s="11" t="str">
        <f>IF('Anterior-TXT'!A2464&lt;&gt;"",RIGHT(LEFT('Anterior-TXT'!A2464,51),34),"")</f>
        <v/>
      </c>
      <c r="C2443" s="12" t="str">
        <f>IF('Anterior-TXT'!A2464&lt;&gt;"",VALUE(RIGHT(LEFT('Anterior-TXT'!A2464,75),23)),"")</f>
        <v/>
      </c>
      <c r="D2443" s="11" t="str">
        <f>IF('Anterior-TXT'!A2464&lt;&gt;"",RIGHT(LEFT('Anterior-TXT'!A2464,77),1),"")</f>
        <v/>
      </c>
      <c r="E2443" s="13" t="str">
        <f>IF('Anterior-TXT'!A2464&lt;&gt;"",IF(MOD(VALUE(LEFT(A2443,1)),2)=1,IF(D2443="D",C2443,-C2443),IF(D2443="C",C2443,-C2443)),"")</f>
        <v/>
      </c>
    </row>
    <row r="2444" spans="1:5" x14ac:dyDescent="0.2">
      <c r="A2444" s="11" t="str">
        <f>IF('Anterior-TXT'!A2465&lt;&gt;"",LEFT('Anterior-TXT'!A2465,15),"")</f>
        <v/>
      </c>
      <c r="B2444" s="11" t="str">
        <f>IF('Anterior-TXT'!A2465&lt;&gt;"",RIGHT(LEFT('Anterior-TXT'!A2465,51),34),"")</f>
        <v/>
      </c>
      <c r="C2444" s="12" t="str">
        <f>IF('Anterior-TXT'!A2465&lt;&gt;"",VALUE(RIGHT(LEFT('Anterior-TXT'!A2465,75),23)),"")</f>
        <v/>
      </c>
      <c r="D2444" s="11" t="str">
        <f>IF('Anterior-TXT'!A2465&lt;&gt;"",RIGHT(LEFT('Anterior-TXT'!A2465,77),1),"")</f>
        <v/>
      </c>
      <c r="E2444" s="13" t="str">
        <f>IF('Anterior-TXT'!A2465&lt;&gt;"",IF(MOD(VALUE(LEFT(A2444,1)),2)=1,IF(D2444="D",C2444,-C2444),IF(D2444="C",C2444,-C2444)),"")</f>
        <v/>
      </c>
    </row>
    <row r="2445" spans="1:5" x14ac:dyDescent="0.2">
      <c r="A2445" s="11" t="str">
        <f>IF('Anterior-TXT'!A2466&lt;&gt;"",LEFT('Anterior-TXT'!A2466,15),"")</f>
        <v/>
      </c>
      <c r="B2445" s="11" t="str">
        <f>IF('Anterior-TXT'!A2466&lt;&gt;"",RIGHT(LEFT('Anterior-TXT'!A2466,51),34),"")</f>
        <v/>
      </c>
      <c r="C2445" s="12" t="str">
        <f>IF('Anterior-TXT'!A2466&lt;&gt;"",VALUE(RIGHT(LEFT('Anterior-TXT'!A2466,75),23)),"")</f>
        <v/>
      </c>
      <c r="D2445" s="11" t="str">
        <f>IF('Anterior-TXT'!A2466&lt;&gt;"",RIGHT(LEFT('Anterior-TXT'!A2466,77),1),"")</f>
        <v/>
      </c>
      <c r="E2445" s="13" t="str">
        <f>IF('Anterior-TXT'!A2466&lt;&gt;"",IF(MOD(VALUE(LEFT(A2445,1)),2)=1,IF(D2445="D",C2445,-C2445),IF(D2445="C",C2445,-C2445)),"")</f>
        <v/>
      </c>
    </row>
    <row r="2446" spans="1:5" x14ac:dyDescent="0.2">
      <c r="A2446" s="11" t="str">
        <f>IF('Anterior-TXT'!A2467&lt;&gt;"",LEFT('Anterior-TXT'!A2467,15),"")</f>
        <v/>
      </c>
      <c r="B2446" s="11" t="str">
        <f>IF('Anterior-TXT'!A2467&lt;&gt;"",RIGHT(LEFT('Anterior-TXT'!A2467,51),34),"")</f>
        <v/>
      </c>
      <c r="C2446" s="12" t="str">
        <f>IF('Anterior-TXT'!A2467&lt;&gt;"",VALUE(RIGHT(LEFT('Anterior-TXT'!A2467,75),23)),"")</f>
        <v/>
      </c>
      <c r="D2446" s="11" t="str">
        <f>IF('Anterior-TXT'!A2467&lt;&gt;"",RIGHT(LEFT('Anterior-TXT'!A2467,77),1),"")</f>
        <v/>
      </c>
      <c r="E2446" s="13" t="str">
        <f>IF('Anterior-TXT'!A2467&lt;&gt;"",IF(MOD(VALUE(LEFT(A2446,1)),2)=1,IF(D2446="D",C2446,-C2446),IF(D2446="C",C2446,-C2446)),"")</f>
        <v/>
      </c>
    </row>
    <row r="2447" spans="1:5" x14ac:dyDescent="0.2">
      <c r="A2447" s="11" t="str">
        <f>IF('Anterior-TXT'!A2468&lt;&gt;"",LEFT('Anterior-TXT'!A2468,15),"")</f>
        <v/>
      </c>
      <c r="B2447" s="11" t="str">
        <f>IF('Anterior-TXT'!A2468&lt;&gt;"",RIGHT(LEFT('Anterior-TXT'!A2468,51),34),"")</f>
        <v/>
      </c>
      <c r="C2447" s="12" t="str">
        <f>IF('Anterior-TXT'!A2468&lt;&gt;"",VALUE(RIGHT(LEFT('Anterior-TXT'!A2468,75),23)),"")</f>
        <v/>
      </c>
      <c r="D2447" s="11" t="str">
        <f>IF('Anterior-TXT'!A2468&lt;&gt;"",RIGHT(LEFT('Anterior-TXT'!A2468,77),1),"")</f>
        <v/>
      </c>
      <c r="E2447" s="13" t="str">
        <f>IF('Anterior-TXT'!A2468&lt;&gt;"",IF(MOD(VALUE(LEFT(A2447,1)),2)=1,IF(D2447="D",C2447,-C2447),IF(D2447="C",C2447,-C2447)),"")</f>
        <v/>
      </c>
    </row>
    <row r="2448" spans="1:5" x14ac:dyDescent="0.2">
      <c r="A2448" s="11" t="str">
        <f>IF('Anterior-TXT'!A2469&lt;&gt;"",LEFT('Anterior-TXT'!A2469,15),"")</f>
        <v/>
      </c>
      <c r="B2448" s="11" t="str">
        <f>IF('Anterior-TXT'!A2469&lt;&gt;"",RIGHT(LEFT('Anterior-TXT'!A2469,51),34),"")</f>
        <v/>
      </c>
      <c r="C2448" s="12" t="str">
        <f>IF('Anterior-TXT'!A2469&lt;&gt;"",VALUE(RIGHT(LEFT('Anterior-TXT'!A2469,75),23)),"")</f>
        <v/>
      </c>
      <c r="D2448" s="11" t="str">
        <f>IF('Anterior-TXT'!A2469&lt;&gt;"",RIGHT(LEFT('Anterior-TXT'!A2469,77),1),"")</f>
        <v/>
      </c>
      <c r="E2448" s="13" t="str">
        <f>IF('Anterior-TXT'!A2469&lt;&gt;"",IF(MOD(VALUE(LEFT(A2448,1)),2)=1,IF(D2448="D",C2448,-C2448),IF(D2448="C",C2448,-C2448)),"")</f>
        <v/>
      </c>
    </row>
    <row r="2449" spans="1:5" x14ac:dyDescent="0.2">
      <c r="A2449" s="11" t="str">
        <f>IF('Anterior-TXT'!A2470&lt;&gt;"",LEFT('Anterior-TXT'!A2470,15),"")</f>
        <v/>
      </c>
      <c r="B2449" s="11" t="str">
        <f>IF('Anterior-TXT'!A2470&lt;&gt;"",RIGHT(LEFT('Anterior-TXT'!A2470,51),34),"")</f>
        <v/>
      </c>
      <c r="C2449" s="12" t="str">
        <f>IF('Anterior-TXT'!A2470&lt;&gt;"",VALUE(RIGHT(LEFT('Anterior-TXT'!A2470,75),23)),"")</f>
        <v/>
      </c>
      <c r="D2449" s="11" t="str">
        <f>IF('Anterior-TXT'!A2470&lt;&gt;"",RIGHT(LEFT('Anterior-TXT'!A2470,77),1),"")</f>
        <v/>
      </c>
      <c r="E2449" s="13" t="str">
        <f>IF('Anterior-TXT'!A2470&lt;&gt;"",IF(MOD(VALUE(LEFT(A2449,1)),2)=1,IF(D2449="D",C2449,-C2449),IF(D2449="C",C2449,-C2449)),"")</f>
        <v/>
      </c>
    </row>
    <row r="2450" spans="1:5" x14ac:dyDescent="0.2">
      <c r="A2450" s="11" t="str">
        <f>IF('Anterior-TXT'!A2471&lt;&gt;"",LEFT('Anterior-TXT'!A2471,15),"")</f>
        <v/>
      </c>
      <c r="B2450" s="11" t="str">
        <f>IF('Anterior-TXT'!A2471&lt;&gt;"",RIGHT(LEFT('Anterior-TXT'!A2471,51),34),"")</f>
        <v/>
      </c>
      <c r="C2450" s="12" t="str">
        <f>IF('Anterior-TXT'!A2471&lt;&gt;"",VALUE(RIGHT(LEFT('Anterior-TXT'!A2471,75),23)),"")</f>
        <v/>
      </c>
      <c r="D2450" s="11" t="str">
        <f>IF('Anterior-TXT'!A2471&lt;&gt;"",RIGHT(LEFT('Anterior-TXT'!A2471,77),1),"")</f>
        <v/>
      </c>
      <c r="E2450" s="13" t="str">
        <f>IF('Anterior-TXT'!A2471&lt;&gt;"",IF(MOD(VALUE(LEFT(A2450,1)),2)=1,IF(D2450="D",C2450,-C2450),IF(D2450="C",C2450,-C2450)),"")</f>
        <v/>
      </c>
    </row>
    <row r="2451" spans="1:5" x14ac:dyDescent="0.2">
      <c r="A2451" s="11" t="str">
        <f>IF('Anterior-TXT'!A2472&lt;&gt;"",LEFT('Anterior-TXT'!A2472,15),"")</f>
        <v/>
      </c>
      <c r="B2451" s="11" t="str">
        <f>IF('Anterior-TXT'!A2472&lt;&gt;"",RIGHT(LEFT('Anterior-TXT'!A2472,51),34),"")</f>
        <v/>
      </c>
      <c r="C2451" s="12" t="str">
        <f>IF('Anterior-TXT'!A2472&lt;&gt;"",VALUE(RIGHT(LEFT('Anterior-TXT'!A2472,75),23)),"")</f>
        <v/>
      </c>
      <c r="D2451" s="11" t="str">
        <f>IF('Anterior-TXT'!A2472&lt;&gt;"",RIGHT(LEFT('Anterior-TXT'!A2472,77),1),"")</f>
        <v/>
      </c>
      <c r="E2451" s="13" t="str">
        <f>IF('Anterior-TXT'!A2472&lt;&gt;"",IF(MOD(VALUE(LEFT(A2451,1)),2)=1,IF(D2451="D",C2451,-C2451),IF(D2451="C",C2451,-C2451)),"")</f>
        <v/>
      </c>
    </row>
    <row r="2452" spans="1:5" x14ac:dyDescent="0.2">
      <c r="A2452" s="11" t="str">
        <f>IF('Anterior-TXT'!A2473&lt;&gt;"",LEFT('Anterior-TXT'!A2473,15),"")</f>
        <v/>
      </c>
      <c r="B2452" s="11" t="str">
        <f>IF('Anterior-TXT'!A2473&lt;&gt;"",RIGHT(LEFT('Anterior-TXT'!A2473,51),34),"")</f>
        <v/>
      </c>
      <c r="C2452" s="12" t="str">
        <f>IF('Anterior-TXT'!A2473&lt;&gt;"",VALUE(RIGHT(LEFT('Anterior-TXT'!A2473,75),23)),"")</f>
        <v/>
      </c>
      <c r="D2452" s="11" t="str">
        <f>IF('Anterior-TXT'!A2473&lt;&gt;"",RIGHT(LEFT('Anterior-TXT'!A2473,77),1),"")</f>
        <v/>
      </c>
      <c r="E2452" s="13" t="str">
        <f>IF('Anterior-TXT'!A2473&lt;&gt;"",IF(MOD(VALUE(LEFT(A2452,1)),2)=1,IF(D2452="D",C2452,-C2452),IF(D2452="C",C2452,-C2452)),"")</f>
        <v/>
      </c>
    </row>
    <row r="2453" spans="1:5" x14ac:dyDescent="0.2">
      <c r="A2453" s="11" t="str">
        <f>IF('Anterior-TXT'!A2474&lt;&gt;"",LEFT('Anterior-TXT'!A2474,15),"")</f>
        <v/>
      </c>
      <c r="B2453" s="11" t="str">
        <f>IF('Anterior-TXT'!A2474&lt;&gt;"",RIGHT(LEFT('Anterior-TXT'!A2474,51),34),"")</f>
        <v/>
      </c>
      <c r="C2453" s="12" t="str">
        <f>IF('Anterior-TXT'!A2474&lt;&gt;"",VALUE(RIGHT(LEFT('Anterior-TXT'!A2474,75),23)),"")</f>
        <v/>
      </c>
      <c r="D2453" s="11" t="str">
        <f>IF('Anterior-TXT'!A2474&lt;&gt;"",RIGHT(LEFT('Anterior-TXT'!A2474,77),1),"")</f>
        <v/>
      </c>
      <c r="E2453" s="13" t="str">
        <f>IF('Anterior-TXT'!A2474&lt;&gt;"",IF(MOD(VALUE(LEFT(A2453,1)),2)=1,IF(D2453="D",C2453,-C2453),IF(D2453="C",C2453,-C2453)),"")</f>
        <v/>
      </c>
    </row>
    <row r="2454" spans="1:5" x14ac:dyDescent="0.2">
      <c r="A2454" s="11" t="str">
        <f>IF('Anterior-TXT'!A2475&lt;&gt;"",LEFT('Anterior-TXT'!A2475,15),"")</f>
        <v/>
      </c>
      <c r="B2454" s="11" t="str">
        <f>IF('Anterior-TXT'!A2475&lt;&gt;"",RIGHT(LEFT('Anterior-TXT'!A2475,51),34),"")</f>
        <v/>
      </c>
      <c r="C2454" s="12" t="str">
        <f>IF('Anterior-TXT'!A2475&lt;&gt;"",VALUE(RIGHT(LEFT('Anterior-TXT'!A2475,75),23)),"")</f>
        <v/>
      </c>
      <c r="D2454" s="11" t="str">
        <f>IF('Anterior-TXT'!A2475&lt;&gt;"",RIGHT(LEFT('Anterior-TXT'!A2475,77),1),"")</f>
        <v/>
      </c>
      <c r="E2454" s="13" t="str">
        <f>IF('Anterior-TXT'!A2475&lt;&gt;"",IF(MOD(VALUE(LEFT(A2454,1)),2)=1,IF(D2454="D",C2454,-C2454),IF(D2454="C",C2454,-C2454)),"")</f>
        <v/>
      </c>
    </row>
    <row r="2455" spans="1:5" x14ac:dyDescent="0.2">
      <c r="A2455" s="11" t="str">
        <f>IF('Anterior-TXT'!A2476&lt;&gt;"",LEFT('Anterior-TXT'!A2476,15),"")</f>
        <v/>
      </c>
      <c r="B2455" s="11" t="str">
        <f>IF('Anterior-TXT'!A2476&lt;&gt;"",RIGHT(LEFT('Anterior-TXT'!A2476,51),34),"")</f>
        <v/>
      </c>
      <c r="C2455" s="12" t="str">
        <f>IF('Anterior-TXT'!A2476&lt;&gt;"",VALUE(RIGHT(LEFT('Anterior-TXT'!A2476,75),23)),"")</f>
        <v/>
      </c>
      <c r="D2455" s="11" t="str">
        <f>IF('Anterior-TXT'!A2476&lt;&gt;"",RIGHT(LEFT('Anterior-TXT'!A2476,77),1),"")</f>
        <v/>
      </c>
      <c r="E2455" s="13" t="str">
        <f>IF('Anterior-TXT'!A2476&lt;&gt;"",IF(MOD(VALUE(LEFT(A2455,1)),2)=1,IF(D2455="D",C2455,-C2455),IF(D2455="C",C2455,-C2455)),"")</f>
        <v/>
      </c>
    </row>
    <row r="2456" spans="1:5" x14ac:dyDescent="0.2">
      <c r="A2456" s="11" t="str">
        <f>IF('Anterior-TXT'!A2477&lt;&gt;"",LEFT('Anterior-TXT'!A2477,15),"")</f>
        <v/>
      </c>
      <c r="B2456" s="11" t="str">
        <f>IF('Anterior-TXT'!A2477&lt;&gt;"",RIGHT(LEFT('Anterior-TXT'!A2477,51),34),"")</f>
        <v/>
      </c>
      <c r="C2456" s="12" t="str">
        <f>IF('Anterior-TXT'!A2477&lt;&gt;"",VALUE(RIGHT(LEFT('Anterior-TXT'!A2477,75),23)),"")</f>
        <v/>
      </c>
      <c r="D2456" s="11" t="str">
        <f>IF('Anterior-TXT'!A2477&lt;&gt;"",RIGHT(LEFT('Anterior-TXT'!A2477,77),1),"")</f>
        <v/>
      </c>
      <c r="E2456" s="13" t="str">
        <f>IF('Anterior-TXT'!A2477&lt;&gt;"",IF(MOD(VALUE(LEFT(A2456,1)),2)=1,IF(D2456="D",C2456,-C2456),IF(D2456="C",C2456,-C2456)),"")</f>
        <v/>
      </c>
    </row>
    <row r="2457" spans="1:5" x14ac:dyDescent="0.2">
      <c r="A2457" s="11" t="str">
        <f>IF('Anterior-TXT'!A2478&lt;&gt;"",LEFT('Anterior-TXT'!A2478,15),"")</f>
        <v/>
      </c>
      <c r="B2457" s="11" t="str">
        <f>IF('Anterior-TXT'!A2478&lt;&gt;"",RIGHT(LEFT('Anterior-TXT'!A2478,51),34),"")</f>
        <v/>
      </c>
      <c r="C2457" s="12" t="str">
        <f>IF('Anterior-TXT'!A2478&lt;&gt;"",VALUE(RIGHT(LEFT('Anterior-TXT'!A2478,75),23)),"")</f>
        <v/>
      </c>
      <c r="D2457" s="11" t="str">
        <f>IF('Anterior-TXT'!A2478&lt;&gt;"",RIGHT(LEFT('Anterior-TXT'!A2478,77),1),"")</f>
        <v/>
      </c>
      <c r="E2457" s="13" t="str">
        <f>IF('Anterior-TXT'!A2478&lt;&gt;"",IF(MOD(VALUE(LEFT(A2457,1)),2)=1,IF(D2457="D",C2457,-C2457),IF(D2457="C",C2457,-C2457)),"")</f>
        <v/>
      </c>
    </row>
    <row r="2458" spans="1:5" x14ac:dyDescent="0.2">
      <c r="A2458" s="11" t="str">
        <f>IF('Anterior-TXT'!A2479&lt;&gt;"",LEFT('Anterior-TXT'!A2479,15),"")</f>
        <v/>
      </c>
      <c r="B2458" s="11" t="str">
        <f>IF('Anterior-TXT'!A2479&lt;&gt;"",RIGHT(LEFT('Anterior-TXT'!A2479,51),34),"")</f>
        <v/>
      </c>
      <c r="C2458" s="12" t="str">
        <f>IF('Anterior-TXT'!A2479&lt;&gt;"",VALUE(RIGHT(LEFT('Anterior-TXT'!A2479,75),23)),"")</f>
        <v/>
      </c>
      <c r="D2458" s="11" t="str">
        <f>IF('Anterior-TXT'!A2479&lt;&gt;"",RIGHT(LEFT('Anterior-TXT'!A2479,77),1),"")</f>
        <v/>
      </c>
      <c r="E2458" s="13" t="str">
        <f>IF('Anterior-TXT'!A2479&lt;&gt;"",IF(MOD(VALUE(LEFT(A2458,1)),2)=1,IF(D2458="D",C2458,-C2458),IF(D2458="C",C2458,-C2458)),"")</f>
        <v/>
      </c>
    </row>
    <row r="2459" spans="1:5" x14ac:dyDescent="0.2">
      <c r="A2459" s="11" t="str">
        <f>IF('Anterior-TXT'!A2480&lt;&gt;"",LEFT('Anterior-TXT'!A2480,15),"")</f>
        <v/>
      </c>
      <c r="B2459" s="11" t="str">
        <f>IF('Anterior-TXT'!A2480&lt;&gt;"",RIGHT(LEFT('Anterior-TXT'!A2480,51),34),"")</f>
        <v/>
      </c>
      <c r="C2459" s="12" t="str">
        <f>IF('Anterior-TXT'!A2480&lt;&gt;"",VALUE(RIGHT(LEFT('Anterior-TXT'!A2480,75),23)),"")</f>
        <v/>
      </c>
      <c r="D2459" s="11" t="str">
        <f>IF('Anterior-TXT'!A2480&lt;&gt;"",RIGHT(LEFT('Anterior-TXT'!A2480,77),1),"")</f>
        <v/>
      </c>
      <c r="E2459" s="13" t="str">
        <f>IF('Anterior-TXT'!A2480&lt;&gt;"",IF(MOD(VALUE(LEFT(A2459,1)),2)=1,IF(D2459="D",C2459,-C2459),IF(D2459="C",C2459,-C2459)),"")</f>
        <v/>
      </c>
    </row>
    <row r="2460" spans="1:5" x14ac:dyDescent="0.2">
      <c r="A2460" s="11" t="str">
        <f>IF('Anterior-TXT'!A2481&lt;&gt;"",LEFT('Anterior-TXT'!A2481,15),"")</f>
        <v/>
      </c>
      <c r="B2460" s="11" t="str">
        <f>IF('Anterior-TXT'!A2481&lt;&gt;"",RIGHT(LEFT('Anterior-TXT'!A2481,51),34),"")</f>
        <v/>
      </c>
      <c r="C2460" s="12" t="str">
        <f>IF('Anterior-TXT'!A2481&lt;&gt;"",VALUE(RIGHT(LEFT('Anterior-TXT'!A2481,75),23)),"")</f>
        <v/>
      </c>
      <c r="D2460" s="11" t="str">
        <f>IF('Anterior-TXT'!A2481&lt;&gt;"",RIGHT(LEFT('Anterior-TXT'!A2481,77),1),"")</f>
        <v/>
      </c>
      <c r="E2460" s="13" t="str">
        <f>IF('Anterior-TXT'!A2481&lt;&gt;"",IF(MOD(VALUE(LEFT(A2460,1)),2)=1,IF(D2460="D",C2460,-C2460),IF(D2460="C",C2460,-C2460)),"")</f>
        <v/>
      </c>
    </row>
    <row r="2461" spans="1:5" x14ac:dyDescent="0.2">
      <c r="A2461" s="11" t="str">
        <f>IF('Anterior-TXT'!A2482&lt;&gt;"",LEFT('Anterior-TXT'!A2482,15),"")</f>
        <v/>
      </c>
      <c r="B2461" s="11" t="str">
        <f>IF('Anterior-TXT'!A2482&lt;&gt;"",RIGHT(LEFT('Anterior-TXT'!A2482,51),34),"")</f>
        <v/>
      </c>
      <c r="C2461" s="12" t="str">
        <f>IF('Anterior-TXT'!A2482&lt;&gt;"",VALUE(RIGHT(LEFT('Anterior-TXT'!A2482,75),23)),"")</f>
        <v/>
      </c>
      <c r="D2461" s="11" t="str">
        <f>IF('Anterior-TXT'!A2482&lt;&gt;"",RIGHT(LEFT('Anterior-TXT'!A2482,77),1),"")</f>
        <v/>
      </c>
      <c r="E2461" s="13" t="str">
        <f>IF('Anterior-TXT'!A2482&lt;&gt;"",IF(MOD(VALUE(LEFT(A2461,1)),2)=1,IF(D2461="D",C2461,-C2461),IF(D2461="C",C2461,-C2461)),"")</f>
        <v/>
      </c>
    </row>
    <row r="2462" spans="1:5" x14ac:dyDescent="0.2">
      <c r="A2462" s="11" t="str">
        <f>IF('Anterior-TXT'!A2483&lt;&gt;"",LEFT('Anterior-TXT'!A2483,15),"")</f>
        <v/>
      </c>
      <c r="B2462" s="11" t="str">
        <f>IF('Anterior-TXT'!A2483&lt;&gt;"",RIGHT(LEFT('Anterior-TXT'!A2483,51),34),"")</f>
        <v/>
      </c>
      <c r="C2462" s="12" t="str">
        <f>IF('Anterior-TXT'!A2483&lt;&gt;"",VALUE(RIGHT(LEFT('Anterior-TXT'!A2483,75),23)),"")</f>
        <v/>
      </c>
      <c r="D2462" s="11" t="str">
        <f>IF('Anterior-TXT'!A2483&lt;&gt;"",RIGHT(LEFT('Anterior-TXT'!A2483,77),1),"")</f>
        <v/>
      </c>
      <c r="E2462" s="13" t="str">
        <f>IF('Anterior-TXT'!A2483&lt;&gt;"",IF(MOD(VALUE(LEFT(A2462,1)),2)=1,IF(D2462="D",C2462,-C2462),IF(D2462="C",C2462,-C2462)),"")</f>
        <v/>
      </c>
    </row>
    <row r="2463" spans="1:5" x14ac:dyDescent="0.2">
      <c r="A2463" s="11" t="str">
        <f>IF('Anterior-TXT'!A2484&lt;&gt;"",LEFT('Anterior-TXT'!A2484,15),"")</f>
        <v/>
      </c>
      <c r="B2463" s="11" t="str">
        <f>IF('Anterior-TXT'!A2484&lt;&gt;"",RIGHT(LEFT('Anterior-TXT'!A2484,51),34),"")</f>
        <v/>
      </c>
      <c r="C2463" s="12" t="str">
        <f>IF('Anterior-TXT'!A2484&lt;&gt;"",VALUE(RIGHT(LEFT('Anterior-TXT'!A2484,75),23)),"")</f>
        <v/>
      </c>
      <c r="D2463" s="11" t="str">
        <f>IF('Anterior-TXT'!A2484&lt;&gt;"",RIGHT(LEFT('Anterior-TXT'!A2484,77),1),"")</f>
        <v/>
      </c>
      <c r="E2463" s="13" t="str">
        <f>IF('Anterior-TXT'!A2484&lt;&gt;"",IF(MOD(VALUE(LEFT(A2463,1)),2)=1,IF(D2463="D",C2463,-C2463),IF(D2463="C",C2463,-C2463)),"")</f>
        <v/>
      </c>
    </row>
    <row r="2464" spans="1:5" x14ac:dyDescent="0.2">
      <c r="A2464" s="11" t="str">
        <f>IF('Anterior-TXT'!A2485&lt;&gt;"",LEFT('Anterior-TXT'!A2485,15),"")</f>
        <v/>
      </c>
      <c r="B2464" s="11" t="str">
        <f>IF('Anterior-TXT'!A2485&lt;&gt;"",RIGHT(LEFT('Anterior-TXT'!A2485,51),34),"")</f>
        <v/>
      </c>
      <c r="C2464" s="12" t="str">
        <f>IF('Anterior-TXT'!A2485&lt;&gt;"",VALUE(RIGHT(LEFT('Anterior-TXT'!A2485,75),23)),"")</f>
        <v/>
      </c>
      <c r="D2464" s="11" t="str">
        <f>IF('Anterior-TXT'!A2485&lt;&gt;"",RIGHT(LEFT('Anterior-TXT'!A2485,77),1),"")</f>
        <v/>
      </c>
      <c r="E2464" s="13" t="str">
        <f>IF('Anterior-TXT'!A2485&lt;&gt;"",IF(MOD(VALUE(LEFT(A2464,1)),2)=1,IF(D2464="D",C2464,-C2464),IF(D2464="C",C2464,-C2464)),"")</f>
        <v/>
      </c>
    </row>
    <row r="2465" spans="1:5" x14ac:dyDescent="0.2">
      <c r="A2465" s="11" t="str">
        <f>IF('Anterior-TXT'!A2486&lt;&gt;"",LEFT('Anterior-TXT'!A2486,15),"")</f>
        <v/>
      </c>
      <c r="B2465" s="11" t="str">
        <f>IF('Anterior-TXT'!A2486&lt;&gt;"",RIGHT(LEFT('Anterior-TXT'!A2486,51),34),"")</f>
        <v/>
      </c>
      <c r="C2465" s="12" t="str">
        <f>IF('Anterior-TXT'!A2486&lt;&gt;"",VALUE(RIGHT(LEFT('Anterior-TXT'!A2486,75),23)),"")</f>
        <v/>
      </c>
      <c r="D2465" s="11" t="str">
        <f>IF('Anterior-TXT'!A2486&lt;&gt;"",RIGHT(LEFT('Anterior-TXT'!A2486,77),1),"")</f>
        <v/>
      </c>
      <c r="E2465" s="13" t="str">
        <f>IF('Anterior-TXT'!A2486&lt;&gt;"",IF(MOD(VALUE(LEFT(A2465,1)),2)=1,IF(D2465="D",C2465,-C2465),IF(D2465="C",C2465,-C2465)),"")</f>
        <v/>
      </c>
    </row>
    <row r="2466" spans="1:5" x14ac:dyDescent="0.2">
      <c r="A2466" s="11" t="str">
        <f>IF('Anterior-TXT'!A2487&lt;&gt;"",LEFT('Anterior-TXT'!A2487,15),"")</f>
        <v/>
      </c>
      <c r="B2466" s="11" t="str">
        <f>IF('Anterior-TXT'!A2487&lt;&gt;"",RIGHT(LEFT('Anterior-TXT'!A2487,51),34),"")</f>
        <v/>
      </c>
      <c r="C2466" s="12" t="str">
        <f>IF('Anterior-TXT'!A2487&lt;&gt;"",VALUE(RIGHT(LEFT('Anterior-TXT'!A2487,75),23)),"")</f>
        <v/>
      </c>
      <c r="D2466" s="11" t="str">
        <f>IF('Anterior-TXT'!A2487&lt;&gt;"",RIGHT(LEFT('Anterior-TXT'!A2487,77),1),"")</f>
        <v/>
      </c>
      <c r="E2466" s="13" t="str">
        <f>IF('Anterior-TXT'!A2487&lt;&gt;"",IF(MOD(VALUE(LEFT(A2466,1)),2)=1,IF(D2466="D",C2466,-C2466),IF(D2466="C",C2466,-C2466)),"")</f>
        <v/>
      </c>
    </row>
    <row r="2467" spans="1:5" x14ac:dyDescent="0.2">
      <c r="A2467" s="11" t="str">
        <f>IF('Anterior-TXT'!A2488&lt;&gt;"",LEFT('Anterior-TXT'!A2488,15),"")</f>
        <v/>
      </c>
      <c r="B2467" s="11" t="str">
        <f>IF('Anterior-TXT'!A2488&lt;&gt;"",RIGHT(LEFT('Anterior-TXT'!A2488,51),34),"")</f>
        <v/>
      </c>
      <c r="C2467" s="12" t="str">
        <f>IF('Anterior-TXT'!A2488&lt;&gt;"",VALUE(RIGHT(LEFT('Anterior-TXT'!A2488,75),23)),"")</f>
        <v/>
      </c>
      <c r="D2467" s="11" t="str">
        <f>IF('Anterior-TXT'!A2488&lt;&gt;"",RIGHT(LEFT('Anterior-TXT'!A2488,77),1),"")</f>
        <v/>
      </c>
      <c r="E2467" s="13" t="str">
        <f>IF('Anterior-TXT'!A2488&lt;&gt;"",IF(MOD(VALUE(LEFT(A2467,1)),2)=1,IF(D2467="D",C2467,-C2467),IF(D2467="C",C2467,-C2467)),"")</f>
        <v/>
      </c>
    </row>
    <row r="2468" spans="1:5" x14ac:dyDescent="0.2">
      <c r="A2468" s="11" t="str">
        <f>IF('Anterior-TXT'!A2489&lt;&gt;"",LEFT('Anterior-TXT'!A2489,15),"")</f>
        <v/>
      </c>
      <c r="B2468" s="11" t="str">
        <f>IF('Anterior-TXT'!A2489&lt;&gt;"",RIGHT(LEFT('Anterior-TXT'!A2489,51),34),"")</f>
        <v/>
      </c>
      <c r="C2468" s="12" t="str">
        <f>IF('Anterior-TXT'!A2489&lt;&gt;"",VALUE(RIGHT(LEFT('Anterior-TXT'!A2489,75),23)),"")</f>
        <v/>
      </c>
      <c r="D2468" s="11" t="str">
        <f>IF('Anterior-TXT'!A2489&lt;&gt;"",RIGHT(LEFT('Anterior-TXT'!A2489,77),1),"")</f>
        <v/>
      </c>
      <c r="E2468" s="13" t="str">
        <f>IF('Anterior-TXT'!A2489&lt;&gt;"",IF(MOD(VALUE(LEFT(A2468,1)),2)=1,IF(D2468="D",C2468,-C2468),IF(D2468="C",C2468,-C2468)),"")</f>
        <v/>
      </c>
    </row>
    <row r="2469" spans="1:5" x14ac:dyDescent="0.2">
      <c r="A2469" s="11" t="str">
        <f>IF('Anterior-TXT'!A2490&lt;&gt;"",LEFT('Anterior-TXT'!A2490,15),"")</f>
        <v/>
      </c>
      <c r="B2469" s="11" t="str">
        <f>IF('Anterior-TXT'!A2490&lt;&gt;"",RIGHT(LEFT('Anterior-TXT'!A2490,51),34),"")</f>
        <v/>
      </c>
      <c r="C2469" s="12" t="str">
        <f>IF('Anterior-TXT'!A2490&lt;&gt;"",VALUE(RIGHT(LEFT('Anterior-TXT'!A2490,75),23)),"")</f>
        <v/>
      </c>
      <c r="D2469" s="11" t="str">
        <f>IF('Anterior-TXT'!A2490&lt;&gt;"",RIGHT(LEFT('Anterior-TXT'!A2490,77),1),"")</f>
        <v/>
      </c>
      <c r="E2469" s="13" t="str">
        <f>IF('Anterior-TXT'!A2490&lt;&gt;"",IF(MOD(VALUE(LEFT(A2469,1)),2)=1,IF(D2469="D",C2469,-C2469),IF(D2469="C",C2469,-C2469)),"")</f>
        <v/>
      </c>
    </row>
    <row r="2470" spans="1:5" x14ac:dyDescent="0.2">
      <c r="A2470" s="11" t="str">
        <f>IF('Anterior-TXT'!A2491&lt;&gt;"",LEFT('Anterior-TXT'!A2491,15),"")</f>
        <v/>
      </c>
      <c r="B2470" s="11" t="str">
        <f>IF('Anterior-TXT'!A2491&lt;&gt;"",RIGHT(LEFT('Anterior-TXT'!A2491,51),34),"")</f>
        <v/>
      </c>
      <c r="C2470" s="12" t="str">
        <f>IF('Anterior-TXT'!A2491&lt;&gt;"",VALUE(RIGHT(LEFT('Anterior-TXT'!A2491,75),23)),"")</f>
        <v/>
      </c>
      <c r="D2470" s="11" t="str">
        <f>IF('Anterior-TXT'!A2491&lt;&gt;"",RIGHT(LEFT('Anterior-TXT'!A2491,77),1),"")</f>
        <v/>
      </c>
      <c r="E2470" s="13" t="str">
        <f>IF('Anterior-TXT'!A2491&lt;&gt;"",IF(MOD(VALUE(LEFT(A2470,1)),2)=1,IF(D2470="D",C2470,-C2470),IF(D2470="C",C2470,-C2470)),"")</f>
        <v/>
      </c>
    </row>
    <row r="2471" spans="1:5" x14ac:dyDescent="0.2">
      <c r="A2471" s="11" t="str">
        <f>IF('Anterior-TXT'!A2492&lt;&gt;"",LEFT('Anterior-TXT'!A2492,15),"")</f>
        <v/>
      </c>
      <c r="B2471" s="11" t="str">
        <f>IF('Anterior-TXT'!A2492&lt;&gt;"",RIGHT(LEFT('Anterior-TXT'!A2492,51),34),"")</f>
        <v/>
      </c>
      <c r="C2471" s="12" t="str">
        <f>IF('Anterior-TXT'!A2492&lt;&gt;"",VALUE(RIGHT(LEFT('Anterior-TXT'!A2492,75),23)),"")</f>
        <v/>
      </c>
      <c r="D2471" s="11" t="str">
        <f>IF('Anterior-TXT'!A2492&lt;&gt;"",RIGHT(LEFT('Anterior-TXT'!A2492,77),1),"")</f>
        <v/>
      </c>
      <c r="E2471" s="13" t="str">
        <f>IF('Anterior-TXT'!A2492&lt;&gt;"",IF(MOD(VALUE(LEFT(A2471,1)),2)=1,IF(D2471="D",C2471,-C2471),IF(D2471="C",C2471,-C2471)),"")</f>
        <v/>
      </c>
    </row>
    <row r="2472" spans="1:5" x14ac:dyDescent="0.2">
      <c r="A2472" s="11" t="str">
        <f>IF('Anterior-TXT'!A2493&lt;&gt;"",LEFT('Anterior-TXT'!A2493,15),"")</f>
        <v/>
      </c>
      <c r="B2472" s="11" t="str">
        <f>IF('Anterior-TXT'!A2493&lt;&gt;"",RIGHT(LEFT('Anterior-TXT'!A2493,51),34),"")</f>
        <v/>
      </c>
      <c r="C2472" s="12" t="str">
        <f>IF('Anterior-TXT'!A2493&lt;&gt;"",VALUE(RIGHT(LEFT('Anterior-TXT'!A2493,75),23)),"")</f>
        <v/>
      </c>
      <c r="D2472" s="11" t="str">
        <f>IF('Anterior-TXT'!A2493&lt;&gt;"",RIGHT(LEFT('Anterior-TXT'!A2493,77),1),"")</f>
        <v/>
      </c>
      <c r="E2472" s="13" t="str">
        <f>IF('Anterior-TXT'!A2493&lt;&gt;"",IF(MOD(VALUE(LEFT(A2472,1)),2)=1,IF(D2472="D",C2472,-C2472),IF(D2472="C",C2472,-C2472)),"")</f>
        <v/>
      </c>
    </row>
    <row r="2473" spans="1:5" x14ac:dyDescent="0.2">
      <c r="A2473" s="11" t="str">
        <f>IF('Anterior-TXT'!A2494&lt;&gt;"",LEFT('Anterior-TXT'!A2494,15),"")</f>
        <v/>
      </c>
      <c r="B2473" s="11" t="str">
        <f>IF('Anterior-TXT'!A2494&lt;&gt;"",RIGHT(LEFT('Anterior-TXT'!A2494,51),34),"")</f>
        <v/>
      </c>
      <c r="C2473" s="12" t="str">
        <f>IF('Anterior-TXT'!A2494&lt;&gt;"",VALUE(RIGHT(LEFT('Anterior-TXT'!A2494,75),23)),"")</f>
        <v/>
      </c>
      <c r="D2473" s="11" t="str">
        <f>IF('Anterior-TXT'!A2494&lt;&gt;"",RIGHT(LEFT('Anterior-TXT'!A2494,77),1),"")</f>
        <v/>
      </c>
      <c r="E2473" s="13" t="str">
        <f>IF('Anterior-TXT'!A2494&lt;&gt;"",IF(MOD(VALUE(LEFT(A2473,1)),2)=1,IF(D2473="D",C2473,-C2473),IF(D2473="C",C2473,-C2473)),"")</f>
        <v/>
      </c>
    </row>
    <row r="2474" spans="1:5" x14ac:dyDescent="0.2">
      <c r="A2474" s="11" t="str">
        <f>IF('Anterior-TXT'!A2495&lt;&gt;"",LEFT('Anterior-TXT'!A2495,15),"")</f>
        <v/>
      </c>
      <c r="B2474" s="11" t="str">
        <f>IF('Anterior-TXT'!A2495&lt;&gt;"",RIGHT(LEFT('Anterior-TXT'!A2495,51),34),"")</f>
        <v/>
      </c>
      <c r="C2474" s="12" t="str">
        <f>IF('Anterior-TXT'!A2495&lt;&gt;"",VALUE(RIGHT(LEFT('Anterior-TXT'!A2495,75),23)),"")</f>
        <v/>
      </c>
      <c r="D2474" s="11" t="str">
        <f>IF('Anterior-TXT'!A2495&lt;&gt;"",RIGHT(LEFT('Anterior-TXT'!A2495,77),1),"")</f>
        <v/>
      </c>
      <c r="E2474" s="13" t="str">
        <f>IF('Anterior-TXT'!A2495&lt;&gt;"",IF(MOD(VALUE(LEFT(A2474,1)),2)=1,IF(D2474="D",C2474,-C2474),IF(D2474="C",C2474,-C2474)),"")</f>
        <v/>
      </c>
    </row>
    <row r="2475" spans="1:5" x14ac:dyDescent="0.2">
      <c r="A2475" s="11" t="str">
        <f>IF('Anterior-TXT'!A2496&lt;&gt;"",LEFT('Anterior-TXT'!A2496,15),"")</f>
        <v/>
      </c>
      <c r="B2475" s="11" t="str">
        <f>IF('Anterior-TXT'!A2496&lt;&gt;"",RIGHT(LEFT('Anterior-TXT'!A2496,51),34),"")</f>
        <v/>
      </c>
      <c r="C2475" s="12" t="str">
        <f>IF('Anterior-TXT'!A2496&lt;&gt;"",VALUE(RIGHT(LEFT('Anterior-TXT'!A2496,75),23)),"")</f>
        <v/>
      </c>
      <c r="D2475" s="11" t="str">
        <f>IF('Anterior-TXT'!A2496&lt;&gt;"",RIGHT(LEFT('Anterior-TXT'!A2496,77),1),"")</f>
        <v/>
      </c>
      <c r="E2475" s="13" t="str">
        <f>IF('Anterior-TXT'!A2496&lt;&gt;"",IF(MOD(VALUE(LEFT(A2475,1)),2)=1,IF(D2475="D",C2475,-C2475),IF(D2475="C",C2475,-C2475)),"")</f>
        <v/>
      </c>
    </row>
    <row r="2476" spans="1:5" x14ac:dyDescent="0.2">
      <c r="A2476" s="11" t="str">
        <f>IF('Anterior-TXT'!A2497&lt;&gt;"",LEFT('Anterior-TXT'!A2497,15),"")</f>
        <v/>
      </c>
      <c r="B2476" s="11" t="str">
        <f>IF('Anterior-TXT'!A2497&lt;&gt;"",RIGHT(LEFT('Anterior-TXT'!A2497,51),34),"")</f>
        <v/>
      </c>
      <c r="C2476" s="12" t="str">
        <f>IF('Anterior-TXT'!A2497&lt;&gt;"",VALUE(RIGHT(LEFT('Anterior-TXT'!A2497,75),23)),"")</f>
        <v/>
      </c>
      <c r="D2476" s="11" t="str">
        <f>IF('Anterior-TXT'!A2497&lt;&gt;"",RIGHT(LEFT('Anterior-TXT'!A2497,77),1),"")</f>
        <v/>
      </c>
      <c r="E2476" s="13" t="str">
        <f>IF('Anterior-TXT'!A2497&lt;&gt;"",IF(MOD(VALUE(LEFT(A2476,1)),2)=1,IF(D2476="D",C2476,-C2476),IF(D2476="C",C2476,-C2476)),"")</f>
        <v/>
      </c>
    </row>
    <row r="2477" spans="1:5" x14ac:dyDescent="0.2">
      <c r="A2477" s="11" t="str">
        <f>IF('Anterior-TXT'!A2498&lt;&gt;"",LEFT('Anterior-TXT'!A2498,15),"")</f>
        <v/>
      </c>
      <c r="B2477" s="11" t="str">
        <f>IF('Anterior-TXT'!A2498&lt;&gt;"",RIGHT(LEFT('Anterior-TXT'!A2498,51),34),"")</f>
        <v/>
      </c>
      <c r="C2477" s="12" t="str">
        <f>IF('Anterior-TXT'!A2498&lt;&gt;"",VALUE(RIGHT(LEFT('Anterior-TXT'!A2498,75),23)),"")</f>
        <v/>
      </c>
      <c r="D2477" s="11" t="str">
        <f>IF('Anterior-TXT'!A2498&lt;&gt;"",RIGHT(LEFT('Anterior-TXT'!A2498,77),1),"")</f>
        <v/>
      </c>
      <c r="E2477" s="13" t="str">
        <f>IF('Anterior-TXT'!A2498&lt;&gt;"",IF(MOD(VALUE(LEFT(A2477,1)),2)=1,IF(D2477="D",C2477,-C2477),IF(D2477="C",C2477,-C2477)),"")</f>
        <v/>
      </c>
    </row>
    <row r="2478" spans="1:5" x14ac:dyDescent="0.2">
      <c r="A2478" s="11" t="str">
        <f>IF('Anterior-TXT'!A2499&lt;&gt;"",LEFT('Anterior-TXT'!A2499,15),"")</f>
        <v/>
      </c>
      <c r="B2478" s="11" t="str">
        <f>IF('Anterior-TXT'!A2499&lt;&gt;"",RIGHT(LEFT('Anterior-TXT'!A2499,51),34),"")</f>
        <v/>
      </c>
      <c r="C2478" s="12" t="str">
        <f>IF('Anterior-TXT'!A2499&lt;&gt;"",VALUE(RIGHT(LEFT('Anterior-TXT'!A2499,75),23)),"")</f>
        <v/>
      </c>
      <c r="D2478" s="11" t="str">
        <f>IF('Anterior-TXT'!A2499&lt;&gt;"",RIGHT(LEFT('Anterior-TXT'!A2499,77),1),"")</f>
        <v/>
      </c>
      <c r="E2478" s="13" t="str">
        <f>IF('Anterior-TXT'!A2499&lt;&gt;"",IF(MOD(VALUE(LEFT(A2478,1)),2)=1,IF(D2478="D",C2478,-C2478),IF(D2478="C",C2478,-C2478)),"")</f>
        <v/>
      </c>
    </row>
    <row r="2479" spans="1:5" x14ac:dyDescent="0.2">
      <c r="A2479" s="11" t="str">
        <f>IF('Anterior-TXT'!A2500&lt;&gt;"",LEFT('Anterior-TXT'!A2500,15),"")</f>
        <v/>
      </c>
      <c r="B2479" s="11" t="str">
        <f>IF('Anterior-TXT'!A2500&lt;&gt;"",RIGHT(LEFT('Anterior-TXT'!A2500,51),34),"")</f>
        <v/>
      </c>
      <c r="C2479" s="12" t="str">
        <f>IF('Anterior-TXT'!A2500&lt;&gt;"",VALUE(RIGHT(LEFT('Anterior-TXT'!A2500,75),23)),"")</f>
        <v/>
      </c>
      <c r="D2479" s="11" t="str">
        <f>IF('Anterior-TXT'!A2500&lt;&gt;"",RIGHT(LEFT('Anterior-TXT'!A2500,77),1),"")</f>
        <v/>
      </c>
      <c r="E2479" s="13" t="str">
        <f>IF('Anterior-TXT'!A2500&lt;&gt;"",IF(MOD(VALUE(LEFT(A2479,1)),2)=1,IF(D2479="D",C2479,-C2479),IF(D2479="C",C2479,-C2479)),"")</f>
        <v/>
      </c>
    </row>
    <row r="2480" spans="1:5" x14ac:dyDescent="0.2">
      <c r="A2480" s="11" t="str">
        <f>IF('Anterior-TXT'!A2501&lt;&gt;"",LEFT('Anterior-TXT'!A2501,15),"")</f>
        <v/>
      </c>
      <c r="B2480" s="11" t="str">
        <f>IF('Anterior-TXT'!A2501&lt;&gt;"",RIGHT(LEFT('Anterior-TXT'!A2501,51),34),"")</f>
        <v/>
      </c>
      <c r="C2480" s="12" t="str">
        <f>IF('Anterior-TXT'!A2501&lt;&gt;"",VALUE(RIGHT(LEFT('Anterior-TXT'!A2501,75),23)),"")</f>
        <v/>
      </c>
      <c r="D2480" s="11" t="str">
        <f>IF('Anterior-TXT'!A2501&lt;&gt;"",RIGHT(LEFT('Anterior-TXT'!A2501,77),1),"")</f>
        <v/>
      </c>
      <c r="E2480" s="13" t="str">
        <f>IF('Anterior-TXT'!A2501&lt;&gt;"",IF(MOD(VALUE(LEFT(A2480,1)),2)=1,IF(D2480="D",C2480,-C2480),IF(D2480="C",C2480,-C2480)),"")</f>
        <v/>
      </c>
    </row>
    <row r="2481" spans="1:5" x14ac:dyDescent="0.2">
      <c r="A2481" s="11" t="str">
        <f>IF('Anterior-TXT'!A2502&lt;&gt;"",LEFT('Anterior-TXT'!A2502,15),"")</f>
        <v/>
      </c>
      <c r="B2481" s="11" t="str">
        <f>IF('Anterior-TXT'!A2502&lt;&gt;"",RIGHT(LEFT('Anterior-TXT'!A2502,51),34),"")</f>
        <v/>
      </c>
      <c r="C2481" s="12" t="str">
        <f>IF('Anterior-TXT'!A2502&lt;&gt;"",VALUE(RIGHT(LEFT('Anterior-TXT'!A2502,75),23)),"")</f>
        <v/>
      </c>
      <c r="D2481" s="11" t="str">
        <f>IF('Anterior-TXT'!A2502&lt;&gt;"",RIGHT(LEFT('Anterior-TXT'!A2502,77),1),"")</f>
        <v/>
      </c>
      <c r="E2481" s="13" t="str">
        <f>IF('Anterior-TXT'!A2502&lt;&gt;"",IF(MOD(VALUE(LEFT(A2481,1)),2)=1,IF(D2481="D",C2481,-C2481),IF(D2481="C",C2481,-C2481)),"")</f>
        <v/>
      </c>
    </row>
    <row r="2482" spans="1:5" x14ac:dyDescent="0.2">
      <c r="A2482" s="11" t="str">
        <f>IF('Anterior-TXT'!A2503&lt;&gt;"",LEFT('Anterior-TXT'!A2503,15),"")</f>
        <v/>
      </c>
      <c r="B2482" s="11" t="str">
        <f>IF('Anterior-TXT'!A2503&lt;&gt;"",RIGHT(LEFT('Anterior-TXT'!A2503,51),34),"")</f>
        <v/>
      </c>
      <c r="C2482" s="12" t="str">
        <f>IF('Anterior-TXT'!A2503&lt;&gt;"",VALUE(RIGHT(LEFT('Anterior-TXT'!A2503,75),23)),"")</f>
        <v/>
      </c>
      <c r="D2482" s="11" t="str">
        <f>IF('Anterior-TXT'!A2503&lt;&gt;"",RIGHT(LEFT('Anterior-TXT'!A2503,77),1),"")</f>
        <v/>
      </c>
      <c r="E2482" s="13" t="str">
        <f>IF('Anterior-TXT'!A2503&lt;&gt;"",IF(MOD(VALUE(LEFT(A2482,1)),2)=1,IF(D2482="D",C2482,-C2482),IF(D2482="C",C2482,-C2482)),"")</f>
        <v/>
      </c>
    </row>
    <row r="2483" spans="1:5" x14ac:dyDescent="0.2">
      <c r="A2483" s="11" t="str">
        <f>IF('Anterior-TXT'!A2504&lt;&gt;"",LEFT('Anterior-TXT'!A2504,15),"")</f>
        <v/>
      </c>
      <c r="B2483" s="11" t="str">
        <f>IF('Anterior-TXT'!A2504&lt;&gt;"",RIGHT(LEFT('Anterior-TXT'!A2504,51),34),"")</f>
        <v/>
      </c>
      <c r="C2483" s="12" t="str">
        <f>IF('Anterior-TXT'!A2504&lt;&gt;"",VALUE(RIGHT(LEFT('Anterior-TXT'!A2504,75),23)),"")</f>
        <v/>
      </c>
      <c r="D2483" s="11" t="str">
        <f>IF('Anterior-TXT'!A2504&lt;&gt;"",RIGHT(LEFT('Anterior-TXT'!A2504,77),1),"")</f>
        <v/>
      </c>
      <c r="E2483" s="13" t="str">
        <f>IF('Anterior-TXT'!A2504&lt;&gt;"",IF(MOD(VALUE(LEFT(A2483,1)),2)=1,IF(D2483="D",C2483,-C2483),IF(D2483="C",C2483,-C2483)),"")</f>
        <v/>
      </c>
    </row>
    <row r="2484" spans="1:5" x14ac:dyDescent="0.2">
      <c r="A2484" s="11" t="str">
        <f>IF('Anterior-TXT'!A2505&lt;&gt;"",LEFT('Anterior-TXT'!A2505,15),"")</f>
        <v/>
      </c>
      <c r="B2484" s="11" t="str">
        <f>IF('Anterior-TXT'!A2505&lt;&gt;"",RIGHT(LEFT('Anterior-TXT'!A2505,51),34),"")</f>
        <v/>
      </c>
      <c r="C2484" s="12" t="str">
        <f>IF('Anterior-TXT'!A2505&lt;&gt;"",VALUE(RIGHT(LEFT('Anterior-TXT'!A2505,75),23)),"")</f>
        <v/>
      </c>
      <c r="D2484" s="11" t="str">
        <f>IF('Anterior-TXT'!A2505&lt;&gt;"",RIGHT(LEFT('Anterior-TXT'!A2505,77),1),"")</f>
        <v/>
      </c>
      <c r="E2484" s="13" t="str">
        <f>IF('Anterior-TXT'!A2505&lt;&gt;"",IF(MOD(VALUE(LEFT(A2484,1)),2)=1,IF(D2484="D",C2484,-C2484),IF(D2484="C",C2484,-C2484)),"")</f>
        <v/>
      </c>
    </row>
    <row r="2485" spans="1:5" x14ac:dyDescent="0.2">
      <c r="A2485" s="11" t="str">
        <f>IF('Anterior-TXT'!A2506&lt;&gt;"",LEFT('Anterior-TXT'!A2506,15),"")</f>
        <v/>
      </c>
      <c r="B2485" s="11" t="str">
        <f>IF('Anterior-TXT'!A2506&lt;&gt;"",RIGHT(LEFT('Anterior-TXT'!A2506,51),34),"")</f>
        <v/>
      </c>
      <c r="C2485" s="12" t="str">
        <f>IF('Anterior-TXT'!A2506&lt;&gt;"",VALUE(RIGHT(LEFT('Anterior-TXT'!A2506,75),23)),"")</f>
        <v/>
      </c>
      <c r="D2485" s="11" t="str">
        <f>IF('Anterior-TXT'!A2506&lt;&gt;"",RIGHT(LEFT('Anterior-TXT'!A2506,77),1),"")</f>
        <v/>
      </c>
      <c r="E2485" s="13" t="str">
        <f>IF('Anterior-TXT'!A2506&lt;&gt;"",IF(MOD(VALUE(LEFT(A2485,1)),2)=1,IF(D2485="D",C2485,-C2485),IF(D2485="C",C2485,-C2485)),"")</f>
        <v/>
      </c>
    </row>
    <row r="2486" spans="1:5" x14ac:dyDescent="0.2">
      <c r="A2486" s="11" t="str">
        <f>IF('Anterior-TXT'!A2507&lt;&gt;"",LEFT('Anterior-TXT'!A2507,15),"")</f>
        <v/>
      </c>
      <c r="B2486" s="11" t="str">
        <f>IF('Anterior-TXT'!A2507&lt;&gt;"",RIGHT(LEFT('Anterior-TXT'!A2507,51),34),"")</f>
        <v/>
      </c>
      <c r="C2486" s="12" t="str">
        <f>IF('Anterior-TXT'!A2507&lt;&gt;"",VALUE(RIGHT(LEFT('Anterior-TXT'!A2507,75),23)),"")</f>
        <v/>
      </c>
      <c r="D2486" s="11" t="str">
        <f>IF('Anterior-TXT'!A2507&lt;&gt;"",RIGHT(LEFT('Anterior-TXT'!A2507,77),1),"")</f>
        <v/>
      </c>
      <c r="E2486" s="13" t="str">
        <f>IF('Anterior-TXT'!A2507&lt;&gt;"",IF(MOD(VALUE(LEFT(A2486,1)),2)=1,IF(D2486="D",C2486,-C2486),IF(D2486="C",C2486,-C2486)),"")</f>
        <v/>
      </c>
    </row>
    <row r="2487" spans="1:5" x14ac:dyDescent="0.2">
      <c r="A2487" s="11" t="str">
        <f>IF('Anterior-TXT'!A2508&lt;&gt;"",LEFT('Anterior-TXT'!A2508,15),"")</f>
        <v/>
      </c>
      <c r="B2487" s="11" t="str">
        <f>IF('Anterior-TXT'!A2508&lt;&gt;"",RIGHT(LEFT('Anterior-TXT'!A2508,51),34),"")</f>
        <v/>
      </c>
      <c r="C2487" s="12" t="str">
        <f>IF('Anterior-TXT'!A2508&lt;&gt;"",VALUE(RIGHT(LEFT('Anterior-TXT'!A2508,75),23)),"")</f>
        <v/>
      </c>
      <c r="D2487" s="11" t="str">
        <f>IF('Anterior-TXT'!A2508&lt;&gt;"",RIGHT(LEFT('Anterior-TXT'!A2508,77),1),"")</f>
        <v/>
      </c>
      <c r="E2487" s="13" t="str">
        <f>IF('Anterior-TXT'!A2508&lt;&gt;"",IF(MOD(VALUE(LEFT(A2487,1)),2)=1,IF(D2487="D",C2487,-C2487),IF(D2487="C",C2487,-C2487)),"")</f>
        <v/>
      </c>
    </row>
    <row r="2488" spans="1:5" x14ac:dyDescent="0.2">
      <c r="A2488" s="11" t="str">
        <f>IF('Anterior-TXT'!A2509&lt;&gt;"",LEFT('Anterior-TXT'!A2509,15),"")</f>
        <v/>
      </c>
      <c r="B2488" s="11" t="str">
        <f>IF('Anterior-TXT'!A2509&lt;&gt;"",RIGHT(LEFT('Anterior-TXT'!A2509,51),34),"")</f>
        <v/>
      </c>
      <c r="C2488" s="12" t="str">
        <f>IF('Anterior-TXT'!A2509&lt;&gt;"",VALUE(RIGHT(LEFT('Anterior-TXT'!A2509,75),23)),"")</f>
        <v/>
      </c>
      <c r="D2488" s="11" t="str">
        <f>IF('Anterior-TXT'!A2509&lt;&gt;"",RIGHT(LEFT('Anterior-TXT'!A2509,77),1),"")</f>
        <v/>
      </c>
      <c r="E2488" s="13" t="str">
        <f>IF('Anterior-TXT'!A2509&lt;&gt;"",IF(MOD(VALUE(LEFT(A2488,1)),2)=1,IF(D2488="D",C2488,-C2488),IF(D2488="C",C2488,-C2488)),"")</f>
        <v/>
      </c>
    </row>
    <row r="2489" spans="1:5" x14ac:dyDescent="0.2">
      <c r="A2489" s="11" t="str">
        <f>IF('Anterior-TXT'!A2510&lt;&gt;"",LEFT('Anterior-TXT'!A2510,15),"")</f>
        <v/>
      </c>
      <c r="B2489" s="11" t="str">
        <f>IF('Anterior-TXT'!A2510&lt;&gt;"",RIGHT(LEFT('Anterior-TXT'!A2510,51),34),"")</f>
        <v/>
      </c>
      <c r="C2489" s="12" t="str">
        <f>IF('Anterior-TXT'!A2510&lt;&gt;"",VALUE(RIGHT(LEFT('Anterior-TXT'!A2510,75),23)),"")</f>
        <v/>
      </c>
      <c r="D2489" s="11" t="str">
        <f>IF('Anterior-TXT'!A2510&lt;&gt;"",RIGHT(LEFT('Anterior-TXT'!A2510,77),1),"")</f>
        <v/>
      </c>
      <c r="E2489" s="13" t="str">
        <f>IF('Anterior-TXT'!A2510&lt;&gt;"",IF(MOD(VALUE(LEFT(A2489,1)),2)=1,IF(D2489="D",C2489,-C2489),IF(D2489="C",C2489,-C2489)),"")</f>
        <v/>
      </c>
    </row>
    <row r="2490" spans="1:5" x14ac:dyDescent="0.2">
      <c r="A2490" s="11" t="str">
        <f>IF('Anterior-TXT'!A2511&lt;&gt;"",LEFT('Anterior-TXT'!A2511,15),"")</f>
        <v/>
      </c>
      <c r="B2490" s="11" t="str">
        <f>IF('Anterior-TXT'!A2511&lt;&gt;"",RIGHT(LEFT('Anterior-TXT'!A2511,51),34),"")</f>
        <v/>
      </c>
      <c r="C2490" s="12" t="str">
        <f>IF('Anterior-TXT'!A2511&lt;&gt;"",VALUE(RIGHT(LEFT('Anterior-TXT'!A2511,75),23)),"")</f>
        <v/>
      </c>
      <c r="D2490" s="11" t="str">
        <f>IF('Anterior-TXT'!A2511&lt;&gt;"",RIGHT(LEFT('Anterior-TXT'!A2511,77),1),"")</f>
        <v/>
      </c>
      <c r="E2490" s="13" t="str">
        <f>IF('Anterior-TXT'!A2511&lt;&gt;"",IF(MOD(VALUE(LEFT(A2490,1)),2)=1,IF(D2490="D",C2490,-C2490),IF(D2490="C",C2490,-C2490)),"")</f>
        <v/>
      </c>
    </row>
    <row r="2491" spans="1:5" x14ac:dyDescent="0.2">
      <c r="A2491" s="11" t="str">
        <f>IF('Anterior-TXT'!A2512&lt;&gt;"",LEFT('Anterior-TXT'!A2512,15),"")</f>
        <v/>
      </c>
      <c r="B2491" s="11" t="str">
        <f>IF('Anterior-TXT'!A2512&lt;&gt;"",RIGHT(LEFT('Anterior-TXT'!A2512,51),34),"")</f>
        <v/>
      </c>
      <c r="C2491" s="12" t="str">
        <f>IF('Anterior-TXT'!A2512&lt;&gt;"",VALUE(RIGHT(LEFT('Anterior-TXT'!A2512,75),23)),"")</f>
        <v/>
      </c>
      <c r="D2491" s="11" t="str">
        <f>IF('Anterior-TXT'!A2512&lt;&gt;"",RIGHT(LEFT('Anterior-TXT'!A2512,77),1),"")</f>
        <v/>
      </c>
      <c r="E2491" s="13" t="str">
        <f>IF('Anterior-TXT'!A2512&lt;&gt;"",IF(MOD(VALUE(LEFT(A2491,1)),2)=1,IF(D2491="D",C2491,-C2491),IF(D2491="C",C2491,-C2491)),"")</f>
        <v/>
      </c>
    </row>
    <row r="2492" spans="1:5" x14ac:dyDescent="0.2">
      <c r="A2492" s="11" t="str">
        <f>IF('Anterior-TXT'!A2513&lt;&gt;"",LEFT('Anterior-TXT'!A2513,15),"")</f>
        <v/>
      </c>
      <c r="B2492" s="11" t="str">
        <f>IF('Anterior-TXT'!A2513&lt;&gt;"",RIGHT(LEFT('Anterior-TXT'!A2513,51),34),"")</f>
        <v/>
      </c>
      <c r="C2492" s="12" t="str">
        <f>IF('Anterior-TXT'!A2513&lt;&gt;"",VALUE(RIGHT(LEFT('Anterior-TXT'!A2513,75),23)),"")</f>
        <v/>
      </c>
      <c r="D2492" s="11" t="str">
        <f>IF('Anterior-TXT'!A2513&lt;&gt;"",RIGHT(LEFT('Anterior-TXT'!A2513,77),1),"")</f>
        <v/>
      </c>
      <c r="E2492" s="13" t="str">
        <f>IF('Anterior-TXT'!A2513&lt;&gt;"",IF(MOD(VALUE(LEFT(A2492,1)),2)=1,IF(D2492="D",C2492,-C2492),IF(D2492="C",C2492,-C2492)),"")</f>
        <v/>
      </c>
    </row>
    <row r="2493" spans="1:5" x14ac:dyDescent="0.2">
      <c r="A2493" s="11" t="str">
        <f>IF('Anterior-TXT'!A2514&lt;&gt;"",LEFT('Anterior-TXT'!A2514,15),"")</f>
        <v/>
      </c>
      <c r="B2493" s="11" t="str">
        <f>IF('Anterior-TXT'!A2514&lt;&gt;"",RIGHT(LEFT('Anterior-TXT'!A2514,51),34),"")</f>
        <v/>
      </c>
      <c r="C2493" s="12" t="str">
        <f>IF('Anterior-TXT'!A2514&lt;&gt;"",VALUE(RIGHT(LEFT('Anterior-TXT'!A2514,75),23)),"")</f>
        <v/>
      </c>
      <c r="D2493" s="11" t="str">
        <f>IF('Anterior-TXT'!A2514&lt;&gt;"",RIGHT(LEFT('Anterior-TXT'!A2514,77),1),"")</f>
        <v/>
      </c>
      <c r="E2493" s="13" t="str">
        <f>IF('Anterior-TXT'!A2514&lt;&gt;"",IF(MOD(VALUE(LEFT(A2493,1)),2)=1,IF(D2493="D",C2493,-C2493),IF(D2493="C",C2493,-C2493)),"")</f>
        <v/>
      </c>
    </row>
    <row r="2494" spans="1:5" x14ac:dyDescent="0.2">
      <c r="A2494" s="11" t="str">
        <f>IF('Anterior-TXT'!A2515&lt;&gt;"",LEFT('Anterior-TXT'!A2515,15),"")</f>
        <v/>
      </c>
      <c r="B2494" s="11" t="str">
        <f>IF('Anterior-TXT'!A2515&lt;&gt;"",RIGHT(LEFT('Anterior-TXT'!A2515,51),34),"")</f>
        <v/>
      </c>
      <c r="C2494" s="12" t="str">
        <f>IF('Anterior-TXT'!A2515&lt;&gt;"",VALUE(RIGHT(LEFT('Anterior-TXT'!A2515,75),23)),"")</f>
        <v/>
      </c>
      <c r="D2494" s="11" t="str">
        <f>IF('Anterior-TXT'!A2515&lt;&gt;"",RIGHT(LEFT('Anterior-TXT'!A2515,77),1),"")</f>
        <v/>
      </c>
      <c r="E2494" s="13" t="str">
        <f>IF('Anterior-TXT'!A2515&lt;&gt;"",IF(MOD(VALUE(LEFT(A2494,1)),2)=1,IF(D2494="D",C2494,-C2494),IF(D2494="C",C2494,-C2494)),"")</f>
        <v/>
      </c>
    </row>
    <row r="2495" spans="1:5" x14ac:dyDescent="0.2">
      <c r="A2495" s="11" t="str">
        <f>IF('Anterior-TXT'!A2516&lt;&gt;"",LEFT('Anterior-TXT'!A2516,15),"")</f>
        <v/>
      </c>
      <c r="B2495" s="11" t="str">
        <f>IF('Anterior-TXT'!A2516&lt;&gt;"",RIGHT(LEFT('Anterior-TXT'!A2516,51),34),"")</f>
        <v/>
      </c>
      <c r="C2495" s="12" t="str">
        <f>IF('Anterior-TXT'!A2516&lt;&gt;"",VALUE(RIGHT(LEFT('Anterior-TXT'!A2516,75),23)),"")</f>
        <v/>
      </c>
      <c r="D2495" s="11" t="str">
        <f>IF('Anterior-TXT'!A2516&lt;&gt;"",RIGHT(LEFT('Anterior-TXT'!A2516,77),1),"")</f>
        <v/>
      </c>
      <c r="E2495" s="13" t="str">
        <f>IF('Anterior-TXT'!A2516&lt;&gt;"",IF(MOD(VALUE(LEFT(A2495,1)),2)=1,IF(D2495="D",C2495,-C2495),IF(D2495="C",C2495,-C2495)),"")</f>
        <v/>
      </c>
    </row>
    <row r="2496" spans="1:5" x14ac:dyDescent="0.2">
      <c r="A2496" s="11" t="str">
        <f>IF('Anterior-TXT'!A2517&lt;&gt;"",LEFT('Anterior-TXT'!A2517,15),"")</f>
        <v/>
      </c>
      <c r="B2496" s="11" t="str">
        <f>IF('Anterior-TXT'!A2517&lt;&gt;"",RIGHT(LEFT('Anterior-TXT'!A2517,51),34),"")</f>
        <v/>
      </c>
      <c r="C2496" s="12" t="str">
        <f>IF('Anterior-TXT'!A2517&lt;&gt;"",VALUE(RIGHT(LEFT('Anterior-TXT'!A2517,75),23)),"")</f>
        <v/>
      </c>
      <c r="D2496" s="11" t="str">
        <f>IF('Anterior-TXT'!A2517&lt;&gt;"",RIGHT(LEFT('Anterior-TXT'!A2517,77),1),"")</f>
        <v/>
      </c>
      <c r="E2496" s="13" t="str">
        <f>IF('Anterior-TXT'!A2517&lt;&gt;"",IF(MOD(VALUE(LEFT(A2496,1)),2)=1,IF(D2496="D",C2496,-C2496),IF(D2496="C",C2496,-C2496)),"")</f>
        <v/>
      </c>
    </row>
    <row r="2497" spans="1:5" x14ac:dyDescent="0.2">
      <c r="A2497" s="11" t="str">
        <f>IF('Anterior-TXT'!A2518&lt;&gt;"",LEFT('Anterior-TXT'!A2518,15),"")</f>
        <v/>
      </c>
      <c r="B2497" s="11" t="str">
        <f>IF('Anterior-TXT'!A2518&lt;&gt;"",RIGHT(LEFT('Anterior-TXT'!A2518,51),34),"")</f>
        <v/>
      </c>
      <c r="C2497" s="12" t="str">
        <f>IF('Anterior-TXT'!A2518&lt;&gt;"",VALUE(RIGHT(LEFT('Anterior-TXT'!A2518,75),23)),"")</f>
        <v/>
      </c>
      <c r="D2497" s="11" t="str">
        <f>IF('Anterior-TXT'!A2518&lt;&gt;"",RIGHT(LEFT('Anterior-TXT'!A2518,77),1),"")</f>
        <v/>
      </c>
      <c r="E2497" s="13" t="str">
        <f>IF('Anterior-TXT'!A2518&lt;&gt;"",IF(MOD(VALUE(LEFT(A2497,1)),2)=1,IF(D2497="D",C2497,-C2497),IF(D2497="C",C2497,-C2497)),"")</f>
        <v/>
      </c>
    </row>
    <row r="2498" spans="1:5" x14ac:dyDescent="0.2">
      <c r="A2498" s="11" t="str">
        <f>IF('Anterior-TXT'!A2519&lt;&gt;"",LEFT('Anterior-TXT'!A2519,15),"")</f>
        <v/>
      </c>
      <c r="B2498" s="11" t="str">
        <f>IF('Anterior-TXT'!A2519&lt;&gt;"",RIGHT(LEFT('Anterior-TXT'!A2519,51),34),"")</f>
        <v/>
      </c>
      <c r="C2498" s="12" t="str">
        <f>IF('Anterior-TXT'!A2519&lt;&gt;"",VALUE(RIGHT(LEFT('Anterior-TXT'!A2519,75),23)),"")</f>
        <v/>
      </c>
      <c r="D2498" s="11" t="str">
        <f>IF('Anterior-TXT'!A2519&lt;&gt;"",RIGHT(LEFT('Anterior-TXT'!A2519,77),1),"")</f>
        <v/>
      </c>
      <c r="E2498" s="13" t="str">
        <f>IF('Anterior-TXT'!A2519&lt;&gt;"",IF(MOD(VALUE(LEFT(A2498,1)),2)=1,IF(D2498="D",C2498,-C2498),IF(D2498="C",C2498,-C2498)),"")</f>
        <v/>
      </c>
    </row>
    <row r="2499" spans="1:5" x14ac:dyDescent="0.2">
      <c r="A2499" s="11" t="str">
        <f>IF('Anterior-TXT'!A2520&lt;&gt;"",LEFT('Anterior-TXT'!A2520,15),"")</f>
        <v/>
      </c>
      <c r="B2499" s="11" t="str">
        <f>IF('Anterior-TXT'!A2520&lt;&gt;"",RIGHT(LEFT('Anterior-TXT'!A2520,51),34),"")</f>
        <v/>
      </c>
      <c r="C2499" s="12" t="str">
        <f>IF('Anterior-TXT'!A2520&lt;&gt;"",VALUE(RIGHT(LEFT('Anterior-TXT'!A2520,75),23)),"")</f>
        <v/>
      </c>
      <c r="D2499" s="11" t="str">
        <f>IF('Anterior-TXT'!A2520&lt;&gt;"",RIGHT(LEFT('Anterior-TXT'!A2520,77),1),"")</f>
        <v/>
      </c>
      <c r="E2499" s="13" t="str">
        <f>IF('Anterior-TXT'!A2520&lt;&gt;"",IF(MOD(VALUE(LEFT(A2499,1)),2)=1,IF(D2499="D",C2499,-C2499),IF(D2499="C",C2499,-C2499)),"")</f>
        <v/>
      </c>
    </row>
    <row r="2500" spans="1:5" x14ac:dyDescent="0.2">
      <c r="A2500" s="11" t="str">
        <f>IF('Anterior-TXT'!A2521&lt;&gt;"",LEFT('Anterior-TXT'!A2521,15),"")</f>
        <v/>
      </c>
      <c r="B2500" s="11" t="str">
        <f>IF('Anterior-TXT'!A2521&lt;&gt;"",RIGHT(LEFT('Anterior-TXT'!A2521,51),34),"")</f>
        <v/>
      </c>
      <c r="C2500" s="12" t="str">
        <f>IF('Anterior-TXT'!A2521&lt;&gt;"",VALUE(RIGHT(LEFT('Anterior-TXT'!A2521,75),23)),"")</f>
        <v/>
      </c>
      <c r="D2500" s="11" t="str">
        <f>IF('Anterior-TXT'!A2521&lt;&gt;"",RIGHT(LEFT('Anterior-TXT'!A2521,77),1),"")</f>
        <v/>
      </c>
      <c r="E2500" s="13" t="str">
        <f>IF('Anterior-TXT'!A2521&lt;&gt;"",IF(MOD(VALUE(LEFT(A2500,1)),2)=1,IF(D2500="D",C2500,-C2500),IF(D2500="C",C2500,-C2500)),"")</f>
        <v/>
      </c>
    </row>
    <row r="2501" spans="1:5" x14ac:dyDescent="0.2">
      <c r="A2501" s="11" t="str">
        <f>IF('Anterior-TXT'!A2522&lt;&gt;"",LEFT('Anterior-TXT'!A2522,15),"")</f>
        <v/>
      </c>
      <c r="B2501" s="11" t="str">
        <f>IF('Anterior-TXT'!A2522&lt;&gt;"",RIGHT(LEFT('Anterior-TXT'!A2522,51),34),"")</f>
        <v/>
      </c>
      <c r="C2501" s="12" t="str">
        <f>IF('Anterior-TXT'!A2522&lt;&gt;"",VALUE(RIGHT(LEFT('Anterior-TXT'!A2522,75),23)),"")</f>
        <v/>
      </c>
      <c r="D2501" s="11" t="str">
        <f>IF('Anterior-TXT'!A2522&lt;&gt;"",RIGHT(LEFT('Anterior-TXT'!A2522,77),1),"")</f>
        <v/>
      </c>
      <c r="E2501" s="13" t="str">
        <f>IF('Anterior-TXT'!A2522&lt;&gt;"",IF(MOD(VALUE(LEFT(A2501,1)),2)=1,IF(D2501="D",C2501,-C2501),IF(D2501="C",C2501,-C2501)),"")</f>
        <v/>
      </c>
    </row>
    <row r="2502" spans="1:5" x14ac:dyDescent="0.2">
      <c r="A2502" s="11" t="str">
        <f>IF('Anterior-TXT'!A2523&lt;&gt;"",LEFT('Anterior-TXT'!A2523,15),"")</f>
        <v/>
      </c>
      <c r="B2502" s="11" t="str">
        <f>IF('Anterior-TXT'!A2523&lt;&gt;"",RIGHT(LEFT('Anterior-TXT'!A2523,51),34),"")</f>
        <v/>
      </c>
      <c r="C2502" s="12" t="str">
        <f>IF('Anterior-TXT'!A2523&lt;&gt;"",VALUE(RIGHT(LEFT('Anterior-TXT'!A2523,75),23)),"")</f>
        <v/>
      </c>
      <c r="D2502" s="11" t="str">
        <f>IF('Anterior-TXT'!A2523&lt;&gt;"",RIGHT(LEFT('Anterior-TXT'!A2523,77),1),"")</f>
        <v/>
      </c>
      <c r="E2502" s="13" t="str">
        <f>IF('Anterior-TXT'!A2523&lt;&gt;"",IF(MOD(VALUE(LEFT(A2502,1)),2)=1,IF(D2502="D",C2502,-C2502),IF(D2502="C",C2502,-C2502)),"")</f>
        <v/>
      </c>
    </row>
    <row r="2503" spans="1:5" x14ac:dyDescent="0.2">
      <c r="A2503" s="11" t="str">
        <f>IF('Anterior-TXT'!A2524&lt;&gt;"",LEFT('Anterior-TXT'!A2524,15),"")</f>
        <v/>
      </c>
      <c r="B2503" s="11" t="str">
        <f>IF('Anterior-TXT'!A2524&lt;&gt;"",RIGHT(LEFT('Anterior-TXT'!A2524,51),34),"")</f>
        <v/>
      </c>
      <c r="C2503" s="12" t="str">
        <f>IF('Anterior-TXT'!A2524&lt;&gt;"",VALUE(RIGHT(LEFT('Anterior-TXT'!A2524,75),23)),"")</f>
        <v/>
      </c>
      <c r="D2503" s="11" t="str">
        <f>IF('Anterior-TXT'!A2524&lt;&gt;"",RIGHT(LEFT('Anterior-TXT'!A2524,77),1),"")</f>
        <v/>
      </c>
      <c r="E2503" s="13" t="str">
        <f>IF('Anterior-TXT'!A2524&lt;&gt;"",IF(MOD(VALUE(LEFT(A2503,1)),2)=1,IF(D2503="D",C2503,-C2503),IF(D2503="C",C2503,-C2503)),"")</f>
        <v/>
      </c>
    </row>
    <row r="2504" spans="1:5" x14ac:dyDescent="0.2">
      <c r="A2504" s="11" t="str">
        <f>IF('Anterior-TXT'!A2525&lt;&gt;"",LEFT('Anterior-TXT'!A2525,15),"")</f>
        <v/>
      </c>
      <c r="B2504" s="11" t="str">
        <f>IF('Anterior-TXT'!A2525&lt;&gt;"",RIGHT(LEFT('Anterior-TXT'!A2525,51),34),"")</f>
        <v/>
      </c>
      <c r="C2504" s="12" t="str">
        <f>IF('Anterior-TXT'!A2525&lt;&gt;"",VALUE(RIGHT(LEFT('Anterior-TXT'!A2525,75),23)),"")</f>
        <v/>
      </c>
      <c r="D2504" s="11" t="str">
        <f>IF('Anterior-TXT'!A2525&lt;&gt;"",RIGHT(LEFT('Anterior-TXT'!A2525,77),1),"")</f>
        <v/>
      </c>
      <c r="E2504" s="13" t="str">
        <f>IF('Anterior-TXT'!A2525&lt;&gt;"",IF(MOD(VALUE(LEFT(A2504,1)),2)=1,IF(D2504="D",C2504,-C2504),IF(D2504="C",C2504,-C2504)),"")</f>
        <v/>
      </c>
    </row>
    <row r="2505" spans="1:5" x14ac:dyDescent="0.2">
      <c r="A2505" s="11" t="str">
        <f>IF('Anterior-TXT'!A2526&lt;&gt;"",LEFT('Anterior-TXT'!A2526,15),"")</f>
        <v/>
      </c>
      <c r="B2505" s="11" t="str">
        <f>IF('Anterior-TXT'!A2526&lt;&gt;"",RIGHT(LEFT('Anterior-TXT'!A2526,51),34),"")</f>
        <v/>
      </c>
      <c r="C2505" s="12" t="str">
        <f>IF('Anterior-TXT'!A2526&lt;&gt;"",VALUE(RIGHT(LEFT('Anterior-TXT'!A2526,75),23)),"")</f>
        <v/>
      </c>
      <c r="D2505" s="11" t="str">
        <f>IF('Anterior-TXT'!A2526&lt;&gt;"",RIGHT(LEFT('Anterior-TXT'!A2526,77),1),"")</f>
        <v/>
      </c>
      <c r="E2505" s="13" t="str">
        <f>IF('Anterior-TXT'!A2526&lt;&gt;"",IF(MOD(VALUE(LEFT(A2505,1)),2)=1,IF(D2505="D",C2505,-C2505),IF(D2505="C",C2505,-C2505)),"")</f>
        <v/>
      </c>
    </row>
    <row r="2506" spans="1:5" x14ac:dyDescent="0.2">
      <c r="A2506" s="11" t="str">
        <f>IF('Anterior-TXT'!A2527&lt;&gt;"",LEFT('Anterior-TXT'!A2527,15),"")</f>
        <v/>
      </c>
      <c r="B2506" s="11" t="str">
        <f>IF('Anterior-TXT'!A2527&lt;&gt;"",RIGHT(LEFT('Anterior-TXT'!A2527,51),34),"")</f>
        <v/>
      </c>
      <c r="C2506" s="12" t="str">
        <f>IF('Anterior-TXT'!A2527&lt;&gt;"",VALUE(RIGHT(LEFT('Anterior-TXT'!A2527,75),23)),"")</f>
        <v/>
      </c>
      <c r="D2506" s="11" t="str">
        <f>IF('Anterior-TXT'!A2527&lt;&gt;"",RIGHT(LEFT('Anterior-TXT'!A2527,77),1),"")</f>
        <v/>
      </c>
      <c r="E2506" s="13" t="str">
        <f>IF('Anterior-TXT'!A2527&lt;&gt;"",IF(MOD(VALUE(LEFT(A2506,1)),2)=1,IF(D2506="D",C2506,-C2506),IF(D2506="C",C2506,-C2506)),"")</f>
        <v/>
      </c>
    </row>
    <row r="2507" spans="1:5" x14ac:dyDescent="0.2">
      <c r="A2507" s="11" t="str">
        <f>IF('Anterior-TXT'!A2528&lt;&gt;"",LEFT('Anterior-TXT'!A2528,15),"")</f>
        <v/>
      </c>
      <c r="B2507" s="11" t="str">
        <f>IF('Anterior-TXT'!A2528&lt;&gt;"",RIGHT(LEFT('Anterior-TXT'!A2528,51),34),"")</f>
        <v/>
      </c>
      <c r="C2507" s="12" t="str">
        <f>IF('Anterior-TXT'!A2528&lt;&gt;"",VALUE(RIGHT(LEFT('Anterior-TXT'!A2528,75),23)),"")</f>
        <v/>
      </c>
      <c r="D2507" s="11" t="str">
        <f>IF('Anterior-TXT'!A2528&lt;&gt;"",RIGHT(LEFT('Anterior-TXT'!A2528,77),1),"")</f>
        <v/>
      </c>
      <c r="E2507" s="13" t="str">
        <f>IF('Anterior-TXT'!A2528&lt;&gt;"",IF(MOD(VALUE(LEFT(A2507,1)),2)=1,IF(D2507="D",C2507,-C2507),IF(D2507="C",C2507,-C2507)),"")</f>
        <v/>
      </c>
    </row>
    <row r="2508" spans="1:5" x14ac:dyDescent="0.2">
      <c r="A2508" s="11" t="str">
        <f>IF('Anterior-TXT'!A2529&lt;&gt;"",LEFT('Anterior-TXT'!A2529,15),"")</f>
        <v/>
      </c>
      <c r="B2508" s="11" t="str">
        <f>IF('Anterior-TXT'!A2529&lt;&gt;"",RIGHT(LEFT('Anterior-TXT'!A2529,51),34),"")</f>
        <v/>
      </c>
      <c r="C2508" s="12" t="str">
        <f>IF('Anterior-TXT'!A2529&lt;&gt;"",VALUE(RIGHT(LEFT('Anterior-TXT'!A2529,75),23)),"")</f>
        <v/>
      </c>
      <c r="D2508" s="11" t="str">
        <f>IF('Anterior-TXT'!A2529&lt;&gt;"",RIGHT(LEFT('Anterior-TXT'!A2529,77),1),"")</f>
        <v/>
      </c>
      <c r="E2508" s="13" t="str">
        <f>IF('Anterior-TXT'!A2529&lt;&gt;"",IF(MOD(VALUE(LEFT(A2508,1)),2)=1,IF(D2508="D",C2508,-C2508),IF(D2508="C",C2508,-C2508)),"")</f>
        <v/>
      </c>
    </row>
    <row r="2509" spans="1:5" x14ac:dyDescent="0.2">
      <c r="A2509" s="11" t="str">
        <f>IF('Anterior-TXT'!A2530&lt;&gt;"",LEFT('Anterior-TXT'!A2530,15),"")</f>
        <v/>
      </c>
      <c r="B2509" s="11" t="str">
        <f>IF('Anterior-TXT'!A2530&lt;&gt;"",RIGHT(LEFT('Anterior-TXT'!A2530,51),34),"")</f>
        <v/>
      </c>
      <c r="C2509" s="12" t="str">
        <f>IF('Anterior-TXT'!A2530&lt;&gt;"",VALUE(RIGHT(LEFT('Anterior-TXT'!A2530,75),23)),"")</f>
        <v/>
      </c>
      <c r="D2509" s="11" t="str">
        <f>IF('Anterior-TXT'!A2530&lt;&gt;"",RIGHT(LEFT('Anterior-TXT'!A2530,77),1),"")</f>
        <v/>
      </c>
      <c r="E2509" s="13" t="str">
        <f>IF('Anterior-TXT'!A2530&lt;&gt;"",IF(MOD(VALUE(LEFT(A2509,1)),2)=1,IF(D2509="D",C2509,-C2509),IF(D2509="C",C2509,-C2509)),"")</f>
        <v/>
      </c>
    </row>
    <row r="2510" spans="1:5" x14ac:dyDescent="0.2">
      <c r="A2510" s="11" t="str">
        <f>IF('Anterior-TXT'!A2531&lt;&gt;"",LEFT('Anterior-TXT'!A2531,15),"")</f>
        <v/>
      </c>
      <c r="B2510" s="11" t="str">
        <f>IF('Anterior-TXT'!A2531&lt;&gt;"",RIGHT(LEFT('Anterior-TXT'!A2531,51),34),"")</f>
        <v/>
      </c>
      <c r="C2510" s="12" t="str">
        <f>IF('Anterior-TXT'!A2531&lt;&gt;"",VALUE(RIGHT(LEFT('Anterior-TXT'!A2531,75),23)),"")</f>
        <v/>
      </c>
      <c r="D2510" s="11" t="str">
        <f>IF('Anterior-TXT'!A2531&lt;&gt;"",RIGHT(LEFT('Anterior-TXT'!A2531,77),1),"")</f>
        <v/>
      </c>
      <c r="E2510" s="13" t="str">
        <f>IF('Anterior-TXT'!A2531&lt;&gt;"",IF(MOD(VALUE(LEFT(A2510,1)),2)=1,IF(D2510="D",C2510,-C2510),IF(D2510="C",C2510,-C2510)),"")</f>
        <v/>
      </c>
    </row>
    <row r="2511" spans="1:5" x14ac:dyDescent="0.2">
      <c r="A2511" s="11" t="str">
        <f>IF('Anterior-TXT'!A2532&lt;&gt;"",LEFT('Anterior-TXT'!A2532,15),"")</f>
        <v/>
      </c>
      <c r="B2511" s="11" t="str">
        <f>IF('Anterior-TXT'!A2532&lt;&gt;"",RIGHT(LEFT('Anterior-TXT'!A2532,51),34),"")</f>
        <v/>
      </c>
      <c r="C2511" s="12" t="str">
        <f>IF('Anterior-TXT'!A2532&lt;&gt;"",VALUE(RIGHT(LEFT('Anterior-TXT'!A2532,75),23)),"")</f>
        <v/>
      </c>
      <c r="D2511" s="11" t="str">
        <f>IF('Anterior-TXT'!A2532&lt;&gt;"",RIGHT(LEFT('Anterior-TXT'!A2532,77),1),"")</f>
        <v/>
      </c>
      <c r="E2511" s="13" t="str">
        <f>IF('Anterior-TXT'!A2532&lt;&gt;"",IF(MOD(VALUE(LEFT(A2511,1)),2)=1,IF(D2511="D",C2511,-C2511),IF(D2511="C",C2511,-C2511)),"")</f>
        <v/>
      </c>
    </row>
    <row r="2512" spans="1:5" x14ac:dyDescent="0.2">
      <c r="A2512" s="11" t="str">
        <f>IF('Anterior-TXT'!A2533&lt;&gt;"",LEFT('Anterior-TXT'!A2533,15),"")</f>
        <v/>
      </c>
      <c r="B2512" s="11" t="str">
        <f>IF('Anterior-TXT'!A2533&lt;&gt;"",RIGHT(LEFT('Anterior-TXT'!A2533,51),34),"")</f>
        <v/>
      </c>
      <c r="C2512" s="12" t="str">
        <f>IF('Anterior-TXT'!A2533&lt;&gt;"",VALUE(RIGHT(LEFT('Anterior-TXT'!A2533,75),23)),"")</f>
        <v/>
      </c>
      <c r="D2512" s="11" t="str">
        <f>IF('Anterior-TXT'!A2533&lt;&gt;"",RIGHT(LEFT('Anterior-TXT'!A2533,77),1),"")</f>
        <v/>
      </c>
      <c r="E2512" s="13" t="str">
        <f>IF('Anterior-TXT'!A2533&lt;&gt;"",IF(MOD(VALUE(LEFT(A2512,1)),2)=1,IF(D2512="D",C2512,-C2512),IF(D2512="C",C2512,-C2512)),"")</f>
        <v/>
      </c>
    </row>
    <row r="2513" spans="1:5" x14ac:dyDescent="0.2">
      <c r="A2513" s="11" t="str">
        <f>IF('Anterior-TXT'!A2534&lt;&gt;"",LEFT('Anterior-TXT'!A2534,15),"")</f>
        <v/>
      </c>
      <c r="B2513" s="11" t="str">
        <f>IF('Anterior-TXT'!A2534&lt;&gt;"",RIGHT(LEFT('Anterior-TXT'!A2534,51),34),"")</f>
        <v/>
      </c>
      <c r="C2513" s="12" t="str">
        <f>IF('Anterior-TXT'!A2534&lt;&gt;"",VALUE(RIGHT(LEFT('Anterior-TXT'!A2534,75),23)),"")</f>
        <v/>
      </c>
      <c r="D2513" s="11" t="str">
        <f>IF('Anterior-TXT'!A2534&lt;&gt;"",RIGHT(LEFT('Anterior-TXT'!A2534,77),1),"")</f>
        <v/>
      </c>
      <c r="E2513" s="13" t="str">
        <f>IF('Anterior-TXT'!A2534&lt;&gt;"",IF(MOD(VALUE(LEFT(A2513,1)),2)=1,IF(D2513="D",C2513,-C2513),IF(D2513="C",C2513,-C2513)),"")</f>
        <v/>
      </c>
    </row>
    <row r="2514" spans="1:5" x14ac:dyDescent="0.2">
      <c r="A2514" s="11" t="str">
        <f>IF('Anterior-TXT'!A2535&lt;&gt;"",LEFT('Anterior-TXT'!A2535,15),"")</f>
        <v/>
      </c>
      <c r="B2514" s="11" t="str">
        <f>IF('Anterior-TXT'!A2535&lt;&gt;"",RIGHT(LEFT('Anterior-TXT'!A2535,51),34),"")</f>
        <v/>
      </c>
      <c r="C2514" s="12" t="str">
        <f>IF('Anterior-TXT'!A2535&lt;&gt;"",VALUE(RIGHT(LEFT('Anterior-TXT'!A2535,75),23)),"")</f>
        <v/>
      </c>
      <c r="D2514" s="11" t="str">
        <f>IF('Anterior-TXT'!A2535&lt;&gt;"",RIGHT(LEFT('Anterior-TXT'!A2535,77),1),"")</f>
        <v/>
      </c>
      <c r="E2514" s="13" t="str">
        <f>IF('Anterior-TXT'!A2535&lt;&gt;"",IF(MOD(VALUE(LEFT(A2514,1)),2)=1,IF(D2514="D",C2514,-C2514),IF(D2514="C",C2514,-C2514)),"")</f>
        <v/>
      </c>
    </row>
    <row r="2515" spans="1:5" x14ac:dyDescent="0.2">
      <c r="A2515" s="11" t="str">
        <f>IF('Anterior-TXT'!A2536&lt;&gt;"",LEFT('Anterior-TXT'!A2536,15),"")</f>
        <v/>
      </c>
      <c r="B2515" s="11" t="str">
        <f>IF('Anterior-TXT'!A2536&lt;&gt;"",RIGHT(LEFT('Anterior-TXT'!A2536,51),34),"")</f>
        <v/>
      </c>
      <c r="C2515" s="12" t="str">
        <f>IF('Anterior-TXT'!A2536&lt;&gt;"",VALUE(RIGHT(LEFT('Anterior-TXT'!A2536,75),23)),"")</f>
        <v/>
      </c>
      <c r="D2515" s="11" t="str">
        <f>IF('Anterior-TXT'!A2536&lt;&gt;"",RIGHT(LEFT('Anterior-TXT'!A2536,77),1),"")</f>
        <v/>
      </c>
      <c r="E2515" s="13" t="str">
        <f>IF('Anterior-TXT'!A2536&lt;&gt;"",IF(MOD(VALUE(LEFT(A2515,1)),2)=1,IF(D2515="D",C2515,-C2515),IF(D2515="C",C2515,-C2515)),"")</f>
        <v/>
      </c>
    </row>
    <row r="2516" spans="1:5" x14ac:dyDescent="0.2">
      <c r="A2516" s="11" t="str">
        <f>IF('Anterior-TXT'!A2537&lt;&gt;"",LEFT('Anterior-TXT'!A2537,15),"")</f>
        <v/>
      </c>
      <c r="B2516" s="11" t="str">
        <f>IF('Anterior-TXT'!A2537&lt;&gt;"",RIGHT(LEFT('Anterior-TXT'!A2537,51),34),"")</f>
        <v/>
      </c>
      <c r="C2516" s="12" t="str">
        <f>IF('Anterior-TXT'!A2537&lt;&gt;"",VALUE(RIGHT(LEFT('Anterior-TXT'!A2537,75),23)),"")</f>
        <v/>
      </c>
      <c r="D2516" s="11" t="str">
        <f>IF('Anterior-TXT'!A2537&lt;&gt;"",RIGHT(LEFT('Anterior-TXT'!A2537,77),1),"")</f>
        <v/>
      </c>
      <c r="E2516" s="13" t="str">
        <f>IF('Anterior-TXT'!A2537&lt;&gt;"",IF(MOD(VALUE(LEFT(A2516,1)),2)=1,IF(D2516="D",C2516,-C2516),IF(D2516="C",C2516,-C2516)),"")</f>
        <v/>
      </c>
    </row>
    <row r="2517" spans="1:5" x14ac:dyDescent="0.2">
      <c r="A2517" s="11" t="str">
        <f>IF('Anterior-TXT'!A2538&lt;&gt;"",LEFT('Anterior-TXT'!A2538,15),"")</f>
        <v/>
      </c>
      <c r="B2517" s="11" t="str">
        <f>IF('Anterior-TXT'!A2538&lt;&gt;"",RIGHT(LEFT('Anterior-TXT'!A2538,51),34),"")</f>
        <v/>
      </c>
      <c r="C2517" s="12" t="str">
        <f>IF('Anterior-TXT'!A2538&lt;&gt;"",VALUE(RIGHT(LEFT('Anterior-TXT'!A2538,75),23)),"")</f>
        <v/>
      </c>
      <c r="D2517" s="11" t="str">
        <f>IF('Anterior-TXT'!A2538&lt;&gt;"",RIGHT(LEFT('Anterior-TXT'!A2538,77),1),"")</f>
        <v/>
      </c>
      <c r="E2517" s="13" t="str">
        <f>IF('Anterior-TXT'!A2538&lt;&gt;"",IF(MOD(VALUE(LEFT(A2517,1)),2)=1,IF(D2517="D",C2517,-C2517),IF(D2517="C",C2517,-C2517)),"")</f>
        <v/>
      </c>
    </row>
    <row r="2518" spans="1:5" x14ac:dyDescent="0.2">
      <c r="A2518" s="11" t="str">
        <f>IF('Anterior-TXT'!A2539&lt;&gt;"",LEFT('Anterior-TXT'!A2539,15),"")</f>
        <v/>
      </c>
      <c r="B2518" s="11" t="str">
        <f>IF('Anterior-TXT'!A2539&lt;&gt;"",RIGHT(LEFT('Anterior-TXT'!A2539,51),34),"")</f>
        <v/>
      </c>
      <c r="C2518" s="12" t="str">
        <f>IF('Anterior-TXT'!A2539&lt;&gt;"",VALUE(RIGHT(LEFT('Anterior-TXT'!A2539,75),23)),"")</f>
        <v/>
      </c>
      <c r="D2518" s="11" t="str">
        <f>IF('Anterior-TXT'!A2539&lt;&gt;"",RIGHT(LEFT('Anterior-TXT'!A2539,77),1),"")</f>
        <v/>
      </c>
      <c r="E2518" s="13" t="str">
        <f>IF('Anterior-TXT'!A2539&lt;&gt;"",IF(MOD(VALUE(LEFT(A2518,1)),2)=1,IF(D2518="D",C2518,-C2518),IF(D2518="C",C2518,-C2518)),"")</f>
        <v/>
      </c>
    </row>
    <row r="2519" spans="1:5" x14ac:dyDescent="0.2">
      <c r="A2519" s="11" t="str">
        <f>IF('Anterior-TXT'!A2540&lt;&gt;"",LEFT('Anterior-TXT'!A2540,15),"")</f>
        <v/>
      </c>
      <c r="B2519" s="11" t="str">
        <f>IF('Anterior-TXT'!A2540&lt;&gt;"",RIGHT(LEFT('Anterior-TXT'!A2540,51),34),"")</f>
        <v/>
      </c>
      <c r="C2519" s="12" t="str">
        <f>IF('Anterior-TXT'!A2540&lt;&gt;"",VALUE(RIGHT(LEFT('Anterior-TXT'!A2540,75),23)),"")</f>
        <v/>
      </c>
      <c r="D2519" s="11" t="str">
        <f>IF('Anterior-TXT'!A2540&lt;&gt;"",RIGHT(LEFT('Anterior-TXT'!A2540,77),1),"")</f>
        <v/>
      </c>
      <c r="E2519" s="13" t="str">
        <f>IF('Anterior-TXT'!A2540&lt;&gt;"",IF(MOD(VALUE(LEFT(A2519,1)),2)=1,IF(D2519="D",C2519,-C2519),IF(D2519="C",C2519,-C2519)),"")</f>
        <v/>
      </c>
    </row>
    <row r="2520" spans="1:5" x14ac:dyDescent="0.2">
      <c r="A2520" s="11" t="str">
        <f>IF('Anterior-TXT'!A2541&lt;&gt;"",LEFT('Anterior-TXT'!A2541,15),"")</f>
        <v/>
      </c>
      <c r="B2520" s="11" t="str">
        <f>IF('Anterior-TXT'!A2541&lt;&gt;"",RIGHT(LEFT('Anterior-TXT'!A2541,51),34),"")</f>
        <v/>
      </c>
      <c r="C2520" s="12" t="str">
        <f>IF('Anterior-TXT'!A2541&lt;&gt;"",VALUE(RIGHT(LEFT('Anterior-TXT'!A2541,75),23)),"")</f>
        <v/>
      </c>
      <c r="D2520" s="11" t="str">
        <f>IF('Anterior-TXT'!A2541&lt;&gt;"",RIGHT(LEFT('Anterior-TXT'!A2541,77),1),"")</f>
        <v/>
      </c>
      <c r="E2520" s="13" t="str">
        <f>IF('Anterior-TXT'!A2541&lt;&gt;"",IF(MOD(VALUE(LEFT(A2520,1)),2)=1,IF(D2520="D",C2520,-C2520),IF(D2520="C",C2520,-C2520)),"")</f>
        <v/>
      </c>
    </row>
    <row r="2521" spans="1:5" x14ac:dyDescent="0.2">
      <c r="A2521" s="11" t="str">
        <f>IF('Anterior-TXT'!A2542&lt;&gt;"",LEFT('Anterior-TXT'!A2542,15),"")</f>
        <v/>
      </c>
      <c r="B2521" s="11" t="str">
        <f>IF('Anterior-TXT'!A2542&lt;&gt;"",RIGHT(LEFT('Anterior-TXT'!A2542,51),34),"")</f>
        <v/>
      </c>
      <c r="C2521" s="12" t="str">
        <f>IF('Anterior-TXT'!A2542&lt;&gt;"",VALUE(RIGHT(LEFT('Anterior-TXT'!A2542,75),23)),"")</f>
        <v/>
      </c>
      <c r="D2521" s="11" t="str">
        <f>IF('Anterior-TXT'!A2542&lt;&gt;"",RIGHT(LEFT('Anterior-TXT'!A2542,77),1),"")</f>
        <v/>
      </c>
      <c r="E2521" s="13" t="str">
        <f>IF('Anterior-TXT'!A2542&lt;&gt;"",IF(MOD(VALUE(LEFT(A2521,1)),2)=1,IF(D2521="D",C2521,-C2521),IF(D2521="C",C2521,-C2521)),"")</f>
        <v/>
      </c>
    </row>
    <row r="2522" spans="1:5" x14ac:dyDescent="0.2">
      <c r="A2522" s="11" t="str">
        <f>IF('Anterior-TXT'!A2543&lt;&gt;"",LEFT('Anterior-TXT'!A2543,15),"")</f>
        <v/>
      </c>
      <c r="B2522" s="11" t="str">
        <f>IF('Anterior-TXT'!A2543&lt;&gt;"",RIGHT(LEFT('Anterior-TXT'!A2543,51),34),"")</f>
        <v/>
      </c>
      <c r="C2522" s="12" t="str">
        <f>IF('Anterior-TXT'!A2543&lt;&gt;"",VALUE(RIGHT(LEFT('Anterior-TXT'!A2543,75),23)),"")</f>
        <v/>
      </c>
      <c r="D2522" s="11" t="str">
        <f>IF('Anterior-TXT'!A2543&lt;&gt;"",RIGHT(LEFT('Anterior-TXT'!A2543,77),1),"")</f>
        <v/>
      </c>
      <c r="E2522" s="13" t="str">
        <f>IF('Anterior-TXT'!A2543&lt;&gt;"",IF(MOD(VALUE(LEFT(A2522,1)),2)=1,IF(D2522="D",C2522,-C2522),IF(D2522="C",C2522,-C2522)),"")</f>
        <v/>
      </c>
    </row>
    <row r="2523" spans="1:5" x14ac:dyDescent="0.2">
      <c r="A2523" s="11" t="str">
        <f>IF('Anterior-TXT'!A2544&lt;&gt;"",LEFT('Anterior-TXT'!A2544,15),"")</f>
        <v/>
      </c>
      <c r="B2523" s="11" t="str">
        <f>IF('Anterior-TXT'!A2544&lt;&gt;"",RIGHT(LEFT('Anterior-TXT'!A2544,51),34),"")</f>
        <v/>
      </c>
      <c r="C2523" s="12" t="str">
        <f>IF('Anterior-TXT'!A2544&lt;&gt;"",VALUE(RIGHT(LEFT('Anterior-TXT'!A2544,75),23)),"")</f>
        <v/>
      </c>
      <c r="D2523" s="11" t="str">
        <f>IF('Anterior-TXT'!A2544&lt;&gt;"",RIGHT(LEFT('Anterior-TXT'!A2544,77),1),"")</f>
        <v/>
      </c>
      <c r="E2523" s="13" t="str">
        <f>IF('Anterior-TXT'!A2544&lt;&gt;"",IF(MOD(VALUE(LEFT(A2523,1)),2)=1,IF(D2523="D",C2523,-C2523),IF(D2523="C",C2523,-C2523)),"")</f>
        <v/>
      </c>
    </row>
    <row r="2524" spans="1:5" x14ac:dyDescent="0.2">
      <c r="A2524" s="11" t="str">
        <f>IF('Anterior-TXT'!A2545&lt;&gt;"",LEFT('Anterior-TXT'!A2545,15),"")</f>
        <v/>
      </c>
      <c r="B2524" s="11" t="str">
        <f>IF('Anterior-TXT'!A2545&lt;&gt;"",RIGHT(LEFT('Anterior-TXT'!A2545,51),34),"")</f>
        <v/>
      </c>
      <c r="C2524" s="12" t="str">
        <f>IF('Anterior-TXT'!A2545&lt;&gt;"",VALUE(RIGHT(LEFT('Anterior-TXT'!A2545,75),23)),"")</f>
        <v/>
      </c>
      <c r="D2524" s="11" t="str">
        <f>IF('Anterior-TXT'!A2545&lt;&gt;"",RIGHT(LEFT('Anterior-TXT'!A2545,77),1),"")</f>
        <v/>
      </c>
      <c r="E2524" s="13" t="str">
        <f>IF('Anterior-TXT'!A2545&lt;&gt;"",IF(MOD(VALUE(LEFT(A2524,1)),2)=1,IF(D2524="D",C2524,-C2524),IF(D2524="C",C2524,-C2524)),"")</f>
        <v/>
      </c>
    </row>
    <row r="2525" spans="1:5" x14ac:dyDescent="0.2">
      <c r="A2525" s="11" t="str">
        <f>IF('Anterior-TXT'!A2546&lt;&gt;"",LEFT('Anterior-TXT'!A2546,15),"")</f>
        <v/>
      </c>
      <c r="B2525" s="11" t="str">
        <f>IF('Anterior-TXT'!A2546&lt;&gt;"",RIGHT(LEFT('Anterior-TXT'!A2546,51),34),"")</f>
        <v/>
      </c>
      <c r="C2525" s="12" t="str">
        <f>IF('Anterior-TXT'!A2546&lt;&gt;"",VALUE(RIGHT(LEFT('Anterior-TXT'!A2546,75),23)),"")</f>
        <v/>
      </c>
      <c r="D2525" s="11" t="str">
        <f>IF('Anterior-TXT'!A2546&lt;&gt;"",RIGHT(LEFT('Anterior-TXT'!A2546,77),1),"")</f>
        <v/>
      </c>
      <c r="E2525" s="13" t="str">
        <f>IF('Anterior-TXT'!A2546&lt;&gt;"",IF(MOD(VALUE(LEFT(A2525,1)),2)=1,IF(D2525="D",C2525,-C2525),IF(D2525="C",C2525,-C2525)),"")</f>
        <v/>
      </c>
    </row>
    <row r="2526" spans="1:5" x14ac:dyDescent="0.2">
      <c r="A2526" s="11" t="str">
        <f>IF('Anterior-TXT'!A2547&lt;&gt;"",LEFT('Anterior-TXT'!A2547,15),"")</f>
        <v/>
      </c>
      <c r="B2526" s="11" t="str">
        <f>IF('Anterior-TXT'!A2547&lt;&gt;"",RIGHT(LEFT('Anterior-TXT'!A2547,51),34),"")</f>
        <v/>
      </c>
      <c r="C2526" s="12" t="str">
        <f>IF('Anterior-TXT'!A2547&lt;&gt;"",VALUE(RIGHT(LEFT('Anterior-TXT'!A2547,75),23)),"")</f>
        <v/>
      </c>
      <c r="D2526" s="11" t="str">
        <f>IF('Anterior-TXT'!A2547&lt;&gt;"",RIGHT(LEFT('Anterior-TXT'!A2547,77),1),"")</f>
        <v/>
      </c>
      <c r="E2526" s="13" t="str">
        <f>IF('Anterior-TXT'!A2547&lt;&gt;"",IF(MOD(VALUE(LEFT(A2526,1)),2)=1,IF(D2526="D",C2526,-C2526),IF(D2526="C",C2526,-C2526)),"")</f>
        <v/>
      </c>
    </row>
    <row r="2527" spans="1:5" x14ac:dyDescent="0.2">
      <c r="A2527" s="11" t="str">
        <f>IF('Anterior-TXT'!A2548&lt;&gt;"",LEFT('Anterior-TXT'!A2548,15),"")</f>
        <v/>
      </c>
      <c r="B2527" s="11" t="str">
        <f>IF('Anterior-TXT'!A2548&lt;&gt;"",RIGHT(LEFT('Anterior-TXT'!A2548,51),34),"")</f>
        <v/>
      </c>
      <c r="C2527" s="12" t="str">
        <f>IF('Anterior-TXT'!A2548&lt;&gt;"",VALUE(RIGHT(LEFT('Anterior-TXT'!A2548,75),23)),"")</f>
        <v/>
      </c>
      <c r="D2527" s="11" t="str">
        <f>IF('Anterior-TXT'!A2548&lt;&gt;"",RIGHT(LEFT('Anterior-TXT'!A2548,77),1),"")</f>
        <v/>
      </c>
      <c r="E2527" s="13" t="str">
        <f>IF('Anterior-TXT'!A2548&lt;&gt;"",IF(MOD(VALUE(LEFT(A2527,1)),2)=1,IF(D2527="D",C2527,-C2527),IF(D2527="C",C2527,-C2527)),"")</f>
        <v/>
      </c>
    </row>
    <row r="2528" spans="1:5" x14ac:dyDescent="0.2">
      <c r="A2528" s="11" t="str">
        <f>IF('Anterior-TXT'!A2549&lt;&gt;"",LEFT('Anterior-TXT'!A2549,15),"")</f>
        <v/>
      </c>
      <c r="B2528" s="11" t="str">
        <f>IF('Anterior-TXT'!A2549&lt;&gt;"",RIGHT(LEFT('Anterior-TXT'!A2549,51),34),"")</f>
        <v/>
      </c>
      <c r="C2528" s="12" t="str">
        <f>IF('Anterior-TXT'!A2549&lt;&gt;"",VALUE(RIGHT(LEFT('Anterior-TXT'!A2549,75),23)),"")</f>
        <v/>
      </c>
      <c r="D2528" s="11" t="str">
        <f>IF('Anterior-TXT'!A2549&lt;&gt;"",RIGHT(LEFT('Anterior-TXT'!A2549,77),1),"")</f>
        <v/>
      </c>
      <c r="E2528" s="13" t="str">
        <f>IF('Anterior-TXT'!A2549&lt;&gt;"",IF(MOD(VALUE(LEFT(A2528,1)),2)=1,IF(D2528="D",C2528,-C2528),IF(D2528="C",C2528,-C2528)),"")</f>
        <v/>
      </c>
    </row>
    <row r="2529" spans="1:5" x14ac:dyDescent="0.2">
      <c r="A2529" s="11" t="str">
        <f>IF('Anterior-TXT'!A2550&lt;&gt;"",LEFT('Anterior-TXT'!A2550,15),"")</f>
        <v/>
      </c>
      <c r="B2529" s="11" t="str">
        <f>IF('Anterior-TXT'!A2550&lt;&gt;"",RIGHT(LEFT('Anterior-TXT'!A2550,51),34),"")</f>
        <v/>
      </c>
      <c r="C2529" s="12" t="str">
        <f>IF('Anterior-TXT'!A2550&lt;&gt;"",VALUE(RIGHT(LEFT('Anterior-TXT'!A2550,75),23)),"")</f>
        <v/>
      </c>
      <c r="D2529" s="11" t="str">
        <f>IF('Anterior-TXT'!A2550&lt;&gt;"",RIGHT(LEFT('Anterior-TXT'!A2550,77),1),"")</f>
        <v/>
      </c>
      <c r="E2529" s="13" t="str">
        <f>IF('Anterior-TXT'!A2550&lt;&gt;"",IF(MOD(VALUE(LEFT(A2529,1)),2)=1,IF(D2529="D",C2529,-C2529),IF(D2529="C",C2529,-C2529)),"")</f>
        <v/>
      </c>
    </row>
    <row r="2530" spans="1:5" x14ac:dyDescent="0.2">
      <c r="A2530" s="11" t="str">
        <f>IF('Anterior-TXT'!A2551&lt;&gt;"",LEFT('Anterior-TXT'!A2551,15),"")</f>
        <v/>
      </c>
      <c r="B2530" s="11" t="str">
        <f>IF('Anterior-TXT'!A2551&lt;&gt;"",RIGHT(LEFT('Anterior-TXT'!A2551,51),34),"")</f>
        <v/>
      </c>
      <c r="C2530" s="12" t="str">
        <f>IF('Anterior-TXT'!A2551&lt;&gt;"",VALUE(RIGHT(LEFT('Anterior-TXT'!A2551,75),23)),"")</f>
        <v/>
      </c>
      <c r="D2530" s="11" t="str">
        <f>IF('Anterior-TXT'!A2551&lt;&gt;"",RIGHT(LEFT('Anterior-TXT'!A2551,77),1),"")</f>
        <v/>
      </c>
      <c r="E2530" s="13" t="str">
        <f>IF('Anterior-TXT'!A2551&lt;&gt;"",IF(MOD(VALUE(LEFT(A2530,1)),2)=1,IF(D2530="D",C2530,-C2530),IF(D2530="C",C2530,-C2530)),"")</f>
        <v/>
      </c>
    </row>
    <row r="2531" spans="1:5" x14ac:dyDescent="0.2">
      <c r="A2531" s="11" t="str">
        <f>IF('Anterior-TXT'!A2552&lt;&gt;"",LEFT('Anterior-TXT'!A2552,15),"")</f>
        <v/>
      </c>
      <c r="B2531" s="11" t="str">
        <f>IF('Anterior-TXT'!A2552&lt;&gt;"",RIGHT(LEFT('Anterior-TXT'!A2552,51),34),"")</f>
        <v/>
      </c>
      <c r="C2531" s="12" t="str">
        <f>IF('Anterior-TXT'!A2552&lt;&gt;"",VALUE(RIGHT(LEFT('Anterior-TXT'!A2552,75),23)),"")</f>
        <v/>
      </c>
      <c r="D2531" s="11" t="str">
        <f>IF('Anterior-TXT'!A2552&lt;&gt;"",RIGHT(LEFT('Anterior-TXT'!A2552,77),1),"")</f>
        <v/>
      </c>
      <c r="E2531" s="13" t="str">
        <f>IF('Anterior-TXT'!A2552&lt;&gt;"",IF(MOD(VALUE(LEFT(A2531,1)),2)=1,IF(D2531="D",C2531,-C2531),IF(D2531="C",C2531,-C2531)),"")</f>
        <v/>
      </c>
    </row>
    <row r="2532" spans="1:5" x14ac:dyDescent="0.2">
      <c r="A2532" s="11" t="str">
        <f>IF('Anterior-TXT'!A2553&lt;&gt;"",LEFT('Anterior-TXT'!A2553,15),"")</f>
        <v/>
      </c>
      <c r="B2532" s="11" t="str">
        <f>IF('Anterior-TXT'!A2553&lt;&gt;"",RIGHT(LEFT('Anterior-TXT'!A2553,51),34),"")</f>
        <v/>
      </c>
      <c r="C2532" s="12" t="str">
        <f>IF('Anterior-TXT'!A2553&lt;&gt;"",VALUE(RIGHT(LEFT('Anterior-TXT'!A2553,75),23)),"")</f>
        <v/>
      </c>
      <c r="D2532" s="11" t="str">
        <f>IF('Anterior-TXT'!A2553&lt;&gt;"",RIGHT(LEFT('Anterior-TXT'!A2553,77),1),"")</f>
        <v/>
      </c>
      <c r="E2532" s="13" t="str">
        <f>IF('Anterior-TXT'!A2553&lt;&gt;"",IF(MOD(VALUE(LEFT(A2532,1)),2)=1,IF(D2532="D",C2532,-C2532),IF(D2532="C",C2532,-C2532)),"")</f>
        <v/>
      </c>
    </row>
    <row r="2533" spans="1:5" x14ac:dyDescent="0.2">
      <c r="A2533" s="11" t="str">
        <f>IF('Anterior-TXT'!A2554&lt;&gt;"",LEFT('Anterior-TXT'!A2554,15),"")</f>
        <v/>
      </c>
      <c r="B2533" s="11" t="str">
        <f>IF('Anterior-TXT'!A2554&lt;&gt;"",RIGHT(LEFT('Anterior-TXT'!A2554,51),34),"")</f>
        <v/>
      </c>
      <c r="C2533" s="12" t="str">
        <f>IF('Anterior-TXT'!A2554&lt;&gt;"",VALUE(RIGHT(LEFT('Anterior-TXT'!A2554,75),23)),"")</f>
        <v/>
      </c>
      <c r="D2533" s="11" t="str">
        <f>IF('Anterior-TXT'!A2554&lt;&gt;"",RIGHT(LEFT('Anterior-TXT'!A2554,77),1),"")</f>
        <v/>
      </c>
      <c r="E2533" s="13" t="str">
        <f>IF('Anterior-TXT'!A2554&lt;&gt;"",IF(MOD(VALUE(LEFT(A2533,1)),2)=1,IF(D2533="D",C2533,-C2533),IF(D2533="C",C2533,-C2533)),"")</f>
        <v/>
      </c>
    </row>
    <row r="2534" spans="1:5" x14ac:dyDescent="0.2">
      <c r="A2534" s="11" t="str">
        <f>IF('Anterior-TXT'!A2555&lt;&gt;"",LEFT('Anterior-TXT'!A2555,15),"")</f>
        <v/>
      </c>
      <c r="B2534" s="11" t="str">
        <f>IF('Anterior-TXT'!A2555&lt;&gt;"",RIGHT(LEFT('Anterior-TXT'!A2555,51),34),"")</f>
        <v/>
      </c>
      <c r="C2534" s="12" t="str">
        <f>IF('Anterior-TXT'!A2555&lt;&gt;"",VALUE(RIGHT(LEFT('Anterior-TXT'!A2555,75),23)),"")</f>
        <v/>
      </c>
      <c r="D2534" s="11" t="str">
        <f>IF('Anterior-TXT'!A2555&lt;&gt;"",RIGHT(LEFT('Anterior-TXT'!A2555,77),1),"")</f>
        <v/>
      </c>
      <c r="E2534" s="13" t="str">
        <f>IF('Anterior-TXT'!A2555&lt;&gt;"",IF(MOD(VALUE(LEFT(A2534,1)),2)=1,IF(D2534="D",C2534,-C2534),IF(D2534="C",C2534,-C2534)),"")</f>
        <v/>
      </c>
    </row>
    <row r="2535" spans="1:5" x14ac:dyDescent="0.2">
      <c r="A2535" s="11" t="str">
        <f>IF('Anterior-TXT'!A2556&lt;&gt;"",LEFT('Anterior-TXT'!A2556,15),"")</f>
        <v/>
      </c>
      <c r="B2535" s="11" t="str">
        <f>IF('Anterior-TXT'!A2556&lt;&gt;"",RIGHT(LEFT('Anterior-TXT'!A2556,51),34),"")</f>
        <v/>
      </c>
      <c r="C2535" s="12" t="str">
        <f>IF('Anterior-TXT'!A2556&lt;&gt;"",VALUE(RIGHT(LEFT('Anterior-TXT'!A2556,75),23)),"")</f>
        <v/>
      </c>
      <c r="D2535" s="11" t="str">
        <f>IF('Anterior-TXT'!A2556&lt;&gt;"",RIGHT(LEFT('Anterior-TXT'!A2556,77),1),"")</f>
        <v/>
      </c>
      <c r="E2535" s="13" t="str">
        <f>IF('Anterior-TXT'!A2556&lt;&gt;"",IF(MOD(VALUE(LEFT(A2535,1)),2)=1,IF(D2535="D",C2535,-C2535),IF(D2535="C",C2535,-C2535)),"")</f>
        <v/>
      </c>
    </row>
    <row r="2536" spans="1:5" x14ac:dyDescent="0.2">
      <c r="A2536" s="11" t="str">
        <f>IF('Anterior-TXT'!A2557&lt;&gt;"",LEFT('Anterior-TXT'!A2557,15),"")</f>
        <v/>
      </c>
      <c r="B2536" s="11" t="str">
        <f>IF('Anterior-TXT'!A2557&lt;&gt;"",RIGHT(LEFT('Anterior-TXT'!A2557,51),34),"")</f>
        <v/>
      </c>
      <c r="C2536" s="12" t="str">
        <f>IF('Anterior-TXT'!A2557&lt;&gt;"",VALUE(RIGHT(LEFT('Anterior-TXT'!A2557,75),23)),"")</f>
        <v/>
      </c>
      <c r="D2536" s="11" t="str">
        <f>IF('Anterior-TXT'!A2557&lt;&gt;"",RIGHT(LEFT('Anterior-TXT'!A2557,77),1),"")</f>
        <v/>
      </c>
      <c r="E2536" s="13" t="str">
        <f>IF('Anterior-TXT'!A2557&lt;&gt;"",IF(MOD(VALUE(LEFT(A2536,1)),2)=1,IF(D2536="D",C2536,-C2536),IF(D2536="C",C2536,-C2536)),"")</f>
        <v/>
      </c>
    </row>
    <row r="2537" spans="1:5" x14ac:dyDescent="0.2">
      <c r="A2537" s="11" t="str">
        <f>IF('Anterior-TXT'!A2558&lt;&gt;"",LEFT('Anterior-TXT'!A2558,15),"")</f>
        <v/>
      </c>
      <c r="B2537" s="11" t="str">
        <f>IF('Anterior-TXT'!A2558&lt;&gt;"",RIGHT(LEFT('Anterior-TXT'!A2558,51),34),"")</f>
        <v/>
      </c>
      <c r="C2537" s="12" t="str">
        <f>IF('Anterior-TXT'!A2558&lt;&gt;"",VALUE(RIGHT(LEFT('Anterior-TXT'!A2558,75),23)),"")</f>
        <v/>
      </c>
      <c r="D2537" s="11" t="str">
        <f>IF('Anterior-TXT'!A2558&lt;&gt;"",RIGHT(LEFT('Anterior-TXT'!A2558,77),1),"")</f>
        <v/>
      </c>
      <c r="E2537" s="13" t="str">
        <f>IF('Anterior-TXT'!A2558&lt;&gt;"",IF(MOD(VALUE(LEFT(A2537,1)),2)=1,IF(D2537="D",C2537,-C2537),IF(D2537="C",C2537,-C2537)),"")</f>
        <v/>
      </c>
    </row>
    <row r="2538" spans="1:5" x14ac:dyDescent="0.2">
      <c r="A2538" s="11" t="str">
        <f>IF('Anterior-TXT'!A2559&lt;&gt;"",LEFT('Anterior-TXT'!A2559,15),"")</f>
        <v/>
      </c>
      <c r="B2538" s="11" t="str">
        <f>IF('Anterior-TXT'!A2559&lt;&gt;"",RIGHT(LEFT('Anterior-TXT'!A2559,51),34),"")</f>
        <v/>
      </c>
      <c r="C2538" s="12" t="str">
        <f>IF('Anterior-TXT'!A2559&lt;&gt;"",VALUE(RIGHT(LEFT('Anterior-TXT'!A2559,75),23)),"")</f>
        <v/>
      </c>
      <c r="D2538" s="11" t="str">
        <f>IF('Anterior-TXT'!A2559&lt;&gt;"",RIGHT(LEFT('Anterior-TXT'!A2559,77),1),"")</f>
        <v/>
      </c>
      <c r="E2538" s="13" t="str">
        <f>IF('Anterior-TXT'!A2559&lt;&gt;"",IF(MOD(VALUE(LEFT(A2538,1)),2)=1,IF(D2538="D",C2538,-C2538),IF(D2538="C",C2538,-C2538)),"")</f>
        <v/>
      </c>
    </row>
    <row r="2539" spans="1:5" x14ac:dyDescent="0.2">
      <c r="A2539" s="11" t="str">
        <f>IF('Anterior-TXT'!A2560&lt;&gt;"",LEFT('Anterior-TXT'!A2560,15),"")</f>
        <v/>
      </c>
      <c r="B2539" s="11" t="str">
        <f>IF('Anterior-TXT'!A2560&lt;&gt;"",RIGHT(LEFT('Anterior-TXT'!A2560,51),34),"")</f>
        <v/>
      </c>
      <c r="C2539" s="12" t="str">
        <f>IF('Anterior-TXT'!A2560&lt;&gt;"",VALUE(RIGHT(LEFT('Anterior-TXT'!A2560,75),23)),"")</f>
        <v/>
      </c>
      <c r="D2539" s="11" t="str">
        <f>IF('Anterior-TXT'!A2560&lt;&gt;"",RIGHT(LEFT('Anterior-TXT'!A2560,77),1),"")</f>
        <v/>
      </c>
      <c r="E2539" s="13" t="str">
        <f>IF('Anterior-TXT'!A2560&lt;&gt;"",IF(MOD(VALUE(LEFT(A2539,1)),2)=1,IF(D2539="D",C2539,-C2539),IF(D2539="C",C2539,-C2539)),"")</f>
        <v/>
      </c>
    </row>
    <row r="2540" spans="1:5" x14ac:dyDescent="0.2">
      <c r="A2540" s="11" t="str">
        <f>IF('Anterior-TXT'!A2561&lt;&gt;"",LEFT('Anterior-TXT'!A2561,15),"")</f>
        <v/>
      </c>
      <c r="B2540" s="11" t="str">
        <f>IF('Anterior-TXT'!A2561&lt;&gt;"",RIGHT(LEFT('Anterior-TXT'!A2561,51),34),"")</f>
        <v/>
      </c>
      <c r="C2540" s="12" t="str">
        <f>IF('Anterior-TXT'!A2561&lt;&gt;"",VALUE(RIGHT(LEFT('Anterior-TXT'!A2561,75),23)),"")</f>
        <v/>
      </c>
      <c r="D2540" s="11" t="str">
        <f>IF('Anterior-TXT'!A2561&lt;&gt;"",RIGHT(LEFT('Anterior-TXT'!A2561,77),1),"")</f>
        <v/>
      </c>
      <c r="E2540" s="13" t="str">
        <f>IF('Anterior-TXT'!A2561&lt;&gt;"",IF(MOD(VALUE(LEFT(A2540,1)),2)=1,IF(D2540="D",C2540,-C2540),IF(D2540="C",C2540,-C2540)),"")</f>
        <v/>
      </c>
    </row>
    <row r="2541" spans="1:5" x14ac:dyDescent="0.2">
      <c r="A2541" s="11" t="str">
        <f>IF('Anterior-TXT'!A2562&lt;&gt;"",LEFT('Anterior-TXT'!A2562,15),"")</f>
        <v/>
      </c>
      <c r="B2541" s="11" t="str">
        <f>IF('Anterior-TXT'!A2562&lt;&gt;"",RIGHT(LEFT('Anterior-TXT'!A2562,51),34),"")</f>
        <v/>
      </c>
      <c r="C2541" s="12" t="str">
        <f>IF('Anterior-TXT'!A2562&lt;&gt;"",VALUE(RIGHT(LEFT('Anterior-TXT'!A2562,75),23)),"")</f>
        <v/>
      </c>
      <c r="D2541" s="11" t="str">
        <f>IF('Anterior-TXT'!A2562&lt;&gt;"",RIGHT(LEFT('Anterior-TXT'!A2562,77),1),"")</f>
        <v/>
      </c>
      <c r="E2541" s="13" t="str">
        <f>IF('Anterior-TXT'!A2562&lt;&gt;"",IF(MOD(VALUE(LEFT(A2541,1)),2)=1,IF(D2541="D",C2541,-C2541),IF(D2541="C",C2541,-C2541)),"")</f>
        <v/>
      </c>
    </row>
    <row r="2542" spans="1:5" x14ac:dyDescent="0.2">
      <c r="A2542" s="11" t="str">
        <f>IF('Anterior-TXT'!A2563&lt;&gt;"",LEFT('Anterior-TXT'!A2563,15),"")</f>
        <v/>
      </c>
      <c r="B2542" s="11" t="str">
        <f>IF('Anterior-TXT'!A2563&lt;&gt;"",RIGHT(LEFT('Anterior-TXT'!A2563,51),34),"")</f>
        <v/>
      </c>
      <c r="C2542" s="12" t="str">
        <f>IF('Anterior-TXT'!A2563&lt;&gt;"",VALUE(RIGHT(LEFT('Anterior-TXT'!A2563,75),23)),"")</f>
        <v/>
      </c>
      <c r="D2542" s="11" t="str">
        <f>IF('Anterior-TXT'!A2563&lt;&gt;"",RIGHT(LEFT('Anterior-TXT'!A2563,77),1),"")</f>
        <v/>
      </c>
      <c r="E2542" s="13" t="str">
        <f>IF('Anterior-TXT'!A2563&lt;&gt;"",IF(MOD(VALUE(LEFT(A2542,1)),2)=1,IF(D2542="D",C2542,-C2542),IF(D2542="C",C2542,-C2542)),"")</f>
        <v/>
      </c>
    </row>
    <row r="2543" spans="1:5" x14ac:dyDescent="0.2">
      <c r="A2543" s="11" t="str">
        <f>IF('Anterior-TXT'!A2564&lt;&gt;"",LEFT('Anterior-TXT'!A2564,15),"")</f>
        <v/>
      </c>
      <c r="B2543" s="11" t="str">
        <f>IF('Anterior-TXT'!A2564&lt;&gt;"",RIGHT(LEFT('Anterior-TXT'!A2564,51),34),"")</f>
        <v/>
      </c>
      <c r="C2543" s="12" t="str">
        <f>IF('Anterior-TXT'!A2564&lt;&gt;"",VALUE(RIGHT(LEFT('Anterior-TXT'!A2564,75),23)),"")</f>
        <v/>
      </c>
      <c r="D2543" s="11" t="str">
        <f>IF('Anterior-TXT'!A2564&lt;&gt;"",RIGHT(LEFT('Anterior-TXT'!A2564,77),1),"")</f>
        <v/>
      </c>
      <c r="E2543" s="13" t="str">
        <f>IF('Anterior-TXT'!A2564&lt;&gt;"",IF(MOD(VALUE(LEFT(A2543,1)),2)=1,IF(D2543="D",C2543,-C2543),IF(D2543="C",C2543,-C2543)),"")</f>
        <v/>
      </c>
    </row>
    <row r="2544" spans="1:5" x14ac:dyDescent="0.2">
      <c r="A2544" s="11" t="str">
        <f>IF('Anterior-TXT'!A2565&lt;&gt;"",LEFT('Anterior-TXT'!A2565,15),"")</f>
        <v/>
      </c>
      <c r="B2544" s="11" t="str">
        <f>IF('Anterior-TXT'!A2565&lt;&gt;"",RIGHT(LEFT('Anterior-TXT'!A2565,51),34),"")</f>
        <v/>
      </c>
      <c r="C2544" s="12" t="str">
        <f>IF('Anterior-TXT'!A2565&lt;&gt;"",VALUE(RIGHT(LEFT('Anterior-TXT'!A2565,75),23)),"")</f>
        <v/>
      </c>
      <c r="D2544" s="11" t="str">
        <f>IF('Anterior-TXT'!A2565&lt;&gt;"",RIGHT(LEFT('Anterior-TXT'!A2565,77),1),"")</f>
        <v/>
      </c>
      <c r="E2544" s="13" t="str">
        <f>IF('Anterior-TXT'!A2565&lt;&gt;"",IF(MOD(VALUE(LEFT(A2544,1)),2)=1,IF(D2544="D",C2544,-C2544),IF(D2544="C",C2544,-C2544)),"")</f>
        <v/>
      </c>
    </row>
    <row r="2545" spans="1:5" x14ac:dyDescent="0.2">
      <c r="A2545" s="11" t="str">
        <f>IF('Anterior-TXT'!A2566&lt;&gt;"",LEFT('Anterior-TXT'!A2566,15),"")</f>
        <v/>
      </c>
      <c r="B2545" s="11" t="str">
        <f>IF('Anterior-TXT'!A2566&lt;&gt;"",RIGHT(LEFT('Anterior-TXT'!A2566,51),34),"")</f>
        <v/>
      </c>
      <c r="C2545" s="12" t="str">
        <f>IF('Anterior-TXT'!A2566&lt;&gt;"",VALUE(RIGHT(LEFT('Anterior-TXT'!A2566,75),23)),"")</f>
        <v/>
      </c>
      <c r="D2545" s="11" t="str">
        <f>IF('Anterior-TXT'!A2566&lt;&gt;"",RIGHT(LEFT('Anterior-TXT'!A2566,77),1),"")</f>
        <v/>
      </c>
      <c r="E2545" s="13" t="str">
        <f>IF('Anterior-TXT'!A2566&lt;&gt;"",IF(MOD(VALUE(LEFT(A2545,1)),2)=1,IF(D2545="D",C2545,-C2545),IF(D2545="C",C2545,-C2545)),"")</f>
        <v/>
      </c>
    </row>
    <row r="2546" spans="1:5" x14ac:dyDescent="0.2">
      <c r="A2546" s="11" t="str">
        <f>IF('Anterior-TXT'!A2567&lt;&gt;"",LEFT('Anterior-TXT'!A2567,15),"")</f>
        <v/>
      </c>
      <c r="B2546" s="11" t="str">
        <f>IF('Anterior-TXT'!A2567&lt;&gt;"",RIGHT(LEFT('Anterior-TXT'!A2567,51),34),"")</f>
        <v/>
      </c>
      <c r="C2546" s="12" t="str">
        <f>IF('Anterior-TXT'!A2567&lt;&gt;"",VALUE(RIGHT(LEFT('Anterior-TXT'!A2567,75),23)),"")</f>
        <v/>
      </c>
      <c r="D2546" s="11" t="str">
        <f>IF('Anterior-TXT'!A2567&lt;&gt;"",RIGHT(LEFT('Anterior-TXT'!A2567,77),1),"")</f>
        <v/>
      </c>
      <c r="E2546" s="13" t="str">
        <f>IF('Anterior-TXT'!A2567&lt;&gt;"",IF(MOD(VALUE(LEFT(A2546,1)),2)=1,IF(D2546="D",C2546,-C2546),IF(D2546="C",C2546,-C2546)),"")</f>
        <v/>
      </c>
    </row>
    <row r="2547" spans="1:5" x14ac:dyDescent="0.2">
      <c r="A2547" s="11" t="str">
        <f>IF('Anterior-TXT'!A2568&lt;&gt;"",LEFT('Anterior-TXT'!A2568,15),"")</f>
        <v/>
      </c>
      <c r="B2547" s="11" t="str">
        <f>IF('Anterior-TXT'!A2568&lt;&gt;"",RIGHT(LEFT('Anterior-TXT'!A2568,51),34),"")</f>
        <v/>
      </c>
      <c r="C2547" s="12" t="str">
        <f>IF('Anterior-TXT'!A2568&lt;&gt;"",VALUE(RIGHT(LEFT('Anterior-TXT'!A2568,75),23)),"")</f>
        <v/>
      </c>
      <c r="D2547" s="11" t="str">
        <f>IF('Anterior-TXT'!A2568&lt;&gt;"",RIGHT(LEFT('Anterior-TXT'!A2568,77),1),"")</f>
        <v/>
      </c>
      <c r="E2547" s="13" t="str">
        <f>IF('Anterior-TXT'!A2568&lt;&gt;"",IF(MOD(VALUE(LEFT(A2547,1)),2)=1,IF(D2547="D",C2547,-C2547),IF(D2547="C",C2547,-C2547)),"")</f>
        <v/>
      </c>
    </row>
    <row r="2548" spans="1:5" x14ac:dyDescent="0.2">
      <c r="A2548" s="11" t="str">
        <f>IF('Anterior-TXT'!A2569&lt;&gt;"",LEFT('Anterior-TXT'!A2569,15),"")</f>
        <v/>
      </c>
      <c r="B2548" s="11" t="str">
        <f>IF('Anterior-TXT'!A2569&lt;&gt;"",RIGHT(LEFT('Anterior-TXT'!A2569,51),34),"")</f>
        <v/>
      </c>
      <c r="C2548" s="12" t="str">
        <f>IF('Anterior-TXT'!A2569&lt;&gt;"",VALUE(RIGHT(LEFT('Anterior-TXT'!A2569,75),23)),"")</f>
        <v/>
      </c>
      <c r="D2548" s="11" t="str">
        <f>IF('Anterior-TXT'!A2569&lt;&gt;"",RIGHT(LEFT('Anterior-TXT'!A2569,77),1),"")</f>
        <v/>
      </c>
      <c r="E2548" s="13" t="str">
        <f>IF('Anterior-TXT'!A2569&lt;&gt;"",IF(MOD(VALUE(LEFT(A2548,1)),2)=1,IF(D2548="D",C2548,-C2548),IF(D2548="C",C2548,-C2548)),"")</f>
        <v/>
      </c>
    </row>
    <row r="2549" spans="1:5" x14ac:dyDescent="0.2">
      <c r="A2549" s="11" t="str">
        <f>IF('Anterior-TXT'!A2570&lt;&gt;"",LEFT('Anterior-TXT'!A2570,15),"")</f>
        <v/>
      </c>
      <c r="B2549" s="11" t="str">
        <f>IF('Anterior-TXT'!A2570&lt;&gt;"",RIGHT(LEFT('Anterior-TXT'!A2570,51),34),"")</f>
        <v/>
      </c>
      <c r="C2549" s="12" t="str">
        <f>IF('Anterior-TXT'!A2570&lt;&gt;"",VALUE(RIGHT(LEFT('Anterior-TXT'!A2570,75),23)),"")</f>
        <v/>
      </c>
      <c r="D2549" s="11" t="str">
        <f>IF('Anterior-TXT'!A2570&lt;&gt;"",RIGHT(LEFT('Anterior-TXT'!A2570,77),1),"")</f>
        <v/>
      </c>
      <c r="E2549" s="13" t="str">
        <f>IF('Anterior-TXT'!A2570&lt;&gt;"",IF(MOD(VALUE(LEFT(A2549,1)),2)=1,IF(D2549="D",C2549,-C2549),IF(D2549="C",C2549,-C2549)),"")</f>
        <v/>
      </c>
    </row>
    <row r="2550" spans="1:5" x14ac:dyDescent="0.2">
      <c r="A2550" s="11" t="str">
        <f>IF('Anterior-TXT'!A2571&lt;&gt;"",LEFT('Anterior-TXT'!A2571,15),"")</f>
        <v/>
      </c>
      <c r="B2550" s="11" t="str">
        <f>IF('Anterior-TXT'!A2571&lt;&gt;"",RIGHT(LEFT('Anterior-TXT'!A2571,51),34),"")</f>
        <v/>
      </c>
      <c r="C2550" s="12" t="str">
        <f>IF('Anterior-TXT'!A2571&lt;&gt;"",VALUE(RIGHT(LEFT('Anterior-TXT'!A2571,75),23)),"")</f>
        <v/>
      </c>
      <c r="D2550" s="11" t="str">
        <f>IF('Anterior-TXT'!A2571&lt;&gt;"",RIGHT(LEFT('Anterior-TXT'!A2571,77),1),"")</f>
        <v/>
      </c>
      <c r="E2550" s="13" t="str">
        <f>IF('Anterior-TXT'!A2571&lt;&gt;"",IF(MOD(VALUE(LEFT(A2550,1)),2)=1,IF(D2550="D",C2550,-C2550),IF(D2550="C",C2550,-C2550)),"")</f>
        <v/>
      </c>
    </row>
    <row r="2551" spans="1:5" x14ac:dyDescent="0.2">
      <c r="A2551" s="11" t="str">
        <f>IF('Anterior-TXT'!A2572&lt;&gt;"",LEFT('Anterior-TXT'!A2572,15),"")</f>
        <v/>
      </c>
      <c r="B2551" s="11" t="str">
        <f>IF('Anterior-TXT'!A2572&lt;&gt;"",RIGHT(LEFT('Anterior-TXT'!A2572,51),34),"")</f>
        <v/>
      </c>
      <c r="C2551" s="12" t="str">
        <f>IF('Anterior-TXT'!A2572&lt;&gt;"",VALUE(RIGHT(LEFT('Anterior-TXT'!A2572,75),23)),"")</f>
        <v/>
      </c>
      <c r="D2551" s="11" t="str">
        <f>IF('Anterior-TXT'!A2572&lt;&gt;"",RIGHT(LEFT('Anterior-TXT'!A2572,77),1),"")</f>
        <v/>
      </c>
      <c r="E2551" s="13" t="str">
        <f>IF('Anterior-TXT'!A2572&lt;&gt;"",IF(MOD(VALUE(LEFT(A2551,1)),2)=1,IF(D2551="D",C2551,-C2551),IF(D2551="C",C2551,-C2551)),"")</f>
        <v/>
      </c>
    </row>
    <row r="2552" spans="1:5" x14ac:dyDescent="0.2">
      <c r="A2552" s="11" t="str">
        <f>IF('Anterior-TXT'!A2573&lt;&gt;"",LEFT('Anterior-TXT'!A2573,15),"")</f>
        <v/>
      </c>
      <c r="B2552" s="11" t="str">
        <f>IF('Anterior-TXT'!A2573&lt;&gt;"",RIGHT(LEFT('Anterior-TXT'!A2573,51),34),"")</f>
        <v/>
      </c>
      <c r="C2552" s="12" t="str">
        <f>IF('Anterior-TXT'!A2573&lt;&gt;"",VALUE(RIGHT(LEFT('Anterior-TXT'!A2573,75),23)),"")</f>
        <v/>
      </c>
      <c r="D2552" s="11" t="str">
        <f>IF('Anterior-TXT'!A2573&lt;&gt;"",RIGHT(LEFT('Anterior-TXT'!A2573,77),1),"")</f>
        <v/>
      </c>
      <c r="E2552" s="13" t="str">
        <f>IF('Anterior-TXT'!A2573&lt;&gt;"",IF(MOD(VALUE(LEFT(A2552,1)),2)=1,IF(D2552="D",C2552,-C2552),IF(D2552="C",C2552,-C2552)),"")</f>
        <v/>
      </c>
    </row>
    <row r="2553" spans="1:5" x14ac:dyDescent="0.2">
      <c r="A2553" s="11" t="str">
        <f>IF('Anterior-TXT'!A2574&lt;&gt;"",LEFT('Anterior-TXT'!A2574,15),"")</f>
        <v/>
      </c>
      <c r="B2553" s="11" t="str">
        <f>IF('Anterior-TXT'!A2574&lt;&gt;"",RIGHT(LEFT('Anterior-TXT'!A2574,51),34),"")</f>
        <v/>
      </c>
      <c r="C2553" s="12" t="str">
        <f>IF('Anterior-TXT'!A2574&lt;&gt;"",VALUE(RIGHT(LEFT('Anterior-TXT'!A2574,75),23)),"")</f>
        <v/>
      </c>
      <c r="D2553" s="11" t="str">
        <f>IF('Anterior-TXT'!A2574&lt;&gt;"",RIGHT(LEFT('Anterior-TXT'!A2574,77),1),"")</f>
        <v/>
      </c>
      <c r="E2553" s="13" t="str">
        <f>IF('Anterior-TXT'!A2574&lt;&gt;"",IF(MOD(VALUE(LEFT(A2553,1)),2)=1,IF(D2553="D",C2553,-C2553),IF(D2553="C",C2553,-C2553)),"")</f>
        <v/>
      </c>
    </row>
    <row r="2554" spans="1:5" x14ac:dyDescent="0.2">
      <c r="A2554" s="11" t="str">
        <f>IF('Anterior-TXT'!A2575&lt;&gt;"",LEFT('Anterior-TXT'!A2575,15),"")</f>
        <v/>
      </c>
      <c r="B2554" s="11" t="str">
        <f>IF('Anterior-TXT'!A2575&lt;&gt;"",RIGHT(LEFT('Anterior-TXT'!A2575,51),34),"")</f>
        <v/>
      </c>
      <c r="C2554" s="12" t="str">
        <f>IF('Anterior-TXT'!A2575&lt;&gt;"",VALUE(RIGHT(LEFT('Anterior-TXT'!A2575,75),23)),"")</f>
        <v/>
      </c>
      <c r="D2554" s="11" t="str">
        <f>IF('Anterior-TXT'!A2575&lt;&gt;"",RIGHT(LEFT('Anterior-TXT'!A2575,77),1),"")</f>
        <v/>
      </c>
      <c r="E2554" s="13" t="str">
        <f>IF('Anterior-TXT'!A2575&lt;&gt;"",IF(MOD(VALUE(LEFT(A2554,1)),2)=1,IF(D2554="D",C2554,-C2554),IF(D2554="C",C2554,-C2554)),"")</f>
        <v/>
      </c>
    </row>
    <row r="2555" spans="1:5" x14ac:dyDescent="0.2">
      <c r="A2555" s="11" t="str">
        <f>IF('Anterior-TXT'!A2576&lt;&gt;"",LEFT('Anterior-TXT'!A2576,15),"")</f>
        <v/>
      </c>
      <c r="B2555" s="11" t="str">
        <f>IF('Anterior-TXT'!A2576&lt;&gt;"",RIGHT(LEFT('Anterior-TXT'!A2576,51),34),"")</f>
        <v/>
      </c>
      <c r="C2555" s="12" t="str">
        <f>IF('Anterior-TXT'!A2576&lt;&gt;"",VALUE(RIGHT(LEFT('Anterior-TXT'!A2576,75),23)),"")</f>
        <v/>
      </c>
      <c r="D2555" s="11" t="str">
        <f>IF('Anterior-TXT'!A2576&lt;&gt;"",RIGHT(LEFT('Anterior-TXT'!A2576,77),1),"")</f>
        <v/>
      </c>
      <c r="E2555" s="13" t="str">
        <f>IF('Anterior-TXT'!A2576&lt;&gt;"",IF(MOD(VALUE(LEFT(A2555,1)),2)=1,IF(D2555="D",C2555,-C2555),IF(D2555="C",C2555,-C2555)),"")</f>
        <v/>
      </c>
    </row>
    <row r="2556" spans="1:5" x14ac:dyDescent="0.2">
      <c r="A2556" s="11" t="str">
        <f>IF('Anterior-TXT'!A2577&lt;&gt;"",LEFT('Anterior-TXT'!A2577,15),"")</f>
        <v/>
      </c>
      <c r="B2556" s="11" t="str">
        <f>IF('Anterior-TXT'!A2577&lt;&gt;"",RIGHT(LEFT('Anterior-TXT'!A2577,51),34),"")</f>
        <v/>
      </c>
      <c r="C2556" s="12" t="str">
        <f>IF('Anterior-TXT'!A2577&lt;&gt;"",VALUE(RIGHT(LEFT('Anterior-TXT'!A2577,75),23)),"")</f>
        <v/>
      </c>
      <c r="D2556" s="11" t="str">
        <f>IF('Anterior-TXT'!A2577&lt;&gt;"",RIGHT(LEFT('Anterior-TXT'!A2577,77),1),"")</f>
        <v/>
      </c>
      <c r="E2556" s="13" t="str">
        <f>IF('Anterior-TXT'!A2577&lt;&gt;"",IF(MOD(VALUE(LEFT(A2556,1)),2)=1,IF(D2556="D",C2556,-C2556),IF(D2556="C",C2556,-C2556)),"")</f>
        <v/>
      </c>
    </row>
    <row r="2557" spans="1:5" x14ac:dyDescent="0.2">
      <c r="A2557" s="11" t="str">
        <f>IF('Anterior-TXT'!A2578&lt;&gt;"",LEFT('Anterior-TXT'!A2578,15),"")</f>
        <v/>
      </c>
      <c r="B2557" s="11" t="str">
        <f>IF('Anterior-TXT'!A2578&lt;&gt;"",RIGHT(LEFT('Anterior-TXT'!A2578,51),34),"")</f>
        <v/>
      </c>
      <c r="C2557" s="12" t="str">
        <f>IF('Anterior-TXT'!A2578&lt;&gt;"",VALUE(RIGHT(LEFT('Anterior-TXT'!A2578,75),23)),"")</f>
        <v/>
      </c>
      <c r="D2557" s="11" t="str">
        <f>IF('Anterior-TXT'!A2578&lt;&gt;"",RIGHT(LEFT('Anterior-TXT'!A2578,77),1),"")</f>
        <v/>
      </c>
      <c r="E2557" s="13" t="str">
        <f>IF('Anterior-TXT'!A2578&lt;&gt;"",IF(MOD(VALUE(LEFT(A2557,1)),2)=1,IF(D2557="D",C2557,-C2557),IF(D2557="C",C2557,-C2557)),"")</f>
        <v/>
      </c>
    </row>
    <row r="2558" spans="1:5" x14ac:dyDescent="0.2">
      <c r="A2558" s="11" t="str">
        <f>IF('Anterior-TXT'!A2579&lt;&gt;"",LEFT('Anterior-TXT'!A2579,15),"")</f>
        <v/>
      </c>
      <c r="B2558" s="11" t="str">
        <f>IF('Anterior-TXT'!A2579&lt;&gt;"",RIGHT(LEFT('Anterior-TXT'!A2579,51),34),"")</f>
        <v/>
      </c>
      <c r="C2558" s="12" t="str">
        <f>IF('Anterior-TXT'!A2579&lt;&gt;"",VALUE(RIGHT(LEFT('Anterior-TXT'!A2579,75),23)),"")</f>
        <v/>
      </c>
      <c r="D2558" s="11" t="str">
        <f>IF('Anterior-TXT'!A2579&lt;&gt;"",RIGHT(LEFT('Anterior-TXT'!A2579,77),1),"")</f>
        <v/>
      </c>
      <c r="E2558" s="13" t="str">
        <f>IF('Anterior-TXT'!A2579&lt;&gt;"",IF(MOD(VALUE(LEFT(A2558,1)),2)=1,IF(D2558="D",C2558,-C2558),IF(D2558="C",C2558,-C2558)),"")</f>
        <v/>
      </c>
    </row>
    <row r="2559" spans="1:5" x14ac:dyDescent="0.2">
      <c r="A2559" s="11" t="str">
        <f>IF('Anterior-TXT'!A2580&lt;&gt;"",LEFT('Anterior-TXT'!A2580,15),"")</f>
        <v/>
      </c>
      <c r="B2559" s="11" t="str">
        <f>IF('Anterior-TXT'!A2580&lt;&gt;"",RIGHT(LEFT('Anterior-TXT'!A2580,51),34),"")</f>
        <v/>
      </c>
      <c r="C2559" s="12" t="str">
        <f>IF('Anterior-TXT'!A2580&lt;&gt;"",VALUE(RIGHT(LEFT('Anterior-TXT'!A2580,75),23)),"")</f>
        <v/>
      </c>
      <c r="D2559" s="11" t="str">
        <f>IF('Anterior-TXT'!A2580&lt;&gt;"",RIGHT(LEFT('Anterior-TXT'!A2580,77),1),"")</f>
        <v/>
      </c>
      <c r="E2559" s="13" t="str">
        <f>IF('Anterior-TXT'!A2580&lt;&gt;"",IF(MOD(VALUE(LEFT(A2559,1)),2)=1,IF(D2559="D",C2559,-C2559),IF(D2559="C",C2559,-C2559)),"")</f>
        <v/>
      </c>
    </row>
    <row r="2560" spans="1:5" x14ac:dyDescent="0.2">
      <c r="A2560" s="11" t="str">
        <f>IF('Anterior-TXT'!A2581&lt;&gt;"",LEFT('Anterior-TXT'!A2581,15),"")</f>
        <v/>
      </c>
      <c r="B2560" s="11" t="str">
        <f>IF('Anterior-TXT'!A2581&lt;&gt;"",RIGHT(LEFT('Anterior-TXT'!A2581,51),34),"")</f>
        <v/>
      </c>
      <c r="C2560" s="12" t="str">
        <f>IF('Anterior-TXT'!A2581&lt;&gt;"",VALUE(RIGHT(LEFT('Anterior-TXT'!A2581,75),23)),"")</f>
        <v/>
      </c>
      <c r="D2560" s="11" t="str">
        <f>IF('Anterior-TXT'!A2581&lt;&gt;"",RIGHT(LEFT('Anterior-TXT'!A2581,77),1),"")</f>
        <v/>
      </c>
      <c r="E2560" s="13" t="str">
        <f>IF('Anterior-TXT'!A2581&lt;&gt;"",IF(MOD(VALUE(LEFT(A2560,1)),2)=1,IF(D2560="D",C2560,-C2560),IF(D2560="C",C2560,-C2560)),"")</f>
        <v/>
      </c>
    </row>
    <row r="2561" spans="1:5" x14ac:dyDescent="0.2">
      <c r="A2561" s="11" t="str">
        <f>IF('Anterior-TXT'!A2582&lt;&gt;"",LEFT('Anterior-TXT'!A2582,15),"")</f>
        <v/>
      </c>
      <c r="B2561" s="11" t="str">
        <f>IF('Anterior-TXT'!A2582&lt;&gt;"",RIGHT(LEFT('Anterior-TXT'!A2582,51),34),"")</f>
        <v/>
      </c>
      <c r="C2561" s="12" t="str">
        <f>IF('Anterior-TXT'!A2582&lt;&gt;"",VALUE(RIGHT(LEFT('Anterior-TXT'!A2582,75),23)),"")</f>
        <v/>
      </c>
      <c r="D2561" s="11" t="str">
        <f>IF('Anterior-TXT'!A2582&lt;&gt;"",RIGHT(LEFT('Anterior-TXT'!A2582,77),1),"")</f>
        <v/>
      </c>
      <c r="E2561" s="13" t="str">
        <f>IF('Anterior-TXT'!A2582&lt;&gt;"",IF(MOD(VALUE(LEFT(A2561,1)),2)=1,IF(D2561="D",C2561,-C2561),IF(D2561="C",C2561,-C2561)),"")</f>
        <v/>
      </c>
    </row>
    <row r="2562" spans="1:5" x14ac:dyDescent="0.2">
      <c r="A2562" s="11" t="str">
        <f>IF('Anterior-TXT'!A2583&lt;&gt;"",LEFT('Anterior-TXT'!A2583,15),"")</f>
        <v/>
      </c>
      <c r="B2562" s="11" t="str">
        <f>IF('Anterior-TXT'!A2583&lt;&gt;"",RIGHT(LEFT('Anterior-TXT'!A2583,51),34),"")</f>
        <v/>
      </c>
      <c r="C2562" s="12" t="str">
        <f>IF('Anterior-TXT'!A2583&lt;&gt;"",VALUE(RIGHT(LEFT('Anterior-TXT'!A2583,75),23)),"")</f>
        <v/>
      </c>
      <c r="D2562" s="11" t="str">
        <f>IF('Anterior-TXT'!A2583&lt;&gt;"",RIGHT(LEFT('Anterior-TXT'!A2583,77),1),"")</f>
        <v/>
      </c>
      <c r="E2562" s="13" t="str">
        <f>IF('Anterior-TXT'!A2583&lt;&gt;"",IF(MOD(VALUE(LEFT(A2562,1)),2)=1,IF(D2562="D",C2562,-C2562),IF(D2562="C",C2562,-C2562)),"")</f>
        <v/>
      </c>
    </row>
    <row r="2563" spans="1:5" x14ac:dyDescent="0.2">
      <c r="A2563" s="11" t="str">
        <f>IF('Anterior-TXT'!A2584&lt;&gt;"",LEFT('Anterior-TXT'!A2584,15),"")</f>
        <v/>
      </c>
      <c r="B2563" s="11" t="str">
        <f>IF('Anterior-TXT'!A2584&lt;&gt;"",RIGHT(LEFT('Anterior-TXT'!A2584,51),34),"")</f>
        <v/>
      </c>
      <c r="C2563" s="12" t="str">
        <f>IF('Anterior-TXT'!A2584&lt;&gt;"",VALUE(RIGHT(LEFT('Anterior-TXT'!A2584,75),23)),"")</f>
        <v/>
      </c>
      <c r="D2563" s="11" t="str">
        <f>IF('Anterior-TXT'!A2584&lt;&gt;"",RIGHT(LEFT('Anterior-TXT'!A2584,77),1),"")</f>
        <v/>
      </c>
      <c r="E2563" s="13" t="str">
        <f>IF('Anterior-TXT'!A2584&lt;&gt;"",IF(MOD(VALUE(LEFT(A2563,1)),2)=1,IF(D2563="D",C2563,-C2563),IF(D2563="C",C2563,-C2563)),"")</f>
        <v/>
      </c>
    </row>
    <row r="2564" spans="1:5" x14ac:dyDescent="0.2">
      <c r="A2564" s="11" t="str">
        <f>IF('Anterior-TXT'!A2585&lt;&gt;"",LEFT('Anterior-TXT'!A2585,15),"")</f>
        <v/>
      </c>
      <c r="B2564" s="11" t="str">
        <f>IF('Anterior-TXT'!A2585&lt;&gt;"",RIGHT(LEFT('Anterior-TXT'!A2585,51),34),"")</f>
        <v/>
      </c>
      <c r="C2564" s="12" t="str">
        <f>IF('Anterior-TXT'!A2585&lt;&gt;"",VALUE(RIGHT(LEFT('Anterior-TXT'!A2585,75),23)),"")</f>
        <v/>
      </c>
      <c r="D2564" s="11" t="str">
        <f>IF('Anterior-TXT'!A2585&lt;&gt;"",RIGHT(LEFT('Anterior-TXT'!A2585,77),1),"")</f>
        <v/>
      </c>
      <c r="E2564" s="13" t="str">
        <f>IF('Anterior-TXT'!A2585&lt;&gt;"",IF(MOD(VALUE(LEFT(A2564,1)),2)=1,IF(D2564="D",C2564,-C2564),IF(D2564="C",C2564,-C2564)),"")</f>
        <v/>
      </c>
    </row>
    <row r="2565" spans="1:5" x14ac:dyDescent="0.2">
      <c r="A2565" s="11" t="str">
        <f>IF('Anterior-TXT'!A2586&lt;&gt;"",LEFT('Anterior-TXT'!A2586,15),"")</f>
        <v/>
      </c>
      <c r="B2565" s="11" t="str">
        <f>IF('Anterior-TXT'!A2586&lt;&gt;"",RIGHT(LEFT('Anterior-TXT'!A2586,51),34),"")</f>
        <v/>
      </c>
      <c r="C2565" s="12" t="str">
        <f>IF('Anterior-TXT'!A2586&lt;&gt;"",VALUE(RIGHT(LEFT('Anterior-TXT'!A2586,75),23)),"")</f>
        <v/>
      </c>
      <c r="D2565" s="11" t="str">
        <f>IF('Anterior-TXT'!A2586&lt;&gt;"",RIGHT(LEFT('Anterior-TXT'!A2586,77),1),"")</f>
        <v/>
      </c>
      <c r="E2565" s="13" t="str">
        <f>IF('Anterior-TXT'!A2586&lt;&gt;"",IF(MOD(VALUE(LEFT(A2565,1)),2)=1,IF(D2565="D",C2565,-C2565),IF(D2565="C",C2565,-C2565)),"")</f>
        <v/>
      </c>
    </row>
    <row r="2566" spans="1:5" x14ac:dyDescent="0.2">
      <c r="A2566" s="11" t="str">
        <f>IF('Anterior-TXT'!A2587&lt;&gt;"",LEFT('Anterior-TXT'!A2587,15),"")</f>
        <v/>
      </c>
      <c r="B2566" s="11" t="str">
        <f>IF('Anterior-TXT'!A2587&lt;&gt;"",RIGHT(LEFT('Anterior-TXT'!A2587,51),34),"")</f>
        <v/>
      </c>
      <c r="C2566" s="12" t="str">
        <f>IF('Anterior-TXT'!A2587&lt;&gt;"",VALUE(RIGHT(LEFT('Anterior-TXT'!A2587,75),23)),"")</f>
        <v/>
      </c>
      <c r="D2566" s="11" t="str">
        <f>IF('Anterior-TXT'!A2587&lt;&gt;"",RIGHT(LEFT('Anterior-TXT'!A2587,77),1),"")</f>
        <v/>
      </c>
      <c r="E2566" s="13" t="str">
        <f>IF('Anterior-TXT'!A2587&lt;&gt;"",IF(MOD(VALUE(LEFT(A2566,1)),2)=1,IF(D2566="D",C2566,-C2566),IF(D2566="C",C2566,-C2566)),"")</f>
        <v/>
      </c>
    </row>
    <row r="2567" spans="1:5" x14ac:dyDescent="0.2">
      <c r="A2567" s="11" t="str">
        <f>IF('Anterior-TXT'!A2588&lt;&gt;"",LEFT('Anterior-TXT'!A2588,15),"")</f>
        <v/>
      </c>
      <c r="B2567" s="11" t="str">
        <f>IF('Anterior-TXT'!A2588&lt;&gt;"",RIGHT(LEFT('Anterior-TXT'!A2588,51),34),"")</f>
        <v/>
      </c>
      <c r="C2567" s="12" t="str">
        <f>IF('Anterior-TXT'!A2588&lt;&gt;"",VALUE(RIGHT(LEFT('Anterior-TXT'!A2588,75),23)),"")</f>
        <v/>
      </c>
      <c r="D2567" s="11" t="str">
        <f>IF('Anterior-TXT'!A2588&lt;&gt;"",RIGHT(LEFT('Anterior-TXT'!A2588,77),1),"")</f>
        <v/>
      </c>
      <c r="E2567" s="13" t="str">
        <f>IF('Anterior-TXT'!A2588&lt;&gt;"",IF(MOD(VALUE(LEFT(A2567,1)),2)=1,IF(D2567="D",C2567,-C2567),IF(D2567="C",C2567,-C2567)),"")</f>
        <v/>
      </c>
    </row>
    <row r="2568" spans="1:5" x14ac:dyDescent="0.2">
      <c r="A2568" s="11" t="str">
        <f>IF('Anterior-TXT'!A2589&lt;&gt;"",LEFT('Anterior-TXT'!A2589,15),"")</f>
        <v/>
      </c>
      <c r="B2568" s="11" t="str">
        <f>IF('Anterior-TXT'!A2589&lt;&gt;"",RIGHT(LEFT('Anterior-TXT'!A2589,51),34),"")</f>
        <v/>
      </c>
      <c r="C2568" s="12" t="str">
        <f>IF('Anterior-TXT'!A2589&lt;&gt;"",VALUE(RIGHT(LEFT('Anterior-TXT'!A2589,75),23)),"")</f>
        <v/>
      </c>
      <c r="D2568" s="11" t="str">
        <f>IF('Anterior-TXT'!A2589&lt;&gt;"",RIGHT(LEFT('Anterior-TXT'!A2589,77),1),"")</f>
        <v/>
      </c>
      <c r="E2568" s="13" t="str">
        <f>IF('Anterior-TXT'!A2589&lt;&gt;"",IF(MOD(VALUE(LEFT(A2568,1)),2)=1,IF(D2568="D",C2568,-C2568),IF(D2568="C",C2568,-C2568)),"")</f>
        <v/>
      </c>
    </row>
    <row r="2569" spans="1:5" x14ac:dyDescent="0.2">
      <c r="A2569" s="11" t="str">
        <f>IF('Anterior-TXT'!A2590&lt;&gt;"",LEFT('Anterior-TXT'!A2590,15),"")</f>
        <v/>
      </c>
      <c r="B2569" s="11" t="str">
        <f>IF('Anterior-TXT'!A2590&lt;&gt;"",RIGHT(LEFT('Anterior-TXT'!A2590,51),34),"")</f>
        <v/>
      </c>
      <c r="C2569" s="12" t="str">
        <f>IF('Anterior-TXT'!A2590&lt;&gt;"",VALUE(RIGHT(LEFT('Anterior-TXT'!A2590,75),23)),"")</f>
        <v/>
      </c>
      <c r="D2569" s="11" t="str">
        <f>IF('Anterior-TXT'!A2590&lt;&gt;"",RIGHT(LEFT('Anterior-TXT'!A2590,77),1),"")</f>
        <v/>
      </c>
      <c r="E2569" s="13" t="str">
        <f>IF('Anterior-TXT'!A2590&lt;&gt;"",IF(MOD(VALUE(LEFT(A2569,1)),2)=1,IF(D2569="D",C2569,-C2569),IF(D2569="C",C2569,-C2569)),"")</f>
        <v/>
      </c>
    </row>
    <row r="2570" spans="1:5" x14ac:dyDescent="0.2">
      <c r="A2570" s="11" t="str">
        <f>IF('Anterior-TXT'!A2591&lt;&gt;"",LEFT('Anterior-TXT'!A2591,15),"")</f>
        <v/>
      </c>
      <c r="B2570" s="11" t="str">
        <f>IF('Anterior-TXT'!A2591&lt;&gt;"",RIGHT(LEFT('Anterior-TXT'!A2591,51),34),"")</f>
        <v/>
      </c>
      <c r="C2570" s="12" t="str">
        <f>IF('Anterior-TXT'!A2591&lt;&gt;"",VALUE(RIGHT(LEFT('Anterior-TXT'!A2591,75),23)),"")</f>
        <v/>
      </c>
      <c r="D2570" s="11" t="str">
        <f>IF('Anterior-TXT'!A2591&lt;&gt;"",RIGHT(LEFT('Anterior-TXT'!A2591,77),1),"")</f>
        <v/>
      </c>
      <c r="E2570" s="13" t="str">
        <f>IF('Anterior-TXT'!A2591&lt;&gt;"",IF(MOD(VALUE(LEFT(A2570,1)),2)=1,IF(D2570="D",C2570,-C2570),IF(D2570="C",C2570,-C2570)),"")</f>
        <v/>
      </c>
    </row>
    <row r="2571" spans="1:5" x14ac:dyDescent="0.2">
      <c r="A2571" s="11" t="str">
        <f>IF('Anterior-TXT'!A2592&lt;&gt;"",LEFT('Anterior-TXT'!A2592,15),"")</f>
        <v/>
      </c>
      <c r="B2571" s="11" t="str">
        <f>IF('Anterior-TXT'!A2592&lt;&gt;"",RIGHT(LEFT('Anterior-TXT'!A2592,51),34),"")</f>
        <v/>
      </c>
      <c r="C2571" s="12" t="str">
        <f>IF('Anterior-TXT'!A2592&lt;&gt;"",VALUE(RIGHT(LEFT('Anterior-TXT'!A2592,75),23)),"")</f>
        <v/>
      </c>
      <c r="D2571" s="11" t="str">
        <f>IF('Anterior-TXT'!A2592&lt;&gt;"",RIGHT(LEFT('Anterior-TXT'!A2592,77),1),"")</f>
        <v/>
      </c>
      <c r="E2571" s="13" t="str">
        <f>IF('Anterior-TXT'!A2592&lt;&gt;"",IF(MOD(VALUE(LEFT(A2571,1)),2)=1,IF(D2571="D",C2571,-C2571),IF(D2571="C",C2571,-C2571)),"")</f>
        <v/>
      </c>
    </row>
    <row r="2572" spans="1:5" x14ac:dyDescent="0.2">
      <c r="A2572" s="11" t="str">
        <f>IF('Anterior-TXT'!A2593&lt;&gt;"",LEFT('Anterior-TXT'!A2593,15),"")</f>
        <v/>
      </c>
      <c r="B2572" s="11" t="str">
        <f>IF('Anterior-TXT'!A2593&lt;&gt;"",RIGHT(LEFT('Anterior-TXT'!A2593,51),34),"")</f>
        <v/>
      </c>
      <c r="C2572" s="12" t="str">
        <f>IF('Anterior-TXT'!A2593&lt;&gt;"",VALUE(RIGHT(LEFT('Anterior-TXT'!A2593,75),23)),"")</f>
        <v/>
      </c>
      <c r="D2572" s="11" t="str">
        <f>IF('Anterior-TXT'!A2593&lt;&gt;"",RIGHT(LEFT('Anterior-TXT'!A2593,77),1),"")</f>
        <v/>
      </c>
      <c r="E2572" s="13" t="str">
        <f>IF('Anterior-TXT'!A2593&lt;&gt;"",IF(MOD(VALUE(LEFT(A2572,1)),2)=1,IF(D2572="D",C2572,-C2572),IF(D2572="C",C2572,-C2572)),"")</f>
        <v/>
      </c>
    </row>
    <row r="2573" spans="1:5" x14ac:dyDescent="0.2">
      <c r="A2573" s="11" t="str">
        <f>IF('Anterior-TXT'!A2594&lt;&gt;"",LEFT('Anterior-TXT'!A2594,15),"")</f>
        <v/>
      </c>
      <c r="B2573" s="11" t="str">
        <f>IF('Anterior-TXT'!A2594&lt;&gt;"",RIGHT(LEFT('Anterior-TXT'!A2594,51),34),"")</f>
        <v/>
      </c>
      <c r="C2573" s="12" t="str">
        <f>IF('Anterior-TXT'!A2594&lt;&gt;"",VALUE(RIGHT(LEFT('Anterior-TXT'!A2594,75),23)),"")</f>
        <v/>
      </c>
      <c r="D2573" s="11" t="str">
        <f>IF('Anterior-TXT'!A2594&lt;&gt;"",RIGHT(LEFT('Anterior-TXT'!A2594,77),1),"")</f>
        <v/>
      </c>
      <c r="E2573" s="13" t="str">
        <f>IF('Anterior-TXT'!A2594&lt;&gt;"",IF(MOD(VALUE(LEFT(A2573,1)),2)=1,IF(D2573="D",C2573,-C2573),IF(D2573="C",C2573,-C2573)),"")</f>
        <v/>
      </c>
    </row>
    <row r="2574" spans="1:5" x14ac:dyDescent="0.2">
      <c r="A2574" s="11" t="str">
        <f>IF('Anterior-TXT'!A2595&lt;&gt;"",LEFT('Anterior-TXT'!A2595,15),"")</f>
        <v/>
      </c>
      <c r="B2574" s="11" t="str">
        <f>IF('Anterior-TXT'!A2595&lt;&gt;"",RIGHT(LEFT('Anterior-TXT'!A2595,51),34),"")</f>
        <v/>
      </c>
      <c r="C2574" s="12" t="str">
        <f>IF('Anterior-TXT'!A2595&lt;&gt;"",VALUE(RIGHT(LEFT('Anterior-TXT'!A2595,75),23)),"")</f>
        <v/>
      </c>
      <c r="D2574" s="11" t="str">
        <f>IF('Anterior-TXT'!A2595&lt;&gt;"",RIGHT(LEFT('Anterior-TXT'!A2595,77),1),"")</f>
        <v/>
      </c>
      <c r="E2574" s="13" t="str">
        <f>IF('Anterior-TXT'!A2595&lt;&gt;"",IF(MOD(VALUE(LEFT(A2574,1)),2)=1,IF(D2574="D",C2574,-C2574),IF(D2574="C",C2574,-C2574)),"")</f>
        <v/>
      </c>
    </row>
    <row r="2575" spans="1:5" x14ac:dyDescent="0.2">
      <c r="A2575" s="11" t="str">
        <f>IF('Anterior-TXT'!A2596&lt;&gt;"",LEFT('Anterior-TXT'!A2596,15),"")</f>
        <v/>
      </c>
      <c r="B2575" s="11" t="str">
        <f>IF('Anterior-TXT'!A2596&lt;&gt;"",RIGHT(LEFT('Anterior-TXT'!A2596,51),34),"")</f>
        <v/>
      </c>
      <c r="C2575" s="12" t="str">
        <f>IF('Anterior-TXT'!A2596&lt;&gt;"",VALUE(RIGHT(LEFT('Anterior-TXT'!A2596,75),23)),"")</f>
        <v/>
      </c>
      <c r="D2575" s="11" t="str">
        <f>IF('Anterior-TXT'!A2596&lt;&gt;"",RIGHT(LEFT('Anterior-TXT'!A2596,77),1),"")</f>
        <v/>
      </c>
      <c r="E2575" s="13" t="str">
        <f>IF('Anterior-TXT'!A2596&lt;&gt;"",IF(MOD(VALUE(LEFT(A2575,1)),2)=1,IF(D2575="D",C2575,-C2575),IF(D2575="C",C2575,-C2575)),"")</f>
        <v/>
      </c>
    </row>
    <row r="2576" spans="1:5" x14ac:dyDescent="0.2">
      <c r="A2576" s="11" t="str">
        <f>IF('Anterior-TXT'!A2597&lt;&gt;"",LEFT('Anterior-TXT'!A2597,15),"")</f>
        <v/>
      </c>
      <c r="B2576" s="11" t="str">
        <f>IF('Anterior-TXT'!A2597&lt;&gt;"",RIGHT(LEFT('Anterior-TXT'!A2597,51),34),"")</f>
        <v/>
      </c>
      <c r="C2576" s="12" t="str">
        <f>IF('Anterior-TXT'!A2597&lt;&gt;"",VALUE(RIGHT(LEFT('Anterior-TXT'!A2597,75),23)),"")</f>
        <v/>
      </c>
      <c r="D2576" s="11" t="str">
        <f>IF('Anterior-TXT'!A2597&lt;&gt;"",RIGHT(LEFT('Anterior-TXT'!A2597,77),1),"")</f>
        <v/>
      </c>
      <c r="E2576" s="13" t="str">
        <f>IF('Anterior-TXT'!A2597&lt;&gt;"",IF(MOD(VALUE(LEFT(A2576,1)),2)=1,IF(D2576="D",C2576,-C2576),IF(D2576="C",C2576,-C2576)),"")</f>
        <v/>
      </c>
    </row>
    <row r="2577" spans="1:5" x14ac:dyDescent="0.2">
      <c r="A2577" s="11" t="str">
        <f>IF('Anterior-TXT'!A2598&lt;&gt;"",LEFT('Anterior-TXT'!A2598,15),"")</f>
        <v/>
      </c>
      <c r="B2577" s="11" t="str">
        <f>IF('Anterior-TXT'!A2598&lt;&gt;"",RIGHT(LEFT('Anterior-TXT'!A2598,51),34),"")</f>
        <v/>
      </c>
      <c r="C2577" s="12" t="str">
        <f>IF('Anterior-TXT'!A2598&lt;&gt;"",VALUE(RIGHT(LEFT('Anterior-TXT'!A2598,75),23)),"")</f>
        <v/>
      </c>
      <c r="D2577" s="11" t="str">
        <f>IF('Anterior-TXT'!A2598&lt;&gt;"",RIGHT(LEFT('Anterior-TXT'!A2598,77),1),"")</f>
        <v/>
      </c>
      <c r="E2577" s="13" t="str">
        <f>IF('Anterior-TXT'!A2598&lt;&gt;"",IF(MOD(VALUE(LEFT(A2577,1)),2)=1,IF(D2577="D",C2577,-C2577),IF(D2577="C",C2577,-C2577)),"")</f>
        <v/>
      </c>
    </row>
    <row r="2578" spans="1:5" x14ac:dyDescent="0.2">
      <c r="A2578" s="11" t="str">
        <f>IF('Anterior-TXT'!A2599&lt;&gt;"",LEFT('Anterior-TXT'!A2599,15),"")</f>
        <v/>
      </c>
      <c r="B2578" s="11" t="str">
        <f>IF('Anterior-TXT'!A2599&lt;&gt;"",RIGHT(LEFT('Anterior-TXT'!A2599,51),34),"")</f>
        <v/>
      </c>
      <c r="C2578" s="12" t="str">
        <f>IF('Anterior-TXT'!A2599&lt;&gt;"",VALUE(RIGHT(LEFT('Anterior-TXT'!A2599,75),23)),"")</f>
        <v/>
      </c>
      <c r="D2578" s="11" t="str">
        <f>IF('Anterior-TXT'!A2599&lt;&gt;"",RIGHT(LEFT('Anterior-TXT'!A2599,77),1),"")</f>
        <v/>
      </c>
      <c r="E2578" s="13" t="str">
        <f>IF('Anterior-TXT'!A2599&lt;&gt;"",IF(MOD(VALUE(LEFT(A2578,1)),2)=1,IF(D2578="D",C2578,-C2578),IF(D2578="C",C2578,-C2578)),"")</f>
        <v/>
      </c>
    </row>
    <row r="2579" spans="1:5" x14ac:dyDescent="0.2">
      <c r="A2579" s="11" t="str">
        <f>IF('Anterior-TXT'!A2600&lt;&gt;"",LEFT('Anterior-TXT'!A2600,15),"")</f>
        <v/>
      </c>
      <c r="B2579" s="11" t="str">
        <f>IF('Anterior-TXT'!A2600&lt;&gt;"",RIGHT(LEFT('Anterior-TXT'!A2600,51),34),"")</f>
        <v/>
      </c>
      <c r="C2579" s="12" t="str">
        <f>IF('Anterior-TXT'!A2600&lt;&gt;"",VALUE(RIGHT(LEFT('Anterior-TXT'!A2600,75),23)),"")</f>
        <v/>
      </c>
      <c r="D2579" s="11" t="str">
        <f>IF('Anterior-TXT'!A2600&lt;&gt;"",RIGHT(LEFT('Anterior-TXT'!A2600,77),1),"")</f>
        <v/>
      </c>
      <c r="E2579" s="13" t="str">
        <f>IF('Anterior-TXT'!A2600&lt;&gt;"",IF(MOD(VALUE(LEFT(A2579,1)),2)=1,IF(D2579="D",C2579,-C2579),IF(D2579="C",C2579,-C2579)),"")</f>
        <v/>
      </c>
    </row>
    <row r="2580" spans="1:5" x14ac:dyDescent="0.2">
      <c r="A2580" s="11" t="str">
        <f>IF('Anterior-TXT'!A2601&lt;&gt;"",LEFT('Anterior-TXT'!A2601,15),"")</f>
        <v/>
      </c>
      <c r="B2580" s="11" t="str">
        <f>IF('Anterior-TXT'!A2601&lt;&gt;"",RIGHT(LEFT('Anterior-TXT'!A2601,51),34),"")</f>
        <v/>
      </c>
      <c r="C2580" s="12" t="str">
        <f>IF('Anterior-TXT'!A2601&lt;&gt;"",VALUE(RIGHT(LEFT('Anterior-TXT'!A2601,75),23)),"")</f>
        <v/>
      </c>
      <c r="D2580" s="11" t="str">
        <f>IF('Anterior-TXT'!A2601&lt;&gt;"",RIGHT(LEFT('Anterior-TXT'!A2601,77),1),"")</f>
        <v/>
      </c>
      <c r="E2580" s="13" t="str">
        <f>IF('Anterior-TXT'!A2601&lt;&gt;"",IF(MOD(VALUE(LEFT(A2580,1)),2)=1,IF(D2580="D",C2580,-C2580),IF(D2580="C",C2580,-C2580)),"")</f>
        <v/>
      </c>
    </row>
    <row r="2581" spans="1:5" x14ac:dyDescent="0.2">
      <c r="A2581" s="11" t="str">
        <f>IF('Anterior-TXT'!A2602&lt;&gt;"",LEFT('Anterior-TXT'!A2602,15),"")</f>
        <v/>
      </c>
      <c r="B2581" s="11" t="str">
        <f>IF('Anterior-TXT'!A2602&lt;&gt;"",RIGHT(LEFT('Anterior-TXT'!A2602,51),34),"")</f>
        <v/>
      </c>
      <c r="C2581" s="12" t="str">
        <f>IF('Anterior-TXT'!A2602&lt;&gt;"",VALUE(RIGHT(LEFT('Anterior-TXT'!A2602,75),23)),"")</f>
        <v/>
      </c>
      <c r="D2581" s="11" t="str">
        <f>IF('Anterior-TXT'!A2602&lt;&gt;"",RIGHT(LEFT('Anterior-TXT'!A2602,77),1),"")</f>
        <v/>
      </c>
      <c r="E2581" s="13" t="str">
        <f>IF('Anterior-TXT'!A2602&lt;&gt;"",IF(MOD(VALUE(LEFT(A2581,1)),2)=1,IF(D2581="D",C2581,-C2581),IF(D2581="C",C2581,-C2581)),"")</f>
        <v/>
      </c>
    </row>
    <row r="2582" spans="1:5" x14ac:dyDescent="0.2">
      <c r="A2582" s="11" t="str">
        <f>IF('Anterior-TXT'!A2603&lt;&gt;"",LEFT('Anterior-TXT'!A2603,15),"")</f>
        <v/>
      </c>
      <c r="B2582" s="11" t="str">
        <f>IF('Anterior-TXT'!A2603&lt;&gt;"",RIGHT(LEFT('Anterior-TXT'!A2603,51),34),"")</f>
        <v/>
      </c>
      <c r="C2582" s="12" t="str">
        <f>IF('Anterior-TXT'!A2603&lt;&gt;"",VALUE(RIGHT(LEFT('Anterior-TXT'!A2603,75),23)),"")</f>
        <v/>
      </c>
      <c r="D2582" s="11" t="str">
        <f>IF('Anterior-TXT'!A2603&lt;&gt;"",RIGHT(LEFT('Anterior-TXT'!A2603,77),1),"")</f>
        <v/>
      </c>
      <c r="E2582" s="13" t="str">
        <f>IF('Anterior-TXT'!A2603&lt;&gt;"",IF(MOD(VALUE(LEFT(A2582,1)),2)=1,IF(D2582="D",C2582,-C2582),IF(D2582="C",C2582,-C2582)),"")</f>
        <v/>
      </c>
    </row>
    <row r="2583" spans="1:5" x14ac:dyDescent="0.2">
      <c r="A2583" s="11" t="str">
        <f>IF('Anterior-TXT'!A2604&lt;&gt;"",LEFT('Anterior-TXT'!A2604,15),"")</f>
        <v/>
      </c>
      <c r="B2583" s="11" t="str">
        <f>IF('Anterior-TXT'!A2604&lt;&gt;"",RIGHT(LEFT('Anterior-TXT'!A2604,51),34),"")</f>
        <v/>
      </c>
      <c r="C2583" s="12" t="str">
        <f>IF('Anterior-TXT'!A2604&lt;&gt;"",VALUE(RIGHT(LEFT('Anterior-TXT'!A2604,75),23)),"")</f>
        <v/>
      </c>
      <c r="D2583" s="11" t="str">
        <f>IF('Anterior-TXT'!A2604&lt;&gt;"",RIGHT(LEFT('Anterior-TXT'!A2604,77),1),"")</f>
        <v/>
      </c>
      <c r="E2583" s="13" t="str">
        <f>IF('Anterior-TXT'!A2604&lt;&gt;"",IF(MOD(VALUE(LEFT(A2583,1)),2)=1,IF(D2583="D",C2583,-C2583),IF(D2583="C",C2583,-C2583)),"")</f>
        <v/>
      </c>
    </row>
    <row r="2584" spans="1:5" x14ac:dyDescent="0.2">
      <c r="A2584" s="11" t="str">
        <f>IF('Anterior-TXT'!A2605&lt;&gt;"",LEFT('Anterior-TXT'!A2605,15),"")</f>
        <v/>
      </c>
      <c r="B2584" s="11" t="str">
        <f>IF('Anterior-TXT'!A2605&lt;&gt;"",RIGHT(LEFT('Anterior-TXT'!A2605,51),34),"")</f>
        <v/>
      </c>
      <c r="C2584" s="12" t="str">
        <f>IF('Anterior-TXT'!A2605&lt;&gt;"",VALUE(RIGHT(LEFT('Anterior-TXT'!A2605,75),23)),"")</f>
        <v/>
      </c>
      <c r="D2584" s="11" t="str">
        <f>IF('Anterior-TXT'!A2605&lt;&gt;"",RIGHT(LEFT('Anterior-TXT'!A2605,77),1),"")</f>
        <v/>
      </c>
      <c r="E2584" s="13" t="str">
        <f>IF('Anterior-TXT'!A2605&lt;&gt;"",IF(MOD(VALUE(LEFT(A2584,1)),2)=1,IF(D2584="D",C2584,-C2584),IF(D2584="C",C2584,-C2584)),"")</f>
        <v/>
      </c>
    </row>
    <row r="2585" spans="1:5" x14ac:dyDescent="0.2">
      <c r="A2585" s="11" t="str">
        <f>IF('Anterior-TXT'!A2606&lt;&gt;"",LEFT('Anterior-TXT'!A2606,15),"")</f>
        <v/>
      </c>
      <c r="B2585" s="11" t="str">
        <f>IF('Anterior-TXT'!A2606&lt;&gt;"",RIGHT(LEFT('Anterior-TXT'!A2606,51),34),"")</f>
        <v/>
      </c>
      <c r="C2585" s="12" t="str">
        <f>IF('Anterior-TXT'!A2606&lt;&gt;"",VALUE(RIGHT(LEFT('Anterior-TXT'!A2606,75),23)),"")</f>
        <v/>
      </c>
      <c r="D2585" s="11" t="str">
        <f>IF('Anterior-TXT'!A2606&lt;&gt;"",RIGHT(LEFT('Anterior-TXT'!A2606,77),1),"")</f>
        <v/>
      </c>
      <c r="E2585" s="13" t="str">
        <f>IF('Anterior-TXT'!A2606&lt;&gt;"",IF(MOD(VALUE(LEFT(A2585,1)),2)=1,IF(D2585="D",C2585,-C2585),IF(D2585="C",C2585,-C2585)),"")</f>
        <v/>
      </c>
    </row>
    <row r="2586" spans="1:5" x14ac:dyDescent="0.2">
      <c r="A2586" s="11" t="str">
        <f>IF('Anterior-TXT'!A2607&lt;&gt;"",LEFT('Anterior-TXT'!A2607,15),"")</f>
        <v/>
      </c>
      <c r="B2586" s="11" t="str">
        <f>IF('Anterior-TXT'!A2607&lt;&gt;"",RIGHT(LEFT('Anterior-TXT'!A2607,51),34),"")</f>
        <v/>
      </c>
      <c r="C2586" s="12" t="str">
        <f>IF('Anterior-TXT'!A2607&lt;&gt;"",VALUE(RIGHT(LEFT('Anterior-TXT'!A2607,75),23)),"")</f>
        <v/>
      </c>
      <c r="D2586" s="11" t="str">
        <f>IF('Anterior-TXT'!A2607&lt;&gt;"",RIGHT(LEFT('Anterior-TXT'!A2607,77),1),"")</f>
        <v/>
      </c>
      <c r="E2586" s="13" t="str">
        <f>IF('Anterior-TXT'!A2607&lt;&gt;"",IF(MOD(VALUE(LEFT(A2586,1)),2)=1,IF(D2586="D",C2586,-C2586),IF(D2586="C",C2586,-C2586)),"")</f>
        <v/>
      </c>
    </row>
    <row r="2587" spans="1:5" x14ac:dyDescent="0.2">
      <c r="A2587" s="11" t="str">
        <f>IF('Anterior-TXT'!A2608&lt;&gt;"",LEFT('Anterior-TXT'!A2608,15),"")</f>
        <v/>
      </c>
      <c r="B2587" s="11" t="str">
        <f>IF('Anterior-TXT'!A2608&lt;&gt;"",RIGHT(LEFT('Anterior-TXT'!A2608,51),34),"")</f>
        <v/>
      </c>
      <c r="C2587" s="12" t="str">
        <f>IF('Anterior-TXT'!A2608&lt;&gt;"",VALUE(RIGHT(LEFT('Anterior-TXT'!A2608,75),23)),"")</f>
        <v/>
      </c>
      <c r="D2587" s="11" t="str">
        <f>IF('Anterior-TXT'!A2608&lt;&gt;"",RIGHT(LEFT('Anterior-TXT'!A2608,77),1),"")</f>
        <v/>
      </c>
      <c r="E2587" s="13" t="str">
        <f>IF('Anterior-TXT'!A2608&lt;&gt;"",IF(MOD(VALUE(LEFT(A2587,1)),2)=1,IF(D2587="D",C2587,-C2587),IF(D2587="C",C2587,-C2587)),"")</f>
        <v/>
      </c>
    </row>
    <row r="2588" spans="1:5" x14ac:dyDescent="0.2">
      <c r="A2588" s="11" t="str">
        <f>IF('Anterior-TXT'!A2609&lt;&gt;"",LEFT('Anterior-TXT'!A2609,15),"")</f>
        <v/>
      </c>
      <c r="B2588" s="11" t="str">
        <f>IF('Anterior-TXT'!A2609&lt;&gt;"",RIGHT(LEFT('Anterior-TXT'!A2609,51),34),"")</f>
        <v/>
      </c>
      <c r="C2588" s="12" t="str">
        <f>IF('Anterior-TXT'!A2609&lt;&gt;"",VALUE(RIGHT(LEFT('Anterior-TXT'!A2609,75),23)),"")</f>
        <v/>
      </c>
      <c r="D2588" s="11" t="str">
        <f>IF('Anterior-TXT'!A2609&lt;&gt;"",RIGHT(LEFT('Anterior-TXT'!A2609,77),1),"")</f>
        <v/>
      </c>
      <c r="E2588" s="13" t="str">
        <f>IF('Anterior-TXT'!A2609&lt;&gt;"",IF(MOD(VALUE(LEFT(A2588,1)),2)=1,IF(D2588="D",C2588,-C2588),IF(D2588="C",C2588,-C2588)),"")</f>
        <v/>
      </c>
    </row>
    <row r="2589" spans="1:5" x14ac:dyDescent="0.2">
      <c r="A2589" s="11" t="str">
        <f>IF('Anterior-TXT'!A2610&lt;&gt;"",LEFT('Anterior-TXT'!A2610,15),"")</f>
        <v/>
      </c>
      <c r="B2589" s="11" t="str">
        <f>IF('Anterior-TXT'!A2610&lt;&gt;"",RIGHT(LEFT('Anterior-TXT'!A2610,51),34),"")</f>
        <v/>
      </c>
      <c r="C2589" s="12" t="str">
        <f>IF('Anterior-TXT'!A2610&lt;&gt;"",VALUE(RIGHT(LEFT('Anterior-TXT'!A2610,75),23)),"")</f>
        <v/>
      </c>
      <c r="D2589" s="11" t="str">
        <f>IF('Anterior-TXT'!A2610&lt;&gt;"",RIGHT(LEFT('Anterior-TXT'!A2610,77),1),"")</f>
        <v/>
      </c>
      <c r="E2589" s="13" t="str">
        <f>IF('Anterior-TXT'!A2610&lt;&gt;"",IF(MOD(VALUE(LEFT(A2589,1)),2)=1,IF(D2589="D",C2589,-C2589),IF(D2589="C",C2589,-C2589)),"")</f>
        <v/>
      </c>
    </row>
    <row r="2590" spans="1:5" x14ac:dyDescent="0.2">
      <c r="A2590" s="11" t="str">
        <f>IF('Anterior-TXT'!A2611&lt;&gt;"",LEFT('Anterior-TXT'!A2611,15),"")</f>
        <v/>
      </c>
      <c r="B2590" s="11" t="str">
        <f>IF('Anterior-TXT'!A2611&lt;&gt;"",RIGHT(LEFT('Anterior-TXT'!A2611,51),34),"")</f>
        <v/>
      </c>
      <c r="C2590" s="12" t="str">
        <f>IF('Anterior-TXT'!A2611&lt;&gt;"",VALUE(RIGHT(LEFT('Anterior-TXT'!A2611,75),23)),"")</f>
        <v/>
      </c>
      <c r="D2590" s="11" t="str">
        <f>IF('Anterior-TXT'!A2611&lt;&gt;"",RIGHT(LEFT('Anterior-TXT'!A2611,77),1),"")</f>
        <v/>
      </c>
      <c r="E2590" s="13" t="str">
        <f>IF('Anterior-TXT'!A2611&lt;&gt;"",IF(MOD(VALUE(LEFT(A2590,1)),2)=1,IF(D2590="D",C2590,-C2590),IF(D2590="C",C2590,-C2590)),"")</f>
        <v/>
      </c>
    </row>
    <row r="2591" spans="1:5" x14ac:dyDescent="0.2">
      <c r="A2591" s="11" t="str">
        <f>IF('Anterior-TXT'!A2612&lt;&gt;"",LEFT('Anterior-TXT'!A2612,15),"")</f>
        <v/>
      </c>
      <c r="B2591" s="11" t="str">
        <f>IF('Anterior-TXT'!A2612&lt;&gt;"",RIGHT(LEFT('Anterior-TXT'!A2612,51),34),"")</f>
        <v/>
      </c>
      <c r="C2591" s="12" t="str">
        <f>IF('Anterior-TXT'!A2612&lt;&gt;"",VALUE(RIGHT(LEFT('Anterior-TXT'!A2612,75),23)),"")</f>
        <v/>
      </c>
      <c r="D2591" s="11" t="str">
        <f>IF('Anterior-TXT'!A2612&lt;&gt;"",RIGHT(LEFT('Anterior-TXT'!A2612,77),1),"")</f>
        <v/>
      </c>
      <c r="E2591" s="13" t="str">
        <f>IF('Anterior-TXT'!A2612&lt;&gt;"",IF(MOD(VALUE(LEFT(A2591,1)),2)=1,IF(D2591="D",C2591,-C2591),IF(D2591="C",C2591,-C2591)),"")</f>
        <v/>
      </c>
    </row>
    <row r="2592" spans="1:5" x14ac:dyDescent="0.2">
      <c r="A2592" s="11" t="str">
        <f>IF('Anterior-TXT'!A2613&lt;&gt;"",LEFT('Anterior-TXT'!A2613,15),"")</f>
        <v/>
      </c>
      <c r="B2592" s="11" t="str">
        <f>IF('Anterior-TXT'!A2613&lt;&gt;"",RIGHT(LEFT('Anterior-TXT'!A2613,51),34),"")</f>
        <v/>
      </c>
      <c r="C2592" s="12" t="str">
        <f>IF('Anterior-TXT'!A2613&lt;&gt;"",VALUE(RIGHT(LEFT('Anterior-TXT'!A2613,75),23)),"")</f>
        <v/>
      </c>
      <c r="D2592" s="11" t="str">
        <f>IF('Anterior-TXT'!A2613&lt;&gt;"",RIGHT(LEFT('Anterior-TXT'!A2613,77),1),"")</f>
        <v/>
      </c>
      <c r="E2592" s="13" t="str">
        <f>IF('Anterior-TXT'!A2613&lt;&gt;"",IF(MOD(VALUE(LEFT(A2592,1)),2)=1,IF(D2592="D",C2592,-C2592),IF(D2592="C",C2592,-C2592)),"")</f>
        <v/>
      </c>
    </row>
    <row r="2593" spans="1:5" x14ac:dyDescent="0.2">
      <c r="A2593" s="11" t="str">
        <f>IF('Anterior-TXT'!A2614&lt;&gt;"",LEFT('Anterior-TXT'!A2614,15),"")</f>
        <v/>
      </c>
      <c r="B2593" s="11" t="str">
        <f>IF('Anterior-TXT'!A2614&lt;&gt;"",RIGHT(LEFT('Anterior-TXT'!A2614,51),34),"")</f>
        <v/>
      </c>
      <c r="C2593" s="12" t="str">
        <f>IF('Anterior-TXT'!A2614&lt;&gt;"",VALUE(RIGHT(LEFT('Anterior-TXT'!A2614,75),23)),"")</f>
        <v/>
      </c>
      <c r="D2593" s="11" t="str">
        <f>IF('Anterior-TXT'!A2614&lt;&gt;"",RIGHT(LEFT('Anterior-TXT'!A2614,77),1),"")</f>
        <v/>
      </c>
      <c r="E2593" s="13" t="str">
        <f>IF('Anterior-TXT'!A2614&lt;&gt;"",IF(MOD(VALUE(LEFT(A2593,1)),2)=1,IF(D2593="D",C2593,-C2593),IF(D2593="C",C2593,-C2593)),"")</f>
        <v/>
      </c>
    </row>
    <row r="2594" spans="1:5" x14ac:dyDescent="0.2">
      <c r="A2594" s="11" t="str">
        <f>IF('Anterior-TXT'!A2615&lt;&gt;"",LEFT('Anterior-TXT'!A2615,15),"")</f>
        <v/>
      </c>
      <c r="B2594" s="11" t="str">
        <f>IF('Anterior-TXT'!A2615&lt;&gt;"",RIGHT(LEFT('Anterior-TXT'!A2615,51),34),"")</f>
        <v/>
      </c>
      <c r="C2594" s="12" t="str">
        <f>IF('Anterior-TXT'!A2615&lt;&gt;"",VALUE(RIGHT(LEFT('Anterior-TXT'!A2615,75),23)),"")</f>
        <v/>
      </c>
      <c r="D2594" s="11" t="str">
        <f>IF('Anterior-TXT'!A2615&lt;&gt;"",RIGHT(LEFT('Anterior-TXT'!A2615,77),1),"")</f>
        <v/>
      </c>
      <c r="E2594" s="13" t="str">
        <f>IF('Anterior-TXT'!A2615&lt;&gt;"",IF(MOD(VALUE(LEFT(A2594,1)),2)=1,IF(D2594="D",C2594,-C2594),IF(D2594="C",C2594,-C2594)),"")</f>
        <v/>
      </c>
    </row>
    <row r="2595" spans="1:5" x14ac:dyDescent="0.2">
      <c r="A2595" s="11" t="str">
        <f>IF('Anterior-TXT'!A2616&lt;&gt;"",LEFT('Anterior-TXT'!A2616,15),"")</f>
        <v/>
      </c>
      <c r="B2595" s="11" t="str">
        <f>IF('Anterior-TXT'!A2616&lt;&gt;"",RIGHT(LEFT('Anterior-TXT'!A2616,51),34),"")</f>
        <v/>
      </c>
      <c r="C2595" s="12" t="str">
        <f>IF('Anterior-TXT'!A2616&lt;&gt;"",VALUE(RIGHT(LEFT('Anterior-TXT'!A2616,75),23)),"")</f>
        <v/>
      </c>
      <c r="D2595" s="11" t="str">
        <f>IF('Anterior-TXT'!A2616&lt;&gt;"",RIGHT(LEFT('Anterior-TXT'!A2616,77),1),"")</f>
        <v/>
      </c>
      <c r="E2595" s="13" t="str">
        <f>IF('Anterior-TXT'!A2616&lt;&gt;"",IF(MOD(VALUE(LEFT(A2595,1)),2)=1,IF(D2595="D",C2595,-C2595),IF(D2595="C",C2595,-C2595)),"")</f>
        <v/>
      </c>
    </row>
    <row r="2596" spans="1:5" x14ac:dyDescent="0.2">
      <c r="A2596" s="11" t="str">
        <f>IF('Anterior-TXT'!A2617&lt;&gt;"",LEFT('Anterior-TXT'!A2617,15),"")</f>
        <v/>
      </c>
      <c r="B2596" s="11" t="str">
        <f>IF('Anterior-TXT'!A2617&lt;&gt;"",RIGHT(LEFT('Anterior-TXT'!A2617,51),34),"")</f>
        <v/>
      </c>
      <c r="C2596" s="12" t="str">
        <f>IF('Anterior-TXT'!A2617&lt;&gt;"",VALUE(RIGHT(LEFT('Anterior-TXT'!A2617,75),23)),"")</f>
        <v/>
      </c>
      <c r="D2596" s="11" t="str">
        <f>IF('Anterior-TXT'!A2617&lt;&gt;"",RIGHT(LEFT('Anterior-TXT'!A2617,77),1),"")</f>
        <v/>
      </c>
      <c r="E2596" s="13" t="str">
        <f>IF('Anterior-TXT'!A2617&lt;&gt;"",IF(MOD(VALUE(LEFT(A2596,1)),2)=1,IF(D2596="D",C2596,-C2596),IF(D2596="C",C2596,-C2596)),"")</f>
        <v/>
      </c>
    </row>
    <row r="2597" spans="1:5" x14ac:dyDescent="0.2">
      <c r="A2597" s="11" t="str">
        <f>IF('Anterior-TXT'!A2618&lt;&gt;"",LEFT('Anterior-TXT'!A2618,15),"")</f>
        <v/>
      </c>
      <c r="B2597" s="11" t="str">
        <f>IF('Anterior-TXT'!A2618&lt;&gt;"",RIGHT(LEFT('Anterior-TXT'!A2618,51),34),"")</f>
        <v/>
      </c>
      <c r="C2597" s="12" t="str">
        <f>IF('Anterior-TXT'!A2618&lt;&gt;"",VALUE(RIGHT(LEFT('Anterior-TXT'!A2618,75),23)),"")</f>
        <v/>
      </c>
      <c r="D2597" s="11" t="str">
        <f>IF('Anterior-TXT'!A2618&lt;&gt;"",RIGHT(LEFT('Anterior-TXT'!A2618,77),1),"")</f>
        <v/>
      </c>
      <c r="E2597" s="13" t="str">
        <f>IF('Anterior-TXT'!A2618&lt;&gt;"",IF(MOD(VALUE(LEFT(A2597,1)),2)=1,IF(D2597="D",C2597,-C2597),IF(D2597="C",C2597,-C2597)),"")</f>
        <v/>
      </c>
    </row>
    <row r="2598" spans="1:5" x14ac:dyDescent="0.2">
      <c r="A2598" s="11" t="str">
        <f>IF('Anterior-TXT'!A2619&lt;&gt;"",LEFT('Anterior-TXT'!A2619,15),"")</f>
        <v/>
      </c>
      <c r="B2598" s="11" t="str">
        <f>IF('Anterior-TXT'!A2619&lt;&gt;"",RIGHT(LEFT('Anterior-TXT'!A2619,51),34),"")</f>
        <v/>
      </c>
      <c r="C2598" s="12" t="str">
        <f>IF('Anterior-TXT'!A2619&lt;&gt;"",VALUE(RIGHT(LEFT('Anterior-TXT'!A2619,75),23)),"")</f>
        <v/>
      </c>
      <c r="D2598" s="11" t="str">
        <f>IF('Anterior-TXT'!A2619&lt;&gt;"",RIGHT(LEFT('Anterior-TXT'!A2619,77),1),"")</f>
        <v/>
      </c>
      <c r="E2598" s="13" t="str">
        <f>IF('Anterior-TXT'!A2619&lt;&gt;"",IF(MOD(VALUE(LEFT(A2598,1)),2)=1,IF(D2598="D",C2598,-C2598),IF(D2598="C",C2598,-C2598)),"")</f>
        <v/>
      </c>
    </row>
    <row r="2599" spans="1:5" x14ac:dyDescent="0.2">
      <c r="A2599" s="11" t="str">
        <f>IF('Anterior-TXT'!A2620&lt;&gt;"",LEFT('Anterior-TXT'!A2620,15),"")</f>
        <v/>
      </c>
      <c r="B2599" s="11" t="str">
        <f>IF('Anterior-TXT'!A2620&lt;&gt;"",RIGHT(LEFT('Anterior-TXT'!A2620,51),34),"")</f>
        <v/>
      </c>
      <c r="C2599" s="12" t="str">
        <f>IF('Anterior-TXT'!A2620&lt;&gt;"",VALUE(RIGHT(LEFT('Anterior-TXT'!A2620,75),23)),"")</f>
        <v/>
      </c>
      <c r="D2599" s="11" t="str">
        <f>IF('Anterior-TXT'!A2620&lt;&gt;"",RIGHT(LEFT('Anterior-TXT'!A2620,77),1),"")</f>
        <v/>
      </c>
      <c r="E2599" s="13" t="str">
        <f>IF('Anterior-TXT'!A2620&lt;&gt;"",IF(MOD(VALUE(LEFT(A2599,1)),2)=1,IF(D2599="D",C2599,-C2599),IF(D2599="C",C2599,-C2599)),"")</f>
        <v/>
      </c>
    </row>
    <row r="2600" spans="1:5" x14ac:dyDescent="0.2">
      <c r="A2600" s="11" t="str">
        <f>IF('Anterior-TXT'!A2621&lt;&gt;"",LEFT('Anterior-TXT'!A2621,15),"")</f>
        <v/>
      </c>
      <c r="B2600" s="11" t="str">
        <f>IF('Anterior-TXT'!A2621&lt;&gt;"",RIGHT(LEFT('Anterior-TXT'!A2621,51),34),"")</f>
        <v/>
      </c>
      <c r="C2600" s="12" t="str">
        <f>IF('Anterior-TXT'!A2621&lt;&gt;"",VALUE(RIGHT(LEFT('Anterior-TXT'!A2621,75),23)),"")</f>
        <v/>
      </c>
      <c r="D2600" s="11" t="str">
        <f>IF('Anterior-TXT'!A2621&lt;&gt;"",RIGHT(LEFT('Anterior-TXT'!A2621,77),1),"")</f>
        <v/>
      </c>
      <c r="E2600" s="13" t="str">
        <f>IF('Anterior-TXT'!A2621&lt;&gt;"",IF(MOD(VALUE(LEFT(A2600,1)),2)=1,IF(D2600="D",C2600,-C2600),IF(D2600="C",C2600,-C2600)),"")</f>
        <v/>
      </c>
    </row>
    <row r="2601" spans="1:5" x14ac:dyDescent="0.2">
      <c r="A2601" s="11" t="str">
        <f>IF('Anterior-TXT'!A2622&lt;&gt;"",LEFT('Anterior-TXT'!A2622,15),"")</f>
        <v/>
      </c>
      <c r="B2601" s="11" t="str">
        <f>IF('Anterior-TXT'!A2622&lt;&gt;"",RIGHT(LEFT('Anterior-TXT'!A2622,51),34),"")</f>
        <v/>
      </c>
      <c r="C2601" s="12" t="str">
        <f>IF('Anterior-TXT'!A2622&lt;&gt;"",VALUE(RIGHT(LEFT('Anterior-TXT'!A2622,75),23)),"")</f>
        <v/>
      </c>
      <c r="D2601" s="11" t="str">
        <f>IF('Anterior-TXT'!A2622&lt;&gt;"",RIGHT(LEFT('Anterior-TXT'!A2622,77),1),"")</f>
        <v/>
      </c>
      <c r="E2601" s="13" t="str">
        <f>IF('Anterior-TXT'!A2622&lt;&gt;"",IF(MOD(VALUE(LEFT(A2601,1)),2)=1,IF(D2601="D",C2601,-C2601),IF(D2601="C",C2601,-C2601)),"")</f>
        <v/>
      </c>
    </row>
    <row r="2602" spans="1:5" x14ac:dyDescent="0.2">
      <c r="A2602" s="11" t="str">
        <f>IF('Anterior-TXT'!A2623&lt;&gt;"",LEFT('Anterior-TXT'!A2623,15),"")</f>
        <v/>
      </c>
      <c r="B2602" s="11" t="str">
        <f>IF('Anterior-TXT'!A2623&lt;&gt;"",RIGHT(LEFT('Anterior-TXT'!A2623,51),34),"")</f>
        <v/>
      </c>
      <c r="C2602" s="12" t="str">
        <f>IF('Anterior-TXT'!A2623&lt;&gt;"",VALUE(RIGHT(LEFT('Anterior-TXT'!A2623,75),23)),"")</f>
        <v/>
      </c>
      <c r="D2602" s="11" t="str">
        <f>IF('Anterior-TXT'!A2623&lt;&gt;"",RIGHT(LEFT('Anterior-TXT'!A2623,77),1),"")</f>
        <v/>
      </c>
      <c r="E2602" s="13" t="str">
        <f>IF('Anterior-TXT'!A2623&lt;&gt;"",IF(MOD(VALUE(LEFT(A2602,1)),2)=1,IF(D2602="D",C2602,-C2602),IF(D2602="C",C2602,-C2602)),"")</f>
        <v/>
      </c>
    </row>
    <row r="2603" spans="1:5" x14ac:dyDescent="0.2">
      <c r="A2603" s="11" t="str">
        <f>IF('Anterior-TXT'!A2624&lt;&gt;"",LEFT('Anterior-TXT'!A2624,15),"")</f>
        <v/>
      </c>
      <c r="B2603" s="11" t="str">
        <f>IF('Anterior-TXT'!A2624&lt;&gt;"",RIGHT(LEFT('Anterior-TXT'!A2624,51),34),"")</f>
        <v/>
      </c>
      <c r="C2603" s="12" t="str">
        <f>IF('Anterior-TXT'!A2624&lt;&gt;"",VALUE(RIGHT(LEFT('Anterior-TXT'!A2624,75),23)),"")</f>
        <v/>
      </c>
      <c r="D2603" s="11" t="str">
        <f>IF('Anterior-TXT'!A2624&lt;&gt;"",RIGHT(LEFT('Anterior-TXT'!A2624,77),1),"")</f>
        <v/>
      </c>
      <c r="E2603" s="13" t="str">
        <f>IF('Anterior-TXT'!A2624&lt;&gt;"",IF(MOD(VALUE(LEFT(A2603,1)),2)=1,IF(D2603="D",C2603,-C2603),IF(D2603="C",C2603,-C2603)),"")</f>
        <v/>
      </c>
    </row>
    <row r="2604" spans="1:5" x14ac:dyDescent="0.2">
      <c r="A2604" s="11" t="str">
        <f>IF('Anterior-TXT'!A2625&lt;&gt;"",LEFT('Anterior-TXT'!A2625,15),"")</f>
        <v/>
      </c>
      <c r="B2604" s="11" t="str">
        <f>IF('Anterior-TXT'!A2625&lt;&gt;"",RIGHT(LEFT('Anterior-TXT'!A2625,51),34),"")</f>
        <v/>
      </c>
      <c r="C2604" s="12" t="str">
        <f>IF('Anterior-TXT'!A2625&lt;&gt;"",VALUE(RIGHT(LEFT('Anterior-TXT'!A2625,75),23)),"")</f>
        <v/>
      </c>
      <c r="D2604" s="11" t="str">
        <f>IF('Anterior-TXT'!A2625&lt;&gt;"",RIGHT(LEFT('Anterior-TXT'!A2625,77),1),"")</f>
        <v/>
      </c>
      <c r="E2604" s="13" t="str">
        <f>IF('Anterior-TXT'!A2625&lt;&gt;"",IF(MOD(VALUE(LEFT(A2604,1)),2)=1,IF(D2604="D",C2604,-C2604),IF(D2604="C",C2604,-C2604)),"")</f>
        <v/>
      </c>
    </row>
    <row r="2605" spans="1:5" x14ac:dyDescent="0.2">
      <c r="A2605" s="11" t="str">
        <f>IF('Anterior-TXT'!A2626&lt;&gt;"",LEFT('Anterior-TXT'!A2626,15),"")</f>
        <v/>
      </c>
      <c r="B2605" s="11" t="str">
        <f>IF('Anterior-TXT'!A2626&lt;&gt;"",RIGHT(LEFT('Anterior-TXT'!A2626,51),34),"")</f>
        <v/>
      </c>
      <c r="C2605" s="12" t="str">
        <f>IF('Anterior-TXT'!A2626&lt;&gt;"",VALUE(RIGHT(LEFT('Anterior-TXT'!A2626,75),23)),"")</f>
        <v/>
      </c>
      <c r="D2605" s="11" t="str">
        <f>IF('Anterior-TXT'!A2626&lt;&gt;"",RIGHT(LEFT('Anterior-TXT'!A2626,77),1),"")</f>
        <v/>
      </c>
      <c r="E2605" s="13" t="str">
        <f>IF('Anterior-TXT'!A2626&lt;&gt;"",IF(MOD(VALUE(LEFT(A2605,1)),2)=1,IF(D2605="D",C2605,-C2605),IF(D2605="C",C2605,-C2605)),"")</f>
        <v/>
      </c>
    </row>
    <row r="2606" spans="1:5" x14ac:dyDescent="0.2">
      <c r="A2606" s="11" t="str">
        <f>IF('Anterior-TXT'!A2627&lt;&gt;"",LEFT('Anterior-TXT'!A2627,15),"")</f>
        <v/>
      </c>
      <c r="B2606" s="11" t="str">
        <f>IF('Anterior-TXT'!A2627&lt;&gt;"",RIGHT(LEFT('Anterior-TXT'!A2627,51),34),"")</f>
        <v/>
      </c>
      <c r="C2606" s="12" t="str">
        <f>IF('Anterior-TXT'!A2627&lt;&gt;"",VALUE(RIGHT(LEFT('Anterior-TXT'!A2627,75),23)),"")</f>
        <v/>
      </c>
      <c r="D2606" s="11" t="str">
        <f>IF('Anterior-TXT'!A2627&lt;&gt;"",RIGHT(LEFT('Anterior-TXT'!A2627,77),1),"")</f>
        <v/>
      </c>
      <c r="E2606" s="13" t="str">
        <f>IF('Anterior-TXT'!A2627&lt;&gt;"",IF(MOD(VALUE(LEFT(A2606,1)),2)=1,IF(D2606="D",C2606,-C2606),IF(D2606="C",C2606,-C2606)),"")</f>
        <v/>
      </c>
    </row>
    <row r="2607" spans="1:5" x14ac:dyDescent="0.2">
      <c r="A2607" s="11" t="str">
        <f>IF('Anterior-TXT'!A2628&lt;&gt;"",LEFT('Anterior-TXT'!A2628,15),"")</f>
        <v/>
      </c>
      <c r="B2607" s="11" t="str">
        <f>IF('Anterior-TXT'!A2628&lt;&gt;"",RIGHT(LEFT('Anterior-TXT'!A2628,51),34),"")</f>
        <v/>
      </c>
      <c r="C2607" s="12" t="str">
        <f>IF('Anterior-TXT'!A2628&lt;&gt;"",VALUE(RIGHT(LEFT('Anterior-TXT'!A2628,75),23)),"")</f>
        <v/>
      </c>
      <c r="D2607" s="11" t="str">
        <f>IF('Anterior-TXT'!A2628&lt;&gt;"",RIGHT(LEFT('Anterior-TXT'!A2628,77),1),"")</f>
        <v/>
      </c>
      <c r="E2607" s="13" t="str">
        <f>IF('Anterior-TXT'!A2628&lt;&gt;"",IF(MOD(VALUE(LEFT(A2607,1)),2)=1,IF(D2607="D",C2607,-C2607),IF(D2607="C",C2607,-C2607)),"")</f>
        <v/>
      </c>
    </row>
    <row r="2608" spans="1:5" x14ac:dyDescent="0.2">
      <c r="A2608" s="11" t="str">
        <f>IF('Anterior-TXT'!A2629&lt;&gt;"",LEFT('Anterior-TXT'!A2629,15),"")</f>
        <v/>
      </c>
      <c r="B2608" s="11" t="str">
        <f>IF('Anterior-TXT'!A2629&lt;&gt;"",RIGHT(LEFT('Anterior-TXT'!A2629,51),34),"")</f>
        <v/>
      </c>
      <c r="C2608" s="12" t="str">
        <f>IF('Anterior-TXT'!A2629&lt;&gt;"",VALUE(RIGHT(LEFT('Anterior-TXT'!A2629,75),23)),"")</f>
        <v/>
      </c>
      <c r="D2608" s="11" t="str">
        <f>IF('Anterior-TXT'!A2629&lt;&gt;"",RIGHT(LEFT('Anterior-TXT'!A2629,77),1),"")</f>
        <v/>
      </c>
      <c r="E2608" s="13" t="str">
        <f>IF('Anterior-TXT'!A2629&lt;&gt;"",IF(MOD(VALUE(LEFT(A2608,1)),2)=1,IF(D2608="D",C2608,-C2608),IF(D2608="C",C2608,-C2608)),"")</f>
        <v/>
      </c>
    </row>
    <row r="2609" spans="1:5" x14ac:dyDescent="0.2">
      <c r="A2609" s="11" t="str">
        <f>IF('Anterior-TXT'!A2630&lt;&gt;"",LEFT('Anterior-TXT'!A2630,15),"")</f>
        <v/>
      </c>
      <c r="B2609" s="11" t="str">
        <f>IF('Anterior-TXT'!A2630&lt;&gt;"",RIGHT(LEFT('Anterior-TXT'!A2630,51),34),"")</f>
        <v/>
      </c>
      <c r="C2609" s="12" t="str">
        <f>IF('Anterior-TXT'!A2630&lt;&gt;"",VALUE(RIGHT(LEFT('Anterior-TXT'!A2630,75),23)),"")</f>
        <v/>
      </c>
      <c r="D2609" s="11" t="str">
        <f>IF('Anterior-TXT'!A2630&lt;&gt;"",RIGHT(LEFT('Anterior-TXT'!A2630,77),1),"")</f>
        <v/>
      </c>
      <c r="E2609" s="13" t="str">
        <f>IF('Anterior-TXT'!A2630&lt;&gt;"",IF(MOD(VALUE(LEFT(A2609,1)),2)=1,IF(D2609="D",C2609,-C2609),IF(D2609="C",C2609,-C2609)),"")</f>
        <v/>
      </c>
    </row>
    <row r="2610" spans="1:5" x14ac:dyDescent="0.2">
      <c r="A2610" s="11" t="str">
        <f>IF('Anterior-TXT'!A2631&lt;&gt;"",LEFT('Anterior-TXT'!A2631,15),"")</f>
        <v/>
      </c>
      <c r="B2610" s="11" t="str">
        <f>IF('Anterior-TXT'!A2631&lt;&gt;"",RIGHT(LEFT('Anterior-TXT'!A2631,51),34),"")</f>
        <v/>
      </c>
      <c r="C2610" s="12" t="str">
        <f>IF('Anterior-TXT'!A2631&lt;&gt;"",VALUE(RIGHT(LEFT('Anterior-TXT'!A2631,75),23)),"")</f>
        <v/>
      </c>
      <c r="D2610" s="11" t="str">
        <f>IF('Anterior-TXT'!A2631&lt;&gt;"",RIGHT(LEFT('Anterior-TXT'!A2631,77),1),"")</f>
        <v/>
      </c>
      <c r="E2610" s="13" t="str">
        <f>IF('Anterior-TXT'!A2631&lt;&gt;"",IF(MOD(VALUE(LEFT(A2610,1)),2)=1,IF(D2610="D",C2610,-C2610),IF(D2610="C",C2610,-C2610)),"")</f>
        <v/>
      </c>
    </row>
    <row r="2611" spans="1:5" x14ac:dyDescent="0.2">
      <c r="A2611" s="11" t="str">
        <f>IF('Anterior-TXT'!A2632&lt;&gt;"",LEFT('Anterior-TXT'!A2632,15),"")</f>
        <v/>
      </c>
      <c r="B2611" s="11" t="str">
        <f>IF('Anterior-TXT'!A2632&lt;&gt;"",RIGHT(LEFT('Anterior-TXT'!A2632,51),34),"")</f>
        <v/>
      </c>
      <c r="C2611" s="12" t="str">
        <f>IF('Anterior-TXT'!A2632&lt;&gt;"",VALUE(RIGHT(LEFT('Anterior-TXT'!A2632,75),23)),"")</f>
        <v/>
      </c>
      <c r="D2611" s="11" t="str">
        <f>IF('Anterior-TXT'!A2632&lt;&gt;"",RIGHT(LEFT('Anterior-TXT'!A2632,77),1),"")</f>
        <v/>
      </c>
      <c r="E2611" s="13" t="str">
        <f>IF('Anterior-TXT'!A2632&lt;&gt;"",IF(MOD(VALUE(LEFT(A2611,1)),2)=1,IF(D2611="D",C2611,-C2611),IF(D2611="C",C2611,-C2611)),"")</f>
        <v/>
      </c>
    </row>
    <row r="2612" spans="1:5" x14ac:dyDescent="0.2">
      <c r="A2612" s="11" t="str">
        <f>IF('Anterior-TXT'!A2633&lt;&gt;"",LEFT('Anterior-TXT'!A2633,15),"")</f>
        <v/>
      </c>
      <c r="B2612" s="11" t="str">
        <f>IF('Anterior-TXT'!A2633&lt;&gt;"",RIGHT(LEFT('Anterior-TXT'!A2633,51),34),"")</f>
        <v/>
      </c>
      <c r="C2612" s="12" t="str">
        <f>IF('Anterior-TXT'!A2633&lt;&gt;"",VALUE(RIGHT(LEFT('Anterior-TXT'!A2633,75),23)),"")</f>
        <v/>
      </c>
      <c r="D2612" s="11" t="str">
        <f>IF('Anterior-TXT'!A2633&lt;&gt;"",RIGHT(LEFT('Anterior-TXT'!A2633,77),1),"")</f>
        <v/>
      </c>
      <c r="E2612" s="13" t="str">
        <f>IF('Anterior-TXT'!A2633&lt;&gt;"",IF(MOD(VALUE(LEFT(A2612,1)),2)=1,IF(D2612="D",C2612,-C2612),IF(D2612="C",C2612,-C2612)),"")</f>
        <v/>
      </c>
    </row>
    <row r="2613" spans="1:5" x14ac:dyDescent="0.2">
      <c r="A2613" s="11" t="str">
        <f>IF('Anterior-TXT'!A2634&lt;&gt;"",LEFT('Anterior-TXT'!A2634,15),"")</f>
        <v/>
      </c>
      <c r="B2613" s="11" t="str">
        <f>IF('Anterior-TXT'!A2634&lt;&gt;"",RIGHT(LEFT('Anterior-TXT'!A2634,51),34),"")</f>
        <v/>
      </c>
      <c r="C2613" s="12" t="str">
        <f>IF('Anterior-TXT'!A2634&lt;&gt;"",VALUE(RIGHT(LEFT('Anterior-TXT'!A2634,75),23)),"")</f>
        <v/>
      </c>
      <c r="D2613" s="11" t="str">
        <f>IF('Anterior-TXT'!A2634&lt;&gt;"",RIGHT(LEFT('Anterior-TXT'!A2634,77),1),"")</f>
        <v/>
      </c>
      <c r="E2613" s="13" t="str">
        <f>IF('Anterior-TXT'!A2634&lt;&gt;"",IF(MOD(VALUE(LEFT(A2613,1)),2)=1,IF(D2613="D",C2613,-C2613),IF(D2613="C",C2613,-C2613)),"")</f>
        <v/>
      </c>
    </row>
    <row r="2614" spans="1:5" x14ac:dyDescent="0.2">
      <c r="A2614" s="11" t="str">
        <f>IF('Anterior-TXT'!A2635&lt;&gt;"",LEFT('Anterior-TXT'!A2635,15),"")</f>
        <v/>
      </c>
      <c r="B2614" s="11" t="str">
        <f>IF('Anterior-TXT'!A2635&lt;&gt;"",RIGHT(LEFT('Anterior-TXT'!A2635,51),34),"")</f>
        <v/>
      </c>
      <c r="C2614" s="12" t="str">
        <f>IF('Anterior-TXT'!A2635&lt;&gt;"",VALUE(RIGHT(LEFT('Anterior-TXT'!A2635,75),23)),"")</f>
        <v/>
      </c>
      <c r="D2614" s="11" t="str">
        <f>IF('Anterior-TXT'!A2635&lt;&gt;"",RIGHT(LEFT('Anterior-TXT'!A2635,77),1),"")</f>
        <v/>
      </c>
      <c r="E2614" s="13" t="str">
        <f>IF('Anterior-TXT'!A2635&lt;&gt;"",IF(MOD(VALUE(LEFT(A2614,1)),2)=1,IF(D2614="D",C2614,-C2614),IF(D2614="C",C2614,-C2614)),"")</f>
        <v/>
      </c>
    </row>
    <row r="2615" spans="1:5" x14ac:dyDescent="0.2">
      <c r="A2615" s="11" t="str">
        <f>IF('Anterior-TXT'!A2636&lt;&gt;"",LEFT('Anterior-TXT'!A2636,15),"")</f>
        <v/>
      </c>
      <c r="B2615" s="11" t="str">
        <f>IF('Anterior-TXT'!A2636&lt;&gt;"",RIGHT(LEFT('Anterior-TXT'!A2636,51),34),"")</f>
        <v/>
      </c>
      <c r="C2615" s="12" t="str">
        <f>IF('Anterior-TXT'!A2636&lt;&gt;"",VALUE(RIGHT(LEFT('Anterior-TXT'!A2636,75),23)),"")</f>
        <v/>
      </c>
      <c r="D2615" s="11" t="str">
        <f>IF('Anterior-TXT'!A2636&lt;&gt;"",RIGHT(LEFT('Anterior-TXT'!A2636,77),1),"")</f>
        <v/>
      </c>
      <c r="E2615" s="13" t="str">
        <f>IF('Anterior-TXT'!A2636&lt;&gt;"",IF(MOD(VALUE(LEFT(A2615,1)),2)=1,IF(D2615="D",C2615,-C2615),IF(D2615="C",C2615,-C2615)),"")</f>
        <v/>
      </c>
    </row>
    <row r="2616" spans="1:5" x14ac:dyDescent="0.2">
      <c r="A2616" s="11" t="str">
        <f>IF('Anterior-TXT'!A2637&lt;&gt;"",LEFT('Anterior-TXT'!A2637,15),"")</f>
        <v/>
      </c>
      <c r="B2616" s="11" t="str">
        <f>IF('Anterior-TXT'!A2637&lt;&gt;"",RIGHT(LEFT('Anterior-TXT'!A2637,51),34),"")</f>
        <v/>
      </c>
      <c r="C2616" s="12" t="str">
        <f>IF('Anterior-TXT'!A2637&lt;&gt;"",VALUE(RIGHT(LEFT('Anterior-TXT'!A2637,75),23)),"")</f>
        <v/>
      </c>
      <c r="D2616" s="11" t="str">
        <f>IF('Anterior-TXT'!A2637&lt;&gt;"",RIGHT(LEFT('Anterior-TXT'!A2637,77),1),"")</f>
        <v/>
      </c>
      <c r="E2616" s="13" t="str">
        <f>IF('Anterior-TXT'!A2637&lt;&gt;"",IF(MOD(VALUE(LEFT(A2616,1)),2)=1,IF(D2616="D",C2616,-C2616),IF(D2616="C",C2616,-C2616)),"")</f>
        <v/>
      </c>
    </row>
    <row r="2617" spans="1:5" x14ac:dyDescent="0.2">
      <c r="A2617" s="11" t="str">
        <f>IF('Anterior-TXT'!A2638&lt;&gt;"",LEFT('Anterior-TXT'!A2638,15),"")</f>
        <v/>
      </c>
      <c r="B2617" s="11" t="str">
        <f>IF('Anterior-TXT'!A2638&lt;&gt;"",RIGHT(LEFT('Anterior-TXT'!A2638,51),34),"")</f>
        <v/>
      </c>
      <c r="C2617" s="12" t="str">
        <f>IF('Anterior-TXT'!A2638&lt;&gt;"",VALUE(RIGHT(LEFT('Anterior-TXT'!A2638,75),23)),"")</f>
        <v/>
      </c>
      <c r="D2617" s="11" t="str">
        <f>IF('Anterior-TXT'!A2638&lt;&gt;"",RIGHT(LEFT('Anterior-TXT'!A2638,77),1),"")</f>
        <v/>
      </c>
      <c r="E2617" s="13" t="str">
        <f>IF('Anterior-TXT'!A2638&lt;&gt;"",IF(MOD(VALUE(LEFT(A2617,1)),2)=1,IF(D2617="D",C2617,-C2617),IF(D2617="C",C2617,-C2617)),"")</f>
        <v/>
      </c>
    </row>
    <row r="2618" spans="1:5" x14ac:dyDescent="0.2">
      <c r="A2618" s="11" t="str">
        <f>IF('Anterior-TXT'!A2639&lt;&gt;"",LEFT('Anterior-TXT'!A2639,15),"")</f>
        <v/>
      </c>
      <c r="B2618" s="11" t="str">
        <f>IF('Anterior-TXT'!A2639&lt;&gt;"",RIGHT(LEFT('Anterior-TXT'!A2639,51),34),"")</f>
        <v/>
      </c>
      <c r="C2618" s="12" t="str">
        <f>IF('Anterior-TXT'!A2639&lt;&gt;"",VALUE(RIGHT(LEFT('Anterior-TXT'!A2639,75),23)),"")</f>
        <v/>
      </c>
      <c r="D2618" s="11" t="str">
        <f>IF('Anterior-TXT'!A2639&lt;&gt;"",RIGHT(LEFT('Anterior-TXT'!A2639,77),1),"")</f>
        <v/>
      </c>
      <c r="E2618" s="13" t="str">
        <f>IF('Anterior-TXT'!A2639&lt;&gt;"",IF(MOD(VALUE(LEFT(A2618,1)),2)=1,IF(D2618="D",C2618,-C2618),IF(D2618="C",C2618,-C2618)),"")</f>
        <v/>
      </c>
    </row>
    <row r="2619" spans="1:5" x14ac:dyDescent="0.2">
      <c r="A2619" s="11" t="str">
        <f>IF('Anterior-TXT'!A2640&lt;&gt;"",LEFT('Anterior-TXT'!A2640,15),"")</f>
        <v/>
      </c>
      <c r="B2619" s="11" t="str">
        <f>IF('Anterior-TXT'!A2640&lt;&gt;"",RIGHT(LEFT('Anterior-TXT'!A2640,51),34),"")</f>
        <v/>
      </c>
      <c r="C2619" s="12" t="str">
        <f>IF('Anterior-TXT'!A2640&lt;&gt;"",VALUE(RIGHT(LEFT('Anterior-TXT'!A2640,75),23)),"")</f>
        <v/>
      </c>
      <c r="D2619" s="11" t="str">
        <f>IF('Anterior-TXT'!A2640&lt;&gt;"",RIGHT(LEFT('Anterior-TXT'!A2640,77),1),"")</f>
        <v/>
      </c>
      <c r="E2619" s="13" t="str">
        <f>IF('Anterior-TXT'!A2640&lt;&gt;"",IF(MOD(VALUE(LEFT(A2619,1)),2)=1,IF(D2619="D",C2619,-C2619),IF(D2619="C",C2619,-C2619)),"")</f>
        <v/>
      </c>
    </row>
    <row r="2620" spans="1:5" x14ac:dyDescent="0.2">
      <c r="A2620" s="11" t="str">
        <f>IF('Anterior-TXT'!A2641&lt;&gt;"",LEFT('Anterior-TXT'!A2641,15),"")</f>
        <v/>
      </c>
      <c r="B2620" s="11" t="str">
        <f>IF('Anterior-TXT'!A2641&lt;&gt;"",RIGHT(LEFT('Anterior-TXT'!A2641,51),34),"")</f>
        <v/>
      </c>
      <c r="C2620" s="12" t="str">
        <f>IF('Anterior-TXT'!A2641&lt;&gt;"",VALUE(RIGHT(LEFT('Anterior-TXT'!A2641,75),23)),"")</f>
        <v/>
      </c>
      <c r="D2620" s="11" t="str">
        <f>IF('Anterior-TXT'!A2641&lt;&gt;"",RIGHT(LEFT('Anterior-TXT'!A2641,77),1),"")</f>
        <v/>
      </c>
      <c r="E2620" s="13" t="str">
        <f>IF('Anterior-TXT'!A2641&lt;&gt;"",IF(MOD(VALUE(LEFT(A2620,1)),2)=1,IF(D2620="D",C2620,-C2620),IF(D2620="C",C2620,-C2620)),"")</f>
        <v/>
      </c>
    </row>
    <row r="2621" spans="1:5" x14ac:dyDescent="0.2">
      <c r="A2621" s="11" t="str">
        <f>IF('Anterior-TXT'!A2642&lt;&gt;"",LEFT('Anterior-TXT'!A2642,15),"")</f>
        <v/>
      </c>
      <c r="B2621" s="11" t="str">
        <f>IF('Anterior-TXT'!A2642&lt;&gt;"",RIGHT(LEFT('Anterior-TXT'!A2642,51),34),"")</f>
        <v/>
      </c>
      <c r="C2621" s="12" t="str">
        <f>IF('Anterior-TXT'!A2642&lt;&gt;"",VALUE(RIGHT(LEFT('Anterior-TXT'!A2642,75),23)),"")</f>
        <v/>
      </c>
      <c r="D2621" s="11" t="str">
        <f>IF('Anterior-TXT'!A2642&lt;&gt;"",RIGHT(LEFT('Anterior-TXT'!A2642,77),1),"")</f>
        <v/>
      </c>
      <c r="E2621" s="13" t="str">
        <f>IF('Anterior-TXT'!A2642&lt;&gt;"",IF(MOD(VALUE(LEFT(A2621,1)),2)=1,IF(D2621="D",C2621,-C2621),IF(D2621="C",C2621,-C2621)),"")</f>
        <v/>
      </c>
    </row>
    <row r="2622" spans="1:5" x14ac:dyDescent="0.2">
      <c r="A2622" s="11" t="str">
        <f>IF('Anterior-TXT'!A2643&lt;&gt;"",LEFT('Anterior-TXT'!A2643,15),"")</f>
        <v/>
      </c>
      <c r="B2622" s="11" t="str">
        <f>IF('Anterior-TXT'!A2643&lt;&gt;"",RIGHT(LEFT('Anterior-TXT'!A2643,51),34),"")</f>
        <v/>
      </c>
      <c r="C2622" s="12" t="str">
        <f>IF('Anterior-TXT'!A2643&lt;&gt;"",VALUE(RIGHT(LEFT('Anterior-TXT'!A2643,75),23)),"")</f>
        <v/>
      </c>
      <c r="D2622" s="11" t="str">
        <f>IF('Anterior-TXT'!A2643&lt;&gt;"",RIGHT(LEFT('Anterior-TXT'!A2643,77),1),"")</f>
        <v/>
      </c>
      <c r="E2622" s="13" t="str">
        <f>IF('Anterior-TXT'!A2643&lt;&gt;"",IF(MOD(VALUE(LEFT(A2622,1)),2)=1,IF(D2622="D",C2622,-C2622),IF(D2622="C",C2622,-C2622)),"")</f>
        <v/>
      </c>
    </row>
    <row r="2623" spans="1:5" x14ac:dyDescent="0.2">
      <c r="A2623" s="11" t="str">
        <f>IF('Anterior-TXT'!A2644&lt;&gt;"",LEFT('Anterior-TXT'!A2644,15),"")</f>
        <v/>
      </c>
      <c r="B2623" s="11" t="str">
        <f>IF('Anterior-TXT'!A2644&lt;&gt;"",RIGHT(LEFT('Anterior-TXT'!A2644,51),34),"")</f>
        <v/>
      </c>
      <c r="C2623" s="12" t="str">
        <f>IF('Anterior-TXT'!A2644&lt;&gt;"",VALUE(RIGHT(LEFT('Anterior-TXT'!A2644,75),23)),"")</f>
        <v/>
      </c>
      <c r="D2623" s="11" t="str">
        <f>IF('Anterior-TXT'!A2644&lt;&gt;"",RIGHT(LEFT('Anterior-TXT'!A2644,77),1),"")</f>
        <v/>
      </c>
      <c r="E2623" s="13" t="str">
        <f>IF('Anterior-TXT'!A2644&lt;&gt;"",IF(MOD(VALUE(LEFT(A2623,1)),2)=1,IF(D2623="D",C2623,-C2623),IF(D2623="C",C2623,-C2623)),"")</f>
        <v/>
      </c>
    </row>
    <row r="2624" spans="1:5" x14ac:dyDescent="0.2">
      <c r="A2624" s="11" t="str">
        <f>IF('Anterior-TXT'!A2645&lt;&gt;"",LEFT('Anterior-TXT'!A2645,15),"")</f>
        <v/>
      </c>
      <c r="B2624" s="11" t="str">
        <f>IF('Anterior-TXT'!A2645&lt;&gt;"",RIGHT(LEFT('Anterior-TXT'!A2645,51),34),"")</f>
        <v/>
      </c>
      <c r="C2624" s="12" t="str">
        <f>IF('Anterior-TXT'!A2645&lt;&gt;"",VALUE(RIGHT(LEFT('Anterior-TXT'!A2645,75),23)),"")</f>
        <v/>
      </c>
      <c r="D2624" s="11" t="str">
        <f>IF('Anterior-TXT'!A2645&lt;&gt;"",RIGHT(LEFT('Anterior-TXT'!A2645,77),1),"")</f>
        <v/>
      </c>
      <c r="E2624" s="13" t="str">
        <f>IF('Anterior-TXT'!A2645&lt;&gt;"",IF(MOD(VALUE(LEFT(A2624,1)),2)=1,IF(D2624="D",C2624,-C2624),IF(D2624="C",C2624,-C2624)),"")</f>
        <v/>
      </c>
    </row>
    <row r="2625" spans="1:5" x14ac:dyDescent="0.2">
      <c r="A2625" s="11" t="str">
        <f>IF('Anterior-TXT'!A2646&lt;&gt;"",LEFT('Anterior-TXT'!A2646,15),"")</f>
        <v/>
      </c>
      <c r="B2625" s="11" t="str">
        <f>IF('Anterior-TXT'!A2646&lt;&gt;"",RIGHT(LEFT('Anterior-TXT'!A2646,51),34),"")</f>
        <v/>
      </c>
      <c r="C2625" s="12" t="str">
        <f>IF('Anterior-TXT'!A2646&lt;&gt;"",VALUE(RIGHT(LEFT('Anterior-TXT'!A2646,75),23)),"")</f>
        <v/>
      </c>
      <c r="D2625" s="11" t="str">
        <f>IF('Anterior-TXT'!A2646&lt;&gt;"",RIGHT(LEFT('Anterior-TXT'!A2646,77),1),"")</f>
        <v/>
      </c>
      <c r="E2625" s="13" t="str">
        <f>IF('Anterior-TXT'!A2646&lt;&gt;"",IF(MOD(VALUE(LEFT(A2625,1)),2)=1,IF(D2625="D",C2625,-C2625),IF(D2625="C",C2625,-C2625)),"")</f>
        <v/>
      </c>
    </row>
    <row r="2626" spans="1:5" x14ac:dyDescent="0.2">
      <c r="A2626" s="11" t="str">
        <f>IF('Anterior-TXT'!A2647&lt;&gt;"",LEFT('Anterior-TXT'!A2647,15),"")</f>
        <v/>
      </c>
      <c r="B2626" s="11" t="str">
        <f>IF('Anterior-TXT'!A2647&lt;&gt;"",RIGHT(LEFT('Anterior-TXT'!A2647,51),34),"")</f>
        <v/>
      </c>
      <c r="C2626" s="12" t="str">
        <f>IF('Anterior-TXT'!A2647&lt;&gt;"",VALUE(RIGHT(LEFT('Anterior-TXT'!A2647,75),23)),"")</f>
        <v/>
      </c>
      <c r="D2626" s="11" t="str">
        <f>IF('Anterior-TXT'!A2647&lt;&gt;"",RIGHT(LEFT('Anterior-TXT'!A2647,77),1),"")</f>
        <v/>
      </c>
      <c r="E2626" s="13" t="str">
        <f>IF('Anterior-TXT'!A2647&lt;&gt;"",IF(MOD(VALUE(LEFT(A2626,1)),2)=1,IF(D2626="D",C2626,-C2626),IF(D2626="C",C2626,-C2626)),"")</f>
        <v/>
      </c>
    </row>
    <row r="2627" spans="1:5" x14ac:dyDescent="0.2">
      <c r="A2627" s="11" t="str">
        <f>IF('Anterior-TXT'!A2648&lt;&gt;"",LEFT('Anterior-TXT'!A2648,15),"")</f>
        <v/>
      </c>
      <c r="B2627" s="11" t="str">
        <f>IF('Anterior-TXT'!A2648&lt;&gt;"",RIGHT(LEFT('Anterior-TXT'!A2648,51),34),"")</f>
        <v/>
      </c>
      <c r="C2627" s="12" t="str">
        <f>IF('Anterior-TXT'!A2648&lt;&gt;"",VALUE(RIGHT(LEFT('Anterior-TXT'!A2648,75),23)),"")</f>
        <v/>
      </c>
      <c r="D2627" s="11" t="str">
        <f>IF('Anterior-TXT'!A2648&lt;&gt;"",RIGHT(LEFT('Anterior-TXT'!A2648,77),1),"")</f>
        <v/>
      </c>
      <c r="E2627" s="13" t="str">
        <f>IF('Anterior-TXT'!A2648&lt;&gt;"",IF(MOD(VALUE(LEFT(A2627,1)),2)=1,IF(D2627="D",C2627,-C2627),IF(D2627="C",C2627,-C2627)),"")</f>
        <v/>
      </c>
    </row>
    <row r="2628" spans="1:5" x14ac:dyDescent="0.2">
      <c r="A2628" s="11" t="str">
        <f>IF('Anterior-TXT'!A2649&lt;&gt;"",LEFT('Anterior-TXT'!A2649,15),"")</f>
        <v/>
      </c>
      <c r="B2628" s="11" t="str">
        <f>IF('Anterior-TXT'!A2649&lt;&gt;"",RIGHT(LEFT('Anterior-TXT'!A2649,51),34),"")</f>
        <v/>
      </c>
      <c r="C2628" s="12" t="str">
        <f>IF('Anterior-TXT'!A2649&lt;&gt;"",VALUE(RIGHT(LEFT('Anterior-TXT'!A2649,75),23)),"")</f>
        <v/>
      </c>
      <c r="D2628" s="11" t="str">
        <f>IF('Anterior-TXT'!A2649&lt;&gt;"",RIGHT(LEFT('Anterior-TXT'!A2649,77),1),"")</f>
        <v/>
      </c>
      <c r="E2628" s="13" t="str">
        <f>IF('Anterior-TXT'!A2649&lt;&gt;"",IF(MOD(VALUE(LEFT(A2628,1)),2)=1,IF(D2628="D",C2628,-C2628),IF(D2628="C",C2628,-C2628)),"")</f>
        <v/>
      </c>
    </row>
    <row r="2629" spans="1:5" x14ac:dyDescent="0.2">
      <c r="A2629" s="11" t="str">
        <f>IF('Anterior-TXT'!A2650&lt;&gt;"",LEFT('Anterior-TXT'!A2650,15),"")</f>
        <v/>
      </c>
      <c r="B2629" s="11" t="str">
        <f>IF('Anterior-TXT'!A2650&lt;&gt;"",RIGHT(LEFT('Anterior-TXT'!A2650,51),34),"")</f>
        <v/>
      </c>
      <c r="C2629" s="12" t="str">
        <f>IF('Anterior-TXT'!A2650&lt;&gt;"",VALUE(RIGHT(LEFT('Anterior-TXT'!A2650,75),23)),"")</f>
        <v/>
      </c>
      <c r="D2629" s="11" t="str">
        <f>IF('Anterior-TXT'!A2650&lt;&gt;"",RIGHT(LEFT('Anterior-TXT'!A2650,77),1),"")</f>
        <v/>
      </c>
      <c r="E2629" s="13" t="str">
        <f>IF('Anterior-TXT'!A2650&lt;&gt;"",IF(MOD(VALUE(LEFT(A2629,1)),2)=1,IF(D2629="D",C2629,-C2629),IF(D2629="C",C2629,-C2629)),"")</f>
        <v/>
      </c>
    </row>
    <row r="2630" spans="1:5" x14ac:dyDescent="0.2">
      <c r="A2630" s="11" t="str">
        <f>IF('Anterior-TXT'!A2651&lt;&gt;"",LEFT('Anterior-TXT'!A2651,15),"")</f>
        <v/>
      </c>
      <c r="B2630" s="11" t="str">
        <f>IF('Anterior-TXT'!A2651&lt;&gt;"",RIGHT(LEFT('Anterior-TXT'!A2651,51),34),"")</f>
        <v/>
      </c>
      <c r="C2630" s="12" t="str">
        <f>IF('Anterior-TXT'!A2651&lt;&gt;"",VALUE(RIGHT(LEFT('Anterior-TXT'!A2651,75),23)),"")</f>
        <v/>
      </c>
      <c r="D2630" s="11" t="str">
        <f>IF('Anterior-TXT'!A2651&lt;&gt;"",RIGHT(LEFT('Anterior-TXT'!A2651,77),1),"")</f>
        <v/>
      </c>
      <c r="E2630" s="13" t="str">
        <f>IF('Anterior-TXT'!A2651&lt;&gt;"",IF(MOD(VALUE(LEFT(A2630,1)),2)=1,IF(D2630="D",C2630,-C2630),IF(D2630="C",C2630,-C2630)),"")</f>
        <v/>
      </c>
    </row>
    <row r="2631" spans="1:5" x14ac:dyDescent="0.2">
      <c r="A2631" s="11" t="str">
        <f>IF('Anterior-TXT'!A2652&lt;&gt;"",LEFT('Anterior-TXT'!A2652,15),"")</f>
        <v/>
      </c>
      <c r="B2631" s="11" t="str">
        <f>IF('Anterior-TXT'!A2652&lt;&gt;"",RIGHT(LEFT('Anterior-TXT'!A2652,51),34),"")</f>
        <v/>
      </c>
      <c r="C2631" s="12" t="str">
        <f>IF('Anterior-TXT'!A2652&lt;&gt;"",VALUE(RIGHT(LEFT('Anterior-TXT'!A2652,75),23)),"")</f>
        <v/>
      </c>
      <c r="D2631" s="11" t="str">
        <f>IF('Anterior-TXT'!A2652&lt;&gt;"",RIGHT(LEFT('Anterior-TXT'!A2652,77),1),"")</f>
        <v/>
      </c>
      <c r="E2631" s="13" t="str">
        <f>IF('Anterior-TXT'!A2652&lt;&gt;"",IF(MOD(VALUE(LEFT(A2631,1)),2)=1,IF(D2631="D",C2631,-C2631),IF(D2631="C",C2631,-C2631)),"")</f>
        <v/>
      </c>
    </row>
    <row r="2632" spans="1:5" x14ac:dyDescent="0.2">
      <c r="A2632" s="11" t="str">
        <f>IF('Anterior-TXT'!A2653&lt;&gt;"",LEFT('Anterior-TXT'!A2653,15),"")</f>
        <v/>
      </c>
      <c r="B2632" s="11" t="str">
        <f>IF('Anterior-TXT'!A2653&lt;&gt;"",RIGHT(LEFT('Anterior-TXT'!A2653,51),34),"")</f>
        <v/>
      </c>
      <c r="C2632" s="12" t="str">
        <f>IF('Anterior-TXT'!A2653&lt;&gt;"",VALUE(RIGHT(LEFT('Anterior-TXT'!A2653,75),23)),"")</f>
        <v/>
      </c>
      <c r="D2632" s="11" t="str">
        <f>IF('Anterior-TXT'!A2653&lt;&gt;"",RIGHT(LEFT('Anterior-TXT'!A2653,77),1),"")</f>
        <v/>
      </c>
      <c r="E2632" s="13" t="str">
        <f>IF('Anterior-TXT'!A2653&lt;&gt;"",IF(MOD(VALUE(LEFT(A2632,1)),2)=1,IF(D2632="D",C2632,-C2632),IF(D2632="C",C2632,-C2632)),"")</f>
        <v/>
      </c>
    </row>
    <row r="2633" spans="1:5" x14ac:dyDescent="0.2">
      <c r="A2633" s="11" t="str">
        <f>IF('Anterior-TXT'!A2654&lt;&gt;"",LEFT('Anterior-TXT'!A2654,15),"")</f>
        <v/>
      </c>
      <c r="B2633" s="11" t="str">
        <f>IF('Anterior-TXT'!A2654&lt;&gt;"",RIGHT(LEFT('Anterior-TXT'!A2654,51),34),"")</f>
        <v/>
      </c>
      <c r="C2633" s="12" t="str">
        <f>IF('Anterior-TXT'!A2654&lt;&gt;"",VALUE(RIGHT(LEFT('Anterior-TXT'!A2654,75),23)),"")</f>
        <v/>
      </c>
      <c r="D2633" s="11" t="str">
        <f>IF('Anterior-TXT'!A2654&lt;&gt;"",RIGHT(LEFT('Anterior-TXT'!A2654,77),1),"")</f>
        <v/>
      </c>
      <c r="E2633" s="13" t="str">
        <f>IF('Anterior-TXT'!A2654&lt;&gt;"",IF(MOD(VALUE(LEFT(A2633,1)),2)=1,IF(D2633="D",C2633,-C2633),IF(D2633="C",C2633,-C2633)),"")</f>
        <v/>
      </c>
    </row>
    <row r="2634" spans="1:5" x14ac:dyDescent="0.2">
      <c r="A2634" s="11" t="str">
        <f>IF('Anterior-TXT'!A2655&lt;&gt;"",LEFT('Anterior-TXT'!A2655,15),"")</f>
        <v/>
      </c>
      <c r="B2634" s="11" t="str">
        <f>IF('Anterior-TXT'!A2655&lt;&gt;"",RIGHT(LEFT('Anterior-TXT'!A2655,51),34),"")</f>
        <v/>
      </c>
      <c r="C2634" s="12" t="str">
        <f>IF('Anterior-TXT'!A2655&lt;&gt;"",VALUE(RIGHT(LEFT('Anterior-TXT'!A2655,75),23)),"")</f>
        <v/>
      </c>
      <c r="D2634" s="11" t="str">
        <f>IF('Anterior-TXT'!A2655&lt;&gt;"",RIGHT(LEFT('Anterior-TXT'!A2655,77),1),"")</f>
        <v/>
      </c>
      <c r="E2634" s="13" t="str">
        <f>IF('Anterior-TXT'!A2655&lt;&gt;"",IF(MOD(VALUE(LEFT(A2634,1)),2)=1,IF(D2634="D",C2634,-C2634),IF(D2634="C",C2634,-C2634)),"")</f>
        <v/>
      </c>
    </row>
    <row r="2635" spans="1:5" x14ac:dyDescent="0.2">
      <c r="A2635" s="11" t="str">
        <f>IF('Anterior-TXT'!A2656&lt;&gt;"",LEFT('Anterior-TXT'!A2656,15),"")</f>
        <v/>
      </c>
      <c r="B2635" s="11" t="str">
        <f>IF('Anterior-TXT'!A2656&lt;&gt;"",RIGHT(LEFT('Anterior-TXT'!A2656,51),34),"")</f>
        <v/>
      </c>
      <c r="C2635" s="12" t="str">
        <f>IF('Anterior-TXT'!A2656&lt;&gt;"",VALUE(RIGHT(LEFT('Anterior-TXT'!A2656,75),23)),"")</f>
        <v/>
      </c>
      <c r="D2635" s="11" t="str">
        <f>IF('Anterior-TXT'!A2656&lt;&gt;"",RIGHT(LEFT('Anterior-TXT'!A2656,77),1),"")</f>
        <v/>
      </c>
      <c r="E2635" s="13" t="str">
        <f>IF('Anterior-TXT'!A2656&lt;&gt;"",IF(MOD(VALUE(LEFT(A2635,1)),2)=1,IF(D2635="D",C2635,-C2635),IF(D2635="C",C2635,-C2635)),"")</f>
        <v/>
      </c>
    </row>
    <row r="2636" spans="1:5" x14ac:dyDescent="0.2">
      <c r="A2636" s="11" t="str">
        <f>IF('Anterior-TXT'!A2657&lt;&gt;"",LEFT('Anterior-TXT'!A2657,15),"")</f>
        <v/>
      </c>
      <c r="B2636" s="11" t="str">
        <f>IF('Anterior-TXT'!A2657&lt;&gt;"",RIGHT(LEFT('Anterior-TXT'!A2657,51),34),"")</f>
        <v/>
      </c>
      <c r="C2636" s="12" t="str">
        <f>IF('Anterior-TXT'!A2657&lt;&gt;"",VALUE(RIGHT(LEFT('Anterior-TXT'!A2657,75),23)),"")</f>
        <v/>
      </c>
      <c r="D2636" s="11" t="str">
        <f>IF('Anterior-TXT'!A2657&lt;&gt;"",RIGHT(LEFT('Anterior-TXT'!A2657,77),1),"")</f>
        <v/>
      </c>
      <c r="E2636" s="13" t="str">
        <f>IF('Anterior-TXT'!A2657&lt;&gt;"",IF(MOD(VALUE(LEFT(A2636,1)),2)=1,IF(D2636="D",C2636,-C2636),IF(D2636="C",C2636,-C2636)),"")</f>
        <v/>
      </c>
    </row>
    <row r="2637" spans="1:5" x14ac:dyDescent="0.2">
      <c r="A2637" s="11" t="str">
        <f>IF('Anterior-TXT'!A2658&lt;&gt;"",LEFT('Anterior-TXT'!A2658,15),"")</f>
        <v/>
      </c>
      <c r="B2637" s="11" t="str">
        <f>IF('Anterior-TXT'!A2658&lt;&gt;"",RIGHT(LEFT('Anterior-TXT'!A2658,51),34),"")</f>
        <v/>
      </c>
      <c r="C2637" s="12" t="str">
        <f>IF('Anterior-TXT'!A2658&lt;&gt;"",VALUE(RIGHT(LEFT('Anterior-TXT'!A2658,75),23)),"")</f>
        <v/>
      </c>
      <c r="D2637" s="11" t="str">
        <f>IF('Anterior-TXT'!A2658&lt;&gt;"",RIGHT(LEFT('Anterior-TXT'!A2658,77),1),"")</f>
        <v/>
      </c>
      <c r="E2637" s="13" t="str">
        <f>IF('Anterior-TXT'!A2658&lt;&gt;"",IF(MOD(VALUE(LEFT(A2637,1)),2)=1,IF(D2637="D",C2637,-C2637),IF(D2637="C",C2637,-C2637)),"")</f>
        <v/>
      </c>
    </row>
    <row r="2638" spans="1:5" x14ac:dyDescent="0.2">
      <c r="A2638" s="11" t="str">
        <f>IF('Anterior-TXT'!A2659&lt;&gt;"",LEFT('Anterior-TXT'!A2659,15),"")</f>
        <v/>
      </c>
      <c r="B2638" s="11" t="str">
        <f>IF('Anterior-TXT'!A2659&lt;&gt;"",RIGHT(LEFT('Anterior-TXT'!A2659,51),34),"")</f>
        <v/>
      </c>
      <c r="C2638" s="12" t="str">
        <f>IF('Anterior-TXT'!A2659&lt;&gt;"",VALUE(RIGHT(LEFT('Anterior-TXT'!A2659,75),23)),"")</f>
        <v/>
      </c>
      <c r="D2638" s="11" t="str">
        <f>IF('Anterior-TXT'!A2659&lt;&gt;"",RIGHT(LEFT('Anterior-TXT'!A2659,77),1),"")</f>
        <v/>
      </c>
      <c r="E2638" s="13" t="str">
        <f>IF('Anterior-TXT'!A2659&lt;&gt;"",IF(MOD(VALUE(LEFT(A2638,1)),2)=1,IF(D2638="D",C2638,-C2638),IF(D2638="C",C2638,-C2638)),"")</f>
        <v/>
      </c>
    </row>
    <row r="2639" spans="1:5" x14ac:dyDescent="0.2">
      <c r="A2639" s="11" t="str">
        <f>IF('Anterior-TXT'!A2660&lt;&gt;"",LEFT('Anterior-TXT'!A2660,15),"")</f>
        <v/>
      </c>
      <c r="B2639" s="11" t="str">
        <f>IF('Anterior-TXT'!A2660&lt;&gt;"",RIGHT(LEFT('Anterior-TXT'!A2660,51),34),"")</f>
        <v/>
      </c>
      <c r="C2639" s="12" t="str">
        <f>IF('Anterior-TXT'!A2660&lt;&gt;"",VALUE(RIGHT(LEFT('Anterior-TXT'!A2660,75),23)),"")</f>
        <v/>
      </c>
      <c r="D2639" s="11" t="str">
        <f>IF('Anterior-TXT'!A2660&lt;&gt;"",RIGHT(LEFT('Anterior-TXT'!A2660,77),1),"")</f>
        <v/>
      </c>
      <c r="E2639" s="13" t="str">
        <f>IF('Anterior-TXT'!A2660&lt;&gt;"",IF(MOD(VALUE(LEFT(A2639,1)),2)=1,IF(D2639="D",C2639,-C2639),IF(D2639="C",C2639,-C2639)),"")</f>
        <v/>
      </c>
    </row>
    <row r="2640" spans="1:5" x14ac:dyDescent="0.2">
      <c r="A2640" s="11" t="str">
        <f>IF('Anterior-TXT'!A2661&lt;&gt;"",LEFT('Anterior-TXT'!A2661,15),"")</f>
        <v/>
      </c>
      <c r="B2640" s="11" t="str">
        <f>IF('Anterior-TXT'!A2661&lt;&gt;"",RIGHT(LEFT('Anterior-TXT'!A2661,51),34),"")</f>
        <v/>
      </c>
      <c r="C2640" s="12" t="str">
        <f>IF('Anterior-TXT'!A2661&lt;&gt;"",VALUE(RIGHT(LEFT('Anterior-TXT'!A2661,75),23)),"")</f>
        <v/>
      </c>
      <c r="D2640" s="11" t="str">
        <f>IF('Anterior-TXT'!A2661&lt;&gt;"",RIGHT(LEFT('Anterior-TXT'!A2661,77),1),"")</f>
        <v/>
      </c>
      <c r="E2640" s="13" t="str">
        <f>IF('Anterior-TXT'!A2661&lt;&gt;"",IF(MOD(VALUE(LEFT(A2640,1)),2)=1,IF(D2640="D",C2640,-C2640),IF(D2640="C",C2640,-C2640)),"")</f>
        <v/>
      </c>
    </row>
    <row r="2641" spans="1:5" x14ac:dyDescent="0.2">
      <c r="A2641" s="11" t="str">
        <f>IF('Anterior-TXT'!A2662&lt;&gt;"",LEFT('Anterior-TXT'!A2662,15),"")</f>
        <v/>
      </c>
      <c r="B2641" s="11" t="str">
        <f>IF('Anterior-TXT'!A2662&lt;&gt;"",RIGHT(LEFT('Anterior-TXT'!A2662,51),34),"")</f>
        <v/>
      </c>
      <c r="C2641" s="12" t="str">
        <f>IF('Anterior-TXT'!A2662&lt;&gt;"",VALUE(RIGHT(LEFT('Anterior-TXT'!A2662,75),23)),"")</f>
        <v/>
      </c>
      <c r="D2641" s="11" t="str">
        <f>IF('Anterior-TXT'!A2662&lt;&gt;"",RIGHT(LEFT('Anterior-TXT'!A2662,77),1),"")</f>
        <v/>
      </c>
      <c r="E2641" s="13" t="str">
        <f>IF('Anterior-TXT'!A2662&lt;&gt;"",IF(MOD(VALUE(LEFT(A2641,1)),2)=1,IF(D2641="D",C2641,-C2641),IF(D2641="C",C2641,-C2641)),"")</f>
        <v/>
      </c>
    </row>
    <row r="2642" spans="1:5" x14ac:dyDescent="0.2">
      <c r="A2642" s="11" t="str">
        <f>IF('Anterior-TXT'!A2663&lt;&gt;"",LEFT('Anterior-TXT'!A2663,15),"")</f>
        <v/>
      </c>
      <c r="B2642" s="11" t="str">
        <f>IF('Anterior-TXT'!A2663&lt;&gt;"",RIGHT(LEFT('Anterior-TXT'!A2663,51),34),"")</f>
        <v/>
      </c>
      <c r="C2642" s="12" t="str">
        <f>IF('Anterior-TXT'!A2663&lt;&gt;"",VALUE(RIGHT(LEFT('Anterior-TXT'!A2663,75),23)),"")</f>
        <v/>
      </c>
      <c r="D2642" s="11" t="str">
        <f>IF('Anterior-TXT'!A2663&lt;&gt;"",RIGHT(LEFT('Anterior-TXT'!A2663,77),1),"")</f>
        <v/>
      </c>
      <c r="E2642" s="13" t="str">
        <f>IF('Anterior-TXT'!A2663&lt;&gt;"",IF(MOD(VALUE(LEFT(A2642,1)),2)=1,IF(D2642="D",C2642,-C2642),IF(D2642="C",C2642,-C2642)),"")</f>
        <v/>
      </c>
    </row>
    <row r="2643" spans="1:5" x14ac:dyDescent="0.2">
      <c r="A2643" s="11" t="str">
        <f>IF('Anterior-TXT'!A2664&lt;&gt;"",LEFT('Anterior-TXT'!A2664,15),"")</f>
        <v/>
      </c>
      <c r="B2643" s="11" t="str">
        <f>IF('Anterior-TXT'!A2664&lt;&gt;"",RIGHT(LEFT('Anterior-TXT'!A2664,51),34),"")</f>
        <v/>
      </c>
      <c r="C2643" s="12" t="str">
        <f>IF('Anterior-TXT'!A2664&lt;&gt;"",VALUE(RIGHT(LEFT('Anterior-TXT'!A2664,75),23)),"")</f>
        <v/>
      </c>
      <c r="D2643" s="11" t="str">
        <f>IF('Anterior-TXT'!A2664&lt;&gt;"",RIGHT(LEFT('Anterior-TXT'!A2664,77),1),"")</f>
        <v/>
      </c>
      <c r="E2643" s="13" t="str">
        <f>IF('Anterior-TXT'!A2664&lt;&gt;"",IF(MOD(VALUE(LEFT(A2643,1)),2)=1,IF(D2643="D",C2643,-C2643),IF(D2643="C",C2643,-C2643)),"")</f>
        <v/>
      </c>
    </row>
    <row r="2644" spans="1:5" x14ac:dyDescent="0.2">
      <c r="A2644" s="11" t="str">
        <f>IF('Anterior-TXT'!A2665&lt;&gt;"",LEFT('Anterior-TXT'!A2665,15),"")</f>
        <v/>
      </c>
      <c r="B2644" s="11" t="str">
        <f>IF('Anterior-TXT'!A2665&lt;&gt;"",RIGHT(LEFT('Anterior-TXT'!A2665,51),34),"")</f>
        <v/>
      </c>
      <c r="C2644" s="12" t="str">
        <f>IF('Anterior-TXT'!A2665&lt;&gt;"",VALUE(RIGHT(LEFT('Anterior-TXT'!A2665,75),23)),"")</f>
        <v/>
      </c>
      <c r="D2644" s="11" t="str">
        <f>IF('Anterior-TXT'!A2665&lt;&gt;"",RIGHT(LEFT('Anterior-TXT'!A2665,77),1),"")</f>
        <v/>
      </c>
      <c r="E2644" s="13" t="str">
        <f>IF('Anterior-TXT'!A2665&lt;&gt;"",IF(MOD(VALUE(LEFT(A2644,1)),2)=1,IF(D2644="D",C2644,-C2644),IF(D2644="C",C2644,-C2644)),"")</f>
        <v/>
      </c>
    </row>
    <row r="2645" spans="1:5" x14ac:dyDescent="0.2">
      <c r="A2645" s="11" t="str">
        <f>IF('Anterior-TXT'!A2666&lt;&gt;"",LEFT('Anterior-TXT'!A2666,15),"")</f>
        <v/>
      </c>
      <c r="B2645" s="11" t="str">
        <f>IF('Anterior-TXT'!A2666&lt;&gt;"",RIGHT(LEFT('Anterior-TXT'!A2666,51),34),"")</f>
        <v/>
      </c>
      <c r="C2645" s="12" t="str">
        <f>IF('Anterior-TXT'!A2666&lt;&gt;"",VALUE(RIGHT(LEFT('Anterior-TXT'!A2666,75),23)),"")</f>
        <v/>
      </c>
      <c r="D2645" s="11" t="str">
        <f>IF('Anterior-TXT'!A2666&lt;&gt;"",RIGHT(LEFT('Anterior-TXT'!A2666,77),1),"")</f>
        <v/>
      </c>
      <c r="E2645" s="13" t="str">
        <f>IF('Anterior-TXT'!A2666&lt;&gt;"",IF(MOD(VALUE(LEFT(A2645,1)),2)=1,IF(D2645="D",C2645,-C2645),IF(D2645="C",C2645,-C2645)),"")</f>
        <v/>
      </c>
    </row>
    <row r="2646" spans="1:5" x14ac:dyDescent="0.2">
      <c r="A2646" s="11" t="str">
        <f>IF('Anterior-TXT'!A2667&lt;&gt;"",LEFT('Anterior-TXT'!A2667,15),"")</f>
        <v/>
      </c>
      <c r="B2646" s="11" t="str">
        <f>IF('Anterior-TXT'!A2667&lt;&gt;"",RIGHT(LEFT('Anterior-TXT'!A2667,51),34),"")</f>
        <v/>
      </c>
      <c r="C2646" s="12" t="str">
        <f>IF('Anterior-TXT'!A2667&lt;&gt;"",VALUE(RIGHT(LEFT('Anterior-TXT'!A2667,75),23)),"")</f>
        <v/>
      </c>
      <c r="D2646" s="11" t="str">
        <f>IF('Anterior-TXT'!A2667&lt;&gt;"",RIGHT(LEFT('Anterior-TXT'!A2667,77),1),"")</f>
        <v/>
      </c>
      <c r="E2646" s="13" t="str">
        <f>IF('Anterior-TXT'!A2667&lt;&gt;"",IF(MOD(VALUE(LEFT(A2646,1)),2)=1,IF(D2646="D",C2646,-C2646),IF(D2646="C",C2646,-C2646)),"")</f>
        <v/>
      </c>
    </row>
    <row r="2647" spans="1:5" x14ac:dyDescent="0.2">
      <c r="A2647" s="11" t="str">
        <f>IF('Anterior-TXT'!A2668&lt;&gt;"",LEFT('Anterior-TXT'!A2668,15),"")</f>
        <v/>
      </c>
      <c r="B2647" s="11" t="str">
        <f>IF('Anterior-TXT'!A2668&lt;&gt;"",RIGHT(LEFT('Anterior-TXT'!A2668,51),34),"")</f>
        <v/>
      </c>
      <c r="C2647" s="12" t="str">
        <f>IF('Anterior-TXT'!A2668&lt;&gt;"",VALUE(RIGHT(LEFT('Anterior-TXT'!A2668,75),23)),"")</f>
        <v/>
      </c>
      <c r="D2647" s="11" t="str">
        <f>IF('Anterior-TXT'!A2668&lt;&gt;"",RIGHT(LEFT('Anterior-TXT'!A2668,77),1),"")</f>
        <v/>
      </c>
      <c r="E2647" s="13" t="str">
        <f>IF('Anterior-TXT'!A2668&lt;&gt;"",IF(MOD(VALUE(LEFT(A2647,1)),2)=1,IF(D2647="D",C2647,-C2647),IF(D2647="C",C2647,-C2647)),"")</f>
        <v/>
      </c>
    </row>
    <row r="2648" spans="1:5" x14ac:dyDescent="0.2">
      <c r="A2648" s="11" t="str">
        <f>IF('Anterior-TXT'!A2669&lt;&gt;"",LEFT('Anterior-TXT'!A2669,15),"")</f>
        <v/>
      </c>
      <c r="B2648" s="11" t="str">
        <f>IF('Anterior-TXT'!A2669&lt;&gt;"",RIGHT(LEFT('Anterior-TXT'!A2669,51),34),"")</f>
        <v/>
      </c>
      <c r="C2648" s="12" t="str">
        <f>IF('Anterior-TXT'!A2669&lt;&gt;"",VALUE(RIGHT(LEFT('Anterior-TXT'!A2669,75),23)),"")</f>
        <v/>
      </c>
      <c r="D2648" s="11" t="str">
        <f>IF('Anterior-TXT'!A2669&lt;&gt;"",RIGHT(LEFT('Anterior-TXT'!A2669,77),1),"")</f>
        <v/>
      </c>
      <c r="E2648" s="13" t="str">
        <f>IF('Anterior-TXT'!A2669&lt;&gt;"",IF(MOD(VALUE(LEFT(A2648,1)),2)=1,IF(D2648="D",C2648,-C2648),IF(D2648="C",C2648,-C2648)),"")</f>
        <v/>
      </c>
    </row>
    <row r="2649" spans="1:5" x14ac:dyDescent="0.2">
      <c r="A2649" s="11" t="str">
        <f>IF('Anterior-TXT'!A2670&lt;&gt;"",LEFT('Anterior-TXT'!A2670,15),"")</f>
        <v/>
      </c>
      <c r="B2649" s="11" t="str">
        <f>IF('Anterior-TXT'!A2670&lt;&gt;"",RIGHT(LEFT('Anterior-TXT'!A2670,51),34),"")</f>
        <v/>
      </c>
      <c r="C2649" s="12" t="str">
        <f>IF('Anterior-TXT'!A2670&lt;&gt;"",VALUE(RIGHT(LEFT('Anterior-TXT'!A2670,75),23)),"")</f>
        <v/>
      </c>
      <c r="D2649" s="11" t="str">
        <f>IF('Anterior-TXT'!A2670&lt;&gt;"",RIGHT(LEFT('Anterior-TXT'!A2670,77),1),"")</f>
        <v/>
      </c>
      <c r="E2649" s="13" t="str">
        <f>IF('Anterior-TXT'!A2670&lt;&gt;"",IF(MOD(VALUE(LEFT(A2649,1)),2)=1,IF(D2649="D",C2649,-C2649),IF(D2649="C",C2649,-C2649)),"")</f>
        <v/>
      </c>
    </row>
    <row r="2650" spans="1:5" x14ac:dyDescent="0.2">
      <c r="A2650" s="11" t="str">
        <f>IF('Anterior-TXT'!A2671&lt;&gt;"",LEFT('Anterior-TXT'!A2671,15),"")</f>
        <v/>
      </c>
      <c r="B2650" s="11" t="str">
        <f>IF('Anterior-TXT'!A2671&lt;&gt;"",RIGHT(LEFT('Anterior-TXT'!A2671,51),34),"")</f>
        <v/>
      </c>
      <c r="C2650" s="12" t="str">
        <f>IF('Anterior-TXT'!A2671&lt;&gt;"",VALUE(RIGHT(LEFT('Anterior-TXT'!A2671,75),23)),"")</f>
        <v/>
      </c>
      <c r="D2650" s="11" t="str">
        <f>IF('Anterior-TXT'!A2671&lt;&gt;"",RIGHT(LEFT('Anterior-TXT'!A2671,77),1),"")</f>
        <v/>
      </c>
      <c r="E2650" s="13" t="str">
        <f>IF('Anterior-TXT'!A2671&lt;&gt;"",IF(MOD(VALUE(LEFT(A2650,1)),2)=1,IF(D2650="D",C2650,-C2650),IF(D2650="C",C2650,-C2650)),"")</f>
        <v/>
      </c>
    </row>
    <row r="2651" spans="1:5" x14ac:dyDescent="0.2">
      <c r="A2651" s="11" t="str">
        <f>IF('Anterior-TXT'!A2672&lt;&gt;"",LEFT('Anterior-TXT'!A2672,15),"")</f>
        <v/>
      </c>
      <c r="B2651" s="11" t="str">
        <f>IF('Anterior-TXT'!A2672&lt;&gt;"",RIGHT(LEFT('Anterior-TXT'!A2672,51),34),"")</f>
        <v/>
      </c>
      <c r="C2651" s="12" t="str">
        <f>IF('Anterior-TXT'!A2672&lt;&gt;"",VALUE(RIGHT(LEFT('Anterior-TXT'!A2672,75),23)),"")</f>
        <v/>
      </c>
      <c r="D2651" s="11" t="str">
        <f>IF('Anterior-TXT'!A2672&lt;&gt;"",RIGHT(LEFT('Anterior-TXT'!A2672,77),1),"")</f>
        <v/>
      </c>
      <c r="E2651" s="13" t="str">
        <f>IF('Anterior-TXT'!A2672&lt;&gt;"",IF(MOD(VALUE(LEFT(A2651,1)),2)=1,IF(D2651="D",C2651,-C2651),IF(D2651="C",C2651,-C2651)),"")</f>
        <v/>
      </c>
    </row>
    <row r="2652" spans="1:5" x14ac:dyDescent="0.2">
      <c r="A2652" s="11" t="str">
        <f>IF('Anterior-TXT'!A2673&lt;&gt;"",LEFT('Anterior-TXT'!A2673,15),"")</f>
        <v/>
      </c>
      <c r="B2652" s="11" t="str">
        <f>IF('Anterior-TXT'!A2673&lt;&gt;"",RIGHT(LEFT('Anterior-TXT'!A2673,51),34),"")</f>
        <v/>
      </c>
      <c r="C2652" s="12" t="str">
        <f>IF('Anterior-TXT'!A2673&lt;&gt;"",VALUE(RIGHT(LEFT('Anterior-TXT'!A2673,75),23)),"")</f>
        <v/>
      </c>
      <c r="D2652" s="11" t="str">
        <f>IF('Anterior-TXT'!A2673&lt;&gt;"",RIGHT(LEFT('Anterior-TXT'!A2673,77),1),"")</f>
        <v/>
      </c>
      <c r="E2652" s="13" t="str">
        <f>IF('Anterior-TXT'!A2673&lt;&gt;"",IF(MOD(VALUE(LEFT(A2652,1)),2)=1,IF(D2652="D",C2652,-C2652),IF(D2652="C",C2652,-C2652)),"")</f>
        <v/>
      </c>
    </row>
    <row r="2653" spans="1:5" x14ac:dyDescent="0.2">
      <c r="A2653" s="11" t="str">
        <f>IF('Anterior-TXT'!A2674&lt;&gt;"",LEFT('Anterior-TXT'!A2674,15),"")</f>
        <v/>
      </c>
      <c r="B2653" s="11" t="str">
        <f>IF('Anterior-TXT'!A2674&lt;&gt;"",RIGHT(LEFT('Anterior-TXT'!A2674,51),34),"")</f>
        <v/>
      </c>
      <c r="C2653" s="12" t="str">
        <f>IF('Anterior-TXT'!A2674&lt;&gt;"",VALUE(RIGHT(LEFT('Anterior-TXT'!A2674,75),23)),"")</f>
        <v/>
      </c>
      <c r="D2653" s="11" t="str">
        <f>IF('Anterior-TXT'!A2674&lt;&gt;"",RIGHT(LEFT('Anterior-TXT'!A2674,77),1),"")</f>
        <v/>
      </c>
      <c r="E2653" s="13" t="str">
        <f>IF('Anterior-TXT'!A2674&lt;&gt;"",IF(MOD(VALUE(LEFT(A2653,1)),2)=1,IF(D2653="D",C2653,-C2653),IF(D2653="C",C2653,-C2653)),"")</f>
        <v/>
      </c>
    </row>
    <row r="2654" spans="1:5" x14ac:dyDescent="0.2">
      <c r="A2654" s="11" t="str">
        <f>IF('Anterior-TXT'!A2675&lt;&gt;"",LEFT('Anterior-TXT'!A2675,15),"")</f>
        <v/>
      </c>
      <c r="B2654" s="11" t="str">
        <f>IF('Anterior-TXT'!A2675&lt;&gt;"",RIGHT(LEFT('Anterior-TXT'!A2675,51),34),"")</f>
        <v/>
      </c>
      <c r="C2654" s="12" t="str">
        <f>IF('Anterior-TXT'!A2675&lt;&gt;"",VALUE(RIGHT(LEFT('Anterior-TXT'!A2675,75),23)),"")</f>
        <v/>
      </c>
      <c r="D2654" s="11" t="str">
        <f>IF('Anterior-TXT'!A2675&lt;&gt;"",RIGHT(LEFT('Anterior-TXT'!A2675,77),1),"")</f>
        <v/>
      </c>
      <c r="E2654" s="13" t="str">
        <f>IF('Anterior-TXT'!A2675&lt;&gt;"",IF(MOD(VALUE(LEFT(A2654,1)),2)=1,IF(D2654="D",C2654,-C2654),IF(D2654="C",C2654,-C2654)),"")</f>
        <v/>
      </c>
    </row>
    <row r="2655" spans="1:5" x14ac:dyDescent="0.2">
      <c r="A2655" s="11" t="str">
        <f>IF('Anterior-TXT'!A2676&lt;&gt;"",LEFT('Anterior-TXT'!A2676,15),"")</f>
        <v/>
      </c>
      <c r="B2655" s="11" t="str">
        <f>IF('Anterior-TXT'!A2676&lt;&gt;"",RIGHT(LEFT('Anterior-TXT'!A2676,51),34),"")</f>
        <v/>
      </c>
      <c r="C2655" s="12" t="str">
        <f>IF('Anterior-TXT'!A2676&lt;&gt;"",VALUE(RIGHT(LEFT('Anterior-TXT'!A2676,75),23)),"")</f>
        <v/>
      </c>
      <c r="D2655" s="11" t="str">
        <f>IF('Anterior-TXT'!A2676&lt;&gt;"",RIGHT(LEFT('Anterior-TXT'!A2676,77),1),"")</f>
        <v/>
      </c>
      <c r="E2655" s="13" t="str">
        <f>IF('Anterior-TXT'!A2676&lt;&gt;"",IF(MOD(VALUE(LEFT(A2655,1)),2)=1,IF(D2655="D",C2655,-C2655),IF(D2655="C",C2655,-C2655)),"")</f>
        <v/>
      </c>
    </row>
    <row r="2656" spans="1:5" x14ac:dyDescent="0.2">
      <c r="A2656" s="11" t="str">
        <f>IF('Anterior-TXT'!A2677&lt;&gt;"",LEFT('Anterior-TXT'!A2677,15),"")</f>
        <v/>
      </c>
      <c r="B2656" s="11" t="str">
        <f>IF('Anterior-TXT'!A2677&lt;&gt;"",RIGHT(LEFT('Anterior-TXT'!A2677,51),34),"")</f>
        <v/>
      </c>
      <c r="C2656" s="12" t="str">
        <f>IF('Anterior-TXT'!A2677&lt;&gt;"",VALUE(RIGHT(LEFT('Anterior-TXT'!A2677,75),23)),"")</f>
        <v/>
      </c>
      <c r="D2656" s="11" t="str">
        <f>IF('Anterior-TXT'!A2677&lt;&gt;"",RIGHT(LEFT('Anterior-TXT'!A2677,77),1),"")</f>
        <v/>
      </c>
      <c r="E2656" s="13" t="str">
        <f>IF('Anterior-TXT'!A2677&lt;&gt;"",IF(MOD(VALUE(LEFT(A2656,1)),2)=1,IF(D2656="D",C2656,-C2656),IF(D2656="C",C2656,-C2656)),"")</f>
        <v/>
      </c>
    </row>
    <row r="2657" spans="1:5" x14ac:dyDescent="0.2">
      <c r="A2657" s="11" t="str">
        <f>IF('Anterior-TXT'!A2678&lt;&gt;"",LEFT('Anterior-TXT'!A2678,15),"")</f>
        <v/>
      </c>
      <c r="B2657" s="11" t="str">
        <f>IF('Anterior-TXT'!A2678&lt;&gt;"",RIGHT(LEFT('Anterior-TXT'!A2678,51),34),"")</f>
        <v/>
      </c>
      <c r="C2657" s="12" t="str">
        <f>IF('Anterior-TXT'!A2678&lt;&gt;"",VALUE(RIGHT(LEFT('Anterior-TXT'!A2678,75),23)),"")</f>
        <v/>
      </c>
      <c r="D2657" s="11" t="str">
        <f>IF('Anterior-TXT'!A2678&lt;&gt;"",RIGHT(LEFT('Anterior-TXT'!A2678,77),1),"")</f>
        <v/>
      </c>
      <c r="E2657" s="13" t="str">
        <f>IF('Anterior-TXT'!A2678&lt;&gt;"",IF(MOD(VALUE(LEFT(A2657,1)),2)=1,IF(D2657="D",C2657,-C2657),IF(D2657="C",C2657,-C2657)),"")</f>
        <v/>
      </c>
    </row>
    <row r="2658" spans="1:5" x14ac:dyDescent="0.2">
      <c r="A2658" s="11" t="str">
        <f>IF('Anterior-TXT'!A2679&lt;&gt;"",LEFT('Anterior-TXT'!A2679,15),"")</f>
        <v/>
      </c>
      <c r="B2658" s="11" t="str">
        <f>IF('Anterior-TXT'!A2679&lt;&gt;"",RIGHT(LEFT('Anterior-TXT'!A2679,51),34),"")</f>
        <v/>
      </c>
      <c r="C2658" s="12" t="str">
        <f>IF('Anterior-TXT'!A2679&lt;&gt;"",VALUE(RIGHT(LEFT('Anterior-TXT'!A2679,75),23)),"")</f>
        <v/>
      </c>
      <c r="D2658" s="11" t="str">
        <f>IF('Anterior-TXT'!A2679&lt;&gt;"",RIGHT(LEFT('Anterior-TXT'!A2679,77),1),"")</f>
        <v/>
      </c>
      <c r="E2658" s="13" t="str">
        <f>IF('Anterior-TXT'!A2679&lt;&gt;"",IF(MOD(VALUE(LEFT(A2658,1)),2)=1,IF(D2658="D",C2658,-C2658),IF(D2658="C",C2658,-C2658)),"")</f>
        <v/>
      </c>
    </row>
    <row r="2659" spans="1:5" x14ac:dyDescent="0.2">
      <c r="A2659" s="11" t="str">
        <f>IF('Anterior-TXT'!A2680&lt;&gt;"",LEFT('Anterior-TXT'!A2680,15),"")</f>
        <v/>
      </c>
      <c r="B2659" s="11" t="str">
        <f>IF('Anterior-TXT'!A2680&lt;&gt;"",RIGHT(LEFT('Anterior-TXT'!A2680,51),34),"")</f>
        <v/>
      </c>
      <c r="C2659" s="12" t="str">
        <f>IF('Anterior-TXT'!A2680&lt;&gt;"",VALUE(RIGHT(LEFT('Anterior-TXT'!A2680,75),23)),"")</f>
        <v/>
      </c>
      <c r="D2659" s="11" t="str">
        <f>IF('Anterior-TXT'!A2680&lt;&gt;"",RIGHT(LEFT('Anterior-TXT'!A2680,77),1),"")</f>
        <v/>
      </c>
      <c r="E2659" s="13" t="str">
        <f>IF('Anterior-TXT'!A2680&lt;&gt;"",IF(MOD(VALUE(LEFT(A2659,1)),2)=1,IF(D2659="D",C2659,-C2659),IF(D2659="C",C2659,-C2659)),"")</f>
        <v/>
      </c>
    </row>
    <row r="2660" spans="1:5" x14ac:dyDescent="0.2">
      <c r="A2660" s="11" t="str">
        <f>IF('Anterior-TXT'!A2681&lt;&gt;"",LEFT('Anterior-TXT'!A2681,15),"")</f>
        <v/>
      </c>
      <c r="B2660" s="11" t="str">
        <f>IF('Anterior-TXT'!A2681&lt;&gt;"",RIGHT(LEFT('Anterior-TXT'!A2681,51),34),"")</f>
        <v/>
      </c>
      <c r="C2660" s="12" t="str">
        <f>IF('Anterior-TXT'!A2681&lt;&gt;"",VALUE(RIGHT(LEFT('Anterior-TXT'!A2681,75),23)),"")</f>
        <v/>
      </c>
      <c r="D2660" s="11" t="str">
        <f>IF('Anterior-TXT'!A2681&lt;&gt;"",RIGHT(LEFT('Anterior-TXT'!A2681,77),1),"")</f>
        <v/>
      </c>
      <c r="E2660" s="13" t="str">
        <f>IF('Anterior-TXT'!A2681&lt;&gt;"",IF(MOD(VALUE(LEFT(A2660,1)),2)=1,IF(D2660="D",C2660,-C2660),IF(D2660="C",C2660,-C2660)),"")</f>
        <v/>
      </c>
    </row>
    <row r="2661" spans="1:5" x14ac:dyDescent="0.2">
      <c r="A2661" s="11" t="str">
        <f>IF('Anterior-TXT'!A2682&lt;&gt;"",LEFT('Anterior-TXT'!A2682,15),"")</f>
        <v/>
      </c>
      <c r="B2661" s="11" t="str">
        <f>IF('Anterior-TXT'!A2682&lt;&gt;"",RIGHT(LEFT('Anterior-TXT'!A2682,51),34),"")</f>
        <v/>
      </c>
      <c r="C2661" s="12" t="str">
        <f>IF('Anterior-TXT'!A2682&lt;&gt;"",VALUE(RIGHT(LEFT('Anterior-TXT'!A2682,75),23)),"")</f>
        <v/>
      </c>
      <c r="D2661" s="11" t="str">
        <f>IF('Anterior-TXT'!A2682&lt;&gt;"",RIGHT(LEFT('Anterior-TXT'!A2682,77),1),"")</f>
        <v/>
      </c>
      <c r="E2661" s="13" t="str">
        <f>IF('Anterior-TXT'!A2682&lt;&gt;"",IF(MOD(VALUE(LEFT(A2661,1)),2)=1,IF(D2661="D",C2661,-C2661),IF(D2661="C",C2661,-C2661)),"")</f>
        <v/>
      </c>
    </row>
    <row r="2662" spans="1:5" x14ac:dyDescent="0.2">
      <c r="A2662" s="11" t="str">
        <f>IF('Anterior-TXT'!A2683&lt;&gt;"",LEFT('Anterior-TXT'!A2683,15),"")</f>
        <v/>
      </c>
      <c r="B2662" s="11" t="str">
        <f>IF('Anterior-TXT'!A2683&lt;&gt;"",RIGHT(LEFT('Anterior-TXT'!A2683,51),34),"")</f>
        <v/>
      </c>
      <c r="C2662" s="12" t="str">
        <f>IF('Anterior-TXT'!A2683&lt;&gt;"",VALUE(RIGHT(LEFT('Anterior-TXT'!A2683,75),23)),"")</f>
        <v/>
      </c>
      <c r="D2662" s="11" t="str">
        <f>IF('Anterior-TXT'!A2683&lt;&gt;"",RIGHT(LEFT('Anterior-TXT'!A2683,77),1),"")</f>
        <v/>
      </c>
      <c r="E2662" s="13" t="str">
        <f>IF('Anterior-TXT'!A2683&lt;&gt;"",IF(MOD(VALUE(LEFT(A2662,1)),2)=1,IF(D2662="D",C2662,-C2662),IF(D2662="C",C2662,-C2662)),"")</f>
        <v/>
      </c>
    </row>
    <row r="2663" spans="1:5" x14ac:dyDescent="0.2">
      <c r="A2663" s="11" t="str">
        <f>IF('Anterior-TXT'!A2684&lt;&gt;"",LEFT('Anterior-TXT'!A2684,15),"")</f>
        <v/>
      </c>
      <c r="B2663" s="11" t="str">
        <f>IF('Anterior-TXT'!A2684&lt;&gt;"",RIGHT(LEFT('Anterior-TXT'!A2684,51),34),"")</f>
        <v/>
      </c>
      <c r="C2663" s="12" t="str">
        <f>IF('Anterior-TXT'!A2684&lt;&gt;"",VALUE(RIGHT(LEFT('Anterior-TXT'!A2684,75),23)),"")</f>
        <v/>
      </c>
      <c r="D2663" s="11" t="str">
        <f>IF('Anterior-TXT'!A2684&lt;&gt;"",RIGHT(LEFT('Anterior-TXT'!A2684,77),1),"")</f>
        <v/>
      </c>
      <c r="E2663" s="13" t="str">
        <f>IF('Anterior-TXT'!A2684&lt;&gt;"",IF(MOD(VALUE(LEFT(A2663,1)),2)=1,IF(D2663="D",C2663,-C2663),IF(D2663="C",C2663,-C2663)),"")</f>
        <v/>
      </c>
    </row>
    <row r="2664" spans="1:5" x14ac:dyDescent="0.2">
      <c r="A2664" s="11" t="str">
        <f>IF('Anterior-TXT'!A2685&lt;&gt;"",LEFT('Anterior-TXT'!A2685,15),"")</f>
        <v/>
      </c>
      <c r="B2664" s="11" t="str">
        <f>IF('Anterior-TXT'!A2685&lt;&gt;"",RIGHT(LEFT('Anterior-TXT'!A2685,51),34),"")</f>
        <v/>
      </c>
      <c r="C2664" s="12" t="str">
        <f>IF('Anterior-TXT'!A2685&lt;&gt;"",VALUE(RIGHT(LEFT('Anterior-TXT'!A2685,75),23)),"")</f>
        <v/>
      </c>
      <c r="D2664" s="11" t="str">
        <f>IF('Anterior-TXT'!A2685&lt;&gt;"",RIGHT(LEFT('Anterior-TXT'!A2685,77),1),"")</f>
        <v/>
      </c>
      <c r="E2664" s="13" t="str">
        <f>IF('Anterior-TXT'!A2685&lt;&gt;"",IF(MOD(VALUE(LEFT(A2664,1)),2)=1,IF(D2664="D",C2664,-C2664),IF(D2664="C",C2664,-C2664)),"")</f>
        <v/>
      </c>
    </row>
    <row r="2665" spans="1:5" x14ac:dyDescent="0.2">
      <c r="A2665" s="11" t="str">
        <f>IF('Anterior-TXT'!A2686&lt;&gt;"",LEFT('Anterior-TXT'!A2686,15),"")</f>
        <v/>
      </c>
      <c r="B2665" s="11" t="str">
        <f>IF('Anterior-TXT'!A2686&lt;&gt;"",RIGHT(LEFT('Anterior-TXT'!A2686,51),34),"")</f>
        <v/>
      </c>
      <c r="C2665" s="12" t="str">
        <f>IF('Anterior-TXT'!A2686&lt;&gt;"",VALUE(RIGHT(LEFT('Anterior-TXT'!A2686,75),23)),"")</f>
        <v/>
      </c>
      <c r="D2665" s="11" t="str">
        <f>IF('Anterior-TXT'!A2686&lt;&gt;"",RIGHT(LEFT('Anterior-TXT'!A2686,77),1),"")</f>
        <v/>
      </c>
      <c r="E2665" s="13" t="str">
        <f>IF('Anterior-TXT'!A2686&lt;&gt;"",IF(MOD(VALUE(LEFT(A2665,1)),2)=1,IF(D2665="D",C2665,-C2665),IF(D2665="C",C2665,-C2665)),"")</f>
        <v/>
      </c>
    </row>
    <row r="2666" spans="1:5" x14ac:dyDescent="0.2">
      <c r="A2666" s="11" t="str">
        <f>IF('Anterior-TXT'!A2687&lt;&gt;"",LEFT('Anterior-TXT'!A2687,15),"")</f>
        <v/>
      </c>
      <c r="B2666" s="11" t="str">
        <f>IF('Anterior-TXT'!A2687&lt;&gt;"",RIGHT(LEFT('Anterior-TXT'!A2687,51),34),"")</f>
        <v/>
      </c>
      <c r="C2666" s="12" t="str">
        <f>IF('Anterior-TXT'!A2687&lt;&gt;"",VALUE(RIGHT(LEFT('Anterior-TXT'!A2687,75),23)),"")</f>
        <v/>
      </c>
      <c r="D2666" s="11" t="str">
        <f>IF('Anterior-TXT'!A2687&lt;&gt;"",RIGHT(LEFT('Anterior-TXT'!A2687,77),1),"")</f>
        <v/>
      </c>
      <c r="E2666" s="13" t="str">
        <f>IF('Anterior-TXT'!A2687&lt;&gt;"",IF(MOD(VALUE(LEFT(A2666,1)),2)=1,IF(D2666="D",C2666,-C2666),IF(D2666="C",C2666,-C2666)),"")</f>
        <v/>
      </c>
    </row>
    <row r="2667" spans="1:5" x14ac:dyDescent="0.2">
      <c r="A2667" s="11" t="str">
        <f>IF('Anterior-TXT'!A2688&lt;&gt;"",LEFT('Anterior-TXT'!A2688,15),"")</f>
        <v/>
      </c>
      <c r="B2667" s="11" t="str">
        <f>IF('Anterior-TXT'!A2688&lt;&gt;"",RIGHT(LEFT('Anterior-TXT'!A2688,51),34),"")</f>
        <v/>
      </c>
      <c r="C2667" s="12" t="str">
        <f>IF('Anterior-TXT'!A2688&lt;&gt;"",VALUE(RIGHT(LEFT('Anterior-TXT'!A2688,75),23)),"")</f>
        <v/>
      </c>
      <c r="D2667" s="11" t="str">
        <f>IF('Anterior-TXT'!A2688&lt;&gt;"",RIGHT(LEFT('Anterior-TXT'!A2688,77),1),"")</f>
        <v/>
      </c>
      <c r="E2667" s="13" t="str">
        <f>IF('Anterior-TXT'!A2688&lt;&gt;"",IF(MOD(VALUE(LEFT(A2667,1)),2)=1,IF(D2667="D",C2667,-C2667),IF(D2667="C",C2667,-C2667)),"")</f>
        <v/>
      </c>
    </row>
    <row r="2668" spans="1:5" x14ac:dyDescent="0.2">
      <c r="A2668" s="11" t="str">
        <f>IF('Anterior-TXT'!A2689&lt;&gt;"",LEFT('Anterior-TXT'!A2689,15),"")</f>
        <v/>
      </c>
      <c r="B2668" s="11" t="str">
        <f>IF('Anterior-TXT'!A2689&lt;&gt;"",RIGHT(LEFT('Anterior-TXT'!A2689,51),34),"")</f>
        <v/>
      </c>
      <c r="C2668" s="12" t="str">
        <f>IF('Anterior-TXT'!A2689&lt;&gt;"",VALUE(RIGHT(LEFT('Anterior-TXT'!A2689,75),23)),"")</f>
        <v/>
      </c>
      <c r="D2668" s="11" t="str">
        <f>IF('Anterior-TXT'!A2689&lt;&gt;"",RIGHT(LEFT('Anterior-TXT'!A2689,77),1),"")</f>
        <v/>
      </c>
      <c r="E2668" s="13" t="str">
        <f>IF('Anterior-TXT'!A2689&lt;&gt;"",IF(MOD(VALUE(LEFT(A2668,1)),2)=1,IF(D2668="D",C2668,-C2668),IF(D2668="C",C2668,-C2668)),"")</f>
        <v/>
      </c>
    </row>
    <row r="2669" spans="1:5" x14ac:dyDescent="0.2">
      <c r="A2669" s="11" t="str">
        <f>IF('Anterior-TXT'!A2690&lt;&gt;"",LEFT('Anterior-TXT'!A2690,15),"")</f>
        <v/>
      </c>
      <c r="B2669" s="11" t="str">
        <f>IF('Anterior-TXT'!A2690&lt;&gt;"",RIGHT(LEFT('Anterior-TXT'!A2690,51),34),"")</f>
        <v/>
      </c>
      <c r="C2669" s="12" t="str">
        <f>IF('Anterior-TXT'!A2690&lt;&gt;"",VALUE(RIGHT(LEFT('Anterior-TXT'!A2690,75),23)),"")</f>
        <v/>
      </c>
      <c r="D2669" s="11" t="str">
        <f>IF('Anterior-TXT'!A2690&lt;&gt;"",RIGHT(LEFT('Anterior-TXT'!A2690,77),1),"")</f>
        <v/>
      </c>
      <c r="E2669" s="13" t="str">
        <f>IF('Anterior-TXT'!A2690&lt;&gt;"",IF(MOD(VALUE(LEFT(A2669,1)),2)=1,IF(D2669="D",C2669,-C2669),IF(D2669="C",C2669,-C2669)),"")</f>
        <v/>
      </c>
    </row>
    <row r="2670" spans="1:5" x14ac:dyDescent="0.2">
      <c r="A2670" s="11" t="str">
        <f>IF('Anterior-TXT'!A2691&lt;&gt;"",LEFT('Anterior-TXT'!A2691,15),"")</f>
        <v/>
      </c>
      <c r="B2670" s="11" t="str">
        <f>IF('Anterior-TXT'!A2691&lt;&gt;"",RIGHT(LEFT('Anterior-TXT'!A2691,51),34),"")</f>
        <v/>
      </c>
      <c r="C2670" s="12" t="str">
        <f>IF('Anterior-TXT'!A2691&lt;&gt;"",VALUE(RIGHT(LEFT('Anterior-TXT'!A2691,75),23)),"")</f>
        <v/>
      </c>
      <c r="D2670" s="11" t="str">
        <f>IF('Anterior-TXT'!A2691&lt;&gt;"",RIGHT(LEFT('Anterior-TXT'!A2691,77),1),"")</f>
        <v/>
      </c>
      <c r="E2670" s="13" t="str">
        <f>IF('Anterior-TXT'!A2691&lt;&gt;"",IF(MOD(VALUE(LEFT(A2670,1)),2)=1,IF(D2670="D",C2670,-C2670),IF(D2670="C",C2670,-C2670)),"")</f>
        <v/>
      </c>
    </row>
    <row r="2671" spans="1:5" x14ac:dyDescent="0.2">
      <c r="A2671" s="11" t="str">
        <f>IF('Anterior-TXT'!A2692&lt;&gt;"",LEFT('Anterior-TXT'!A2692,15),"")</f>
        <v/>
      </c>
      <c r="B2671" s="11" t="str">
        <f>IF('Anterior-TXT'!A2692&lt;&gt;"",RIGHT(LEFT('Anterior-TXT'!A2692,51),34),"")</f>
        <v/>
      </c>
      <c r="C2671" s="12" t="str">
        <f>IF('Anterior-TXT'!A2692&lt;&gt;"",VALUE(RIGHT(LEFT('Anterior-TXT'!A2692,75),23)),"")</f>
        <v/>
      </c>
      <c r="D2671" s="11" t="str">
        <f>IF('Anterior-TXT'!A2692&lt;&gt;"",RIGHT(LEFT('Anterior-TXT'!A2692,77),1),"")</f>
        <v/>
      </c>
      <c r="E2671" s="13" t="str">
        <f>IF('Anterior-TXT'!A2692&lt;&gt;"",IF(MOD(VALUE(LEFT(A2671,1)),2)=1,IF(D2671="D",C2671,-C2671),IF(D2671="C",C2671,-C2671)),"")</f>
        <v/>
      </c>
    </row>
    <row r="2672" spans="1:5" x14ac:dyDescent="0.2">
      <c r="A2672" s="11" t="str">
        <f>IF('Anterior-TXT'!A2693&lt;&gt;"",LEFT('Anterior-TXT'!A2693,15),"")</f>
        <v/>
      </c>
      <c r="B2672" s="11" t="str">
        <f>IF('Anterior-TXT'!A2693&lt;&gt;"",RIGHT(LEFT('Anterior-TXT'!A2693,51),34),"")</f>
        <v/>
      </c>
      <c r="C2672" s="12" t="str">
        <f>IF('Anterior-TXT'!A2693&lt;&gt;"",VALUE(RIGHT(LEFT('Anterior-TXT'!A2693,75),23)),"")</f>
        <v/>
      </c>
      <c r="D2672" s="11" t="str">
        <f>IF('Anterior-TXT'!A2693&lt;&gt;"",RIGHT(LEFT('Anterior-TXT'!A2693,77),1),"")</f>
        <v/>
      </c>
      <c r="E2672" s="13" t="str">
        <f>IF('Anterior-TXT'!A2693&lt;&gt;"",IF(MOD(VALUE(LEFT(A2672,1)),2)=1,IF(D2672="D",C2672,-C2672),IF(D2672="C",C2672,-C2672)),"")</f>
        <v/>
      </c>
    </row>
    <row r="2673" spans="1:5" x14ac:dyDescent="0.2">
      <c r="A2673" s="11" t="str">
        <f>IF('Anterior-TXT'!A2694&lt;&gt;"",LEFT('Anterior-TXT'!A2694,15),"")</f>
        <v/>
      </c>
      <c r="B2673" s="11" t="str">
        <f>IF('Anterior-TXT'!A2694&lt;&gt;"",RIGHT(LEFT('Anterior-TXT'!A2694,51),34),"")</f>
        <v/>
      </c>
      <c r="C2673" s="12" t="str">
        <f>IF('Anterior-TXT'!A2694&lt;&gt;"",VALUE(RIGHT(LEFT('Anterior-TXT'!A2694,75),23)),"")</f>
        <v/>
      </c>
      <c r="D2673" s="11" t="str">
        <f>IF('Anterior-TXT'!A2694&lt;&gt;"",RIGHT(LEFT('Anterior-TXT'!A2694,77),1),"")</f>
        <v/>
      </c>
      <c r="E2673" s="13" t="str">
        <f>IF('Anterior-TXT'!A2694&lt;&gt;"",IF(MOD(VALUE(LEFT(A2673,1)),2)=1,IF(D2673="D",C2673,-C2673),IF(D2673="C",C2673,-C2673)),"")</f>
        <v/>
      </c>
    </row>
    <row r="2674" spans="1:5" x14ac:dyDescent="0.2">
      <c r="A2674" s="11" t="str">
        <f>IF('Anterior-TXT'!A2695&lt;&gt;"",LEFT('Anterior-TXT'!A2695,15),"")</f>
        <v/>
      </c>
      <c r="B2674" s="11" t="str">
        <f>IF('Anterior-TXT'!A2695&lt;&gt;"",RIGHT(LEFT('Anterior-TXT'!A2695,51),34),"")</f>
        <v/>
      </c>
      <c r="C2674" s="12" t="str">
        <f>IF('Anterior-TXT'!A2695&lt;&gt;"",VALUE(RIGHT(LEFT('Anterior-TXT'!A2695,75),23)),"")</f>
        <v/>
      </c>
      <c r="D2674" s="11" t="str">
        <f>IF('Anterior-TXT'!A2695&lt;&gt;"",RIGHT(LEFT('Anterior-TXT'!A2695,77),1),"")</f>
        <v/>
      </c>
      <c r="E2674" s="13" t="str">
        <f>IF('Anterior-TXT'!A2695&lt;&gt;"",IF(MOD(VALUE(LEFT(A2674,1)),2)=1,IF(D2674="D",C2674,-C2674),IF(D2674="C",C2674,-C2674)),"")</f>
        <v/>
      </c>
    </row>
    <row r="2675" spans="1:5" x14ac:dyDescent="0.2">
      <c r="A2675" s="11" t="str">
        <f>IF('Anterior-TXT'!A2696&lt;&gt;"",LEFT('Anterior-TXT'!A2696,15),"")</f>
        <v/>
      </c>
      <c r="B2675" s="11" t="str">
        <f>IF('Anterior-TXT'!A2696&lt;&gt;"",RIGHT(LEFT('Anterior-TXT'!A2696,51),34),"")</f>
        <v/>
      </c>
      <c r="C2675" s="12" t="str">
        <f>IF('Anterior-TXT'!A2696&lt;&gt;"",VALUE(RIGHT(LEFT('Anterior-TXT'!A2696,75),23)),"")</f>
        <v/>
      </c>
      <c r="D2675" s="11" t="str">
        <f>IF('Anterior-TXT'!A2696&lt;&gt;"",RIGHT(LEFT('Anterior-TXT'!A2696,77),1),"")</f>
        <v/>
      </c>
      <c r="E2675" s="13" t="str">
        <f>IF('Anterior-TXT'!A2696&lt;&gt;"",IF(MOD(VALUE(LEFT(A2675,1)),2)=1,IF(D2675="D",C2675,-C2675),IF(D2675="C",C2675,-C2675)),"")</f>
        <v/>
      </c>
    </row>
    <row r="2676" spans="1:5" x14ac:dyDescent="0.2">
      <c r="A2676" s="11" t="str">
        <f>IF('Anterior-TXT'!A2697&lt;&gt;"",LEFT('Anterior-TXT'!A2697,15),"")</f>
        <v/>
      </c>
      <c r="B2676" s="11" t="str">
        <f>IF('Anterior-TXT'!A2697&lt;&gt;"",RIGHT(LEFT('Anterior-TXT'!A2697,51),34),"")</f>
        <v/>
      </c>
      <c r="C2676" s="12" t="str">
        <f>IF('Anterior-TXT'!A2697&lt;&gt;"",VALUE(RIGHT(LEFT('Anterior-TXT'!A2697,75),23)),"")</f>
        <v/>
      </c>
      <c r="D2676" s="11" t="str">
        <f>IF('Anterior-TXT'!A2697&lt;&gt;"",RIGHT(LEFT('Anterior-TXT'!A2697,77),1),"")</f>
        <v/>
      </c>
      <c r="E2676" s="13" t="str">
        <f>IF('Anterior-TXT'!A2697&lt;&gt;"",IF(MOD(VALUE(LEFT(A2676,1)),2)=1,IF(D2676="D",C2676,-C2676),IF(D2676="C",C2676,-C2676)),"")</f>
        <v/>
      </c>
    </row>
    <row r="2677" spans="1:5" x14ac:dyDescent="0.2">
      <c r="A2677" s="11" t="str">
        <f>IF('Anterior-TXT'!A2698&lt;&gt;"",LEFT('Anterior-TXT'!A2698,15),"")</f>
        <v/>
      </c>
      <c r="B2677" s="11" t="str">
        <f>IF('Anterior-TXT'!A2698&lt;&gt;"",RIGHT(LEFT('Anterior-TXT'!A2698,51),34),"")</f>
        <v/>
      </c>
      <c r="C2677" s="12" t="str">
        <f>IF('Anterior-TXT'!A2698&lt;&gt;"",VALUE(RIGHT(LEFT('Anterior-TXT'!A2698,75),23)),"")</f>
        <v/>
      </c>
      <c r="D2677" s="11" t="str">
        <f>IF('Anterior-TXT'!A2698&lt;&gt;"",RIGHT(LEFT('Anterior-TXT'!A2698,77),1),"")</f>
        <v/>
      </c>
      <c r="E2677" s="13" t="str">
        <f>IF('Anterior-TXT'!A2698&lt;&gt;"",IF(MOD(VALUE(LEFT(A2677,1)),2)=1,IF(D2677="D",C2677,-C2677),IF(D2677="C",C2677,-C2677)),"")</f>
        <v/>
      </c>
    </row>
    <row r="2678" spans="1:5" x14ac:dyDescent="0.2">
      <c r="A2678" s="11" t="str">
        <f>IF('Anterior-TXT'!A2699&lt;&gt;"",LEFT('Anterior-TXT'!A2699,15),"")</f>
        <v/>
      </c>
      <c r="B2678" s="11" t="str">
        <f>IF('Anterior-TXT'!A2699&lt;&gt;"",RIGHT(LEFT('Anterior-TXT'!A2699,51),34),"")</f>
        <v/>
      </c>
      <c r="C2678" s="12" t="str">
        <f>IF('Anterior-TXT'!A2699&lt;&gt;"",VALUE(RIGHT(LEFT('Anterior-TXT'!A2699,75),23)),"")</f>
        <v/>
      </c>
      <c r="D2678" s="11" t="str">
        <f>IF('Anterior-TXT'!A2699&lt;&gt;"",RIGHT(LEFT('Anterior-TXT'!A2699,77),1),"")</f>
        <v/>
      </c>
      <c r="E2678" s="13" t="str">
        <f>IF('Anterior-TXT'!A2699&lt;&gt;"",IF(MOD(VALUE(LEFT(A2678,1)),2)=1,IF(D2678="D",C2678,-C2678),IF(D2678="C",C2678,-C2678)),"")</f>
        <v/>
      </c>
    </row>
    <row r="2679" spans="1:5" x14ac:dyDescent="0.2">
      <c r="A2679" s="11" t="str">
        <f>IF('Anterior-TXT'!A2700&lt;&gt;"",LEFT('Anterior-TXT'!A2700,15),"")</f>
        <v/>
      </c>
      <c r="B2679" s="11" t="str">
        <f>IF('Anterior-TXT'!A2700&lt;&gt;"",RIGHT(LEFT('Anterior-TXT'!A2700,51),34),"")</f>
        <v/>
      </c>
      <c r="C2679" s="12" t="str">
        <f>IF('Anterior-TXT'!A2700&lt;&gt;"",VALUE(RIGHT(LEFT('Anterior-TXT'!A2700,75),23)),"")</f>
        <v/>
      </c>
      <c r="D2679" s="11" t="str">
        <f>IF('Anterior-TXT'!A2700&lt;&gt;"",RIGHT(LEFT('Anterior-TXT'!A2700,77),1),"")</f>
        <v/>
      </c>
      <c r="E2679" s="13" t="str">
        <f>IF('Anterior-TXT'!A2700&lt;&gt;"",IF(MOD(VALUE(LEFT(A2679,1)),2)=1,IF(D2679="D",C2679,-C2679),IF(D2679="C",C2679,-C2679)),"")</f>
        <v/>
      </c>
    </row>
    <row r="2680" spans="1:5" x14ac:dyDescent="0.2">
      <c r="A2680" s="11" t="str">
        <f>IF('Anterior-TXT'!A2701&lt;&gt;"",LEFT('Anterior-TXT'!A2701,15),"")</f>
        <v/>
      </c>
      <c r="B2680" s="11" t="str">
        <f>IF('Anterior-TXT'!A2701&lt;&gt;"",RIGHT(LEFT('Anterior-TXT'!A2701,51),34),"")</f>
        <v/>
      </c>
      <c r="C2680" s="12" t="str">
        <f>IF('Anterior-TXT'!A2701&lt;&gt;"",VALUE(RIGHT(LEFT('Anterior-TXT'!A2701,75),23)),"")</f>
        <v/>
      </c>
      <c r="D2680" s="11" t="str">
        <f>IF('Anterior-TXT'!A2701&lt;&gt;"",RIGHT(LEFT('Anterior-TXT'!A2701,77),1),"")</f>
        <v/>
      </c>
      <c r="E2680" s="13" t="str">
        <f>IF('Anterior-TXT'!A2701&lt;&gt;"",IF(MOD(VALUE(LEFT(A2680,1)),2)=1,IF(D2680="D",C2680,-C2680),IF(D2680="C",C2680,-C2680)),"")</f>
        <v/>
      </c>
    </row>
    <row r="2681" spans="1:5" x14ac:dyDescent="0.2">
      <c r="A2681" s="11" t="str">
        <f>IF('Anterior-TXT'!A2702&lt;&gt;"",LEFT('Anterior-TXT'!A2702,15),"")</f>
        <v/>
      </c>
      <c r="B2681" s="11" t="str">
        <f>IF('Anterior-TXT'!A2702&lt;&gt;"",RIGHT(LEFT('Anterior-TXT'!A2702,51),34),"")</f>
        <v/>
      </c>
      <c r="C2681" s="12" t="str">
        <f>IF('Anterior-TXT'!A2702&lt;&gt;"",VALUE(RIGHT(LEFT('Anterior-TXT'!A2702,75),23)),"")</f>
        <v/>
      </c>
      <c r="D2681" s="11" t="str">
        <f>IF('Anterior-TXT'!A2702&lt;&gt;"",RIGHT(LEFT('Anterior-TXT'!A2702,77),1),"")</f>
        <v/>
      </c>
      <c r="E2681" s="13" t="str">
        <f>IF('Anterior-TXT'!A2702&lt;&gt;"",IF(MOD(VALUE(LEFT(A2681,1)),2)=1,IF(D2681="D",C2681,-C2681),IF(D2681="C",C2681,-C2681)),"")</f>
        <v/>
      </c>
    </row>
    <row r="2682" spans="1:5" x14ac:dyDescent="0.2">
      <c r="A2682" s="11" t="str">
        <f>IF('Anterior-TXT'!A2703&lt;&gt;"",LEFT('Anterior-TXT'!A2703,15),"")</f>
        <v/>
      </c>
      <c r="B2682" s="11" t="str">
        <f>IF('Anterior-TXT'!A2703&lt;&gt;"",RIGHT(LEFT('Anterior-TXT'!A2703,51),34),"")</f>
        <v/>
      </c>
      <c r="C2682" s="12" t="str">
        <f>IF('Anterior-TXT'!A2703&lt;&gt;"",VALUE(RIGHT(LEFT('Anterior-TXT'!A2703,75),23)),"")</f>
        <v/>
      </c>
      <c r="D2682" s="11" t="str">
        <f>IF('Anterior-TXT'!A2703&lt;&gt;"",RIGHT(LEFT('Anterior-TXT'!A2703,77),1),"")</f>
        <v/>
      </c>
      <c r="E2682" s="13" t="str">
        <f>IF('Anterior-TXT'!A2703&lt;&gt;"",IF(MOD(VALUE(LEFT(A2682,1)),2)=1,IF(D2682="D",C2682,-C2682),IF(D2682="C",C2682,-C2682)),"")</f>
        <v/>
      </c>
    </row>
    <row r="2683" spans="1:5" x14ac:dyDescent="0.2">
      <c r="A2683" s="11" t="str">
        <f>IF('Anterior-TXT'!A2704&lt;&gt;"",LEFT('Anterior-TXT'!A2704,15),"")</f>
        <v/>
      </c>
      <c r="B2683" s="11" t="str">
        <f>IF('Anterior-TXT'!A2704&lt;&gt;"",RIGHT(LEFT('Anterior-TXT'!A2704,51),34),"")</f>
        <v/>
      </c>
      <c r="C2683" s="12" t="str">
        <f>IF('Anterior-TXT'!A2704&lt;&gt;"",VALUE(RIGHT(LEFT('Anterior-TXT'!A2704,75),23)),"")</f>
        <v/>
      </c>
      <c r="D2683" s="11" t="str">
        <f>IF('Anterior-TXT'!A2704&lt;&gt;"",RIGHT(LEFT('Anterior-TXT'!A2704,77),1),"")</f>
        <v/>
      </c>
      <c r="E2683" s="13" t="str">
        <f>IF('Anterior-TXT'!A2704&lt;&gt;"",IF(MOD(VALUE(LEFT(A2683,1)),2)=1,IF(D2683="D",C2683,-C2683),IF(D2683="C",C2683,-C2683)),"")</f>
        <v/>
      </c>
    </row>
    <row r="2684" spans="1:5" x14ac:dyDescent="0.2">
      <c r="A2684" s="11" t="str">
        <f>IF('Anterior-TXT'!A2705&lt;&gt;"",LEFT('Anterior-TXT'!A2705,15),"")</f>
        <v/>
      </c>
      <c r="B2684" s="11" t="str">
        <f>IF('Anterior-TXT'!A2705&lt;&gt;"",RIGHT(LEFT('Anterior-TXT'!A2705,51),34),"")</f>
        <v/>
      </c>
      <c r="C2684" s="12" t="str">
        <f>IF('Anterior-TXT'!A2705&lt;&gt;"",VALUE(RIGHT(LEFT('Anterior-TXT'!A2705,75),23)),"")</f>
        <v/>
      </c>
      <c r="D2684" s="11" t="str">
        <f>IF('Anterior-TXT'!A2705&lt;&gt;"",RIGHT(LEFT('Anterior-TXT'!A2705,77),1),"")</f>
        <v/>
      </c>
      <c r="E2684" s="13" t="str">
        <f>IF('Anterior-TXT'!A2705&lt;&gt;"",IF(MOD(VALUE(LEFT(A2684,1)),2)=1,IF(D2684="D",C2684,-C2684),IF(D2684="C",C2684,-C2684)),"")</f>
        <v/>
      </c>
    </row>
    <row r="2685" spans="1:5" x14ac:dyDescent="0.2">
      <c r="A2685" s="11" t="str">
        <f>IF('Anterior-TXT'!A2706&lt;&gt;"",LEFT('Anterior-TXT'!A2706,15),"")</f>
        <v/>
      </c>
      <c r="B2685" s="11" t="str">
        <f>IF('Anterior-TXT'!A2706&lt;&gt;"",RIGHT(LEFT('Anterior-TXT'!A2706,51),34),"")</f>
        <v/>
      </c>
      <c r="C2685" s="12" t="str">
        <f>IF('Anterior-TXT'!A2706&lt;&gt;"",VALUE(RIGHT(LEFT('Anterior-TXT'!A2706,75),23)),"")</f>
        <v/>
      </c>
      <c r="D2685" s="11" t="str">
        <f>IF('Anterior-TXT'!A2706&lt;&gt;"",RIGHT(LEFT('Anterior-TXT'!A2706,77),1),"")</f>
        <v/>
      </c>
      <c r="E2685" s="13" t="str">
        <f>IF('Anterior-TXT'!A2706&lt;&gt;"",IF(MOD(VALUE(LEFT(A2685,1)),2)=1,IF(D2685="D",C2685,-C2685),IF(D2685="C",C2685,-C2685)),"")</f>
        <v/>
      </c>
    </row>
    <row r="2686" spans="1:5" x14ac:dyDescent="0.2">
      <c r="A2686" s="11" t="str">
        <f>IF('Anterior-TXT'!A2707&lt;&gt;"",LEFT('Anterior-TXT'!A2707,15),"")</f>
        <v/>
      </c>
      <c r="B2686" s="11" t="str">
        <f>IF('Anterior-TXT'!A2707&lt;&gt;"",RIGHT(LEFT('Anterior-TXT'!A2707,51),34),"")</f>
        <v/>
      </c>
      <c r="C2686" s="12" t="str">
        <f>IF('Anterior-TXT'!A2707&lt;&gt;"",VALUE(RIGHT(LEFT('Anterior-TXT'!A2707,75),23)),"")</f>
        <v/>
      </c>
      <c r="D2686" s="11" t="str">
        <f>IF('Anterior-TXT'!A2707&lt;&gt;"",RIGHT(LEFT('Anterior-TXT'!A2707,77),1),"")</f>
        <v/>
      </c>
      <c r="E2686" s="13" t="str">
        <f>IF('Anterior-TXT'!A2707&lt;&gt;"",IF(MOD(VALUE(LEFT(A2686,1)),2)=1,IF(D2686="D",C2686,-C2686),IF(D2686="C",C2686,-C2686)),"")</f>
        <v/>
      </c>
    </row>
    <row r="2687" spans="1:5" x14ac:dyDescent="0.2">
      <c r="A2687" s="11" t="str">
        <f>IF('Anterior-TXT'!A2708&lt;&gt;"",LEFT('Anterior-TXT'!A2708,15),"")</f>
        <v/>
      </c>
      <c r="B2687" s="11" t="str">
        <f>IF('Anterior-TXT'!A2708&lt;&gt;"",RIGHT(LEFT('Anterior-TXT'!A2708,51),34),"")</f>
        <v/>
      </c>
      <c r="C2687" s="12" t="str">
        <f>IF('Anterior-TXT'!A2708&lt;&gt;"",VALUE(RIGHT(LEFT('Anterior-TXT'!A2708,75),23)),"")</f>
        <v/>
      </c>
      <c r="D2687" s="11" t="str">
        <f>IF('Anterior-TXT'!A2708&lt;&gt;"",RIGHT(LEFT('Anterior-TXT'!A2708,77),1),"")</f>
        <v/>
      </c>
      <c r="E2687" s="13" t="str">
        <f>IF('Anterior-TXT'!A2708&lt;&gt;"",IF(MOD(VALUE(LEFT(A2687,1)),2)=1,IF(D2687="D",C2687,-C2687),IF(D2687="C",C2687,-C2687)),"")</f>
        <v/>
      </c>
    </row>
    <row r="2688" spans="1:5" x14ac:dyDescent="0.2">
      <c r="A2688" s="11" t="str">
        <f>IF('Anterior-TXT'!A2709&lt;&gt;"",LEFT('Anterior-TXT'!A2709,15),"")</f>
        <v/>
      </c>
      <c r="B2688" s="11" t="str">
        <f>IF('Anterior-TXT'!A2709&lt;&gt;"",RIGHT(LEFT('Anterior-TXT'!A2709,51),34),"")</f>
        <v/>
      </c>
      <c r="C2688" s="12" t="str">
        <f>IF('Anterior-TXT'!A2709&lt;&gt;"",VALUE(RIGHT(LEFT('Anterior-TXT'!A2709,75),23)),"")</f>
        <v/>
      </c>
      <c r="D2688" s="11" t="str">
        <f>IF('Anterior-TXT'!A2709&lt;&gt;"",RIGHT(LEFT('Anterior-TXT'!A2709,77),1),"")</f>
        <v/>
      </c>
      <c r="E2688" s="13" t="str">
        <f>IF('Anterior-TXT'!A2709&lt;&gt;"",IF(MOD(VALUE(LEFT(A2688,1)),2)=1,IF(D2688="D",C2688,-C2688),IF(D2688="C",C2688,-C2688)),"")</f>
        <v/>
      </c>
    </row>
    <row r="2689" spans="1:5" x14ac:dyDescent="0.2">
      <c r="A2689" s="11" t="str">
        <f>IF('Anterior-TXT'!A2710&lt;&gt;"",LEFT('Anterior-TXT'!A2710,15),"")</f>
        <v/>
      </c>
      <c r="B2689" s="11" t="str">
        <f>IF('Anterior-TXT'!A2710&lt;&gt;"",RIGHT(LEFT('Anterior-TXT'!A2710,51),34),"")</f>
        <v/>
      </c>
      <c r="C2689" s="12" t="str">
        <f>IF('Anterior-TXT'!A2710&lt;&gt;"",VALUE(RIGHT(LEFT('Anterior-TXT'!A2710,75),23)),"")</f>
        <v/>
      </c>
      <c r="D2689" s="11" t="str">
        <f>IF('Anterior-TXT'!A2710&lt;&gt;"",RIGHT(LEFT('Anterior-TXT'!A2710,77),1),"")</f>
        <v/>
      </c>
      <c r="E2689" s="13" t="str">
        <f>IF('Anterior-TXT'!A2710&lt;&gt;"",IF(MOD(VALUE(LEFT(A2689,1)),2)=1,IF(D2689="D",C2689,-C2689),IF(D2689="C",C2689,-C2689)),"")</f>
        <v/>
      </c>
    </row>
    <row r="2690" spans="1:5" x14ac:dyDescent="0.2">
      <c r="A2690" s="11" t="str">
        <f>IF('Anterior-TXT'!A2711&lt;&gt;"",LEFT('Anterior-TXT'!A2711,15),"")</f>
        <v/>
      </c>
      <c r="B2690" s="11" t="str">
        <f>IF('Anterior-TXT'!A2711&lt;&gt;"",RIGHT(LEFT('Anterior-TXT'!A2711,51),34),"")</f>
        <v/>
      </c>
      <c r="C2690" s="12" t="str">
        <f>IF('Anterior-TXT'!A2711&lt;&gt;"",VALUE(RIGHT(LEFT('Anterior-TXT'!A2711,75),23)),"")</f>
        <v/>
      </c>
      <c r="D2690" s="11" t="str">
        <f>IF('Anterior-TXT'!A2711&lt;&gt;"",RIGHT(LEFT('Anterior-TXT'!A2711,77),1),"")</f>
        <v/>
      </c>
      <c r="E2690" s="13" t="str">
        <f>IF('Anterior-TXT'!A2711&lt;&gt;"",IF(MOD(VALUE(LEFT(A2690,1)),2)=1,IF(D2690="D",C2690,-C2690),IF(D2690="C",C2690,-C2690)),"")</f>
        <v/>
      </c>
    </row>
    <row r="2691" spans="1:5" x14ac:dyDescent="0.2">
      <c r="A2691" s="11" t="str">
        <f>IF('Anterior-TXT'!A2712&lt;&gt;"",LEFT('Anterior-TXT'!A2712,15),"")</f>
        <v/>
      </c>
      <c r="B2691" s="11" t="str">
        <f>IF('Anterior-TXT'!A2712&lt;&gt;"",RIGHT(LEFT('Anterior-TXT'!A2712,51),34),"")</f>
        <v/>
      </c>
      <c r="C2691" s="12" t="str">
        <f>IF('Anterior-TXT'!A2712&lt;&gt;"",VALUE(RIGHT(LEFT('Anterior-TXT'!A2712,75),23)),"")</f>
        <v/>
      </c>
      <c r="D2691" s="11" t="str">
        <f>IF('Anterior-TXT'!A2712&lt;&gt;"",RIGHT(LEFT('Anterior-TXT'!A2712,77),1),"")</f>
        <v/>
      </c>
      <c r="E2691" s="13" t="str">
        <f>IF('Anterior-TXT'!A2712&lt;&gt;"",IF(MOD(VALUE(LEFT(A2691,1)),2)=1,IF(D2691="D",C2691,-C2691),IF(D2691="C",C2691,-C2691)),"")</f>
        <v/>
      </c>
    </row>
    <row r="2692" spans="1:5" x14ac:dyDescent="0.2">
      <c r="A2692" s="11" t="str">
        <f>IF('Anterior-TXT'!A2713&lt;&gt;"",LEFT('Anterior-TXT'!A2713,15),"")</f>
        <v/>
      </c>
      <c r="B2692" s="11" t="str">
        <f>IF('Anterior-TXT'!A2713&lt;&gt;"",RIGHT(LEFT('Anterior-TXT'!A2713,51),34),"")</f>
        <v/>
      </c>
      <c r="C2692" s="12" t="str">
        <f>IF('Anterior-TXT'!A2713&lt;&gt;"",VALUE(RIGHT(LEFT('Anterior-TXT'!A2713,75),23)),"")</f>
        <v/>
      </c>
      <c r="D2692" s="11" t="str">
        <f>IF('Anterior-TXT'!A2713&lt;&gt;"",RIGHT(LEFT('Anterior-TXT'!A2713,77),1),"")</f>
        <v/>
      </c>
      <c r="E2692" s="13" t="str">
        <f>IF('Anterior-TXT'!A2713&lt;&gt;"",IF(MOD(VALUE(LEFT(A2692,1)),2)=1,IF(D2692="D",C2692,-C2692),IF(D2692="C",C2692,-C2692)),"")</f>
        <v/>
      </c>
    </row>
    <row r="2693" spans="1:5" x14ac:dyDescent="0.2">
      <c r="A2693" s="11" t="str">
        <f>IF('Anterior-TXT'!A2714&lt;&gt;"",LEFT('Anterior-TXT'!A2714,15),"")</f>
        <v/>
      </c>
      <c r="B2693" s="11" t="str">
        <f>IF('Anterior-TXT'!A2714&lt;&gt;"",RIGHT(LEFT('Anterior-TXT'!A2714,51),34),"")</f>
        <v/>
      </c>
      <c r="C2693" s="12" t="str">
        <f>IF('Anterior-TXT'!A2714&lt;&gt;"",VALUE(RIGHT(LEFT('Anterior-TXT'!A2714,75),23)),"")</f>
        <v/>
      </c>
      <c r="D2693" s="11" t="str">
        <f>IF('Anterior-TXT'!A2714&lt;&gt;"",RIGHT(LEFT('Anterior-TXT'!A2714,77),1),"")</f>
        <v/>
      </c>
      <c r="E2693" s="13" t="str">
        <f>IF('Anterior-TXT'!A2714&lt;&gt;"",IF(MOD(VALUE(LEFT(A2693,1)),2)=1,IF(D2693="D",C2693,-C2693),IF(D2693="C",C2693,-C2693)),"")</f>
        <v/>
      </c>
    </row>
    <row r="2694" spans="1:5" x14ac:dyDescent="0.2">
      <c r="A2694" s="11" t="str">
        <f>IF('Anterior-TXT'!A2715&lt;&gt;"",LEFT('Anterior-TXT'!A2715,15),"")</f>
        <v/>
      </c>
      <c r="B2694" s="11" t="str">
        <f>IF('Anterior-TXT'!A2715&lt;&gt;"",RIGHT(LEFT('Anterior-TXT'!A2715,51),34),"")</f>
        <v/>
      </c>
      <c r="C2694" s="12" t="str">
        <f>IF('Anterior-TXT'!A2715&lt;&gt;"",VALUE(RIGHT(LEFT('Anterior-TXT'!A2715,75),23)),"")</f>
        <v/>
      </c>
      <c r="D2694" s="11" t="str">
        <f>IF('Anterior-TXT'!A2715&lt;&gt;"",RIGHT(LEFT('Anterior-TXT'!A2715,77),1),"")</f>
        <v/>
      </c>
      <c r="E2694" s="13" t="str">
        <f>IF('Anterior-TXT'!A2715&lt;&gt;"",IF(MOD(VALUE(LEFT(A2694,1)),2)=1,IF(D2694="D",C2694,-C2694),IF(D2694="C",C2694,-C2694)),"")</f>
        <v/>
      </c>
    </row>
    <row r="2695" spans="1:5" x14ac:dyDescent="0.2">
      <c r="A2695" s="11" t="str">
        <f>IF('Anterior-TXT'!A2716&lt;&gt;"",LEFT('Anterior-TXT'!A2716,15),"")</f>
        <v/>
      </c>
      <c r="B2695" s="11" t="str">
        <f>IF('Anterior-TXT'!A2716&lt;&gt;"",RIGHT(LEFT('Anterior-TXT'!A2716,51),34),"")</f>
        <v/>
      </c>
      <c r="C2695" s="12" t="str">
        <f>IF('Anterior-TXT'!A2716&lt;&gt;"",VALUE(RIGHT(LEFT('Anterior-TXT'!A2716,75),23)),"")</f>
        <v/>
      </c>
      <c r="D2695" s="11" t="str">
        <f>IF('Anterior-TXT'!A2716&lt;&gt;"",RIGHT(LEFT('Anterior-TXT'!A2716,77),1),"")</f>
        <v/>
      </c>
      <c r="E2695" s="13" t="str">
        <f>IF('Anterior-TXT'!A2716&lt;&gt;"",IF(MOD(VALUE(LEFT(A2695,1)),2)=1,IF(D2695="D",C2695,-C2695),IF(D2695="C",C2695,-C2695)),"")</f>
        <v/>
      </c>
    </row>
    <row r="2696" spans="1:5" x14ac:dyDescent="0.2">
      <c r="A2696" s="11" t="str">
        <f>IF('Anterior-TXT'!A2717&lt;&gt;"",LEFT('Anterior-TXT'!A2717,15),"")</f>
        <v/>
      </c>
      <c r="B2696" s="11" t="str">
        <f>IF('Anterior-TXT'!A2717&lt;&gt;"",RIGHT(LEFT('Anterior-TXT'!A2717,51),34),"")</f>
        <v/>
      </c>
      <c r="C2696" s="12" t="str">
        <f>IF('Anterior-TXT'!A2717&lt;&gt;"",VALUE(RIGHT(LEFT('Anterior-TXT'!A2717,75),23)),"")</f>
        <v/>
      </c>
      <c r="D2696" s="11" t="str">
        <f>IF('Anterior-TXT'!A2717&lt;&gt;"",RIGHT(LEFT('Anterior-TXT'!A2717,77),1),"")</f>
        <v/>
      </c>
      <c r="E2696" s="13" t="str">
        <f>IF('Anterior-TXT'!A2717&lt;&gt;"",IF(MOD(VALUE(LEFT(A2696,1)),2)=1,IF(D2696="D",C2696,-C2696),IF(D2696="C",C2696,-C2696)),"")</f>
        <v/>
      </c>
    </row>
    <row r="2697" spans="1:5" x14ac:dyDescent="0.2">
      <c r="A2697" s="11" t="str">
        <f>IF('Anterior-TXT'!A2718&lt;&gt;"",LEFT('Anterior-TXT'!A2718,15),"")</f>
        <v/>
      </c>
      <c r="B2697" s="11" t="str">
        <f>IF('Anterior-TXT'!A2718&lt;&gt;"",RIGHT(LEFT('Anterior-TXT'!A2718,51),34),"")</f>
        <v/>
      </c>
      <c r="C2697" s="12" t="str">
        <f>IF('Anterior-TXT'!A2718&lt;&gt;"",VALUE(RIGHT(LEFT('Anterior-TXT'!A2718,75),23)),"")</f>
        <v/>
      </c>
      <c r="D2697" s="11" t="str">
        <f>IF('Anterior-TXT'!A2718&lt;&gt;"",RIGHT(LEFT('Anterior-TXT'!A2718,77),1),"")</f>
        <v/>
      </c>
      <c r="E2697" s="13" t="str">
        <f>IF('Anterior-TXT'!A2718&lt;&gt;"",IF(MOD(VALUE(LEFT(A2697,1)),2)=1,IF(D2697="D",C2697,-C2697),IF(D2697="C",C2697,-C2697)),"")</f>
        <v/>
      </c>
    </row>
    <row r="2698" spans="1:5" x14ac:dyDescent="0.2">
      <c r="A2698" s="11" t="str">
        <f>IF('Anterior-TXT'!A2719&lt;&gt;"",LEFT('Anterior-TXT'!A2719,15),"")</f>
        <v/>
      </c>
      <c r="B2698" s="11" t="str">
        <f>IF('Anterior-TXT'!A2719&lt;&gt;"",RIGHT(LEFT('Anterior-TXT'!A2719,51),34),"")</f>
        <v/>
      </c>
      <c r="C2698" s="12" t="str">
        <f>IF('Anterior-TXT'!A2719&lt;&gt;"",VALUE(RIGHT(LEFT('Anterior-TXT'!A2719,75),23)),"")</f>
        <v/>
      </c>
      <c r="D2698" s="11" t="str">
        <f>IF('Anterior-TXT'!A2719&lt;&gt;"",RIGHT(LEFT('Anterior-TXT'!A2719,77),1),"")</f>
        <v/>
      </c>
      <c r="E2698" s="13" t="str">
        <f>IF('Anterior-TXT'!A2719&lt;&gt;"",IF(MOD(VALUE(LEFT(A2698,1)),2)=1,IF(D2698="D",C2698,-C2698),IF(D2698="C",C2698,-C2698)),"")</f>
        <v/>
      </c>
    </row>
    <row r="2699" spans="1:5" x14ac:dyDescent="0.2">
      <c r="A2699" s="11" t="str">
        <f>IF('Anterior-TXT'!A2720&lt;&gt;"",LEFT('Anterior-TXT'!A2720,15),"")</f>
        <v/>
      </c>
      <c r="B2699" s="11" t="str">
        <f>IF('Anterior-TXT'!A2720&lt;&gt;"",RIGHT(LEFT('Anterior-TXT'!A2720,51),34),"")</f>
        <v/>
      </c>
      <c r="C2699" s="12" t="str">
        <f>IF('Anterior-TXT'!A2720&lt;&gt;"",VALUE(RIGHT(LEFT('Anterior-TXT'!A2720,75),23)),"")</f>
        <v/>
      </c>
      <c r="D2699" s="11" t="str">
        <f>IF('Anterior-TXT'!A2720&lt;&gt;"",RIGHT(LEFT('Anterior-TXT'!A2720,77),1),"")</f>
        <v/>
      </c>
      <c r="E2699" s="13" t="str">
        <f>IF('Anterior-TXT'!A2720&lt;&gt;"",IF(MOD(VALUE(LEFT(A2699,1)),2)=1,IF(D2699="D",C2699,-C2699),IF(D2699="C",C2699,-C2699)),"")</f>
        <v/>
      </c>
    </row>
    <row r="2700" spans="1:5" x14ac:dyDescent="0.2">
      <c r="A2700" s="11" t="str">
        <f>IF('Anterior-TXT'!A2721&lt;&gt;"",LEFT('Anterior-TXT'!A2721,15),"")</f>
        <v/>
      </c>
      <c r="B2700" s="11" t="str">
        <f>IF('Anterior-TXT'!A2721&lt;&gt;"",RIGHT(LEFT('Anterior-TXT'!A2721,51),34),"")</f>
        <v/>
      </c>
      <c r="C2700" s="12" t="str">
        <f>IF('Anterior-TXT'!A2721&lt;&gt;"",VALUE(RIGHT(LEFT('Anterior-TXT'!A2721,75),23)),"")</f>
        <v/>
      </c>
      <c r="D2700" s="11" t="str">
        <f>IF('Anterior-TXT'!A2721&lt;&gt;"",RIGHT(LEFT('Anterior-TXT'!A2721,77),1),"")</f>
        <v/>
      </c>
      <c r="E2700" s="13" t="str">
        <f>IF('Anterior-TXT'!A2721&lt;&gt;"",IF(MOD(VALUE(LEFT(A2700,1)),2)=1,IF(D2700="D",C2700,-C2700),IF(D2700="C",C2700,-C2700)),"")</f>
        <v/>
      </c>
    </row>
    <row r="2701" spans="1:5" x14ac:dyDescent="0.2">
      <c r="A2701" s="11" t="str">
        <f>IF('Anterior-TXT'!A2722&lt;&gt;"",LEFT('Anterior-TXT'!A2722,15),"")</f>
        <v/>
      </c>
      <c r="B2701" s="11" t="str">
        <f>IF('Anterior-TXT'!A2722&lt;&gt;"",RIGHT(LEFT('Anterior-TXT'!A2722,51),34),"")</f>
        <v/>
      </c>
      <c r="C2701" s="12" t="str">
        <f>IF('Anterior-TXT'!A2722&lt;&gt;"",VALUE(RIGHT(LEFT('Anterior-TXT'!A2722,75),23)),"")</f>
        <v/>
      </c>
      <c r="D2701" s="11" t="str">
        <f>IF('Anterior-TXT'!A2722&lt;&gt;"",RIGHT(LEFT('Anterior-TXT'!A2722,77),1),"")</f>
        <v/>
      </c>
      <c r="E2701" s="13" t="str">
        <f>IF('Anterior-TXT'!A2722&lt;&gt;"",IF(MOD(VALUE(LEFT(A2701,1)),2)=1,IF(D2701="D",C2701,-C2701),IF(D2701="C",C2701,-C2701)),"")</f>
        <v/>
      </c>
    </row>
    <row r="2702" spans="1:5" x14ac:dyDescent="0.2">
      <c r="A2702" s="11" t="str">
        <f>IF('Anterior-TXT'!A2723&lt;&gt;"",LEFT('Anterior-TXT'!A2723,15),"")</f>
        <v/>
      </c>
      <c r="B2702" s="11" t="str">
        <f>IF('Anterior-TXT'!A2723&lt;&gt;"",RIGHT(LEFT('Anterior-TXT'!A2723,51),34),"")</f>
        <v/>
      </c>
      <c r="C2702" s="12" t="str">
        <f>IF('Anterior-TXT'!A2723&lt;&gt;"",VALUE(RIGHT(LEFT('Anterior-TXT'!A2723,75),23)),"")</f>
        <v/>
      </c>
      <c r="D2702" s="11" t="str">
        <f>IF('Anterior-TXT'!A2723&lt;&gt;"",RIGHT(LEFT('Anterior-TXT'!A2723,77),1),"")</f>
        <v/>
      </c>
      <c r="E2702" s="13" t="str">
        <f>IF('Anterior-TXT'!A2723&lt;&gt;"",IF(MOD(VALUE(LEFT(A2702,1)),2)=1,IF(D2702="D",C2702,-C2702),IF(D2702="C",C2702,-C2702)),"")</f>
        <v/>
      </c>
    </row>
    <row r="2703" spans="1:5" x14ac:dyDescent="0.2">
      <c r="A2703" s="11" t="str">
        <f>IF('Anterior-TXT'!A2724&lt;&gt;"",LEFT('Anterior-TXT'!A2724,15),"")</f>
        <v/>
      </c>
      <c r="B2703" s="11" t="str">
        <f>IF('Anterior-TXT'!A2724&lt;&gt;"",RIGHT(LEFT('Anterior-TXT'!A2724,51),34),"")</f>
        <v/>
      </c>
      <c r="C2703" s="12" t="str">
        <f>IF('Anterior-TXT'!A2724&lt;&gt;"",VALUE(RIGHT(LEFT('Anterior-TXT'!A2724,75),23)),"")</f>
        <v/>
      </c>
      <c r="D2703" s="11" t="str">
        <f>IF('Anterior-TXT'!A2724&lt;&gt;"",RIGHT(LEFT('Anterior-TXT'!A2724,77),1),"")</f>
        <v/>
      </c>
      <c r="E2703" s="13" t="str">
        <f>IF('Anterior-TXT'!A2724&lt;&gt;"",IF(MOD(VALUE(LEFT(A2703,1)),2)=1,IF(D2703="D",C2703,-C2703),IF(D2703="C",C2703,-C2703)),"")</f>
        <v/>
      </c>
    </row>
    <row r="2704" spans="1:5" x14ac:dyDescent="0.2">
      <c r="A2704" s="11" t="str">
        <f>IF('Anterior-TXT'!A2725&lt;&gt;"",LEFT('Anterior-TXT'!A2725,15),"")</f>
        <v/>
      </c>
      <c r="B2704" s="11" t="str">
        <f>IF('Anterior-TXT'!A2725&lt;&gt;"",RIGHT(LEFT('Anterior-TXT'!A2725,51),34),"")</f>
        <v/>
      </c>
      <c r="C2704" s="12" t="str">
        <f>IF('Anterior-TXT'!A2725&lt;&gt;"",VALUE(RIGHT(LEFT('Anterior-TXT'!A2725,75),23)),"")</f>
        <v/>
      </c>
      <c r="D2704" s="11" t="str">
        <f>IF('Anterior-TXT'!A2725&lt;&gt;"",RIGHT(LEFT('Anterior-TXT'!A2725,77),1),"")</f>
        <v/>
      </c>
      <c r="E2704" s="13" t="str">
        <f>IF('Anterior-TXT'!A2725&lt;&gt;"",IF(MOD(VALUE(LEFT(A2704,1)),2)=1,IF(D2704="D",C2704,-C2704),IF(D2704="C",C2704,-C2704)),"")</f>
        <v/>
      </c>
    </row>
    <row r="2705" spans="1:5" x14ac:dyDescent="0.2">
      <c r="A2705" s="11" t="str">
        <f>IF('Anterior-TXT'!A2726&lt;&gt;"",LEFT('Anterior-TXT'!A2726,15),"")</f>
        <v/>
      </c>
      <c r="B2705" s="11" t="str">
        <f>IF('Anterior-TXT'!A2726&lt;&gt;"",RIGHT(LEFT('Anterior-TXT'!A2726,51),34),"")</f>
        <v/>
      </c>
      <c r="C2705" s="12" t="str">
        <f>IF('Anterior-TXT'!A2726&lt;&gt;"",VALUE(RIGHT(LEFT('Anterior-TXT'!A2726,75),23)),"")</f>
        <v/>
      </c>
      <c r="D2705" s="11" t="str">
        <f>IF('Anterior-TXT'!A2726&lt;&gt;"",RIGHT(LEFT('Anterior-TXT'!A2726,77),1),"")</f>
        <v/>
      </c>
      <c r="E2705" s="13" t="str">
        <f>IF('Anterior-TXT'!A2726&lt;&gt;"",IF(MOD(VALUE(LEFT(A2705,1)),2)=1,IF(D2705="D",C2705,-C2705),IF(D2705="C",C2705,-C2705)),"")</f>
        <v/>
      </c>
    </row>
    <row r="2706" spans="1:5" x14ac:dyDescent="0.2">
      <c r="A2706" s="11" t="str">
        <f>IF('Anterior-TXT'!A2727&lt;&gt;"",LEFT('Anterior-TXT'!A2727,15),"")</f>
        <v/>
      </c>
      <c r="B2706" s="11" t="str">
        <f>IF('Anterior-TXT'!A2727&lt;&gt;"",RIGHT(LEFT('Anterior-TXT'!A2727,51),34),"")</f>
        <v/>
      </c>
      <c r="C2706" s="12" t="str">
        <f>IF('Anterior-TXT'!A2727&lt;&gt;"",VALUE(RIGHT(LEFT('Anterior-TXT'!A2727,75),23)),"")</f>
        <v/>
      </c>
      <c r="D2706" s="11" t="str">
        <f>IF('Anterior-TXT'!A2727&lt;&gt;"",RIGHT(LEFT('Anterior-TXT'!A2727,77),1),"")</f>
        <v/>
      </c>
      <c r="E2706" s="13" t="str">
        <f>IF('Anterior-TXT'!A2727&lt;&gt;"",IF(MOD(VALUE(LEFT(A2706,1)),2)=1,IF(D2706="D",C2706,-C2706),IF(D2706="C",C2706,-C2706)),"")</f>
        <v/>
      </c>
    </row>
    <row r="2707" spans="1:5" x14ac:dyDescent="0.2">
      <c r="A2707" s="11" t="str">
        <f>IF('Anterior-TXT'!A2728&lt;&gt;"",LEFT('Anterior-TXT'!A2728,15),"")</f>
        <v/>
      </c>
      <c r="B2707" s="11" t="str">
        <f>IF('Anterior-TXT'!A2728&lt;&gt;"",RIGHT(LEFT('Anterior-TXT'!A2728,51),34),"")</f>
        <v/>
      </c>
      <c r="C2707" s="12" t="str">
        <f>IF('Anterior-TXT'!A2728&lt;&gt;"",VALUE(RIGHT(LEFT('Anterior-TXT'!A2728,75),23)),"")</f>
        <v/>
      </c>
      <c r="D2707" s="11" t="str">
        <f>IF('Anterior-TXT'!A2728&lt;&gt;"",RIGHT(LEFT('Anterior-TXT'!A2728,77),1),"")</f>
        <v/>
      </c>
      <c r="E2707" s="13" t="str">
        <f>IF('Anterior-TXT'!A2728&lt;&gt;"",IF(MOD(VALUE(LEFT(A2707,1)),2)=1,IF(D2707="D",C2707,-C2707),IF(D2707="C",C2707,-C2707)),"")</f>
        <v/>
      </c>
    </row>
    <row r="2708" spans="1:5" x14ac:dyDescent="0.2">
      <c r="A2708" s="11" t="str">
        <f>IF('Anterior-TXT'!A2729&lt;&gt;"",LEFT('Anterior-TXT'!A2729,15),"")</f>
        <v/>
      </c>
      <c r="B2708" s="11" t="str">
        <f>IF('Anterior-TXT'!A2729&lt;&gt;"",RIGHT(LEFT('Anterior-TXT'!A2729,51),34),"")</f>
        <v/>
      </c>
      <c r="C2708" s="12" t="str">
        <f>IF('Anterior-TXT'!A2729&lt;&gt;"",VALUE(RIGHT(LEFT('Anterior-TXT'!A2729,75),23)),"")</f>
        <v/>
      </c>
      <c r="D2708" s="11" t="str">
        <f>IF('Anterior-TXT'!A2729&lt;&gt;"",RIGHT(LEFT('Anterior-TXT'!A2729,77),1),"")</f>
        <v/>
      </c>
      <c r="E2708" s="13" t="str">
        <f>IF('Anterior-TXT'!A2729&lt;&gt;"",IF(MOD(VALUE(LEFT(A2708,1)),2)=1,IF(D2708="D",C2708,-C2708),IF(D2708="C",C2708,-C2708)),"")</f>
        <v/>
      </c>
    </row>
    <row r="2709" spans="1:5" x14ac:dyDescent="0.2">
      <c r="A2709" s="11" t="str">
        <f>IF('Anterior-TXT'!A2730&lt;&gt;"",LEFT('Anterior-TXT'!A2730,15),"")</f>
        <v/>
      </c>
      <c r="B2709" s="11" t="str">
        <f>IF('Anterior-TXT'!A2730&lt;&gt;"",RIGHT(LEFT('Anterior-TXT'!A2730,51),34),"")</f>
        <v/>
      </c>
      <c r="C2709" s="12" t="str">
        <f>IF('Anterior-TXT'!A2730&lt;&gt;"",VALUE(RIGHT(LEFT('Anterior-TXT'!A2730,75),23)),"")</f>
        <v/>
      </c>
      <c r="D2709" s="11" t="str">
        <f>IF('Anterior-TXT'!A2730&lt;&gt;"",RIGHT(LEFT('Anterior-TXT'!A2730,77),1),"")</f>
        <v/>
      </c>
      <c r="E2709" s="13" t="str">
        <f>IF('Anterior-TXT'!A2730&lt;&gt;"",IF(MOD(VALUE(LEFT(A2709,1)),2)=1,IF(D2709="D",C2709,-C2709),IF(D2709="C",C2709,-C2709)),"")</f>
        <v/>
      </c>
    </row>
    <row r="2710" spans="1:5" x14ac:dyDescent="0.2">
      <c r="A2710" s="11" t="str">
        <f>IF('Anterior-TXT'!A2731&lt;&gt;"",LEFT('Anterior-TXT'!A2731,15),"")</f>
        <v/>
      </c>
      <c r="B2710" s="11" t="str">
        <f>IF('Anterior-TXT'!A2731&lt;&gt;"",RIGHT(LEFT('Anterior-TXT'!A2731,51),34),"")</f>
        <v/>
      </c>
      <c r="C2710" s="12" t="str">
        <f>IF('Anterior-TXT'!A2731&lt;&gt;"",VALUE(RIGHT(LEFT('Anterior-TXT'!A2731,75),23)),"")</f>
        <v/>
      </c>
      <c r="D2710" s="11" t="str">
        <f>IF('Anterior-TXT'!A2731&lt;&gt;"",RIGHT(LEFT('Anterior-TXT'!A2731,77),1),"")</f>
        <v/>
      </c>
      <c r="E2710" s="13" t="str">
        <f>IF('Anterior-TXT'!A2731&lt;&gt;"",IF(MOD(VALUE(LEFT(A2710,1)),2)=1,IF(D2710="D",C2710,-C2710),IF(D2710="C",C2710,-C2710)),"")</f>
        <v/>
      </c>
    </row>
    <row r="2711" spans="1:5" x14ac:dyDescent="0.2">
      <c r="A2711" s="11" t="str">
        <f>IF('Anterior-TXT'!A2732&lt;&gt;"",LEFT('Anterior-TXT'!A2732,15),"")</f>
        <v/>
      </c>
      <c r="B2711" s="11" t="str">
        <f>IF('Anterior-TXT'!A2732&lt;&gt;"",RIGHT(LEFT('Anterior-TXT'!A2732,51),34),"")</f>
        <v/>
      </c>
      <c r="C2711" s="12" t="str">
        <f>IF('Anterior-TXT'!A2732&lt;&gt;"",VALUE(RIGHT(LEFT('Anterior-TXT'!A2732,75),23)),"")</f>
        <v/>
      </c>
      <c r="D2711" s="11" t="str">
        <f>IF('Anterior-TXT'!A2732&lt;&gt;"",RIGHT(LEFT('Anterior-TXT'!A2732,77),1),"")</f>
        <v/>
      </c>
      <c r="E2711" s="13" t="str">
        <f>IF('Anterior-TXT'!A2732&lt;&gt;"",IF(MOD(VALUE(LEFT(A2711,1)),2)=1,IF(D2711="D",C2711,-C2711),IF(D2711="C",C2711,-C2711)),"")</f>
        <v/>
      </c>
    </row>
    <row r="2712" spans="1:5" x14ac:dyDescent="0.2">
      <c r="A2712" s="11" t="str">
        <f>IF('Anterior-TXT'!A2733&lt;&gt;"",LEFT('Anterior-TXT'!A2733,15),"")</f>
        <v/>
      </c>
      <c r="B2712" s="11" t="str">
        <f>IF('Anterior-TXT'!A2733&lt;&gt;"",RIGHT(LEFT('Anterior-TXT'!A2733,51),34),"")</f>
        <v/>
      </c>
      <c r="C2712" s="12" t="str">
        <f>IF('Anterior-TXT'!A2733&lt;&gt;"",VALUE(RIGHT(LEFT('Anterior-TXT'!A2733,75),23)),"")</f>
        <v/>
      </c>
      <c r="D2712" s="11" t="str">
        <f>IF('Anterior-TXT'!A2733&lt;&gt;"",RIGHT(LEFT('Anterior-TXT'!A2733,77),1),"")</f>
        <v/>
      </c>
      <c r="E2712" s="13" t="str">
        <f>IF('Anterior-TXT'!A2733&lt;&gt;"",IF(MOD(VALUE(LEFT(A2712,1)),2)=1,IF(D2712="D",C2712,-C2712),IF(D2712="C",C2712,-C2712)),"")</f>
        <v/>
      </c>
    </row>
    <row r="2713" spans="1:5" x14ac:dyDescent="0.2">
      <c r="A2713" s="11" t="str">
        <f>IF('Anterior-TXT'!A2734&lt;&gt;"",LEFT('Anterior-TXT'!A2734,15),"")</f>
        <v/>
      </c>
      <c r="B2713" s="11" t="str">
        <f>IF('Anterior-TXT'!A2734&lt;&gt;"",RIGHT(LEFT('Anterior-TXT'!A2734,51),34),"")</f>
        <v/>
      </c>
      <c r="C2713" s="12" t="str">
        <f>IF('Anterior-TXT'!A2734&lt;&gt;"",VALUE(RIGHT(LEFT('Anterior-TXT'!A2734,75),23)),"")</f>
        <v/>
      </c>
      <c r="D2713" s="11" t="str">
        <f>IF('Anterior-TXT'!A2734&lt;&gt;"",RIGHT(LEFT('Anterior-TXT'!A2734,77),1),"")</f>
        <v/>
      </c>
      <c r="E2713" s="13" t="str">
        <f>IF('Anterior-TXT'!A2734&lt;&gt;"",IF(MOD(VALUE(LEFT(A2713,1)),2)=1,IF(D2713="D",C2713,-C2713),IF(D2713="C",C2713,-C2713)),"")</f>
        <v/>
      </c>
    </row>
    <row r="2714" spans="1:5" x14ac:dyDescent="0.2">
      <c r="A2714" s="11" t="str">
        <f>IF('Anterior-TXT'!A2735&lt;&gt;"",LEFT('Anterior-TXT'!A2735,15),"")</f>
        <v/>
      </c>
      <c r="B2714" s="11" t="str">
        <f>IF('Anterior-TXT'!A2735&lt;&gt;"",RIGHT(LEFT('Anterior-TXT'!A2735,51),34),"")</f>
        <v/>
      </c>
      <c r="C2714" s="12" t="str">
        <f>IF('Anterior-TXT'!A2735&lt;&gt;"",VALUE(RIGHT(LEFT('Anterior-TXT'!A2735,75),23)),"")</f>
        <v/>
      </c>
      <c r="D2714" s="11" t="str">
        <f>IF('Anterior-TXT'!A2735&lt;&gt;"",RIGHT(LEFT('Anterior-TXT'!A2735,77),1),"")</f>
        <v/>
      </c>
      <c r="E2714" s="13" t="str">
        <f>IF('Anterior-TXT'!A2735&lt;&gt;"",IF(MOD(VALUE(LEFT(A2714,1)),2)=1,IF(D2714="D",C2714,-C2714),IF(D2714="C",C2714,-C2714)),"")</f>
        <v/>
      </c>
    </row>
    <row r="2715" spans="1:5" x14ac:dyDescent="0.2">
      <c r="A2715" s="11" t="str">
        <f>IF('Anterior-TXT'!A2736&lt;&gt;"",LEFT('Anterior-TXT'!A2736,15),"")</f>
        <v/>
      </c>
      <c r="B2715" s="11" t="str">
        <f>IF('Anterior-TXT'!A2736&lt;&gt;"",RIGHT(LEFT('Anterior-TXT'!A2736,51),34),"")</f>
        <v/>
      </c>
      <c r="C2715" s="12" t="str">
        <f>IF('Anterior-TXT'!A2736&lt;&gt;"",VALUE(RIGHT(LEFT('Anterior-TXT'!A2736,75),23)),"")</f>
        <v/>
      </c>
      <c r="D2715" s="11" t="str">
        <f>IF('Anterior-TXT'!A2736&lt;&gt;"",RIGHT(LEFT('Anterior-TXT'!A2736,77),1),"")</f>
        <v/>
      </c>
      <c r="E2715" s="13" t="str">
        <f>IF('Anterior-TXT'!A2736&lt;&gt;"",IF(MOD(VALUE(LEFT(A2715,1)),2)=1,IF(D2715="D",C2715,-C2715),IF(D2715="C",C2715,-C2715)),"")</f>
        <v/>
      </c>
    </row>
    <row r="2716" spans="1:5" x14ac:dyDescent="0.2">
      <c r="A2716" s="11" t="str">
        <f>IF('Anterior-TXT'!A2737&lt;&gt;"",LEFT('Anterior-TXT'!A2737,15),"")</f>
        <v/>
      </c>
      <c r="B2716" s="11" t="str">
        <f>IF('Anterior-TXT'!A2737&lt;&gt;"",RIGHT(LEFT('Anterior-TXT'!A2737,51),34),"")</f>
        <v/>
      </c>
      <c r="C2716" s="12" t="str">
        <f>IF('Anterior-TXT'!A2737&lt;&gt;"",VALUE(RIGHT(LEFT('Anterior-TXT'!A2737,75),23)),"")</f>
        <v/>
      </c>
      <c r="D2716" s="11" t="str">
        <f>IF('Anterior-TXT'!A2737&lt;&gt;"",RIGHT(LEFT('Anterior-TXT'!A2737,77),1),"")</f>
        <v/>
      </c>
      <c r="E2716" s="13" t="str">
        <f>IF('Anterior-TXT'!A2737&lt;&gt;"",IF(MOD(VALUE(LEFT(A2716,1)),2)=1,IF(D2716="D",C2716,-C2716),IF(D2716="C",C2716,-C2716)),"")</f>
        <v/>
      </c>
    </row>
    <row r="2717" spans="1:5" x14ac:dyDescent="0.2">
      <c r="A2717" s="11" t="str">
        <f>IF('Anterior-TXT'!A2738&lt;&gt;"",LEFT('Anterior-TXT'!A2738,15),"")</f>
        <v/>
      </c>
      <c r="B2717" s="11" t="str">
        <f>IF('Anterior-TXT'!A2738&lt;&gt;"",RIGHT(LEFT('Anterior-TXT'!A2738,51),34),"")</f>
        <v/>
      </c>
      <c r="C2717" s="12" t="str">
        <f>IF('Anterior-TXT'!A2738&lt;&gt;"",VALUE(RIGHT(LEFT('Anterior-TXT'!A2738,75),23)),"")</f>
        <v/>
      </c>
      <c r="D2717" s="11" t="str">
        <f>IF('Anterior-TXT'!A2738&lt;&gt;"",RIGHT(LEFT('Anterior-TXT'!A2738,77),1),"")</f>
        <v/>
      </c>
      <c r="E2717" s="13" t="str">
        <f>IF('Anterior-TXT'!A2738&lt;&gt;"",IF(MOD(VALUE(LEFT(A2717,1)),2)=1,IF(D2717="D",C2717,-C2717),IF(D2717="C",C2717,-C2717)),"")</f>
        <v/>
      </c>
    </row>
    <row r="2718" spans="1:5" x14ac:dyDescent="0.2">
      <c r="A2718" s="11" t="str">
        <f>IF('Anterior-TXT'!A2739&lt;&gt;"",LEFT('Anterior-TXT'!A2739,15),"")</f>
        <v/>
      </c>
      <c r="B2718" s="11" t="str">
        <f>IF('Anterior-TXT'!A2739&lt;&gt;"",RIGHT(LEFT('Anterior-TXT'!A2739,51),34),"")</f>
        <v/>
      </c>
      <c r="C2718" s="12" t="str">
        <f>IF('Anterior-TXT'!A2739&lt;&gt;"",VALUE(RIGHT(LEFT('Anterior-TXT'!A2739,75),23)),"")</f>
        <v/>
      </c>
      <c r="D2718" s="11" t="str">
        <f>IF('Anterior-TXT'!A2739&lt;&gt;"",RIGHT(LEFT('Anterior-TXT'!A2739,77),1),"")</f>
        <v/>
      </c>
      <c r="E2718" s="13" t="str">
        <f>IF('Anterior-TXT'!A2739&lt;&gt;"",IF(MOD(VALUE(LEFT(A2718,1)),2)=1,IF(D2718="D",C2718,-C2718),IF(D2718="C",C2718,-C2718)),"")</f>
        <v/>
      </c>
    </row>
    <row r="2719" spans="1:5" x14ac:dyDescent="0.2">
      <c r="A2719" s="11" t="str">
        <f>IF('Anterior-TXT'!A2740&lt;&gt;"",LEFT('Anterior-TXT'!A2740,15),"")</f>
        <v/>
      </c>
      <c r="B2719" s="11" t="str">
        <f>IF('Anterior-TXT'!A2740&lt;&gt;"",RIGHT(LEFT('Anterior-TXT'!A2740,51),34),"")</f>
        <v/>
      </c>
      <c r="C2719" s="12" t="str">
        <f>IF('Anterior-TXT'!A2740&lt;&gt;"",VALUE(RIGHT(LEFT('Anterior-TXT'!A2740,75),23)),"")</f>
        <v/>
      </c>
      <c r="D2719" s="11" t="str">
        <f>IF('Anterior-TXT'!A2740&lt;&gt;"",RIGHT(LEFT('Anterior-TXT'!A2740,77),1),"")</f>
        <v/>
      </c>
      <c r="E2719" s="13" t="str">
        <f>IF('Anterior-TXT'!A2740&lt;&gt;"",IF(MOD(VALUE(LEFT(A2719,1)),2)=1,IF(D2719="D",C2719,-C2719),IF(D2719="C",C2719,-C2719)),"")</f>
        <v/>
      </c>
    </row>
    <row r="2720" spans="1:5" x14ac:dyDescent="0.2">
      <c r="A2720" s="11" t="str">
        <f>IF('Anterior-TXT'!A2741&lt;&gt;"",LEFT('Anterior-TXT'!A2741,15),"")</f>
        <v/>
      </c>
      <c r="B2720" s="11" t="str">
        <f>IF('Anterior-TXT'!A2741&lt;&gt;"",RIGHT(LEFT('Anterior-TXT'!A2741,51),34),"")</f>
        <v/>
      </c>
      <c r="C2720" s="12" t="str">
        <f>IF('Anterior-TXT'!A2741&lt;&gt;"",VALUE(RIGHT(LEFT('Anterior-TXT'!A2741,75),23)),"")</f>
        <v/>
      </c>
      <c r="D2720" s="11" t="str">
        <f>IF('Anterior-TXT'!A2741&lt;&gt;"",RIGHT(LEFT('Anterior-TXT'!A2741,77),1),"")</f>
        <v/>
      </c>
      <c r="E2720" s="13" t="str">
        <f>IF('Anterior-TXT'!A2741&lt;&gt;"",IF(MOD(VALUE(LEFT(A2720,1)),2)=1,IF(D2720="D",C2720,-C2720),IF(D2720="C",C2720,-C2720)),"")</f>
        <v/>
      </c>
    </row>
    <row r="2721" spans="1:5" x14ac:dyDescent="0.2">
      <c r="A2721" s="11" t="str">
        <f>IF('Anterior-TXT'!A2742&lt;&gt;"",LEFT('Anterior-TXT'!A2742,15),"")</f>
        <v/>
      </c>
      <c r="B2721" s="11" t="str">
        <f>IF('Anterior-TXT'!A2742&lt;&gt;"",RIGHT(LEFT('Anterior-TXT'!A2742,51),34),"")</f>
        <v/>
      </c>
      <c r="C2721" s="12" t="str">
        <f>IF('Anterior-TXT'!A2742&lt;&gt;"",VALUE(RIGHT(LEFT('Anterior-TXT'!A2742,75),23)),"")</f>
        <v/>
      </c>
      <c r="D2721" s="11" t="str">
        <f>IF('Anterior-TXT'!A2742&lt;&gt;"",RIGHT(LEFT('Anterior-TXT'!A2742,77),1),"")</f>
        <v/>
      </c>
      <c r="E2721" s="13" t="str">
        <f>IF('Anterior-TXT'!A2742&lt;&gt;"",IF(MOD(VALUE(LEFT(A2721,1)),2)=1,IF(D2721="D",C2721,-C2721),IF(D2721="C",C2721,-C2721)),"")</f>
        <v/>
      </c>
    </row>
    <row r="2722" spans="1:5" x14ac:dyDescent="0.2">
      <c r="A2722" s="11" t="str">
        <f>IF('Anterior-TXT'!A2743&lt;&gt;"",LEFT('Anterior-TXT'!A2743,15),"")</f>
        <v/>
      </c>
      <c r="B2722" s="11" t="str">
        <f>IF('Anterior-TXT'!A2743&lt;&gt;"",RIGHT(LEFT('Anterior-TXT'!A2743,51),34),"")</f>
        <v/>
      </c>
      <c r="C2722" s="12" t="str">
        <f>IF('Anterior-TXT'!A2743&lt;&gt;"",VALUE(RIGHT(LEFT('Anterior-TXT'!A2743,75),23)),"")</f>
        <v/>
      </c>
      <c r="D2722" s="11" t="str">
        <f>IF('Anterior-TXT'!A2743&lt;&gt;"",RIGHT(LEFT('Anterior-TXT'!A2743,77),1),"")</f>
        <v/>
      </c>
      <c r="E2722" s="13" t="str">
        <f>IF('Anterior-TXT'!A2743&lt;&gt;"",IF(MOD(VALUE(LEFT(A2722,1)),2)=1,IF(D2722="D",C2722,-C2722),IF(D2722="C",C2722,-C2722)),"")</f>
        <v/>
      </c>
    </row>
    <row r="2723" spans="1:5" x14ac:dyDescent="0.2">
      <c r="A2723" s="11" t="str">
        <f>IF('Anterior-TXT'!A2744&lt;&gt;"",LEFT('Anterior-TXT'!A2744,15),"")</f>
        <v/>
      </c>
      <c r="B2723" s="11" t="str">
        <f>IF('Anterior-TXT'!A2744&lt;&gt;"",RIGHT(LEFT('Anterior-TXT'!A2744,51),34),"")</f>
        <v/>
      </c>
      <c r="C2723" s="12" t="str">
        <f>IF('Anterior-TXT'!A2744&lt;&gt;"",VALUE(RIGHT(LEFT('Anterior-TXT'!A2744,75),23)),"")</f>
        <v/>
      </c>
      <c r="D2723" s="11" t="str">
        <f>IF('Anterior-TXT'!A2744&lt;&gt;"",RIGHT(LEFT('Anterior-TXT'!A2744,77),1),"")</f>
        <v/>
      </c>
      <c r="E2723" s="13" t="str">
        <f>IF('Anterior-TXT'!A2744&lt;&gt;"",IF(MOD(VALUE(LEFT(A2723,1)),2)=1,IF(D2723="D",C2723,-C2723),IF(D2723="C",C2723,-C2723)),"")</f>
        <v/>
      </c>
    </row>
    <row r="2724" spans="1:5" x14ac:dyDescent="0.2">
      <c r="A2724" s="11" t="str">
        <f>IF('Anterior-TXT'!A2745&lt;&gt;"",LEFT('Anterior-TXT'!A2745,15),"")</f>
        <v/>
      </c>
      <c r="B2724" s="11" t="str">
        <f>IF('Anterior-TXT'!A2745&lt;&gt;"",RIGHT(LEFT('Anterior-TXT'!A2745,51),34),"")</f>
        <v/>
      </c>
      <c r="C2724" s="12" t="str">
        <f>IF('Anterior-TXT'!A2745&lt;&gt;"",VALUE(RIGHT(LEFT('Anterior-TXT'!A2745,75),23)),"")</f>
        <v/>
      </c>
      <c r="D2724" s="11" t="str">
        <f>IF('Anterior-TXT'!A2745&lt;&gt;"",RIGHT(LEFT('Anterior-TXT'!A2745,77),1),"")</f>
        <v/>
      </c>
      <c r="E2724" s="13" t="str">
        <f>IF('Anterior-TXT'!A2745&lt;&gt;"",IF(MOD(VALUE(LEFT(A2724,1)),2)=1,IF(D2724="D",C2724,-C2724),IF(D2724="C",C2724,-C2724)),"")</f>
        <v/>
      </c>
    </row>
    <row r="2725" spans="1:5" x14ac:dyDescent="0.2">
      <c r="A2725" s="11" t="str">
        <f>IF('Anterior-TXT'!A2746&lt;&gt;"",LEFT('Anterior-TXT'!A2746,15),"")</f>
        <v/>
      </c>
      <c r="B2725" s="11" t="str">
        <f>IF('Anterior-TXT'!A2746&lt;&gt;"",RIGHT(LEFT('Anterior-TXT'!A2746,51),34),"")</f>
        <v/>
      </c>
      <c r="C2725" s="12" t="str">
        <f>IF('Anterior-TXT'!A2746&lt;&gt;"",VALUE(RIGHT(LEFT('Anterior-TXT'!A2746,75),23)),"")</f>
        <v/>
      </c>
      <c r="D2725" s="11" t="str">
        <f>IF('Anterior-TXT'!A2746&lt;&gt;"",RIGHT(LEFT('Anterior-TXT'!A2746,77),1),"")</f>
        <v/>
      </c>
      <c r="E2725" s="13" t="str">
        <f>IF('Anterior-TXT'!A2746&lt;&gt;"",IF(MOD(VALUE(LEFT(A2725,1)),2)=1,IF(D2725="D",C2725,-C2725),IF(D2725="C",C2725,-C2725)),"")</f>
        <v/>
      </c>
    </row>
    <row r="2726" spans="1:5" x14ac:dyDescent="0.2">
      <c r="A2726" s="11" t="str">
        <f>IF('Anterior-TXT'!A2747&lt;&gt;"",LEFT('Anterior-TXT'!A2747,15),"")</f>
        <v/>
      </c>
      <c r="B2726" s="11" t="str">
        <f>IF('Anterior-TXT'!A2747&lt;&gt;"",RIGHT(LEFT('Anterior-TXT'!A2747,51),34),"")</f>
        <v/>
      </c>
      <c r="C2726" s="12" t="str">
        <f>IF('Anterior-TXT'!A2747&lt;&gt;"",VALUE(RIGHT(LEFT('Anterior-TXT'!A2747,75),23)),"")</f>
        <v/>
      </c>
      <c r="D2726" s="11" t="str">
        <f>IF('Anterior-TXT'!A2747&lt;&gt;"",RIGHT(LEFT('Anterior-TXT'!A2747,77),1),"")</f>
        <v/>
      </c>
      <c r="E2726" s="13" t="str">
        <f>IF('Anterior-TXT'!A2747&lt;&gt;"",IF(MOD(VALUE(LEFT(A2726,1)),2)=1,IF(D2726="D",C2726,-C2726),IF(D2726="C",C2726,-C2726)),"")</f>
        <v/>
      </c>
    </row>
    <row r="2727" spans="1:5" x14ac:dyDescent="0.2">
      <c r="A2727" s="11" t="str">
        <f>IF('Anterior-TXT'!A2748&lt;&gt;"",LEFT('Anterior-TXT'!A2748,15),"")</f>
        <v/>
      </c>
      <c r="B2727" s="11" t="str">
        <f>IF('Anterior-TXT'!A2748&lt;&gt;"",RIGHT(LEFT('Anterior-TXT'!A2748,51),34),"")</f>
        <v/>
      </c>
      <c r="C2727" s="12" t="str">
        <f>IF('Anterior-TXT'!A2748&lt;&gt;"",VALUE(RIGHT(LEFT('Anterior-TXT'!A2748,75),23)),"")</f>
        <v/>
      </c>
      <c r="D2727" s="11" t="str">
        <f>IF('Anterior-TXT'!A2748&lt;&gt;"",RIGHT(LEFT('Anterior-TXT'!A2748,77),1),"")</f>
        <v/>
      </c>
      <c r="E2727" s="13" t="str">
        <f>IF('Anterior-TXT'!A2748&lt;&gt;"",IF(MOD(VALUE(LEFT(A2727,1)),2)=1,IF(D2727="D",C2727,-C2727),IF(D2727="C",C2727,-C2727)),"")</f>
        <v/>
      </c>
    </row>
    <row r="2728" spans="1:5" x14ac:dyDescent="0.2">
      <c r="A2728" s="11" t="str">
        <f>IF('Anterior-TXT'!A2749&lt;&gt;"",LEFT('Anterior-TXT'!A2749,15),"")</f>
        <v/>
      </c>
      <c r="B2728" s="11" t="str">
        <f>IF('Anterior-TXT'!A2749&lt;&gt;"",RIGHT(LEFT('Anterior-TXT'!A2749,51),34),"")</f>
        <v/>
      </c>
      <c r="C2728" s="12" t="str">
        <f>IF('Anterior-TXT'!A2749&lt;&gt;"",VALUE(RIGHT(LEFT('Anterior-TXT'!A2749,75),23)),"")</f>
        <v/>
      </c>
      <c r="D2728" s="11" t="str">
        <f>IF('Anterior-TXT'!A2749&lt;&gt;"",RIGHT(LEFT('Anterior-TXT'!A2749,77),1),"")</f>
        <v/>
      </c>
      <c r="E2728" s="13" t="str">
        <f>IF('Anterior-TXT'!A2749&lt;&gt;"",IF(MOD(VALUE(LEFT(A2728,1)),2)=1,IF(D2728="D",C2728,-C2728),IF(D2728="C",C2728,-C2728)),"")</f>
        <v/>
      </c>
    </row>
    <row r="2729" spans="1:5" x14ac:dyDescent="0.2">
      <c r="A2729" s="11" t="str">
        <f>IF('Anterior-TXT'!A2750&lt;&gt;"",LEFT('Anterior-TXT'!A2750,15),"")</f>
        <v/>
      </c>
      <c r="B2729" s="11" t="str">
        <f>IF('Anterior-TXT'!A2750&lt;&gt;"",RIGHT(LEFT('Anterior-TXT'!A2750,51),34),"")</f>
        <v/>
      </c>
      <c r="C2729" s="12" t="str">
        <f>IF('Anterior-TXT'!A2750&lt;&gt;"",VALUE(RIGHT(LEFT('Anterior-TXT'!A2750,75),23)),"")</f>
        <v/>
      </c>
      <c r="D2729" s="11" t="str">
        <f>IF('Anterior-TXT'!A2750&lt;&gt;"",RIGHT(LEFT('Anterior-TXT'!A2750,77),1),"")</f>
        <v/>
      </c>
      <c r="E2729" s="13" t="str">
        <f>IF('Anterior-TXT'!A2750&lt;&gt;"",IF(MOD(VALUE(LEFT(A2729,1)),2)=1,IF(D2729="D",C2729,-C2729),IF(D2729="C",C2729,-C2729)),"")</f>
        <v/>
      </c>
    </row>
    <row r="2730" spans="1:5" x14ac:dyDescent="0.2">
      <c r="A2730" s="11" t="str">
        <f>IF('Anterior-TXT'!A2751&lt;&gt;"",LEFT('Anterior-TXT'!A2751,15),"")</f>
        <v/>
      </c>
      <c r="B2730" s="11" t="str">
        <f>IF('Anterior-TXT'!A2751&lt;&gt;"",RIGHT(LEFT('Anterior-TXT'!A2751,51),34),"")</f>
        <v/>
      </c>
      <c r="C2730" s="12" t="str">
        <f>IF('Anterior-TXT'!A2751&lt;&gt;"",VALUE(RIGHT(LEFT('Anterior-TXT'!A2751,75),23)),"")</f>
        <v/>
      </c>
      <c r="D2730" s="11" t="str">
        <f>IF('Anterior-TXT'!A2751&lt;&gt;"",RIGHT(LEFT('Anterior-TXT'!A2751,77),1),"")</f>
        <v/>
      </c>
      <c r="E2730" s="13" t="str">
        <f>IF('Anterior-TXT'!A2751&lt;&gt;"",IF(MOD(VALUE(LEFT(A2730,1)),2)=1,IF(D2730="D",C2730,-C2730),IF(D2730="C",C2730,-C2730)),"")</f>
        <v/>
      </c>
    </row>
    <row r="2731" spans="1:5" x14ac:dyDescent="0.2">
      <c r="A2731" s="11" t="str">
        <f>IF('Anterior-TXT'!A2752&lt;&gt;"",LEFT('Anterior-TXT'!A2752,15),"")</f>
        <v/>
      </c>
      <c r="B2731" s="11" t="str">
        <f>IF('Anterior-TXT'!A2752&lt;&gt;"",RIGHT(LEFT('Anterior-TXT'!A2752,51),34),"")</f>
        <v/>
      </c>
      <c r="C2731" s="12" t="str">
        <f>IF('Anterior-TXT'!A2752&lt;&gt;"",VALUE(RIGHT(LEFT('Anterior-TXT'!A2752,75),23)),"")</f>
        <v/>
      </c>
      <c r="D2731" s="11" t="str">
        <f>IF('Anterior-TXT'!A2752&lt;&gt;"",RIGHT(LEFT('Anterior-TXT'!A2752,77),1),"")</f>
        <v/>
      </c>
      <c r="E2731" s="13" t="str">
        <f>IF('Anterior-TXT'!A2752&lt;&gt;"",IF(MOD(VALUE(LEFT(A2731,1)),2)=1,IF(D2731="D",C2731,-C2731),IF(D2731="C",C2731,-C2731)),"")</f>
        <v/>
      </c>
    </row>
    <row r="2732" spans="1:5" x14ac:dyDescent="0.2">
      <c r="A2732" s="11" t="str">
        <f>IF('Anterior-TXT'!A2753&lt;&gt;"",LEFT('Anterior-TXT'!A2753,15),"")</f>
        <v/>
      </c>
      <c r="B2732" s="11" t="str">
        <f>IF('Anterior-TXT'!A2753&lt;&gt;"",RIGHT(LEFT('Anterior-TXT'!A2753,51),34),"")</f>
        <v/>
      </c>
      <c r="C2732" s="12" t="str">
        <f>IF('Anterior-TXT'!A2753&lt;&gt;"",VALUE(RIGHT(LEFT('Anterior-TXT'!A2753,75),23)),"")</f>
        <v/>
      </c>
      <c r="D2732" s="11" t="str">
        <f>IF('Anterior-TXT'!A2753&lt;&gt;"",RIGHT(LEFT('Anterior-TXT'!A2753,77),1),"")</f>
        <v/>
      </c>
      <c r="E2732" s="13" t="str">
        <f>IF('Anterior-TXT'!A2753&lt;&gt;"",IF(MOD(VALUE(LEFT(A2732,1)),2)=1,IF(D2732="D",C2732,-C2732),IF(D2732="C",C2732,-C2732)),"")</f>
        <v/>
      </c>
    </row>
    <row r="2733" spans="1:5" x14ac:dyDescent="0.2">
      <c r="A2733" s="11" t="str">
        <f>IF('Anterior-TXT'!A2754&lt;&gt;"",LEFT('Anterior-TXT'!A2754,15),"")</f>
        <v/>
      </c>
      <c r="B2733" s="11" t="str">
        <f>IF('Anterior-TXT'!A2754&lt;&gt;"",RIGHT(LEFT('Anterior-TXT'!A2754,51),34),"")</f>
        <v/>
      </c>
      <c r="C2733" s="12" t="str">
        <f>IF('Anterior-TXT'!A2754&lt;&gt;"",VALUE(RIGHT(LEFT('Anterior-TXT'!A2754,75),23)),"")</f>
        <v/>
      </c>
      <c r="D2733" s="11" t="str">
        <f>IF('Anterior-TXT'!A2754&lt;&gt;"",RIGHT(LEFT('Anterior-TXT'!A2754,77),1),"")</f>
        <v/>
      </c>
      <c r="E2733" s="13" t="str">
        <f>IF('Anterior-TXT'!A2754&lt;&gt;"",IF(MOD(VALUE(LEFT(A2733,1)),2)=1,IF(D2733="D",C2733,-C2733),IF(D2733="C",C2733,-C2733)),"")</f>
        <v/>
      </c>
    </row>
    <row r="2734" spans="1:5" x14ac:dyDescent="0.2">
      <c r="A2734" s="11" t="str">
        <f>IF('Anterior-TXT'!A2755&lt;&gt;"",LEFT('Anterior-TXT'!A2755,15),"")</f>
        <v/>
      </c>
      <c r="B2734" s="11" t="str">
        <f>IF('Anterior-TXT'!A2755&lt;&gt;"",RIGHT(LEFT('Anterior-TXT'!A2755,51),34),"")</f>
        <v/>
      </c>
      <c r="C2734" s="12" t="str">
        <f>IF('Anterior-TXT'!A2755&lt;&gt;"",VALUE(RIGHT(LEFT('Anterior-TXT'!A2755,75),23)),"")</f>
        <v/>
      </c>
      <c r="D2734" s="11" t="str">
        <f>IF('Anterior-TXT'!A2755&lt;&gt;"",RIGHT(LEFT('Anterior-TXT'!A2755,77),1),"")</f>
        <v/>
      </c>
      <c r="E2734" s="13" t="str">
        <f>IF('Anterior-TXT'!A2755&lt;&gt;"",IF(MOD(VALUE(LEFT(A2734,1)),2)=1,IF(D2734="D",C2734,-C2734),IF(D2734="C",C2734,-C2734)),"")</f>
        <v/>
      </c>
    </row>
    <row r="2735" spans="1:5" x14ac:dyDescent="0.2">
      <c r="A2735" s="11" t="str">
        <f>IF('Anterior-TXT'!A2756&lt;&gt;"",LEFT('Anterior-TXT'!A2756,15),"")</f>
        <v/>
      </c>
      <c r="B2735" s="11" t="str">
        <f>IF('Anterior-TXT'!A2756&lt;&gt;"",RIGHT(LEFT('Anterior-TXT'!A2756,51),34),"")</f>
        <v/>
      </c>
      <c r="C2735" s="12" t="str">
        <f>IF('Anterior-TXT'!A2756&lt;&gt;"",VALUE(RIGHT(LEFT('Anterior-TXT'!A2756,75),23)),"")</f>
        <v/>
      </c>
      <c r="D2735" s="11" t="str">
        <f>IF('Anterior-TXT'!A2756&lt;&gt;"",RIGHT(LEFT('Anterior-TXT'!A2756,77),1),"")</f>
        <v/>
      </c>
      <c r="E2735" s="13" t="str">
        <f>IF('Anterior-TXT'!A2756&lt;&gt;"",IF(MOD(VALUE(LEFT(A2735,1)),2)=1,IF(D2735="D",C2735,-C2735),IF(D2735="C",C2735,-C2735)),"")</f>
        <v/>
      </c>
    </row>
    <row r="2736" spans="1:5" x14ac:dyDescent="0.2">
      <c r="A2736" s="11" t="str">
        <f>IF('Anterior-TXT'!A2757&lt;&gt;"",LEFT('Anterior-TXT'!A2757,15),"")</f>
        <v/>
      </c>
      <c r="B2736" s="11" t="str">
        <f>IF('Anterior-TXT'!A2757&lt;&gt;"",RIGHT(LEFT('Anterior-TXT'!A2757,51),34),"")</f>
        <v/>
      </c>
      <c r="C2736" s="12" t="str">
        <f>IF('Anterior-TXT'!A2757&lt;&gt;"",VALUE(RIGHT(LEFT('Anterior-TXT'!A2757,75),23)),"")</f>
        <v/>
      </c>
      <c r="D2736" s="11" t="str">
        <f>IF('Anterior-TXT'!A2757&lt;&gt;"",RIGHT(LEFT('Anterior-TXT'!A2757,77),1),"")</f>
        <v/>
      </c>
      <c r="E2736" s="13" t="str">
        <f>IF('Anterior-TXT'!A2757&lt;&gt;"",IF(MOD(VALUE(LEFT(A2736,1)),2)=1,IF(D2736="D",C2736,-C2736),IF(D2736="C",C2736,-C2736)),"")</f>
        <v/>
      </c>
    </row>
    <row r="2737" spans="1:5" x14ac:dyDescent="0.2">
      <c r="A2737" s="11" t="str">
        <f>IF('Anterior-TXT'!A2758&lt;&gt;"",LEFT('Anterior-TXT'!A2758,15),"")</f>
        <v/>
      </c>
      <c r="B2737" s="11" t="str">
        <f>IF('Anterior-TXT'!A2758&lt;&gt;"",RIGHT(LEFT('Anterior-TXT'!A2758,51),34),"")</f>
        <v/>
      </c>
      <c r="C2737" s="12" t="str">
        <f>IF('Anterior-TXT'!A2758&lt;&gt;"",VALUE(RIGHT(LEFT('Anterior-TXT'!A2758,75),23)),"")</f>
        <v/>
      </c>
      <c r="D2737" s="11" t="str">
        <f>IF('Anterior-TXT'!A2758&lt;&gt;"",RIGHT(LEFT('Anterior-TXT'!A2758,77),1),"")</f>
        <v/>
      </c>
      <c r="E2737" s="13" t="str">
        <f>IF('Anterior-TXT'!A2758&lt;&gt;"",IF(MOD(VALUE(LEFT(A2737,1)),2)=1,IF(D2737="D",C2737,-C2737),IF(D2737="C",C2737,-C2737)),"")</f>
        <v/>
      </c>
    </row>
    <row r="2738" spans="1:5" x14ac:dyDescent="0.2">
      <c r="A2738" s="11" t="str">
        <f>IF('Anterior-TXT'!A2759&lt;&gt;"",LEFT('Anterior-TXT'!A2759,15),"")</f>
        <v/>
      </c>
      <c r="B2738" s="11" t="str">
        <f>IF('Anterior-TXT'!A2759&lt;&gt;"",RIGHT(LEFT('Anterior-TXT'!A2759,51),34),"")</f>
        <v/>
      </c>
      <c r="C2738" s="12" t="str">
        <f>IF('Anterior-TXT'!A2759&lt;&gt;"",VALUE(RIGHT(LEFT('Anterior-TXT'!A2759,75),23)),"")</f>
        <v/>
      </c>
      <c r="D2738" s="11" t="str">
        <f>IF('Anterior-TXT'!A2759&lt;&gt;"",RIGHT(LEFT('Anterior-TXT'!A2759,77),1),"")</f>
        <v/>
      </c>
      <c r="E2738" s="13" t="str">
        <f>IF('Anterior-TXT'!A2759&lt;&gt;"",IF(MOD(VALUE(LEFT(A2738,1)),2)=1,IF(D2738="D",C2738,-C2738),IF(D2738="C",C2738,-C2738)),"")</f>
        <v/>
      </c>
    </row>
    <row r="2739" spans="1:5" x14ac:dyDescent="0.2">
      <c r="A2739" s="11" t="str">
        <f>IF('Anterior-TXT'!A2760&lt;&gt;"",LEFT('Anterior-TXT'!A2760,15),"")</f>
        <v/>
      </c>
      <c r="B2739" s="11" t="str">
        <f>IF('Anterior-TXT'!A2760&lt;&gt;"",RIGHT(LEFT('Anterior-TXT'!A2760,51),34),"")</f>
        <v/>
      </c>
      <c r="C2739" s="12" t="str">
        <f>IF('Anterior-TXT'!A2760&lt;&gt;"",VALUE(RIGHT(LEFT('Anterior-TXT'!A2760,75),23)),"")</f>
        <v/>
      </c>
      <c r="D2739" s="11" t="str">
        <f>IF('Anterior-TXT'!A2760&lt;&gt;"",RIGHT(LEFT('Anterior-TXT'!A2760,77),1),"")</f>
        <v/>
      </c>
      <c r="E2739" s="13" t="str">
        <f>IF('Anterior-TXT'!A2760&lt;&gt;"",IF(MOD(VALUE(LEFT(A2739,1)),2)=1,IF(D2739="D",C2739,-C2739),IF(D2739="C",C2739,-C2739)),"")</f>
        <v/>
      </c>
    </row>
    <row r="2740" spans="1:5" x14ac:dyDescent="0.2">
      <c r="A2740" s="11" t="str">
        <f>IF('Anterior-TXT'!A2761&lt;&gt;"",LEFT('Anterior-TXT'!A2761,15),"")</f>
        <v/>
      </c>
      <c r="B2740" s="11" t="str">
        <f>IF('Anterior-TXT'!A2761&lt;&gt;"",RIGHT(LEFT('Anterior-TXT'!A2761,51),34),"")</f>
        <v/>
      </c>
      <c r="C2740" s="12" t="str">
        <f>IF('Anterior-TXT'!A2761&lt;&gt;"",VALUE(RIGHT(LEFT('Anterior-TXT'!A2761,75),23)),"")</f>
        <v/>
      </c>
      <c r="D2740" s="11" t="str">
        <f>IF('Anterior-TXT'!A2761&lt;&gt;"",RIGHT(LEFT('Anterior-TXT'!A2761,77),1),"")</f>
        <v/>
      </c>
      <c r="E2740" s="13" t="str">
        <f>IF('Anterior-TXT'!A2761&lt;&gt;"",IF(MOD(VALUE(LEFT(A2740,1)),2)=1,IF(D2740="D",C2740,-C2740),IF(D2740="C",C2740,-C2740)),"")</f>
        <v/>
      </c>
    </row>
    <row r="2741" spans="1:5" x14ac:dyDescent="0.2">
      <c r="A2741" s="11" t="str">
        <f>IF('Anterior-TXT'!A2762&lt;&gt;"",LEFT('Anterior-TXT'!A2762,15),"")</f>
        <v/>
      </c>
      <c r="B2741" s="11" t="str">
        <f>IF('Anterior-TXT'!A2762&lt;&gt;"",RIGHT(LEFT('Anterior-TXT'!A2762,51),34),"")</f>
        <v/>
      </c>
      <c r="C2741" s="12" t="str">
        <f>IF('Anterior-TXT'!A2762&lt;&gt;"",VALUE(RIGHT(LEFT('Anterior-TXT'!A2762,75),23)),"")</f>
        <v/>
      </c>
      <c r="D2741" s="11" t="str">
        <f>IF('Anterior-TXT'!A2762&lt;&gt;"",RIGHT(LEFT('Anterior-TXT'!A2762,77),1),"")</f>
        <v/>
      </c>
      <c r="E2741" s="13" t="str">
        <f>IF('Anterior-TXT'!A2762&lt;&gt;"",IF(MOD(VALUE(LEFT(A2741,1)),2)=1,IF(D2741="D",C2741,-C2741),IF(D2741="C",C2741,-C2741)),"")</f>
        <v/>
      </c>
    </row>
    <row r="2742" spans="1:5" x14ac:dyDescent="0.2">
      <c r="A2742" s="11" t="str">
        <f>IF('Anterior-TXT'!A2763&lt;&gt;"",LEFT('Anterior-TXT'!A2763,15),"")</f>
        <v/>
      </c>
      <c r="B2742" s="11" t="str">
        <f>IF('Anterior-TXT'!A2763&lt;&gt;"",RIGHT(LEFT('Anterior-TXT'!A2763,51),34),"")</f>
        <v/>
      </c>
      <c r="C2742" s="12" t="str">
        <f>IF('Anterior-TXT'!A2763&lt;&gt;"",VALUE(RIGHT(LEFT('Anterior-TXT'!A2763,75),23)),"")</f>
        <v/>
      </c>
      <c r="D2742" s="11" t="str">
        <f>IF('Anterior-TXT'!A2763&lt;&gt;"",RIGHT(LEFT('Anterior-TXT'!A2763,77),1),"")</f>
        <v/>
      </c>
      <c r="E2742" s="13" t="str">
        <f>IF('Anterior-TXT'!A2763&lt;&gt;"",IF(MOD(VALUE(LEFT(A2742,1)),2)=1,IF(D2742="D",C2742,-C2742),IF(D2742="C",C2742,-C2742)),"")</f>
        <v/>
      </c>
    </row>
    <row r="2743" spans="1:5" x14ac:dyDescent="0.2">
      <c r="A2743" s="11" t="str">
        <f>IF('Anterior-TXT'!A2764&lt;&gt;"",LEFT('Anterior-TXT'!A2764,15),"")</f>
        <v/>
      </c>
      <c r="B2743" s="11" t="str">
        <f>IF('Anterior-TXT'!A2764&lt;&gt;"",RIGHT(LEFT('Anterior-TXT'!A2764,51),34),"")</f>
        <v/>
      </c>
      <c r="C2743" s="12" t="str">
        <f>IF('Anterior-TXT'!A2764&lt;&gt;"",VALUE(RIGHT(LEFT('Anterior-TXT'!A2764,75),23)),"")</f>
        <v/>
      </c>
      <c r="D2743" s="11" t="str">
        <f>IF('Anterior-TXT'!A2764&lt;&gt;"",RIGHT(LEFT('Anterior-TXT'!A2764,77),1),"")</f>
        <v/>
      </c>
      <c r="E2743" s="13" t="str">
        <f>IF('Anterior-TXT'!A2764&lt;&gt;"",IF(MOD(VALUE(LEFT(A2743,1)),2)=1,IF(D2743="D",C2743,-C2743),IF(D2743="C",C2743,-C2743)),"")</f>
        <v/>
      </c>
    </row>
    <row r="2744" spans="1:5" x14ac:dyDescent="0.2">
      <c r="A2744" s="11" t="str">
        <f>IF('Anterior-TXT'!A2765&lt;&gt;"",LEFT('Anterior-TXT'!A2765,15),"")</f>
        <v/>
      </c>
      <c r="B2744" s="11" t="str">
        <f>IF('Anterior-TXT'!A2765&lt;&gt;"",RIGHT(LEFT('Anterior-TXT'!A2765,51),34),"")</f>
        <v/>
      </c>
      <c r="C2744" s="12" t="str">
        <f>IF('Anterior-TXT'!A2765&lt;&gt;"",VALUE(RIGHT(LEFT('Anterior-TXT'!A2765,75),23)),"")</f>
        <v/>
      </c>
      <c r="D2744" s="11" t="str">
        <f>IF('Anterior-TXT'!A2765&lt;&gt;"",RIGHT(LEFT('Anterior-TXT'!A2765,77),1),"")</f>
        <v/>
      </c>
      <c r="E2744" s="13" t="str">
        <f>IF('Anterior-TXT'!A2765&lt;&gt;"",IF(MOD(VALUE(LEFT(A2744,1)),2)=1,IF(D2744="D",C2744,-C2744),IF(D2744="C",C2744,-C2744)),"")</f>
        <v/>
      </c>
    </row>
    <row r="2745" spans="1:5" x14ac:dyDescent="0.2">
      <c r="A2745" s="11" t="str">
        <f>IF('Anterior-TXT'!A2766&lt;&gt;"",LEFT('Anterior-TXT'!A2766,15),"")</f>
        <v/>
      </c>
      <c r="B2745" s="11" t="str">
        <f>IF('Anterior-TXT'!A2766&lt;&gt;"",RIGHT(LEFT('Anterior-TXT'!A2766,51),34),"")</f>
        <v/>
      </c>
      <c r="C2745" s="12" t="str">
        <f>IF('Anterior-TXT'!A2766&lt;&gt;"",VALUE(RIGHT(LEFT('Anterior-TXT'!A2766,75),23)),"")</f>
        <v/>
      </c>
      <c r="D2745" s="11" t="str">
        <f>IF('Anterior-TXT'!A2766&lt;&gt;"",RIGHT(LEFT('Anterior-TXT'!A2766,77),1),"")</f>
        <v/>
      </c>
      <c r="E2745" s="13" t="str">
        <f>IF('Anterior-TXT'!A2766&lt;&gt;"",IF(MOD(VALUE(LEFT(A2745,1)),2)=1,IF(D2745="D",C2745,-C2745),IF(D2745="C",C2745,-C2745)),"")</f>
        <v/>
      </c>
    </row>
    <row r="2746" spans="1:5" x14ac:dyDescent="0.2">
      <c r="A2746" s="11" t="str">
        <f>IF('Anterior-TXT'!A2767&lt;&gt;"",LEFT('Anterior-TXT'!A2767,15),"")</f>
        <v/>
      </c>
      <c r="B2746" s="11" t="str">
        <f>IF('Anterior-TXT'!A2767&lt;&gt;"",RIGHT(LEFT('Anterior-TXT'!A2767,51),34),"")</f>
        <v/>
      </c>
      <c r="C2746" s="12" t="str">
        <f>IF('Anterior-TXT'!A2767&lt;&gt;"",VALUE(RIGHT(LEFT('Anterior-TXT'!A2767,75),23)),"")</f>
        <v/>
      </c>
      <c r="D2746" s="11" t="str">
        <f>IF('Anterior-TXT'!A2767&lt;&gt;"",RIGHT(LEFT('Anterior-TXT'!A2767,77),1),"")</f>
        <v/>
      </c>
      <c r="E2746" s="13" t="str">
        <f>IF('Anterior-TXT'!A2767&lt;&gt;"",IF(MOD(VALUE(LEFT(A2746,1)),2)=1,IF(D2746="D",C2746,-C2746),IF(D2746="C",C2746,-C2746)),"")</f>
        <v/>
      </c>
    </row>
    <row r="2747" spans="1:5" x14ac:dyDescent="0.2">
      <c r="A2747" s="11" t="str">
        <f>IF('Anterior-TXT'!A2768&lt;&gt;"",LEFT('Anterior-TXT'!A2768,15),"")</f>
        <v/>
      </c>
      <c r="B2747" s="11" t="str">
        <f>IF('Anterior-TXT'!A2768&lt;&gt;"",RIGHT(LEFT('Anterior-TXT'!A2768,51),34),"")</f>
        <v/>
      </c>
      <c r="C2747" s="12" t="str">
        <f>IF('Anterior-TXT'!A2768&lt;&gt;"",VALUE(RIGHT(LEFT('Anterior-TXT'!A2768,75),23)),"")</f>
        <v/>
      </c>
      <c r="D2747" s="11" t="str">
        <f>IF('Anterior-TXT'!A2768&lt;&gt;"",RIGHT(LEFT('Anterior-TXT'!A2768,77),1),"")</f>
        <v/>
      </c>
      <c r="E2747" s="13" t="str">
        <f>IF('Anterior-TXT'!A2768&lt;&gt;"",IF(MOD(VALUE(LEFT(A2747,1)),2)=1,IF(D2747="D",C2747,-C2747),IF(D2747="C",C2747,-C2747)),"")</f>
        <v/>
      </c>
    </row>
    <row r="2748" spans="1:5" x14ac:dyDescent="0.2">
      <c r="A2748" s="11" t="str">
        <f>IF('Anterior-TXT'!A2769&lt;&gt;"",LEFT('Anterior-TXT'!A2769,15),"")</f>
        <v/>
      </c>
      <c r="B2748" s="11" t="str">
        <f>IF('Anterior-TXT'!A2769&lt;&gt;"",RIGHT(LEFT('Anterior-TXT'!A2769,51),34),"")</f>
        <v/>
      </c>
      <c r="C2748" s="12" t="str">
        <f>IF('Anterior-TXT'!A2769&lt;&gt;"",VALUE(RIGHT(LEFT('Anterior-TXT'!A2769,75),23)),"")</f>
        <v/>
      </c>
      <c r="D2748" s="11" t="str">
        <f>IF('Anterior-TXT'!A2769&lt;&gt;"",RIGHT(LEFT('Anterior-TXT'!A2769,77),1),"")</f>
        <v/>
      </c>
      <c r="E2748" s="13" t="str">
        <f>IF('Anterior-TXT'!A2769&lt;&gt;"",IF(MOD(VALUE(LEFT(A2748,1)),2)=1,IF(D2748="D",C2748,-C2748),IF(D2748="C",C2748,-C2748)),"")</f>
        <v/>
      </c>
    </row>
    <row r="2749" spans="1:5" x14ac:dyDescent="0.2">
      <c r="A2749" s="11" t="str">
        <f>IF('Anterior-TXT'!A2770&lt;&gt;"",LEFT('Anterior-TXT'!A2770,15),"")</f>
        <v/>
      </c>
      <c r="B2749" s="11" t="str">
        <f>IF('Anterior-TXT'!A2770&lt;&gt;"",RIGHT(LEFT('Anterior-TXT'!A2770,51),34),"")</f>
        <v/>
      </c>
      <c r="C2749" s="12" t="str">
        <f>IF('Anterior-TXT'!A2770&lt;&gt;"",VALUE(RIGHT(LEFT('Anterior-TXT'!A2770,75),23)),"")</f>
        <v/>
      </c>
      <c r="D2749" s="11" t="str">
        <f>IF('Anterior-TXT'!A2770&lt;&gt;"",RIGHT(LEFT('Anterior-TXT'!A2770,77),1),"")</f>
        <v/>
      </c>
      <c r="E2749" s="13" t="str">
        <f>IF('Anterior-TXT'!A2770&lt;&gt;"",IF(MOD(VALUE(LEFT(A2749,1)),2)=1,IF(D2749="D",C2749,-C2749),IF(D2749="C",C2749,-C2749)),"")</f>
        <v/>
      </c>
    </row>
    <row r="2750" spans="1:5" x14ac:dyDescent="0.2">
      <c r="A2750" s="11" t="str">
        <f>IF('Anterior-TXT'!A2771&lt;&gt;"",LEFT('Anterior-TXT'!A2771,15),"")</f>
        <v/>
      </c>
      <c r="B2750" s="11" t="str">
        <f>IF('Anterior-TXT'!A2771&lt;&gt;"",RIGHT(LEFT('Anterior-TXT'!A2771,51),34),"")</f>
        <v/>
      </c>
      <c r="C2750" s="12" t="str">
        <f>IF('Anterior-TXT'!A2771&lt;&gt;"",VALUE(RIGHT(LEFT('Anterior-TXT'!A2771,75),23)),"")</f>
        <v/>
      </c>
      <c r="D2750" s="11" t="str">
        <f>IF('Anterior-TXT'!A2771&lt;&gt;"",RIGHT(LEFT('Anterior-TXT'!A2771,77),1),"")</f>
        <v/>
      </c>
      <c r="E2750" s="13" t="str">
        <f>IF('Anterior-TXT'!A2771&lt;&gt;"",IF(MOD(VALUE(LEFT(A2750,1)),2)=1,IF(D2750="D",C2750,-C2750),IF(D2750="C",C2750,-C2750)),"")</f>
        <v/>
      </c>
    </row>
    <row r="2751" spans="1:5" x14ac:dyDescent="0.2">
      <c r="A2751" s="11" t="str">
        <f>IF('Anterior-TXT'!A2772&lt;&gt;"",LEFT('Anterior-TXT'!A2772,15),"")</f>
        <v/>
      </c>
      <c r="B2751" s="11" t="str">
        <f>IF('Anterior-TXT'!A2772&lt;&gt;"",RIGHT(LEFT('Anterior-TXT'!A2772,51),34),"")</f>
        <v/>
      </c>
      <c r="C2751" s="12" t="str">
        <f>IF('Anterior-TXT'!A2772&lt;&gt;"",VALUE(RIGHT(LEFT('Anterior-TXT'!A2772,75),23)),"")</f>
        <v/>
      </c>
      <c r="D2751" s="11" t="str">
        <f>IF('Anterior-TXT'!A2772&lt;&gt;"",RIGHT(LEFT('Anterior-TXT'!A2772,77),1),"")</f>
        <v/>
      </c>
      <c r="E2751" s="13" t="str">
        <f>IF('Anterior-TXT'!A2772&lt;&gt;"",IF(MOD(VALUE(LEFT(A2751,1)),2)=1,IF(D2751="D",C2751,-C2751),IF(D2751="C",C2751,-C2751)),"")</f>
        <v/>
      </c>
    </row>
    <row r="2752" spans="1:5" x14ac:dyDescent="0.2">
      <c r="A2752" s="11" t="str">
        <f>IF('Anterior-TXT'!A2773&lt;&gt;"",LEFT('Anterior-TXT'!A2773,15),"")</f>
        <v/>
      </c>
      <c r="B2752" s="11" t="str">
        <f>IF('Anterior-TXT'!A2773&lt;&gt;"",RIGHT(LEFT('Anterior-TXT'!A2773,51),34),"")</f>
        <v/>
      </c>
      <c r="C2752" s="12" t="str">
        <f>IF('Anterior-TXT'!A2773&lt;&gt;"",VALUE(RIGHT(LEFT('Anterior-TXT'!A2773,75),23)),"")</f>
        <v/>
      </c>
      <c r="D2752" s="11" t="str">
        <f>IF('Anterior-TXT'!A2773&lt;&gt;"",RIGHT(LEFT('Anterior-TXT'!A2773,77),1),"")</f>
        <v/>
      </c>
      <c r="E2752" s="13" t="str">
        <f>IF('Anterior-TXT'!A2773&lt;&gt;"",IF(MOD(VALUE(LEFT(A2752,1)),2)=1,IF(D2752="D",C2752,-C2752),IF(D2752="C",C2752,-C2752)),"")</f>
        <v/>
      </c>
    </row>
    <row r="2753" spans="1:5" x14ac:dyDescent="0.2">
      <c r="A2753" s="11" t="str">
        <f>IF('Anterior-TXT'!A2774&lt;&gt;"",LEFT('Anterior-TXT'!A2774,15),"")</f>
        <v/>
      </c>
      <c r="B2753" s="11" t="str">
        <f>IF('Anterior-TXT'!A2774&lt;&gt;"",RIGHT(LEFT('Anterior-TXT'!A2774,51),34),"")</f>
        <v/>
      </c>
      <c r="C2753" s="12" t="str">
        <f>IF('Anterior-TXT'!A2774&lt;&gt;"",VALUE(RIGHT(LEFT('Anterior-TXT'!A2774,75),23)),"")</f>
        <v/>
      </c>
      <c r="D2753" s="11" t="str">
        <f>IF('Anterior-TXT'!A2774&lt;&gt;"",RIGHT(LEFT('Anterior-TXT'!A2774,77),1),"")</f>
        <v/>
      </c>
      <c r="E2753" s="13" t="str">
        <f>IF('Anterior-TXT'!A2774&lt;&gt;"",IF(MOD(VALUE(LEFT(A2753,1)),2)=1,IF(D2753="D",C2753,-C2753),IF(D2753="C",C2753,-C2753)),"")</f>
        <v/>
      </c>
    </row>
    <row r="2754" spans="1:5" x14ac:dyDescent="0.2">
      <c r="A2754" s="11" t="str">
        <f>IF('Anterior-TXT'!A2775&lt;&gt;"",LEFT('Anterior-TXT'!A2775,15),"")</f>
        <v/>
      </c>
      <c r="B2754" s="11" t="str">
        <f>IF('Anterior-TXT'!A2775&lt;&gt;"",RIGHT(LEFT('Anterior-TXT'!A2775,51),34),"")</f>
        <v/>
      </c>
      <c r="C2754" s="12" t="str">
        <f>IF('Anterior-TXT'!A2775&lt;&gt;"",VALUE(RIGHT(LEFT('Anterior-TXT'!A2775,75),23)),"")</f>
        <v/>
      </c>
      <c r="D2754" s="11" t="str">
        <f>IF('Anterior-TXT'!A2775&lt;&gt;"",RIGHT(LEFT('Anterior-TXT'!A2775,77),1),"")</f>
        <v/>
      </c>
      <c r="E2754" s="13" t="str">
        <f>IF('Anterior-TXT'!A2775&lt;&gt;"",IF(MOD(VALUE(LEFT(A2754,1)),2)=1,IF(D2754="D",C2754,-C2754),IF(D2754="C",C2754,-C2754)),"")</f>
        <v/>
      </c>
    </row>
    <row r="2755" spans="1:5" x14ac:dyDescent="0.2">
      <c r="A2755" s="11" t="str">
        <f>IF('Anterior-TXT'!A2776&lt;&gt;"",LEFT('Anterior-TXT'!A2776,15),"")</f>
        <v/>
      </c>
      <c r="B2755" s="11" t="str">
        <f>IF('Anterior-TXT'!A2776&lt;&gt;"",RIGHT(LEFT('Anterior-TXT'!A2776,51),34),"")</f>
        <v/>
      </c>
      <c r="C2755" s="12" t="str">
        <f>IF('Anterior-TXT'!A2776&lt;&gt;"",VALUE(RIGHT(LEFT('Anterior-TXT'!A2776,75),23)),"")</f>
        <v/>
      </c>
      <c r="D2755" s="11" t="str">
        <f>IF('Anterior-TXT'!A2776&lt;&gt;"",RIGHT(LEFT('Anterior-TXT'!A2776,77),1),"")</f>
        <v/>
      </c>
      <c r="E2755" s="13" t="str">
        <f>IF('Anterior-TXT'!A2776&lt;&gt;"",IF(MOD(VALUE(LEFT(A2755,1)),2)=1,IF(D2755="D",C2755,-C2755),IF(D2755="C",C2755,-C2755)),"")</f>
        <v/>
      </c>
    </row>
    <row r="2756" spans="1:5" x14ac:dyDescent="0.2">
      <c r="A2756" s="11" t="str">
        <f>IF('Anterior-TXT'!A2777&lt;&gt;"",LEFT('Anterior-TXT'!A2777,15),"")</f>
        <v/>
      </c>
      <c r="B2756" s="11" t="str">
        <f>IF('Anterior-TXT'!A2777&lt;&gt;"",RIGHT(LEFT('Anterior-TXT'!A2777,51),34),"")</f>
        <v/>
      </c>
      <c r="C2756" s="12" t="str">
        <f>IF('Anterior-TXT'!A2777&lt;&gt;"",VALUE(RIGHT(LEFT('Anterior-TXT'!A2777,75),23)),"")</f>
        <v/>
      </c>
      <c r="D2756" s="11" t="str">
        <f>IF('Anterior-TXT'!A2777&lt;&gt;"",RIGHT(LEFT('Anterior-TXT'!A2777,77),1),"")</f>
        <v/>
      </c>
      <c r="E2756" s="13" t="str">
        <f>IF('Anterior-TXT'!A2777&lt;&gt;"",IF(MOD(VALUE(LEFT(A2756,1)),2)=1,IF(D2756="D",C2756,-C2756),IF(D2756="C",C2756,-C2756)),"")</f>
        <v/>
      </c>
    </row>
    <row r="2757" spans="1:5" x14ac:dyDescent="0.2">
      <c r="A2757" s="11" t="str">
        <f>IF('Anterior-TXT'!A2778&lt;&gt;"",LEFT('Anterior-TXT'!A2778,15),"")</f>
        <v/>
      </c>
      <c r="B2757" s="11" t="str">
        <f>IF('Anterior-TXT'!A2778&lt;&gt;"",RIGHT(LEFT('Anterior-TXT'!A2778,51),34),"")</f>
        <v/>
      </c>
      <c r="C2757" s="12" t="str">
        <f>IF('Anterior-TXT'!A2778&lt;&gt;"",VALUE(RIGHT(LEFT('Anterior-TXT'!A2778,75),23)),"")</f>
        <v/>
      </c>
      <c r="D2757" s="11" t="str">
        <f>IF('Anterior-TXT'!A2778&lt;&gt;"",RIGHT(LEFT('Anterior-TXT'!A2778,77),1),"")</f>
        <v/>
      </c>
      <c r="E2757" s="13" t="str">
        <f>IF('Anterior-TXT'!A2778&lt;&gt;"",IF(MOD(VALUE(LEFT(A2757,1)),2)=1,IF(D2757="D",C2757,-C2757),IF(D2757="C",C2757,-C2757)),"")</f>
        <v/>
      </c>
    </row>
    <row r="2758" spans="1:5" x14ac:dyDescent="0.2">
      <c r="A2758" s="11" t="str">
        <f>IF('Anterior-TXT'!A2779&lt;&gt;"",LEFT('Anterior-TXT'!A2779,15),"")</f>
        <v/>
      </c>
      <c r="B2758" s="11" t="str">
        <f>IF('Anterior-TXT'!A2779&lt;&gt;"",RIGHT(LEFT('Anterior-TXT'!A2779,51),34),"")</f>
        <v/>
      </c>
      <c r="C2758" s="12" t="str">
        <f>IF('Anterior-TXT'!A2779&lt;&gt;"",VALUE(RIGHT(LEFT('Anterior-TXT'!A2779,75),23)),"")</f>
        <v/>
      </c>
      <c r="D2758" s="11" t="str">
        <f>IF('Anterior-TXT'!A2779&lt;&gt;"",RIGHT(LEFT('Anterior-TXT'!A2779,77),1),"")</f>
        <v/>
      </c>
      <c r="E2758" s="13" t="str">
        <f>IF('Anterior-TXT'!A2779&lt;&gt;"",IF(MOD(VALUE(LEFT(A2758,1)),2)=1,IF(D2758="D",C2758,-C2758),IF(D2758="C",C2758,-C2758)),"")</f>
        <v/>
      </c>
    </row>
    <row r="2759" spans="1:5" x14ac:dyDescent="0.2">
      <c r="A2759" s="11" t="str">
        <f>IF('Anterior-TXT'!A2780&lt;&gt;"",LEFT('Anterior-TXT'!A2780,15),"")</f>
        <v/>
      </c>
      <c r="B2759" s="11" t="str">
        <f>IF('Anterior-TXT'!A2780&lt;&gt;"",RIGHT(LEFT('Anterior-TXT'!A2780,51),34),"")</f>
        <v/>
      </c>
      <c r="C2759" s="12" t="str">
        <f>IF('Anterior-TXT'!A2780&lt;&gt;"",VALUE(RIGHT(LEFT('Anterior-TXT'!A2780,75),23)),"")</f>
        <v/>
      </c>
      <c r="D2759" s="11" t="str">
        <f>IF('Anterior-TXT'!A2780&lt;&gt;"",RIGHT(LEFT('Anterior-TXT'!A2780,77),1),"")</f>
        <v/>
      </c>
      <c r="E2759" s="13" t="str">
        <f>IF('Anterior-TXT'!A2780&lt;&gt;"",IF(MOD(VALUE(LEFT(A2759,1)),2)=1,IF(D2759="D",C2759,-C2759),IF(D2759="C",C2759,-C2759)),"")</f>
        <v/>
      </c>
    </row>
    <row r="2760" spans="1:5" x14ac:dyDescent="0.2">
      <c r="A2760" s="11" t="str">
        <f>IF('Anterior-TXT'!A2781&lt;&gt;"",LEFT('Anterior-TXT'!A2781,15),"")</f>
        <v/>
      </c>
      <c r="B2760" s="11" t="str">
        <f>IF('Anterior-TXT'!A2781&lt;&gt;"",RIGHT(LEFT('Anterior-TXT'!A2781,51),34),"")</f>
        <v/>
      </c>
      <c r="C2760" s="12" t="str">
        <f>IF('Anterior-TXT'!A2781&lt;&gt;"",VALUE(RIGHT(LEFT('Anterior-TXT'!A2781,75),23)),"")</f>
        <v/>
      </c>
      <c r="D2760" s="11" t="str">
        <f>IF('Anterior-TXT'!A2781&lt;&gt;"",RIGHT(LEFT('Anterior-TXT'!A2781,77),1),"")</f>
        <v/>
      </c>
      <c r="E2760" s="13" t="str">
        <f>IF('Anterior-TXT'!A2781&lt;&gt;"",IF(MOD(VALUE(LEFT(A2760,1)),2)=1,IF(D2760="D",C2760,-C2760),IF(D2760="C",C2760,-C2760)),"")</f>
        <v/>
      </c>
    </row>
    <row r="2761" spans="1:5" x14ac:dyDescent="0.2">
      <c r="A2761" s="11" t="str">
        <f>IF('Anterior-TXT'!A2782&lt;&gt;"",LEFT('Anterior-TXT'!A2782,15),"")</f>
        <v/>
      </c>
      <c r="B2761" s="11" t="str">
        <f>IF('Anterior-TXT'!A2782&lt;&gt;"",RIGHT(LEFT('Anterior-TXT'!A2782,51),34),"")</f>
        <v/>
      </c>
      <c r="C2761" s="12" t="str">
        <f>IF('Anterior-TXT'!A2782&lt;&gt;"",VALUE(RIGHT(LEFT('Anterior-TXT'!A2782,75),23)),"")</f>
        <v/>
      </c>
      <c r="D2761" s="11" t="str">
        <f>IF('Anterior-TXT'!A2782&lt;&gt;"",RIGHT(LEFT('Anterior-TXT'!A2782,77),1),"")</f>
        <v/>
      </c>
      <c r="E2761" s="13" t="str">
        <f>IF('Anterior-TXT'!A2782&lt;&gt;"",IF(MOD(VALUE(LEFT(A2761,1)),2)=1,IF(D2761="D",C2761,-C2761),IF(D2761="C",C2761,-C2761)),"")</f>
        <v/>
      </c>
    </row>
    <row r="2762" spans="1:5" x14ac:dyDescent="0.2">
      <c r="A2762" s="11" t="str">
        <f>IF('Anterior-TXT'!A2783&lt;&gt;"",LEFT('Anterior-TXT'!A2783,15),"")</f>
        <v/>
      </c>
      <c r="B2762" s="11" t="str">
        <f>IF('Anterior-TXT'!A2783&lt;&gt;"",RIGHT(LEFT('Anterior-TXT'!A2783,51),34),"")</f>
        <v/>
      </c>
      <c r="C2762" s="12" t="str">
        <f>IF('Anterior-TXT'!A2783&lt;&gt;"",VALUE(RIGHT(LEFT('Anterior-TXT'!A2783,75),23)),"")</f>
        <v/>
      </c>
      <c r="D2762" s="11" t="str">
        <f>IF('Anterior-TXT'!A2783&lt;&gt;"",RIGHT(LEFT('Anterior-TXT'!A2783,77),1),"")</f>
        <v/>
      </c>
      <c r="E2762" s="13" t="str">
        <f>IF('Anterior-TXT'!A2783&lt;&gt;"",IF(MOD(VALUE(LEFT(A2762,1)),2)=1,IF(D2762="D",C2762,-C2762),IF(D2762="C",C2762,-C2762)),"")</f>
        <v/>
      </c>
    </row>
    <row r="2763" spans="1:5" x14ac:dyDescent="0.2">
      <c r="A2763" s="11" t="str">
        <f>IF('Anterior-TXT'!A2784&lt;&gt;"",LEFT('Anterior-TXT'!A2784,15),"")</f>
        <v/>
      </c>
      <c r="B2763" s="11" t="str">
        <f>IF('Anterior-TXT'!A2784&lt;&gt;"",RIGHT(LEFT('Anterior-TXT'!A2784,51),34),"")</f>
        <v/>
      </c>
      <c r="C2763" s="12" t="str">
        <f>IF('Anterior-TXT'!A2784&lt;&gt;"",VALUE(RIGHT(LEFT('Anterior-TXT'!A2784,75),23)),"")</f>
        <v/>
      </c>
      <c r="D2763" s="11" t="str">
        <f>IF('Anterior-TXT'!A2784&lt;&gt;"",RIGHT(LEFT('Anterior-TXT'!A2784,77),1),"")</f>
        <v/>
      </c>
      <c r="E2763" s="13" t="str">
        <f>IF('Anterior-TXT'!A2784&lt;&gt;"",IF(MOD(VALUE(LEFT(A2763,1)),2)=1,IF(D2763="D",C2763,-C2763),IF(D2763="C",C2763,-C2763)),"")</f>
        <v/>
      </c>
    </row>
    <row r="2764" spans="1:5" x14ac:dyDescent="0.2">
      <c r="A2764" s="11" t="str">
        <f>IF('Anterior-TXT'!A2785&lt;&gt;"",LEFT('Anterior-TXT'!A2785,15),"")</f>
        <v/>
      </c>
      <c r="B2764" s="11" t="str">
        <f>IF('Anterior-TXT'!A2785&lt;&gt;"",RIGHT(LEFT('Anterior-TXT'!A2785,51),34),"")</f>
        <v/>
      </c>
      <c r="C2764" s="12" t="str">
        <f>IF('Anterior-TXT'!A2785&lt;&gt;"",VALUE(RIGHT(LEFT('Anterior-TXT'!A2785,75),23)),"")</f>
        <v/>
      </c>
      <c r="D2764" s="11" t="str">
        <f>IF('Anterior-TXT'!A2785&lt;&gt;"",RIGHT(LEFT('Anterior-TXT'!A2785,77),1),"")</f>
        <v/>
      </c>
      <c r="E2764" s="13" t="str">
        <f>IF('Anterior-TXT'!A2785&lt;&gt;"",IF(MOD(VALUE(LEFT(A2764,1)),2)=1,IF(D2764="D",C2764,-C2764),IF(D2764="C",C2764,-C2764)),"")</f>
        <v/>
      </c>
    </row>
    <row r="2765" spans="1:5" x14ac:dyDescent="0.2">
      <c r="A2765" s="11" t="str">
        <f>IF('Anterior-TXT'!A2786&lt;&gt;"",LEFT('Anterior-TXT'!A2786,15),"")</f>
        <v/>
      </c>
      <c r="B2765" s="11" t="str">
        <f>IF('Anterior-TXT'!A2786&lt;&gt;"",RIGHT(LEFT('Anterior-TXT'!A2786,51),34),"")</f>
        <v/>
      </c>
      <c r="C2765" s="12" t="str">
        <f>IF('Anterior-TXT'!A2786&lt;&gt;"",VALUE(RIGHT(LEFT('Anterior-TXT'!A2786,75),23)),"")</f>
        <v/>
      </c>
      <c r="D2765" s="11" t="str">
        <f>IF('Anterior-TXT'!A2786&lt;&gt;"",RIGHT(LEFT('Anterior-TXT'!A2786,77),1),"")</f>
        <v/>
      </c>
      <c r="E2765" s="13" t="str">
        <f>IF('Anterior-TXT'!A2786&lt;&gt;"",IF(MOD(VALUE(LEFT(A2765,1)),2)=1,IF(D2765="D",C2765,-C2765),IF(D2765="C",C2765,-C2765)),"")</f>
        <v/>
      </c>
    </row>
    <row r="2766" spans="1:5" x14ac:dyDescent="0.2">
      <c r="A2766" s="11" t="str">
        <f>IF('Anterior-TXT'!A2787&lt;&gt;"",LEFT('Anterior-TXT'!A2787,15),"")</f>
        <v/>
      </c>
      <c r="B2766" s="11" t="str">
        <f>IF('Anterior-TXT'!A2787&lt;&gt;"",RIGHT(LEFT('Anterior-TXT'!A2787,51),34),"")</f>
        <v/>
      </c>
      <c r="C2766" s="12" t="str">
        <f>IF('Anterior-TXT'!A2787&lt;&gt;"",VALUE(RIGHT(LEFT('Anterior-TXT'!A2787,75),23)),"")</f>
        <v/>
      </c>
      <c r="D2766" s="11" t="str">
        <f>IF('Anterior-TXT'!A2787&lt;&gt;"",RIGHT(LEFT('Anterior-TXT'!A2787,77),1),"")</f>
        <v/>
      </c>
      <c r="E2766" s="13" t="str">
        <f>IF('Anterior-TXT'!A2787&lt;&gt;"",IF(MOD(VALUE(LEFT(A2766,1)),2)=1,IF(D2766="D",C2766,-C2766),IF(D2766="C",C2766,-C2766)),"")</f>
        <v/>
      </c>
    </row>
    <row r="2767" spans="1:5" x14ac:dyDescent="0.2">
      <c r="A2767" s="11" t="str">
        <f>IF('Anterior-TXT'!A2788&lt;&gt;"",LEFT('Anterior-TXT'!A2788,15),"")</f>
        <v/>
      </c>
      <c r="B2767" s="11" t="str">
        <f>IF('Anterior-TXT'!A2788&lt;&gt;"",RIGHT(LEFT('Anterior-TXT'!A2788,51),34),"")</f>
        <v/>
      </c>
      <c r="C2767" s="12" t="str">
        <f>IF('Anterior-TXT'!A2788&lt;&gt;"",VALUE(RIGHT(LEFT('Anterior-TXT'!A2788,75),23)),"")</f>
        <v/>
      </c>
      <c r="D2767" s="11" t="str">
        <f>IF('Anterior-TXT'!A2788&lt;&gt;"",RIGHT(LEFT('Anterior-TXT'!A2788,77),1),"")</f>
        <v/>
      </c>
      <c r="E2767" s="13" t="str">
        <f>IF('Anterior-TXT'!A2788&lt;&gt;"",IF(MOD(VALUE(LEFT(A2767,1)),2)=1,IF(D2767="D",C2767,-C2767),IF(D2767="C",C2767,-C2767)),"")</f>
        <v/>
      </c>
    </row>
    <row r="2768" spans="1:5" x14ac:dyDescent="0.2">
      <c r="A2768" s="11" t="str">
        <f>IF('Anterior-TXT'!A2789&lt;&gt;"",LEFT('Anterior-TXT'!A2789,15),"")</f>
        <v/>
      </c>
      <c r="B2768" s="11" t="str">
        <f>IF('Anterior-TXT'!A2789&lt;&gt;"",RIGHT(LEFT('Anterior-TXT'!A2789,51),34),"")</f>
        <v/>
      </c>
      <c r="C2768" s="12" t="str">
        <f>IF('Anterior-TXT'!A2789&lt;&gt;"",VALUE(RIGHT(LEFT('Anterior-TXT'!A2789,75),23)),"")</f>
        <v/>
      </c>
      <c r="D2768" s="11" t="str">
        <f>IF('Anterior-TXT'!A2789&lt;&gt;"",RIGHT(LEFT('Anterior-TXT'!A2789,77),1),"")</f>
        <v/>
      </c>
      <c r="E2768" s="13" t="str">
        <f>IF('Anterior-TXT'!A2789&lt;&gt;"",IF(MOD(VALUE(LEFT(A2768,1)),2)=1,IF(D2768="D",C2768,-C2768),IF(D2768="C",C2768,-C2768)),"")</f>
        <v/>
      </c>
    </row>
    <row r="2769" spans="1:5" x14ac:dyDescent="0.2">
      <c r="A2769" s="11" t="str">
        <f>IF('Anterior-TXT'!A2790&lt;&gt;"",LEFT('Anterior-TXT'!A2790,15),"")</f>
        <v/>
      </c>
      <c r="B2769" s="11" t="str">
        <f>IF('Anterior-TXT'!A2790&lt;&gt;"",RIGHT(LEFT('Anterior-TXT'!A2790,51),34),"")</f>
        <v/>
      </c>
      <c r="C2769" s="12" t="str">
        <f>IF('Anterior-TXT'!A2790&lt;&gt;"",VALUE(RIGHT(LEFT('Anterior-TXT'!A2790,75),23)),"")</f>
        <v/>
      </c>
      <c r="D2769" s="11" t="str">
        <f>IF('Anterior-TXT'!A2790&lt;&gt;"",RIGHT(LEFT('Anterior-TXT'!A2790,77),1),"")</f>
        <v/>
      </c>
      <c r="E2769" s="13" t="str">
        <f>IF('Anterior-TXT'!A2790&lt;&gt;"",IF(MOD(VALUE(LEFT(A2769,1)),2)=1,IF(D2769="D",C2769,-C2769),IF(D2769="C",C2769,-C2769)),"")</f>
        <v/>
      </c>
    </row>
    <row r="2770" spans="1:5" x14ac:dyDescent="0.2">
      <c r="A2770" s="11" t="str">
        <f>IF('Anterior-TXT'!A2791&lt;&gt;"",LEFT('Anterior-TXT'!A2791,15),"")</f>
        <v/>
      </c>
      <c r="B2770" s="11" t="str">
        <f>IF('Anterior-TXT'!A2791&lt;&gt;"",RIGHT(LEFT('Anterior-TXT'!A2791,51),34),"")</f>
        <v/>
      </c>
      <c r="C2770" s="12" t="str">
        <f>IF('Anterior-TXT'!A2791&lt;&gt;"",VALUE(RIGHT(LEFT('Anterior-TXT'!A2791,75),23)),"")</f>
        <v/>
      </c>
      <c r="D2770" s="11" t="str">
        <f>IF('Anterior-TXT'!A2791&lt;&gt;"",RIGHT(LEFT('Anterior-TXT'!A2791,77),1),"")</f>
        <v/>
      </c>
      <c r="E2770" s="13" t="str">
        <f>IF('Anterior-TXT'!A2791&lt;&gt;"",IF(MOD(VALUE(LEFT(A2770,1)),2)=1,IF(D2770="D",C2770,-C2770),IF(D2770="C",C2770,-C2770)),"")</f>
        <v/>
      </c>
    </row>
    <row r="2771" spans="1:5" x14ac:dyDescent="0.2">
      <c r="A2771" s="11" t="str">
        <f>IF('Anterior-TXT'!A2792&lt;&gt;"",LEFT('Anterior-TXT'!A2792,15),"")</f>
        <v/>
      </c>
      <c r="B2771" s="11" t="str">
        <f>IF('Anterior-TXT'!A2792&lt;&gt;"",RIGHT(LEFT('Anterior-TXT'!A2792,51),34),"")</f>
        <v/>
      </c>
      <c r="C2771" s="12" t="str">
        <f>IF('Anterior-TXT'!A2792&lt;&gt;"",VALUE(RIGHT(LEFT('Anterior-TXT'!A2792,75),23)),"")</f>
        <v/>
      </c>
      <c r="D2771" s="11" t="str">
        <f>IF('Anterior-TXT'!A2792&lt;&gt;"",RIGHT(LEFT('Anterior-TXT'!A2792,77),1),"")</f>
        <v/>
      </c>
      <c r="E2771" s="13" t="str">
        <f>IF('Anterior-TXT'!A2792&lt;&gt;"",IF(MOD(VALUE(LEFT(A2771,1)),2)=1,IF(D2771="D",C2771,-C2771),IF(D2771="C",C2771,-C2771)),"")</f>
        <v/>
      </c>
    </row>
    <row r="2772" spans="1:5" x14ac:dyDescent="0.2">
      <c r="A2772" s="11" t="str">
        <f>IF('Anterior-TXT'!A2793&lt;&gt;"",LEFT('Anterior-TXT'!A2793,15),"")</f>
        <v/>
      </c>
      <c r="B2772" s="11" t="str">
        <f>IF('Anterior-TXT'!A2793&lt;&gt;"",RIGHT(LEFT('Anterior-TXT'!A2793,51),34),"")</f>
        <v/>
      </c>
      <c r="C2772" s="12" t="str">
        <f>IF('Anterior-TXT'!A2793&lt;&gt;"",VALUE(RIGHT(LEFT('Anterior-TXT'!A2793,75),23)),"")</f>
        <v/>
      </c>
      <c r="D2772" s="11" t="str">
        <f>IF('Anterior-TXT'!A2793&lt;&gt;"",RIGHT(LEFT('Anterior-TXT'!A2793,77),1),"")</f>
        <v/>
      </c>
      <c r="E2772" s="13" t="str">
        <f>IF('Anterior-TXT'!A2793&lt;&gt;"",IF(MOD(VALUE(LEFT(A2772,1)),2)=1,IF(D2772="D",C2772,-C2772),IF(D2772="C",C2772,-C2772)),"")</f>
        <v/>
      </c>
    </row>
    <row r="2773" spans="1:5" x14ac:dyDescent="0.2">
      <c r="A2773" s="11" t="str">
        <f>IF('Anterior-TXT'!A2794&lt;&gt;"",LEFT('Anterior-TXT'!A2794,15),"")</f>
        <v/>
      </c>
      <c r="B2773" s="11" t="str">
        <f>IF('Anterior-TXT'!A2794&lt;&gt;"",RIGHT(LEFT('Anterior-TXT'!A2794,51),34),"")</f>
        <v/>
      </c>
      <c r="C2773" s="12" t="str">
        <f>IF('Anterior-TXT'!A2794&lt;&gt;"",VALUE(RIGHT(LEFT('Anterior-TXT'!A2794,75),23)),"")</f>
        <v/>
      </c>
      <c r="D2773" s="11" t="str">
        <f>IF('Anterior-TXT'!A2794&lt;&gt;"",RIGHT(LEFT('Anterior-TXT'!A2794,77),1),"")</f>
        <v/>
      </c>
      <c r="E2773" s="13" t="str">
        <f>IF('Anterior-TXT'!A2794&lt;&gt;"",IF(MOD(VALUE(LEFT(A2773,1)),2)=1,IF(D2773="D",C2773,-C2773),IF(D2773="C",C2773,-C2773)),"")</f>
        <v/>
      </c>
    </row>
    <row r="2774" spans="1:5" x14ac:dyDescent="0.2">
      <c r="A2774" s="11" t="str">
        <f>IF('Anterior-TXT'!A2795&lt;&gt;"",LEFT('Anterior-TXT'!A2795,15),"")</f>
        <v/>
      </c>
      <c r="B2774" s="11" t="str">
        <f>IF('Anterior-TXT'!A2795&lt;&gt;"",RIGHT(LEFT('Anterior-TXT'!A2795,51),34),"")</f>
        <v/>
      </c>
      <c r="C2774" s="12" t="str">
        <f>IF('Anterior-TXT'!A2795&lt;&gt;"",VALUE(RIGHT(LEFT('Anterior-TXT'!A2795,75),23)),"")</f>
        <v/>
      </c>
      <c r="D2774" s="11" t="str">
        <f>IF('Anterior-TXT'!A2795&lt;&gt;"",RIGHT(LEFT('Anterior-TXT'!A2795,77),1),"")</f>
        <v/>
      </c>
      <c r="E2774" s="13" t="str">
        <f>IF('Anterior-TXT'!A2795&lt;&gt;"",IF(MOD(VALUE(LEFT(A2774,1)),2)=1,IF(D2774="D",C2774,-C2774),IF(D2774="C",C2774,-C2774)),"")</f>
        <v/>
      </c>
    </row>
    <row r="2775" spans="1:5" x14ac:dyDescent="0.2">
      <c r="A2775" s="11" t="str">
        <f>IF('Anterior-TXT'!A2796&lt;&gt;"",LEFT('Anterior-TXT'!A2796,15),"")</f>
        <v/>
      </c>
      <c r="B2775" s="11" t="str">
        <f>IF('Anterior-TXT'!A2796&lt;&gt;"",RIGHT(LEFT('Anterior-TXT'!A2796,51),34),"")</f>
        <v/>
      </c>
      <c r="C2775" s="12" t="str">
        <f>IF('Anterior-TXT'!A2796&lt;&gt;"",VALUE(RIGHT(LEFT('Anterior-TXT'!A2796,75),23)),"")</f>
        <v/>
      </c>
      <c r="D2775" s="11" t="str">
        <f>IF('Anterior-TXT'!A2796&lt;&gt;"",RIGHT(LEFT('Anterior-TXT'!A2796,77),1),"")</f>
        <v/>
      </c>
      <c r="E2775" s="13" t="str">
        <f>IF('Anterior-TXT'!A2796&lt;&gt;"",IF(MOD(VALUE(LEFT(A2775,1)),2)=1,IF(D2775="D",C2775,-C2775),IF(D2775="C",C2775,-C2775)),"")</f>
        <v/>
      </c>
    </row>
    <row r="2776" spans="1:5" x14ac:dyDescent="0.2">
      <c r="A2776" s="11" t="str">
        <f>IF('Anterior-TXT'!A2797&lt;&gt;"",LEFT('Anterior-TXT'!A2797,15),"")</f>
        <v/>
      </c>
      <c r="B2776" s="11" t="str">
        <f>IF('Anterior-TXT'!A2797&lt;&gt;"",RIGHT(LEFT('Anterior-TXT'!A2797,51),34),"")</f>
        <v/>
      </c>
      <c r="C2776" s="12" t="str">
        <f>IF('Anterior-TXT'!A2797&lt;&gt;"",VALUE(RIGHT(LEFT('Anterior-TXT'!A2797,75),23)),"")</f>
        <v/>
      </c>
      <c r="D2776" s="11" t="str">
        <f>IF('Anterior-TXT'!A2797&lt;&gt;"",RIGHT(LEFT('Anterior-TXT'!A2797,77),1),"")</f>
        <v/>
      </c>
      <c r="E2776" s="13" t="str">
        <f>IF('Anterior-TXT'!A2797&lt;&gt;"",IF(MOD(VALUE(LEFT(A2776,1)),2)=1,IF(D2776="D",C2776,-C2776),IF(D2776="C",C2776,-C2776)),"")</f>
        <v/>
      </c>
    </row>
    <row r="2777" spans="1:5" x14ac:dyDescent="0.2">
      <c r="A2777" s="11" t="str">
        <f>IF('Anterior-TXT'!A2798&lt;&gt;"",LEFT('Anterior-TXT'!A2798,15),"")</f>
        <v/>
      </c>
      <c r="B2777" s="11" t="str">
        <f>IF('Anterior-TXT'!A2798&lt;&gt;"",RIGHT(LEFT('Anterior-TXT'!A2798,51),34),"")</f>
        <v/>
      </c>
      <c r="C2777" s="12" t="str">
        <f>IF('Anterior-TXT'!A2798&lt;&gt;"",VALUE(RIGHT(LEFT('Anterior-TXT'!A2798,75),23)),"")</f>
        <v/>
      </c>
      <c r="D2777" s="11" t="str">
        <f>IF('Anterior-TXT'!A2798&lt;&gt;"",RIGHT(LEFT('Anterior-TXT'!A2798,77),1),"")</f>
        <v/>
      </c>
      <c r="E2777" s="13" t="str">
        <f>IF('Anterior-TXT'!A2798&lt;&gt;"",IF(MOD(VALUE(LEFT(A2777,1)),2)=1,IF(D2777="D",C2777,-C2777),IF(D2777="C",C2777,-C2777)),"")</f>
        <v/>
      </c>
    </row>
    <row r="2778" spans="1:5" x14ac:dyDescent="0.2">
      <c r="A2778" s="11" t="str">
        <f>IF('Anterior-TXT'!A2799&lt;&gt;"",LEFT('Anterior-TXT'!A2799,15),"")</f>
        <v/>
      </c>
      <c r="B2778" s="11" t="str">
        <f>IF('Anterior-TXT'!A2799&lt;&gt;"",RIGHT(LEFT('Anterior-TXT'!A2799,51),34),"")</f>
        <v/>
      </c>
      <c r="C2778" s="12" t="str">
        <f>IF('Anterior-TXT'!A2799&lt;&gt;"",VALUE(RIGHT(LEFT('Anterior-TXT'!A2799,75),23)),"")</f>
        <v/>
      </c>
      <c r="D2778" s="11" t="str">
        <f>IF('Anterior-TXT'!A2799&lt;&gt;"",RIGHT(LEFT('Anterior-TXT'!A2799,77),1),"")</f>
        <v/>
      </c>
      <c r="E2778" s="13" t="str">
        <f>IF('Anterior-TXT'!A2799&lt;&gt;"",IF(MOD(VALUE(LEFT(A2778,1)),2)=1,IF(D2778="D",C2778,-C2778),IF(D2778="C",C2778,-C2778)),"")</f>
        <v/>
      </c>
    </row>
    <row r="2779" spans="1:5" x14ac:dyDescent="0.2">
      <c r="A2779" s="11" t="str">
        <f>IF('Anterior-TXT'!A2800&lt;&gt;"",LEFT('Anterior-TXT'!A2800,15),"")</f>
        <v/>
      </c>
      <c r="B2779" s="11" t="str">
        <f>IF('Anterior-TXT'!A2800&lt;&gt;"",RIGHT(LEFT('Anterior-TXT'!A2800,51),34),"")</f>
        <v/>
      </c>
      <c r="C2779" s="12" t="str">
        <f>IF('Anterior-TXT'!A2800&lt;&gt;"",VALUE(RIGHT(LEFT('Anterior-TXT'!A2800,75),23)),"")</f>
        <v/>
      </c>
      <c r="D2779" s="11" t="str">
        <f>IF('Anterior-TXT'!A2800&lt;&gt;"",RIGHT(LEFT('Anterior-TXT'!A2800,77),1),"")</f>
        <v/>
      </c>
      <c r="E2779" s="13" t="str">
        <f>IF('Anterior-TXT'!A2800&lt;&gt;"",IF(MOD(VALUE(LEFT(A2779,1)),2)=1,IF(D2779="D",C2779,-C2779),IF(D2779="C",C2779,-C2779)),"")</f>
        <v/>
      </c>
    </row>
    <row r="2780" spans="1:5" x14ac:dyDescent="0.2">
      <c r="A2780" s="11" t="str">
        <f>IF('Anterior-TXT'!A2801&lt;&gt;"",LEFT('Anterior-TXT'!A2801,15),"")</f>
        <v/>
      </c>
      <c r="B2780" s="11" t="str">
        <f>IF('Anterior-TXT'!A2801&lt;&gt;"",RIGHT(LEFT('Anterior-TXT'!A2801,51),34),"")</f>
        <v/>
      </c>
      <c r="C2780" s="12" t="str">
        <f>IF('Anterior-TXT'!A2801&lt;&gt;"",VALUE(RIGHT(LEFT('Anterior-TXT'!A2801,75),23)),"")</f>
        <v/>
      </c>
      <c r="D2780" s="11" t="str">
        <f>IF('Anterior-TXT'!A2801&lt;&gt;"",RIGHT(LEFT('Anterior-TXT'!A2801,77),1),"")</f>
        <v/>
      </c>
      <c r="E2780" s="13" t="str">
        <f>IF('Anterior-TXT'!A2801&lt;&gt;"",IF(MOD(VALUE(LEFT(A2780,1)),2)=1,IF(D2780="D",C2780,-C2780),IF(D2780="C",C2780,-C2780)),"")</f>
        <v/>
      </c>
    </row>
    <row r="2781" spans="1:5" x14ac:dyDescent="0.2">
      <c r="A2781" s="11" t="str">
        <f>IF('Anterior-TXT'!A2802&lt;&gt;"",LEFT('Anterior-TXT'!A2802,15),"")</f>
        <v/>
      </c>
      <c r="B2781" s="11" t="str">
        <f>IF('Anterior-TXT'!A2802&lt;&gt;"",RIGHT(LEFT('Anterior-TXT'!A2802,51),34),"")</f>
        <v/>
      </c>
      <c r="C2781" s="12" t="str">
        <f>IF('Anterior-TXT'!A2802&lt;&gt;"",VALUE(RIGHT(LEFT('Anterior-TXT'!A2802,75),23)),"")</f>
        <v/>
      </c>
      <c r="D2781" s="11" t="str">
        <f>IF('Anterior-TXT'!A2802&lt;&gt;"",RIGHT(LEFT('Anterior-TXT'!A2802,77),1),"")</f>
        <v/>
      </c>
      <c r="E2781" s="13" t="str">
        <f>IF('Anterior-TXT'!A2802&lt;&gt;"",IF(MOD(VALUE(LEFT(A2781,1)),2)=1,IF(D2781="D",C2781,-C2781),IF(D2781="C",C2781,-C2781)),"")</f>
        <v/>
      </c>
    </row>
    <row r="2782" spans="1:5" x14ac:dyDescent="0.2">
      <c r="A2782" s="11" t="str">
        <f>IF('Anterior-TXT'!A2803&lt;&gt;"",LEFT('Anterior-TXT'!A2803,15),"")</f>
        <v/>
      </c>
      <c r="B2782" s="11" t="str">
        <f>IF('Anterior-TXT'!A2803&lt;&gt;"",RIGHT(LEFT('Anterior-TXT'!A2803,51),34),"")</f>
        <v/>
      </c>
      <c r="C2782" s="12" t="str">
        <f>IF('Anterior-TXT'!A2803&lt;&gt;"",VALUE(RIGHT(LEFT('Anterior-TXT'!A2803,75),23)),"")</f>
        <v/>
      </c>
      <c r="D2782" s="11" t="str">
        <f>IF('Anterior-TXT'!A2803&lt;&gt;"",RIGHT(LEFT('Anterior-TXT'!A2803,77),1),"")</f>
        <v/>
      </c>
      <c r="E2782" s="13" t="str">
        <f>IF('Anterior-TXT'!A2803&lt;&gt;"",IF(MOD(VALUE(LEFT(A2782,1)),2)=1,IF(D2782="D",C2782,-C2782),IF(D2782="C",C2782,-C2782)),"")</f>
        <v/>
      </c>
    </row>
    <row r="2783" spans="1:5" x14ac:dyDescent="0.2">
      <c r="A2783" s="11" t="str">
        <f>IF('Anterior-TXT'!A2804&lt;&gt;"",LEFT('Anterior-TXT'!A2804,15),"")</f>
        <v/>
      </c>
      <c r="B2783" s="11" t="str">
        <f>IF('Anterior-TXT'!A2804&lt;&gt;"",RIGHT(LEFT('Anterior-TXT'!A2804,51),34),"")</f>
        <v/>
      </c>
      <c r="C2783" s="12" t="str">
        <f>IF('Anterior-TXT'!A2804&lt;&gt;"",VALUE(RIGHT(LEFT('Anterior-TXT'!A2804,75),23)),"")</f>
        <v/>
      </c>
      <c r="D2783" s="11" t="str">
        <f>IF('Anterior-TXT'!A2804&lt;&gt;"",RIGHT(LEFT('Anterior-TXT'!A2804,77),1),"")</f>
        <v/>
      </c>
      <c r="E2783" s="13" t="str">
        <f>IF('Anterior-TXT'!A2804&lt;&gt;"",IF(MOD(VALUE(LEFT(A2783,1)),2)=1,IF(D2783="D",C2783,-C2783),IF(D2783="C",C2783,-C2783)),"")</f>
        <v/>
      </c>
    </row>
    <row r="2784" spans="1:5" x14ac:dyDescent="0.2">
      <c r="A2784" s="11" t="str">
        <f>IF('Anterior-TXT'!A2805&lt;&gt;"",LEFT('Anterior-TXT'!A2805,15),"")</f>
        <v/>
      </c>
      <c r="B2784" s="11" t="str">
        <f>IF('Anterior-TXT'!A2805&lt;&gt;"",RIGHT(LEFT('Anterior-TXT'!A2805,51),34),"")</f>
        <v/>
      </c>
      <c r="C2784" s="12" t="str">
        <f>IF('Anterior-TXT'!A2805&lt;&gt;"",VALUE(RIGHT(LEFT('Anterior-TXT'!A2805,75),23)),"")</f>
        <v/>
      </c>
      <c r="D2784" s="11" t="str">
        <f>IF('Anterior-TXT'!A2805&lt;&gt;"",RIGHT(LEFT('Anterior-TXT'!A2805,77),1),"")</f>
        <v/>
      </c>
      <c r="E2784" s="13" t="str">
        <f>IF('Anterior-TXT'!A2805&lt;&gt;"",IF(MOD(VALUE(LEFT(A2784,1)),2)=1,IF(D2784="D",C2784,-C2784),IF(D2784="C",C2784,-C2784)),"")</f>
        <v/>
      </c>
    </row>
    <row r="2785" spans="1:5" x14ac:dyDescent="0.2">
      <c r="A2785" s="11" t="str">
        <f>IF('Anterior-TXT'!A2806&lt;&gt;"",LEFT('Anterior-TXT'!A2806,15),"")</f>
        <v/>
      </c>
      <c r="B2785" s="11" t="str">
        <f>IF('Anterior-TXT'!A2806&lt;&gt;"",RIGHT(LEFT('Anterior-TXT'!A2806,51),34),"")</f>
        <v/>
      </c>
      <c r="C2785" s="12" t="str">
        <f>IF('Anterior-TXT'!A2806&lt;&gt;"",VALUE(RIGHT(LEFT('Anterior-TXT'!A2806,75),23)),"")</f>
        <v/>
      </c>
      <c r="D2785" s="11" t="str">
        <f>IF('Anterior-TXT'!A2806&lt;&gt;"",RIGHT(LEFT('Anterior-TXT'!A2806,77),1),"")</f>
        <v/>
      </c>
      <c r="E2785" s="13" t="str">
        <f>IF('Anterior-TXT'!A2806&lt;&gt;"",IF(MOD(VALUE(LEFT(A2785,1)),2)=1,IF(D2785="D",C2785,-C2785),IF(D2785="C",C2785,-C2785)),"")</f>
        <v/>
      </c>
    </row>
    <row r="2786" spans="1:5" x14ac:dyDescent="0.2">
      <c r="A2786" s="11" t="str">
        <f>IF('Anterior-TXT'!A2807&lt;&gt;"",LEFT('Anterior-TXT'!A2807,15),"")</f>
        <v/>
      </c>
      <c r="B2786" s="11" t="str">
        <f>IF('Anterior-TXT'!A2807&lt;&gt;"",RIGHT(LEFT('Anterior-TXT'!A2807,51),34),"")</f>
        <v/>
      </c>
      <c r="C2786" s="12" t="str">
        <f>IF('Anterior-TXT'!A2807&lt;&gt;"",VALUE(RIGHT(LEFT('Anterior-TXT'!A2807,75),23)),"")</f>
        <v/>
      </c>
      <c r="D2786" s="11" t="str">
        <f>IF('Anterior-TXT'!A2807&lt;&gt;"",RIGHT(LEFT('Anterior-TXT'!A2807,77),1),"")</f>
        <v/>
      </c>
      <c r="E2786" s="13" t="str">
        <f>IF('Anterior-TXT'!A2807&lt;&gt;"",IF(MOD(VALUE(LEFT(A2786,1)),2)=1,IF(D2786="D",C2786,-C2786),IF(D2786="C",C2786,-C2786)),"")</f>
        <v/>
      </c>
    </row>
    <row r="2787" spans="1:5" x14ac:dyDescent="0.2">
      <c r="A2787" s="11" t="str">
        <f>IF('Anterior-TXT'!A2808&lt;&gt;"",LEFT('Anterior-TXT'!A2808,15),"")</f>
        <v/>
      </c>
      <c r="B2787" s="11" t="str">
        <f>IF('Anterior-TXT'!A2808&lt;&gt;"",RIGHT(LEFT('Anterior-TXT'!A2808,51),34),"")</f>
        <v/>
      </c>
      <c r="C2787" s="12" t="str">
        <f>IF('Anterior-TXT'!A2808&lt;&gt;"",VALUE(RIGHT(LEFT('Anterior-TXT'!A2808,75),23)),"")</f>
        <v/>
      </c>
      <c r="D2787" s="11" t="str">
        <f>IF('Anterior-TXT'!A2808&lt;&gt;"",RIGHT(LEFT('Anterior-TXT'!A2808,77),1),"")</f>
        <v/>
      </c>
      <c r="E2787" s="13" t="str">
        <f>IF('Anterior-TXT'!A2808&lt;&gt;"",IF(MOD(VALUE(LEFT(A2787,1)),2)=1,IF(D2787="D",C2787,-C2787),IF(D2787="C",C2787,-C2787)),"")</f>
        <v/>
      </c>
    </row>
    <row r="2788" spans="1:5" x14ac:dyDescent="0.2">
      <c r="A2788" s="11" t="str">
        <f>IF('Anterior-TXT'!A2809&lt;&gt;"",LEFT('Anterior-TXT'!A2809,15),"")</f>
        <v/>
      </c>
      <c r="B2788" s="11" t="str">
        <f>IF('Anterior-TXT'!A2809&lt;&gt;"",RIGHT(LEFT('Anterior-TXT'!A2809,51),34),"")</f>
        <v/>
      </c>
      <c r="C2788" s="12" t="str">
        <f>IF('Anterior-TXT'!A2809&lt;&gt;"",VALUE(RIGHT(LEFT('Anterior-TXT'!A2809,75),23)),"")</f>
        <v/>
      </c>
      <c r="D2788" s="11" t="str">
        <f>IF('Anterior-TXT'!A2809&lt;&gt;"",RIGHT(LEFT('Anterior-TXT'!A2809,77),1),"")</f>
        <v/>
      </c>
      <c r="E2788" s="13" t="str">
        <f>IF('Anterior-TXT'!A2809&lt;&gt;"",IF(MOD(VALUE(LEFT(A2788,1)),2)=1,IF(D2788="D",C2788,-C2788),IF(D2788="C",C2788,-C2788)),"")</f>
        <v/>
      </c>
    </row>
    <row r="2789" spans="1:5" x14ac:dyDescent="0.2">
      <c r="A2789" s="11" t="str">
        <f>IF('Anterior-TXT'!A2810&lt;&gt;"",LEFT('Anterior-TXT'!A2810,15),"")</f>
        <v/>
      </c>
      <c r="B2789" s="11" t="str">
        <f>IF('Anterior-TXT'!A2810&lt;&gt;"",RIGHT(LEFT('Anterior-TXT'!A2810,51),34),"")</f>
        <v/>
      </c>
      <c r="C2789" s="12" t="str">
        <f>IF('Anterior-TXT'!A2810&lt;&gt;"",VALUE(RIGHT(LEFT('Anterior-TXT'!A2810,75),23)),"")</f>
        <v/>
      </c>
      <c r="D2789" s="11" t="str">
        <f>IF('Anterior-TXT'!A2810&lt;&gt;"",RIGHT(LEFT('Anterior-TXT'!A2810,77),1),"")</f>
        <v/>
      </c>
      <c r="E2789" s="13" t="str">
        <f>IF('Anterior-TXT'!A2810&lt;&gt;"",IF(MOD(VALUE(LEFT(A2789,1)),2)=1,IF(D2789="D",C2789,-C2789),IF(D2789="C",C2789,-C2789)),"")</f>
        <v/>
      </c>
    </row>
    <row r="2790" spans="1:5" x14ac:dyDescent="0.2">
      <c r="A2790" s="11" t="str">
        <f>IF('Anterior-TXT'!A2811&lt;&gt;"",LEFT('Anterior-TXT'!A2811,15),"")</f>
        <v/>
      </c>
      <c r="B2790" s="11" t="str">
        <f>IF('Anterior-TXT'!A2811&lt;&gt;"",RIGHT(LEFT('Anterior-TXT'!A2811,51),34),"")</f>
        <v/>
      </c>
      <c r="C2790" s="12" t="str">
        <f>IF('Anterior-TXT'!A2811&lt;&gt;"",VALUE(RIGHT(LEFT('Anterior-TXT'!A2811,75),23)),"")</f>
        <v/>
      </c>
      <c r="D2790" s="11" t="str">
        <f>IF('Anterior-TXT'!A2811&lt;&gt;"",RIGHT(LEFT('Anterior-TXT'!A2811,77),1),"")</f>
        <v/>
      </c>
      <c r="E2790" s="13" t="str">
        <f>IF('Anterior-TXT'!A2811&lt;&gt;"",IF(MOD(VALUE(LEFT(A2790,1)),2)=1,IF(D2790="D",C2790,-C2790),IF(D2790="C",C2790,-C2790)),"")</f>
        <v/>
      </c>
    </row>
    <row r="2791" spans="1:5" x14ac:dyDescent="0.2">
      <c r="A2791" s="11" t="str">
        <f>IF('Anterior-TXT'!A2812&lt;&gt;"",LEFT('Anterior-TXT'!A2812,15),"")</f>
        <v/>
      </c>
      <c r="B2791" s="11" t="str">
        <f>IF('Anterior-TXT'!A2812&lt;&gt;"",RIGHT(LEFT('Anterior-TXT'!A2812,51),34),"")</f>
        <v/>
      </c>
      <c r="C2791" s="12" t="str">
        <f>IF('Anterior-TXT'!A2812&lt;&gt;"",VALUE(RIGHT(LEFT('Anterior-TXT'!A2812,75),23)),"")</f>
        <v/>
      </c>
      <c r="D2791" s="11" t="str">
        <f>IF('Anterior-TXT'!A2812&lt;&gt;"",RIGHT(LEFT('Anterior-TXT'!A2812,77),1),"")</f>
        <v/>
      </c>
      <c r="E2791" s="13" t="str">
        <f>IF('Anterior-TXT'!A2812&lt;&gt;"",IF(MOD(VALUE(LEFT(A2791,1)),2)=1,IF(D2791="D",C2791,-C2791),IF(D2791="C",C2791,-C2791)),"")</f>
        <v/>
      </c>
    </row>
    <row r="2792" spans="1:5" x14ac:dyDescent="0.2">
      <c r="A2792" s="11" t="str">
        <f>IF('Anterior-TXT'!A2813&lt;&gt;"",LEFT('Anterior-TXT'!A2813,15),"")</f>
        <v/>
      </c>
      <c r="B2792" s="11" t="str">
        <f>IF('Anterior-TXT'!A2813&lt;&gt;"",RIGHT(LEFT('Anterior-TXT'!A2813,51),34),"")</f>
        <v/>
      </c>
      <c r="C2792" s="12" t="str">
        <f>IF('Anterior-TXT'!A2813&lt;&gt;"",VALUE(RIGHT(LEFT('Anterior-TXT'!A2813,75),23)),"")</f>
        <v/>
      </c>
      <c r="D2792" s="11" t="str">
        <f>IF('Anterior-TXT'!A2813&lt;&gt;"",RIGHT(LEFT('Anterior-TXT'!A2813,77),1),"")</f>
        <v/>
      </c>
      <c r="E2792" s="13" t="str">
        <f>IF('Anterior-TXT'!A2813&lt;&gt;"",IF(MOD(VALUE(LEFT(A2792,1)),2)=1,IF(D2792="D",C2792,-C2792),IF(D2792="C",C2792,-C2792)),"")</f>
        <v/>
      </c>
    </row>
    <row r="2793" spans="1:5" x14ac:dyDescent="0.2">
      <c r="A2793" s="11" t="str">
        <f>IF('Anterior-TXT'!A2814&lt;&gt;"",LEFT('Anterior-TXT'!A2814,15),"")</f>
        <v/>
      </c>
      <c r="B2793" s="11" t="str">
        <f>IF('Anterior-TXT'!A2814&lt;&gt;"",RIGHT(LEFT('Anterior-TXT'!A2814,51),34),"")</f>
        <v/>
      </c>
      <c r="C2793" s="12" t="str">
        <f>IF('Anterior-TXT'!A2814&lt;&gt;"",VALUE(RIGHT(LEFT('Anterior-TXT'!A2814,75),23)),"")</f>
        <v/>
      </c>
      <c r="D2793" s="11" t="str">
        <f>IF('Anterior-TXT'!A2814&lt;&gt;"",RIGHT(LEFT('Anterior-TXT'!A2814,77),1),"")</f>
        <v/>
      </c>
      <c r="E2793" s="13" t="str">
        <f>IF('Anterior-TXT'!A2814&lt;&gt;"",IF(MOD(VALUE(LEFT(A2793,1)),2)=1,IF(D2793="D",C2793,-C2793),IF(D2793="C",C2793,-C2793)),"")</f>
        <v/>
      </c>
    </row>
    <row r="2794" spans="1:5" x14ac:dyDescent="0.2">
      <c r="A2794" s="11" t="str">
        <f>IF('Anterior-TXT'!A2815&lt;&gt;"",LEFT('Anterior-TXT'!A2815,15),"")</f>
        <v/>
      </c>
      <c r="B2794" s="11" t="str">
        <f>IF('Anterior-TXT'!A2815&lt;&gt;"",RIGHT(LEFT('Anterior-TXT'!A2815,51),34),"")</f>
        <v/>
      </c>
      <c r="C2794" s="12" t="str">
        <f>IF('Anterior-TXT'!A2815&lt;&gt;"",VALUE(RIGHT(LEFT('Anterior-TXT'!A2815,75),23)),"")</f>
        <v/>
      </c>
      <c r="D2794" s="11" t="str">
        <f>IF('Anterior-TXT'!A2815&lt;&gt;"",RIGHT(LEFT('Anterior-TXT'!A2815,77),1),"")</f>
        <v/>
      </c>
      <c r="E2794" s="13" t="str">
        <f>IF('Anterior-TXT'!A2815&lt;&gt;"",IF(MOD(VALUE(LEFT(A2794,1)),2)=1,IF(D2794="D",C2794,-C2794),IF(D2794="C",C2794,-C2794)),"")</f>
        <v/>
      </c>
    </row>
    <row r="2795" spans="1:5" x14ac:dyDescent="0.2">
      <c r="A2795" s="11" t="str">
        <f>IF('Anterior-TXT'!A2816&lt;&gt;"",LEFT('Anterior-TXT'!A2816,15),"")</f>
        <v/>
      </c>
      <c r="B2795" s="11" t="str">
        <f>IF('Anterior-TXT'!A2816&lt;&gt;"",RIGHT(LEFT('Anterior-TXT'!A2816,51),34),"")</f>
        <v/>
      </c>
      <c r="C2795" s="12" t="str">
        <f>IF('Anterior-TXT'!A2816&lt;&gt;"",VALUE(RIGHT(LEFT('Anterior-TXT'!A2816,75),23)),"")</f>
        <v/>
      </c>
      <c r="D2795" s="11" t="str">
        <f>IF('Anterior-TXT'!A2816&lt;&gt;"",RIGHT(LEFT('Anterior-TXT'!A2816,77),1),"")</f>
        <v/>
      </c>
      <c r="E2795" s="13" t="str">
        <f>IF('Anterior-TXT'!A2816&lt;&gt;"",IF(MOD(VALUE(LEFT(A2795,1)),2)=1,IF(D2795="D",C2795,-C2795),IF(D2795="C",C2795,-C2795)),"")</f>
        <v/>
      </c>
    </row>
    <row r="2796" spans="1:5" x14ac:dyDescent="0.2">
      <c r="A2796" s="11" t="str">
        <f>IF('Anterior-TXT'!A2817&lt;&gt;"",LEFT('Anterior-TXT'!A2817,15),"")</f>
        <v/>
      </c>
      <c r="B2796" s="11" t="str">
        <f>IF('Anterior-TXT'!A2817&lt;&gt;"",RIGHT(LEFT('Anterior-TXT'!A2817,51),34),"")</f>
        <v/>
      </c>
      <c r="C2796" s="12" t="str">
        <f>IF('Anterior-TXT'!A2817&lt;&gt;"",VALUE(RIGHT(LEFT('Anterior-TXT'!A2817,75),23)),"")</f>
        <v/>
      </c>
      <c r="D2796" s="11" t="str">
        <f>IF('Anterior-TXT'!A2817&lt;&gt;"",RIGHT(LEFT('Anterior-TXT'!A2817,77),1),"")</f>
        <v/>
      </c>
      <c r="E2796" s="13" t="str">
        <f>IF('Anterior-TXT'!A2817&lt;&gt;"",IF(MOD(VALUE(LEFT(A2796,1)),2)=1,IF(D2796="D",C2796,-C2796),IF(D2796="C",C2796,-C2796)),"")</f>
        <v/>
      </c>
    </row>
    <row r="2797" spans="1:5" x14ac:dyDescent="0.2">
      <c r="A2797" s="11" t="str">
        <f>IF('Anterior-TXT'!A2818&lt;&gt;"",LEFT('Anterior-TXT'!A2818,15),"")</f>
        <v/>
      </c>
      <c r="B2797" s="11" t="str">
        <f>IF('Anterior-TXT'!A2818&lt;&gt;"",RIGHT(LEFT('Anterior-TXT'!A2818,51),34),"")</f>
        <v/>
      </c>
      <c r="C2797" s="12" t="str">
        <f>IF('Anterior-TXT'!A2818&lt;&gt;"",VALUE(RIGHT(LEFT('Anterior-TXT'!A2818,75),23)),"")</f>
        <v/>
      </c>
      <c r="D2797" s="11" t="str">
        <f>IF('Anterior-TXT'!A2818&lt;&gt;"",RIGHT(LEFT('Anterior-TXT'!A2818,77),1),"")</f>
        <v/>
      </c>
      <c r="E2797" s="13" t="str">
        <f>IF('Anterior-TXT'!A2818&lt;&gt;"",IF(MOD(VALUE(LEFT(A2797,1)),2)=1,IF(D2797="D",C2797,-C2797),IF(D2797="C",C2797,-C2797)),"")</f>
        <v/>
      </c>
    </row>
    <row r="2798" spans="1:5" x14ac:dyDescent="0.2">
      <c r="A2798" s="11" t="str">
        <f>IF('Anterior-TXT'!A2819&lt;&gt;"",LEFT('Anterior-TXT'!A2819,15),"")</f>
        <v/>
      </c>
      <c r="B2798" s="11" t="str">
        <f>IF('Anterior-TXT'!A2819&lt;&gt;"",RIGHT(LEFT('Anterior-TXT'!A2819,51),34),"")</f>
        <v/>
      </c>
      <c r="C2798" s="12" t="str">
        <f>IF('Anterior-TXT'!A2819&lt;&gt;"",VALUE(RIGHT(LEFT('Anterior-TXT'!A2819,75),23)),"")</f>
        <v/>
      </c>
      <c r="D2798" s="11" t="str">
        <f>IF('Anterior-TXT'!A2819&lt;&gt;"",RIGHT(LEFT('Anterior-TXT'!A2819,77),1),"")</f>
        <v/>
      </c>
      <c r="E2798" s="13" t="str">
        <f>IF('Anterior-TXT'!A2819&lt;&gt;"",IF(MOD(VALUE(LEFT(A2798,1)),2)=1,IF(D2798="D",C2798,-C2798),IF(D2798="C",C2798,-C2798)),"")</f>
        <v/>
      </c>
    </row>
    <row r="2799" spans="1:5" x14ac:dyDescent="0.2">
      <c r="A2799" s="11" t="str">
        <f>IF('Anterior-TXT'!A2820&lt;&gt;"",LEFT('Anterior-TXT'!A2820,15),"")</f>
        <v/>
      </c>
      <c r="B2799" s="11" t="str">
        <f>IF('Anterior-TXT'!A2820&lt;&gt;"",RIGHT(LEFT('Anterior-TXT'!A2820,51),34),"")</f>
        <v/>
      </c>
      <c r="C2799" s="12" t="str">
        <f>IF('Anterior-TXT'!A2820&lt;&gt;"",VALUE(RIGHT(LEFT('Anterior-TXT'!A2820,75),23)),"")</f>
        <v/>
      </c>
      <c r="D2799" s="11" t="str">
        <f>IF('Anterior-TXT'!A2820&lt;&gt;"",RIGHT(LEFT('Anterior-TXT'!A2820,77),1),"")</f>
        <v/>
      </c>
      <c r="E2799" s="13" t="str">
        <f>IF('Anterior-TXT'!A2820&lt;&gt;"",IF(MOD(VALUE(LEFT(A2799,1)),2)=1,IF(D2799="D",C2799,-C2799),IF(D2799="C",C2799,-C2799)),"")</f>
        <v/>
      </c>
    </row>
    <row r="2800" spans="1:5" x14ac:dyDescent="0.2">
      <c r="A2800" s="11" t="str">
        <f>IF('Anterior-TXT'!A2821&lt;&gt;"",LEFT('Anterior-TXT'!A2821,15),"")</f>
        <v/>
      </c>
      <c r="B2800" s="11" t="str">
        <f>IF('Anterior-TXT'!A2821&lt;&gt;"",RIGHT(LEFT('Anterior-TXT'!A2821,51),34),"")</f>
        <v/>
      </c>
      <c r="C2800" s="12" t="str">
        <f>IF('Anterior-TXT'!A2821&lt;&gt;"",VALUE(RIGHT(LEFT('Anterior-TXT'!A2821,75),23)),"")</f>
        <v/>
      </c>
      <c r="D2800" s="11" t="str">
        <f>IF('Anterior-TXT'!A2821&lt;&gt;"",RIGHT(LEFT('Anterior-TXT'!A2821,77),1),"")</f>
        <v/>
      </c>
      <c r="E2800" s="13" t="str">
        <f>IF('Anterior-TXT'!A2821&lt;&gt;"",IF(MOD(VALUE(LEFT(A2800,1)),2)=1,IF(D2800="D",C2800,-C2800),IF(D2800="C",C2800,-C2800)),"")</f>
        <v/>
      </c>
    </row>
    <row r="2801" spans="1:5" x14ac:dyDescent="0.2">
      <c r="A2801" s="11" t="str">
        <f>IF('Anterior-TXT'!A2822&lt;&gt;"",LEFT('Anterior-TXT'!A2822,15),"")</f>
        <v/>
      </c>
      <c r="B2801" s="11" t="str">
        <f>IF('Anterior-TXT'!A2822&lt;&gt;"",RIGHT(LEFT('Anterior-TXT'!A2822,51),34),"")</f>
        <v/>
      </c>
      <c r="C2801" s="12" t="str">
        <f>IF('Anterior-TXT'!A2822&lt;&gt;"",VALUE(RIGHT(LEFT('Anterior-TXT'!A2822,75),23)),"")</f>
        <v/>
      </c>
      <c r="D2801" s="11" t="str">
        <f>IF('Anterior-TXT'!A2822&lt;&gt;"",RIGHT(LEFT('Anterior-TXT'!A2822,77),1),"")</f>
        <v/>
      </c>
      <c r="E2801" s="13" t="str">
        <f>IF('Anterior-TXT'!A2822&lt;&gt;"",IF(MOD(VALUE(LEFT(A2801,1)),2)=1,IF(D2801="D",C2801,-C2801),IF(D2801="C",C2801,-C2801)),"")</f>
        <v/>
      </c>
    </row>
    <row r="2802" spans="1:5" x14ac:dyDescent="0.2">
      <c r="A2802" s="11" t="str">
        <f>IF('Anterior-TXT'!A2823&lt;&gt;"",LEFT('Anterior-TXT'!A2823,15),"")</f>
        <v/>
      </c>
      <c r="B2802" s="11" t="str">
        <f>IF('Anterior-TXT'!A2823&lt;&gt;"",RIGHT(LEFT('Anterior-TXT'!A2823,51),34),"")</f>
        <v/>
      </c>
      <c r="C2802" s="12" t="str">
        <f>IF('Anterior-TXT'!A2823&lt;&gt;"",VALUE(RIGHT(LEFT('Anterior-TXT'!A2823,75),23)),"")</f>
        <v/>
      </c>
      <c r="D2802" s="11" t="str">
        <f>IF('Anterior-TXT'!A2823&lt;&gt;"",RIGHT(LEFT('Anterior-TXT'!A2823,77),1),"")</f>
        <v/>
      </c>
      <c r="E2802" s="13" t="str">
        <f>IF('Anterior-TXT'!A2823&lt;&gt;"",IF(MOD(VALUE(LEFT(A2802,1)),2)=1,IF(D2802="D",C2802,-C2802),IF(D2802="C",C2802,-C2802)),"")</f>
        <v/>
      </c>
    </row>
    <row r="2803" spans="1:5" x14ac:dyDescent="0.2">
      <c r="A2803" s="11" t="str">
        <f>IF('Anterior-TXT'!A2824&lt;&gt;"",LEFT('Anterior-TXT'!A2824,15),"")</f>
        <v/>
      </c>
      <c r="B2803" s="11" t="str">
        <f>IF('Anterior-TXT'!A2824&lt;&gt;"",RIGHT(LEFT('Anterior-TXT'!A2824,51),34),"")</f>
        <v/>
      </c>
      <c r="C2803" s="12" t="str">
        <f>IF('Anterior-TXT'!A2824&lt;&gt;"",VALUE(RIGHT(LEFT('Anterior-TXT'!A2824,75),23)),"")</f>
        <v/>
      </c>
      <c r="D2803" s="11" t="str">
        <f>IF('Anterior-TXT'!A2824&lt;&gt;"",RIGHT(LEFT('Anterior-TXT'!A2824,77),1),"")</f>
        <v/>
      </c>
      <c r="E2803" s="13" t="str">
        <f>IF('Anterior-TXT'!A2824&lt;&gt;"",IF(MOD(VALUE(LEFT(A2803,1)),2)=1,IF(D2803="D",C2803,-C2803),IF(D2803="C",C2803,-C2803)),"")</f>
        <v/>
      </c>
    </row>
    <row r="2804" spans="1:5" x14ac:dyDescent="0.2">
      <c r="A2804" s="11" t="str">
        <f>IF('Anterior-TXT'!A2825&lt;&gt;"",LEFT('Anterior-TXT'!A2825,15),"")</f>
        <v/>
      </c>
      <c r="B2804" s="11" t="str">
        <f>IF('Anterior-TXT'!A2825&lt;&gt;"",RIGHT(LEFT('Anterior-TXT'!A2825,51),34),"")</f>
        <v/>
      </c>
      <c r="C2804" s="12" t="str">
        <f>IF('Anterior-TXT'!A2825&lt;&gt;"",VALUE(RIGHT(LEFT('Anterior-TXT'!A2825,75),23)),"")</f>
        <v/>
      </c>
      <c r="D2804" s="11" t="str">
        <f>IF('Anterior-TXT'!A2825&lt;&gt;"",RIGHT(LEFT('Anterior-TXT'!A2825,77),1),"")</f>
        <v/>
      </c>
      <c r="E2804" s="13" t="str">
        <f>IF('Anterior-TXT'!A2825&lt;&gt;"",IF(MOD(VALUE(LEFT(A2804,1)),2)=1,IF(D2804="D",C2804,-C2804),IF(D2804="C",C2804,-C2804)),"")</f>
        <v/>
      </c>
    </row>
    <row r="2805" spans="1:5" x14ac:dyDescent="0.2">
      <c r="A2805" s="11" t="str">
        <f>IF('Anterior-TXT'!A2826&lt;&gt;"",LEFT('Anterior-TXT'!A2826,15),"")</f>
        <v/>
      </c>
      <c r="B2805" s="11" t="str">
        <f>IF('Anterior-TXT'!A2826&lt;&gt;"",RIGHT(LEFT('Anterior-TXT'!A2826,51),34),"")</f>
        <v/>
      </c>
      <c r="C2805" s="12" t="str">
        <f>IF('Anterior-TXT'!A2826&lt;&gt;"",VALUE(RIGHT(LEFT('Anterior-TXT'!A2826,75),23)),"")</f>
        <v/>
      </c>
      <c r="D2805" s="11" t="str">
        <f>IF('Anterior-TXT'!A2826&lt;&gt;"",RIGHT(LEFT('Anterior-TXT'!A2826,77),1),"")</f>
        <v/>
      </c>
      <c r="E2805" s="13" t="str">
        <f>IF('Anterior-TXT'!A2826&lt;&gt;"",IF(MOD(VALUE(LEFT(A2805,1)),2)=1,IF(D2805="D",C2805,-C2805),IF(D2805="C",C2805,-C2805)),"")</f>
        <v/>
      </c>
    </row>
    <row r="2806" spans="1:5" x14ac:dyDescent="0.2">
      <c r="A2806" s="11" t="str">
        <f>IF('Anterior-TXT'!A2827&lt;&gt;"",LEFT('Anterior-TXT'!A2827,15),"")</f>
        <v/>
      </c>
      <c r="B2806" s="11" t="str">
        <f>IF('Anterior-TXT'!A2827&lt;&gt;"",RIGHT(LEFT('Anterior-TXT'!A2827,51),34),"")</f>
        <v/>
      </c>
      <c r="C2806" s="12" t="str">
        <f>IF('Anterior-TXT'!A2827&lt;&gt;"",VALUE(RIGHT(LEFT('Anterior-TXT'!A2827,75),23)),"")</f>
        <v/>
      </c>
      <c r="D2806" s="11" t="str">
        <f>IF('Anterior-TXT'!A2827&lt;&gt;"",RIGHT(LEFT('Anterior-TXT'!A2827,77),1),"")</f>
        <v/>
      </c>
      <c r="E2806" s="13" t="str">
        <f>IF('Anterior-TXT'!A2827&lt;&gt;"",IF(MOD(VALUE(LEFT(A2806,1)),2)=1,IF(D2806="D",C2806,-C2806),IF(D2806="C",C2806,-C2806)),"")</f>
        <v/>
      </c>
    </row>
    <row r="2807" spans="1:5" x14ac:dyDescent="0.2">
      <c r="A2807" s="11" t="str">
        <f>IF('Anterior-TXT'!A2828&lt;&gt;"",LEFT('Anterior-TXT'!A2828,15),"")</f>
        <v/>
      </c>
      <c r="B2807" s="11" t="str">
        <f>IF('Anterior-TXT'!A2828&lt;&gt;"",RIGHT(LEFT('Anterior-TXT'!A2828,51),34),"")</f>
        <v/>
      </c>
      <c r="C2807" s="12" t="str">
        <f>IF('Anterior-TXT'!A2828&lt;&gt;"",VALUE(RIGHT(LEFT('Anterior-TXT'!A2828,75),23)),"")</f>
        <v/>
      </c>
      <c r="D2807" s="11" t="str">
        <f>IF('Anterior-TXT'!A2828&lt;&gt;"",RIGHT(LEFT('Anterior-TXT'!A2828,77),1),"")</f>
        <v/>
      </c>
      <c r="E2807" s="13" t="str">
        <f>IF('Anterior-TXT'!A2828&lt;&gt;"",IF(MOD(VALUE(LEFT(A2807,1)),2)=1,IF(D2807="D",C2807,-C2807),IF(D2807="C",C2807,-C2807)),"")</f>
        <v/>
      </c>
    </row>
    <row r="2808" spans="1:5" x14ac:dyDescent="0.2">
      <c r="A2808" s="11" t="str">
        <f>IF('Anterior-TXT'!A2829&lt;&gt;"",LEFT('Anterior-TXT'!A2829,15),"")</f>
        <v/>
      </c>
      <c r="B2808" s="11" t="str">
        <f>IF('Anterior-TXT'!A2829&lt;&gt;"",RIGHT(LEFT('Anterior-TXT'!A2829,51),34),"")</f>
        <v/>
      </c>
      <c r="C2808" s="12" t="str">
        <f>IF('Anterior-TXT'!A2829&lt;&gt;"",VALUE(RIGHT(LEFT('Anterior-TXT'!A2829,75),23)),"")</f>
        <v/>
      </c>
      <c r="D2808" s="11" t="str">
        <f>IF('Anterior-TXT'!A2829&lt;&gt;"",RIGHT(LEFT('Anterior-TXT'!A2829,77),1),"")</f>
        <v/>
      </c>
      <c r="E2808" s="13" t="str">
        <f>IF('Anterior-TXT'!A2829&lt;&gt;"",IF(MOD(VALUE(LEFT(A2808,1)),2)=1,IF(D2808="D",C2808,-C2808),IF(D2808="C",C2808,-C2808)),"")</f>
        <v/>
      </c>
    </row>
    <row r="2809" spans="1:5" x14ac:dyDescent="0.2">
      <c r="A2809" s="11" t="str">
        <f>IF('Anterior-TXT'!A2830&lt;&gt;"",LEFT('Anterior-TXT'!A2830,15),"")</f>
        <v/>
      </c>
      <c r="B2809" s="11" t="str">
        <f>IF('Anterior-TXT'!A2830&lt;&gt;"",RIGHT(LEFT('Anterior-TXT'!A2830,51),34),"")</f>
        <v/>
      </c>
      <c r="C2809" s="12" t="str">
        <f>IF('Anterior-TXT'!A2830&lt;&gt;"",VALUE(RIGHT(LEFT('Anterior-TXT'!A2830,75),23)),"")</f>
        <v/>
      </c>
      <c r="D2809" s="11" t="str">
        <f>IF('Anterior-TXT'!A2830&lt;&gt;"",RIGHT(LEFT('Anterior-TXT'!A2830,77),1),"")</f>
        <v/>
      </c>
      <c r="E2809" s="13" t="str">
        <f>IF('Anterior-TXT'!A2830&lt;&gt;"",IF(MOD(VALUE(LEFT(A2809,1)),2)=1,IF(D2809="D",C2809,-C2809),IF(D2809="C",C2809,-C2809)),"")</f>
        <v/>
      </c>
    </row>
    <row r="2810" spans="1:5" x14ac:dyDescent="0.2">
      <c r="A2810" s="11" t="str">
        <f>IF('Anterior-TXT'!A2831&lt;&gt;"",LEFT('Anterior-TXT'!A2831,15),"")</f>
        <v/>
      </c>
      <c r="B2810" s="11" t="str">
        <f>IF('Anterior-TXT'!A2831&lt;&gt;"",RIGHT(LEFT('Anterior-TXT'!A2831,51),34),"")</f>
        <v/>
      </c>
      <c r="C2810" s="12" t="str">
        <f>IF('Anterior-TXT'!A2831&lt;&gt;"",VALUE(RIGHT(LEFT('Anterior-TXT'!A2831,75),23)),"")</f>
        <v/>
      </c>
      <c r="D2810" s="11" t="str">
        <f>IF('Anterior-TXT'!A2831&lt;&gt;"",RIGHT(LEFT('Anterior-TXT'!A2831,77),1),"")</f>
        <v/>
      </c>
      <c r="E2810" s="13" t="str">
        <f>IF('Anterior-TXT'!A2831&lt;&gt;"",IF(MOD(VALUE(LEFT(A2810,1)),2)=1,IF(D2810="D",C2810,-C2810),IF(D2810="C",C2810,-C2810)),"")</f>
        <v/>
      </c>
    </row>
    <row r="2811" spans="1:5" x14ac:dyDescent="0.2">
      <c r="A2811" s="11" t="str">
        <f>IF('Anterior-TXT'!A2832&lt;&gt;"",LEFT('Anterior-TXT'!A2832,15),"")</f>
        <v/>
      </c>
      <c r="B2811" s="11" t="str">
        <f>IF('Anterior-TXT'!A2832&lt;&gt;"",RIGHT(LEFT('Anterior-TXT'!A2832,51),34),"")</f>
        <v/>
      </c>
      <c r="C2811" s="12" t="str">
        <f>IF('Anterior-TXT'!A2832&lt;&gt;"",VALUE(RIGHT(LEFT('Anterior-TXT'!A2832,75),23)),"")</f>
        <v/>
      </c>
      <c r="D2811" s="11" t="str">
        <f>IF('Anterior-TXT'!A2832&lt;&gt;"",RIGHT(LEFT('Anterior-TXT'!A2832,77),1),"")</f>
        <v/>
      </c>
      <c r="E2811" s="13" t="str">
        <f>IF('Anterior-TXT'!A2832&lt;&gt;"",IF(MOD(VALUE(LEFT(A2811,1)),2)=1,IF(D2811="D",C2811,-C2811),IF(D2811="C",C2811,-C2811)),"")</f>
        <v/>
      </c>
    </row>
    <row r="2812" spans="1:5" x14ac:dyDescent="0.2">
      <c r="A2812" s="11" t="str">
        <f>IF('Anterior-TXT'!A2833&lt;&gt;"",LEFT('Anterior-TXT'!A2833,15),"")</f>
        <v/>
      </c>
      <c r="B2812" s="11" t="str">
        <f>IF('Anterior-TXT'!A2833&lt;&gt;"",RIGHT(LEFT('Anterior-TXT'!A2833,51),34),"")</f>
        <v/>
      </c>
      <c r="C2812" s="12" t="str">
        <f>IF('Anterior-TXT'!A2833&lt;&gt;"",VALUE(RIGHT(LEFT('Anterior-TXT'!A2833,75),23)),"")</f>
        <v/>
      </c>
      <c r="D2812" s="11" t="str">
        <f>IF('Anterior-TXT'!A2833&lt;&gt;"",RIGHT(LEFT('Anterior-TXT'!A2833,77),1),"")</f>
        <v/>
      </c>
      <c r="E2812" s="13" t="str">
        <f>IF('Anterior-TXT'!A2833&lt;&gt;"",IF(MOD(VALUE(LEFT(A2812,1)),2)=1,IF(D2812="D",C2812,-C2812),IF(D2812="C",C2812,-C2812)),"")</f>
        <v/>
      </c>
    </row>
    <row r="2813" spans="1:5" x14ac:dyDescent="0.2">
      <c r="A2813" s="11" t="str">
        <f>IF('Anterior-TXT'!A2834&lt;&gt;"",LEFT('Anterior-TXT'!A2834,15),"")</f>
        <v/>
      </c>
      <c r="B2813" s="11" t="str">
        <f>IF('Anterior-TXT'!A2834&lt;&gt;"",RIGHT(LEFT('Anterior-TXT'!A2834,51),34),"")</f>
        <v/>
      </c>
      <c r="C2813" s="12" t="str">
        <f>IF('Anterior-TXT'!A2834&lt;&gt;"",VALUE(RIGHT(LEFT('Anterior-TXT'!A2834,75),23)),"")</f>
        <v/>
      </c>
      <c r="D2813" s="11" t="str">
        <f>IF('Anterior-TXT'!A2834&lt;&gt;"",RIGHT(LEFT('Anterior-TXT'!A2834,77),1),"")</f>
        <v/>
      </c>
      <c r="E2813" s="13" t="str">
        <f>IF('Anterior-TXT'!A2834&lt;&gt;"",IF(MOD(VALUE(LEFT(A2813,1)),2)=1,IF(D2813="D",C2813,-C2813),IF(D2813="C",C2813,-C2813)),"")</f>
        <v/>
      </c>
    </row>
    <row r="2814" spans="1:5" x14ac:dyDescent="0.2">
      <c r="A2814" s="11" t="str">
        <f>IF('Anterior-TXT'!A2835&lt;&gt;"",LEFT('Anterior-TXT'!A2835,15),"")</f>
        <v/>
      </c>
      <c r="B2814" s="11" t="str">
        <f>IF('Anterior-TXT'!A2835&lt;&gt;"",RIGHT(LEFT('Anterior-TXT'!A2835,51),34),"")</f>
        <v/>
      </c>
      <c r="C2814" s="12" t="str">
        <f>IF('Anterior-TXT'!A2835&lt;&gt;"",VALUE(RIGHT(LEFT('Anterior-TXT'!A2835,75),23)),"")</f>
        <v/>
      </c>
      <c r="D2814" s="11" t="str">
        <f>IF('Anterior-TXT'!A2835&lt;&gt;"",RIGHT(LEFT('Anterior-TXT'!A2835,77),1),"")</f>
        <v/>
      </c>
      <c r="E2814" s="13" t="str">
        <f>IF('Anterior-TXT'!A2835&lt;&gt;"",IF(MOD(VALUE(LEFT(A2814,1)),2)=1,IF(D2814="D",C2814,-C2814),IF(D2814="C",C2814,-C2814)),"")</f>
        <v/>
      </c>
    </row>
    <row r="2815" spans="1:5" x14ac:dyDescent="0.2">
      <c r="A2815" s="11" t="str">
        <f>IF('Anterior-TXT'!A2836&lt;&gt;"",LEFT('Anterior-TXT'!A2836,15),"")</f>
        <v/>
      </c>
      <c r="B2815" s="11" t="str">
        <f>IF('Anterior-TXT'!A2836&lt;&gt;"",RIGHT(LEFT('Anterior-TXT'!A2836,51),34),"")</f>
        <v/>
      </c>
      <c r="C2815" s="12" t="str">
        <f>IF('Anterior-TXT'!A2836&lt;&gt;"",VALUE(RIGHT(LEFT('Anterior-TXT'!A2836,75),23)),"")</f>
        <v/>
      </c>
      <c r="D2815" s="11" t="str">
        <f>IF('Anterior-TXT'!A2836&lt;&gt;"",RIGHT(LEFT('Anterior-TXT'!A2836,77),1),"")</f>
        <v/>
      </c>
      <c r="E2815" s="13" t="str">
        <f>IF('Anterior-TXT'!A2836&lt;&gt;"",IF(MOD(VALUE(LEFT(A2815,1)),2)=1,IF(D2815="D",C2815,-C2815),IF(D2815="C",C2815,-C2815)),"")</f>
        <v/>
      </c>
    </row>
    <row r="2816" spans="1:5" x14ac:dyDescent="0.2">
      <c r="A2816" s="11" t="str">
        <f>IF('Anterior-TXT'!A2837&lt;&gt;"",LEFT('Anterior-TXT'!A2837,15),"")</f>
        <v/>
      </c>
      <c r="B2816" s="11" t="str">
        <f>IF('Anterior-TXT'!A2837&lt;&gt;"",RIGHT(LEFT('Anterior-TXT'!A2837,51),34),"")</f>
        <v/>
      </c>
      <c r="C2816" s="12" t="str">
        <f>IF('Anterior-TXT'!A2837&lt;&gt;"",VALUE(RIGHT(LEFT('Anterior-TXT'!A2837,75),23)),"")</f>
        <v/>
      </c>
      <c r="D2816" s="11" t="str">
        <f>IF('Anterior-TXT'!A2837&lt;&gt;"",RIGHT(LEFT('Anterior-TXT'!A2837,77),1),"")</f>
        <v/>
      </c>
      <c r="E2816" s="13" t="str">
        <f>IF('Anterior-TXT'!A2837&lt;&gt;"",IF(MOD(VALUE(LEFT(A2816,1)),2)=1,IF(D2816="D",C2816,-C2816),IF(D2816="C",C2816,-C2816)),"")</f>
        <v/>
      </c>
    </row>
    <row r="2817" spans="1:5" x14ac:dyDescent="0.2">
      <c r="A2817" s="11" t="str">
        <f>IF('Anterior-TXT'!A2838&lt;&gt;"",LEFT('Anterior-TXT'!A2838,15),"")</f>
        <v/>
      </c>
      <c r="B2817" s="11" t="str">
        <f>IF('Anterior-TXT'!A2838&lt;&gt;"",RIGHT(LEFT('Anterior-TXT'!A2838,51),34),"")</f>
        <v/>
      </c>
      <c r="C2817" s="12" t="str">
        <f>IF('Anterior-TXT'!A2838&lt;&gt;"",VALUE(RIGHT(LEFT('Anterior-TXT'!A2838,75),23)),"")</f>
        <v/>
      </c>
      <c r="D2817" s="11" t="str">
        <f>IF('Anterior-TXT'!A2838&lt;&gt;"",RIGHT(LEFT('Anterior-TXT'!A2838,77),1),"")</f>
        <v/>
      </c>
      <c r="E2817" s="13" t="str">
        <f>IF('Anterior-TXT'!A2838&lt;&gt;"",IF(MOD(VALUE(LEFT(A2817,1)),2)=1,IF(D2817="D",C2817,-C2817),IF(D2817="C",C2817,-C2817)),"")</f>
        <v/>
      </c>
    </row>
    <row r="2818" spans="1:5" x14ac:dyDescent="0.2">
      <c r="A2818" s="11" t="str">
        <f>IF('Anterior-TXT'!A2839&lt;&gt;"",LEFT('Anterior-TXT'!A2839,15),"")</f>
        <v/>
      </c>
      <c r="B2818" s="11" t="str">
        <f>IF('Anterior-TXT'!A2839&lt;&gt;"",RIGHT(LEFT('Anterior-TXT'!A2839,51),34),"")</f>
        <v/>
      </c>
      <c r="C2818" s="12" t="str">
        <f>IF('Anterior-TXT'!A2839&lt;&gt;"",VALUE(RIGHT(LEFT('Anterior-TXT'!A2839,75),23)),"")</f>
        <v/>
      </c>
      <c r="D2818" s="11" t="str">
        <f>IF('Anterior-TXT'!A2839&lt;&gt;"",RIGHT(LEFT('Anterior-TXT'!A2839,77),1),"")</f>
        <v/>
      </c>
      <c r="E2818" s="13" t="str">
        <f>IF('Anterior-TXT'!A2839&lt;&gt;"",IF(MOD(VALUE(LEFT(A2818,1)),2)=1,IF(D2818="D",C2818,-C2818),IF(D2818="C",C2818,-C2818)),"")</f>
        <v/>
      </c>
    </row>
    <row r="2819" spans="1:5" x14ac:dyDescent="0.2">
      <c r="A2819" s="11" t="str">
        <f>IF('Anterior-TXT'!A2840&lt;&gt;"",LEFT('Anterior-TXT'!A2840,15),"")</f>
        <v/>
      </c>
      <c r="B2819" s="11" t="str">
        <f>IF('Anterior-TXT'!A2840&lt;&gt;"",RIGHT(LEFT('Anterior-TXT'!A2840,51),34),"")</f>
        <v/>
      </c>
      <c r="C2819" s="12" t="str">
        <f>IF('Anterior-TXT'!A2840&lt;&gt;"",VALUE(RIGHT(LEFT('Anterior-TXT'!A2840,75),23)),"")</f>
        <v/>
      </c>
      <c r="D2819" s="11" t="str">
        <f>IF('Anterior-TXT'!A2840&lt;&gt;"",RIGHT(LEFT('Anterior-TXT'!A2840,77),1),"")</f>
        <v/>
      </c>
      <c r="E2819" s="13" t="str">
        <f>IF('Anterior-TXT'!A2840&lt;&gt;"",IF(MOD(VALUE(LEFT(A2819,1)),2)=1,IF(D2819="D",C2819,-C2819),IF(D2819="C",C2819,-C2819)),"")</f>
        <v/>
      </c>
    </row>
    <row r="2820" spans="1:5" x14ac:dyDescent="0.2">
      <c r="A2820" s="11" t="str">
        <f>IF('Anterior-TXT'!A2841&lt;&gt;"",LEFT('Anterior-TXT'!A2841,15),"")</f>
        <v/>
      </c>
      <c r="B2820" s="11" t="str">
        <f>IF('Anterior-TXT'!A2841&lt;&gt;"",RIGHT(LEFT('Anterior-TXT'!A2841,51),34),"")</f>
        <v/>
      </c>
      <c r="C2820" s="12" t="str">
        <f>IF('Anterior-TXT'!A2841&lt;&gt;"",VALUE(RIGHT(LEFT('Anterior-TXT'!A2841,75),23)),"")</f>
        <v/>
      </c>
      <c r="D2820" s="11" t="str">
        <f>IF('Anterior-TXT'!A2841&lt;&gt;"",RIGHT(LEFT('Anterior-TXT'!A2841,77),1),"")</f>
        <v/>
      </c>
      <c r="E2820" s="13" t="str">
        <f>IF('Anterior-TXT'!A2841&lt;&gt;"",IF(MOD(VALUE(LEFT(A2820,1)),2)=1,IF(D2820="D",C2820,-C2820),IF(D2820="C",C2820,-C2820)),"")</f>
        <v/>
      </c>
    </row>
    <row r="2821" spans="1:5" x14ac:dyDescent="0.2">
      <c r="A2821" s="11" t="str">
        <f>IF('Anterior-TXT'!A2842&lt;&gt;"",LEFT('Anterior-TXT'!A2842,15),"")</f>
        <v/>
      </c>
      <c r="B2821" s="11" t="str">
        <f>IF('Anterior-TXT'!A2842&lt;&gt;"",RIGHT(LEFT('Anterior-TXT'!A2842,51),34),"")</f>
        <v/>
      </c>
      <c r="C2821" s="12" t="str">
        <f>IF('Anterior-TXT'!A2842&lt;&gt;"",VALUE(RIGHT(LEFT('Anterior-TXT'!A2842,75),23)),"")</f>
        <v/>
      </c>
      <c r="D2821" s="11" t="str">
        <f>IF('Anterior-TXT'!A2842&lt;&gt;"",RIGHT(LEFT('Anterior-TXT'!A2842,77),1),"")</f>
        <v/>
      </c>
      <c r="E2821" s="13" t="str">
        <f>IF('Anterior-TXT'!A2842&lt;&gt;"",IF(MOD(VALUE(LEFT(A2821,1)),2)=1,IF(D2821="D",C2821,-C2821),IF(D2821="C",C2821,-C2821)),"")</f>
        <v/>
      </c>
    </row>
    <row r="2822" spans="1:5" x14ac:dyDescent="0.2">
      <c r="A2822" s="11" t="str">
        <f>IF('Anterior-TXT'!A2843&lt;&gt;"",LEFT('Anterior-TXT'!A2843,15),"")</f>
        <v/>
      </c>
      <c r="B2822" s="11" t="str">
        <f>IF('Anterior-TXT'!A2843&lt;&gt;"",RIGHT(LEFT('Anterior-TXT'!A2843,51),34),"")</f>
        <v/>
      </c>
      <c r="C2822" s="12" t="str">
        <f>IF('Anterior-TXT'!A2843&lt;&gt;"",VALUE(RIGHT(LEFT('Anterior-TXT'!A2843,75),23)),"")</f>
        <v/>
      </c>
      <c r="D2822" s="11" t="str">
        <f>IF('Anterior-TXT'!A2843&lt;&gt;"",RIGHT(LEFT('Anterior-TXT'!A2843,77),1),"")</f>
        <v/>
      </c>
      <c r="E2822" s="13" t="str">
        <f>IF('Anterior-TXT'!A2843&lt;&gt;"",IF(MOD(VALUE(LEFT(A2822,1)),2)=1,IF(D2822="D",C2822,-C2822),IF(D2822="C",C2822,-C2822)),"")</f>
        <v/>
      </c>
    </row>
    <row r="2823" spans="1:5" x14ac:dyDescent="0.2">
      <c r="A2823" s="11" t="str">
        <f>IF('Anterior-TXT'!A2844&lt;&gt;"",LEFT('Anterior-TXT'!A2844,15),"")</f>
        <v/>
      </c>
      <c r="B2823" s="11" t="str">
        <f>IF('Anterior-TXT'!A2844&lt;&gt;"",RIGHT(LEFT('Anterior-TXT'!A2844,51),34),"")</f>
        <v/>
      </c>
      <c r="C2823" s="12" t="str">
        <f>IF('Anterior-TXT'!A2844&lt;&gt;"",VALUE(RIGHT(LEFT('Anterior-TXT'!A2844,75),23)),"")</f>
        <v/>
      </c>
      <c r="D2823" s="11" t="str">
        <f>IF('Anterior-TXT'!A2844&lt;&gt;"",RIGHT(LEFT('Anterior-TXT'!A2844,77),1),"")</f>
        <v/>
      </c>
      <c r="E2823" s="13" t="str">
        <f>IF('Anterior-TXT'!A2844&lt;&gt;"",IF(MOD(VALUE(LEFT(A2823,1)),2)=1,IF(D2823="D",C2823,-C2823),IF(D2823="C",C2823,-C2823)),"")</f>
        <v/>
      </c>
    </row>
    <row r="2824" spans="1:5" x14ac:dyDescent="0.2">
      <c r="A2824" s="11" t="str">
        <f>IF('Anterior-TXT'!A2845&lt;&gt;"",LEFT('Anterior-TXT'!A2845,15),"")</f>
        <v/>
      </c>
      <c r="B2824" s="11" t="str">
        <f>IF('Anterior-TXT'!A2845&lt;&gt;"",RIGHT(LEFT('Anterior-TXT'!A2845,51),34),"")</f>
        <v/>
      </c>
      <c r="C2824" s="12" t="str">
        <f>IF('Anterior-TXT'!A2845&lt;&gt;"",VALUE(RIGHT(LEFT('Anterior-TXT'!A2845,75),23)),"")</f>
        <v/>
      </c>
      <c r="D2824" s="11" t="str">
        <f>IF('Anterior-TXT'!A2845&lt;&gt;"",RIGHT(LEFT('Anterior-TXT'!A2845,77),1),"")</f>
        <v/>
      </c>
      <c r="E2824" s="13" t="str">
        <f>IF('Anterior-TXT'!A2845&lt;&gt;"",IF(MOD(VALUE(LEFT(A2824,1)),2)=1,IF(D2824="D",C2824,-C2824),IF(D2824="C",C2824,-C2824)),"")</f>
        <v/>
      </c>
    </row>
    <row r="2825" spans="1:5" x14ac:dyDescent="0.2">
      <c r="A2825" s="11" t="str">
        <f>IF('Anterior-TXT'!A2846&lt;&gt;"",LEFT('Anterior-TXT'!A2846,15),"")</f>
        <v/>
      </c>
      <c r="B2825" s="11" t="str">
        <f>IF('Anterior-TXT'!A2846&lt;&gt;"",RIGHT(LEFT('Anterior-TXT'!A2846,51),34),"")</f>
        <v/>
      </c>
      <c r="C2825" s="12" t="str">
        <f>IF('Anterior-TXT'!A2846&lt;&gt;"",VALUE(RIGHT(LEFT('Anterior-TXT'!A2846,75),23)),"")</f>
        <v/>
      </c>
      <c r="D2825" s="11" t="str">
        <f>IF('Anterior-TXT'!A2846&lt;&gt;"",RIGHT(LEFT('Anterior-TXT'!A2846,77),1),"")</f>
        <v/>
      </c>
      <c r="E2825" s="13" t="str">
        <f>IF('Anterior-TXT'!A2846&lt;&gt;"",IF(MOD(VALUE(LEFT(A2825,1)),2)=1,IF(D2825="D",C2825,-C2825),IF(D2825="C",C2825,-C2825)),"")</f>
        <v/>
      </c>
    </row>
    <row r="2826" spans="1:5" x14ac:dyDescent="0.2">
      <c r="A2826" s="11" t="str">
        <f>IF('Anterior-TXT'!A2847&lt;&gt;"",LEFT('Anterior-TXT'!A2847,15),"")</f>
        <v/>
      </c>
      <c r="B2826" s="11" t="str">
        <f>IF('Anterior-TXT'!A2847&lt;&gt;"",RIGHT(LEFT('Anterior-TXT'!A2847,51),34),"")</f>
        <v/>
      </c>
      <c r="C2826" s="12" t="str">
        <f>IF('Anterior-TXT'!A2847&lt;&gt;"",VALUE(RIGHT(LEFT('Anterior-TXT'!A2847,75),23)),"")</f>
        <v/>
      </c>
      <c r="D2826" s="11" t="str">
        <f>IF('Anterior-TXT'!A2847&lt;&gt;"",RIGHT(LEFT('Anterior-TXT'!A2847,77),1),"")</f>
        <v/>
      </c>
      <c r="E2826" s="13" t="str">
        <f>IF('Anterior-TXT'!A2847&lt;&gt;"",IF(MOD(VALUE(LEFT(A2826,1)),2)=1,IF(D2826="D",C2826,-C2826),IF(D2826="C",C2826,-C2826)),"")</f>
        <v/>
      </c>
    </row>
    <row r="2827" spans="1:5" x14ac:dyDescent="0.2">
      <c r="A2827" s="11" t="str">
        <f>IF('Anterior-TXT'!A2848&lt;&gt;"",LEFT('Anterior-TXT'!A2848,15),"")</f>
        <v/>
      </c>
      <c r="B2827" s="11" t="str">
        <f>IF('Anterior-TXT'!A2848&lt;&gt;"",RIGHT(LEFT('Anterior-TXT'!A2848,51),34),"")</f>
        <v/>
      </c>
      <c r="C2827" s="12" t="str">
        <f>IF('Anterior-TXT'!A2848&lt;&gt;"",VALUE(RIGHT(LEFT('Anterior-TXT'!A2848,75),23)),"")</f>
        <v/>
      </c>
      <c r="D2827" s="11" t="str">
        <f>IF('Anterior-TXT'!A2848&lt;&gt;"",RIGHT(LEFT('Anterior-TXT'!A2848,77),1),"")</f>
        <v/>
      </c>
      <c r="E2827" s="13" t="str">
        <f>IF('Anterior-TXT'!A2848&lt;&gt;"",IF(MOD(VALUE(LEFT(A2827,1)),2)=1,IF(D2827="D",C2827,-C2827),IF(D2827="C",C2827,-C2827)),"")</f>
        <v/>
      </c>
    </row>
    <row r="2828" spans="1:5" x14ac:dyDescent="0.2">
      <c r="A2828" s="11" t="str">
        <f>IF('Anterior-TXT'!A2849&lt;&gt;"",LEFT('Anterior-TXT'!A2849,15),"")</f>
        <v/>
      </c>
      <c r="B2828" s="11" t="str">
        <f>IF('Anterior-TXT'!A2849&lt;&gt;"",RIGHT(LEFT('Anterior-TXT'!A2849,51),34),"")</f>
        <v/>
      </c>
      <c r="C2828" s="12" t="str">
        <f>IF('Anterior-TXT'!A2849&lt;&gt;"",VALUE(RIGHT(LEFT('Anterior-TXT'!A2849,75),23)),"")</f>
        <v/>
      </c>
      <c r="D2828" s="11" t="str">
        <f>IF('Anterior-TXT'!A2849&lt;&gt;"",RIGHT(LEFT('Anterior-TXT'!A2849,77),1),"")</f>
        <v/>
      </c>
      <c r="E2828" s="13" t="str">
        <f>IF('Anterior-TXT'!A2849&lt;&gt;"",IF(MOD(VALUE(LEFT(A2828,1)),2)=1,IF(D2828="D",C2828,-C2828),IF(D2828="C",C2828,-C2828)),"")</f>
        <v/>
      </c>
    </row>
    <row r="2829" spans="1:5" x14ac:dyDescent="0.2">
      <c r="A2829" s="11" t="str">
        <f>IF('Anterior-TXT'!A2850&lt;&gt;"",LEFT('Anterior-TXT'!A2850,15),"")</f>
        <v/>
      </c>
      <c r="B2829" s="11" t="str">
        <f>IF('Anterior-TXT'!A2850&lt;&gt;"",RIGHT(LEFT('Anterior-TXT'!A2850,51),34),"")</f>
        <v/>
      </c>
      <c r="C2829" s="12" t="str">
        <f>IF('Anterior-TXT'!A2850&lt;&gt;"",VALUE(RIGHT(LEFT('Anterior-TXT'!A2850,75),23)),"")</f>
        <v/>
      </c>
      <c r="D2829" s="11" t="str">
        <f>IF('Anterior-TXT'!A2850&lt;&gt;"",RIGHT(LEFT('Anterior-TXT'!A2850,77),1),"")</f>
        <v/>
      </c>
      <c r="E2829" s="13" t="str">
        <f>IF('Anterior-TXT'!A2850&lt;&gt;"",IF(MOD(VALUE(LEFT(A2829,1)),2)=1,IF(D2829="D",C2829,-C2829),IF(D2829="C",C2829,-C2829)),"")</f>
        <v/>
      </c>
    </row>
    <row r="2830" spans="1:5" x14ac:dyDescent="0.2">
      <c r="A2830" s="11" t="str">
        <f>IF('Anterior-TXT'!A2851&lt;&gt;"",LEFT('Anterior-TXT'!A2851,15),"")</f>
        <v/>
      </c>
      <c r="B2830" s="11" t="str">
        <f>IF('Anterior-TXT'!A2851&lt;&gt;"",RIGHT(LEFT('Anterior-TXT'!A2851,51),34),"")</f>
        <v/>
      </c>
      <c r="C2830" s="12" t="str">
        <f>IF('Anterior-TXT'!A2851&lt;&gt;"",VALUE(RIGHT(LEFT('Anterior-TXT'!A2851,75),23)),"")</f>
        <v/>
      </c>
      <c r="D2830" s="11" t="str">
        <f>IF('Anterior-TXT'!A2851&lt;&gt;"",RIGHT(LEFT('Anterior-TXT'!A2851,77),1),"")</f>
        <v/>
      </c>
      <c r="E2830" s="13" t="str">
        <f>IF('Anterior-TXT'!A2851&lt;&gt;"",IF(MOD(VALUE(LEFT(A2830,1)),2)=1,IF(D2830="D",C2830,-C2830),IF(D2830="C",C2830,-C2830)),"")</f>
        <v/>
      </c>
    </row>
    <row r="2831" spans="1:5" x14ac:dyDescent="0.2">
      <c r="A2831" s="11" t="str">
        <f>IF('Anterior-TXT'!A2852&lt;&gt;"",LEFT('Anterior-TXT'!A2852,15),"")</f>
        <v/>
      </c>
      <c r="B2831" s="11" t="str">
        <f>IF('Anterior-TXT'!A2852&lt;&gt;"",RIGHT(LEFT('Anterior-TXT'!A2852,51),34),"")</f>
        <v/>
      </c>
      <c r="C2831" s="12" t="str">
        <f>IF('Anterior-TXT'!A2852&lt;&gt;"",VALUE(RIGHT(LEFT('Anterior-TXT'!A2852,75),23)),"")</f>
        <v/>
      </c>
      <c r="D2831" s="11" t="str">
        <f>IF('Anterior-TXT'!A2852&lt;&gt;"",RIGHT(LEFT('Anterior-TXT'!A2852,77),1),"")</f>
        <v/>
      </c>
      <c r="E2831" s="13" t="str">
        <f>IF('Anterior-TXT'!A2852&lt;&gt;"",IF(MOD(VALUE(LEFT(A2831,1)),2)=1,IF(D2831="D",C2831,-C2831),IF(D2831="C",C2831,-C2831)),"")</f>
        <v/>
      </c>
    </row>
    <row r="2832" spans="1:5" x14ac:dyDescent="0.2">
      <c r="A2832" s="11" t="str">
        <f>IF('Anterior-TXT'!A2853&lt;&gt;"",LEFT('Anterior-TXT'!A2853,15),"")</f>
        <v/>
      </c>
      <c r="B2832" s="11" t="str">
        <f>IF('Anterior-TXT'!A2853&lt;&gt;"",RIGHT(LEFT('Anterior-TXT'!A2853,51),34),"")</f>
        <v/>
      </c>
      <c r="C2832" s="12" t="str">
        <f>IF('Anterior-TXT'!A2853&lt;&gt;"",VALUE(RIGHT(LEFT('Anterior-TXT'!A2853,75),23)),"")</f>
        <v/>
      </c>
      <c r="D2832" s="11" t="str">
        <f>IF('Anterior-TXT'!A2853&lt;&gt;"",RIGHT(LEFT('Anterior-TXT'!A2853,77),1),"")</f>
        <v/>
      </c>
      <c r="E2832" s="13" t="str">
        <f>IF('Anterior-TXT'!A2853&lt;&gt;"",IF(MOD(VALUE(LEFT(A2832,1)),2)=1,IF(D2832="D",C2832,-C2832),IF(D2832="C",C2832,-C2832)),"")</f>
        <v/>
      </c>
    </row>
    <row r="2833" spans="1:5" x14ac:dyDescent="0.2">
      <c r="A2833" s="11" t="str">
        <f>IF('Anterior-TXT'!A2854&lt;&gt;"",LEFT('Anterior-TXT'!A2854,15),"")</f>
        <v/>
      </c>
      <c r="B2833" s="11" t="str">
        <f>IF('Anterior-TXT'!A2854&lt;&gt;"",RIGHT(LEFT('Anterior-TXT'!A2854,51),34),"")</f>
        <v/>
      </c>
      <c r="C2833" s="12" t="str">
        <f>IF('Anterior-TXT'!A2854&lt;&gt;"",VALUE(RIGHT(LEFT('Anterior-TXT'!A2854,75),23)),"")</f>
        <v/>
      </c>
      <c r="D2833" s="11" t="str">
        <f>IF('Anterior-TXT'!A2854&lt;&gt;"",RIGHT(LEFT('Anterior-TXT'!A2854,77),1),"")</f>
        <v/>
      </c>
      <c r="E2833" s="13" t="str">
        <f>IF('Anterior-TXT'!A2854&lt;&gt;"",IF(MOD(VALUE(LEFT(A2833,1)),2)=1,IF(D2833="D",C2833,-C2833),IF(D2833="C",C2833,-C2833)),"")</f>
        <v/>
      </c>
    </row>
    <row r="2834" spans="1:5" x14ac:dyDescent="0.2">
      <c r="A2834" s="11" t="str">
        <f>IF('Anterior-TXT'!A2855&lt;&gt;"",LEFT('Anterior-TXT'!A2855,15),"")</f>
        <v/>
      </c>
      <c r="B2834" s="11" t="str">
        <f>IF('Anterior-TXT'!A2855&lt;&gt;"",RIGHT(LEFT('Anterior-TXT'!A2855,51),34),"")</f>
        <v/>
      </c>
      <c r="C2834" s="12" t="str">
        <f>IF('Anterior-TXT'!A2855&lt;&gt;"",VALUE(RIGHT(LEFT('Anterior-TXT'!A2855,75),23)),"")</f>
        <v/>
      </c>
      <c r="D2834" s="11" t="str">
        <f>IF('Anterior-TXT'!A2855&lt;&gt;"",RIGHT(LEFT('Anterior-TXT'!A2855,77),1),"")</f>
        <v/>
      </c>
      <c r="E2834" s="13" t="str">
        <f>IF('Anterior-TXT'!A2855&lt;&gt;"",IF(MOD(VALUE(LEFT(A2834,1)),2)=1,IF(D2834="D",C2834,-C2834),IF(D2834="C",C2834,-C2834)),"")</f>
        <v/>
      </c>
    </row>
    <row r="2835" spans="1:5" x14ac:dyDescent="0.2">
      <c r="A2835" s="11" t="str">
        <f>IF('Anterior-TXT'!A2856&lt;&gt;"",LEFT('Anterior-TXT'!A2856,15),"")</f>
        <v/>
      </c>
      <c r="B2835" s="11" t="str">
        <f>IF('Anterior-TXT'!A2856&lt;&gt;"",RIGHT(LEFT('Anterior-TXT'!A2856,51),34),"")</f>
        <v/>
      </c>
      <c r="C2835" s="12" t="str">
        <f>IF('Anterior-TXT'!A2856&lt;&gt;"",VALUE(RIGHT(LEFT('Anterior-TXT'!A2856,75),23)),"")</f>
        <v/>
      </c>
      <c r="D2835" s="11" t="str">
        <f>IF('Anterior-TXT'!A2856&lt;&gt;"",RIGHT(LEFT('Anterior-TXT'!A2856,77),1),"")</f>
        <v/>
      </c>
      <c r="E2835" s="13" t="str">
        <f>IF('Anterior-TXT'!A2856&lt;&gt;"",IF(MOD(VALUE(LEFT(A2835,1)),2)=1,IF(D2835="D",C2835,-C2835),IF(D2835="C",C2835,-C2835)),"")</f>
        <v/>
      </c>
    </row>
    <row r="2836" spans="1:5" x14ac:dyDescent="0.2">
      <c r="A2836" s="11" t="str">
        <f>IF('Anterior-TXT'!A2857&lt;&gt;"",LEFT('Anterior-TXT'!A2857,15),"")</f>
        <v/>
      </c>
      <c r="B2836" s="11" t="str">
        <f>IF('Anterior-TXT'!A2857&lt;&gt;"",RIGHT(LEFT('Anterior-TXT'!A2857,51),34),"")</f>
        <v/>
      </c>
      <c r="C2836" s="12" t="str">
        <f>IF('Anterior-TXT'!A2857&lt;&gt;"",VALUE(RIGHT(LEFT('Anterior-TXT'!A2857,75),23)),"")</f>
        <v/>
      </c>
      <c r="D2836" s="11" t="str">
        <f>IF('Anterior-TXT'!A2857&lt;&gt;"",RIGHT(LEFT('Anterior-TXT'!A2857,77),1),"")</f>
        <v/>
      </c>
      <c r="E2836" s="13" t="str">
        <f>IF('Anterior-TXT'!A2857&lt;&gt;"",IF(MOD(VALUE(LEFT(A2836,1)),2)=1,IF(D2836="D",C2836,-C2836),IF(D2836="C",C2836,-C2836)),"")</f>
        <v/>
      </c>
    </row>
    <row r="2837" spans="1:5" x14ac:dyDescent="0.2">
      <c r="A2837" s="11" t="str">
        <f>IF('Anterior-TXT'!A2858&lt;&gt;"",LEFT('Anterior-TXT'!A2858,15),"")</f>
        <v/>
      </c>
      <c r="B2837" s="11" t="str">
        <f>IF('Anterior-TXT'!A2858&lt;&gt;"",RIGHT(LEFT('Anterior-TXT'!A2858,51),34),"")</f>
        <v/>
      </c>
      <c r="C2837" s="12" t="str">
        <f>IF('Anterior-TXT'!A2858&lt;&gt;"",VALUE(RIGHT(LEFT('Anterior-TXT'!A2858,75),23)),"")</f>
        <v/>
      </c>
      <c r="D2837" s="11" t="str">
        <f>IF('Anterior-TXT'!A2858&lt;&gt;"",RIGHT(LEFT('Anterior-TXT'!A2858,77),1),"")</f>
        <v/>
      </c>
      <c r="E2837" s="13" t="str">
        <f>IF('Anterior-TXT'!A2858&lt;&gt;"",IF(MOD(VALUE(LEFT(A2837,1)),2)=1,IF(D2837="D",C2837,-C2837),IF(D2837="C",C2837,-C2837)),"")</f>
        <v/>
      </c>
    </row>
    <row r="2838" spans="1:5" x14ac:dyDescent="0.2">
      <c r="A2838" s="11" t="str">
        <f>IF('Anterior-TXT'!A2859&lt;&gt;"",LEFT('Anterior-TXT'!A2859,15),"")</f>
        <v/>
      </c>
      <c r="B2838" s="11" t="str">
        <f>IF('Anterior-TXT'!A2859&lt;&gt;"",RIGHT(LEFT('Anterior-TXT'!A2859,51),34),"")</f>
        <v/>
      </c>
      <c r="C2838" s="12" t="str">
        <f>IF('Anterior-TXT'!A2859&lt;&gt;"",VALUE(RIGHT(LEFT('Anterior-TXT'!A2859,75),23)),"")</f>
        <v/>
      </c>
      <c r="D2838" s="11" t="str">
        <f>IF('Anterior-TXT'!A2859&lt;&gt;"",RIGHT(LEFT('Anterior-TXT'!A2859,77),1),"")</f>
        <v/>
      </c>
      <c r="E2838" s="13" t="str">
        <f>IF('Anterior-TXT'!A2859&lt;&gt;"",IF(MOD(VALUE(LEFT(A2838,1)),2)=1,IF(D2838="D",C2838,-C2838),IF(D2838="C",C2838,-C2838)),"")</f>
        <v/>
      </c>
    </row>
    <row r="2839" spans="1:5" x14ac:dyDescent="0.2">
      <c r="A2839" s="11" t="str">
        <f>IF('Anterior-TXT'!A2860&lt;&gt;"",LEFT('Anterior-TXT'!A2860,15),"")</f>
        <v/>
      </c>
      <c r="B2839" s="11" t="str">
        <f>IF('Anterior-TXT'!A2860&lt;&gt;"",RIGHT(LEFT('Anterior-TXT'!A2860,51),34),"")</f>
        <v/>
      </c>
      <c r="C2839" s="12" t="str">
        <f>IF('Anterior-TXT'!A2860&lt;&gt;"",VALUE(RIGHT(LEFT('Anterior-TXT'!A2860,75),23)),"")</f>
        <v/>
      </c>
      <c r="D2839" s="11" t="str">
        <f>IF('Anterior-TXT'!A2860&lt;&gt;"",RIGHT(LEFT('Anterior-TXT'!A2860,77),1),"")</f>
        <v/>
      </c>
      <c r="E2839" s="13" t="str">
        <f>IF('Anterior-TXT'!A2860&lt;&gt;"",IF(MOD(VALUE(LEFT(A2839,1)),2)=1,IF(D2839="D",C2839,-C2839),IF(D2839="C",C2839,-C2839)),"")</f>
        <v/>
      </c>
    </row>
    <row r="2840" spans="1:5" x14ac:dyDescent="0.2">
      <c r="A2840" s="11" t="str">
        <f>IF('Anterior-TXT'!A2861&lt;&gt;"",LEFT('Anterior-TXT'!A2861,15),"")</f>
        <v/>
      </c>
      <c r="B2840" s="11" t="str">
        <f>IF('Anterior-TXT'!A2861&lt;&gt;"",RIGHT(LEFT('Anterior-TXT'!A2861,51),34),"")</f>
        <v/>
      </c>
      <c r="C2840" s="12" t="str">
        <f>IF('Anterior-TXT'!A2861&lt;&gt;"",VALUE(RIGHT(LEFT('Anterior-TXT'!A2861,75),23)),"")</f>
        <v/>
      </c>
      <c r="D2840" s="11" t="str">
        <f>IF('Anterior-TXT'!A2861&lt;&gt;"",RIGHT(LEFT('Anterior-TXT'!A2861,77),1),"")</f>
        <v/>
      </c>
      <c r="E2840" s="13" t="str">
        <f>IF('Anterior-TXT'!A2861&lt;&gt;"",IF(MOD(VALUE(LEFT(A2840,1)),2)=1,IF(D2840="D",C2840,-C2840),IF(D2840="C",C2840,-C2840)),"")</f>
        <v/>
      </c>
    </row>
    <row r="2841" spans="1:5" x14ac:dyDescent="0.2">
      <c r="A2841" s="11" t="str">
        <f>IF('Anterior-TXT'!A2862&lt;&gt;"",LEFT('Anterior-TXT'!A2862,15),"")</f>
        <v/>
      </c>
      <c r="B2841" s="11" t="str">
        <f>IF('Anterior-TXT'!A2862&lt;&gt;"",RIGHT(LEFT('Anterior-TXT'!A2862,51),34),"")</f>
        <v/>
      </c>
      <c r="C2841" s="12" t="str">
        <f>IF('Anterior-TXT'!A2862&lt;&gt;"",VALUE(RIGHT(LEFT('Anterior-TXT'!A2862,75),23)),"")</f>
        <v/>
      </c>
      <c r="D2841" s="11" t="str">
        <f>IF('Anterior-TXT'!A2862&lt;&gt;"",RIGHT(LEFT('Anterior-TXT'!A2862,77),1),"")</f>
        <v/>
      </c>
      <c r="E2841" s="13" t="str">
        <f>IF('Anterior-TXT'!A2862&lt;&gt;"",IF(MOD(VALUE(LEFT(A2841,1)),2)=1,IF(D2841="D",C2841,-C2841),IF(D2841="C",C2841,-C2841)),"")</f>
        <v/>
      </c>
    </row>
    <row r="2842" spans="1:5" x14ac:dyDescent="0.2">
      <c r="A2842" s="11" t="str">
        <f>IF('Anterior-TXT'!A2863&lt;&gt;"",LEFT('Anterior-TXT'!A2863,15),"")</f>
        <v/>
      </c>
      <c r="B2842" s="11" t="str">
        <f>IF('Anterior-TXT'!A2863&lt;&gt;"",RIGHT(LEFT('Anterior-TXT'!A2863,51),34),"")</f>
        <v/>
      </c>
      <c r="C2842" s="12" t="str">
        <f>IF('Anterior-TXT'!A2863&lt;&gt;"",VALUE(RIGHT(LEFT('Anterior-TXT'!A2863,75),23)),"")</f>
        <v/>
      </c>
      <c r="D2842" s="11" t="str">
        <f>IF('Anterior-TXT'!A2863&lt;&gt;"",RIGHT(LEFT('Anterior-TXT'!A2863,77),1),"")</f>
        <v/>
      </c>
      <c r="E2842" s="13" t="str">
        <f>IF('Anterior-TXT'!A2863&lt;&gt;"",IF(MOD(VALUE(LEFT(A2842,1)),2)=1,IF(D2842="D",C2842,-C2842),IF(D2842="C",C2842,-C2842)),"")</f>
        <v/>
      </c>
    </row>
    <row r="2843" spans="1:5" x14ac:dyDescent="0.2">
      <c r="A2843" s="11" t="str">
        <f>IF('Anterior-TXT'!A2864&lt;&gt;"",LEFT('Anterior-TXT'!A2864,15),"")</f>
        <v/>
      </c>
      <c r="B2843" s="11" t="str">
        <f>IF('Anterior-TXT'!A2864&lt;&gt;"",RIGHT(LEFT('Anterior-TXT'!A2864,51),34),"")</f>
        <v/>
      </c>
      <c r="C2843" s="12" t="str">
        <f>IF('Anterior-TXT'!A2864&lt;&gt;"",VALUE(RIGHT(LEFT('Anterior-TXT'!A2864,75),23)),"")</f>
        <v/>
      </c>
      <c r="D2843" s="11" t="str">
        <f>IF('Anterior-TXT'!A2864&lt;&gt;"",RIGHT(LEFT('Anterior-TXT'!A2864,77),1),"")</f>
        <v/>
      </c>
      <c r="E2843" s="13" t="str">
        <f>IF('Anterior-TXT'!A2864&lt;&gt;"",IF(MOD(VALUE(LEFT(A2843,1)),2)=1,IF(D2843="D",C2843,-C2843),IF(D2843="C",C2843,-C2843)),"")</f>
        <v/>
      </c>
    </row>
    <row r="2844" spans="1:5" x14ac:dyDescent="0.2">
      <c r="A2844" s="11" t="str">
        <f>IF('Anterior-TXT'!A2865&lt;&gt;"",LEFT('Anterior-TXT'!A2865,15),"")</f>
        <v/>
      </c>
      <c r="B2844" s="11" t="str">
        <f>IF('Anterior-TXT'!A2865&lt;&gt;"",RIGHT(LEFT('Anterior-TXT'!A2865,51),34),"")</f>
        <v/>
      </c>
      <c r="C2844" s="12" t="str">
        <f>IF('Anterior-TXT'!A2865&lt;&gt;"",VALUE(RIGHT(LEFT('Anterior-TXT'!A2865,75),23)),"")</f>
        <v/>
      </c>
      <c r="D2844" s="11" t="str">
        <f>IF('Anterior-TXT'!A2865&lt;&gt;"",RIGHT(LEFT('Anterior-TXT'!A2865,77),1),"")</f>
        <v/>
      </c>
      <c r="E2844" s="13" t="str">
        <f>IF('Anterior-TXT'!A2865&lt;&gt;"",IF(MOD(VALUE(LEFT(A2844,1)),2)=1,IF(D2844="D",C2844,-C2844),IF(D2844="C",C2844,-C2844)),"")</f>
        <v/>
      </c>
    </row>
    <row r="2845" spans="1:5" x14ac:dyDescent="0.2">
      <c r="A2845" s="11" t="str">
        <f>IF('Anterior-TXT'!A2866&lt;&gt;"",LEFT('Anterior-TXT'!A2866,15),"")</f>
        <v/>
      </c>
      <c r="B2845" s="11" t="str">
        <f>IF('Anterior-TXT'!A2866&lt;&gt;"",RIGHT(LEFT('Anterior-TXT'!A2866,51),34),"")</f>
        <v/>
      </c>
      <c r="C2845" s="12" t="str">
        <f>IF('Anterior-TXT'!A2866&lt;&gt;"",VALUE(RIGHT(LEFT('Anterior-TXT'!A2866,75),23)),"")</f>
        <v/>
      </c>
      <c r="D2845" s="11" t="str">
        <f>IF('Anterior-TXT'!A2866&lt;&gt;"",RIGHT(LEFT('Anterior-TXT'!A2866,77),1),"")</f>
        <v/>
      </c>
      <c r="E2845" s="13" t="str">
        <f>IF('Anterior-TXT'!A2866&lt;&gt;"",IF(MOD(VALUE(LEFT(A2845,1)),2)=1,IF(D2845="D",C2845,-C2845),IF(D2845="C",C2845,-C2845)),"")</f>
        <v/>
      </c>
    </row>
    <row r="2846" spans="1:5" x14ac:dyDescent="0.2">
      <c r="A2846" s="11" t="str">
        <f>IF('Anterior-TXT'!A2867&lt;&gt;"",LEFT('Anterior-TXT'!A2867,15),"")</f>
        <v/>
      </c>
      <c r="B2846" s="11" t="str">
        <f>IF('Anterior-TXT'!A2867&lt;&gt;"",RIGHT(LEFT('Anterior-TXT'!A2867,51),34),"")</f>
        <v/>
      </c>
      <c r="C2846" s="12" t="str">
        <f>IF('Anterior-TXT'!A2867&lt;&gt;"",VALUE(RIGHT(LEFT('Anterior-TXT'!A2867,75),23)),"")</f>
        <v/>
      </c>
      <c r="D2846" s="11" t="str">
        <f>IF('Anterior-TXT'!A2867&lt;&gt;"",RIGHT(LEFT('Anterior-TXT'!A2867,77),1),"")</f>
        <v/>
      </c>
      <c r="E2846" s="13" t="str">
        <f>IF('Anterior-TXT'!A2867&lt;&gt;"",IF(MOD(VALUE(LEFT(A2846,1)),2)=1,IF(D2846="D",C2846,-C2846),IF(D2846="C",C2846,-C2846)),"")</f>
        <v/>
      </c>
    </row>
    <row r="2847" spans="1:5" x14ac:dyDescent="0.2">
      <c r="A2847" s="11" t="str">
        <f>IF('Anterior-TXT'!A2868&lt;&gt;"",LEFT('Anterior-TXT'!A2868,15),"")</f>
        <v/>
      </c>
      <c r="B2847" s="11" t="str">
        <f>IF('Anterior-TXT'!A2868&lt;&gt;"",RIGHT(LEFT('Anterior-TXT'!A2868,51),34),"")</f>
        <v/>
      </c>
      <c r="C2847" s="12" t="str">
        <f>IF('Anterior-TXT'!A2868&lt;&gt;"",VALUE(RIGHT(LEFT('Anterior-TXT'!A2868,75),23)),"")</f>
        <v/>
      </c>
      <c r="D2847" s="11" t="str">
        <f>IF('Anterior-TXT'!A2868&lt;&gt;"",RIGHT(LEFT('Anterior-TXT'!A2868,77),1),"")</f>
        <v/>
      </c>
      <c r="E2847" s="13" t="str">
        <f>IF('Anterior-TXT'!A2868&lt;&gt;"",IF(MOD(VALUE(LEFT(A2847,1)),2)=1,IF(D2847="D",C2847,-C2847),IF(D2847="C",C2847,-C2847)),"")</f>
        <v/>
      </c>
    </row>
    <row r="2848" spans="1:5" x14ac:dyDescent="0.2">
      <c r="A2848" s="11" t="str">
        <f>IF('Anterior-TXT'!A2869&lt;&gt;"",LEFT('Anterior-TXT'!A2869,15),"")</f>
        <v/>
      </c>
      <c r="B2848" s="11" t="str">
        <f>IF('Anterior-TXT'!A2869&lt;&gt;"",RIGHT(LEFT('Anterior-TXT'!A2869,51),34),"")</f>
        <v/>
      </c>
      <c r="C2848" s="12" t="str">
        <f>IF('Anterior-TXT'!A2869&lt;&gt;"",VALUE(RIGHT(LEFT('Anterior-TXT'!A2869,75),23)),"")</f>
        <v/>
      </c>
      <c r="D2848" s="11" t="str">
        <f>IF('Anterior-TXT'!A2869&lt;&gt;"",RIGHT(LEFT('Anterior-TXT'!A2869,77),1),"")</f>
        <v/>
      </c>
      <c r="E2848" s="13" t="str">
        <f>IF('Anterior-TXT'!A2869&lt;&gt;"",IF(MOD(VALUE(LEFT(A2848,1)),2)=1,IF(D2848="D",C2848,-C2848),IF(D2848="C",C2848,-C2848)),"")</f>
        <v/>
      </c>
    </row>
    <row r="2849" spans="1:5" x14ac:dyDescent="0.2">
      <c r="A2849" s="11" t="str">
        <f>IF('Anterior-TXT'!A2870&lt;&gt;"",LEFT('Anterior-TXT'!A2870,15),"")</f>
        <v/>
      </c>
      <c r="B2849" s="11" t="str">
        <f>IF('Anterior-TXT'!A2870&lt;&gt;"",RIGHT(LEFT('Anterior-TXT'!A2870,51),34),"")</f>
        <v/>
      </c>
      <c r="C2849" s="12" t="str">
        <f>IF('Anterior-TXT'!A2870&lt;&gt;"",VALUE(RIGHT(LEFT('Anterior-TXT'!A2870,75),23)),"")</f>
        <v/>
      </c>
      <c r="D2849" s="11" t="str">
        <f>IF('Anterior-TXT'!A2870&lt;&gt;"",RIGHT(LEFT('Anterior-TXT'!A2870,77),1),"")</f>
        <v/>
      </c>
      <c r="E2849" s="13" t="str">
        <f>IF('Anterior-TXT'!A2870&lt;&gt;"",IF(MOD(VALUE(LEFT(A2849,1)),2)=1,IF(D2849="D",C2849,-C2849),IF(D2849="C",C2849,-C2849)),"")</f>
        <v/>
      </c>
    </row>
    <row r="2850" spans="1:5" x14ac:dyDescent="0.2">
      <c r="A2850" s="11" t="str">
        <f>IF('Anterior-TXT'!A2871&lt;&gt;"",LEFT('Anterior-TXT'!A2871,15),"")</f>
        <v/>
      </c>
      <c r="B2850" s="11" t="str">
        <f>IF('Anterior-TXT'!A2871&lt;&gt;"",RIGHT(LEFT('Anterior-TXT'!A2871,51),34),"")</f>
        <v/>
      </c>
      <c r="C2850" s="12" t="str">
        <f>IF('Anterior-TXT'!A2871&lt;&gt;"",VALUE(RIGHT(LEFT('Anterior-TXT'!A2871,75),23)),"")</f>
        <v/>
      </c>
      <c r="D2850" s="11" t="str">
        <f>IF('Anterior-TXT'!A2871&lt;&gt;"",RIGHT(LEFT('Anterior-TXT'!A2871,77),1),"")</f>
        <v/>
      </c>
      <c r="E2850" s="13" t="str">
        <f>IF('Anterior-TXT'!A2871&lt;&gt;"",IF(MOD(VALUE(LEFT(A2850,1)),2)=1,IF(D2850="D",C2850,-C2850),IF(D2850="C",C2850,-C2850)),"")</f>
        <v/>
      </c>
    </row>
    <row r="2851" spans="1:5" x14ac:dyDescent="0.2">
      <c r="A2851" s="11" t="str">
        <f>IF('Anterior-TXT'!A2872&lt;&gt;"",LEFT('Anterior-TXT'!A2872,15),"")</f>
        <v/>
      </c>
      <c r="B2851" s="11" t="str">
        <f>IF('Anterior-TXT'!A2872&lt;&gt;"",RIGHT(LEFT('Anterior-TXT'!A2872,51),34),"")</f>
        <v/>
      </c>
      <c r="C2851" s="12" t="str">
        <f>IF('Anterior-TXT'!A2872&lt;&gt;"",VALUE(RIGHT(LEFT('Anterior-TXT'!A2872,75),23)),"")</f>
        <v/>
      </c>
      <c r="D2851" s="11" t="str">
        <f>IF('Anterior-TXT'!A2872&lt;&gt;"",RIGHT(LEFT('Anterior-TXT'!A2872,77),1),"")</f>
        <v/>
      </c>
      <c r="E2851" s="13" t="str">
        <f>IF('Anterior-TXT'!A2872&lt;&gt;"",IF(MOD(VALUE(LEFT(A2851,1)),2)=1,IF(D2851="D",C2851,-C2851),IF(D2851="C",C2851,-C2851)),"")</f>
        <v/>
      </c>
    </row>
    <row r="2852" spans="1:5" x14ac:dyDescent="0.2">
      <c r="A2852" s="11" t="str">
        <f>IF('Anterior-TXT'!A2873&lt;&gt;"",LEFT('Anterior-TXT'!A2873,15),"")</f>
        <v/>
      </c>
      <c r="B2852" s="11" t="str">
        <f>IF('Anterior-TXT'!A2873&lt;&gt;"",RIGHT(LEFT('Anterior-TXT'!A2873,51),34),"")</f>
        <v/>
      </c>
      <c r="C2852" s="12" t="str">
        <f>IF('Anterior-TXT'!A2873&lt;&gt;"",VALUE(RIGHT(LEFT('Anterior-TXT'!A2873,75),23)),"")</f>
        <v/>
      </c>
      <c r="D2852" s="11" t="str">
        <f>IF('Anterior-TXT'!A2873&lt;&gt;"",RIGHT(LEFT('Anterior-TXT'!A2873,77),1),"")</f>
        <v/>
      </c>
      <c r="E2852" s="13" t="str">
        <f>IF('Anterior-TXT'!A2873&lt;&gt;"",IF(MOD(VALUE(LEFT(A2852,1)),2)=1,IF(D2852="D",C2852,-C2852),IF(D2852="C",C2852,-C2852)),"")</f>
        <v/>
      </c>
    </row>
    <row r="2853" spans="1:5" x14ac:dyDescent="0.2">
      <c r="A2853" s="11" t="str">
        <f>IF('Anterior-TXT'!A2874&lt;&gt;"",LEFT('Anterior-TXT'!A2874,15),"")</f>
        <v/>
      </c>
      <c r="B2853" s="11" t="str">
        <f>IF('Anterior-TXT'!A2874&lt;&gt;"",RIGHT(LEFT('Anterior-TXT'!A2874,51),34),"")</f>
        <v/>
      </c>
      <c r="C2853" s="12" t="str">
        <f>IF('Anterior-TXT'!A2874&lt;&gt;"",VALUE(RIGHT(LEFT('Anterior-TXT'!A2874,75),23)),"")</f>
        <v/>
      </c>
      <c r="D2853" s="11" t="str">
        <f>IF('Anterior-TXT'!A2874&lt;&gt;"",RIGHT(LEFT('Anterior-TXT'!A2874,77),1),"")</f>
        <v/>
      </c>
      <c r="E2853" s="13" t="str">
        <f>IF('Anterior-TXT'!A2874&lt;&gt;"",IF(MOD(VALUE(LEFT(A2853,1)),2)=1,IF(D2853="D",C2853,-C2853),IF(D2853="C",C2853,-C2853)),"")</f>
        <v/>
      </c>
    </row>
    <row r="2854" spans="1:5" x14ac:dyDescent="0.2">
      <c r="A2854" s="11" t="str">
        <f>IF('Anterior-TXT'!A2875&lt;&gt;"",LEFT('Anterior-TXT'!A2875,15),"")</f>
        <v/>
      </c>
      <c r="B2854" s="11" t="str">
        <f>IF('Anterior-TXT'!A2875&lt;&gt;"",RIGHT(LEFT('Anterior-TXT'!A2875,51),34),"")</f>
        <v/>
      </c>
      <c r="C2854" s="12" t="str">
        <f>IF('Anterior-TXT'!A2875&lt;&gt;"",VALUE(RIGHT(LEFT('Anterior-TXT'!A2875,75),23)),"")</f>
        <v/>
      </c>
      <c r="D2854" s="11" t="str">
        <f>IF('Anterior-TXT'!A2875&lt;&gt;"",RIGHT(LEFT('Anterior-TXT'!A2875,77),1),"")</f>
        <v/>
      </c>
      <c r="E2854" s="13" t="str">
        <f>IF('Anterior-TXT'!A2875&lt;&gt;"",IF(MOD(VALUE(LEFT(A2854,1)),2)=1,IF(D2854="D",C2854,-C2854),IF(D2854="C",C2854,-C2854)),"")</f>
        <v/>
      </c>
    </row>
    <row r="2855" spans="1:5" x14ac:dyDescent="0.2">
      <c r="A2855" s="11" t="str">
        <f>IF('Anterior-TXT'!A2876&lt;&gt;"",LEFT('Anterior-TXT'!A2876,15),"")</f>
        <v/>
      </c>
      <c r="B2855" s="11" t="str">
        <f>IF('Anterior-TXT'!A2876&lt;&gt;"",RIGHT(LEFT('Anterior-TXT'!A2876,51),34),"")</f>
        <v/>
      </c>
      <c r="C2855" s="12" t="str">
        <f>IF('Anterior-TXT'!A2876&lt;&gt;"",VALUE(RIGHT(LEFT('Anterior-TXT'!A2876,75),23)),"")</f>
        <v/>
      </c>
      <c r="D2855" s="11" t="str">
        <f>IF('Anterior-TXT'!A2876&lt;&gt;"",RIGHT(LEFT('Anterior-TXT'!A2876,77),1),"")</f>
        <v/>
      </c>
      <c r="E2855" s="13" t="str">
        <f>IF('Anterior-TXT'!A2876&lt;&gt;"",IF(MOD(VALUE(LEFT(A2855,1)),2)=1,IF(D2855="D",C2855,-C2855),IF(D2855="C",C2855,-C2855)),"")</f>
        <v/>
      </c>
    </row>
    <row r="2856" spans="1:5" x14ac:dyDescent="0.2">
      <c r="A2856" s="11" t="str">
        <f>IF('Anterior-TXT'!A2877&lt;&gt;"",LEFT('Anterior-TXT'!A2877,15),"")</f>
        <v/>
      </c>
      <c r="B2856" s="11" t="str">
        <f>IF('Anterior-TXT'!A2877&lt;&gt;"",RIGHT(LEFT('Anterior-TXT'!A2877,51),34),"")</f>
        <v/>
      </c>
      <c r="C2856" s="12" t="str">
        <f>IF('Anterior-TXT'!A2877&lt;&gt;"",VALUE(RIGHT(LEFT('Anterior-TXT'!A2877,75),23)),"")</f>
        <v/>
      </c>
      <c r="D2856" s="11" t="str">
        <f>IF('Anterior-TXT'!A2877&lt;&gt;"",RIGHT(LEFT('Anterior-TXT'!A2877,77),1),"")</f>
        <v/>
      </c>
      <c r="E2856" s="13" t="str">
        <f>IF('Anterior-TXT'!A2877&lt;&gt;"",IF(MOD(VALUE(LEFT(A2856,1)),2)=1,IF(D2856="D",C2856,-C2856),IF(D2856="C",C2856,-C2856)),"")</f>
        <v/>
      </c>
    </row>
    <row r="2857" spans="1:5" x14ac:dyDescent="0.2">
      <c r="A2857" s="11" t="str">
        <f>IF('Anterior-TXT'!A2878&lt;&gt;"",LEFT('Anterior-TXT'!A2878,15),"")</f>
        <v/>
      </c>
      <c r="B2857" s="11" t="str">
        <f>IF('Anterior-TXT'!A2878&lt;&gt;"",RIGHT(LEFT('Anterior-TXT'!A2878,51),34),"")</f>
        <v/>
      </c>
      <c r="C2857" s="12" t="str">
        <f>IF('Anterior-TXT'!A2878&lt;&gt;"",VALUE(RIGHT(LEFT('Anterior-TXT'!A2878,75),23)),"")</f>
        <v/>
      </c>
      <c r="D2857" s="11" t="str">
        <f>IF('Anterior-TXT'!A2878&lt;&gt;"",RIGHT(LEFT('Anterior-TXT'!A2878,77),1),"")</f>
        <v/>
      </c>
      <c r="E2857" s="13" t="str">
        <f>IF('Anterior-TXT'!A2878&lt;&gt;"",IF(MOD(VALUE(LEFT(A2857,1)),2)=1,IF(D2857="D",C2857,-C2857),IF(D2857="C",C2857,-C2857)),"")</f>
        <v/>
      </c>
    </row>
    <row r="2858" spans="1:5" x14ac:dyDescent="0.2">
      <c r="A2858" s="11" t="str">
        <f>IF('Anterior-TXT'!A2879&lt;&gt;"",LEFT('Anterior-TXT'!A2879,15),"")</f>
        <v/>
      </c>
      <c r="B2858" s="11" t="str">
        <f>IF('Anterior-TXT'!A2879&lt;&gt;"",RIGHT(LEFT('Anterior-TXT'!A2879,51),34),"")</f>
        <v/>
      </c>
      <c r="C2858" s="12" t="str">
        <f>IF('Anterior-TXT'!A2879&lt;&gt;"",VALUE(RIGHT(LEFT('Anterior-TXT'!A2879,75),23)),"")</f>
        <v/>
      </c>
      <c r="D2858" s="11" t="str">
        <f>IF('Anterior-TXT'!A2879&lt;&gt;"",RIGHT(LEFT('Anterior-TXT'!A2879,77),1),"")</f>
        <v/>
      </c>
      <c r="E2858" s="13" t="str">
        <f>IF('Anterior-TXT'!A2879&lt;&gt;"",IF(MOD(VALUE(LEFT(A2858,1)),2)=1,IF(D2858="D",C2858,-C2858),IF(D2858="C",C2858,-C2858)),"")</f>
        <v/>
      </c>
    </row>
    <row r="2859" spans="1:5" x14ac:dyDescent="0.2">
      <c r="A2859" s="11" t="str">
        <f>IF('Anterior-TXT'!A2880&lt;&gt;"",LEFT('Anterior-TXT'!A2880,15),"")</f>
        <v/>
      </c>
      <c r="B2859" s="11" t="str">
        <f>IF('Anterior-TXT'!A2880&lt;&gt;"",RIGHT(LEFT('Anterior-TXT'!A2880,51),34),"")</f>
        <v/>
      </c>
      <c r="C2859" s="12" t="str">
        <f>IF('Anterior-TXT'!A2880&lt;&gt;"",VALUE(RIGHT(LEFT('Anterior-TXT'!A2880,75),23)),"")</f>
        <v/>
      </c>
      <c r="D2859" s="11" t="str">
        <f>IF('Anterior-TXT'!A2880&lt;&gt;"",RIGHT(LEFT('Anterior-TXT'!A2880,77),1),"")</f>
        <v/>
      </c>
      <c r="E2859" s="13" t="str">
        <f>IF('Anterior-TXT'!A2880&lt;&gt;"",IF(MOD(VALUE(LEFT(A2859,1)),2)=1,IF(D2859="D",C2859,-C2859),IF(D2859="C",C2859,-C2859)),"")</f>
        <v/>
      </c>
    </row>
    <row r="2860" spans="1:5" x14ac:dyDescent="0.2">
      <c r="A2860" s="11" t="str">
        <f>IF('Anterior-TXT'!A2881&lt;&gt;"",LEFT('Anterior-TXT'!A2881,15),"")</f>
        <v/>
      </c>
      <c r="B2860" s="11" t="str">
        <f>IF('Anterior-TXT'!A2881&lt;&gt;"",RIGHT(LEFT('Anterior-TXT'!A2881,51),34),"")</f>
        <v/>
      </c>
      <c r="C2860" s="12" t="str">
        <f>IF('Anterior-TXT'!A2881&lt;&gt;"",VALUE(RIGHT(LEFT('Anterior-TXT'!A2881,75),23)),"")</f>
        <v/>
      </c>
      <c r="D2860" s="11" t="str">
        <f>IF('Anterior-TXT'!A2881&lt;&gt;"",RIGHT(LEFT('Anterior-TXT'!A2881,77),1),"")</f>
        <v/>
      </c>
      <c r="E2860" s="13" t="str">
        <f>IF('Anterior-TXT'!A2881&lt;&gt;"",IF(MOD(VALUE(LEFT(A2860,1)),2)=1,IF(D2860="D",C2860,-C2860),IF(D2860="C",C2860,-C2860)),"")</f>
        <v/>
      </c>
    </row>
    <row r="2861" spans="1:5" x14ac:dyDescent="0.2">
      <c r="A2861" s="11" t="str">
        <f>IF('Anterior-TXT'!A2882&lt;&gt;"",LEFT('Anterior-TXT'!A2882,15),"")</f>
        <v/>
      </c>
      <c r="B2861" s="11" t="str">
        <f>IF('Anterior-TXT'!A2882&lt;&gt;"",RIGHT(LEFT('Anterior-TXT'!A2882,51),34),"")</f>
        <v/>
      </c>
      <c r="C2861" s="12" t="str">
        <f>IF('Anterior-TXT'!A2882&lt;&gt;"",VALUE(RIGHT(LEFT('Anterior-TXT'!A2882,75),23)),"")</f>
        <v/>
      </c>
      <c r="D2861" s="11" t="str">
        <f>IF('Anterior-TXT'!A2882&lt;&gt;"",RIGHT(LEFT('Anterior-TXT'!A2882,77),1),"")</f>
        <v/>
      </c>
      <c r="E2861" s="13" t="str">
        <f>IF('Anterior-TXT'!A2882&lt;&gt;"",IF(MOD(VALUE(LEFT(A2861,1)),2)=1,IF(D2861="D",C2861,-C2861),IF(D2861="C",C2861,-C2861)),"")</f>
        <v/>
      </c>
    </row>
    <row r="2862" spans="1:5" x14ac:dyDescent="0.2">
      <c r="A2862" s="11" t="str">
        <f>IF('Anterior-TXT'!A2883&lt;&gt;"",LEFT('Anterior-TXT'!A2883,15),"")</f>
        <v/>
      </c>
      <c r="B2862" s="11" t="str">
        <f>IF('Anterior-TXT'!A2883&lt;&gt;"",RIGHT(LEFT('Anterior-TXT'!A2883,51),34),"")</f>
        <v/>
      </c>
      <c r="C2862" s="12" t="str">
        <f>IF('Anterior-TXT'!A2883&lt;&gt;"",VALUE(RIGHT(LEFT('Anterior-TXT'!A2883,75),23)),"")</f>
        <v/>
      </c>
      <c r="D2862" s="11" t="str">
        <f>IF('Anterior-TXT'!A2883&lt;&gt;"",RIGHT(LEFT('Anterior-TXT'!A2883,77),1),"")</f>
        <v/>
      </c>
      <c r="E2862" s="13" t="str">
        <f>IF('Anterior-TXT'!A2883&lt;&gt;"",IF(MOD(VALUE(LEFT(A2862,1)),2)=1,IF(D2862="D",C2862,-C2862),IF(D2862="C",C2862,-C2862)),"")</f>
        <v/>
      </c>
    </row>
    <row r="2863" spans="1:5" x14ac:dyDescent="0.2">
      <c r="A2863" s="11" t="str">
        <f>IF('Anterior-TXT'!A2884&lt;&gt;"",LEFT('Anterior-TXT'!A2884,15),"")</f>
        <v/>
      </c>
      <c r="B2863" s="11" t="str">
        <f>IF('Anterior-TXT'!A2884&lt;&gt;"",RIGHT(LEFT('Anterior-TXT'!A2884,51),34),"")</f>
        <v/>
      </c>
      <c r="C2863" s="12" t="str">
        <f>IF('Anterior-TXT'!A2884&lt;&gt;"",VALUE(RIGHT(LEFT('Anterior-TXT'!A2884,75),23)),"")</f>
        <v/>
      </c>
      <c r="D2863" s="11" t="str">
        <f>IF('Anterior-TXT'!A2884&lt;&gt;"",RIGHT(LEFT('Anterior-TXT'!A2884,77),1),"")</f>
        <v/>
      </c>
      <c r="E2863" s="13" t="str">
        <f>IF('Anterior-TXT'!A2884&lt;&gt;"",IF(MOD(VALUE(LEFT(A2863,1)),2)=1,IF(D2863="D",C2863,-C2863),IF(D2863="C",C2863,-C2863)),"")</f>
        <v/>
      </c>
    </row>
    <row r="2864" spans="1:5" x14ac:dyDescent="0.2">
      <c r="A2864" s="11" t="str">
        <f>IF('Anterior-TXT'!A2885&lt;&gt;"",LEFT('Anterior-TXT'!A2885,15),"")</f>
        <v/>
      </c>
      <c r="B2864" s="11" t="str">
        <f>IF('Anterior-TXT'!A2885&lt;&gt;"",RIGHT(LEFT('Anterior-TXT'!A2885,51),34),"")</f>
        <v/>
      </c>
      <c r="C2864" s="12" t="str">
        <f>IF('Anterior-TXT'!A2885&lt;&gt;"",VALUE(RIGHT(LEFT('Anterior-TXT'!A2885,75),23)),"")</f>
        <v/>
      </c>
      <c r="D2864" s="11" t="str">
        <f>IF('Anterior-TXT'!A2885&lt;&gt;"",RIGHT(LEFT('Anterior-TXT'!A2885,77),1),"")</f>
        <v/>
      </c>
      <c r="E2864" s="13" t="str">
        <f>IF('Anterior-TXT'!A2885&lt;&gt;"",IF(MOD(VALUE(LEFT(A2864,1)),2)=1,IF(D2864="D",C2864,-C2864),IF(D2864="C",C2864,-C2864)),"")</f>
        <v/>
      </c>
    </row>
    <row r="2865" spans="1:5" x14ac:dyDescent="0.2">
      <c r="A2865" s="11" t="str">
        <f>IF('Anterior-TXT'!A2886&lt;&gt;"",LEFT('Anterior-TXT'!A2886,15),"")</f>
        <v/>
      </c>
      <c r="B2865" s="11" t="str">
        <f>IF('Anterior-TXT'!A2886&lt;&gt;"",RIGHT(LEFT('Anterior-TXT'!A2886,51),34),"")</f>
        <v/>
      </c>
      <c r="C2865" s="12" t="str">
        <f>IF('Anterior-TXT'!A2886&lt;&gt;"",VALUE(RIGHT(LEFT('Anterior-TXT'!A2886,75),23)),"")</f>
        <v/>
      </c>
      <c r="D2865" s="11" t="str">
        <f>IF('Anterior-TXT'!A2886&lt;&gt;"",RIGHT(LEFT('Anterior-TXT'!A2886,77),1),"")</f>
        <v/>
      </c>
      <c r="E2865" s="13" t="str">
        <f>IF('Anterior-TXT'!A2886&lt;&gt;"",IF(MOD(VALUE(LEFT(A2865,1)),2)=1,IF(D2865="D",C2865,-C2865),IF(D2865="C",C2865,-C2865)),"")</f>
        <v/>
      </c>
    </row>
    <row r="2866" spans="1:5" x14ac:dyDescent="0.2">
      <c r="A2866" s="11" t="str">
        <f>IF('Anterior-TXT'!A2887&lt;&gt;"",LEFT('Anterior-TXT'!A2887,15),"")</f>
        <v/>
      </c>
      <c r="B2866" s="11" t="str">
        <f>IF('Anterior-TXT'!A2887&lt;&gt;"",RIGHT(LEFT('Anterior-TXT'!A2887,51),34),"")</f>
        <v/>
      </c>
      <c r="C2866" s="12" t="str">
        <f>IF('Anterior-TXT'!A2887&lt;&gt;"",VALUE(RIGHT(LEFT('Anterior-TXT'!A2887,75),23)),"")</f>
        <v/>
      </c>
      <c r="D2866" s="11" t="str">
        <f>IF('Anterior-TXT'!A2887&lt;&gt;"",RIGHT(LEFT('Anterior-TXT'!A2887,77),1),"")</f>
        <v/>
      </c>
      <c r="E2866" s="13" t="str">
        <f>IF('Anterior-TXT'!A2887&lt;&gt;"",IF(MOD(VALUE(LEFT(A2866,1)),2)=1,IF(D2866="D",C2866,-C2866),IF(D2866="C",C2866,-C2866)),"")</f>
        <v/>
      </c>
    </row>
    <row r="2867" spans="1:5" x14ac:dyDescent="0.2">
      <c r="A2867" s="11" t="str">
        <f>IF('Anterior-TXT'!A2888&lt;&gt;"",LEFT('Anterior-TXT'!A2888,15),"")</f>
        <v/>
      </c>
      <c r="B2867" s="11" t="str">
        <f>IF('Anterior-TXT'!A2888&lt;&gt;"",RIGHT(LEFT('Anterior-TXT'!A2888,51),34),"")</f>
        <v/>
      </c>
      <c r="C2867" s="12" t="str">
        <f>IF('Anterior-TXT'!A2888&lt;&gt;"",VALUE(RIGHT(LEFT('Anterior-TXT'!A2888,75),23)),"")</f>
        <v/>
      </c>
      <c r="D2867" s="11" t="str">
        <f>IF('Anterior-TXT'!A2888&lt;&gt;"",RIGHT(LEFT('Anterior-TXT'!A2888,77),1),"")</f>
        <v/>
      </c>
      <c r="E2867" s="13" t="str">
        <f>IF('Anterior-TXT'!A2888&lt;&gt;"",IF(MOD(VALUE(LEFT(A2867,1)),2)=1,IF(D2867="D",C2867,-C2867),IF(D2867="C",C2867,-C2867)),"")</f>
        <v/>
      </c>
    </row>
    <row r="2868" spans="1:5" x14ac:dyDescent="0.2">
      <c r="A2868" s="11" t="str">
        <f>IF('Anterior-TXT'!A2889&lt;&gt;"",LEFT('Anterior-TXT'!A2889,15),"")</f>
        <v/>
      </c>
      <c r="B2868" s="11" t="str">
        <f>IF('Anterior-TXT'!A2889&lt;&gt;"",RIGHT(LEFT('Anterior-TXT'!A2889,51),34),"")</f>
        <v/>
      </c>
      <c r="C2868" s="12" t="str">
        <f>IF('Anterior-TXT'!A2889&lt;&gt;"",VALUE(RIGHT(LEFT('Anterior-TXT'!A2889,75),23)),"")</f>
        <v/>
      </c>
      <c r="D2868" s="11" t="str">
        <f>IF('Anterior-TXT'!A2889&lt;&gt;"",RIGHT(LEFT('Anterior-TXT'!A2889,77),1),"")</f>
        <v/>
      </c>
      <c r="E2868" s="13" t="str">
        <f>IF('Anterior-TXT'!A2889&lt;&gt;"",IF(MOD(VALUE(LEFT(A2868,1)),2)=1,IF(D2868="D",C2868,-C2868),IF(D2868="C",C2868,-C2868)),"")</f>
        <v/>
      </c>
    </row>
    <row r="2869" spans="1:5" x14ac:dyDescent="0.2">
      <c r="A2869" s="11" t="str">
        <f>IF('Anterior-TXT'!A2890&lt;&gt;"",LEFT('Anterior-TXT'!A2890,15),"")</f>
        <v/>
      </c>
      <c r="B2869" s="11" t="str">
        <f>IF('Anterior-TXT'!A2890&lt;&gt;"",RIGHT(LEFT('Anterior-TXT'!A2890,51),34),"")</f>
        <v/>
      </c>
      <c r="C2869" s="12" t="str">
        <f>IF('Anterior-TXT'!A2890&lt;&gt;"",VALUE(RIGHT(LEFT('Anterior-TXT'!A2890,75),23)),"")</f>
        <v/>
      </c>
      <c r="D2869" s="11" t="str">
        <f>IF('Anterior-TXT'!A2890&lt;&gt;"",RIGHT(LEFT('Anterior-TXT'!A2890,77),1),"")</f>
        <v/>
      </c>
      <c r="E2869" s="13" t="str">
        <f>IF('Anterior-TXT'!A2890&lt;&gt;"",IF(MOD(VALUE(LEFT(A2869,1)),2)=1,IF(D2869="D",C2869,-C2869),IF(D2869="C",C2869,-C2869)),"")</f>
        <v/>
      </c>
    </row>
    <row r="2870" spans="1:5" x14ac:dyDescent="0.2">
      <c r="A2870" s="11" t="str">
        <f>IF('Anterior-TXT'!A2891&lt;&gt;"",LEFT('Anterior-TXT'!A2891,15),"")</f>
        <v/>
      </c>
      <c r="B2870" s="11" t="str">
        <f>IF('Anterior-TXT'!A2891&lt;&gt;"",RIGHT(LEFT('Anterior-TXT'!A2891,51),34),"")</f>
        <v/>
      </c>
      <c r="C2870" s="12" t="str">
        <f>IF('Anterior-TXT'!A2891&lt;&gt;"",VALUE(RIGHT(LEFT('Anterior-TXT'!A2891,75),23)),"")</f>
        <v/>
      </c>
      <c r="D2870" s="11" t="str">
        <f>IF('Anterior-TXT'!A2891&lt;&gt;"",RIGHT(LEFT('Anterior-TXT'!A2891,77),1),"")</f>
        <v/>
      </c>
      <c r="E2870" s="13" t="str">
        <f>IF('Anterior-TXT'!A2891&lt;&gt;"",IF(MOD(VALUE(LEFT(A2870,1)),2)=1,IF(D2870="D",C2870,-C2870),IF(D2870="C",C2870,-C2870)),"")</f>
        <v/>
      </c>
    </row>
    <row r="2871" spans="1:5" x14ac:dyDescent="0.2">
      <c r="A2871" s="11" t="str">
        <f>IF('Anterior-TXT'!A2892&lt;&gt;"",LEFT('Anterior-TXT'!A2892,15),"")</f>
        <v/>
      </c>
      <c r="B2871" s="11" t="str">
        <f>IF('Anterior-TXT'!A2892&lt;&gt;"",RIGHT(LEFT('Anterior-TXT'!A2892,51),34),"")</f>
        <v/>
      </c>
      <c r="C2871" s="12" t="str">
        <f>IF('Anterior-TXT'!A2892&lt;&gt;"",VALUE(RIGHT(LEFT('Anterior-TXT'!A2892,75),23)),"")</f>
        <v/>
      </c>
      <c r="D2871" s="11" t="str">
        <f>IF('Anterior-TXT'!A2892&lt;&gt;"",RIGHT(LEFT('Anterior-TXT'!A2892,77),1),"")</f>
        <v/>
      </c>
      <c r="E2871" s="13" t="str">
        <f>IF('Anterior-TXT'!A2892&lt;&gt;"",IF(MOD(VALUE(LEFT(A2871,1)),2)=1,IF(D2871="D",C2871,-C2871),IF(D2871="C",C2871,-C2871)),"")</f>
        <v/>
      </c>
    </row>
    <row r="2872" spans="1:5" x14ac:dyDescent="0.2">
      <c r="A2872" s="11" t="str">
        <f>IF('Anterior-TXT'!A2893&lt;&gt;"",LEFT('Anterior-TXT'!A2893,15),"")</f>
        <v/>
      </c>
      <c r="B2872" s="11" t="str">
        <f>IF('Anterior-TXT'!A2893&lt;&gt;"",RIGHT(LEFT('Anterior-TXT'!A2893,51),34),"")</f>
        <v/>
      </c>
      <c r="C2872" s="12" t="str">
        <f>IF('Anterior-TXT'!A2893&lt;&gt;"",VALUE(RIGHT(LEFT('Anterior-TXT'!A2893,75),23)),"")</f>
        <v/>
      </c>
      <c r="D2872" s="11" t="str">
        <f>IF('Anterior-TXT'!A2893&lt;&gt;"",RIGHT(LEFT('Anterior-TXT'!A2893,77),1),"")</f>
        <v/>
      </c>
      <c r="E2872" s="13" t="str">
        <f>IF('Anterior-TXT'!A2893&lt;&gt;"",IF(MOD(VALUE(LEFT(A2872,1)),2)=1,IF(D2872="D",C2872,-C2872),IF(D2872="C",C2872,-C2872)),"")</f>
        <v/>
      </c>
    </row>
    <row r="2873" spans="1:5" x14ac:dyDescent="0.2">
      <c r="A2873" s="11" t="str">
        <f>IF('Anterior-TXT'!A2894&lt;&gt;"",LEFT('Anterior-TXT'!A2894,15),"")</f>
        <v/>
      </c>
      <c r="B2873" s="11" t="str">
        <f>IF('Anterior-TXT'!A2894&lt;&gt;"",RIGHT(LEFT('Anterior-TXT'!A2894,51),34),"")</f>
        <v/>
      </c>
      <c r="C2873" s="12" t="str">
        <f>IF('Anterior-TXT'!A2894&lt;&gt;"",VALUE(RIGHT(LEFT('Anterior-TXT'!A2894,75),23)),"")</f>
        <v/>
      </c>
      <c r="D2873" s="11" t="str">
        <f>IF('Anterior-TXT'!A2894&lt;&gt;"",RIGHT(LEFT('Anterior-TXT'!A2894,77),1),"")</f>
        <v/>
      </c>
      <c r="E2873" s="13" t="str">
        <f>IF('Anterior-TXT'!A2894&lt;&gt;"",IF(MOD(VALUE(LEFT(A2873,1)),2)=1,IF(D2873="D",C2873,-C2873),IF(D2873="C",C2873,-C2873)),"")</f>
        <v/>
      </c>
    </row>
    <row r="2874" spans="1:5" x14ac:dyDescent="0.2">
      <c r="A2874" s="11" t="str">
        <f>IF('Anterior-TXT'!A2895&lt;&gt;"",LEFT('Anterior-TXT'!A2895,15),"")</f>
        <v/>
      </c>
      <c r="B2874" s="11" t="str">
        <f>IF('Anterior-TXT'!A2895&lt;&gt;"",RIGHT(LEFT('Anterior-TXT'!A2895,51),34),"")</f>
        <v/>
      </c>
      <c r="C2874" s="12" t="str">
        <f>IF('Anterior-TXT'!A2895&lt;&gt;"",VALUE(RIGHT(LEFT('Anterior-TXT'!A2895,75),23)),"")</f>
        <v/>
      </c>
      <c r="D2874" s="11" t="str">
        <f>IF('Anterior-TXT'!A2895&lt;&gt;"",RIGHT(LEFT('Anterior-TXT'!A2895,77),1),"")</f>
        <v/>
      </c>
      <c r="E2874" s="13" t="str">
        <f>IF('Anterior-TXT'!A2895&lt;&gt;"",IF(MOD(VALUE(LEFT(A2874,1)),2)=1,IF(D2874="D",C2874,-C2874),IF(D2874="C",C2874,-C2874)),"")</f>
        <v/>
      </c>
    </row>
    <row r="2875" spans="1:5" x14ac:dyDescent="0.2">
      <c r="A2875" s="11" t="str">
        <f>IF('Anterior-TXT'!A2896&lt;&gt;"",LEFT('Anterior-TXT'!A2896,15),"")</f>
        <v/>
      </c>
      <c r="B2875" s="11" t="str">
        <f>IF('Anterior-TXT'!A2896&lt;&gt;"",RIGHT(LEFT('Anterior-TXT'!A2896,51),34),"")</f>
        <v/>
      </c>
      <c r="C2875" s="12" t="str">
        <f>IF('Anterior-TXT'!A2896&lt;&gt;"",VALUE(RIGHT(LEFT('Anterior-TXT'!A2896,75),23)),"")</f>
        <v/>
      </c>
      <c r="D2875" s="11" t="str">
        <f>IF('Anterior-TXT'!A2896&lt;&gt;"",RIGHT(LEFT('Anterior-TXT'!A2896,77),1),"")</f>
        <v/>
      </c>
      <c r="E2875" s="13" t="str">
        <f>IF('Anterior-TXT'!A2896&lt;&gt;"",IF(MOD(VALUE(LEFT(A2875,1)),2)=1,IF(D2875="D",C2875,-C2875),IF(D2875="C",C2875,-C2875)),"")</f>
        <v/>
      </c>
    </row>
    <row r="2876" spans="1:5" x14ac:dyDescent="0.2">
      <c r="A2876" s="11" t="str">
        <f>IF('Anterior-TXT'!A2897&lt;&gt;"",LEFT('Anterior-TXT'!A2897,15),"")</f>
        <v/>
      </c>
      <c r="B2876" s="11" t="str">
        <f>IF('Anterior-TXT'!A2897&lt;&gt;"",RIGHT(LEFT('Anterior-TXT'!A2897,51),34),"")</f>
        <v/>
      </c>
      <c r="C2876" s="12" t="str">
        <f>IF('Anterior-TXT'!A2897&lt;&gt;"",VALUE(RIGHT(LEFT('Anterior-TXT'!A2897,75),23)),"")</f>
        <v/>
      </c>
      <c r="D2876" s="11" t="str">
        <f>IF('Anterior-TXT'!A2897&lt;&gt;"",RIGHT(LEFT('Anterior-TXT'!A2897,77),1),"")</f>
        <v/>
      </c>
      <c r="E2876" s="13" t="str">
        <f>IF('Anterior-TXT'!A2897&lt;&gt;"",IF(MOD(VALUE(LEFT(A2876,1)),2)=1,IF(D2876="D",C2876,-C2876),IF(D2876="C",C2876,-C2876)),"")</f>
        <v/>
      </c>
    </row>
    <row r="2877" spans="1:5" x14ac:dyDescent="0.2">
      <c r="A2877" s="11" t="str">
        <f>IF('Anterior-TXT'!A2898&lt;&gt;"",LEFT('Anterior-TXT'!A2898,15),"")</f>
        <v/>
      </c>
      <c r="B2877" s="11" t="str">
        <f>IF('Anterior-TXT'!A2898&lt;&gt;"",RIGHT(LEFT('Anterior-TXT'!A2898,51),34),"")</f>
        <v/>
      </c>
      <c r="C2877" s="12" t="str">
        <f>IF('Anterior-TXT'!A2898&lt;&gt;"",VALUE(RIGHT(LEFT('Anterior-TXT'!A2898,75),23)),"")</f>
        <v/>
      </c>
      <c r="D2877" s="11" t="str">
        <f>IF('Anterior-TXT'!A2898&lt;&gt;"",RIGHT(LEFT('Anterior-TXT'!A2898,77),1),"")</f>
        <v/>
      </c>
      <c r="E2877" s="13" t="str">
        <f>IF('Anterior-TXT'!A2898&lt;&gt;"",IF(MOD(VALUE(LEFT(A2877,1)),2)=1,IF(D2877="D",C2877,-C2877),IF(D2877="C",C2877,-C2877)),"")</f>
        <v/>
      </c>
    </row>
    <row r="2878" spans="1:5" x14ac:dyDescent="0.2">
      <c r="A2878" s="11" t="str">
        <f>IF('Anterior-TXT'!A2899&lt;&gt;"",LEFT('Anterior-TXT'!A2899,15),"")</f>
        <v/>
      </c>
      <c r="B2878" s="11" t="str">
        <f>IF('Anterior-TXT'!A2899&lt;&gt;"",RIGHT(LEFT('Anterior-TXT'!A2899,51),34),"")</f>
        <v/>
      </c>
      <c r="C2878" s="12" t="str">
        <f>IF('Anterior-TXT'!A2899&lt;&gt;"",VALUE(RIGHT(LEFT('Anterior-TXT'!A2899,75),23)),"")</f>
        <v/>
      </c>
      <c r="D2878" s="11" t="str">
        <f>IF('Anterior-TXT'!A2899&lt;&gt;"",RIGHT(LEFT('Anterior-TXT'!A2899,77),1),"")</f>
        <v/>
      </c>
      <c r="E2878" s="13" t="str">
        <f>IF('Anterior-TXT'!A2899&lt;&gt;"",IF(MOD(VALUE(LEFT(A2878,1)),2)=1,IF(D2878="D",C2878,-C2878),IF(D2878="C",C2878,-C2878)),"")</f>
        <v/>
      </c>
    </row>
    <row r="2879" spans="1:5" x14ac:dyDescent="0.2">
      <c r="A2879" s="11" t="str">
        <f>IF('Anterior-TXT'!A2900&lt;&gt;"",LEFT('Anterior-TXT'!A2900,15),"")</f>
        <v/>
      </c>
      <c r="B2879" s="11" t="str">
        <f>IF('Anterior-TXT'!A2900&lt;&gt;"",RIGHT(LEFT('Anterior-TXT'!A2900,51),34),"")</f>
        <v/>
      </c>
      <c r="C2879" s="12" t="str">
        <f>IF('Anterior-TXT'!A2900&lt;&gt;"",VALUE(RIGHT(LEFT('Anterior-TXT'!A2900,75),23)),"")</f>
        <v/>
      </c>
      <c r="D2879" s="11" t="str">
        <f>IF('Anterior-TXT'!A2900&lt;&gt;"",RIGHT(LEFT('Anterior-TXT'!A2900,77),1),"")</f>
        <v/>
      </c>
      <c r="E2879" s="13" t="str">
        <f>IF('Anterior-TXT'!A2900&lt;&gt;"",IF(MOD(VALUE(LEFT(A2879,1)),2)=1,IF(D2879="D",C2879,-C2879),IF(D2879="C",C2879,-C2879)),"")</f>
        <v/>
      </c>
    </row>
    <row r="2880" spans="1:5" x14ac:dyDescent="0.2">
      <c r="A2880" s="11" t="str">
        <f>IF('Anterior-TXT'!A2901&lt;&gt;"",LEFT('Anterior-TXT'!A2901,15),"")</f>
        <v/>
      </c>
      <c r="B2880" s="11" t="str">
        <f>IF('Anterior-TXT'!A2901&lt;&gt;"",RIGHT(LEFT('Anterior-TXT'!A2901,51),34),"")</f>
        <v/>
      </c>
      <c r="C2880" s="12" t="str">
        <f>IF('Anterior-TXT'!A2901&lt;&gt;"",VALUE(RIGHT(LEFT('Anterior-TXT'!A2901,75),23)),"")</f>
        <v/>
      </c>
      <c r="D2880" s="11" t="str">
        <f>IF('Anterior-TXT'!A2901&lt;&gt;"",RIGHT(LEFT('Anterior-TXT'!A2901,77),1),"")</f>
        <v/>
      </c>
      <c r="E2880" s="13" t="str">
        <f>IF('Anterior-TXT'!A2901&lt;&gt;"",IF(MOD(VALUE(LEFT(A2880,1)),2)=1,IF(D2880="D",C2880,-C2880),IF(D2880="C",C2880,-C2880)),"")</f>
        <v/>
      </c>
    </row>
    <row r="2881" spans="1:5" x14ac:dyDescent="0.2">
      <c r="A2881" s="11" t="str">
        <f>IF('Anterior-TXT'!A2902&lt;&gt;"",LEFT('Anterior-TXT'!A2902,15),"")</f>
        <v/>
      </c>
      <c r="B2881" s="11" t="str">
        <f>IF('Anterior-TXT'!A2902&lt;&gt;"",RIGHT(LEFT('Anterior-TXT'!A2902,51),34),"")</f>
        <v/>
      </c>
      <c r="C2881" s="12" t="str">
        <f>IF('Anterior-TXT'!A2902&lt;&gt;"",VALUE(RIGHT(LEFT('Anterior-TXT'!A2902,75),23)),"")</f>
        <v/>
      </c>
      <c r="D2881" s="11" t="str">
        <f>IF('Anterior-TXT'!A2902&lt;&gt;"",RIGHT(LEFT('Anterior-TXT'!A2902,77),1),"")</f>
        <v/>
      </c>
      <c r="E2881" s="13" t="str">
        <f>IF('Anterior-TXT'!A2902&lt;&gt;"",IF(MOD(VALUE(LEFT(A2881,1)),2)=1,IF(D2881="D",C2881,-C2881),IF(D2881="C",C2881,-C2881)),"")</f>
        <v/>
      </c>
    </row>
    <row r="2882" spans="1:5" x14ac:dyDescent="0.2">
      <c r="A2882" s="11" t="str">
        <f>IF('Anterior-TXT'!A2903&lt;&gt;"",LEFT('Anterior-TXT'!A2903,15),"")</f>
        <v/>
      </c>
      <c r="B2882" s="11" t="str">
        <f>IF('Anterior-TXT'!A2903&lt;&gt;"",RIGHT(LEFT('Anterior-TXT'!A2903,51),34),"")</f>
        <v/>
      </c>
      <c r="C2882" s="12" t="str">
        <f>IF('Anterior-TXT'!A2903&lt;&gt;"",VALUE(RIGHT(LEFT('Anterior-TXT'!A2903,75),23)),"")</f>
        <v/>
      </c>
      <c r="D2882" s="11" t="str">
        <f>IF('Anterior-TXT'!A2903&lt;&gt;"",RIGHT(LEFT('Anterior-TXT'!A2903,77),1),"")</f>
        <v/>
      </c>
      <c r="E2882" s="13" t="str">
        <f>IF('Anterior-TXT'!A2903&lt;&gt;"",IF(MOD(VALUE(LEFT(A2882,1)),2)=1,IF(D2882="D",C2882,-C2882),IF(D2882="C",C2882,-C2882)),"")</f>
        <v/>
      </c>
    </row>
    <row r="2883" spans="1:5" x14ac:dyDescent="0.2">
      <c r="A2883" s="11" t="str">
        <f>IF('Anterior-TXT'!A2904&lt;&gt;"",LEFT('Anterior-TXT'!A2904,15),"")</f>
        <v/>
      </c>
      <c r="B2883" s="11" t="str">
        <f>IF('Anterior-TXT'!A2904&lt;&gt;"",RIGHT(LEFT('Anterior-TXT'!A2904,51),34),"")</f>
        <v/>
      </c>
      <c r="C2883" s="12" t="str">
        <f>IF('Anterior-TXT'!A2904&lt;&gt;"",VALUE(RIGHT(LEFT('Anterior-TXT'!A2904,75),23)),"")</f>
        <v/>
      </c>
      <c r="D2883" s="11" t="str">
        <f>IF('Anterior-TXT'!A2904&lt;&gt;"",RIGHT(LEFT('Anterior-TXT'!A2904,77),1),"")</f>
        <v/>
      </c>
      <c r="E2883" s="13" t="str">
        <f>IF('Anterior-TXT'!A2904&lt;&gt;"",IF(MOD(VALUE(LEFT(A2883,1)),2)=1,IF(D2883="D",C2883,-C2883),IF(D2883="C",C2883,-C2883)),"")</f>
        <v/>
      </c>
    </row>
    <row r="2884" spans="1:5" x14ac:dyDescent="0.2">
      <c r="A2884" s="11" t="str">
        <f>IF('Anterior-TXT'!A2905&lt;&gt;"",LEFT('Anterior-TXT'!A2905,15),"")</f>
        <v/>
      </c>
      <c r="B2884" s="11" t="str">
        <f>IF('Anterior-TXT'!A2905&lt;&gt;"",RIGHT(LEFT('Anterior-TXT'!A2905,51),34),"")</f>
        <v/>
      </c>
      <c r="C2884" s="12" t="str">
        <f>IF('Anterior-TXT'!A2905&lt;&gt;"",VALUE(RIGHT(LEFT('Anterior-TXT'!A2905,75),23)),"")</f>
        <v/>
      </c>
      <c r="D2884" s="11" t="str">
        <f>IF('Anterior-TXT'!A2905&lt;&gt;"",RIGHT(LEFT('Anterior-TXT'!A2905,77),1),"")</f>
        <v/>
      </c>
      <c r="E2884" s="13" t="str">
        <f>IF('Anterior-TXT'!A2905&lt;&gt;"",IF(MOD(VALUE(LEFT(A2884,1)),2)=1,IF(D2884="D",C2884,-C2884),IF(D2884="C",C2884,-C2884)),"")</f>
        <v/>
      </c>
    </row>
    <row r="2885" spans="1:5" x14ac:dyDescent="0.2">
      <c r="A2885" s="11" t="str">
        <f>IF('Anterior-TXT'!A2906&lt;&gt;"",LEFT('Anterior-TXT'!A2906,15),"")</f>
        <v/>
      </c>
      <c r="B2885" s="11" t="str">
        <f>IF('Anterior-TXT'!A2906&lt;&gt;"",RIGHT(LEFT('Anterior-TXT'!A2906,51),34),"")</f>
        <v/>
      </c>
      <c r="C2885" s="12" t="str">
        <f>IF('Anterior-TXT'!A2906&lt;&gt;"",VALUE(RIGHT(LEFT('Anterior-TXT'!A2906,75),23)),"")</f>
        <v/>
      </c>
      <c r="D2885" s="11" t="str">
        <f>IF('Anterior-TXT'!A2906&lt;&gt;"",RIGHT(LEFT('Anterior-TXT'!A2906,77),1),"")</f>
        <v/>
      </c>
      <c r="E2885" s="13" t="str">
        <f>IF('Anterior-TXT'!A2906&lt;&gt;"",IF(MOD(VALUE(LEFT(A2885,1)),2)=1,IF(D2885="D",C2885,-C2885),IF(D2885="C",C2885,-C2885)),"")</f>
        <v/>
      </c>
    </row>
    <row r="2886" spans="1:5" x14ac:dyDescent="0.2">
      <c r="A2886" s="11" t="str">
        <f>IF('Anterior-TXT'!A2907&lt;&gt;"",LEFT('Anterior-TXT'!A2907,15),"")</f>
        <v/>
      </c>
      <c r="B2886" s="11" t="str">
        <f>IF('Anterior-TXT'!A2907&lt;&gt;"",RIGHT(LEFT('Anterior-TXT'!A2907,51),34),"")</f>
        <v/>
      </c>
      <c r="C2886" s="12" t="str">
        <f>IF('Anterior-TXT'!A2907&lt;&gt;"",VALUE(RIGHT(LEFT('Anterior-TXT'!A2907,75),23)),"")</f>
        <v/>
      </c>
      <c r="D2886" s="11" t="str">
        <f>IF('Anterior-TXT'!A2907&lt;&gt;"",RIGHT(LEFT('Anterior-TXT'!A2907,77),1),"")</f>
        <v/>
      </c>
      <c r="E2886" s="13" t="str">
        <f>IF('Anterior-TXT'!A2907&lt;&gt;"",IF(MOD(VALUE(LEFT(A2886,1)),2)=1,IF(D2886="D",C2886,-C2886),IF(D2886="C",C2886,-C2886)),"")</f>
        <v/>
      </c>
    </row>
    <row r="2887" spans="1:5" x14ac:dyDescent="0.2">
      <c r="A2887" s="11" t="str">
        <f>IF('Anterior-TXT'!A2908&lt;&gt;"",LEFT('Anterior-TXT'!A2908,15),"")</f>
        <v/>
      </c>
      <c r="B2887" s="11" t="str">
        <f>IF('Anterior-TXT'!A2908&lt;&gt;"",RIGHT(LEFT('Anterior-TXT'!A2908,51),34),"")</f>
        <v/>
      </c>
      <c r="C2887" s="12" t="str">
        <f>IF('Anterior-TXT'!A2908&lt;&gt;"",VALUE(RIGHT(LEFT('Anterior-TXT'!A2908,75),23)),"")</f>
        <v/>
      </c>
      <c r="D2887" s="11" t="str">
        <f>IF('Anterior-TXT'!A2908&lt;&gt;"",RIGHT(LEFT('Anterior-TXT'!A2908,77),1),"")</f>
        <v/>
      </c>
      <c r="E2887" s="13" t="str">
        <f>IF('Anterior-TXT'!A2908&lt;&gt;"",IF(MOD(VALUE(LEFT(A2887,1)),2)=1,IF(D2887="D",C2887,-C2887),IF(D2887="C",C2887,-C2887)),"")</f>
        <v/>
      </c>
    </row>
    <row r="2888" spans="1:5" x14ac:dyDescent="0.2">
      <c r="A2888" s="11" t="str">
        <f>IF('Anterior-TXT'!A2909&lt;&gt;"",LEFT('Anterior-TXT'!A2909,15),"")</f>
        <v/>
      </c>
      <c r="B2888" s="11" t="str">
        <f>IF('Anterior-TXT'!A2909&lt;&gt;"",RIGHT(LEFT('Anterior-TXT'!A2909,51),34),"")</f>
        <v/>
      </c>
      <c r="C2888" s="12" t="str">
        <f>IF('Anterior-TXT'!A2909&lt;&gt;"",VALUE(RIGHT(LEFT('Anterior-TXT'!A2909,75),23)),"")</f>
        <v/>
      </c>
      <c r="D2888" s="11" t="str">
        <f>IF('Anterior-TXT'!A2909&lt;&gt;"",RIGHT(LEFT('Anterior-TXT'!A2909,77),1),"")</f>
        <v/>
      </c>
      <c r="E2888" s="13" t="str">
        <f>IF('Anterior-TXT'!A2909&lt;&gt;"",IF(MOD(VALUE(LEFT(A2888,1)),2)=1,IF(D2888="D",C2888,-C2888),IF(D2888="C",C2888,-C2888)),"")</f>
        <v/>
      </c>
    </row>
    <row r="2889" spans="1:5" x14ac:dyDescent="0.2">
      <c r="A2889" s="11" t="str">
        <f>IF('Anterior-TXT'!A2910&lt;&gt;"",LEFT('Anterior-TXT'!A2910,15),"")</f>
        <v/>
      </c>
      <c r="B2889" s="11" t="str">
        <f>IF('Anterior-TXT'!A2910&lt;&gt;"",RIGHT(LEFT('Anterior-TXT'!A2910,51),34),"")</f>
        <v/>
      </c>
      <c r="C2889" s="12" t="str">
        <f>IF('Anterior-TXT'!A2910&lt;&gt;"",VALUE(RIGHT(LEFT('Anterior-TXT'!A2910,75),23)),"")</f>
        <v/>
      </c>
      <c r="D2889" s="11" t="str">
        <f>IF('Anterior-TXT'!A2910&lt;&gt;"",RIGHT(LEFT('Anterior-TXT'!A2910,77),1),"")</f>
        <v/>
      </c>
      <c r="E2889" s="13" t="str">
        <f>IF('Anterior-TXT'!A2910&lt;&gt;"",IF(MOD(VALUE(LEFT(A2889,1)),2)=1,IF(D2889="D",C2889,-C2889),IF(D2889="C",C2889,-C2889)),"")</f>
        <v/>
      </c>
    </row>
    <row r="2890" spans="1:5" x14ac:dyDescent="0.2">
      <c r="A2890" s="11" t="str">
        <f>IF('Anterior-TXT'!A2911&lt;&gt;"",LEFT('Anterior-TXT'!A2911,15),"")</f>
        <v/>
      </c>
      <c r="B2890" s="11" t="str">
        <f>IF('Anterior-TXT'!A2911&lt;&gt;"",RIGHT(LEFT('Anterior-TXT'!A2911,51),34),"")</f>
        <v/>
      </c>
      <c r="C2890" s="12" t="str">
        <f>IF('Anterior-TXT'!A2911&lt;&gt;"",VALUE(RIGHT(LEFT('Anterior-TXT'!A2911,75),23)),"")</f>
        <v/>
      </c>
      <c r="D2890" s="11" t="str">
        <f>IF('Anterior-TXT'!A2911&lt;&gt;"",RIGHT(LEFT('Anterior-TXT'!A2911,77),1),"")</f>
        <v/>
      </c>
      <c r="E2890" s="13" t="str">
        <f>IF('Anterior-TXT'!A2911&lt;&gt;"",IF(MOD(VALUE(LEFT(A2890,1)),2)=1,IF(D2890="D",C2890,-C2890),IF(D2890="C",C2890,-C2890)),"")</f>
        <v/>
      </c>
    </row>
    <row r="2891" spans="1:5" x14ac:dyDescent="0.2">
      <c r="A2891" s="11" t="str">
        <f>IF('Anterior-TXT'!A2912&lt;&gt;"",LEFT('Anterior-TXT'!A2912,15),"")</f>
        <v/>
      </c>
      <c r="B2891" s="11" t="str">
        <f>IF('Anterior-TXT'!A2912&lt;&gt;"",RIGHT(LEFT('Anterior-TXT'!A2912,51),34),"")</f>
        <v/>
      </c>
      <c r="C2891" s="12" t="str">
        <f>IF('Anterior-TXT'!A2912&lt;&gt;"",VALUE(RIGHT(LEFT('Anterior-TXT'!A2912,75),23)),"")</f>
        <v/>
      </c>
      <c r="D2891" s="11" t="str">
        <f>IF('Anterior-TXT'!A2912&lt;&gt;"",RIGHT(LEFT('Anterior-TXT'!A2912,77),1),"")</f>
        <v/>
      </c>
      <c r="E2891" s="13" t="str">
        <f>IF('Anterior-TXT'!A2912&lt;&gt;"",IF(MOD(VALUE(LEFT(A2891,1)),2)=1,IF(D2891="D",C2891,-C2891),IF(D2891="C",C2891,-C2891)),"")</f>
        <v/>
      </c>
    </row>
    <row r="2892" spans="1:5" x14ac:dyDescent="0.2">
      <c r="A2892" s="11" t="str">
        <f>IF('Anterior-TXT'!A2913&lt;&gt;"",LEFT('Anterior-TXT'!A2913,15),"")</f>
        <v/>
      </c>
      <c r="B2892" s="11" t="str">
        <f>IF('Anterior-TXT'!A2913&lt;&gt;"",RIGHT(LEFT('Anterior-TXT'!A2913,51),34),"")</f>
        <v/>
      </c>
      <c r="C2892" s="12" t="str">
        <f>IF('Anterior-TXT'!A2913&lt;&gt;"",VALUE(RIGHT(LEFT('Anterior-TXT'!A2913,75),23)),"")</f>
        <v/>
      </c>
      <c r="D2892" s="11" t="str">
        <f>IF('Anterior-TXT'!A2913&lt;&gt;"",RIGHT(LEFT('Anterior-TXT'!A2913,77),1),"")</f>
        <v/>
      </c>
      <c r="E2892" s="13" t="str">
        <f>IF('Anterior-TXT'!A2913&lt;&gt;"",IF(MOD(VALUE(LEFT(A2892,1)),2)=1,IF(D2892="D",C2892,-C2892),IF(D2892="C",C2892,-C2892)),"")</f>
        <v/>
      </c>
    </row>
    <row r="2893" spans="1:5" x14ac:dyDescent="0.2">
      <c r="A2893" s="11" t="str">
        <f>IF('Anterior-TXT'!A2914&lt;&gt;"",LEFT('Anterior-TXT'!A2914,15),"")</f>
        <v/>
      </c>
      <c r="B2893" s="11" t="str">
        <f>IF('Anterior-TXT'!A2914&lt;&gt;"",RIGHT(LEFT('Anterior-TXT'!A2914,51),34),"")</f>
        <v/>
      </c>
      <c r="C2893" s="12" t="str">
        <f>IF('Anterior-TXT'!A2914&lt;&gt;"",VALUE(RIGHT(LEFT('Anterior-TXT'!A2914,75),23)),"")</f>
        <v/>
      </c>
      <c r="D2893" s="11" t="str">
        <f>IF('Anterior-TXT'!A2914&lt;&gt;"",RIGHT(LEFT('Anterior-TXT'!A2914,77),1),"")</f>
        <v/>
      </c>
      <c r="E2893" s="13" t="str">
        <f>IF('Anterior-TXT'!A2914&lt;&gt;"",IF(MOD(VALUE(LEFT(A2893,1)),2)=1,IF(D2893="D",C2893,-C2893),IF(D2893="C",C2893,-C2893)),"")</f>
        <v/>
      </c>
    </row>
    <row r="2894" spans="1:5" x14ac:dyDescent="0.2">
      <c r="A2894" s="11" t="str">
        <f>IF('Anterior-TXT'!A2915&lt;&gt;"",LEFT('Anterior-TXT'!A2915,15),"")</f>
        <v/>
      </c>
      <c r="B2894" s="11" t="str">
        <f>IF('Anterior-TXT'!A2915&lt;&gt;"",RIGHT(LEFT('Anterior-TXT'!A2915,51),34),"")</f>
        <v/>
      </c>
      <c r="C2894" s="12" t="str">
        <f>IF('Anterior-TXT'!A2915&lt;&gt;"",VALUE(RIGHT(LEFT('Anterior-TXT'!A2915,75),23)),"")</f>
        <v/>
      </c>
      <c r="D2894" s="11" t="str">
        <f>IF('Anterior-TXT'!A2915&lt;&gt;"",RIGHT(LEFT('Anterior-TXT'!A2915,77),1),"")</f>
        <v/>
      </c>
      <c r="E2894" s="13" t="str">
        <f>IF('Anterior-TXT'!A2915&lt;&gt;"",IF(MOD(VALUE(LEFT(A2894,1)),2)=1,IF(D2894="D",C2894,-C2894),IF(D2894="C",C2894,-C2894)),"")</f>
        <v/>
      </c>
    </row>
    <row r="2895" spans="1:5" x14ac:dyDescent="0.2">
      <c r="A2895" s="11" t="str">
        <f>IF('Anterior-TXT'!A2916&lt;&gt;"",LEFT('Anterior-TXT'!A2916,15),"")</f>
        <v/>
      </c>
      <c r="B2895" s="11" t="str">
        <f>IF('Anterior-TXT'!A2916&lt;&gt;"",RIGHT(LEFT('Anterior-TXT'!A2916,51),34),"")</f>
        <v/>
      </c>
      <c r="C2895" s="12" t="str">
        <f>IF('Anterior-TXT'!A2916&lt;&gt;"",VALUE(RIGHT(LEFT('Anterior-TXT'!A2916,75),23)),"")</f>
        <v/>
      </c>
      <c r="D2895" s="11" t="str">
        <f>IF('Anterior-TXT'!A2916&lt;&gt;"",RIGHT(LEFT('Anterior-TXT'!A2916,77),1),"")</f>
        <v/>
      </c>
      <c r="E2895" s="13" t="str">
        <f>IF('Anterior-TXT'!A2916&lt;&gt;"",IF(MOD(VALUE(LEFT(A2895,1)),2)=1,IF(D2895="D",C2895,-C2895),IF(D2895="C",C2895,-C2895)),"")</f>
        <v/>
      </c>
    </row>
    <row r="2896" spans="1:5" x14ac:dyDescent="0.2">
      <c r="A2896" s="11" t="str">
        <f>IF('Anterior-TXT'!A2917&lt;&gt;"",LEFT('Anterior-TXT'!A2917,15),"")</f>
        <v/>
      </c>
      <c r="B2896" s="11" t="str">
        <f>IF('Anterior-TXT'!A2917&lt;&gt;"",RIGHT(LEFT('Anterior-TXT'!A2917,51),34),"")</f>
        <v/>
      </c>
      <c r="C2896" s="12" t="str">
        <f>IF('Anterior-TXT'!A2917&lt;&gt;"",VALUE(RIGHT(LEFT('Anterior-TXT'!A2917,75),23)),"")</f>
        <v/>
      </c>
      <c r="D2896" s="11" t="str">
        <f>IF('Anterior-TXT'!A2917&lt;&gt;"",RIGHT(LEFT('Anterior-TXT'!A2917,77),1),"")</f>
        <v/>
      </c>
      <c r="E2896" s="13" t="str">
        <f>IF('Anterior-TXT'!A2917&lt;&gt;"",IF(MOD(VALUE(LEFT(A2896,1)),2)=1,IF(D2896="D",C2896,-C2896),IF(D2896="C",C2896,-C2896)),"")</f>
        <v/>
      </c>
    </row>
    <row r="2897" spans="1:5" x14ac:dyDescent="0.2">
      <c r="A2897" s="11" t="str">
        <f>IF('Anterior-TXT'!A2918&lt;&gt;"",LEFT('Anterior-TXT'!A2918,15),"")</f>
        <v/>
      </c>
      <c r="B2897" s="11" t="str">
        <f>IF('Anterior-TXT'!A2918&lt;&gt;"",RIGHT(LEFT('Anterior-TXT'!A2918,51),34),"")</f>
        <v/>
      </c>
      <c r="C2897" s="12" t="str">
        <f>IF('Anterior-TXT'!A2918&lt;&gt;"",VALUE(RIGHT(LEFT('Anterior-TXT'!A2918,75),23)),"")</f>
        <v/>
      </c>
      <c r="D2897" s="11" t="str">
        <f>IF('Anterior-TXT'!A2918&lt;&gt;"",RIGHT(LEFT('Anterior-TXT'!A2918,77),1),"")</f>
        <v/>
      </c>
      <c r="E2897" s="13" t="str">
        <f>IF('Anterior-TXT'!A2918&lt;&gt;"",IF(MOD(VALUE(LEFT(A2897,1)),2)=1,IF(D2897="D",C2897,-C2897),IF(D2897="C",C2897,-C2897)),"")</f>
        <v/>
      </c>
    </row>
    <row r="2898" spans="1:5" x14ac:dyDescent="0.2">
      <c r="A2898" s="11" t="str">
        <f>IF('Anterior-TXT'!A2919&lt;&gt;"",LEFT('Anterior-TXT'!A2919,15),"")</f>
        <v/>
      </c>
      <c r="B2898" s="11" t="str">
        <f>IF('Anterior-TXT'!A2919&lt;&gt;"",RIGHT(LEFT('Anterior-TXT'!A2919,51),34),"")</f>
        <v/>
      </c>
      <c r="C2898" s="12" t="str">
        <f>IF('Anterior-TXT'!A2919&lt;&gt;"",VALUE(RIGHT(LEFT('Anterior-TXT'!A2919,75),23)),"")</f>
        <v/>
      </c>
      <c r="D2898" s="11" t="str">
        <f>IF('Anterior-TXT'!A2919&lt;&gt;"",RIGHT(LEFT('Anterior-TXT'!A2919,77),1),"")</f>
        <v/>
      </c>
      <c r="E2898" s="13" t="str">
        <f>IF('Anterior-TXT'!A2919&lt;&gt;"",IF(MOD(VALUE(LEFT(A2898,1)),2)=1,IF(D2898="D",C2898,-C2898),IF(D2898="C",C2898,-C2898)),"")</f>
        <v/>
      </c>
    </row>
    <row r="2899" spans="1:5" x14ac:dyDescent="0.2">
      <c r="A2899" s="11" t="str">
        <f>IF('Anterior-TXT'!A2920&lt;&gt;"",LEFT('Anterior-TXT'!A2920,15),"")</f>
        <v/>
      </c>
      <c r="B2899" s="11" t="str">
        <f>IF('Anterior-TXT'!A2920&lt;&gt;"",RIGHT(LEFT('Anterior-TXT'!A2920,51),34),"")</f>
        <v/>
      </c>
      <c r="C2899" s="12" t="str">
        <f>IF('Anterior-TXT'!A2920&lt;&gt;"",VALUE(RIGHT(LEFT('Anterior-TXT'!A2920,75),23)),"")</f>
        <v/>
      </c>
      <c r="D2899" s="11" t="str">
        <f>IF('Anterior-TXT'!A2920&lt;&gt;"",RIGHT(LEFT('Anterior-TXT'!A2920,77),1),"")</f>
        <v/>
      </c>
      <c r="E2899" s="13" t="str">
        <f>IF('Anterior-TXT'!A2920&lt;&gt;"",IF(MOD(VALUE(LEFT(A2899,1)),2)=1,IF(D2899="D",C2899,-C2899),IF(D2899="C",C2899,-C2899)),"")</f>
        <v/>
      </c>
    </row>
    <row r="2900" spans="1:5" x14ac:dyDescent="0.2">
      <c r="A2900" s="11" t="str">
        <f>IF('Anterior-TXT'!A2921&lt;&gt;"",LEFT('Anterior-TXT'!A2921,15),"")</f>
        <v/>
      </c>
      <c r="B2900" s="11" t="str">
        <f>IF('Anterior-TXT'!A2921&lt;&gt;"",RIGHT(LEFT('Anterior-TXT'!A2921,51),34),"")</f>
        <v/>
      </c>
      <c r="C2900" s="12" t="str">
        <f>IF('Anterior-TXT'!A2921&lt;&gt;"",VALUE(RIGHT(LEFT('Anterior-TXT'!A2921,75),23)),"")</f>
        <v/>
      </c>
      <c r="D2900" s="11" t="str">
        <f>IF('Anterior-TXT'!A2921&lt;&gt;"",RIGHT(LEFT('Anterior-TXT'!A2921,77),1),"")</f>
        <v/>
      </c>
      <c r="E2900" s="13" t="str">
        <f>IF('Anterior-TXT'!A2921&lt;&gt;"",IF(MOD(VALUE(LEFT(A2900,1)),2)=1,IF(D2900="D",C2900,-C2900),IF(D2900="C",C2900,-C2900)),"")</f>
        <v/>
      </c>
    </row>
    <row r="2901" spans="1:5" x14ac:dyDescent="0.2">
      <c r="A2901" s="11" t="str">
        <f>IF('Anterior-TXT'!A2922&lt;&gt;"",LEFT('Anterior-TXT'!A2922,15),"")</f>
        <v/>
      </c>
      <c r="B2901" s="11" t="str">
        <f>IF('Anterior-TXT'!A2922&lt;&gt;"",RIGHT(LEFT('Anterior-TXT'!A2922,51),34),"")</f>
        <v/>
      </c>
      <c r="C2901" s="12" t="str">
        <f>IF('Anterior-TXT'!A2922&lt;&gt;"",VALUE(RIGHT(LEFT('Anterior-TXT'!A2922,75),23)),"")</f>
        <v/>
      </c>
      <c r="D2901" s="11" t="str">
        <f>IF('Anterior-TXT'!A2922&lt;&gt;"",RIGHT(LEFT('Anterior-TXT'!A2922,77),1),"")</f>
        <v/>
      </c>
      <c r="E2901" s="13" t="str">
        <f>IF('Anterior-TXT'!A2922&lt;&gt;"",IF(MOD(VALUE(LEFT(A2901,1)),2)=1,IF(D2901="D",C2901,-C2901),IF(D2901="C",C2901,-C2901)),"")</f>
        <v/>
      </c>
    </row>
    <row r="2902" spans="1:5" x14ac:dyDescent="0.2">
      <c r="A2902" s="11" t="str">
        <f>IF('Anterior-TXT'!A2923&lt;&gt;"",LEFT('Anterior-TXT'!A2923,15),"")</f>
        <v/>
      </c>
      <c r="B2902" s="11" t="str">
        <f>IF('Anterior-TXT'!A2923&lt;&gt;"",RIGHT(LEFT('Anterior-TXT'!A2923,51),34),"")</f>
        <v/>
      </c>
      <c r="C2902" s="12" t="str">
        <f>IF('Anterior-TXT'!A2923&lt;&gt;"",VALUE(RIGHT(LEFT('Anterior-TXT'!A2923,75),23)),"")</f>
        <v/>
      </c>
      <c r="D2902" s="11" t="str">
        <f>IF('Anterior-TXT'!A2923&lt;&gt;"",RIGHT(LEFT('Anterior-TXT'!A2923,77),1),"")</f>
        <v/>
      </c>
      <c r="E2902" s="13" t="str">
        <f>IF('Anterior-TXT'!A2923&lt;&gt;"",IF(MOD(VALUE(LEFT(A2902,1)),2)=1,IF(D2902="D",C2902,-C2902),IF(D2902="C",C2902,-C2902)),"")</f>
        <v/>
      </c>
    </row>
    <row r="2903" spans="1:5" x14ac:dyDescent="0.2">
      <c r="A2903" s="11" t="str">
        <f>IF('Anterior-TXT'!A2924&lt;&gt;"",LEFT('Anterior-TXT'!A2924,15),"")</f>
        <v/>
      </c>
      <c r="B2903" s="11" t="str">
        <f>IF('Anterior-TXT'!A2924&lt;&gt;"",RIGHT(LEFT('Anterior-TXT'!A2924,51),34),"")</f>
        <v/>
      </c>
      <c r="C2903" s="12" t="str">
        <f>IF('Anterior-TXT'!A2924&lt;&gt;"",VALUE(RIGHT(LEFT('Anterior-TXT'!A2924,75),23)),"")</f>
        <v/>
      </c>
      <c r="D2903" s="11" t="str">
        <f>IF('Anterior-TXT'!A2924&lt;&gt;"",RIGHT(LEFT('Anterior-TXT'!A2924,77),1),"")</f>
        <v/>
      </c>
      <c r="E2903" s="13" t="str">
        <f>IF('Anterior-TXT'!A2924&lt;&gt;"",IF(MOD(VALUE(LEFT(A2903,1)),2)=1,IF(D2903="D",C2903,-C2903),IF(D2903="C",C2903,-C2903)),"")</f>
        <v/>
      </c>
    </row>
    <row r="2904" spans="1:5" x14ac:dyDescent="0.2">
      <c r="A2904" s="11" t="str">
        <f>IF('Anterior-TXT'!A2925&lt;&gt;"",LEFT('Anterior-TXT'!A2925,15),"")</f>
        <v/>
      </c>
      <c r="B2904" s="11" t="str">
        <f>IF('Anterior-TXT'!A2925&lt;&gt;"",RIGHT(LEFT('Anterior-TXT'!A2925,51),34),"")</f>
        <v/>
      </c>
      <c r="C2904" s="12" t="str">
        <f>IF('Anterior-TXT'!A2925&lt;&gt;"",VALUE(RIGHT(LEFT('Anterior-TXT'!A2925,75),23)),"")</f>
        <v/>
      </c>
      <c r="D2904" s="11" t="str">
        <f>IF('Anterior-TXT'!A2925&lt;&gt;"",RIGHT(LEFT('Anterior-TXT'!A2925,77),1),"")</f>
        <v/>
      </c>
      <c r="E2904" s="13" t="str">
        <f>IF('Anterior-TXT'!A2925&lt;&gt;"",IF(MOD(VALUE(LEFT(A2904,1)),2)=1,IF(D2904="D",C2904,-C2904),IF(D2904="C",C2904,-C2904)),"")</f>
        <v/>
      </c>
    </row>
    <row r="2905" spans="1:5" x14ac:dyDescent="0.2">
      <c r="A2905" s="11" t="str">
        <f>IF('Anterior-TXT'!A2926&lt;&gt;"",LEFT('Anterior-TXT'!A2926,15),"")</f>
        <v/>
      </c>
      <c r="B2905" s="11" t="str">
        <f>IF('Anterior-TXT'!A2926&lt;&gt;"",RIGHT(LEFT('Anterior-TXT'!A2926,51),34),"")</f>
        <v/>
      </c>
      <c r="C2905" s="12" t="str">
        <f>IF('Anterior-TXT'!A2926&lt;&gt;"",VALUE(RIGHT(LEFT('Anterior-TXT'!A2926,75),23)),"")</f>
        <v/>
      </c>
      <c r="D2905" s="11" t="str">
        <f>IF('Anterior-TXT'!A2926&lt;&gt;"",RIGHT(LEFT('Anterior-TXT'!A2926,77),1),"")</f>
        <v/>
      </c>
      <c r="E2905" s="13" t="str">
        <f>IF('Anterior-TXT'!A2926&lt;&gt;"",IF(MOD(VALUE(LEFT(A2905,1)),2)=1,IF(D2905="D",C2905,-C2905),IF(D2905="C",C2905,-C2905)),"")</f>
        <v/>
      </c>
    </row>
    <row r="2906" spans="1:5" x14ac:dyDescent="0.2">
      <c r="A2906" s="11" t="str">
        <f>IF('Anterior-TXT'!A2927&lt;&gt;"",LEFT('Anterior-TXT'!A2927,15),"")</f>
        <v/>
      </c>
      <c r="B2906" s="11" t="str">
        <f>IF('Anterior-TXT'!A2927&lt;&gt;"",RIGHT(LEFT('Anterior-TXT'!A2927,51),34),"")</f>
        <v/>
      </c>
      <c r="C2906" s="12" t="str">
        <f>IF('Anterior-TXT'!A2927&lt;&gt;"",VALUE(RIGHT(LEFT('Anterior-TXT'!A2927,75),23)),"")</f>
        <v/>
      </c>
      <c r="D2906" s="11" t="str">
        <f>IF('Anterior-TXT'!A2927&lt;&gt;"",RIGHT(LEFT('Anterior-TXT'!A2927,77),1),"")</f>
        <v/>
      </c>
      <c r="E2906" s="13" t="str">
        <f>IF('Anterior-TXT'!A2927&lt;&gt;"",IF(MOD(VALUE(LEFT(A2906,1)),2)=1,IF(D2906="D",C2906,-C2906),IF(D2906="C",C2906,-C2906)),"")</f>
        <v/>
      </c>
    </row>
    <row r="2907" spans="1:5" x14ac:dyDescent="0.2">
      <c r="A2907" s="11" t="str">
        <f>IF('Anterior-TXT'!A2928&lt;&gt;"",LEFT('Anterior-TXT'!A2928,15),"")</f>
        <v/>
      </c>
      <c r="B2907" s="11" t="str">
        <f>IF('Anterior-TXT'!A2928&lt;&gt;"",RIGHT(LEFT('Anterior-TXT'!A2928,51),34),"")</f>
        <v/>
      </c>
      <c r="C2907" s="12" t="str">
        <f>IF('Anterior-TXT'!A2928&lt;&gt;"",VALUE(RIGHT(LEFT('Anterior-TXT'!A2928,75),23)),"")</f>
        <v/>
      </c>
      <c r="D2907" s="11" t="str">
        <f>IF('Anterior-TXT'!A2928&lt;&gt;"",RIGHT(LEFT('Anterior-TXT'!A2928,77),1),"")</f>
        <v/>
      </c>
      <c r="E2907" s="13" t="str">
        <f>IF('Anterior-TXT'!A2928&lt;&gt;"",IF(MOD(VALUE(LEFT(A2907,1)),2)=1,IF(D2907="D",C2907,-C2907),IF(D2907="C",C2907,-C2907)),"")</f>
        <v/>
      </c>
    </row>
    <row r="2908" spans="1:5" x14ac:dyDescent="0.2">
      <c r="A2908" s="11" t="str">
        <f>IF('Anterior-TXT'!A2929&lt;&gt;"",LEFT('Anterior-TXT'!A2929,15),"")</f>
        <v/>
      </c>
      <c r="B2908" s="11" t="str">
        <f>IF('Anterior-TXT'!A2929&lt;&gt;"",RIGHT(LEFT('Anterior-TXT'!A2929,51),34),"")</f>
        <v/>
      </c>
      <c r="C2908" s="12" t="str">
        <f>IF('Anterior-TXT'!A2929&lt;&gt;"",VALUE(RIGHT(LEFT('Anterior-TXT'!A2929,75),23)),"")</f>
        <v/>
      </c>
      <c r="D2908" s="11" t="str">
        <f>IF('Anterior-TXT'!A2929&lt;&gt;"",RIGHT(LEFT('Anterior-TXT'!A2929,77),1),"")</f>
        <v/>
      </c>
      <c r="E2908" s="13" t="str">
        <f>IF('Anterior-TXT'!A2929&lt;&gt;"",IF(MOD(VALUE(LEFT(A2908,1)),2)=1,IF(D2908="D",C2908,-C2908),IF(D2908="C",C2908,-C2908)),"")</f>
        <v/>
      </c>
    </row>
    <row r="2909" spans="1:5" x14ac:dyDescent="0.2">
      <c r="A2909" s="11" t="str">
        <f>IF('Anterior-TXT'!A2930&lt;&gt;"",LEFT('Anterior-TXT'!A2930,15),"")</f>
        <v/>
      </c>
      <c r="B2909" s="11" t="str">
        <f>IF('Anterior-TXT'!A2930&lt;&gt;"",RIGHT(LEFT('Anterior-TXT'!A2930,51),34),"")</f>
        <v/>
      </c>
      <c r="C2909" s="12" t="str">
        <f>IF('Anterior-TXT'!A2930&lt;&gt;"",VALUE(RIGHT(LEFT('Anterior-TXT'!A2930,75),23)),"")</f>
        <v/>
      </c>
      <c r="D2909" s="11" t="str">
        <f>IF('Anterior-TXT'!A2930&lt;&gt;"",RIGHT(LEFT('Anterior-TXT'!A2930,77),1),"")</f>
        <v/>
      </c>
      <c r="E2909" s="13" t="str">
        <f>IF('Anterior-TXT'!A2930&lt;&gt;"",IF(MOD(VALUE(LEFT(A2909,1)),2)=1,IF(D2909="D",C2909,-C2909),IF(D2909="C",C2909,-C2909)),"")</f>
        <v/>
      </c>
    </row>
    <row r="2910" spans="1:5" x14ac:dyDescent="0.2">
      <c r="A2910" s="11" t="str">
        <f>IF('Anterior-TXT'!A2931&lt;&gt;"",LEFT('Anterior-TXT'!A2931,15),"")</f>
        <v/>
      </c>
      <c r="B2910" s="11" t="str">
        <f>IF('Anterior-TXT'!A2931&lt;&gt;"",RIGHT(LEFT('Anterior-TXT'!A2931,51),34),"")</f>
        <v/>
      </c>
      <c r="C2910" s="12" t="str">
        <f>IF('Anterior-TXT'!A2931&lt;&gt;"",VALUE(RIGHT(LEFT('Anterior-TXT'!A2931,75),23)),"")</f>
        <v/>
      </c>
      <c r="D2910" s="11" t="str">
        <f>IF('Anterior-TXT'!A2931&lt;&gt;"",RIGHT(LEFT('Anterior-TXT'!A2931,77),1),"")</f>
        <v/>
      </c>
      <c r="E2910" s="13" t="str">
        <f>IF('Anterior-TXT'!A2931&lt;&gt;"",IF(MOD(VALUE(LEFT(A2910,1)),2)=1,IF(D2910="D",C2910,-C2910),IF(D2910="C",C2910,-C2910)),"")</f>
        <v/>
      </c>
    </row>
    <row r="2911" spans="1:5" x14ac:dyDescent="0.2">
      <c r="A2911" s="11" t="str">
        <f>IF('Anterior-TXT'!A2932&lt;&gt;"",LEFT('Anterior-TXT'!A2932,15),"")</f>
        <v/>
      </c>
      <c r="B2911" s="11" t="str">
        <f>IF('Anterior-TXT'!A2932&lt;&gt;"",RIGHT(LEFT('Anterior-TXT'!A2932,51),34),"")</f>
        <v/>
      </c>
      <c r="C2911" s="12" t="str">
        <f>IF('Anterior-TXT'!A2932&lt;&gt;"",VALUE(RIGHT(LEFT('Anterior-TXT'!A2932,75),23)),"")</f>
        <v/>
      </c>
      <c r="D2911" s="11" t="str">
        <f>IF('Anterior-TXT'!A2932&lt;&gt;"",RIGHT(LEFT('Anterior-TXT'!A2932,77),1),"")</f>
        <v/>
      </c>
      <c r="E2911" s="13" t="str">
        <f>IF('Anterior-TXT'!A2932&lt;&gt;"",IF(MOD(VALUE(LEFT(A2911,1)),2)=1,IF(D2911="D",C2911,-C2911),IF(D2911="C",C2911,-C2911)),"")</f>
        <v/>
      </c>
    </row>
    <row r="2912" spans="1:5" x14ac:dyDescent="0.2">
      <c r="A2912" s="11" t="str">
        <f>IF('Anterior-TXT'!A2933&lt;&gt;"",LEFT('Anterior-TXT'!A2933,15),"")</f>
        <v/>
      </c>
      <c r="B2912" s="11" t="str">
        <f>IF('Anterior-TXT'!A2933&lt;&gt;"",RIGHT(LEFT('Anterior-TXT'!A2933,51),34),"")</f>
        <v/>
      </c>
      <c r="C2912" s="12" t="str">
        <f>IF('Anterior-TXT'!A2933&lt;&gt;"",VALUE(RIGHT(LEFT('Anterior-TXT'!A2933,75),23)),"")</f>
        <v/>
      </c>
      <c r="D2912" s="11" t="str">
        <f>IF('Anterior-TXT'!A2933&lt;&gt;"",RIGHT(LEFT('Anterior-TXT'!A2933,77),1),"")</f>
        <v/>
      </c>
      <c r="E2912" s="13" t="str">
        <f>IF('Anterior-TXT'!A2933&lt;&gt;"",IF(MOD(VALUE(LEFT(A2912,1)),2)=1,IF(D2912="D",C2912,-C2912),IF(D2912="C",C2912,-C2912)),"")</f>
        <v/>
      </c>
    </row>
    <row r="2913" spans="1:5" x14ac:dyDescent="0.2">
      <c r="A2913" s="11" t="str">
        <f>IF('Anterior-TXT'!A2934&lt;&gt;"",LEFT('Anterior-TXT'!A2934,15),"")</f>
        <v/>
      </c>
      <c r="B2913" s="11" t="str">
        <f>IF('Anterior-TXT'!A2934&lt;&gt;"",RIGHT(LEFT('Anterior-TXT'!A2934,51),34),"")</f>
        <v/>
      </c>
      <c r="C2913" s="12" t="str">
        <f>IF('Anterior-TXT'!A2934&lt;&gt;"",VALUE(RIGHT(LEFT('Anterior-TXT'!A2934,75),23)),"")</f>
        <v/>
      </c>
      <c r="D2913" s="11" t="str">
        <f>IF('Anterior-TXT'!A2934&lt;&gt;"",RIGHT(LEFT('Anterior-TXT'!A2934,77),1),"")</f>
        <v/>
      </c>
      <c r="E2913" s="13" t="str">
        <f>IF('Anterior-TXT'!A2934&lt;&gt;"",IF(MOD(VALUE(LEFT(A2913,1)),2)=1,IF(D2913="D",C2913,-C2913),IF(D2913="C",C2913,-C2913)),"")</f>
        <v/>
      </c>
    </row>
    <row r="2914" spans="1:5" x14ac:dyDescent="0.2">
      <c r="A2914" s="11" t="str">
        <f>IF('Anterior-TXT'!A2935&lt;&gt;"",LEFT('Anterior-TXT'!A2935,15),"")</f>
        <v/>
      </c>
      <c r="B2914" s="11" t="str">
        <f>IF('Anterior-TXT'!A2935&lt;&gt;"",RIGHT(LEFT('Anterior-TXT'!A2935,51),34),"")</f>
        <v/>
      </c>
      <c r="C2914" s="12" t="str">
        <f>IF('Anterior-TXT'!A2935&lt;&gt;"",VALUE(RIGHT(LEFT('Anterior-TXT'!A2935,75),23)),"")</f>
        <v/>
      </c>
      <c r="D2914" s="11" t="str">
        <f>IF('Anterior-TXT'!A2935&lt;&gt;"",RIGHT(LEFT('Anterior-TXT'!A2935,77),1),"")</f>
        <v/>
      </c>
      <c r="E2914" s="13" t="str">
        <f>IF('Anterior-TXT'!A2935&lt;&gt;"",IF(MOD(VALUE(LEFT(A2914,1)),2)=1,IF(D2914="D",C2914,-C2914),IF(D2914="C",C2914,-C2914)),"")</f>
        <v/>
      </c>
    </row>
    <row r="2915" spans="1:5" x14ac:dyDescent="0.2">
      <c r="A2915" s="11" t="str">
        <f>IF('Anterior-TXT'!A2936&lt;&gt;"",LEFT('Anterior-TXT'!A2936,15),"")</f>
        <v/>
      </c>
      <c r="B2915" s="11" t="str">
        <f>IF('Anterior-TXT'!A2936&lt;&gt;"",RIGHT(LEFT('Anterior-TXT'!A2936,51),34),"")</f>
        <v/>
      </c>
      <c r="C2915" s="12" t="str">
        <f>IF('Anterior-TXT'!A2936&lt;&gt;"",VALUE(RIGHT(LEFT('Anterior-TXT'!A2936,75),23)),"")</f>
        <v/>
      </c>
      <c r="D2915" s="11" t="str">
        <f>IF('Anterior-TXT'!A2936&lt;&gt;"",RIGHT(LEFT('Anterior-TXT'!A2936,77),1),"")</f>
        <v/>
      </c>
      <c r="E2915" s="13" t="str">
        <f>IF('Anterior-TXT'!A2936&lt;&gt;"",IF(MOD(VALUE(LEFT(A2915,1)),2)=1,IF(D2915="D",C2915,-C2915),IF(D2915="C",C2915,-C2915)),"")</f>
        <v/>
      </c>
    </row>
    <row r="2916" spans="1:5" x14ac:dyDescent="0.2">
      <c r="A2916" s="11" t="str">
        <f>IF('Anterior-TXT'!A2937&lt;&gt;"",LEFT('Anterior-TXT'!A2937,15),"")</f>
        <v/>
      </c>
      <c r="B2916" s="11" t="str">
        <f>IF('Anterior-TXT'!A2937&lt;&gt;"",RIGHT(LEFT('Anterior-TXT'!A2937,51),34),"")</f>
        <v/>
      </c>
      <c r="C2916" s="12" t="str">
        <f>IF('Anterior-TXT'!A2937&lt;&gt;"",VALUE(RIGHT(LEFT('Anterior-TXT'!A2937,75),23)),"")</f>
        <v/>
      </c>
      <c r="D2916" s="11" t="str">
        <f>IF('Anterior-TXT'!A2937&lt;&gt;"",RIGHT(LEFT('Anterior-TXT'!A2937,77),1),"")</f>
        <v/>
      </c>
      <c r="E2916" s="13" t="str">
        <f>IF('Anterior-TXT'!A2937&lt;&gt;"",IF(MOD(VALUE(LEFT(A2916,1)),2)=1,IF(D2916="D",C2916,-C2916),IF(D2916="C",C2916,-C2916)),"")</f>
        <v/>
      </c>
    </row>
    <row r="2917" spans="1:5" x14ac:dyDescent="0.2">
      <c r="A2917" s="11" t="str">
        <f>IF('Anterior-TXT'!A2938&lt;&gt;"",LEFT('Anterior-TXT'!A2938,15),"")</f>
        <v/>
      </c>
      <c r="B2917" s="11" t="str">
        <f>IF('Anterior-TXT'!A2938&lt;&gt;"",RIGHT(LEFT('Anterior-TXT'!A2938,51),34),"")</f>
        <v/>
      </c>
      <c r="C2917" s="12" t="str">
        <f>IF('Anterior-TXT'!A2938&lt;&gt;"",VALUE(RIGHT(LEFT('Anterior-TXT'!A2938,75),23)),"")</f>
        <v/>
      </c>
      <c r="D2917" s="11" t="str">
        <f>IF('Anterior-TXT'!A2938&lt;&gt;"",RIGHT(LEFT('Anterior-TXT'!A2938,77),1),"")</f>
        <v/>
      </c>
      <c r="E2917" s="13" t="str">
        <f>IF('Anterior-TXT'!A2938&lt;&gt;"",IF(MOD(VALUE(LEFT(A2917,1)),2)=1,IF(D2917="D",C2917,-C2917),IF(D2917="C",C2917,-C2917)),"")</f>
        <v/>
      </c>
    </row>
    <row r="2918" spans="1:5" x14ac:dyDescent="0.2">
      <c r="A2918" s="11" t="str">
        <f>IF('Anterior-TXT'!A2939&lt;&gt;"",LEFT('Anterior-TXT'!A2939,15),"")</f>
        <v/>
      </c>
      <c r="B2918" s="11" t="str">
        <f>IF('Anterior-TXT'!A2939&lt;&gt;"",RIGHT(LEFT('Anterior-TXT'!A2939,51),34),"")</f>
        <v/>
      </c>
      <c r="C2918" s="12" t="str">
        <f>IF('Anterior-TXT'!A2939&lt;&gt;"",VALUE(RIGHT(LEFT('Anterior-TXT'!A2939,75),23)),"")</f>
        <v/>
      </c>
      <c r="D2918" s="11" t="str">
        <f>IF('Anterior-TXT'!A2939&lt;&gt;"",RIGHT(LEFT('Anterior-TXT'!A2939,77),1),"")</f>
        <v/>
      </c>
      <c r="E2918" s="13" t="str">
        <f>IF('Anterior-TXT'!A2939&lt;&gt;"",IF(MOD(VALUE(LEFT(A2918,1)),2)=1,IF(D2918="D",C2918,-C2918),IF(D2918="C",C2918,-C2918)),"")</f>
        <v/>
      </c>
    </row>
    <row r="2919" spans="1:5" x14ac:dyDescent="0.2">
      <c r="A2919" s="11" t="str">
        <f>IF('Anterior-TXT'!A2940&lt;&gt;"",LEFT('Anterior-TXT'!A2940,15),"")</f>
        <v/>
      </c>
      <c r="B2919" s="11" t="str">
        <f>IF('Anterior-TXT'!A2940&lt;&gt;"",RIGHT(LEFT('Anterior-TXT'!A2940,51),34),"")</f>
        <v/>
      </c>
      <c r="C2919" s="12" t="str">
        <f>IF('Anterior-TXT'!A2940&lt;&gt;"",VALUE(RIGHT(LEFT('Anterior-TXT'!A2940,75),23)),"")</f>
        <v/>
      </c>
      <c r="D2919" s="11" t="str">
        <f>IF('Anterior-TXT'!A2940&lt;&gt;"",RIGHT(LEFT('Anterior-TXT'!A2940,77),1),"")</f>
        <v/>
      </c>
      <c r="E2919" s="13" t="str">
        <f>IF('Anterior-TXT'!A2940&lt;&gt;"",IF(MOD(VALUE(LEFT(A2919,1)),2)=1,IF(D2919="D",C2919,-C2919),IF(D2919="C",C2919,-C2919)),"")</f>
        <v/>
      </c>
    </row>
    <row r="2920" spans="1:5" x14ac:dyDescent="0.2">
      <c r="A2920" s="11" t="str">
        <f>IF('Anterior-TXT'!A2941&lt;&gt;"",LEFT('Anterior-TXT'!A2941,15),"")</f>
        <v/>
      </c>
      <c r="B2920" s="11" t="str">
        <f>IF('Anterior-TXT'!A2941&lt;&gt;"",RIGHT(LEFT('Anterior-TXT'!A2941,51),34),"")</f>
        <v/>
      </c>
      <c r="C2920" s="12" t="str">
        <f>IF('Anterior-TXT'!A2941&lt;&gt;"",VALUE(RIGHT(LEFT('Anterior-TXT'!A2941,75),23)),"")</f>
        <v/>
      </c>
      <c r="D2920" s="11" t="str">
        <f>IF('Anterior-TXT'!A2941&lt;&gt;"",RIGHT(LEFT('Anterior-TXT'!A2941,77),1),"")</f>
        <v/>
      </c>
      <c r="E2920" s="13" t="str">
        <f>IF('Anterior-TXT'!A2941&lt;&gt;"",IF(MOD(VALUE(LEFT(A2920,1)),2)=1,IF(D2920="D",C2920,-C2920),IF(D2920="C",C2920,-C2920)),"")</f>
        <v/>
      </c>
    </row>
    <row r="2921" spans="1:5" x14ac:dyDescent="0.2">
      <c r="A2921" s="11" t="str">
        <f>IF('Anterior-TXT'!A2942&lt;&gt;"",LEFT('Anterior-TXT'!A2942,15),"")</f>
        <v/>
      </c>
      <c r="B2921" s="11" t="str">
        <f>IF('Anterior-TXT'!A2942&lt;&gt;"",RIGHT(LEFT('Anterior-TXT'!A2942,51),34),"")</f>
        <v/>
      </c>
      <c r="C2921" s="12" t="str">
        <f>IF('Anterior-TXT'!A2942&lt;&gt;"",VALUE(RIGHT(LEFT('Anterior-TXT'!A2942,75),23)),"")</f>
        <v/>
      </c>
      <c r="D2921" s="11" t="str">
        <f>IF('Anterior-TXT'!A2942&lt;&gt;"",RIGHT(LEFT('Anterior-TXT'!A2942,77),1),"")</f>
        <v/>
      </c>
      <c r="E2921" s="13" t="str">
        <f>IF('Anterior-TXT'!A2942&lt;&gt;"",IF(MOD(VALUE(LEFT(A2921,1)),2)=1,IF(D2921="D",C2921,-C2921),IF(D2921="C",C2921,-C2921)),"")</f>
        <v/>
      </c>
    </row>
    <row r="2922" spans="1:5" x14ac:dyDescent="0.2">
      <c r="A2922" s="11" t="str">
        <f>IF('Anterior-TXT'!A2943&lt;&gt;"",LEFT('Anterior-TXT'!A2943,15),"")</f>
        <v/>
      </c>
      <c r="B2922" s="11" t="str">
        <f>IF('Anterior-TXT'!A2943&lt;&gt;"",RIGHT(LEFT('Anterior-TXT'!A2943,51),34),"")</f>
        <v/>
      </c>
      <c r="C2922" s="12" t="str">
        <f>IF('Anterior-TXT'!A2943&lt;&gt;"",VALUE(RIGHT(LEFT('Anterior-TXT'!A2943,75),23)),"")</f>
        <v/>
      </c>
      <c r="D2922" s="11" t="str">
        <f>IF('Anterior-TXT'!A2943&lt;&gt;"",RIGHT(LEFT('Anterior-TXT'!A2943,77),1),"")</f>
        <v/>
      </c>
      <c r="E2922" s="13" t="str">
        <f>IF('Anterior-TXT'!A2943&lt;&gt;"",IF(MOD(VALUE(LEFT(A2922,1)),2)=1,IF(D2922="D",C2922,-C2922),IF(D2922="C",C2922,-C2922)),"")</f>
        <v/>
      </c>
    </row>
    <row r="2923" spans="1:5" x14ac:dyDescent="0.2">
      <c r="A2923" s="11" t="str">
        <f>IF('Anterior-TXT'!A2944&lt;&gt;"",LEFT('Anterior-TXT'!A2944,15),"")</f>
        <v/>
      </c>
      <c r="B2923" s="11" t="str">
        <f>IF('Anterior-TXT'!A2944&lt;&gt;"",RIGHT(LEFT('Anterior-TXT'!A2944,51),34),"")</f>
        <v/>
      </c>
      <c r="C2923" s="12" t="str">
        <f>IF('Anterior-TXT'!A2944&lt;&gt;"",VALUE(RIGHT(LEFT('Anterior-TXT'!A2944,75),23)),"")</f>
        <v/>
      </c>
      <c r="D2923" s="11" t="str">
        <f>IF('Anterior-TXT'!A2944&lt;&gt;"",RIGHT(LEFT('Anterior-TXT'!A2944,77),1),"")</f>
        <v/>
      </c>
      <c r="E2923" s="13" t="str">
        <f>IF('Anterior-TXT'!A2944&lt;&gt;"",IF(MOD(VALUE(LEFT(A2923,1)),2)=1,IF(D2923="D",C2923,-C2923),IF(D2923="C",C2923,-C2923)),"")</f>
        <v/>
      </c>
    </row>
    <row r="2924" spans="1:5" x14ac:dyDescent="0.2">
      <c r="A2924" s="11" t="str">
        <f>IF('Anterior-TXT'!A2945&lt;&gt;"",LEFT('Anterior-TXT'!A2945,15),"")</f>
        <v/>
      </c>
      <c r="B2924" s="11" t="str">
        <f>IF('Anterior-TXT'!A2945&lt;&gt;"",RIGHT(LEFT('Anterior-TXT'!A2945,51),34),"")</f>
        <v/>
      </c>
      <c r="C2924" s="12" t="str">
        <f>IF('Anterior-TXT'!A2945&lt;&gt;"",VALUE(RIGHT(LEFT('Anterior-TXT'!A2945,75),23)),"")</f>
        <v/>
      </c>
      <c r="D2924" s="11" t="str">
        <f>IF('Anterior-TXT'!A2945&lt;&gt;"",RIGHT(LEFT('Anterior-TXT'!A2945,77),1),"")</f>
        <v/>
      </c>
      <c r="E2924" s="13" t="str">
        <f>IF('Anterior-TXT'!A2945&lt;&gt;"",IF(MOD(VALUE(LEFT(A2924,1)),2)=1,IF(D2924="D",C2924,-C2924),IF(D2924="C",C2924,-C2924)),"")</f>
        <v/>
      </c>
    </row>
    <row r="2925" spans="1:5" x14ac:dyDescent="0.2">
      <c r="A2925" s="11" t="str">
        <f>IF('Anterior-TXT'!A2946&lt;&gt;"",LEFT('Anterior-TXT'!A2946,15),"")</f>
        <v/>
      </c>
      <c r="B2925" s="11" t="str">
        <f>IF('Anterior-TXT'!A2946&lt;&gt;"",RIGHT(LEFT('Anterior-TXT'!A2946,51),34),"")</f>
        <v/>
      </c>
      <c r="C2925" s="12" t="str">
        <f>IF('Anterior-TXT'!A2946&lt;&gt;"",VALUE(RIGHT(LEFT('Anterior-TXT'!A2946,75),23)),"")</f>
        <v/>
      </c>
      <c r="D2925" s="11" t="str">
        <f>IF('Anterior-TXT'!A2946&lt;&gt;"",RIGHT(LEFT('Anterior-TXT'!A2946,77),1),"")</f>
        <v/>
      </c>
      <c r="E2925" s="13" t="str">
        <f>IF('Anterior-TXT'!A2946&lt;&gt;"",IF(MOD(VALUE(LEFT(A2925,1)),2)=1,IF(D2925="D",C2925,-C2925),IF(D2925="C",C2925,-C2925)),"")</f>
        <v/>
      </c>
    </row>
    <row r="2926" spans="1:5" x14ac:dyDescent="0.2">
      <c r="A2926" s="11" t="str">
        <f>IF('Anterior-TXT'!A2947&lt;&gt;"",LEFT('Anterior-TXT'!A2947,15),"")</f>
        <v/>
      </c>
      <c r="B2926" s="11" t="str">
        <f>IF('Anterior-TXT'!A2947&lt;&gt;"",RIGHT(LEFT('Anterior-TXT'!A2947,51),34),"")</f>
        <v/>
      </c>
      <c r="C2926" s="12" t="str">
        <f>IF('Anterior-TXT'!A2947&lt;&gt;"",VALUE(RIGHT(LEFT('Anterior-TXT'!A2947,75),23)),"")</f>
        <v/>
      </c>
      <c r="D2926" s="11" t="str">
        <f>IF('Anterior-TXT'!A2947&lt;&gt;"",RIGHT(LEFT('Anterior-TXT'!A2947,77),1),"")</f>
        <v/>
      </c>
      <c r="E2926" s="13" t="str">
        <f>IF('Anterior-TXT'!A2947&lt;&gt;"",IF(MOD(VALUE(LEFT(A2926,1)),2)=1,IF(D2926="D",C2926,-C2926),IF(D2926="C",C2926,-C2926)),"")</f>
        <v/>
      </c>
    </row>
    <row r="2927" spans="1:5" x14ac:dyDescent="0.2">
      <c r="A2927" s="11" t="str">
        <f>IF('Anterior-TXT'!A2948&lt;&gt;"",LEFT('Anterior-TXT'!A2948,15),"")</f>
        <v/>
      </c>
      <c r="B2927" s="11" t="str">
        <f>IF('Anterior-TXT'!A2948&lt;&gt;"",RIGHT(LEFT('Anterior-TXT'!A2948,51),34),"")</f>
        <v/>
      </c>
      <c r="C2927" s="12" t="str">
        <f>IF('Anterior-TXT'!A2948&lt;&gt;"",VALUE(RIGHT(LEFT('Anterior-TXT'!A2948,75),23)),"")</f>
        <v/>
      </c>
      <c r="D2927" s="11" t="str">
        <f>IF('Anterior-TXT'!A2948&lt;&gt;"",RIGHT(LEFT('Anterior-TXT'!A2948,77),1),"")</f>
        <v/>
      </c>
      <c r="E2927" s="13" t="str">
        <f>IF('Anterior-TXT'!A2948&lt;&gt;"",IF(MOD(VALUE(LEFT(A2927,1)),2)=1,IF(D2927="D",C2927,-C2927),IF(D2927="C",C2927,-C2927)),"")</f>
        <v/>
      </c>
    </row>
    <row r="2928" spans="1:5" x14ac:dyDescent="0.2">
      <c r="A2928" s="11" t="str">
        <f>IF('Anterior-TXT'!A2949&lt;&gt;"",LEFT('Anterior-TXT'!A2949,15),"")</f>
        <v/>
      </c>
      <c r="B2928" s="11" t="str">
        <f>IF('Anterior-TXT'!A2949&lt;&gt;"",RIGHT(LEFT('Anterior-TXT'!A2949,51),34),"")</f>
        <v/>
      </c>
      <c r="C2928" s="12" t="str">
        <f>IF('Anterior-TXT'!A2949&lt;&gt;"",VALUE(RIGHT(LEFT('Anterior-TXT'!A2949,75),23)),"")</f>
        <v/>
      </c>
      <c r="D2928" s="11" t="str">
        <f>IF('Anterior-TXT'!A2949&lt;&gt;"",RIGHT(LEFT('Anterior-TXT'!A2949,77),1),"")</f>
        <v/>
      </c>
      <c r="E2928" s="13" t="str">
        <f>IF('Anterior-TXT'!A2949&lt;&gt;"",IF(MOD(VALUE(LEFT(A2928,1)),2)=1,IF(D2928="D",C2928,-C2928),IF(D2928="C",C2928,-C2928)),"")</f>
        <v/>
      </c>
    </row>
    <row r="2929" spans="1:5" x14ac:dyDescent="0.2">
      <c r="A2929" s="11" t="str">
        <f>IF('Anterior-TXT'!A2950&lt;&gt;"",LEFT('Anterior-TXT'!A2950,15),"")</f>
        <v/>
      </c>
      <c r="B2929" s="11" t="str">
        <f>IF('Anterior-TXT'!A2950&lt;&gt;"",RIGHT(LEFT('Anterior-TXT'!A2950,51),34),"")</f>
        <v/>
      </c>
      <c r="C2929" s="12" t="str">
        <f>IF('Anterior-TXT'!A2950&lt;&gt;"",VALUE(RIGHT(LEFT('Anterior-TXT'!A2950,75),23)),"")</f>
        <v/>
      </c>
      <c r="D2929" s="11" t="str">
        <f>IF('Anterior-TXT'!A2950&lt;&gt;"",RIGHT(LEFT('Anterior-TXT'!A2950,77),1),"")</f>
        <v/>
      </c>
      <c r="E2929" s="13" t="str">
        <f>IF('Anterior-TXT'!A2950&lt;&gt;"",IF(MOD(VALUE(LEFT(A2929,1)),2)=1,IF(D2929="D",C2929,-C2929),IF(D2929="C",C2929,-C2929)),"")</f>
        <v/>
      </c>
    </row>
    <row r="2930" spans="1:5" x14ac:dyDescent="0.2">
      <c r="A2930" s="11" t="str">
        <f>IF('Anterior-TXT'!A2951&lt;&gt;"",LEFT('Anterior-TXT'!A2951,15),"")</f>
        <v/>
      </c>
      <c r="B2930" s="11" t="str">
        <f>IF('Anterior-TXT'!A2951&lt;&gt;"",RIGHT(LEFT('Anterior-TXT'!A2951,51),34),"")</f>
        <v/>
      </c>
      <c r="C2930" s="12" t="str">
        <f>IF('Anterior-TXT'!A2951&lt;&gt;"",VALUE(RIGHT(LEFT('Anterior-TXT'!A2951,75),23)),"")</f>
        <v/>
      </c>
      <c r="D2930" s="11" t="str">
        <f>IF('Anterior-TXT'!A2951&lt;&gt;"",RIGHT(LEFT('Anterior-TXT'!A2951,77),1),"")</f>
        <v/>
      </c>
      <c r="E2930" s="13" t="str">
        <f>IF('Anterior-TXT'!A2951&lt;&gt;"",IF(MOD(VALUE(LEFT(A2930,1)),2)=1,IF(D2930="D",C2930,-C2930),IF(D2930="C",C2930,-C2930)),"")</f>
        <v/>
      </c>
    </row>
    <row r="2931" spans="1:5" x14ac:dyDescent="0.2">
      <c r="A2931" s="11" t="str">
        <f>IF('Anterior-TXT'!A2952&lt;&gt;"",LEFT('Anterior-TXT'!A2952,15),"")</f>
        <v/>
      </c>
      <c r="B2931" s="11" t="str">
        <f>IF('Anterior-TXT'!A2952&lt;&gt;"",RIGHT(LEFT('Anterior-TXT'!A2952,51),34),"")</f>
        <v/>
      </c>
      <c r="C2931" s="12" t="str">
        <f>IF('Anterior-TXT'!A2952&lt;&gt;"",VALUE(RIGHT(LEFT('Anterior-TXT'!A2952,75),23)),"")</f>
        <v/>
      </c>
      <c r="D2931" s="11" t="str">
        <f>IF('Anterior-TXT'!A2952&lt;&gt;"",RIGHT(LEFT('Anterior-TXT'!A2952,77),1),"")</f>
        <v/>
      </c>
      <c r="E2931" s="13" t="str">
        <f>IF('Anterior-TXT'!A2952&lt;&gt;"",IF(MOD(VALUE(LEFT(A2931,1)),2)=1,IF(D2931="D",C2931,-C2931),IF(D2931="C",C2931,-C2931)),"")</f>
        <v/>
      </c>
    </row>
    <row r="2932" spans="1:5" x14ac:dyDescent="0.2">
      <c r="A2932" s="11" t="str">
        <f>IF('Anterior-TXT'!A2953&lt;&gt;"",LEFT('Anterior-TXT'!A2953,15),"")</f>
        <v/>
      </c>
      <c r="B2932" s="11" t="str">
        <f>IF('Anterior-TXT'!A2953&lt;&gt;"",RIGHT(LEFT('Anterior-TXT'!A2953,51),34),"")</f>
        <v/>
      </c>
      <c r="C2932" s="12" t="str">
        <f>IF('Anterior-TXT'!A2953&lt;&gt;"",VALUE(RIGHT(LEFT('Anterior-TXT'!A2953,75),23)),"")</f>
        <v/>
      </c>
      <c r="D2932" s="11" t="str">
        <f>IF('Anterior-TXT'!A2953&lt;&gt;"",RIGHT(LEFT('Anterior-TXT'!A2953,77),1),"")</f>
        <v/>
      </c>
      <c r="E2932" s="13" t="str">
        <f>IF('Anterior-TXT'!A2953&lt;&gt;"",IF(MOD(VALUE(LEFT(A2932,1)),2)=1,IF(D2932="D",C2932,-C2932),IF(D2932="C",C2932,-C2932)),"")</f>
        <v/>
      </c>
    </row>
    <row r="2933" spans="1:5" x14ac:dyDescent="0.2">
      <c r="A2933" s="11" t="str">
        <f>IF('Anterior-TXT'!A2954&lt;&gt;"",LEFT('Anterior-TXT'!A2954,15),"")</f>
        <v/>
      </c>
      <c r="B2933" s="11" t="str">
        <f>IF('Anterior-TXT'!A2954&lt;&gt;"",RIGHT(LEFT('Anterior-TXT'!A2954,51),34),"")</f>
        <v/>
      </c>
      <c r="C2933" s="12" t="str">
        <f>IF('Anterior-TXT'!A2954&lt;&gt;"",VALUE(RIGHT(LEFT('Anterior-TXT'!A2954,75),23)),"")</f>
        <v/>
      </c>
      <c r="D2933" s="11" t="str">
        <f>IF('Anterior-TXT'!A2954&lt;&gt;"",RIGHT(LEFT('Anterior-TXT'!A2954,77),1),"")</f>
        <v/>
      </c>
      <c r="E2933" s="13" t="str">
        <f>IF('Anterior-TXT'!A2954&lt;&gt;"",IF(MOD(VALUE(LEFT(A2933,1)),2)=1,IF(D2933="D",C2933,-C2933),IF(D2933="C",C2933,-C2933)),"")</f>
        <v/>
      </c>
    </row>
    <row r="2934" spans="1:5" x14ac:dyDescent="0.2">
      <c r="A2934" s="11" t="str">
        <f>IF('Anterior-TXT'!A2955&lt;&gt;"",LEFT('Anterior-TXT'!A2955,15),"")</f>
        <v/>
      </c>
      <c r="B2934" s="11" t="str">
        <f>IF('Anterior-TXT'!A2955&lt;&gt;"",RIGHT(LEFT('Anterior-TXT'!A2955,51),34),"")</f>
        <v/>
      </c>
      <c r="C2934" s="12" t="str">
        <f>IF('Anterior-TXT'!A2955&lt;&gt;"",VALUE(RIGHT(LEFT('Anterior-TXT'!A2955,75),23)),"")</f>
        <v/>
      </c>
      <c r="D2934" s="11" t="str">
        <f>IF('Anterior-TXT'!A2955&lt;&gt;"",RIGHT(LEFT('Anterior-TXT'!A2955,77),1),"")</f>
        <v/>
      </c>
      <c r="E2934" s="13" t="str">
        <f>IF('Anterior-TXT'!A2955&lt;&gt;"",IF(MOD(VALUE(LEFT(A2934,1)),2)=1,IF(D2934="D",C2934,-C2934),IF(D2934="C",C2934,-C2934)),"")</f>
        <v/>
      </c>
    </row>
    <row r="2935" spans="1:5" x14ac:dyDescent="0.2">
      <c r="A2935" s="11" t="str">
        <f>IF('Anterior-TXT'!A2956&lt;&gt;"",LEFT('Anterior-TXT'!A2956,15),"")</f>
        <v/>
      </c>
      <c r="B2935" s="11" t="str">
        <f>IF('Anterior-TXT'!A2956&lt;&gt;"",RIGHT(LEFT('Anterior-TXT'!A2956,51),34),"")</f>
        <v/>
      </c>
      <c r="C2935" s="12" t="str">
        <f>IF('Anterior-TXT'!A2956&lt;&gt;"",VALUE(RIGHT(LEFT('Anterior-TXT'!A2956,75),23)),"")</f>
        <v/>
      </c>
      <c r="D2935" s="11" t="str">
        <f>IF('Anterior-TXT'!A2956&lt;&gt;"",RIGHT(LEFT('Anterior-TXT'!A2956,77),1),"")</f>
        <v/>
      </c>
      <c r="E2935" s="13" t="str">
        <f>IF('Anterior-TXT'!A2956&lt;&gt;"",IF(MOD(VALUE(LEFT(A2935,1)),2)=1,IF(D2935="D",C2935,-C2935),IF(D2935="C",C2935,-C2935)),"")</f>
        <v/>
      </c>
    </row>
    <row r="2936" spans="1:5" x14ac:dyDescent="0.2">
      <c r="A2936" s="11" t="str">
        <f>IF('Anterior-TXT'!A2957&lt;&gt;"",LEFT('Anterior-TXT'!A2957,15),"")</f>
        <v/>
      </c>
      <c r="B2936" s="11" t="str">
        <f>IF('Anterior-TXT'!A2957&lt;&gt;"",RIGHT(LEFT('Anterior-TXT'!A2957,51),34),"")</f>
        <v/>
      </c>
      <c r="C2936" s="12" t="str">
        <f>IF('Anterior-TXT'!A2957&lt;&gt;"",VALUE(RIGHT(LEFT('Anterior-TXT'!A2957,75),23)),"")</f>
        <v/>
      </c>
      <c r="D2936" s="11" t="str">
        <f>IF('Anterior-TXT'!A2957&lt;&gt;"",RIGHT(LEFT('Anterior-TXT'!A2957,77),1),"")</f>
        <v/>
      </c>
      <c r="E2936" s="13" t="str">
        <f>IF('Anterior-TXT'!A2957&lt;&gt;"",IF(MOD(VALUE(LEFT(A2936,1)),2)=1,IF(D2936="D",C2936,-C2936),IF(D2936="C",C2936,-C2936)),"")</f>
        <v/>
      </c>
    </row>
    <row r="2937" spans="1:5" x14ac:dyDescent="0.2">
      <c r="A2937" s="11" t="str">
        <f>IF('Anterior-TXT'!A2958&lt;&gt;"",LEFT('Anterior-TXT'!A2958,15),"")</f>
        <v/>
      </c>
      <c r="B2937" s="11" t="str">
        <f>IF('Anterior-TXT'!A2958&lt;&gt;"",RIGHT(LEFT('Anterior-TXT'!A2958,51),34),"")</f>
        <v/>
      </c>
      <c r="C2937" s="12" t="str">
        <f>IF('Anterior-TXT'!A2958&lt;&gt;"",VALUE(RIGHT(LEFT('Anterior-TXT'!A2958,75),23)),"")</f>
        <v/>
      </c>
      <c r="D2937" s="11" t="str">
        <f>IF('Anterior-TXT'!A2958&lt;&gt;"",RIGHT(LEFT('Anterior-TXT'!A2958,77),1),"")</f>
        <v/>
      </c>
      <c r="E2937" s="13" t="str">
        <f>IF('Anterior-TXT'!A2958&lt;&gt;"",IF(MOD(VALUE(LEFT(A2937,1)),2)=1,IF(D2937="D",C2937,-C2937),IF(D2937="C",C2937,-C2937)),"")</f>
        <v/>
      </c>
    </row>
    <row r="2938" spans="1:5" x14ac:dyDescent="0.2">
      <c r="A2938" s="11" t="str">
        <f>IF('Anterior-TXT'!A2959&lt;&gt;"",LEFT('Anterior-TXT'!A2959,15),"")</f>
        <v/>
      </c>
      <c r="B2938" s="11" t="str">
        <f>IF('Anterior-TXT'!A2959&lt;&gt;"",RIGHT(LEFT('Anterior-TXT'!A2959,51),34),"")</f>
        <v/>
      </c>
      <c r="C2938" s="12" t="str">
        <f>IF('Anterior-TXT'!A2959&lt;&gt;"",VALUE(RIGHT(LEFT('Anterior-TXT'!A2959,75),23)),"")</f>
        <v/>
      </c>
      <c r="D2938" s="11" t="str">
        <f>IF('Anterior-TXT'!A2959&lt;&gt;"",RIGHT(LEFT('Anterior-TXT'!A2959,77),1),"")</f>
        <v/>
      </c>
      <c r="E2938" s="13" t="str">
        <f>IF('Anterior-TXT'!A2959&lt;&gt;"",IF(MOD(VALUE(LEFT(A2938,1)),2)=1,IF(D2938="D",C2938,-C2938),IF(D2938="C",C2938,-C2938)),"")</f>
        <v/>
      </c>
    </row>
    <row r="2939" spans="1:5" x14ac:dyDescent="0.2">
      <c r="A2939" s="11" t="str">
        <f>IF('Anterior-TXT'!A2960&lt;&gt;"",LEFT('Anterior-TXT'!A2960,15),"")</f>
        <v/>
      </c>
      <c r="B2939" s="11" t="str">
        <f>IF('Anterior-TXT'!A2960&lt;&gt;"",RIGHT(LEFT('Anterior-TXT'!A2960,51),34),"")</f>
        <v/>
      </c>
      <c r="C2939" s="12" t="str">
        <f>IF('Anterior-TXT'!A2960&lt;&gt;"",VALUE(RIGHT(LEFT('Anterior-TXT'!A2960,75),23)),"")</f>
        <v/>
      </c>
      <c r="D2939" s="11" t="str">
        <f>IF('Anterior-TXT'!A2960&lt;&gt;"",RIGHT(LEFT('Anterior-TXT'!A2960,77),1),"")</f>
        <v/>
      </c>
      <c r="E2939" s="13" t="str">
        <f>IF('Anterior-TXT'!A2960&lt;&gt;"",IF(MOD(VALUE(LEFT(A2939,1)),2)=1,IF(D2939="D",C2939,-C2939),IF(D2939="C",C2939,-C2939)),"")</f>
        <v/>
      </c>
    </row>
    <row r="2940" spans="1:5" x14ac:dyDescent="0.2">
      <c r="A2940" s="11" t="str">
        <f>IF('Anterior-TXT'!A2961&lt;&gt;"",LEFT('Anterior-TXT'!A2961,15),"")</f>
        <v/>
      </c>
      <c r="B2940" s="11" t="str">
        <f>IF('Anterior-TXT'!A2961&lt;&gt;"",RIGHT(LEFT('Anterior-TXT'!A2961,51),34),"")</f>
        <v/>
      </c>
      <c r="C2940" s="12" t="str">
        <f>IF('Anterior-TXT'!A2961&lt;&gt;"",VALUE(RIGHT(LEFT('Anterior-TXT'!A2961,75),23)),"")</f>
        <v/>
      </c>
      <c r="D2940" s="11" t="str">
        <f>IF('Anterior-TXT'!A2961&lt;&gt;"",RIGHT(LEFT('Anterior-TXT'!A2961,77),1),"")</f>
        <v/>
      </c>
      <c r="E2940" s="13" t="str">
        <f>IF('Anterior-TXT'!A2961&lt;&gt;"",IF(MOD(VALUE(LEFT(A2940,1)),2)=1,IF(D2940="D",C2940,-C2940),IF(D2940="C",C2940,-C2940)),"")</f>
        <v/>
      </c>
    </row>
    <row r="2941" spans="1:5" x14ac:dyDescent="0.2">
      <c r="A2941" s="11" t="str">
        <f>IF('Anterior-TXT'!A2962&lt;&gt;"",LEFT('Anterior-TXT'!A2962,15),"")</f>
        <v/>
      </c>
      <c r="B2941" s="11" t="str">
        <f>IF('Anterior-TXT'!A2962&lt;&gt;"",RIGHT(LEFT('Anterior-TXT'!A2962,51),34),"")</f>
        <v/>
      </c>
      <c r="C2941" s="12" t="str">
        <f>IF('Anterior-TXT'!A2962&lt;&gt;"",VALUE(RIGHT(LEFT('Anterior-TXT'!A2962,75),23)),"")</f>
        <v/>
      </c>
      <c r="D2941" s="11" t="str">
        <f>IF('Anterior-TXT'!A2962&lt;&gt;"",RIGHT(LEFT('Anterior-TXT'!A2962,77),1),"")</f>
        <v/>
      </c>
      <c r="E2941" s="13" t="str">
        <f>IF('Anterior-TXT'!A2962&lt;&gt;"",IF(MOD(VALUE(LEFT(A2941,1)),2)=1,IF(D2941="D",C2941,-C2941),IF(D2941="C",C2941,-C2941)),"")</f>
        <v/>
      </c>
    </row>
    <row r="2942" spans="1:5" x14ac:dyDescent="0.2">
      <c r="A2942" s="11" t="str">
        <f>IF('Anterior-TXT'!A2963&lt;&gt;"",LEFT('Anterior-TXT'!A2963,15),"")</f>
        <v/>
      </c>
      <c r="B2942" s="11" t="str">
        <f>IF('Anterior-TXT'!A2963&lt;&gt;"",RIGHT(LEFT('Anterior-TXT'!A2963,51),34),"")</f>
        <v/>
      </c>
      <c r="C2942" s="12" t="str">
        <f>IF('Anterior-TXT'!A2963&lt;&gt;"",VALUE(RIGHT(LEFT('Anterior-TXT'!A2963,75),23)),"")</f>
        <v/>
      </c>
      <c r="D2942" s="11" t="str">
        <f>IF('Anterior-TXT'!A2963&lt;&gt;"",RIGHT(LEFT('Anterior-TXT'!A2963,77),1),"")</f>
        <v/>
      </c>
      <c r="E2942" s="13" t="str">
        <f>IF('Anterior-TXT'!A2963&lt;&gt;"",IF(MOD(VALUE(LEFT(A2942,1)),2)=1,IF(D2942="D",C2942,-C2942),IF(D2942="C",C2942,-C2942)),"")</f>
        <v/>
      </c>
    </row>
    <row r="2943" spans="1:5" x14ac:dyDescent="0.2">
      <c r="A2943" s="11" t="str">
        <f>IF('Anterior-TXT'!A2964&lt;&gt;"",LEFT('Anterior-TXT'!A2964,15),"")</f>
        <v/>
      </c>
      <c r="B2943" s="11" t="str">
        <f>IF('Anterior-TXT'!A2964&lt;&gt;"",RIGHT(LEFT('Anterior-TXT'!A2964,51),34),"")</f>
        <v/>
      </c>
      <c r="C2943" s="12" t="str">
        <f>IF('Anterior-TXT'!A2964&lt;&gt;"",VALUE(RIGHT(LEFT('Anterior-TXT'!A2964,75),23)),"")</f>
        <v/>
      </c>
      <c r="D2943" s="11" t="str">
        <f>IF('Anterior-TXT'!A2964&lt;&gt;"",RIGHT(LEFT('Anterior-TXT'!A2964,77),1),"")</f>
        <v/>
      </c>
      <c r="E2943" s="13" t="str">
        <f>IF('Anterior-TXT'!A2964&lt;&gt;"",IF(MOD(VALUE(LEFT(A2943,1)),2)=1,IF(D2943="D",C2943,-C2943),IF(D2943="C",C2943,-C2943)),"")</f>
        <v/>
      </c>
    </row>
    <row r="2944" spans="1:5" x14ac:dyDescent="0.2">
      <c r="A2944" s="11" t="str">
        <f>IF('Anterior-TXT'!A2965&lt;&gt;"",LEFT('Anterior-TXT'!A2965,15),"")</f>
        <v/>
      </c>
      <c r="B2944" s="11" t="str">
        <f>IF('Anterior-TXT'!A2965&lt;&gt;"",RIGHT(LEFT('Anterior-TXT'!A2965,51),34),"")</f>
        <v/>
      </c>
      <c r="C2944" s="12" t="str">
        <f>IF('Anterior-TXT'!A2965&lt;&gt;"",VALUE(RIGHT(LEFT('Anterior-TXT'!A2965,75),23)),"")</f>
        <v/>
      </c>
      <c r="D2944" s="11" t="str">
        <f>IF('Anterior-TXT'!A2965&lt;&gt;"",RIGHT(LEFT('Anterior-TXT'!A2965,77),1),"")</f>
        <v/>
      </c>
      <c r="E2944" s="13" t="str">
        <f>IF('Anterior-TXT'!A2965&lt;&gt;"",IF(MOD(VALUE(LEFT(A2944,1)),2)=1,IF(D2944="D",C2944,-C2944),IF(D2944="C",C2944,-C2944)),"")</f>
        <v/>
      </c>
    </row>
    <row r="2945" spans="1:5" x14ac:dyDescent="0.2">
      <c r="A2945" s="11" t="str">
        <f>IF('Anterior-TXT'!A2966&lt;&gt;"",LEFT('Anterior-TXT'!A2966,15),"")</f>
        <v/>
      </c>
      <c r="B2945" s="11" t="str">
        <f>IF('Anterior-TXT'!A2966&lt;&gt;"",RIGHT(LEFT('Anterior-TXT'!A2966,51),34),"")</f>
        <v/>
      </c>
      <c r="C2945" s="12" t="str">
        <f>IF('Anterior-TXT'!A2966&lt;&gt;"",VALUE(RIGHT(LEFT('Anterior-TXT'!A2966,75),23)),"")</f>
        <v/>
      </c>
      <c r="D2945" s="11" t="str">
        <f>IF('Anterior-TXT'!A2966&lt;&gt;"",RIGHT(LEFT('Anterior-TXT'!A2966,77),1),"")</f>
        <v/>
      </c>
      <c r="E2945" s="13" t="str">
        <f>IF('Anterior-TXT'!A2966&lt;&gt;"",IF(MOD(VALUE(LEFT(A2945,1)),2)=1,IF(D2945="D",C2945,-C2945),IF(D2945="C",C2945,-C2945)),"")</f>
        <v/>
      </c>
    </row>
    <row r="2946" spans="1:5" x14ac:dyDescent="0.2">
      <c r="A2946" s="11" t="str">
        <f>IF('Anterior-TXT'!A2967&lt;&gt;"",LEFT('Anterior-TXT'!A2967,15),"")</f>
        <v/>
      </c>
      <c r="B2946" s="11" t="str">
        <f>IF('Anterior-TXT'!A2967&lt;&gt;"",RIGHT(LEFT('Anterior-TXT'!A2967,51),34),"")</f>
        <v/>
      </c>
      <c r="C2946" s="12" t="str">
        <f>IF('Anterior-TXT'!A2967&lt;&gt;"",VALUE(RIGHT(LEFT('Anterior-TXT'!A2967,75),23)),"")</f>
        <v/>
      </c>
      <c r="D2946" s="11" t="str">
        <f>IF('Anterior-TXT'!A2967&lt;&gt;"",RIGHT(LEFT('Anterior-TXT'!A2967,77),1),"")</f>
        <v/>
      </c>
      <c r="E2946" s="13" t="str">
        <f>IF('Anterior-TXT'!A2967&lt;&gt;"",IF(MOD(VALUE(LEFT(A2946,1)),2)=1,IF(D2946="D",C2946,-C2946),IF(D2946="C",C2946,-C2946)),"")</f>
        <v/>
      </c>
    </row>
    <row r="2947" spans="1:5" x14ac:dyDescent="0.2">
      <c r="A2947" s="11" t="str">
        <f>IF('Anterior-TXT'!A2968&lt;&gt;"",LEFT('Anterior-TXT'!A2968,15),"")</f>
        <v/>
      </c>
      <c r="B2947" s="11" t="str">
        <f>IF('Anterior-TXT'!A2968&lt;&gt;"",RIGHT(LEFT('Anterior-TXT'!A2968,51),34),"")</f>
        <v/>
      </c>
      <c r="C2947" s="12" t="str">
        <f>IF('Anterior-TXT'!A2968&lt;&gt;"",VALUE(RIGHT(LEFT('Anterior-TXT'!A2968,75),23)),"")</f>
        <v/>
      </c>
      <c r="D2947" s="11" t="str">
        <f>IF('Anterior-TXT'!A2968&lt;&gt;"",RIGHT(LEFT('Anterior-TXT'!A2968,77),1),"")</f>
        <v/>
      </c>
      <c r="E2947" s="13" t="str">
        <f>IF('Anterior-TXT'!A2968&lt;&gt;"",IF(MOD(VALUE(LEFT(A2947,1)),2)=1,IF(D2947="D",C2947,-C2947),IF(D2947="C",C2947,-C2947)),"")</f>
        <v/>
      </c>
    </row>
    <row r="2948" spans="1:5" x14ac:dyDescent="0.2">
      <c r="A2948" s="11" t="str">
        <f>IF('Anterior-TXT'!A2969&lt;&gt;"",LEFT('Anterior-TXT'!A2969,15),"")</f>
        <v/>
      </c>
      <c r="B2948" s="11" t="str">
        <f>IF('Anterior-TXT'!A2969&lt;&gt;"",RIGHT(LEFT('Anterior-TXT'!A2969,51),34),"")</f>
        <v/>
      </c>
      <c r="C2948" s="12" t="str">
        <f>IF('Anterior-TXT'!A2969&lt;&gt;"",VALUE(RIGHT(LEFT('Anterior-TXT'!A2969,75),23)),"")</f>
        <v/>
      </c>
      <c r="D2948" s="11" t="str">
        <f>IF('Anterior-TXT'!A2969&lt;&gt;"",RIGHT(LEFT('Anterior-TXT'!A2969,77),1),"")</f>
        <v/>
      </c>
      <c r="E2948" s="13" t="str">
        <f>IF('Anterior-TXT'!A2969&lt;&gt;"",IF(MOD(VALUE(LEFT(A2948,1)),2)=1,IF(D2948="D",C2948,-C2948),IF(D2948="C",C2948,-C2948)),"")</f>
        <v/>
      </c>
    </row>
    <row r="2949" spans="1:5" x14ac:dyDescent="0.2">
      <c r="A2949" s="11" t="str">
        <f>IF('Anterior-TXT'!A2970&lt;&gt;"",LEFT('Anterior-TXT'!A2970,15),"")</f>
        <v/>
      </c>
      <c r="B2949" s="11" t="str">
        <f>IF('Anterior-TXT'!A2970&lt;&gt;"",RIGHT(LEFT('Anterior-TXT'!A2970,51),34),"")</f>
        <v/>
      </c>
      <c r="C2949" s="12" t="str">
        <f>IF('Anterior-TXT'!A2970&lt;&gt;"",VALUE(RIGHT(LEFT('Anterior-TXT'!A2970,75),23)),"")</f>
        <v/>
      </c>
      <c r="D2949" s="11" t="str">
        <f>IF('Anterior-TXT'!A2970&lt;&gt;"",RIGHT(LEFT('Anterior-TXT'!A2970,77),1),"")</f>
        <v/>
      </c>
      <c r="E2949" s="13" t="str">
        <f>IF('Anterior-TXT'!A2970&lt;&gt;"",IF(MOD(VALUE(LEFT(A2949,1)),2)=1,IF(D2949="D",C2949,-C2949),IF(D2949="C",C2949,-C2949)),"")</f>
        <v/>
      </c>
    </row>
    <row r="2950" spans="1:5" x14ac:dyDescent="0.2">
      <c r="A2950" s="11" t="str">
        <f>IF('Anterior-TXT'!A2971&lt;&gt;"",LEFT('Anterior-TXT'!A2971,15),"")</f>
        <v/>
      </c>
      <c r="B2950" s="11" t="str">
        <f>IF('Anterior-TXT'!A2971&lt;&gt;"",RIGHT(LEFT('Anterior-TXT'!A2971,51),34),"")</f>
        <v/>
      </c>
      <c r="C2950" s="12" t="str">
        <f>IF('Anterior-TXT'!A2971&lt;&gt;"",VALUE(RIGHT(LEFT('Anterior-TXT'!A2971,75),23)),"")</f>
        <v/>
      </c>
      <c r="D2950" s="11" t="str">
        <f>IF('Anterior-TXT'!A2971&lt;&gt;"",RIGHT(LEFT('Anterior-TXT'!A2971,77),1),"")</f>
        <v/>
      </c>
      <c r="E2950" s="13" t="str">
        <f>IF('Anterior-TXT'!A2971&lt;&gt;"",IF(MOD(VALUE(LEFT(A2950,1)),2)=1,IF(D2950="D",C2950,-C2950),IF(D2950="C",C2950,-C2950)),"")</f>
        <v/>
      </c>
    </row>
    <row r="2951" spans="1:5" x14ac:dyDescent="0.2">
      <c r="A2951" s="11" t="str">
        <f>IF('Anterior-TXT'!A2972&lt;&gt;"",LEFT('Anterior-TXT'!A2972,15),"")</f>
        <v/>
      </c>
      <c r="B2951" s="11" t="str">
        <f>IF('Anterior-TXT'!A2972&lt;&gt;"",RIGHT(LEFT('Anterior-TXT'!A2972,51),34),"")</f>
        <v/>
      </c>
      <c r="C2951" s="12" t="str">
        <f>IF('Anterior-TXT'!A2972&lt;&gt;"",VALUE(RIGHT(LEFT('Anterior-TXT'!A2972,75),23)),"")</f>
        <v/>
      </c>
      <c r="D2951" s="11" t="str">
        <f>IF('Anterior-TXT'!A2972&lt;&gt;"",RIGHT(LEFT('Anterior-TXT'!A2972,77),1),"")</f>
        <v/>
      </c>
      <c r="E2951" s="13" t="str">
        <f>IF('Anterior-TXT'!A2972&lt;&gt;"",IF(MOD(VALUE(LEFT(A2951,1)),2)=1,IF(D2951="D",C2951,-C2951),IF(D2951="C",C2951,-C2951)),"")</f>
        <v/>
      </c>
    </row>
    <row r="2952" spans="1:5" x14ac:dyDescent="0.2">
      <c r="A2952" s="11" t="str">
        <f>IF('Anterior-TXT'!A2973&lt;&gt;"",LEFT('Anterior-TXT'!A2973,15),"")</f>
        <v/>
      </c>
      <c r="B2952" s="11" t="str">
        <f>IF('Anterior-TXT'!A2973&lt;&gt;"",RIGHT(LEFT('Anterior-TXT'!A2973,51),34),"")</f>
        <v/>
      </c>
      <c r="C2952" s="12" t="str">
        <f>IF('Anterior-TXT'!A2973&lt;&gt;"",VALUE(RIGHT(LEFT('Anterior-TXT'!A2973,75),23)),"")</f>
        <v/>
      </c>
      <c r="D2952" s="11" t="str">
        <f>IF('Anterior-TXT'!A2973&lt;&gt;"",RIGHT(LEFT('Anterior-TXT'!A2973,77),1),"")</f>
        <v/>
      </c>
      <c r="E2952" s="13" t="str">
        <f>IF('Anterior-TXT'!A2973&lt;&gt;"",IF(MOD(VALUE(LEFT(A2952,1)),2)=1,IF(D2952="D",C2952,-C2952),IF(D2952="C",C2952,-C2952)),"")</f>
        <v/>
      </c>
    </row>
    <row r="2953" spans="1:5" x14ac:dyDescent="0.2">
      <c r="A2953" s="11" t="str">
        <f>IF('Anterior-TXT'!A2974&lt;&gt;"",LEFT('Anterior-TXT'!A2974,15),"")</f>
        <v/>
      </c>
      <c r="B2953" s="11" t="str">
        <f>IF('Anterior-TXT'!A2974&lt;&gt;"",RIGHT(LEFT('Anterior-TXT'!A2974,51),34),"")</f>
        <v/>
      </c>
      <c r="C2953" s="12" t="str">
        <f>IF('Anterior-TXT'!A2974&lt;&gt;"",VALUE(RIGHT(LEFT('Anterior-TXT'!A2974,75),23)),"")</f>
        <v/>
      </c>
      <c r="D2953" s="11" t="str">
        <f>IF('Anterior-TXT'!A2974&lt;&gt;"",RIGHT(LEFT('Anterior-TXT'!A2974,77),1),"")</f>
        <v/>
      </c>
      <c r="E2953" s="13" t="str">
        <f>IF('Anterior-TXT'!A2974&lt;&gt;"",IF(MOD(VALUE(LEFT(A2953,1)),2)=1,IF(D2953="D",C2953,-C2953),IF(D2953="C",C2953,-C2953)),"")</f>
        <v/>
      </c>
    </row>
    <row r="2954" spans="1:5" x14ac:dyDescent="0.2">
      <c r="A2954" s="11" t="str">
        <f>IF('Anterior-TXT'!A2975&lt;&gt;"",LEFT('Anterior-TXT'!A2975,15),"")</f>
        <v/>
      </c>
      <c r="B2954" s="11" t="str">
        <f>IF('Anterior-TXT'!A2975&lt;&gt;"",RIGHT(LEFT('Anterior-TXT'!A2975,51),34),"")</f>
        <v/>
      </c>
      <c r="C2954" s="12" t="str">
        <f>IF('Anterior-TXT'!A2975&lt;&gt;"",VALUE(RIGHT(LEFT('Anterior-TXT'!A2975,75),23)),"")</f>
        <v/>
      </c>
      <c r="D2954" s="11" t="str">
        <f>IF('Anterior-TXT'!A2975&lt;&gt;"",RIGHT(LEFT('Anterior-TXT'!A2975,77),1),"")</f>
        <v/>
      </c>
      <c r="E2954" s="13" t="str">
        <f>IF('Anterior-TXT'!A2975&lt;&gt;"",IF(MOD(VALUE(LEFT(A2954,1)),2)=1,IF(D2954="D",C2954,-C2954),IF(D2954="C",C2954,-C2954)),"")</f>
        <v/>
      </c>
    </row>
    <row r="2955" spans="1:5" x14ac:dyDescent="0.2">
      <c r="A2955" s="11" t="str">
        <f>IF('Anterior-TXT'!A2976&lt;&gt;"",LEFT('Anterior-TXT'!A2976,15),"")</f>
        <v/>
      </c>
      <c r="B2955" s="11" t="str">
        <f>IF('Anterior-TXT'!A2976&lt;&gt;"",RIGHT(LEFT('Anterior-TXT'!A2976,51),34),"")</f>
        <v/>
      </c>
      <c r="C2955" s="12" t="str">
        <f>IF('Anterior-TXT'!A2976&lt;&gt;"",VALUE(RIGHT(LEFT('Anterior-TXT'!A2976,75),23)),"")</f>
        <v/>
      </c>
      <c r="D2955" s="11" t="str">
        <f>IF('Anterior-TXT'!A2976&lt;&gt;"",RIGHT(LEFT('Anterior-TXT'!A2976,77),1),"")</f>
        <v/>
      </c>
      <c r="E2955" s="13" t="str">
        <f>IF('Anterior-TXT'!A2976&lt;&gt;"",IF(MOD(VALUE(LEFT(A2955,1)),2)=1,IF(D2955="D",C2955,-C2955),IF(D2955="C",C2955,-C2955)),"")</f>
        <v/>
      </c>
    </row>
    <row r="2956" spans="1:5" x14ac:dyDescent="0.2">
      <c r="A2956" s="11" t="str">
        <f>IF('Anterior-TXT'!A2977&lt;&gt;"",LEFT('Anterior-TXT'!A2977,15),"")</f>
        <v/>
      </c>
      <c r="B2956" s="11" t="str">
        <f>IF('Anterior-TXT'!A2977&lt;&gt;"",RIGHT(LEFT('Anterior-TXT'!A2977,51),34),"")</f>
        <v/>
      </c>
      <c r="C2956" s="12" t="str">
        <f>IF('Anterior-TXT'!A2977&lt;&gt;"",VALUE(RIGHT(LEFT('Anterior-TXT'!A2977,75),23)),"")</f>
        <v/>
      </c>
      <c r="D2956" s="11" t="str">
        <f>IF('Anterior-TXT'!A2977&lt;&gt;"",RIGHT(LEFT('Anterior-TXT'!A2977,77),1),"")</f>
        <v/>
      </c>
      <c r="E2956" s="13" t="str">
        <f>IF('Anterior-TXT'!A2977&lt;&gt;"",IF(MOD(VALUE(LEFT(A2956,1)),2)=1,IF(D2956="D",C2956,-C2956),IF(D2956="C",C2956,-C2956)),"")</f>
        <v/>
      </c>
    </row>
    <row r="2957" spans="1:5" x14ac:dyDescent="0.2">
      <c r="A2957" s="11" t="str">
        <f>IF('Anterior-TXT'!A2978&lt;&gt;"",LEFT('Anterior-TXT'!A2978,15),"")</f>
        <v/>
      </c>
      <c r="B2957" s="11" t="str">
        <f>IF('Anterior-TXT'!A2978&lt;&gt;"",RIGHT(LEFT('Anterior-TXT'!A2978,51),34),"")</f>
        <v/>
      </c>
      <c r="C2957" s="12" t="str">
        <f>IF('Anterior-TXT'!A2978&lt;&gt;"",VALUE(RIGHT(LEFT('Anterior-TXT'!A2978,75),23)),"")</f>
        <v/>
      </c>
      <c r="D2957" s="11" t="str">
        <f>IF('Anterior-TXT'!A2978&lt;&gt;"",RIGHT(LEFT('Anterior-TXT'!A2978,77),1),"")</f>
        <v/>
      </c>
      <c r="E2957" s="13" t="str">
        <f>IF('Anterior-TXT'!A2978&lt;&gt;"",IF(MOD(VALUE(LEFT(A2957,1)),2)=1,IF(D2957="D",C2957,-C2957),IF(D2957="C",C2957,-C2957)),"")</f>
        <v/>
      </c>
    </row>
    <row r="2958" spans="1:5" x14ac:dyDescent="0.2">
      <c r="A2958" s="11" t="str">
        <f>IF('Anterior-TXT'!A2979&lt;&gt;"",LEFT('Anterior-TXT'!A2979,15),"")</f>
        <v/>
      </c>
      <c r="B2958" s="11" t="str">
        <f>IF('Anterior-TXT'!A2979&lt;&gt;"",RIGHT(LEFT('Anterior-TXT'!A2979,51),34),"")</f>
        <v/>
      </c>
      <c r="C2958" s="12" t="str">
        <f>IF('Anterior-TXT'!A2979&lt;&gt;"",VALUE(RIGHT(LEFT('Anterior-TXT'!A2979,75),23)),"")</f>
        <v/>
      </c>
      <c r="D2958" s="11" t="str">
        <f>IF('Anterior-TXT'!A2979&lt;&gt;"",RIGHT(LEFT('Anterior-TXT'!A2979,77),1),"")</f>
        <v/>
      </c>
      <c r="E2958" s="13" t="str">
        <f>IF('Anterior-TXT'!A2979&lt;&gt;"",IF(MOD(VALUE(LEFT(A2958,1)),2)=1,IF(D2958="D",C2958,-C2958),IF(D2958="C",C2958,-C2958)),"")</f>
        <v/>
      </c>
    </row>
    <row r="2959" spans="1:5" x14ac:dyDescent="0.2">
      <c r="A2959" s="11" t="str">
        <f>IF('Anterior-TXT'!A2980&lt;&gt;"",LEFT('Anterior-TXT'!A2980,15),"")</f>
        <v/>
      </c>
      <c r="B2959" s="11" t="str">
        <f>IF('Anterior-TXT'!A2980&lt;&gt;"",RIGHT(LEFT('Anterior-TXT'!A2980,51),34),"")</f>
        <v/>
      </c>
      <c r="C2959" s="12" t="str">
        <f>IF('Anterior-TXT'!A2980&lt;&gt;"",VALUE(RIGHT(LEFT('Anterior-TXT'!A2980,75),23)),"")</f>
        <v/>
      </c>
      <c r="D2959" s="11" t="str">
        <f>IF('Anterior-TXT'!A2980&lt;&gt;"",RIGHT(LEFT('Anterior-TXT'!A2980,77),1),"")</f>
        <v/>
      </c>
      <c r="E2959" s="13" t="str">
        <f>IF('Anterior-TXT'!A2980&lt;&gt;"",IF(MOD(VALUE(LEFT(A2959,1)),2)=1,IF(D2959="D",C2959,-C2959),IF(D2959="C",C2959,-C2959)),"")</f>
        <v/>
      </c>
    </row>
    <row r="2960" spans="1:5" x14ac:dyDescent="0.2">
      <c r="A2960" s="11" t="str">
        <f>IF('Anterior-TXT'!A2981&lt;&gt;"",LEFT('Anterior-TXT'!A2981,15),"")</f>
        <v/>
      </c>
      <c r="B2960" s="11" t="str">
        <f>IF('Anterior-TXT'!A2981&lt;&gt;"",RIGHT(LEFT('Anterior-TXT'!A2981,51),34),"")</f>
        <v/>
      </c>
      <c r="C2960" s="12" t="str">
        <f>IF('Anterior-TXT'!A2981&lt;&gt;"",VALUE(RIGHT(LEFT('Anterior-TXT'!A2981,75),23)),"")</f>
        <v/>
      </c>
      <c r="D2960" s="11" t="str">
        <f>IF('Anterior-TXT'!A2981&lt;&gt;"",RIGHT(LEFT('Anterior-TXT'!A2981,77),1),"")</f>
        <v/>
      </c>
      <c r="E2960" s="13" t="str">
        <f>IF('Anterior-TXT'!A2981&lt;&gt;"",IF(MOD(VALUE(LEFT(A2960,1)),2)=1,IF(D2960="D",C2960,-C2960),IF(D2960="C",C2960,-C2960)),"")</f>
        <v/>
      </c>
    </row>
    <row r="2961" spans="1:5" x14ac:dyDescent="0.2">
      <c r="A2961" s="11" t="str">
        <f>IF('Anterior-TXT'!A2982&lt;&gt;"",LEFT('Anterior-TXT'!A2982,15),"")</f>
        <v/>
      </c>
      <c r="B2961" s="11" t="str">
        <f>IF('Anterior-TXT'!A2982&lt;&gt;"",RIGHT(LEFT('Anterior-TXT'!A2982,51),34),"")</f>
        <v/>
      </c>
      <c r="C2961" s="12" t="str">
        <f>IF('Anterior-TXT'!A2982&lt;&gt;"",VALUE(RIGHT(LEFT('Anterior-TXT'!A2982,75),23)),"")</f>
        <v/>
      </c>
      <c r="D2961" s="11" t="str">
        <f>IF('Anterior-TXT'!A2982&lt;&gt;"",RIGHT(LEFT('Anterior-TXT'!A2982,77),1),"")</f>
        <v/>
      </c>
      <c r="E2961" s="13" t="str">
        <f>IF('Anterior-TXT'!A2982&lt;&gt;"",IF(MOD(VALUE(LEFT(A2961,1)),2)=1,IF(D2961="D",C2961,-C2961),IF(D2961="C",C2961,-C2961)),"")</f>
        <v/>
      </c>
    </row>
    <row r="2962" spans="1:5" x14ac:dyDescent="0.2">
      <c r="A2962" s="11" t="str">
        <f>IF('Anterior-TXT'!A2983&lt;&gt;"",LEFT('Anterior-TXT'!A2983,15),"")</f>
        <v/>
      </c>
      <c r="B2962" s="11" t="str">
        <f>IF('Anterior-TXT'!A2983&lt;&gt;"",RIGHT(LEFT('Anterior-TXT'!A2983,51),34),"")</f>
        <v/>
      </c>
      <c r="C2962" s="12" t="str">
        <f>IF('Anterior-TXT'!A2983&lt;&gt;"",VALUE(RIGHT(LEFT('Anterior-TXT'!A2983,75),23)),"")</f>
        <v/>
      </c>
      <c r="D2962" s="11" t="str">
        <f>IF('Anterior-TXT'!A2983&lt;&gt;"",RIGHT(LEFT('Anterior-TXT'!A2983,77),1),"")</f>
        <v/>
      </c>
      <c r="E2962" s="13" t="str">
        <f>IF('Anterior-TXT'!A2983&lt;&gt;"",IF(MOD(VALUE(LEFT(A2962,1)),2)=1,IF(D2962="D",C2962,-C2962),IF(D2962="C",C2962,-C2962)),"")</f>
        <v/>
      </c>
    </row>
    <row r="2963" spans="1:5" x14ac:dyDescent="0.2">
      <c r="A2963" s="11" t="str">
        <f>IF('Anterior-TXT'!A2984&lt;&gt;"",LEFT('Anterior-TXT'!A2984,15),"")</f>
        <v/>
      </c>
      <c r="B2963" s="11" t="str">
        <f>IF('Anterior-TXT'!A2984&lt;&gt;"",RIGHT(LEFT('Anterior-TXT'!A2984,51),34),"")</f>
        <v/>
      </c>
      <c r="C2963" s="12" t="str">
        <f>IF('Anterior-TXT'!A2984&lt;&gt;"",VALUE(RIGHT(LEFT('Anterior-TXT'!A2984,75),23)),"")</f>
        <v/>
      </c>
      <c r="D2963" s="11" t="str">
        <f>IF('Anterior-TXT'!A2984&lt;&gt;"",RIGHT(LEFT('Anterior-TXT'!A2984,77),1),"")</f>
        <v/>
      </c>
      <c r="E2963" s="13" t="str">
        <f>IF('Anterior-TXT'!A2984&lt;&gt;"",IF(MOD(VALUE(LEFT(A2963,1)),2)=1,IF(D2963="D",C2963,-C2963),IF(D2963="C",C2963,-C2963)),"")</f>
        <v/>
      </c>
    </row>
    <row r="2964" spans="1:5" x14ac:dyDescent="0.2">
      <c r="A2964" s="11" t="str">
        <f>IF('Anterior-TXT'!A2985&lt;&gt;"",LEFT('Anterior-TXT'!A2985,15),"")</f>
        <v/>
      </c>
      <c r="B2964" s="11" t="str">
        <f>IF('Anterior-TXT'!A2985&lt;&gt;"",RIGHT(LEFT('Anterior-TXT'!A2985,51),34),"")</f>
        <v/>
      </c>
      <c r="C2964" s="12" t="str">
        <f>IF('Anterior-TXT'!A2985&lt;&gt;"",VALUE(RIGHT(LEFT('Anterior-TXT'!A2985,75),23)),"")</f>
        <v/>
      </c>
      <c r="D2964" s="11" t="str">
        <f>IF('Anterior-TXT'!A2985&lt;&gt;"",RIGHT(LEFT('Anterior-TXT'!A2985,77),1),"")</f>
        <v/>
      </c>
      <c r="E2964" s="13" t="str">
        <f>IF('Anterior-TXT'!A2985&lt;&gt;"",IF(MOD(VALUE(LEFT(A2964,1)),2)=1,IF(D2964="D",C2964,-C2964),IF(D2964="C",C2964,-C2964)),"")</f>
        <v/>
      </c>
    </row>
    <row r="2965" spans="1:5" x14ac:dyDescent="0.2">
      <c r="A2965" s="11" t="str">
        <f>IF('Anterior-TXT'!A2986&lt;&gt;"",LEFT('Anterior-TXT'!A2986,15),"")</f>
        <v/>
      </c>
      <c r="B2965" s="11" t="str">
        <f>IF('Anterior-TXT'!A2986&lt;&gt;"",RIGHT(LEFT('Anterior-TXT'!A2986,51),34),"")</f>
        <v/>
      </c>
      <c r="C2965" s="12" t="str">
        <f>IF('Anterior-TXT'!A2986&lt;&gt;"",VALUE(RIGHT(LEFT('Anterior-TXT'!A2986,75),23)),"")</f>
        <v/>
      </c>
      <c r="D2965" s="11" t="str">
        <f>IF('Anterior-TXT'!A2986&lt;&gt;"",RIGHT(LEFT('Anterior-TXT'!A2986,77),1),"")</f>
        <v/>
      </c>
      <c r="E2965" s="13" t="str">
        <f>IF('Anterior-TXT'!A2986&lt;&gt;"",IF(MOD(VALUE(LEFT(A2965,1)),2)=1,IF(D2965="D",C2965,-C2965),IF(D2965="C",C2965,-C2965)),"")</f>
        <v/>
      </c>
    </row>
    <row r="2966" spans="1:5" x14ac:dyDescent="0.2">
      <c r="A2966" s="11" t="str">
        <f>IF('Anterior-TXT'!A2987&lt;&gt;"",LEFT('Anterior-TXT'!A2987,15),"")</f>
        <v/>
      </c>
      <c r="B2966" s="11" t="str">
        <f>IF('Anterior-TXT'!A2987&lt;&gt;"",RIGHT(LEFT('Anterior-TXT'!A2987,51),34),"")</f>
        <v/>
      </c>
      <c r="C2966" s="12" t="str">
        <f>IF('Anterior-TXT'!A2987&lt;&gt;"",VALUE(RIGHT(LEFT('Anterior-TXT'!A2987,75),23)),"")</f>
        <v/>
      </c>
      <c r="D2966" s="11" t="str">
        <f>IF('Anterior-TXT'!A2987&lt;&gt;"",RIGHT(LEFT('Anterior-TXT'!A2987,77),1),"")</f>
        <v/>
      </c>
      <c r="E2966" s="13" t="str">
        <f>IF('Anterior-TXT'!A2987&lt;&gt;"",IF(MOD(VALUE(LEFT(A2966,1)),2)=1,IF(D2966="D",C2966,-C2966),IF(D2966="C",C2966,-C2966)),"")</f>
        <v/>
      </c>
    </row>
    <row r="2967" spans="1:5" x14ac:dyDescent="0.2">
      <c r="A2967" s="11" t="str">
        <f>IF('Anterior-TXT'!A2988&lt;&gt;"",LEFT('Anterior-TXT'!A2988,15),"")</f>
        <v/>
      </c>
      <c r="B2967" s="11" t="str">
        <f>IF('Anterior-TXT'!A2988&lt;&gt;"",RIGHT(LEFT('Anterior-TXT'!A2988,51),34),"")</f>
        <v/>
      </c>
      <c r="C2967" s="12" t="str">
        <f>IF('Anterior-TXT'!A2988&lt;&gt;"",VALUE(RIGHT(LEFT('Anterior-TXT'!A2988,75),23)),"")</f>
        <v/>
      </c>
      <c r="D2967" s="11" t="str">
        <f>IF('Anterior-TXT'!A2988&lt;&gt;"",RIGHT(LEFT('Anterior-TXT'!A2988,77),1),"")</f>
        <v/>
      </c>
      <c r="E2967" s="13" t="str">
        <f>IF('Anterior-TXT'!A2988&lt;&gt;"",IF(MOD(VALUE(LEFT(A2967,1)),2)=1,IF(D2967="D",C2967,-C2967),IF(D2967="C",C2967,-C2967)),"")</f>
        <v/>
      </c>
    </row>
    <row r="2968" spans="1:5" x14ac:dyDescent="0.2">
      <c r="A2968" s="11" t="str">
        <f>IF('Anterior-TXT'!A2989&lt;&gt;"",LEFT('Anterior-TXT'!A2989,15),"")</f>
        <v/>
      </c>
      <c r="B2968" s="11" t="str">
        <f>IF('Anterior-TXT'!A2989&lt;&gt;"",RIGHT(LEFT('Anterior-TXT'!A2989,51),34),"")</f>
        <v/>
      </c>
      <c r="C2968" s="12" t="str">
        <f>IF('Anterior-TXT'!A2989&lt;&gt;"",VALUE(RIGHT(LEFT('Anterior-TXT'!A2989,75),23)),"")</f>
        <v/>
      </c>
      <c r="D2968" s="11" t="str">
        <f>IF('Anterior-TXT'!A2989&lt;&gt;"",RIGHT(LEFT('Anterior-TXT'!A2989,77),1),"")</f>
        <v/>
      </c>
      <c r="E2968" s="13" t="str">
        <f>IF('Anterior-TXT'!A2989&lt;&gt;"",IF(MOD(VALUE(LEFT(A2968,1)),2)=1,IF(D2968="D",C2968,-C2968),IF(D2968="C",C2968,-C2968)),"")</f>
        <v/>
      </c>
    </row>
    <row r="2969" spans="1:5" x14ac:dyDescent="0.2">
      <c r="A2969" s="11" t="str">
        <f>IF('Anterior-TXT'!A2990&lt;&gt;"",LEFT('Anterior-TXT'!A2990,15),"")</f>
        <v/>
      </c>
      <c r="B2969" s="11" t="str">
        <f>IF('Anterior-TXT'!A2990&lt;&gt;"",RIGHT(LEFT('Anterior-TXT'!A2990,51),34),"")</f>
        <v/>
      </c>
      <c r="C2969" s="12" t="str">
        <f>IF('Anterior-TXT'!A2990&lt;&gt;"",VALUE(RIGHT(LEFT('Anterior-TXT'!A2990,75),23)),"")</f>
        <v/>
      </c>
      <c r="D2969" s="11" t="str">
        <f>IF('Anterior-TXT'!A2990&lt;&gt;"",RIGHT(LEFT('Anterior-TXT'!A2990,77),1),"")</f>
        <v/>
      </c>
      <c r="E2969" s="13" t="str">
        <f>IF('Anterior-TXT'!A2990&lt;&gt;"",IF(MOD(VALUE(LEFT(A2969,1)),2)=1,IF(D2969="D",C2969,-C2969),IF(D2969="C",C2969,-C2969)),"")</f>
        <v/>
      </c>
    </row>
    <row r="2970" spans="1:5" x14ac:dyDescent="0.2">
      <c r="A2970" s="11" t="str">
        <f>IF('Anterior-TXT'!A2991&lt;&gt;"",LEFT('Anterior-TXT'!A2991,15),"")</f>
        <v/>
      </c>
      <c r="B2970" s="11" t="str">
        <f>IF('Anterior-TXT'!A2991&lt;&gt;"",RIGHT(LEFT('Anterior-TXT'!A2991,51),34),"")</f>
        <v/>
      </c>
      <c r="C2970" s="12" t="str">
        <f>IF('Anterior-TXT'!A2991&lt;&gt;"",VALUE(RIGHT(LEFT('Anterior-TXT'!A2991,75),23)),"")</f>
        <v/>
      </c>
      <c r="D2970" s="11" t="str">
        <f>IF('Anterior-TXT'!A2991&lt;&gt;"",RIGHT(LEFT('Anterior-TXT'!A2991,77),1),"")</f>
        <v/>
      </c>
      <c r="E2970" s="13" t="str">
        <f>IF('Anterior-TXT'!A2991&lt;&gt;"",IF(MOD(VALUE(LEFT(A2970,1)),2)=1,IF(D2970="D",C2970,-C2970),IF(D2970="C",C2970,-C2970)),"")</f>
        <v/>
      </c>
    </row>
    <row r="2971" spans="1:5" x14ac:dyDescent="0.2">
      <c r="A2971" s="11" t="str">
        <f>IF('Anterior-TXT'!A2992&lt;&gt;"",LEFT('Anterior-TXT'!A2992,15),"")</f>
        <v/>
      </c>
      <c r="B2971" s="11" t="str">
        <f>IF('Anterior-TXT'!A2992&lt;&gt;"",RIGHT(LEFT('Anterior-TXT'!A2992,51),34),"")</f>
        <v/>
      </c>
      <c r="C2971" s="12" t="str">
        <f>IF('Anterior-TXT'!A2992&lt;&gt;"",VALUE(RIGHT(LEFT('Anterior-TXT'!A2992,75),23)),"")</f>
        <v/>
      </c>
      <c r="D2971" s="11" t="str">
        <f>IF('Anterior-TXT'!A2992&lt;&gt;"",RIGHT(LEFT('Anterior-TXT'!A2992,77),1),"")</f>
        <v/>
      </c>
      <c r="E2971" s="13" t="str">
        <f>IF('Anterior-TXT'!A2992&lt;&gt;"",IF(MOD(VALUE(LEFT(A2971,1)),2)=1,IF(D2971="D",C2971,-C2971),IF(D2971="C",C2971,-C2971)),"")</f>
        <v/>
      </c>
    </row>
    <row r="2972" spans="1:5" x14ac:dyDescent="0.2">
      <c r="A2972" s="11" t="str">
        <f>IF('Anterior-TXT'!A2993&lt;&gt;"",LEFT('Anterior-TXT'!A2993,15),"")</f>
        <v/>
      </c>
      <c r="B2972" s="11" t="str">
        <f>IF('Anterior-TXT'!A2993&lt;&gt;"",RIGHT(LEFT('Anterior-TXT'!A2993,51),34),"")</f>
        <v/>
      </c>
      <c r="C2972" s="12" t="str">
        <f>IF('Anterior-TXT'!A2993&lt;&gt;"",VALUE(RIGHT(LEFT('Anterior-TXT'!A2993,75),23)),"")</f>
        <v/>
      </c>
      <c r="D2972" s="11" t="str">
        <f>IF('Anterior-TXT'!A2993&lt;&gt;"",RIGHT(LEFT('Anterior-TXT'!A2993,77),1),"")</f>
        <v/>
      </c>
      <c r="E2972" s="13" t="str">
        <f>IF('Anterior-TXT'!A2993&lt;&gt;"",IF(MOD(VALUE(LEFT(A2972,1)),2)=1,IF(D2972="D",C2972,-C2972),IF(D2972="C",C2972,-C2972)),"")</f>
        <v/>
      </c>
    </row>
    <row r="2973" spans="1:5" x14ac:dyDescent="0.2">
      <c r="A2973" s="11" t="str">
        <f>IF('Anterior-TXT'!A2994&lt;&gt;"",LEFT('Anterior-TXT'!A2994,15),"")</f>
        <v/>
      </c>
      <c r="B2973" s="11" t="str">
        <f>IF('Anterior-TXT'!A2994&lt;&gt;"",RIGHT(LEFT('Anterior-TXT'!A2994,51),34),"")</f>
        <v/>
      </c>
      <c r="C2973" s="12" t="str">
        <f>IF('Anterior-TXT'!A2994&lt;&gt;"",VALUE(RIGHT(LEFT('Anterior-TXT'!A2994,75),23)),"")</f>
        <v/>
      </c>
      <c r="D2973" s="11" t="str">
        <f>IF('Anterior-TXT'!A2994&lt;&gt;"",RIGHT(LEFT('Anterior-TXT'!A2994,77),1),"")</f>
        <v/>
      </c>
      <c r="E2973" s="13" t="str">
        <f>IF('Anterior-TXT'!A2994&lt;&gt;"",IF(MOD(VALUE(LEFT(A2973,1)),2)=1,IF(D2973="D",C2973,-C2973),IF(D2973="C",C2973,-C2973)),"")</f>
        <v/>
      </c>
    </row>
    <row r="2974" spans="1:5" x14ac:dyDescent="0.2">
      <c r="A2974" s="11" t="str">
        <f>IF('Anterior-TXT'!A2995&lt;&gt;"",LEFT('Anterior-TXT'!A2995,15),"")</f>
        <v/>
      </c>
      <c r="B2974" s="11" t="str">
        <f>IF('Anterior-TXT'!A2995&lt;&gt;"",RIGHT(LEFT('Anterior-TXT'!A2995,51),34),"")</f>
        <v/>
      </c>
      <c r="C2974" s="12" t="str">
        <f>IF('Anterior-TXT'!A2995&lt;&gt;"",VALUE(RIGHT(LEFT('Anterior-TXT'!A2995,75),23)),"")</f>
        <v/>
      </c>
      <c r="D2974" s="11" t="str">
        <f>IF('Anterior-TXT'!A2995&lt;&gt;"",RIGHT(LEFT('Anterior-TXT'!A2995,77),1),"")</f>
        <v/>
      </c>
      <c r="E2974" s="13" t="str">
        <f>IF('Anterior-TXT'!A2995&lt;&gt;"",IF(MOD(VALUE(LEFT(A2974,1)),2)=1,IF(D2974="D",C2974,-C2974),IF(D2974="C",C2974,-C2974)),"")</f>
        <v/>
      </c>
    </row>
    <row r="2975" spans="1:5" x14ac:dyDescent="0.2">
      <c r="A2975" s="11" t="str">
        <f>IF('Anterior-TXT'!A2996&lt;&gt;"",LEFT('Anterior-TXT'!A2996,15),"")</f>
        <v/>
      </c>
      <c r="B2975" s="11" t="str">
        <f>IF('Anterior-TXT'!A2996&lt;&gt;"",RIGHT(LEFT('Anterior-TXT'!A2996,51),34),"")</f>
        <v/>
      </c>
      <c r="C2975" s="12" t="str">
        <f>IF('Anterior-TXT'!A2996&lt;&gt;"",VALUE(RIGHT(LEFT('Anterior-TXT'!A2996,75),23)),"")</f>
        <v/>
      </c>
      <c r="D2975" s="11" t="str">
        <f>IF('Anterior-TXT'!A2996&lt;&gt;"",RIGHT(LEFT('Anterior-TXT'!A2996,77),1),"")</f>
        <v/>
      </c>
      <c r="E2975" s="13" t="str">
        <f>IF('Anterior-TXT'!A2996&lt;&gt;"",IF(MOD(VALUE(LEFT(A2975,1)),2)=1,IF(D2975="D",C2975,-C2975),IF(D2975="C",C2975,-C2975)),"")</f>
        <v/>
      </c>
    </row>
    <row r="2976" spans="1:5" x14ac:dyDescent="0.2">
      <c r="A2976" s="11" t="str">
        <f>IF('Anterior-TXT'!A2997&lt;&gt;"",LEFT('Anterior-TXT'!A2997,15),"")</f>
        <v/>
      </c>
      <c r="B2976" s="11" t="str">
        <f>IF('Anterior-TXT'!A2997&lt;&gt;"",RIGHT(LEFT('Anterior-TXT'!A2997,51),34),"")</f>
        <v/>
      </c>
      <c r="C2976" s="12" t="str">
        <f>IF('Anterior-TXT'!A2997&lt;&gt;"",VALUE(RIGHT(LEFT('Anterior-TXT'!A2997,75),23)),"")</f>
        <v/>
      </c>
      <c r="D2976" s="11" t="str">
        <f>IF('Anterior-TXT'!A2997&lt;&gt;"",RIGHT(LEFT('Anterior-TXT'!A2997,77),1),"")</f>
        <v/>
      </c>
      <c r="E2976" s="13" t="str">
        <f>IF('Anterior-TXT'!A2997&lt;&gt;"",IF(MOD(VALUE(LEFT(A2976,1)),2)=1,IF(D2976="D",C2976,-C2976),IF(D2976="C",C2976,-C2976)),"")</f>
        <v/>
      </c>
    </row>
    <row r="2977" spans="1:5" x14ac:dyDescent="0.2">
      <c r="A2977" s="11" t="str">
        <f>IF('Anterior-TXT'!A2998&lt;&gt;"",LEFT('Anterior-TXT'!A2998,15),"")</f>
        <v/>
      </c>
      <c r="B2977" s="11" t="str">
        <f>IF('Anterior-TXT'!A2998&lt;&gt;"",RIGHT(LEFT('Anterior-TXT'!A2998,51),34),"")</f>
        <v/>
      </c>
      <c r="C2977" s="12" t="str">
        <f>IF('Anterior-TXT'!A2998&lt;&gt;"",VALUE(RIGHT(LEFT('Anterior-TXT'!A2998,75),23)),"")</f>
        <v/>
      </c>
      <c r="D2977" s="11" t="str">
        <f>IF('Anterior-TXT'!A2998&lt;&gt;"",RIGHT(LEFT('Anterior-TXT'!A2998,77),1),"")</f>
        <v/>
      </c>
      <c r="E2977" s="13" t="str">
        <f>IF('Anterior-TXT'!A2998&lt;&gt;"",IF(MOD(VALUE(LEFT(A2977,1)),2)=1,IF(D2977="D",C2977,-C2977),IF(D2977="C",C2977,-C2977)),"")</f>
        <v/>
      </c>
    </row>
    <row r="2978" spans="1:5" x14ac:dyDescent="0.2">
      <c r="A2978" s="11" t="str">
        <f>IF('Anterior-TXT'!A2999&lt;&gt;"",LEFT('Anterior-TXT'!A2999,15),"")</f>
        <v/>
      </c>
      <c r="B2978" s="11" t="str">
        <f>IF('Anterior-TXT'!A2999&lt;&gt;"",RIGHT(LEFT('Anterior-TXT'!A2999,51),34),"")</f>
        <v/>
      </c>
      <c r="C2978" s="12" t="str">
        <f>IF('Anterior-TXT'!A2999&lt;&gt;"",VALUE(RIGHT(LEFT('Anterior-TXT'!A2999,75),23)),"")</f>
        <v/>
      </c>
      <c r="D2978" s="11" t="str">
        <f>IF('Anterior-TXT'!A2999&lt;&gt;"",RIGHT(LEFT('Anterior-TXT'!A2999,77),1),"")</f>
        <v/>
      </c>
      <c r="E2978" s="13" t="str">
        <f>IF('Anterior-TXT'!A2999&lt;&gt;"",IF(MOD(VALUE(LEFT(A2978,1)),2)=1,IF(D2978="D",C2978,-C2978),IF(D2978="C",C2978,-C2978)),"")</f>
        <v/>
      </c>
    </row>
    <row r="2979" spans="1:5" x14ac:dyDescent="0.2">
      <c r="A2979" s="11" t="str">
        <f>IF('Anterior-TXT'!A3000&lt;&gt;"",LEFT('Anterior-TXT'!A3000,15),"")</f>
        <v/>
      </c>
      <c r="B2979" s="11" t="str">
        <f>IF('Anterior-TXT'!A3000&lt;&gt;"",RIGHT(LEFT('Anterior-TXT'!A3000,51),34),"")</f>
        <v/>
      </c>
      <c r="C2979" s="12" t="str">
        <f>IF('Anterior-TXT'!A3000&lt;&gt;"",VALUE(RIGHT(LEFT('Anterior-TXT'!A3000,75),23)),"")</f>
        <v/>
      </c>
      <c r="D2979" s="11" t="str">
        <f>IF('Anterior-TXT'!A3000&lt;&gt;"",RIGHT(LEFT('Anterior-TXT'!A3000,77),1),"")</f>
        <v/>
      </c>
      <c r="E2979" s="13" t="str">
        <f>IF('Anterior-TXT'!A3000&lt;&gt;"",IF(MOD(VALUE(LEFT(A2979,1)),2)=1,IF(D2979="D",C2979,-C2979),IF(D2979="C",C2979,-C2979)),"")</f>
        <v/>
      </c>
    </row>
    <row r="2980" spans="1:5" x14ac:dyDescent="0.2">
      <c r="A2980" s="11" t="str">
        <f>IF('Anterior-TXT'!A3001&lt;&gt;"",LEFT('Anterior-TXT'!A3001,15),"")</f>
        <v/>
      </c>
      <c r="B2980" s="11" t="str">
        <f>IF('Anterior-TXT'!A3001&lt;&gt;"",RIGHT(LEFT('Anterior-TXT'!A3001,51),34),"")</f>
        <v/>
      </c>
      <c r="C2980" s="12" t="str">
        <f>IF('Anterior-TXT'!A3001&lt;&gt;"",VALUE(RIGHT(LEFT('Anterior-TXT'!A3001,75),23)),"")</f>
        <v/>
      </c>
      <c r="D2980" s="11" t="str">
        <f>IF('Anterior-TXT'!A3001&lt;&gt;"",RIGHT(LEFT('Anterior-TXT'!A3001,77),1),"")</f>
        <v/>
      </c>
      <c r="E2980" s="13" t="str">
        <f>IF('Anterior-TXT'!A3001&lt;&gt;"",IF(MOD(VALUE(LEFT(A2980,1)),2)=1,IF(D2980="D",C2980,-C2980),IF(D2980="C",C2980,-C2980)),"")</f>
        <v/>
      </c>
    </row>
    <row r="2981" spans="1:5" x14ac:dyDescent="0.2">
      <c r="A2981" s="11" t="str">
        <f>IF('Anterior-TXT'!A3002&lt;&gt;"",LEFT('Anterior-TXT'!A3002,15),"")</f>
        <v/>
      </c>
      <c r="B2981" s="11" t="str">
        <f>IF('Anterior-TXT'!A3002&lt;&gt;"",RIGHT(LEFT('Anterior-TXT'!A3002,51),34),"")</f>
        <v/>
      </c>
      <c r="C2981" s="12" t="str">
        <f>IF('Anterior-TXT'!A3002&lt;&gt;"",VALUE(RIGHT(LEFT('Anterior-TXT'!A3002,75),23)),"")</f>
        <v/>
      </c>
      <c r="D2981" s="11" t="str">
        <f>IF('Anterior-TXT'!A3002&lt;&gt;"",RIGHT(LEFT('Anterior-TXT'!A3002,77),1),"")</f>
        <v/>
      </c>
      <c r="E2981" s="13" t="str">
        <f>IF('Anterior-TXT'!A3002&lt;&gt;"",IF(MOD(VALUE(LEFT(A2981,1)),2)=1,IF(D2981="D",C2981,-C2981),IF(D2981="C",C2981,-C2981)),"")</f>
        <v/>
      </c>
    </row>
    <row r="2982" spans="1:5" x14ac:dyDescent="0.2">
      <c r="A2982" s="11" t="str">
        <f>IF('Anterior-TXT'!A3003&lt;&gt;"",LEFT('Anterior-TXT'!A3003,15),"")</f>
        <v/>
      </c>
      <c r="B2982" s="11" t="str">
        <f>IF('Anterior-TXT'!A3003&lt;&gt;"",RIGHT(LEFT('Anterior-TXT'!A3003,51),34),"")</f>
        <v/>
      </c>
      <c r="C2982" s="12" t="str">
        <f>IF('Anterior-TXT'!A3003&lt;&gt;"",VALUE(RIGHT(LEFT('Anterior-TXT'!A3003,75),23)),"")</f>
        <v/>
      </c>
      <c r="D2982" s="11" t="str">
        <f>IF('Anterior-TXT'!A3003&lt;&gt;"",RIGHT(LEFT('Anterior-TXT'!A3003,77),1),"")</f>
        <v/>
      </c>
      <c r="E2982" s="13" t="str">
        <f>IF('Anterior-TXT'!A3003&lt;&gt;"",IF(MOD(VALUE(LEFT(A2982,1)),2)=1,IF(D2982="D",C2982,-C2982),IF(D2982="C",C2982,-C2982)),"")</f>
        <v/>
      </c>
    </row>
    <row r="2983" spans="1:5" x14ac:dyDescent="0.2">
      <c r="A2983" s="11" t="str">
        <f>IF('Anterior-TXT'!A3004&lt;&gt;"",LEFT('Anterior-TXT'!A3004,15),"")</f>
        <v/>
      </c>
      <c r="B2983" s="11" t="str">
        <f>IF('Anterior-TXT'!A3004&lt;&gt;"",RIGHT(LEFT('Anterior-TXT'!A3004,51),34),"")</f>
        <v/>
      </c>
      <c r="C2983" s="12" t="str">
        <f>IF('Anterior-TXT'!A3004&lt;&gt;"",VALUE(RIGHT(LEFT('Anterior-TXT'!A3004,75),23)),"")</f>
        <v/>
      </c>
      <c r="D2983" s="11" t="str">
        <f>IF('Anterior-TXT'!A3004&lt;&gt;"",RIGHT(LEFT('Anterior-TXT'!A3004,77),1),"")</f>
        <v/>
      </c>
      <c r="E2983" s="13" t="str">
        <f>IF('Anterior-TXT'!A3004&lt;&gt;"",IF(MOD(VALUE(LEFT(A2983,1)),2)=1,IF(D2983="D",C2983,-C2983),IF(D2983="C",C2983,-C2983)),"")</f>
        <v/>
      </c>
    </row>
    <row r="2984" spans="1:5" x14ac:dyDescent="0.2">
      <c r="A2984" s="11" t="str">
        <f>IF('Anterior-TXT'!A3005&lt;&gt;"",LEFT('Anterior-TXT'!A3005,15),"")</f>
        <v/>
      </c>
      <c r="B2984" s="11" t="str">
        <f>IF('Anterior-TXT'!A3005&lt;&gt;"",RIGHT(LEFT('Anterior-TXT'!A3005,51),34),"")</f>
        <v/>
      </c>
      <c r="C2984" s="12" t="str">
        <f>IF('Anterior-TXT'!A3005&lt;&gt;"",VALUE(RIGHT(LEFT('Anterior-TXT'!A3005,75),23)),"")</f>
        <v/>
      </c>
      <c r="D2984" s="11" t="str">
        <f>IF('Anterior-TXT'!A3005&lt;&gt;"",RIGHT(LEFT('Anterior-TXT'!A3005,77),1),"")</f>
        <v/>
      </c>
      <c r="E2984" s="13" t="str">
        <f>IF('Anterior-TXT'!A3005&lt;&gt;"",IF(MOD(VALUE(LEFT(A2984,1)),2)=1,IF(D2984="D",C2984,-C2984),IF(D2984="C",C2984,-C2984)),"")</f>
        <v/>
      </c>
    </row>
    <row r="2985" spans="1:5" x14ac:dyDescent="0.2">
      <c r="A2985" s="11" t="str">
        <f>IF('Anterior-TXT'!A3006&lt;&gt;"",LEFT('Anterior-TXT'!A3006,15),"")</f>
        <v/>
      </c>
      <c r="B2985" s="11" t="str">
        <f>IF('Anterior-TXT'!A3006&lt;&gt;"",RIGHT(LEFT('Anterior-TXT'!A3006,51),34),"")</f>
        <v/>
      </c>
      <c r="C2985" s="12" t="str">
        <f>IF('Anterior-TXT'!A3006&lt;&gt;"",VALUE(RIGHT(LEFT('Anterior-TXT'!A3006,75),23)),"")</f>
        <v/>
      </c>
      <c r="D2985" s="11" t="str">
        <f>IF('Anterior-TXT'!A3006&lt;&gt;"",RIGHT(LEFT('Anterior-TXT'!A3006,77),1),"")</f>
        <v/>
      </c>
      <c r="E2985" s="13" t="str">
        <f>IF('Anterior-TXT'!A3006&lt;&gt;"",IF(MOD(VALUE(LEFT(A2985,1)),2)=1,IF(D2985="D",C2985,-C2985),IF(D2985="C",C2985,-C2985)),"")</f>
        <v/>
      </c>
    </row>
    <row r="2986" spans="1:5" x14ac:dyDescent="0.2">
      <c r="A2986" s="11" t="str">
        <f>IF('Anterior-TXT'!A3007&lt;&gt;"",LEFT('Anterior-TXT'!A3007,15),"")</f>
        <v/>
      </c>
      <c r="B2986" s="11" t="str">
        <f>IF('Anterior-TXT'!A3007&lt;&gt;"",RIGHT(LEFT('Anterior-TXT'!A3007,51),34),"")</f>
        <v/>
      </c>
      <c r="C2986" s="12" t="str">
        <f>IF('Anterior-TXT'!A3007&lt;&gt;"",VALUE(RIGHT(LEFT('Anterior-TXT'!A3007,75),23)),"")</f>
        <v/>
      </c>
      <c r="D2986" s="11" t="str">
        <f>IF('Anterior-TXT'!A3007&lt;&gt;"",RIGHT(LEFT('Anterior-TXT'!A3007,77),1),"")</f>
        <v/>
      </c>
      <c r="E2986" s="13" t="str">
        <f>IF('Anterior-TXT'!A3007&lt;&gt;"",IF(MOD(VALUE(LEFT(A2986,1)),2)=1,IF(D2986="D",C2986,-C2986),IF(D2986="C",C2986,-C2986)),"")</f>
        <v/>
      </c>
    </row>
    <row r="2987" spans="1:5" x14ac:dyDescent="0.2">
      <c r="A2987" s="11" t="str">
        <f>IF('Anterior-TXT'!A3008&lt;&gt;"",LEFT('Anterior-TXT'!A3008,15),"")</f>
        <v/>
      </c>
      <c r="B2987" s="11" t="str">
        <f>IF('Anterior-TXT'!A3008&lt;&gt;"",RIGHT(LEFT('Anterior-TXT'!A3008,51),34),"")</f>
        <v/>
      </c>
      <c r="C2987" s="12" t="str">
        <f>IF('Anterior-TXT'!A3008&lt;&gt;"",VALUE(RIGHT(LEFT('Anterior-TXT'!A3008,75),23)),"")</f>
        <v/>
      </c>
      <c r="D2987" s="11" t="str">
        <f>IF('Anterior-TXT'!A3008&lt;&gt;"",RIGHT(LEFT('Anterior-TXT'!A3008,77),1),"")</f>
        <v/>
      </c>
      <c r="E2987" s="13" t="str">
        <f>IF('Anterior-TXT'!A3008&lt;&gt;"",IF(MOD(VALUE(LEFT(A2987,1)),2)=1,IF(D2987="D",C2987,-C2987),IF(D2987="C",C2987,-C2987)),"")</f>
        <v/>
      </c>
    </row>
    <row r="2988" spans="1:5" x14ac:dyDescent="0.2">
      <c r="A2988" s="11" t="str">
        <f>IF('Anterior-TXT'!A3009&lt;&gt;"",LEFT('Anterior-TXT'!A3009,15),"")</f>
        <v/>
      </c>
      <c r="B2988" s="11" t="str">
        <f>IF('Anterior-TXT'!A3009&lt;&gt;"",RIGHT(LEFT('Anterior-TXT'!A3009,51),34),"")</f>
        <v/>
      </c>
      <c r="C2988" s="12" t="str">
        <f>IF('Anterior-TXT'!A3009&lt;&gt;"",VALUE(RIGHT(LEFT('Anterior-TXT'!A3009,75),23)),"")</f>
        <v/>
      </c>
      <c r="D2988" s="11" t="str">
        <f>IF('Anterior-TXT'!A3009&lt;&gt;"",RIGHT(LEFT('Anterior-TXT'!A3009,77),1),"")</f>
        <v/>
      </c>
      <c r="E2988" s="13" t="str">
        <f>IF('Anterior-TXT'!A3009&lt;&gt;"",IF(MOD(VALUE(LEFT(A2988,1)),2)=1,IF(D2988="D",C2988,-C2988),IF(D2988="C",C2988,-C2988)),"")</f>
        <v/>
      </c>
    </row>
    <row r="2989" spans="1:5" x14ac:dyDescent="0.2">
      <c r="A2989" s="11" t="str">
        <f>IF('Anterior-TXT'!A3010&lt;&gt;"",LEFT('Anterior-TXT'!A3010,15),"")</f>
        <v/>
      </c>
      <c r="B2989" s="11" t="str">
        <f>IF('Anterior-TXT'!A3010&lt;&gt;"",RIGHT(LEFT('Anterior-TXT'!A3010,51),34),"")</f>
        <v/>
      </c>
      <c r="C2989" s="12" t="str">
        <f>IF('Anterior-TXT'!A3010&lt;&gt;"",VALUE(RIGHT(LEFT('Anterior-TXT'!A3010,75),23)),"")</f>
        <v/>
      </c>
      <c r="D2989" s="11" t="str">
        <f>IF('Anterior-TXT'!A3010&lt;&gt;"",RIGHT(LEFT('Anterior-TXT'!A3010,77),1),"")</f>
        <v/>
      </c>
      <c r="E2989" s="13" t="str">
        <f>IF('Anterior-TXT'!A3010&lt;&gt;"",IF(MOD(VALUE(LEFT(A2989,1)),2)=1,IF(D2989="D",C2989,-C2989),IF(D2989="C",C2989,-C2989)),"")</f>
        <v/>
      </c>
    </row>
    <row r="2990" spans="1:5" x14ac:dyDescent="0.2">
      <c r="A2990" s="11" t="str">
        <f>IF('Anterior-TXT'!A3011&lt;&gt;"",LEFT('Anterior-TXT'!A3011,15),"")</f>
        <v/>
      </c>
      <c r="B2990" s="11" t="str">
        <f>IF('Anterior-TXT'!A3011&lt;&gt;"",RIGHT(LEFT('Anterior-TXT'!A3011,51),34),"")</f>
        <v/>
      </c>
      <c r="C2990" s="12" t="str">
        <f>IF('Anterior-TXT'!A3011&lt;&gt;"",VALUE(RIGHT(LEFT('Anterior-TXT'!A3011,75),23)),"")</f>
        <v/>
      </c>
      <c r="D2990" s="11" t="str">
        <f>IF('Anterior-TXT'!A3011&lt;&gt;"",RIGHT(LEFT('Anterior-TXT'!A3011,77),1),"")</f>
        <v/>
      </c>
      <c r="E2990" s="13" t="str">
        <f>IF('Anterior-TXT'!A3011&lt;&gt;"",IF(MOD(VALUE(LEFT(A2990,1)),2)=1,IF(D2990="D",C2990,-C2990),IF(D2990="C",C2990,-C2990)),"")</f>
        <v/>
      </c>
    </row>
    <row r="2991" spans="1:5" x14ac:dyDescent="0.2">
      <c r="A2991" s="11" t="str">
        <f>IF('Anterior-TXT'!A3012&lt;&gt;"",LEFT('Anterior-TXT'!A3012,15),"")</f>
        <v/>
      </c>
      <c r="B2991" s="11" t="str">
        <f>IF('Anterior-TXT'!A3012&lt;&gt;"",RIGHT(LEFT('Anterior-TXT'!A3012,51),34),"")</f>
        <v/>
      </c>
      <c r="C2991" s="12" t="str">
        <f>IF('Anterior-TXT'!A3012&lt;&gt;"",VALUE(RIGHT(LEFT('Anterior-TXT'!A3012,75),23)),"")</f>
        <v/>
      </c>
      <c r="D2991" s="11" t="str">
        <f>IF('Anterior-TXT'!A3012&lt;&gt;"",RIGHT(LEFT('Anterior-TXT'!A3012,77),1),"")</f>
        <v/>
      </c>
      <c r="E2991" s="13" t="str">
        <f>IF('Anterior-TXT'!A3012&lt;&gt;"",IF(MOD(VALUE(LEFT(A2991,1)),2)=1,IF(D2991="D",C2991,-C2991),IF(D2991="C",C2991,-C2991)),"")</f>
        <v/>
      </c>
    </row>
    <row r="2992" spans="1:5" x14ac:dyDescent="0.2">
      <c r="A2992" s="11" t="str">
        <f>IF('Anterior-TXT'!A3013&lt;&gt;"",LEFT('Anterior-TXT'!A3013,15),"")</f>
        <v/>
      </c>
      <c r="B2992" s="11" t="str">
        <f>IF('Anterior-TXT'!A3013&lt;&gt;"",RIGHT(LEFT('Anterior-TXT'!A3013,51),34),"")</f>
        <v/>
      </c>
      <c r="C2992" s="12" t="str">
        <f>IF('Anterior-TXT'!A3013&lt;&gt;"",VALUE(RIGHT(LEFT('Anterior-TXT'!A3013,75),23)),"")</f>
        <v/>
      </c>
      <c r="D2992" s="11" t="str">
        <f>IF('Anterior-TXT'!A3013&lt;&gt;"",RIGHT(LEFT('Anterior-TXT'!A3013,77),1),"")</f>
        <v/>
      </c>
      <c r="E2992" s="13" t="str">
        <f>IF('Anterior-TXT'!A3013&lt;&gt;"",IF(MOD(VALUE(LEFT(A2992,1)),2)=1,IF(D2992="D",C2992,-C2992),IF(D2992="C",C2992,-C2992)),"")</f>
        <v/>
      </c>
    </row>
    <row r="2993" spans="1:5" x14ac:dyDescent="0.2">
      <c r="A2993" s="11" t="str">
        <f>IF('Anterior-TXT'!A3014&lt;&gt;"",LEFT('Anterior-TXT'!A3014,15),"")</f>
        <v/>
      </c>
      <c r="B2993" s="11" t="str">
        <f>IF('Anterior-TXT'!A3014&lt;&gt;"",RIGHT(LEFT('Anterior-TXT'!A3014,51),34),"")</f>
        <v/>
      </c>
      <c r="C2993" s="12" t="str">
        <f>IF('Anterior-TXT'!A3014&lt;&gt;"",VALUE(RIGHT(LEFT('Anterior-TXT'!A3014,75),23)),"")</f>
        <v/>
      </c>
      <c r="D2993" s="11" t="str">
        <f>IF('Anterior-TXT'!A3014&lt;&gt;"",RIGHT(LEFT('Anterior-TXT'!A3014,77),1),"")</f>
        <v/>
      </c>
      <c r="E2993" s="13" t="str">
        <f>IF('Anterior-TXT'!A3014&lt;&gt;"",IF(MOD(VALUE(LEFT(A2993,1)),2)=1,IF(D2993="D",C2993,-C2993),IF(D2993="C",C2993,-C2993)),"")</f>
        <v/>
      </c>
    </row>
    <row r="2994" spans="1:5" x14ac:dyDescent="0.2">
      <c r="A2994" s="11" t="str">
        <f>IF('Anterior-TXT'!A3015&lt;&gt;"",LEFT('Anterior-TXT'!A3015,15),"")</f>
        <v/>
      </c>
      <c r="B2994" s="11" t="str">
        <f>IF('Anterior-TXT'!A3015&lt;&gt;"",RIGHT(LEFT('Anterior-TXT'!A3015,51),34),"")</f>
        <v/>
      </c>
      <c r="C2994" s="12" t="str">
        <f>IF('Anterior-TXT'!A3015&lt;&gt;"",VALUE(RIGHT(LEFT('Anterior-TXT'!A3015,75),23)),"")</f>
        <v/>
      </c>
      <c r="D2994" s="11" t="str">
        <f>IF('Anterior-TXT'!A3015&lt;&gt;"",RIGHT(LEFT('Anterior-TXT'!A3015,77),1),"")</f>
        <v/>
      </c>
      <c r="E2994" s="13" t="str">
        <f>IF('Anterior-TXT'!A3015&lt;&gt;"",IF(MOD(VALUE(LEFT(A2994,1)),2)=1,IF(D2994="D",C2994,-C2994),IF(D2994="C",C2994,-C2994)),"")</f>
        <v/>
      </c>
    </row>
    <row r="2995" spans="1:5" x14ac:dyDescent="0.2">
      <c r="A2995" s="11" t="str">
        <f>IF('Anterior-TXT'!A3016&lt;&gt;"",LEFT('Anterior-TXT'!A3016,15),"")</f>
        <v/>
      </c>
      <c r="B2995" s="11" t="str">
        <f>IF('Anterior-TXT'!A3016&lt;&gt;"",RIGHT(LEFT('Anterior-TXT'!A3016,51),34),"")</f>
        <v/>
      </c>
      <c r="C2995" s="12" t="str">
        <f>IF('Anterior-TXT'!A3016&lt;&gt;"",VALUE(RIGHT(LEFT('Anterior-TXT'!A3016,75),23)),"")</f>
        <v/>
      </c>
      <c r="D2995" s="11" t="str">
        <f>IF('Anterior-TXT'!A3016&lt;&gt;"",RIGHT(LEFT('Anterior-TXT'!A3016,77),1),"")</f>
        <v/>
      </c>
      <c r="E2995" s="13" t="str">
        <f>IF('Anterior-TXT'!A3016&lt;&gt;"",IF(MOD(VALUE(LEFT(A2995,1)),2)=1,IF(D2995="D",C2995,-C2995),IF(D2995="C",C2995,-C2995)),"")</f>
        <v/>
      </c>
    </row>
    <row r="2996" spans="1:5" x14ac:dyDescent="0.2">
      <c r="A2996" s="11" t="str">
        <f>IF('Anterior-TXT'!A3017&lt;&gt;"",LEFT('Anterior-TXT'!A3017,15),"")</f>
        <v/>
      </c>
      <c r="B2996" s="11" t="str">
        <f>IF('Anterior-TXT'!A3017&lt;&gt;"",RIGHT(LEFT('Anterior-TXT'!A3017,51),34),"")</f>
        <v/>
      </c>
      <c r="C2996" s="12" t="str">
        <f>IF('Anterior-TXT'!A3017&lt;&gt;"",VALUE(RIGHT(LEFT('Anterior-TXT'!A3017,75),23)),"")</f>
        <v/>
      </c>
      <c r="D2996" s="11" t="str">
        <f>IF('Anterior-TXT'!A3017&lt;&gt;"",RIGHT(LEFT('Anterior-TXT'!A3017,77),1),"")</f>
        <v/>
      </c>
      <c r="E2996" s="13" t="str">
        <f>IF('Anterior-TXT'!A3017&lt;&gt;"",IF(MOD(VALUE(LEFT(A2996,1)),2)=1,IF(D2996="D",C2996,-C2996),IF(D2996="C",C2996,-C2996)),"")</f>
        <v/>
      </c>
    </row>
    <row r="2997" spans="1:5" x14ac:dyDescent="0.2">
      <c r="A2997" s="11" t="str">
        <f>IF('Anterior-TXT'!A3018&lt;&gt;"",LEFT('Anterior-TXT'!A3018,15),"")</f>
        <v/>
      </c>
      <c r="B2997" s="11" t="str">
        <f>IF('Anterior-TXT'!A3018&lt;&gt;"",RIGHT(LEFT('Anterior-TXT'!A3018,51),34),"")</f>
        <v/>
      </c>
      <c r="C2997" s="12" t="str">
        <f>IF('Anterior-TXT'!A3018&lt;&gt;"",VALUE(RIGHT(LEFT('Anterior-TXT'!A3018,75),23)),"")</f>
        <v/>
      </c>
      <c r="D2997" s="11" t="str">
        <f>IF('Anterior-TXT'!A3018&lt;&gt;"",RIGHT(LEFT('Anterior-TXT'!A3018,77),1),"")</f>
        <v/>
      </c>
      <c r="E2997" s="13" t="str">
        <f>IF('Anterior-TXT'!A3018&lt;&gt;"",IF(MOD(VALUE(LEFT(A2997,1)),2)=1,IF(D2997="D",C2997,-C2997),IF(D2997="C",C2997,-C2997)),"")</f>
        <v/>
      </c>
    </row>
    <row r="2998" spans="1:5" x14ac:dyDescent="0.2">
      <c r="A2998" s="11" t="str">
        <f>IF('Anterior-TXT'!A3019&lt;&gt;"",LEFT('Anterior-TXT'!A3019,15),"")</f>
        <v/>
      </c>
      <c r="B2998" s="11" t="str">
        <f>IF('Anterior-TXT'!A3019&lt;&gt;"",RIGHT(LEFT('Anterior-TXT'!A3019,51),34),"")</f>
        <v/>
      </c>
      <c r="C2998" s="12" t="str">
        <f>IF('Anterior-TXT'!A3019&lt;&gt;"",VALUE(RIGHT(LEFT('Anterior-TXT'!A3019,75),23)),"")</f>
        <v/>
      </c>
      <c r="D2998" s="11" t="str">
        <f>IF('Anterior-TXT'!A3019&lt;&gt;"",RIGHT(LEFT('Anterior-TXT'!A3019,77),1),"")</f>
        <v/>
      </c>
      <c r="E2998" s="13" t="str">
        <f>IF('Anterior-TXT'!A3019&lt;&gt;"",IF(MOD(VALUE(LEFT(A2998,1)),2)=1,IF(D2998="D",C2998,-C2998),IF(D2998="C",C2998,-C2998)),"")</f>
        <v/>
      </c>
    </row>
    <row r="2999" spans="1:5" x14ac:dyDescent="0.2">
      <c r="A2999" s="11" t="str">
        <f>IF('Anterior-TXT'!A3020&lt;&gt;"",LEFT('Anterior-TXT'!A3020,15),"")</f>
        <v/>
      </c>
      <c r="B2999" s="11" t="str">
        <f>IF('Anterior-TXT'!A3020&lt;&gt;"",RIGHT(LEFT('Anterior-TXT'!A3020,51),34),"")</f>
        <v/>
      </c>
      <c r="C2999" s="12" t="str">
        <f>IF('Anterior-TXT'!A3020&lt;&gt;"",VALUE(RIGHT(LEFT('Anterior-TXT'!A3020,75),23)),"")</f>
        <v/>
      </c>
      <c r="D2999" s="11" t="str">
        <f>IF('Anterior-TXT'!A3020&lt;&gt;"",RIGHT(LEFT('Anterior-TXT'!A3020,77),1),"")</f>
        <v/>
      </c>
      <c r="E2999" s="13" t="str">
        <f>IF('Anterior-TXT'!A3020&lt;&gt;"",IF(MOD(VALUE(LEFT(A2999,1)),2)=1,IF(D2999="D",C2999,-C2999),IF(D2999="C",C2999,-C2999)),"")</f>
        <v/>
      </c>
    </row>
    <row r="3000" spans="1:5" x14ac:dyDescent="0.2">
      <c r="A3000" s="11" t="str">
        <f>IF('Anterior-TXT'!A3021&lt;&gt;"",LEFT('Anterior-TXT'!A3021,15),"")</f>
        <v/>
      </c>
      <c r="B3000" s="11" t="str">
        <f>IF('Anterior-TXT'!A3021&lt;&gt;"",RIGHT(LEFT('Anterior-TXT'!A3021,51),34),"")</f>
        <v/>
      </c>
      <c r="C3000" s="12" t="str">
        <f>IF('Anterior-TXT'!A3021&lt;&gt;"",VALUE(RIGHT(LEFT('Anterior-TXT'!A3021,75),23)),"")</f>
        <v/>
      </c>
      <c r="D3000" s="11" t="str">
        <f>IF('Anterior-TXT'!A3021&lt;&gt;"",RIGHT(LEFT('Anterior-TXT'!A3021,77),1),"")</f>
        <v/>
      </c>
      <c r="E3000" s="13" t="str">
        <f>IF('Anterior-TXT'!A3021&lt;&gt;"",IF(MOD(VALUE(LEFT(A3000,1)),2)=1,IF(D3000="D",C3000,-C3000),IF(D3000="C",C3000,-C3000)),"")</f>
        <v/>
      </c>
    </row>
    <row r="3001" spans="1:5" x14ac:dyDescent="0.2">
      <c r="A3001" s="11" t="str">
        <f>IF('Anterior-TXT'!A3022&lt;&gt;"",LEFT('Anterior-TXT'!A3022,15),"")</f>
        <v/>
      </c>
      <c r="B3001" s="11" t="str">
        <f>IF('Anterior-TXT'!A3022&lt;&gt;"",RIGHT(LEFT('Anterior-TXT'!A3022,51),34),"")</f>
        <v/>
      </c>
      <c r="C3001" s="12" t="str">
        <f>IF('Anterior-TXT'!A3022&lt;&gt;"",VALUE(RIGHT(LEFT('Anterior-TXT'!A3022,75),23)),"")</f>
        <v/>
      </c>
      <c r="D3001" s="11" t="str">
        <f>IF('Anterior-TXT'!A3022&lt;&gt;"",RIGHT(LEFT('Anterior-TXT'!A3022,77),1),"")</f>
        <v/>
      </c>
      <c r="E3001" s="13" t="str">
        <f>IF('Anterior-TXT'!A3022&lt;&gt;"",IF(MOD(VALUE(LEFT(A3001,1)),2)=1,IF(D3001="D",C3001,-C3001),IF(D3001="C",C3001,-C3001)),"")</f>
        <v/>
      </c>
    </row>
    <row r="3002" spans="1:5" x14ac:dyDescent="0.2">
      <c r="A3002" s="11" t="str">
        <f>IF('Anterior-TXT'!A3023&lt;&gt;"",LEFT('Anterior-TXT'!A3023,15),"")</f>
        <v/>
      </c>
      <c r="B3002" s="11" t="str">
        <f>IF('Anterior-TXT'!A3023&lt;&gt;"",RIGHT(LEFT('Anterior-TXT'!A3023,51),34),"")</f>
        <v/>
      </c>
      <c r="C3002" s="12" t="str">
        <f>IF('Anterior-TXT'!A3023&lt;&gt;"",VALUE(RIGHT(LEFT('Anterior-TXT'!A3023,75),23)),"")</f>
        <v/>
      </c>
      <c r="D3002" s="11" t="str">
        <f>IF('Anterior-TXT'!A3023&lt;&gt;"",RIGHT(LEFT('Anterior-TXT'!A3023,77),1),"")</f>
        <v/>
      </c>
      <c r="E3002" s="13" t="str">
        <f>IF('Anterior-TXT'!A3023&lt;&gt;"",IF(MOD(VALUE(LEFT(A3002,1)),2)=1,IF(D3002="D",C3002,-C3002),IF(D3002="C",C3002,-C3002)),"")</f>
        <v/>
      </c>
    </row>
    <row r="3003" spans="1:5" x14ac:dyDescent="0.2">
      <c r="A3003" s="11" t="str">
        <f>IF('Anterior-TXT'!A3024&lt;&gt;"",LEFT('Anterior-TXT'!A3024,15),"")</f>
        <v/>
      </c>
      <c r="B3003" s="11" t="str">
        <f>IF('Anterior-TXT'!A3024&lt;&gt;"",RIGHT(LEFT('Anterior-TXT'!A3024,51),34),"")</f>
        <v/>
      </c>
      <c r="C3003" s="12" t="str">
        <f>IF('Anterior-TXT'!A3024&lt;&gt;"",VALUE(RIGHT(LEFT('Anterior-TXT'!A3024,75),23)),"")</f>
        <v/>
      </c>
      <c r="D3003" s="11" t="str">
        <f>IF('Anterior-TXT'!A3024&lt;&gt;"",RIGHT(LEFT('Anterior-TXT'!A3024,77),1),"")</f>
        <v/>
      </c>
      <c r="E3003" s="13" t="str">
        <f>IF('Anterior-TXT'!A3024&lt;&gt;"",IF(MOD(VALUE(LEFT(A3003,1)),2)=1,IF(D3003="D",C3003,-C3003),IF(D3003="C",C3003,-C3003)),"")</f>
        <v/>
      </c>
    </row>
    <row r="3004" spans="1:5" x14ac:dyDescent="0.2">
      <c r="A3004" s="11" t="str">
        <f>IF('Anterior-TXT'!A3025&lt;&gt;"",LEFT('Anterior-TXT'!A3025,15),"")</f>
        <v/>
      </c>
      <c r="B3004" s="11" t="str">
        <f>IF('Anterior-TXT'!A3025&lt;&gt;"",RIGHT(LEFT('Anterior-TXT'!A3025,51),34),"")</f>
        <v/>
      </c>
      <c r="C3004" s="12" t="str">
        <f>IF('Anterior-TXT'!A3025&lt;&gt;"",VALUE(RIGHT(LEFT('Anterior-TXT'!A3025,75),23)),"")</f>
        <v/>
      </c>
      <c r="D3004" s="11" t="str">
        <f>IF('Anterior-TXT'!A3025&lt;&gt;"",RIGHT(LEFT('Anterior-TXT'!A3025,77),1),"")</f>
        <v/>
      </c>
      <c r="E3004" s="13" t="str">
        <f>IF('Anterior-TXT'!A3025&lt;&gt;"",IF(MOD(VALUE(LEFT(A3004,1)),2)=1,IF(D3004="D",C3004,-C3004),IF(D3004="C",C3004,-C3004)),"")</f>
        <v/>
      </c>
    </row>
    <row r="3005" spans="1:5" x14ac:dyDescent="0.2">
      <c r="A3005" s="11" t="str">
        <f>IF('Anterior-TXT'!A3026&lt;&gt;"",LEFT('Anterior-TXT'!A3026,15),"")</f>
        <v/>
      </c>
      <c r="B3005" s="11" t="str">
        <f>IF('Anterior-TXT'!A3026&lt;&gt;"",RIGHT(LEFT('Anterior-TXT'!A3026,51),34),"")</f>
        <v/>
      </c>
      <c r="C3005" s="12" t="str">
        <f>IF('Anterior-TXT'!A3026&lt;&gt;"",VALUE(RIGHT(LEFT('Anterior-TXT'!A3026,75),23)),"")</f>
        <v/>
      </c>
      <c r="D3005" s="11" t="str">
        <f>IF('Anterior-TXT'!A3026&lt;&gt;"",RIGHT(LEFT('Anterior-TXT'!A3026,77),1),"")</f>
        <v/>
      </c>
      <c r="E3005" s="13" t="str">
        <f>IF('Anterior-TXT'!A3026&lt;&gt;"",IF(MOD(VALUE(LEFT(A3005,1)),2)=1,IF(D3005="D",C3005,-C3005),IF(D3005="C",C3005,-C3005)),"")</f>
        <v/>
      </c>
    </row>
    <row r="3006" spans="1:5" x14ac:dyDescent="0.2">
      <c r="A3006" s="11" t="str">
        <f>IF('Anterior-TXT'!A3027&lt;&gt;"",LEFT('Anterior-TXT'!A3027,15),"")</f>
        <v/>
      </c>
      <c r="B3006" s="11" t="str">
        <f>IF('Anterior-TXT'!A3027&lt;&gt;"",RIGHT(LEFT('Anterior-TXT'!A3027,51),34),"")</f>
        <v/>
      </c>
      <c r="C3006" s="12" t="str">
        <f>IF('Anterior-TXT'!A3027&lt;&gt;"",VALUE(RIGHT(LEFT('Anterior-TXT'!A3027,75),23)),"")</f>
        <v/>
      </c>
      <c r="D3006" s="11" t="str">
        <f>IF('Anterior-TXT'!A3027&lt;&gt;"",RIGHT(LEFT('Anterior-TXT'!A3027,77),1),"")</f>
        <v/>
      </c>
      <c r="E3006" s="13" t="str">
        <f>IF('Anterior-TXT'!A3027&lt;&gt;"",IF(MOD(VALUE(LEFT(A3006,1)),2)=1,IF(D3006="D",C3006,-C3006),IF(D3006="C",C3006,-C3006)),"")</f>
        <v/>
      </c>
    </row>
    <row r="3007" spans="1:5" x14ac:dyDescent="0.2">
      <c r="A3007" s="11" t="str">
        <f>IF('Anterior-TXT'!A3028&lt;&gt;"",LEFT('Anterior-TXT'!A3028,15),"")</f>
        <v/>
      </c>
      <c r="B3007" s="11" t="str">
        <f>IF('Anterior-TXT'!A3028&lt;&gt;"",RIGHT(LEFT('Anterior-TXT'!A3028,51),34),"")</f>
        <v/>
      </c>
      <c r="C3007" s="12" t="str">
        <f>IF('Anterior-TXT'!A3028&lt;&gt;"",VALUE(RIGHT(LEFT('Anterior-TXT'!A3028,75),23)),"")</f>
        <v/>
      </c>
      <c r="D3007" s="11" t="str">
        <f>IF('Anterior-TXT'!A3028&lt;&gt;"",RIGHT(LEFT('Anterior-TXT'!A3028,77),1),"")</f>
        <v/>
      </c>
      <c r="E3007" s="13" t="str">
        <f>IF('Anterior-TXT'!A3028&lt;&gt;"",IF(MOD(VALUE(LEFT(A3007,1)),2)=1,IF(D3007="D",C3007,-C3007),IF(D3007="C",C3007,-C3007)),"")</f>
        <v/>
      </c>
    </row>
    <row r="3008" spans="1:5" x14ac:dyDescent="0.2">
      <c r="A3008" s="11" t="str">
        <f>IF('Anterior-TXT'!A3029&lt;&gt;"",LEFT('Anterior-TXT'!A3029,15),"")</f>
        <v/>
      </c>
      <c r="B3008" s="11" t="str">
        <f>IF('Anterior-TXT'!A3029&lt;&gt;"",RIGHT(LEFT('Anterior-TXT'!A3029,51),34),"")</f>
        <v/>
      </c>
      <c r="C3008" s="12" t="str">
        <f>IF('Anterior-TXT'!A3029&lt;&gt;"",VALUE(RIGHT(LEFT('Anterior-TXT'!A3029,75),23)),"")</f>
        <v/>
      </c>
      <c r="D3008" s="11" t="str">
        <f>IF('Anterior-TXT'!A3029&lt;&gt;"",RIGHT(LEFT('Anterior-TXT'!A3029,77),1),"")</f>
        <v/>
      </c>
      <c r="E3008" s="13" t="str">
        <f>IF('Anterior-TXT'!A3029&lt;&gt;"",IF(MOD(VALUE(LEFT(A3008,1)),2)=1,IF(D3008="D",C3008,-C3008),IF(D3008="C",C3008,-C3008)),"")</f>
        <v/>
      </c>
    </row>
    <row r="3009" spans="1:5" x14ac:dyDescent="0.2">
      <c r="A3009" s="11" t="str">
        <f>IF('Anterior-TXT'!A3030&lt;&gt;"",LEFT('Anterior-TXT'!A3030,15),"")</f>
        <v/>
      </c>
      <c r="B3009" s="11" t="str">
        <f>IF('Anterior-TXT'!A3030&lt;&gt;"",RIGHT(LEFT('Anterior-TXT'!A3030,51),34),"")</f>
        <v/>
      </c>
      <c r="C3009" s="12" t="str">
        <f>IF('Anterior-TXT'!A3030&lt;&gt;"",VALUE(RIGHT(LEFT('Anterior-TXT'!A3030,75),23)),"")</f>
        <v/>
      </c>
      <c r="D3009" s="11" t="str">
        <f>IF('Anterior-TXT'!A3030&lt;&gt;"",RIGHT(LEFT('Anterior-TXT'!A3030,77),1),"")</f>
        <v/>
      </c>
      <c r="E3009" s="13" t="str">
        <f>IF('Anterior-TXT'!A3030&lt;&gt;"",IF(MOD(VALUE(LEFT(A3009,1)),2)=1,IF(D3009="D",C3009,-C3009),IF(D3009="C",C3009,-C3009)),"")</f>
        <v/>
      </c>
    </row>
    <row r="3010" spans="1:5" x14ac:dyDescent="0.2">
      <c r="A3010" s="11" t="str">
        <f>IF('Anterior-TXT'!A3031&lt;&gt;"",LEFT('Anterior-TXT'!A3031,15),"")</f>
        <v/>
      </c>
      <c r="B3010" s="11" t="str">
        <f>IF('Anterior-TXT'!A3031&lt;&gt;"",RIGHT(LEFT('Anterior-TXT'!A3031,51),34),"")</f>
        <v/>
      </c>
      <c r="C3010" s="12" t="str">
        <f>IF('Anterior-TXT'!A3031&lt;&gt;"",VALUE(RIGHT(LEFT('Anterior-TXT'!A3031,75),23)),"")</f>
        <v/>
      </c>
      <c r="D3010" s="11" t="str">
        <f>IF('Anterior-TXT'!A3031&lt;&gt;"",RIGHT(LEFT('Anterior-TXT'!A3031,77),1),"")</f>
        <v/>
      </c>
      <c r="E3010" s="13" t="str">
        <f>IF('Anterior-TXT'!A3031&lt;&gt;"",IF(MOD(VALUE(LEFT(A3010,1)),2)=1,IF(D3010="D",C3010,-C3010),IF(D3010="C",C3010,-C3010)),"")</f>
        <v/>
      </c>
    </row>
    <row r="3011" spans="1:5" x14ac:dyDescent="0.2">
      <c r="A3011" s="11" t="str">
        <f>IF('Anterior-TXT'!A3032&lt;&gt;"",LEFT('Anterior-TXT'!A3032,15),"")</f>
        <v/>
      </c>
      <c r="B3011" s="11" t="str">
        <f>IF('Anterior-TXT'!A3032&lt;&gt;"",RIGHT(LEFT('Anterior-TXT'!A3032,51),34),"")</f>
        <v/>
      </c>
      <c r="C3011" s="12" t="str">
        <f>IF('Anterior-TXT'!A3032&lt;&gt;"",VALUE(RIGHT(LEFT('Anterior-TXT'!A3032,75),23)),"")</f>
        <v/>
      </c>
      <c r="D3011" s="11" t="str">
        <f>IF('Anterior-TXT'!A3032&lt;&gt;"",RIGHT(LEFT('Anterior-TXT'!A3032,77),1),"")</f>
        <v/>
      </c>
      <c r="E3011" s="13" t="str">
        <f>IF('Anterior-TXT'!A3032&lt;&gt;"",IF(MOD(VALUE(LEFT(A3011,1)),2)=1,IF(D3011="D",C3011,-C3011),IF(D3011="C",C3011,-C3011)),"")</f>
        <v/>
      </c>
    </row>
    <row r="3012" spans="1:5" x14ac:dyDescent="0.2">
      <c r="A3012" s="11" t="str">
        <f>IF('Anterior-TXT'!A3033&lt;&gt;"",LEFT('Anterior-TXT'!A3033,15),"")</f>
        <v/>
      </c>
      <c r="B3012" s="11" t="str">
        <f>IF('Anterior-TXT'!A3033&lt;&gt;"",RIGHT(LEFT('Anterior-TXT'!A3033,51),34),"")</f>
        <v/>
      </c>
      <c r="C3012" s="12" t="str">
        <f>IF('Anterior-TXT'!A3033&lt;&gt;"",VALUE(RIGHT(LEFT('Anterior-TXT'!A3033,75),23)),"")</f>
        <v/>
      </c>
      <c r="D3012" s="11" t="str">
        <f>IF('Anterior-TXT'!A3033&lt;&gt;"",RIGHT(LEFT('Anterior-TXT'!A3033,77),1),"")</f>
        <v/>
      </c>
      <c r="E3012" s="13" t="str">
        <f>IF('Anterior-TXT'!A3033&lt;&gt;"",IF(MOD(VALUE(LEFT(A3012,1)),2)=1,IF(D3012="D",C3012,-C3012),IF(D3012="C",C3012,-C3012)),"")</f>
        <v/>
      </c>
    </row>
    <row r="3013" spans="1:5" x14ac:dyDescent="0.2">
      <c r="A3013" s="11" t="str">
        <f>IF('Anterior-TXT'!A3034&lt;&gt;"",LEFT('Anterior-TXT'!A3034,15),"")</f>
        <v/>
      </c>
      <c r="B3013" s="11" t="str">
        <f>IF('Anterior-TXT'!A3034&lt;&gt;"",RIGHT(LEFT('Anterior-TXT'!A3034,51),34),"")</f>
        <v/>
      </c>
      <c r="C3013" s="12" t="str">
        <f>IF('Anterior-TXT'!A3034&lt;&gt;"",VALUE(RIGHT(LEFT('Anterior-TXT'!A3034,75),23)),"")</f>
        <v/>
      </c>
      <c r="D3013" s="11" t="str">
        <f>IF('Anterior-TXT'!A3034&lt;&gt;"",RIGHT(LEFT('Anterior-TXT'!A3034,77),1),"")</f>
        <v/>
      </c>
      <c r="E3013" s="13" t="str">
        <f>IF('Anterior-TXT'!A3034&lt;&gt;"",IF(MOD(VALUE(LEFT(A3013,1)),2)=1,IF(D3013="D",C3013,-C3013),IF(D3013="C",C3013,-C3013)),"")</f>
        <v/>
      </c>
    </row>
    <row r="3014" spans="1:5" x14ac:dyDescent="0.2">
      <c r="A3014" s="11" t="str">
        <f>IF('Anterior-TXT'!A3035&lt;&gt;"",LEFT('Anterior-TXT'!A3035,15),"")</f>
        <v/>
      </c>
      <c r="B3014" s="11" t="str">
        <f>IF('Anterior-TXT'!A3035&lt;&gt;"",RIGHT(LEFT('Anterior-TXT'!A3035,51),34),"")</f>
        <v/>
      </c>
      <c r="C3014" s="12" t="str">
        <f>IF('Anterior-TXT'!A3035&lt;&gt;"",VALUE(RIGHT(LEFT('Anterior-TXT'!A3035,75),23)),"")</f>
        <v/>
      </c>
      <c r="D3014" s="11" t="str">
        <f>IF('Anterior-TXT'!A3035&lt;&gt;"",RIGHT(LEFT('Anterior-TXT'!A3035,77),1),"")</f>
        <v/>
      </c>
      <c r="E3014" s="13" t="str">
        <f>IF('Anterior-TXT'!A3035&lt;&gt;"",IF(MOD(VALUE(LEFT(A3014,1)),2)=1,IF(D3014="D",C3014,-C3014),IF(D3014="C",C3014,-C3014)),"")</f>
        <v/>
      </c>
    </row>
    <row r="3015" spans="1:5" x14ac:dyDescent="0.2">
      <c r="A3015" s="11" t="str">
        <f>IF('Anterior-TXT'!A3036&lt;&gt;"",LEFT('Anterior-TXT'!A3036,15),"")</f>
        <v/>
      </c>
      <c r="B3015" s="11" t="str">
        <f>IF('Anterior-TXT'!A3036&lt;&gt;"",RIGHT(LEFT('Anterior-TXT'!A3036,51),34),"")</f>
        <v/>
      </c>
      <c r="C3015" s="12" t="str">
        <f>IF('Anterior-TXT'!A3036&lt;&gt;"",VALUE(RIGHT(LEFT('Anterior-TXT'!A3036,75),23)),"")</f>
        <v/>
      </c>
      <c r="D3015" s="11" t="str">
        <f>IF('Anterior-TXT'!A3036&lt;&gt;"",RIGHT(LEFT('Anterior-TXT'!A3036,77),1),"")</f>
        <v/>
      </c>
      <c r="E3015" s="13" t="str">
        <f>IF('Anterior-TXT'!A3036&lt;&gt;"",IF(MOD(VALUE(LEFT(A3015,1)),2)=1,IF(D3015="D",C3015,-C3015),IF(D3015="C",C3015,-C3015)),"")</f>
        <v/>
      </c>
    </row>
    <row r="3016" spans="1:5" x14ac:dyDescent="0.2">
      <c r="A3016" s="11" t="str">
        <f>IF('Anterior-TXT'!A3037&lt;&gt;"",LEFT('Anterior-TXT'!A3037,15),"")</f>
        <v/>
      </c>
      <c r="B3016" s="11" t="str">
        <f>IF('Anterior-TXT'!A3037&lt;&gt;"",RIGHT(LEFT('Anterior-TXT'!A3037,51),34),"")</f>
        <v/>
      </c>
      <c r="C3016" s="12" t="str">
        <f>IF('Anterior-TXT'!A3037&lt;&gt;"",VALUE(RIGHT(LEFT('Anterior-TXT'!A3037,75),23)),"")</f>
        <v/>
      </c>
      <c r="D3016" s="11" t="str">
        <f>IF('Anterior-TXT'!A3037&lt;&gt;"",RIGHT(LEFT('Anterior-TXT'!A3037,77),1),"")</f>
        <v/>
      </c>
      <c r="E3016" s="13" t="str">
        <f>IF('Anterior-TXT'!A3037&lt;&gt;"",IF(MOD(VALUE(LEFT(A3016,1)),2)=1,IF(D3016="D",C3016,-C3016),IF(D3016="C",C3016,-C3016)),"")</f>
        <v/>
      </c>
    </row>
    <row r="3017" spans="1:5" x14ac:dyDescent="0.2">
      <c r="A3017" s="11" t="str">
        <f>IF('Anterior-TXT'!A3038&lt;&gt;"",LEFT('Anterior-TXT'!A3038,15),"")</f>
        <v/>
      </c>
      <c r="B3017" s="11" t="str">
        <f>IF('Anterior-TXT'!A3038&lt;&gt;"",RIGHT(LEFT('Anterior-TXT'!A3038,51),34),"")</f>
        <v/>
      </c>
      <c r="C3017" s="12" t="str">
        <f>IF('Anterior-TXT'!A3038&lt;&gt;"",VALUE(RIGHT(LEFT('Anterior-TXT'!A3038,75),23)),"")</f>
        <v/>
      </c>
      <c r="D3017" s="11" t="str">
        <f>IF('Anterior-TXT'!A3038&lt;&gt;"",RIGHT(LEFT('Anterior-TXT'!A3038,77),1),"")</f>
        <v/>
      </c>
      <c r="E3017" s="13" t="str">
        <f>IF('Anterior-TXT'!A3038&lt;&gt;"",IF(MOD(VALUE(LEFT(A3017,1)),2)=1,IF(D3017="D",C3017,-C3017),IF(D3017="C",C3017,-C3017)),"")</f>
        <v/>
      </c>
    </row>
    <row r="3018" spans="1:5" x14ac:dyDescent="0.2">
      <c r="A3018" s="11" t="str">
        <f>IF('Anterior-TXT'!A3039&lt;&gt;"",LEFT('Anterior-TXT'!A3039,15),"")</f>
        <v/>
      </c>
      <c r="B3018" s="11" t="str">
        <f>IF('Anterior-TXT'!A3039&lt;&gt;"",RIGHT(LEFT('Anterior-TXT'!A3039,51),34),"")</f>
        <v/>
      </c>
      <c r="C3018" s="12" t="str">
        <f>IF('Anterior-TXT'!A3039&lt;&gt;"",VALUE(RIGHT(LEFT('Anterior-TXT'!A3039,75),23)),"")</f>
        <v/>
      </c>
      <c r="D3018" s="11" t="str">
        <f>IF('Anterior-TXT'!A3039&lt;&gt;"",RIGHT(LEFT('Anterior-TXT'!A3039,77),1),"")</f>
        <v/>
      </c>
      <c r="E3018" s="13" t="str">
        <f>IF('Anterior-TXT'!A3039&lt;&gt;"",IF(MOD(VALUE(LEFT(A3018,1)),2)=1,IF(D3018="D",C3018,-C3018),IF(D3018="C",C3018,-C3018)),"")</f>
        <v/>
      </c>
    </row>
    <row r="3019" spans="1:5" x14ac:dyDescent="0.2">
      <c r="A3019" s="11" t="str">
        <f>IF('Anterior-TXT'!A3040&lt;&gt;"",LEFT('Anterior-TXT'!A3040,15),"")</f>
        <v/>
      </c>
      <c r="B3019" s="11" t="str">
        <f>IF('Anterior-TXT'!A3040&lt;&gt;"",RIGHT(LEFT('Anterior-TXT'!A3040,51),34),"")</f>
        <v/>
      </c>
      <c r="C3019" s="12" t="str">
        <f>IF('Anterior-TXT'!A3040&lt;&gt;"",VALUE(RIGHT(LEFT('Anterior-TXT'!A3040,75),23)),"")</f>
        <v/>
      </c>
      <c r="D3019" s="11" t="str">
        <f>IF('Anterior-TXT'!A3040&lt;&gt;"",RIGHT(LEFT('Anterior-TXT'!A3040,77),1),"")</f>
        <v/>
      </c>
      <c r="E3019" s="13" t="str">
        <f>IF('Anterior-TXT'!A3040&lt;&gt;"",IF(MOD(VALUE(LEFT(A3019,1)),2)=1,IF(D3019="D",C3019,-C3019),IF(D3019="C",C3019,-C3019)),"")</f>
        <v/>
      </c>
    </row>
    <row r="3020" spans="1:5" x14ac:dyDescent="0.2">
      <c r="A3020" s="11" t="str">
        <f>IF('Anterior-TXT'!A3041&lt;&gt;"",LEFT('Anterior-TXT'!A3041,15),"")</f>
        <v/>
      </c>
      <c r="B3020" s="11" t="str">
        <f>IF('Anterior-TXT'!A3041&lt;&gt;"",RIGHT(LEFT('Anterior-TXT'!A3041,51),34),"")</f>
        <v/>
      </c>
      <c r="C3020" s="12" t="str">
        <f>IF('Anterior-TXT'!A3041&lt;&gt;"",VALUE(RIGHT(LEFT('Anterior-TXT'!A3041,75),23)),"")</f>
        <v/>
      </c>
      <c r="D3020" s="11" t="str">
        <f>IF('Anterior-TXT'!A3041&lt;&gt;"",RIGHT(LEFT('Anterior-TXT'!A3041,77),1),"")</f>
        <v/>
      </c>
      <c r="E3020" s="13" t="str">
        <f>IF('Anterior-TXT'!A3041&lt;&gt;"",IF(MOD(VALUE(LEFT(A3020,1)),2)=1,IF(D3020="D",C3020,-C3020),IF(D3020="C",C3020,-C3020)),"")</f>
        <v/>
      </c>
    </row>
    <row r="3021" spans="1:5" x14ac:dyDescent="0.2">
      <c r="A3021" s="11" t="str">
        <f>IF('Anterior-TXT'!A3042&lt;&gt;"",LEFT('Anterior-TXT'!A3042,15),"")</f>
        <v/>
      </c>
      <c r="B3021" s="11" t="str">
        <f>IF('Anterior-TXT'!A3042&lt;&gt;"",RIGHT(LEFT('Anterior-TXT'!A3042,51),34),"")</f>
        <v/>
      </c>
      <c r="C3021" s="12" t="str">
        <f>IF('Anterior-TXT'!A3042&lt;&gt;"",VALUE(RIGHT(LEFT('Anterior-TXT'!A3042,75),23)),"")</f>
        <v/>
      </c>
      <c r="D3021" s="11" t="str">
        <f>IF('Anterior-TXT'!A3042&lt;&gt;"",RIGHT(LEFT('Anterior-TXT'!A3042,77),1),"")</f>
        <v/>
      </c>
      <c r="E3021" s="13" t="str">
        <f>IF('Anterior-TXT'!A3042&lt;&gt;"",IF(MOD(VALUE(LEFT(A3021,1)),2)=1,IF(D3021="D",C3021,-C3021),IF(D3021="C",C3021,-C3021)),"")</f>
        <v/>
      </c>
    </row>
    <row r="3022" spans="1:5" x14ac:dyDescent="0.2">
      <c r="A3022" s="11" t="str">
        <f>IF('Anterior-TXT'!A3043&lt;&gt;"",LEFT('Anterior-TXT'!A3043,15),"")</f>
        <v/>
      </c>
      <c r="B3022" s="11" t="str">
        <f>IF('Anterior-TXT'!A3043&lt;&gt;"",RIGHT(LEFT('Anterior-TXT'!A3043,51),34),"")</f>
        <v/>
      </c>
      <c r="C3022" s="12" t="str">
        <f>IF('Anterior-TXT'!A3043&lt;&gt;"",VALUE(RIGHT(LEFT('Anterior-TXT'!A3043,75),23)),"")</f>
        <v/>
      </c>
      <c r="D3022" s="11" t="str">
        <f>IF('Anterior-TXT'!A3043&lt;&gt;"",RIGHT(LEFT('Anterior-TXT'!A3043,77),1),"")</f>
        <v/>
      </c>
      <c r="E3022" s="13" t="str">
        <f>IF('Anterior-TXT'!A3043&lt;&gt;"",IF(MOD(VALUE(LEFT(A3022,1)),2)=1,IF(D3022="D",C3022,-C3022),IF(D3022="C",C3022,-C3022)),"")</f>
        <v/>
      </c>
    </row>
    <row r="3023" spans="1:5" x14ac:dyDescent="0.2">
      <c r="A3023" s="11" t="str">
        <f>IF('Anterior-TXT'!A3044&lt;&gt;"",LEFT('Anterior-TXT'!A3044,15),"")</f>
        <v/>
      </c>
      <c r="B3023" s="11" t="str">
        <f>IF('Anterior-TXT'!A3044&lt;&gt;"",RIGHT(LEFT('Anterior-TXT'!A3044,51),34),"")</f>
        <v/>
      </c>
      <c r="C3023" s="12" t="str">
        <f>IF('Anterior-TXT'!A3044&lt;&gt;"",VALUE(RIGHT(LEFT('Anterior-TXT'!A3044,75),23)),"")</f>
        <v/>
      </c>
      <c r="D3023" s="11" t="str">
        <f>IF('Anterior-TXT'!A3044&lt;&gt;"",RIGHT(LEFT('Anterior-TXT'!A3044,77),1),"")</f>
        <v/>
      </c>
      <c r="E3023" s="13" t="str">
        <f>IF('Anterior-TXT'!A3044&lt;&gt;"",IF(MOD(VALUE(LEFT(A3023,1)),2)=1,IF(D3023="D",C3023,-C3023),IF(D3023="C",C3023,-C3023)),"")</f>
        <v/>
      </c>
    </row>
    <row r="3024" spans="1:5" x14ac:dyDescent="0.2">
      <c r="A3024" s="11" t="str">
        <f>IF('Anterior-TXT'!A3045&lt;&gt;"",LEFT('Anterior-TXT'!A3045,15),"")</f>
        <v/>
      </c>
      <c r="B3024" s="11" t="str">
        <f>IF('Anterior-TXT'!A3045&lt;&gt;"",RIGHT(LEFT('Anterior-TXT'!A3045,51),34),"")</f>
        <v/>
      </c>
      <c r="C3024" s="12" t="str">
        <f>IF('Anterior-TXT'!A3045&lt;&gt;"",VALUE(RIGHT(LEFT('Anterior-TXT'!A3045,75),23)),"")</f>
        <v/>
      </c>
      <c r="D3024" s="11" t="str">
        <f>IF('Anterior-TXT'!A3045&lt;&gt;"",RIGHT(LEFT('Anterior-TXT'!A3045,77),1),"")</f>
        <v/>
      </c>
      <c r="E3024" s="13" t="str">
        <f>IF('Anterior-TXT'!A3045&lt;&gt;"",IF(MOD(VALUE(LEFT(A3024,1)),2)=1,IF(D3024="D",C3024,-C3024),IF(D3024="C",C3024,-C3024)),"")</f>
        <v/>
      </c>
    </row>
    <row r="3025" spans="1:5" x14ac:dyDescent="0.2">
      <c r="A3025" s="11" t="str">
        <f>IF('Anterior-TXT'!A3046&lt;&gt;"",LEFT('Anterior-TXT'!A3046,15),"")</f>
        <v/>
      </c>
      <c r="B3025" s="11" t="str">
        <f>IF('Anterior-TXT'!A3046&lt;&gt;"",RIGHT(LEFT('Anterior-TXT'!A3046,51),34),"")</f>
        <v/>
      </c>
      <c r="C3025" s="12" t="str">
        <f>IF('Anterior-TXT'!A3046&lt;&gt;"",VALUE(RIGHT(LEFT('Anterior-TXT'!A3046,75),23)),"")</f>
        <v/>
      </c>
      <c r="D3025" s="11" t="str">
        <f>IF('Anterior-TXT'!A3046&lt;&gt;"",RIGHT(LEFT('Anterior-TXT'!A3046,77),1),"")</f>
        <v/>
      </c>
      <c r="E3025" s="13" t="str">
        <f>IF('Anterior-TXT'!A3046&lt;&gt;"",IF(MOD(VALUE(LEFT(A3025,1)),2)=1,IF(D3025="D",C3025,-C3025),IF(D3025="C",C3025,-C3025)),"")</f>
        <v/>
      </c>
    </row>
    <row r="3026" spans="1:5" x14ac:dyDescent="0.2">
      <c r="A3026" s="11" t="str">
        <f>IF('Anterior-TXT'!A3047&lt;&gt;"",LEFT('Anterior-TXT'!A3047,15),"")</f>
        <v/>
      </c>
      <c r="B3026" s="11" t="str">
        <f>IF('Anterior-TXT'!A3047&lt;&gt;"",RIGHT(LEFT('Anterior-TXT'!A3047,51),34),"")</f>
        <v/>
      </c>
      <c r="C3026" s="12" t="str">
        <f>IF('Anterior-TXT'!A3047&lt;&gt;"",VALUE(RIGHT(LEFT('Anterior-TXT'!A3047,75),23)),"")</f>
        <v/>
      </c>
      <c r="D3026" s="11" t="str">
        <f>IF('Anterior-TXT'!A3047&lt;&gt;"",RIGHT(LEFT('Anterior-TXT'!A3047,77),1),"")</f>
        <v/>
      </c>
      <c r="E3026" s="13" t="str">
        <f>IF('Anterior-TXT'!A3047&lt;&gt;"",IF(MOD(VALUE(LEFT(A3026,1)),2)=1,IF(D3026="D",C3026,-C3026),IF(D3026="C",C3026,-C3026)),"")</f>
        <v/>
      </c>
    </row>
    <row r="3027" spans="1:5" x14ac:dyDescent="0.2">
      <c r="A3027" s="11" t="str">
        <f>IF('Anterior-TXT'!A3048&lt;&gt;"",LEFT('Anterior-TXT'!A3048,15),"")</f>
        <v/>
      </c>
      <c r="B3027" s="11" t="str">
        <f>IF('Anterior-TXT'!A3048&lt;&gt;"",RIGHT(LEFT('Anterior-TXT'!A3048,51),34),"")</f>
        <v/>
      </c>
      <c r="C3027" s="12" t="str">
        <f>IF('Anterior-TXT'!A3048&lt;&gt;"",VALUE(RIGHT(LEFT('Anterior-TXT'!A3048,75),23)),"")</f>
        <v/>
      </c>
      <c r="D3027" s="11" t="str">
        <f>IF('Anterior-TXT'!A3048&lt;&gt;"",RIGHT(LEFT('Anterior-TXT'!A3048,77),1),"")</f>
        <v/>
      </c>
      <c r="E3027" s="13" t="str">
        <f>IF('Anterior-TXT'!A3048&lt;&gt;"",IF(MOD(VALUE(LEFT(A3027,1)),2)=1,IF(D3027="D",C3027,-C3027),IF(D3027="C",C3027,-C3027)),"")</f>
        <v/>
      </c>
    </row>
    <row r="3028" spans="1:5" x14ac:dyDescent="0.2">
      <c r="A3028" s="11" t="str">
        <f>IF('Anterior-TXT'!A3049&lt;&gt;"",LEFT('Anterior-TXT'!A3049,15),"")</f>
        <v/>
      </c>
      <c r="B3028" s="11" t="str">
        <f>IF('Anterior-TXT'!A3049&lt;&gt;"",RIGHT(LEFT('Anterior-TXT'!A3049,51),34),"")</f>
        <v/>
      </c>
      <c r="C3028" s="12" t="str">
        <f>IF('Anterior-TXT'!A3049&lt;&gt;"",VALUE(RIGHT(LEFT('Anterior-TXT'!A3049,75),23)),"")</f>
        <v/>
      </c>
      <c r="D3028" s="11" t="str">
        <f>IF('Anterior-TXT'!A3049&lt;&gt;"",RIGHT(LEFT('Anterior-TXT'!A3049,77),1),"")</f>
        <v/>
      </c>
      <c r="E3028" s="13" t="str">
        <f>IF('Anterior-TXT'!A3049&lt;&gt;"",IF(MOD(VALUE(LEFT(A3028,1)),2)=1,IF(D3028="D",C3028,-C3028),IF(D3028="C",C3028,-C3028)),"")</f>
        <v/>
      </c>
    </row>
    <row r="3029" spans="1:5" x14ac:dyDescent="0.2">
      <c r="A3029" s="11" t="str">
        <f>IF('Anterior-TXT'!A3050&lt;&gt;"",LEFT('Anterior-TXT'!A3050,15),"")</f>
        <v/>
      </c>
      <c r="B3029" s="11" t="str">
        <f>IF('Anterior-TXT'!A3050&lt;&gt;"",RIGHT(LEFT('Anterior-TXT'!A3050,51),34),"")</f>
        <v/>
      </c>
      <c r="C3029" s="12" t="str">
        <f>IF('Anterior-TXT'!A3050&lt;&gt;"",VALUE(RIGHT(LEFT('Anterior-TXT'!A3050,75),23)),"")</f>
        <v/>
      </c>
      <c r="D3029" s="11" t="str">
        <f>IF('Anterior-TXT'!A3050&lt;&gt;"",RIGHT(LEFT('Anterior-TXT'!A3050,77),1),"")</f>
        <v/>
      </c>
      <c r="E3029" s="13" t="str">
        <f>IF('Anterior-TXT'!A3050&lt;&gt;"",IF(MOD(VALUE(LEFT(A3029,1)),2)=1,IF(D3029="D",C3029,-C3029),IF(D3029="C",C3029,-C3029)),"")</f>
        <v/>
      </c>
    </row>
    <row r="3030" spans="1:5" x14ac:dyDescent="0.2">
      <c r="A3030" s="11" t="str">
        <f>IF('Anterior-TXT'!A3051&lt;&gt;"",LEFT('Anterior-TXT'!A3051,15),"")</f>
        <v/>
      </c>
      <c r="B3030" s="11" t="str">
        <f>IF('Anterior-TXT'!A3051&lt;&gt;"",RIGHT(LEFT('Anterior-TXT'!A3051,51),34),"")</f>
        <v/>
      </c>
      <c r="C3030" s="12" t="str">
        <f>IF('Anterior-TXT'!A3051&lt;&gt;"",VALUE(RIGHT(LEFT('Anterior-TXT'!A3051,75),23)),"")</f>
        <v/>
      </c>
      <c r="D3030" s="11" t="str">
        <f>IF('Anterior-TXT'!A3051&lt;&gt;"",RIGHT(LEFT('Anterior-TXT'!A3051,77),1),"")</f>
        <v/>
      </c>
      <c r="E3030" s="13" t="str">
        <f>IF('Anterior-TXT'!A3051&lt;&gt;"",IF(MOD(VALUE(LEFT(A3030,1)),2)=1,IF(D3030="D",C3030,-C3030),IF(D3030="C",C3030,-C3030)),"")</f>
        <v/>
      </c>
    </row>
    <row r="3031" spans="1:5" x14ac:dyDescent="0.2">
      <c r="A3031" s="11" t="str">
        <f>IF('Anterior-TXT'!A3052&lt;&gt;"",LEFT('Anterior-TXT'!A3052,15),"")</f>
        <v/>
      </c>
      <c r="B3031" s="11" t="str">
        <f>IF('Anterior-TXT'!A3052&lt;&gt;"",RIGHT(LEFT('Anterior-TXT'!A3052,51),34),"")</f>
        <v/>
      </c>
      <c r="C3031" s="12" t="str">
        <f>IF('Anterior-TXT'!A3052&lt;&gt;"",VALUE(RIGHT(LEFT('Anterior-TXT'!A3052,75),23)),"")</f>
        <v/>
      </c>
      <c r="D3031" s="11" t="str">
        <f>IF('Anterior-TXT'!A3052&lt;&gt;"",RIGHT(LEFT('Anterior-TXT'!A3052,77),1),"")</f>
        <v/>
      </c>
      <c r="E3031" s="13" t="str">
        <f>IF('Anterior-TXT'!A3052&lt;&gt;"",IF(MOD(VALUE(LEFT(A3031,1)),2)=1,IF(D3031="D",C3031,-C3031),IF(D3031="C",C3031,-C3031)),"")</f>
        <v/>
      </c>
    </row>
    <row r="3032" spans="1:5" x14ac:dyDescent="0.2">
      <c r="A3032" s="11" t="str">
        <f>IF('Anterior-TXT'!A3053&lt;&gt;"",LEFT('Anterior-TXT'!A3053,15),"")</f>
        <v/>
      </c>
      <c r="B3032" s="11" t="str">
        <f>IF('Anterior-TXT'!A3053&lt;&gt;"",RIGHT(LEFT('Anterior-TXT'!A3053,51),34),"")</f>
        <v/>
      </c>
      <c r="C3032" s="12" t="str">
        <f>IF('Anterior-TXT'!A3053&lt;&gt;"",VALUE(RIGHT(LEFT('Anterior-TXT'!A3053,75),23)),"")</f>
        <v/>
      </c>
      <c r="D3032" s="11" t="str">
        <f>IF('Anterior-TXT'!A3053&lt;&gt;"",RIGHT(LEFT('Anterior-TXT'!A3053,77),1),"")</f>
        <v/>
      </c>
      <c r="E3032" s="13" t="str">
        <f>IF('Anterior-TXT'!A3053&lt;&gt;"",IF(MOD(VALUE(LEFT(A3032,1)),2)=1,IF(D3032="D",C3032,-C3032),IF(D3032="C",C3032,-C3032)),"")</f>
        <v/>
      </c>
    </row>
    <row r="3033" spans="1:5" x14ac:dyDescent="0.2">
      <c r="A3033" s="11" t="str">
        <f>IF('Anterior-TXT'!A3054&lt;&gt;"",LEFT('Anterior-TXT'!A3054,15),"")</f>
        <v/>
      </c>
      <c r="B3033" s="11" t="str">
        <f>IF('Anterior-TXT'!A3054&lt;&gt;"",RIGHT(LEFT('Anterior-TXT'!A3054,51),34),"")</f>
        <v/>
      </c>
      <c r="C3033" s="12" t="str">
        <f>IF('Anterior-TXT'!A3054&lt;&gt;"",VALUE(RIGHT(LEFT('Anterior-TXT'!A3054,75),23)),"")</f>
        <v/>
      </c>
      <c r="D3033" s="11" t="str">
        <f>IF('Anterior-TXT'!A3054&lt;&gt;"",RIGHT(LEFT('Anterior-TXT'!A3054,77),1),"")</f>
        <v/>
      </c>
      <c r="E3033" s="13" t="str">
        <f>IF('Anterior-TXT'!A3054&lt;&gt;"",IF(MOD(VALUE(LEFT(A3033,1)),2)=1,IF(D3033="D",C3033,-C3033),IF(D3033="C",C3033,-C3033)),"")</f>
        <v/>
      </c>
    </row>
    <row r="3034" spans="1:5" x14ac:dyDescent="0.2">
      <c r="A3034" s="11" t="str">
        <f>IF('Anterior-TXT'!A3055&lt;&gt;"",LEFT('Anterior-TXT'!A3055,15),"")</f>
        <v/>
      </c>
      <c r="B3034" s="11" t="str">
        <f>IF('Anterior-TXT'!A3055&lt;&gt;"",RIGHT(LEFT('Anterior-TXT'!A3055,51),34),"")</f>
        <v/>
      </c>
      <c r="C3034" s="12" t="str">
        <f>IF('Anterior-TXT'!A3055&lt;&gt;"",VALUE(RIGHT(LEFT('Anterior-TXT'!A3055,75),23)),"")</f>
        <v/>
      </c>
      <c r="D3034" s="11" t="str">
        <f>IF('Anterior-TXT'!A3055&lt;&gt;"",RIGHT(LEFT('Anterior-TXT'!A3055,77),1),"")</f>
        <v/>
      </c>
      <c r="E3034" s="13" t="str">
        <f>IF('Anterior-TXT'!A3055&lt;&gt;"",IF(MOD(VALUE(LEFT(A3034,1)),2)=1,IF(D3034="D",C3034,-C3034),IF(D3034="C",C3034,-C3034)),"")</f>
        <v/>
      </c>
    </row>
    <row r="3035" spans="1:5" x14ac:dyDescent="0.2">
      <c r="A3035" s="11" t="str">
        <f>IF('Anterior-TXT'!A3056&lt;&gt;"",LEFT('Anterior-TXT'!A3056,15),"")</f>
        <v/>
      </c>
      <c r="B3035" s="11" t="str">
        <f>IF('Anterior-TXT'!A3056&lt;&gt;"",RIGHT(LEFT('Anterior-TXT'!A3056,51),34),"")</f>
        <v/>
      </c>
      <c r="C3035" s="12" t="str">
        <f>IF('Anterior-TXT'!A3056&lt;&gt;"",VALUE(RIGHT(LEFT('Anterior-TXT'!A3056,75),23)),"")</f>
        <v/>
      </c>
      <c r="D3035" s="11" t="str">
        <f>IF('Anterior-TXT'!A3056&lt;&gt;"",RIGHT(LEFT('Anterior-TXT'!A3056,77),1),"")</f>
        <v/>
      </c>
      <c r="E3035" s="13" t="str">
        <f>IF('Anterior-TXT'!A3056&lt;&gt;"",IF(MOD(VALUE(LEFT(A3035,1)),2)=1,IF(D3035="D",C3035,-C3035),IF(D3035="C",C3035,-C3035)),"")</f>
        <v/>
      </c>
    </row>
    <row r="3036" spans="1:5" x14ac:dyDescent="0.2">
      <c r="A3036" s="11" t="str">
        <f>IF('Anterior-TXT'!A3057&lt;&gt;"",LEFT('Anterior-TXT'!A3057,15),"")</f>
        <v/>
      </c>
      <c r="B3036" s="11" t="str">
        <f>IF('Anterior-TXT'!A3057&lt;&gt;"",RIGHT(LEFT('Anterior-TXT'!A3057,51),34),"")</f>
        <v/>
      </c>
      <c r="C3036" s="12" t="str">
        <f>IF('Anterior-TXT'!A3057&lt;&gt;"",VALUE(RIGHT(LEFT('Anterior-TXT'!A3057,75),23)),"")</f>
        <v/>
      </c>
      <c r="D3036" s="11" t="str">
        <f>IF('Anterior-TXT'!A3057&lt;&gt;"",RIGHT(LEFT('Anterior-TXT'!A3057,77),1),"")</f>
        <v/>
      </c>
      <c r="E3036" s="13" t="str">
        <f>IF('Anterior-TXT'!A3057&lt;&gt;"",IF(MOD(VALUE(LEFT(A3036,1)),2)=1,IF(D3036="D",C3036,-C3036),IF(D3036="C",C3036,-C3036)),"")</f>
        <v/>
      </c>
    </row>
    <row r="3037" spans="1:5" x14ac:dyDescent="0.2">
      <c r="A3037" s="11" t="str">
        <f>IF('Anterior-TXT'!A3058&lt;&gt;"",LEFT('Anterior-TXT'!A3058,15),"")</f>
        <v/>
      </c>
      <c r="B3037" s="11" t="str">
        <f>IF('Anterior-TXT'!A3058&lt;&gt;"",RIGHT(LEFT('Anterior-TXT'!A3058,51),34),"")</f>
        <v/>
      </c>
      <c r="C3037" s="12" t="str">
        <f>IF('Anterior-TXT'!A3058&lt;&gt;"",VALUE(RIGHT(LEFT('Anterior-TXT'!A3058,75),23)),"")</f>
        <v/>
      </c>
      <c r="D3037" s="11" t="str">
        <f>IF('Anterior-TXT'!A3058&lt;&gt;"",RIGHT(LEFT('Anterior-TXT'!A3058,77),1),"")</f>
        <v/>
      </c>
      <c r="E3037" s="13" t="str">
        <f>IF('Anterior-TXT'!A3058&lt;&gt;"",IF(MOD(VALUE(LEFT(A3037,1)),2)=1,IF(D3037="D",C3037,-C3037),IF(D3037="C",C3037,-C3037)),"")</f>
        <v/>
      </c>
    </row>
    <row r="3038" spans="1:5" x14ac:dyDescent="0.2">
      <c r="A3038" s="11" t="str">
        <f>IF('Anterior-TXT'!A3059&lt;&gt;"",LEFT('Anterior-TXT'!A3059,15),"")</f>
        <v/>
      </c>
      <c r="B3038" s="11" t="str">
        <f>IF('Anterior-TXT'!A3059&lt;&gt;"",RIGHT(LEFT('Anterior-TXT'!A3059,51),34),"")</f>
        <v/>
      </c>
      <c r="C3038" s="12" t="str">
        <f>IF('Anterior-TXT'!A3059&lt;&gt;"",VALUE(RIGHT(LEFT('Anterior-TXT'!A3059,75),23)),"")</f>
        <v/>
      </c>
      <c r="D3038" s="11" t="str">
        <f>IF('Anterior-TXT'!A3059&lt;&gt;"",RIGHT(LEFT('Anterior-TXT'!A3059,77),1),"")</f>
        <v/>
      </c>
      <c r="E3038" s="13" t="str">
        <f>IF('Anterior-TXT'!A3059&lt;&gt;"",IF(MOD(VALUE(LEFT(A3038,1)),2)=1,IF(D3038="D",C3038,-C3038),IF(D3038="C",C3038,-C3038)),"")</f>
        <v/>
      </c>
    </row>
    <row r="3039" spans="1:5" x14ac:dyDescent="0.2">
      <c r="A3039" s="11" t="str">
        <f>IF('Anterior-TXT'!A3060&lt;&gt;"",LEFT('Anterior-TXT'!A3060,15),"")</f>
        <v/>
      </c>
      <c r="B3039" s="11" t="str">
        <f>IF('Anterior-TXT'!A3060&lt;&gt;"",RIGHT(LEFT('Anterior-TXT'!A3060,51),34),"")</f>
        <v/>
      </c>
      <c r="C3039" s="12" t="str">
        <f>IF('Anterior-TXT'!A3060&lt;&gt;"",VALUE(RIGHT(LEFT('Anterior-TXT'!A3060,75),23)),"")</f>
        <v/>
      </c>
      <c r="D3039" s="11" t="str">
        <f>IF('Anterior-TXT'!A3060&lt;&gt;"",RIGHT(LEFT('Anterior-TXT'!A3060,77),1),"")</f>
        <v/>
      </c>
      <c r="E3039" s="13" t="str">
        <f>IF('Anterior-TXT'!A3060&lt;&gt;"",IF(MOD(VALUE(LEFT(A3039,1)),2)=1,IF(D3039="D",C3039,-C3039),IF(D3039="C",C3039,-C3039)),"")</f>
        <v/>
      </c>
    </row>
    <row r="3040" spans="1:5" x14ac:dyDescent="0.2">
      <c r="A3040" s="11" t="str">
        <f>IF('Anterior-TXT'!A3061&lt;&gt;"",LEFT('Anterior-TXT'!A3061,15),"")</f>
        <v/>
      </c>
      <c r="B3040" s="11" t="str">
        <f>IF('Anterior-TXT'!A3061&lt;&gt;"",RIGHT(LEFT('Anterior-TXT'!A3061,51),34),"")</f>
        <v/>
      </c>
      <c r="C3040" s="12" t="str">
        <f>IF('Anterior-TXT'!A3061&lt;&gt;"",VALUE(RIGHT(LEFT('Anterior-TXT'!A3061,75),23)),"")</f>
        <v/>
      </c>
      <c r="D3040" s="11" t="str">
        <f>IF('Anterior-TXT'!A3061&lt;&gt;"",RIGHT(LEFT('Anterior-TXT'!A3061,77),1),"")</f>
        <v/>
      </c>
      <c r="E3040" s="13" t="str">
        <f>IF('Anterior-TXT'!A3061&lt;&gt;"",IF(MOD(VALUE(LEFT(A3040,1)),2)=1,IF(D3040="D",C3040,-C3040),IF(D3040="C",C3040,-C3040)),"")</f>
        <v/>
      </c>
    </row>
    <row r="3041" spans="1:5" x14ac:dyDescent="0.2">
      <c r="A3041" s="11" t="str">
        <f>IF('Anterior-TXT'!A3062&lt;&gt;"",LEFT('Anterior-TXT'!A3062,15),"")</f>
        <v/>
      </c>
      <c r="B3041" s="11" t="str">
        <f>IF('Anterior-TXT'!A3062&lt;&gt;"",RIGHT(LEFT('Anterior-TXT'!A3062,51),34),"")</f>
        <v/>
      </c>
      <c r="C3041" s="12" t="str">
        <f>IF('Anterior-TXT'!A3062&lt;&gt;"",VALUE(RIGHT(LEFT('Anterior-TXT'!A3062,75),23)),"")</f>
        <v/>
      </c>
      <c r="D3041" s="11" t="str">
        <f>IF('Anterior-TXT'!A3062&lt;&gt;"",RIGHT(LEFT('Anterior-TXT'!A3062,77),1),"")</f>
        <v/>
      </c>
      <c r="E3041" s="13" t="str">
        <f>IF('Anterior-TXT'!A3062&lt;&gt;"",IF(MOD(VALUE(LEFT(A3041,1)),2)=1,IF(D3041="D",C3041,-C3041),IF(D3041="C",C3041,-C3041)),"")</f>
        <v/>
      </c>
    </row>
    <row r="3042" spans="1:5" x14ac:dyDescent="0.2">
      <c r="A3042" s="11" t="str">
        <f>IF('Anterior-TXT'!A3063&lt;&gt;"",LEFT('Anterior-TXT'!A3063,15),"")</f>
        <v/>
      </c>
      <c r="B3042" s="11" t="str">
        <f>IF('Anterior-TXT'!A3063&lt;&gt;"",RIGHT(LEFT('Anterior-TXT'!A3063,51),34),"")</f>
        <v/>
      </c>
      <c r="C3042" s="12" t="str">
        <f>IF('Anterior-TXT'!A3063&lt;&gt;"",VALUE(RIGHT(LEFT('Anterior-TXT'!A3063,75),23)),"")</f>
        <v/>
      </c>
      <c r="D3042" s="11" t="str">
        <f>IF('Anterior-TXT'!A3063&lt;&gt;"",RIGHT(LEFT('Anterior-TXT'!A3063,77),1),"")</f>
        <v/>
      </c>
      <c r="E3042" s="13" t="str">
        <f>IF('Anterior-TXT'!A3063&lt;&gt;"",IF(MOD(VALUE(LEFT(A3042,1)),2)=1,IF(D3042="D",C3042,-C3042),IF(D3042="C",C3042,-C3042)),"")</f>
        <v/>
      </c>
    </row>
    <row r="3043" spans="1:5" x14ac:dyDescent="0.2">
      <c r="A3043" s="11" t="str">
        <f>IF('Anterior-TXT'!A3064&lt;&gt;"",LEFT('Anterior-TXT'!A3064,15),"")</f>
        <v/>
      </c>
      <c r="B3043" s="11" t="str">
        <f>IF('Anterior-TXT'!A3064&lt;&gt;"",RIGHT(LEFT('Anterior-TXT'!A3064,51),34),"")</f>
        <v/>
      </c>
      <c r="C3043" s="12" t="str">
        <f>IF('Anterior-TXT'!A3064&lt;&gt;"",VALUE(RIGHT(LEFT('Anterior-TXT'!A3064,75),23)),"")</f>
        <v/>
      </c>
      <c r="D3043" s="11" t="str">
        <f>IF('Anterior-TXT'!A3064&lt;&gt;"",RIGHT(LEFT('Anterior-TXT'!A3064,77),1),"")</f>
        <v/>
      </c>
      <c r="E3043" s="13" t="str">
        <f>IF('Anterior-TXT'!A3064&lt;&gt;"",IF(MOD(VALUE(LEFT(A3043,1)),2)=1,IF(D3043="D",C3043,-C3043),IF(D3043="C",C3043,-C3043)),"")</f>
        <v/>
      </c>
    </row>
    <row r="3044" spans="1:5" x14ac:dyDescent="0.2">
      <c r="A3044" s="11" t="str">
        <f>IF('Anterior-TXT'!A3065&lt;&gt;"",LEFT('Anterior-TXT'!A3065,15),"")</f>
        <v/>
      </c>
      <c r="B3044" s="11" t="str">
        <f>IF('Anterior-TXT'!A3065&lt;&gt;"",RIGHT(LEFT('Anterior-TXT'!A3065,51),34),"")</f>
        <v/>
      </c>
      <c r="C3044" s="12" t="str">
        <f>IF('Anterior-TXT'!A3065&lt;&gt;"",VALUE(RIGHT(LEFT('Anterior-TXT'!A3065,75),23)),"")</f>
        <v/>
      </c>
      <c r="D3044" s="11" t="str">
        <f>IF('Anterior-TXT'!A3065&lt;&gt;"",RIGHT(LEFT('Anterior-TXT'!A3065,77),1),"")</f>
        <v/>
      </c>
      <c r="E3044" s="13" t="str">
        <f>IF('Anterior-TXT'!A3065&lt;&gt;"",IF(MOD(VALUE(LEFT(A3044,1)),2)=1,IF(D3044="D",C3044,-C3044),IF(D3044="C",C3044,-C3044)),"")</f>
        <v/>
      </c>
    </row>
    <row r="3045" spans="1:5" x14ac:dyDescent="0.2">
      <c r="A3045" s="11" t="str">
        <f>IF('Anterior-TXT'!A3066&lt;&gt;"",LEFT('Anterior-TXT'!A3066,15),"")</f>
        <v/>
      </c>
      <c r="B3045" s="11" t="str">
        <f>IF('Anterior-TXT'!A3066&lt;&gt;"",RIGHT(LEFT('Anterior-TXT'!A3066,51),34),"")</f>
        <v/>
      </c>
      <c r="C3045" s="12" t="str">
        <f>IF('Anterior-TXT'!A3066&lt;&gt;"",VALUE(RIGHT(LEFT('Anterior-TXT'!A3066,75),23)),"")</f>
        <v/>
      </c>
      <c r="D3045" s="11" t="str">
        <f>IF('Anterior-TXT'!A3066&lt;&gt;"",RIGHT(LEFT('Anterior-TXT'!A3066,77),1),"")</f>
        <v/>
      </c>
      <c r="E3045" s="13" t="str">
        <f>IF('Anterior-TXT'!A3066&lt;&gt;"",IF(MOD(VALUE(LEFT(A3045,1)),2)=1,IF(D3045="D",C3045,-C3045),IF(D3045="C",C3045,-C3045)),"")</f>
        <v/>
      </c>
    </row>
    <row r="3046" spans="1:5" x14ac:dyDescent="0.2">
      <c r="A3046" s="11" t="str">
        <f>IF('Anterior-TXT'!A3067&lt;&gt;"",LEFT('Anterior-TXT'!A3067,15),"")</f>
        <v/>
      </c>
      <c r="B3046" s="11" t="str">
        <f>IF('Anterior-TXT'!A3067&lt;&gt;"",RIGHT(LEFT('Anterior-TXT'!A3067,51),34),"")</f>
        <v/>
      </c>
      <c r="C3046" s="12" t="str">
        <f>IF('Anterior-TXT'!A3067&lt;&gt;"",VALUE(RIGHT(LEFT('Anterior-TXT'!A3067,75),23)),"")</f>
        <v/>
      </c>
      <c r="D3046" s="11" t="str">
        <f>IF('Anterior-TXT'!A3067&lt;&gt;"",RIGHT(LEFT('Anterior-TXT'!A3067,77),1),"")</f>
        <v/>
      </c>
      <c r="E3046" s="13" t="str">
        <f>IF('Anterior-TXT'!A3067&lt;&gt;"",IF(MOD(VALUE(LEFT(A3046,1)),2)=1,IF(D3046="D",C3046,-C3046),IF(D3046="C",C3046,-C3046)),"")</f>
        <v/>
      </c>
    </row>
    <row r="3047" spans="1:5" x14ac:dyDescent="0.2">
      <c r="A3047" s="11" t="str">
        <f>IF('Anterior-TXT'!A3068&lt;&gt;"",LEFT('Anterior-TXT'!A3068,15),"")</f>
        <v/>
      </c>
      <c r="B3047" s="11" t="str">
        <f>IF('Anterior-TXT'!A3068&lt;&gt;"",RIGHT(LEFT('Anterior-TXT'!A3068,51),34),"")</f>
        <v/>
      </c>
      <c r="C3047" s="12" t="str">
        <f>IF('Anterior-TXT'!A3068&lt;&gt;"",VALUE(RIGHT(LEFT('Anterior-TXT'!A3068,75),23)),"")</f>
        <v/>
      </c>
      <c r="D3047" s="11" t="str">
        <f>IF('Anterior-TXT'!A3068&lt;&gt;"",RIGHT(LEFT('Anterior-TXT'!A3068,77),1),"")</f>
        <v/>
      </c>
      <c r="E3047" s="13" t="str">
        <f>IF('Anterior-TXT'!A3068&lt;&gt;"",IF(MOD(VALUE(LEFT(A3047,1)),2)=1,IF(D3047="D",C3047,-C3047),IF(D3047="C",C3047,-C3047)),"")</f>
        <v/>
      </c>
    </row>
    <row r="3048" spans="1:5" x14ac:dyDescent="0.2">
      <c r="A3048" s="11" t="str">
        <f>IF('Anterior-TXT'!A3069&lt;&gt;"",LEFT('Anterior-TXT'!A3069,15),"")</f>
        <v/>
      </c>
      <c r="B3048" s="11" t="str">
        <f>IF('Anterior-TXT'!A3069&lt;&gt;"",RIGHT(LEFT('Anterior-TXT'!A3069,51),34),"")</f>
        <v/>
      </c>
      <c r="C3048" s="12" t="str">
        <f>IF('Anterior-TXT'!A3069&lt;&gt;"",VALUE(RIGHT(LEFT('Anterior-TXT'!A3069,75),23)),"")</f>
        <v/>
      </c>
      <c r="D3048" s="11" t="str">
        <f>IF('Anterior-TXT'!A3069&lt;&gt;"",RIGHT(LEFT('Anterior-TXT'!A3069,77),1),"")</f>
        <v/>
      </c>
      <c r="E3048" s="13" t="str">
        <f>IF('Anterior-TXT'!A3069&lt;&gt;"",IF(MOD(VALUE(LEFT(A3048,1)),2)=1,IF(D3048="D",C3048,-C3048),IF(D3048="C",C3048,-C3048)),"")</f>
        <v/>
      </c>
    </row>
    <row r="3049" spans="1:5" x14ac:dyDescent="0.2">
      <c r="A3049" s="11" t="str">
        <f>IF('Anterior-TXT'!A3070&lt;&gt;"",LEFT('Anterior-TXT'!A3070,15),"")</f>
        <v/>
      </c>
      <c r="B3049" s="11" t="str">
        <f>IF('Anterior-TXT'!A3070&lt;&gt;"",RIGHT(LEFT('Anterior-TXT'!A3070,51),34),"")</f>
        <v/>
      </c>
      <c r="C3049" s="12" t="str">
        <f>IF('Anterior-TXT'!A3070&lt;&gt;"",VALUE(RIGHT(LEFT('Anterior-TXT'!A3070,75),23)),"")</f>
        <v/>
      </c>
      <c r="D3049" s="11" t="str">
        <f>IF('Anterior-TXT'!A3070&lt;&gt;"",RIGHT(LEFT('Anterior-TXT'!A3070,77),1),"")</f>
        <v/>
      </c>
      <c r="E3049" s="13" t="str">
        <f>IF('Anterior-TXT'!A3070&lt;&gt;"",IF(MOD(VALUE(LEFT(A3049,1)),2)=1,IF(D3049="D",C3049,-C3049),IF(D3049="C",C3049,-C3049)),"")</f>
        <v/>
      </c>
    </row>
    <row r="3050" spans="1:5" x14ac:dyDescent="0.2">
      <c r="A3050" s="11" t="str">
        <f>IF('Anterior-TXT'!A3071&lt;&gt;"",LEFT('Anterior-TXT'!A3071,15),"")</f>
        <v/>
      </c>
      <c r="B3050" s="11" t="str">
        <f>IF('Anterior-TXT'!A3071&lt;&gt;"",RIGHT(LEFT('Anterior-TXT'!A3071,51),34),"")</f>
        <v/>
      </c>
      <c r="C3050" s="12" t="str">
        <f>IF('Anterior-TXT'!A3071&lt;&gt;"",VALUE(RIGHT(LEFT('Anterior-TXT'!A3071,75),23)),"")</f>
        <v/>
      </c>
      <c r="D3050" s="11" t="str">
        <f>IF('Anterior-TXT'!A3071&lt;&gt;"",RIGHT(LEFT('Anterior-TXT'!A3071,77),1),"")</f>
        <v/>
      </c>
      <c r="E3050" s="13" t="str">
        <f>IF('Anterior-TXT'!A3071&lt;&gt;"",IF(MOD(VALUE(LEFT(A3050,1)),2)=1,IF(D3050="D",C3050,-C3050),IF(D3050="C",C3050,-C3050)),"")</f>
        <v/>
      </c>
    </row>
    <row r="3051" spans="1:5" x14ac:dyDescent="0.2">
      <c r="A3051" s="11" t="str">
        <f>IF('Anterior-TXT'!A3072&lt;&gt;"",LEFT('Anterior-TXT'!A3072,15),"")</f>
        <v/>
      </c>
      <c r="B3051" s="11" t="str">
        <f>IF('Anterior-TXT'!A3072&lt;&gt;"",RIGHT(LEFT('Anterior-TXT'!A3072,51),34),"")</f>
        <v/>
      </c>
      <c r="C3051" s="12" t="str">
        <f>IF('Anterior-TXT'!A3072&lt;&gt;"",VALUE(RIGHT(LEFT('Anterior-TXT'!A3072,75),23)),"")</f>
        <v/>
      </c>
      <c r="D3051" s="11" t="str">
        <f>IF('Anterior-TXT'!A3072&lt;&gt;"",RIGHT(LEFT('Anterior-TXT'!A3072,77),1),"")</f>
        <v/>
      </c>
      <c r="E3051" s="13" t="str">
        <f>IF('Anterior-TXT'!A3072&lt;&gt;"",IF(MOD(VALUE(LEFT(A3051,1)),2)=1,IF(D3051="D",C3051,-C3051),IF(D3051="C",C3051,-C3051)),"")</f>
        <v/>
      </c>
    </row>
    <row r="3052" spans="1:5" x14ac:dyDescent="0.2">
      <c r="A3052" s="11" t="str">
        <f>IF('Anterior-TXT'!A3073&lt;&gt;"",LEFT('Anterior-TXT'!A3073,15),"")</f>
        <v/>
      </c>
      <c r="B3052" s="11" t="str">
        <f>IF('Anterior-TXT'!A3073&lt;&gt;"",RIGHT(LEFT('Anterior-TXT'!A3073,51),34),"")</f>
        <v/>
      </c>
      <c r="C3052" s="12" t="str">
        <f>IF('Anterior-TXT'!A3073&lt;&gt;"",VALUE(RIGHT(LEFT('Anterior-TXT'!A3073,75),23)),"")</f>
        <v/>
      </c>
      <c r="D3052" s="11" t="str">
        <f>IF('Anterior-TXT'!A3073&lt;&gt;"",RIGHT(LEFT('Anterior-TXT'!A3073,77),1),"")</f>
        <v/>
      </c>
      <c r="E3052" s="13" t="str">
        <f>IF('Anterior-TXT'!A3073&lt;&gt;"",IF(MOD(VALUE(LEFT(A3052,1)),2)=1,IF(D3052="D",C3052,-C3052),IF(D3052="C",C3052,-C3052)),"")</f>
        <v/>
      </c>
    </row>
    <row r="3053" spans="1:5" x14ac:dyDescent="0.2">
      <c r="A3053" s="11" t="str">
        <f>IF('Anterior-TXT'!A3074&lt;&gt;"",LEFT('Anterior-TXT'!A3074,15),"")</f>
        <v/>
      </c>
      <c r="B3053" s="11" t="str">
        <f>IF('Anterior-TXT'!A3074&lt;&gt;"",RIGHT(LEFT('Anterior-TXT'!A3074,51),34),"")</f>
        <v/>
      </c>
      <c r="C3053" s="12" t="str">
        <f>IF('Anterior-TXT'!A3074&lt;&gt;"",VALUE(RIGHT(LEFT('Anterior-TXT'!A3074,75),23)),"")</f>
        <v/>
      </c>
      <c r="D3053" s="11" t="str">
        <f>IF('Anterior-TXT'!A3074&lt;&gt;"",RIGHT(LEFT('Anterior-TXT'!A3074,77),1),"")</f>
        <v/>
      </c>
      <c r="E3053" s="13" t="str">
        <f>IF('Anterior-TXT'!A3074&lt;&gt;"",IF(MOD(VALUE(LEFT(A3053,1)),2)=1,IF(D3053="D",C3053,-C3053),IF(D3053="C",C3053,-C3053)),"")</f>
        <v/>
      </c>
    </row>
    <row r="3054" spans="1:5" x14ac:dyDescent="0.2">
      <c r="A3054" s="11" t="str">
        <f>IF('Anterior-TXT'!A3075&lt;&gt;"",LEFT('Anterior-TXT'!A3075,15),"")</f>
        <v/>
      </c>
      <c r="B3054" s="11" t="str">
        <f>IF('Anterior-TXT'!A3075&lt;&gt;"",RIGHT(LEFT('Anterior-TXT'!A3075,51),34),"")</f>
        <v/>
      </c>
      <c r="C3054" s="12" t="str">
        <f>IF('Anterior-TXT'!A3075&lt;&gt;"",VALUE(RIGHT(LEFT('Anterior-TXT'!A3075,75),23)),"")</f>
        <v/>
      </c>
      <c r="D3054" s="11" t="str">
        <f>IF('Anterior-TXT'!A3075&lt;&gt;"",RIGHT(LEFT('Anterior-TXT'!A3075,77),1),"")</f>
        <v/>
      </c>
      <c r="E3054" s="13" t="str">
        <f>IF('Anterior-TXT'!A3075&lt;&gt;"",IF(MOD(VALUE(LEFT(A3054,1)),2)=1,IF(D3054="D",C3054,-C3054),IF(D3054="C",C3054,-C3054)),"")</f>
        <v/>
      </c>
    </row>
    <row r="3055" spans="1:5" x14ac:dyDescent="0.2">
      <c r="A3055" s="11" t="str">
        <f>IF('Anterior-TXT'!A3076&lt;&gt;"",LEFT('Anterior-TXT'!A3076,15),"")</f>
        <v/>
      </c>
      <c r="B3055" s="11" t="str">
        <f>IF('Anterior-TXT'!A3076&lt;&gt;"",RIGHT(LEFT('Anterior-TXT'!A3076,51),34),"")</f>
        <v/>
      </c>
      <c r="C3055" s="12" t="str">
        <f>IF('Anterior-TXT'!A3076&lt;&gt;"",VALUE(RIGHT(LEFT('Anterior-TXT'!A3076,75),23)),"")</f>
        <v/>
      </c>
      <c r="D3055" s="11" t="str">
        <f>IF('Anterior-TXT'!A3076&lt;&gt;"",RIGHT(LEFT('Anterior-TXT'!A3076,77),1),"")</f>
        <v/>
      </c>
      <c r="E3055" s="13" t="str">
        <f>IF('Anterior-TXT'!A3076&lt;&gt;"",IF(MOD(VALUE(LEFT(A3055,1)),2)=1,IF(D3055="D",C3055,-C3055),IF(D3055="C",C3055,-C3055)),"")</f>
        <v/>
      </c>
    </row>
    <row r="3056" spans="1:5" x14ac:dyDescent="0.2">
      <c r="A3056" s="11" t="str">
        <f>IF('Anterior-TXT'!A3077&lt;&gt;"",LEFT('Anterior-TXT'!A3077,15),"")</f>
        <v/>
      </c>
      <c r="B3056" s="11" t="str">
        <f>IF('Anterior-TXT'!A3077&lt;&gt;"",RIGHT(LEFT('Anterior-TXT'!A3077,51),34),"")</f>
        <v/>
      </c>
      <c r="C3056" s="12" t="str">
        <f>IF('Anterior-TXT'!A3077&lt;&gt;"",VALUE(RIGHT(LEFT('Anterior-TXT'!A3077,75),23)),"")</f>
        <v/>
      </c>
      <c r="D3056" s="11" t="str">
        <f>IF('Anterior-TXT'!A3077&lt;&gt;"",RIGHT(LEFT('Anterior-TXT'!A3077,77),1),"")</f>
        <v/>
      </c>
      <c r="E3056" s="13" t="str">
        <f>IF('Anterior-TXT'!A3077&lt;&gt;"",IF(MOD(VALUE(LEFT(A3056,1)),2)=1,IF(D3056="D",C3056,-C3056),IF(D3056="C",C3056,-C3056)),"")</f>
        <v/>
      </c>
    </row>
    <row r="3057" spans="1:5" x14ac:dyDescent="0.2">
      <c r="A3057" s="11" t="str">
        <f>IF('Anterior-TXT'!A3078&lt;&gt;"",LEFT('Anterior-TXT'!A3078,15),"")</f>
        <v/>
      </c>
      <c r="B3057" s="11" t="str">
        <f>IF('Anterior-TXT'!A3078&lt;&gt;"",RIGHT(LEFT('Anterior-TXT'!A3078,51),34),"")</f>
        <v/>
      </c>
      <c r="C3057" s="12" t="str">
        <f>IF('Anterior-TXT'!A3078&lt;&gt;"",VALUE(RIGHT(LEFT('Anterior-TXT'!A3078,75),23)),"")</f>
        <v/>
      </c>
      <c r="D3057" s="11" t="str">
        <f>IF('Anterior-TXT'!A3078&lt;&gt;"",RIGHT(LEFT('Anterior-TXT'!A3078,77),1),"")</f>
        <v/>
      </c>
      <c r="E3057" s="13" t="str">
        <f>IF('Anterior-TXT'!A3078&lt;&gt;"",IF(MOD(VALUE(LEFT(A3057,1)),2)=1,IF(D3057="D",C3057,-C3057),IF(D3057="C",C3057,-C3057)),"")</f>
        <v/>
      </c>
    </row>
    <row r="3058" spans="1:5" x14ac:dyDescent="0.2">
      <c r="A3058" s="11" t="str">
        <f>IF('Anterior-TXT'!A3079&lt;&gt;"",LEFT('Anterior-TXT'!A3079,15),"")</f>
        <v/>
      </c>
      <c r="B3058" s="11" t="str">
        <f>IF('Anterior-TXT'!A3079&lt;&gt;"",RIGHT(LEFT('Anterior-TXT'!A3079,51),34),"")</f>
        <v/>
      </c>
      <c r="C3058" s="12" t="str">
        <f>IF('Anterior-TXT'!A3079&lt;&gt;"",VALUE(RIGHT(LEFT('Anterior-TXT'!A3079,75),23)),"")</f>
        <v/>
      </c>
      <c r="D3058" s="11" t="str">
        <f>IF('Anterior-TXT'!A3079&lt;&gt;"",RIGHT(LEFT('Anterior-TXT'!A3079,77),1),"")</f>
        <v/>
      </c>
      <c r="E3058" s="13" t="str">
        <f>IF('Anterior-TXT'!A3079&lt;&gt;"",IF(MOD(VALUE(LEFT(A3058,1)),2)=1,IF(D3058="D",C3058,-C3058),IF(D3058="C",C3058,-C3058)),"")</f>
        <v/>
      </c>
    </row>
    <row r="3059" spans="1:5" x14ac:dyDescent="0.2">
      <c r="A3059" s="11" t="str">
        <f>IF('Anterior-TXT'!A3080&lt;&gt;"",LEFT('Anterior-TXT'!A3080,15),"")</f>
        <v/>
      </c>
      <c r="B3059" s="11" t="str">
        <f>IF('Anterior-TXT'!A3080&lt;&gt;"",RIGHT(LEFT('Anterior-TXT'!A3080,51),34),"")</f>
        <v/>
      </c>
      <c r="C3059" s="12" t="str">
        <f>IF('Anterior-TXT'!A3080&lt;&gt;"",VALUE(RIGHT(LEFT('Anterior-TXT'!A3080,75),23)),"")</f>
        <v/>
      </c>
      <c r="D3059" s="11" t="str">
        <f>IF('Anterior-TXT'!A3080&lt;&gt;"",RIGHT(LEFT('Anterior-TXT'!A3080,77),1),"")</f>
        <v/>
      </c>
      <c r="E3059" s="13" t="str">
        <f>IF('Anterior-TXT'!A3080&lt;&gt;"",IF(MOD(VALUE(LEFT(A3059,1)),2)=1,IF(D3059="D",C3059,-C3059),IF(D3059="C",C3059,-C3059)),"")</f>
        <v/>
      </c>
    </row>
    <row r="3060" spans="1:5" x14ac:dyDescent="0.2">
      <c r="A3060" s="11" t="str">
        <f>IF('Anterior-TXT'!A3081&lt;&gt;"",LEFT('Anterior-TXT'!A3081,15),"")</f>
        <v/>
      </c>
      <c r="B3060" s="11" t="str">
        <f>IF('Anterior-TXT'!A3081&lt;&gt;"",RIGHT(LEFT('Anterior-TXT'!A3081,51),34),"")</f>
        <v/>
      </c>
      <c r="C3060" s="12" t="str">
        <f>IF('Anterior-TXT'!A3081&lt;&gt;"",VALUE(RIGHT(LEFT('Anterior-TXT'!A3081,75),23)),"")</f>
        <v/>
      </c>
      <c r="D3060" s="11" t="str">
        <f>IF('Anterior-TXT'!A3081&lt;&gt;"",RIGHT(LEFT('Anterior-TXT'!A3081,77),1),"")</f>
        <v/>
      </c>
      <c r="E3060" s="13" t="str">
        <f>IF('Anterior-TXT'!A3081&lt;&gt;"",IF(MOD(VALUE(LEFT(A3060,1)),2)=1,IF(D3060="D",C3060,-C3060),IF(D3060="C",C3060,-C3060)),"")</f>
        <v/>
      </c>
    </row>
    <row r="3061" spans="1:5" x14ac:dyDescent="0.2">
      <c r="A3061" s="11" t="str">
        <f>IF('Anterior-TXT'!A3082&lt;&gt;"",LEFT('Anterior-TXT'!A3082,15),"")</f>
        <v/>
      </c>
      <c r="B3061" s="11" t="str">
        <f>IF('Anterior-TXT'!A3082&lt;&gt;"",RIGHT(LEFT('Anterior-TXT'!A3082,51),34),"")</f>
        <v/>
      </c>
      <c r="C3061" s="12" t="str">
        <f>IF('Anterior-TXT'!A3082&lt;&gt;"",VALUE(RIGHT(LEFT('Anterior-TXT'!A3082,75),23)),"")</f>
        <v/>
      </c>
      <c r="D3061" s="11" t="str">
        <f>IF('Anterior-TXT'!A3082&lt;&gt;"",RIGHT(LEFT('Anterior-TXT'!A3082,77),1),"")</f>
        <v/>
      </c>
      <c r="E3061" s="13" t="str">
        <f>IF('Anterior-TXT'!A3082&lt;&gt;"",IF(MOD(VALUE(LEFT(A3061,1)),2)=1,IF(D3061="D",C3061,-C3061),IF(D3061="C",C3061,-C3061)),"")</f>
        <v/>
      </c>
    </row>
    <row r="3062" spans="1:5" x14ac:dyDescent="0.2">
      <c r="A3062" s="11" t="str">
        <f>IF('Anterior-TXT'!A3083&lt;&gt;"",LEFT('Anterior-TXT'!A3083,15),"")</f>
        <v/>
      </c>
      <c r="B3062" s="11" t="str">
        <f>IF('Anterior-TXT'!A3083&lt;&gt;"",RIGHT(LEFT('Anterior-TXT'!A3083,51),34),"")</f>
        <v/>
      </c>
      <c r="C3062" s="12" t="str">
        <f>IF('Anterior-TXT'!A3083&lt;&gt;"",VALUE(RIGHT(LEFT('Anterior-TXT'!A3083,75),23)),"")</f>
        <v/>
      </c>
      <c r="D3062" s="11" t="str">
        <f>IF('Anterior-TXT'!A3083&lt;&gt;"",RIGHT(LEFT('Anterior-TXT'!A3083,77),1),"")</f>
        <v/>
      </c>
      <c r="E3062" s="13" t="str">
        <f>IF('Anterior-TXT'!A3083&lt;&gt;"",IF(MOD(VALUE(LEFT(A3062,1)),2)=1,IF(D3062="D",C3062,-C3062),IF(D3062="C",C3062,-C3062)),"")</f>
        <v/>
      </c>
    </row>
    <row r="3063" spans="1:5" x14ac:dyDescent="0.2">
      <c r="A3063" s="11" t="str">
        <f>IF('Anterior-TXT'!A3084&lt;&gt;"",LEFT('Anterior-TXT'!A3084,15),"")</f>
        <v/>
      </c>
      <c r="B3063" s="11" t="str">
        <f>IF('Anterior-TXT'!A3084&lt;&gt;"",RIGHT(LEFT('Anterior-TXT'!A3084,51),34),"")</f>
        <v/>
      </c>
      <c r="C3063" s="12" t="str">
        <f>IF('Anterior-TXT'!A3084&lt;&gt;"",VALUE(RIGHT(LEFT('Anterior-TXT'!A3084,75),23)),"")</f>
        <v/>
      </c>
      <c r="D3063" s="11" t="str">
        <f>IF('Anterior-TXT'!A3084&lt;&gt;"",RIGHT(LEFT('Anterior-TXT'!A3084,77),1),"")</f>
        <v/>
      </c>
      <c r="E3063" s="13" t="str">
        <f>IF('Anterior-TXT'!A3084&lt;&gt;"",IF(MOD(VALUE(LEFT(A3063,1)),2)=1,IF(D3063="D",C3063,-C3063),IF(D3063="C",C3063,-C3063)),"")</f>
        <v/>
      </c>
    </row>
    <row r="3064" spans="1:5" x14ac:dyDescent="0.2">
      <c r="A3064" s="11" t="str">
        <f>IF('Anterior-TXT'!A3085&lt;&gt;"",LEFT('Anterior-TXT'!A3085,15),"")</f>
        <v/>
      </c>
      <c r="B3064" s="11" t="str">
        <f>IF('Anterior-TXT'!A3085&lt;&gt;"",RIGHT(LEFT('Anterior-TXT'!A3085,51),34),"")</f>
        <v/>
      </c>
      <c r="C3064" s="12" t="str">
        <f>IF('Anterior-TXT'!A3085&lt;&gt;"",VALUE(RIGHT(LEFT('Anterior-TXT'!A3085,75),23)),"")</f>
        <v/>
      </c>
      <c r="D3064" s="11" t="str">
        <f>IF('Anterior-TXT'!A3085&lt;&gt;"",RIGHT(LEFT('Anterior-TXT'!A3085,77),1),"")</f>
        <v/>
      </c>
      <c r="E3064" s="13" t="str">
        <f>IF('Anterior-TXT'!A3085&lt;&gt;"",IF(MOD(VALUE(LEFT(A3064,1)),2)=1,IF(D3064="D",C3064,-C3064),IF(D3064="C",C3064,-C3064)),"")</f>
        <v/>
      </c>
    </row>
    <row r="3065" spans="1:5" x14ac:dyDescent="0.2">
      <c r="A3065" s="11" t="str">
        <f>IF('Anterior-TXT'!A3086&lt;&gt;"",LEFT('Anterior-TXT'!A3086,15),"")</f>
        <v/>
      </c>
      <c r="B3065" s="11" t="str">
        <f>IF('Anterior-TXT'!A3086&lt;&gt;"",RIGHT(LEFT('Anterior-TXT'!A3086,51),34),"")</f>
        <v/>
      </c>
      <c r="C3065" s="12" t="str">
        <f>IF('Anterior-TXT'!A3086&lt;&gt;"",VALUE(RIGHT(LEFT('Anterior-TXT'!A3086,75),23)),"")</f>
        <v/>
      </c>
      <c r="D3065" s="11" t="str">
        <f>IF('Anterior-TXT'!A3086&lt;&gt;"",RIGHT(LEFT('Anterior-TXT'!A3086,77),1),"")</f>
        <v/>
      </c>
      <c r="E3065" s="13" t="str">
        <f>IF('Anterior-TXT'!A3086&lt;&gt;"",IF(MOD(VALUE(LEFT(A3065,1)),2)=1,IF(D3065="D",C3065,-C3065),IF(D3065="C",C3065,-C3065)),"")</f>
        <v/>
      </c>
    </row>
    <row r="3066" spans="1:5" x14ac:dyDescent="0.2">
      <c r="A3066" s="11" t="str">
        <f>IF('Anterior-TXT'!A3087&lt;&gt;"",LEFT('Anterior-TXT'!A3087,15),"")</f>
        <v/>
      </c>
      <c r="B3066" s="11" t="str">
        <f>IF('Anterior-TXT'!A3087&lt;&gt;"",RIGHT(LEFT('Anterior-TXT'!A3087,51),34),"")</f>
        <v/>
      </c>
      <c r="C3066" s="12" t="str">
        <f>IF('Anterior-TXT'!A3087&lt;&gt;"",VALUE(RIGHT(LEFT('Anterior-TXT'!A3087,75),23)),"")</f>
        <v/>
      </c>
      <c r="D3066" s="11" t="str">
        <f>IF('Anterior-TXT'!A3087&lt;&gt;"",RIGHT(LEFT('Anterior-TXT'!A3087,77),1),"")</f>
        <v/>
      </c>
      <c r="E3066" s="13" t="str">
        <f>IF('Anterior-TXT'!A3087&lt;&gt;"",IF(MOD(VALUE(LEFT(A3066,1)),2)=1,IF(D3066="D",C3066,-C3066),IF(D3066="C",C3066,-C3066)),"")</f>
        <v/>
      </c>
    </row>
    <row r="3067" spans="1:5" x14ac:dyDescent="0.2">
      <c r="A3067" s="11" t="str">
        <f>IF('Anterior-TXT'!A3088&lt;&gt;"",LEFT('Anterior-TXT'!A3088,15),"")</f>
        <v/>
      </c>
      <c r="B3067" s="11" t="str">
        <f>IF('Anterior-TXT'!A3088&lt;&gt;"",RIGHT(LEFT('Anterior-TXT'!A3088,51),34),"")</f>
        <v/>
      </c>
      <c r="C3067" s="12" t="str">
        <f>IF('Anterior-TXT'!A3088&lt;&gt;"",VALUE(RIGHT(LEFT('Anterior-TXT'!A3088,75),23)),"")</f>
        <v/>
      </c>
      <c r="D3067" s="11" t="str">
        <f>IF('Anterior-TXT'!A3088&lt;&gt;"",RIGHT(LEFT('Anterior-TXT'!A3088,77),1),"")</f>
        <v/>
      </c>
      <c r="E3067" s="13" t="str">
        <f>IF('Anterior-TXT'!A3088&lt;&gt;"",IF(MOD(VALUE(LEFT(A3067,1)),2)=1,IF(D3067="D",C3067,-C3067),IF(D3067="C",C3067,-C3067)),"")</f>
        <v/>
      </c>
    </row>
    <row r="3068" spans="1:5" x14ac:dyDescent="0.2">
      <c r="A3068" s="11" t="str">
        <f>IF('Anterior-TXT'!A3089&lt;&gt;"",LEFT('Anterior-TXT'!A3089,15),"")</f>
        <v/>
      </c>
      <c r="B3068" s="11" t="str">
        <f>IF('Anterior-TXT'!A3089&lt;&gt;"",RIGHT(LEFT('Anterior-TXT'!A3089,51),34),"")</f>
        <v/>
      </c>
      <c r="C3068" s="12" t="str">
        <f>IF('Anterior-TXT'!A3089&lt;&gt;"",VALUE(RIGHT(LEFT('Anterior-TXT'!A3089,75),23)),"")</f>
        <v/>
      </c>
      <c r="D3068" s="11" t="str">
        <f>IF('Anterior-TXT'!A3089&lt;&gt;"",RIGHT(LEFT('Anterior-TXT'!A3089,77),1),"")</f>
        <v/>
      </c>
      <c r="E3068" s="13" t="str">
        <f>IF('Anterior-TXT'!A3089&lt;&gt;"",IF(MOD(VALUE(LEFT(A3068,1)),2)=1,IF(D3068="D",C3068,-C3068),IF(D3068="C",C3068,-C3068)),"")</f>
        <v/>
      </c>
    </row>
    <row r="3069" spans="1:5" x14ac:dyDescent="0.2">
      <c r="A3069" s="11" t="str">
        <f>IF('Anterior-TXT'!A3090&lt;&gt;"",LEFT('Anterior-TXT'!A3090,15),"")</f>
        <v/>
      </c>
      <c r="B3069" s="11" t="str">
        <f>IF('Anterior-TXT'!A3090&lt;&gt;"",RIGHT(LEFT('Anterior-TXT'!A3090,51),34),"")</f>
        <v/>
      </c>
      <c r="C3069" s="12" t="str">
        <f>IF('Anterior-TXT'!A3090&lt;&gt;"",VALUE(RIGHT(LEFT('Anterior-TXT'!A3090,75),23)),"")</f>
        <v/>
      </c>
      <c r="D3069" s="11" t="str">
        <f>IF('Anterior-TXT'!A3090&lt;&gt;"",RIGHT(LEFT('Anterior-TXT'!A3090,77),1),"")</f>
        <v/>
      </c>
      <c r="E3069" s="13" t="str">
        <f>IF('Anterior-TXT'!A3090&lt;&gt;"",IF(MOD(VALUE(LEFT(A3069,1)),2)=1,IF(D3069="D",C3069,-C3069),IF(D3069="C",C3069,-C3069)),"")</f>
        <v/>
      </c>
    </row>
    <row r="3070" spans="1:5" x14ac:dyDescent="0.2">
      <c r="A3070" s="11" t="str">
        <f>IF('Anterior-TXT'!A3091&lt;&gt;"",LEFT('Anterior-TXT'!A3091,15),"")</f>
        <v/>
      </c>
      <c r="B3070" s="11" t="str">
        <f>IF('Anterior-TXT'!A3091&lt;&gt;"",RIGHT(LEFT('Anterior-TXT'!A3091,51),34),"")</f>
        <v/>
      </c>
      <c r="C3070" s="12" t="str">
        <f>IF('Anterior-TXT'!A3091&lt;&gt;"",VALUE(RIGHT(LEFT('Anterior-TXT'!A3091,75),23)),"")</f>
        <v/>
      </c>
      <c r="D3070" s="11" t="str">
        <f>IF('Anterior-TXT'!A3091&lt;&gt;"",RIGHT(LEFT('Anterior-TXT'!A3091,77),1),"")</f>
        <v/>
      </c>
      <c r="E3070" s="13" t="str">
        <f>IF('Anterior-TXT'!A3091&lt;&gt;"",IF(MOD(VALUE(LEFT(A3070,1)),2)=1,IF(D3070="D",C3070,-C3070),IF(D3070="C",C3070,-C3070)),"")</f>
        <v/>
      </c>
    </row>
    <row r="3071" spans="1:5" x14ac:dyDescent="0.2">
      <c r="A3071" s="11" t="str">
        <f>IF('Anterior-TXT'!A3092&lt;&gt;"",LEFT('Anterior-TXT'!A3092,15),"")</f>
        <v/>
      </c>
      <c r="B3071" s="11" t="str">
        <f>IF('Anterior-TXT'!A3092&lt;&gt;"",RIGHT(LEFT('Anterior-TXT'!A3092,51),34),"")</f>
        <v/>
      </c>
      <c r="C3071" s="12" t="str">
        <f>IF('Anterior-TXT'!A3092&lt;&gt;"",VALUE(RIGHT(LEFT('Anterior-TXT'!A3092,75),23)),"")</f>
        <v/>
      </c>
      <c r="D3071" s="11" t="str">
        <f>IF('Anterior-TXT'!A3092&lt;&gt;"",RIGHT(LEFT('Anterior-TXT'!A3092,77),1),"")</f>
        <v/>
      </c>
      <c r="E3071" s="13" t="str">
        <f>IF('Anterior-TXT'!A3092&lt;&gt;"",IF(MOD(VALUE(LEFT(A3071,1)),2)=1,IF(D3071="D",C3071,-C3071),IF(D3071="C",C3071,-C3071)),"")</f>
        <v/>
      </c>
    </row>
    <row r="3072" spans="1:5" x14ac:dyDescent="0.2">
      <c r="A3072" s="11" t="str">
        <f>IF('Anterior-TXT'!A3093&lt;&gt;"",LEFT('Anterior-TXT'!A3093,15),"")</f>
        <v/>
      </c>
      <c r="B3072" s="11" t="str">
        <f>IF('Anterior-TXT'!A3093&lt;&gt;"",RIGHT(LEFT('Anterior-TXT'!A3093,51),34),"")</f>
        <v/>
      </c>
      <c r="C3072" s="12" t="str">
        <f>IF('Anterior-TXT'!A3093&lt;&gt;"",VALUE(RIGHT(LEFT('Anterior-TXT'!A3093,75),23)),"")</f>
        <v/>
      </c>
      <c r="D3072" s="11" t="str">
        <f>IF('Anterior-TXT'!A3093&lt;&gt;"",RIGHT(LEFT('Anterior-TXT'!A3093,77),1),"")</f>
        <v/>
      </c>
      <c r="E3072" s="13" t="str">
        <f>IF('Anterior-TXT'!A3093&lt;&gt;"",IF(MOD(VALUE(LEFT(A3072,1)),2)=1,IF(D3072="D",C3072,-C3072),IF(D3072="C",C3072,-C3072)),"")</f>
        <v/>
      </c>
    </row>
    <row r="3073" spans="1:5" x14ac:dyDescent="0.2">
      <c r="A3073" s="11" t="str">
        <f>IF('Anterior-TXT'!A3094&lt;&gt;"",LEFT('Anterior-TXT'!A3094,15),"")</f>
        <v/>
      </c>
      <c r="B3073" s="11" t="str">
        <f>IF('Anterior-TXT'!A3094&lt;&gt;"",RIGHT(LEFT('Anterior-TXT'!A3094,51),34),"")</f>
        <v/>
      </c>
      <c r="C3073" s="12" t="str">
        <f>IF('Anterior-TXT'!A3094&lt;&gt;"",VALUE(RIGHT(LEFT('Anterior-TXT'!A3094,75),23)),"")</f>
        <v/>
      </c>
      <c r="D3073" s="11" t="str">
        <f>IF('Anterior-TXT'!A3094&lt;&gt;"",RIGHT(LEFT('Anterior-TXT'!A3094,77),1),"")</f>
        <v/>
      </c>
      <c r="E3073" s="13" t="str">
        <f>IF('Anterior-TXT'!A3094&lt;&gt;"",IF(MOD(VALUE(LEFT(A3073,1)),2)=1,IF(D3073="D",C3073,-C3073),IF(D3073="C",C3073,-C3073)),"")</f>
        <v/>
      </c>
    </row>
    <row r="3074" spans="1:5" x14ac:dyDescent="0.2">
      <c r="A3074" s="11" t="str">
        <f>IF('Anterior-TXT'!A3095&lt;&gt;"",LEFT('Anterior-TXT'!A3095,15),"")</f>
        <v/>
      </c>
      <c r="B3074" s="11" t="str">
        <f>IF('Anterior-TXT'!A3095&lt;&gt;"",RIGHT(LEFT('Anterior-TXT'!A3095,51),34),"")</f>
        <v/>
      </c>
      <c r="C3074" s="12" t="str">
        <f>IF('Anterior-TXT'!A3095&lt;&gt;"",VALUE(RIGHT(LEFT('Anterior-TXT'!A3095,75),23)),"")</f>
        <v/>
      </c>
      <c r="D3074" s="11" t="str">
        <f>IF('Anterior-TXT'!A3095&lt;&gt;"",RIGHT(LEFT('Anterior-TXT'!A3095,77),1),"")</f>
        <v/>
      </c>
      <c r="E3074" s="13" t="str">
        <f>IF('Anterior-TXT'!A3095&lt;&gt;"",IF(MOD(VALUE(LEFT(A3074,1)),2)=1,IF(D3074="D",C3074,-C3074),IF(D3074="C",C3074,-C3074)),"")</f>
        <v/>
      </c>
    </row>
    <row r="3075" spans="1:5" x14ac:dyDescent="0.2">
      <c r="A3075" s="11" t="str">
        <f>IF('Anterior-TXT'!A3096&lt;&gt;"",LEFT('Anterior-TXT'!A3096,15),"")</f>
        <v/>
      </c>
      <c r="B3075" s="11" t="str">
        <f>IF('Anterior-TXT'!A3096&lt;&gt;"",RIGHT(LEFT('Anterior-TXT'!A3096,51),34),"")</f>
        <v/>
      </c>
      <c r="C3075" s="12" t="str">
        <f>IF('Anterior-TXT'!A3096&lt;&gt;"",VALUE(RIGHT(LEFT('Anterior-TXT'!A3096,75),23)),"")</f>
        <v/>
      </c>
      <c r="D3075" s="11" t="str">
        <f>IF('Anterior-TXT'!A3096&lt;&gt;"",RIGHT(LEFT('Anterior-TXT'!A3096,77),1),"")</f>
        <v/>
      </c>
      <c r="E3075" s="13" t="str">
        <f>IF('Anterior-TXT'!A3096&lt;&gt;"",IF(MOD(VALUE(LEFT(A3075,1)),2)=1,IF(D3075="D",C3075,-C3075),IF(D3075="C",C3075,-C3075)),"")</f>
        <v/>
      </c>
    </row>
    <row r="3076" spans="1:5" x14ac:dyDescent="0.2">
      <c r="A3076" s="11" t="str">
        <f>IF('Anterior-TXT'!A3097&lt;&gt;"",LEFT('Anterior-TXT'!A3097,15),"")</f>
        <v/>
      </c>
      <c r="B3076" s="11" t="str">
        <f>IF('Anterior-TXT'!A3097&lt;&gt;"",RIGHT(LEFT('Anterior-TXT'!A3097,51),34),"")</f>
        <v/>
      </c>
      <c r="C3076" s="12" t="str">
        <f>IF('Anterior-TXT'!A3097&lt;&gt;"",VALUE(RIGHT(LEFT('Anterior-TXT'!A3097,75),23)),"")</f>
        <v/>
      </c>
      <c r="D3076" s="11" t="str">
        <f>IF('Anterior-TXT'!A3097&lt;&gt;"",RIGHT(LEFT('Anterior-TXT'!A3097,77),1),"")</f>
        <v/>
      </c>
      <c r="E3076" s="13" t="str">
        <f>IF('Anterior-TXT'!A3097&lt;&gt;"",IF(MOD(VALUE(LEFT(A3076,1)),2)=1,IF(D3076="D",C3076,-C3076),IF(D3076="C",C3076,-C3076)),"")</f>
        <v/>
      </c>
    </row>
    <row r="3077" spans="1:5" x14ac:dyDescent="0.2">
      <c r="A3077" s="11" t="str">
        <f>IF('Anterior-TXT'!A3098&lt;&gt;"",LEFT('Anterior-TXT'!A3098,15),"")</f>
        <v/>
      </c>
      <c r="B3077" s="11" t="str">
        <f>IF('Anterior-TXT'!A3098&lt;&gt;"",RIGHT(LEFT('Anterior-TXT'!A3098,51),34),"")</f>
        <v/>
      </c>
      <c r="C3077" s="12" t="str">
        <f>IF('Anterior-TXT'!A3098&lt;&gt;"",VALUE(RIGHT(LEFT('Anterior-TXT'!A3098,75),23)),"")</f>
        <v/>
      </c>
      <c r="D3077" s="11" t="str">
        <f>IF('Anterior-TXT'!A3098&lt;&gt;"",RIGHT(LEFT('Anterior-TXT'!A3098,77),1),"")</f>
        <v/>
      </c>
      <c r="E3077" s="13" t="str">
        <f>IF('Anterior-TXT'!A3098&lt;&gt;"",IF(MOD(VALUE(LEFT(A3077,1)),2)=1,IF(D3077="D",C3077,-C3077),IF(D3077="C",C3077,-C3077)),"")</f>
        <v/>
      </c>
    </row>
    <row r="3078" spans="1:5" x14ac:dyDescent="0.2">
      <c r="A3078" s="11" t="str">
        <f>IF('Anterior-TXT'!A3099&lt;&gt;"",LEFT('Anterior-TXT'!A3099,15),"")</f>
        <v/>
      </c>
      <c r="B3078" s="11" t="str">
        <f>IF('Anterior-TXT'!A3099&lt;&gt;"",RIGHT(LEFT('Anterior-TXT'!A3099,51),34),"")</f>
        <v/>
      </c>
      <c r="C3078" s="12" t="str">
        <f>IF('Anterior-TXT'!A3099&lt;&gt;"",VALUE(RIGHT(LEFT('Anterior-TXT'!A3099,75),23)),"")</f>
        <v/>
      </c>
      <c r="D3078" s="11" t="str">
        <f>IF('Anterior-TXT'!A3099&lt;&gt;"",RIGHT(LEFT('Anterior-TXT'!A3099,77),1),"")</f>
        <v/>
      </c>
      <c r="E3078" s="13" t="str">
        <f>IF('Anterior-TXT'!A3099&lt;&gt;"",IF(MOD(VALUE(LEFT(A3078,1)),2)=1,IF(D3078="D",C3078,-C3078),IF(D3078="C",C3078,-C3078)),"")</f>
        <v/>
      </c>
    </row>
    <row r="3079" spans="1:5" x14ac:dyDescent="0.2">
      <c r="A3079" s="11" t="str">
        <f>IF('Anterior-TXT'!A3100&lt;&gt;"",LEFT('Anterior-TXT'!A3100,15),"")</f>
        <v/>
      </c>
      <c r="B3079" s="11" t="str">
        <f>IF('Anterior-TXT'!A3100&lt;&gt;"",RIGHT(LEFT('Anterior-TXT'!A3100,51),34),"")</f>
        <v/>
      </c>
      <c r="C3079" s="12" t="str">
        <f>IF('Anterior-TXT'!A3100&lt;&gt;"",VALUE(RIGHT(LEFT('Anterior-TXT'!A3100,75),23)),"")</f>
        <v/>
      </c>
      <c r="D3079" s="11" t="str">
        <f>IF('Anterior-TXT'!A3100&lt;&gt;"",RIGHT(LEFT('Anterior-TXT'!A3100,77),1),"")</f>
        <v/>
      </c>
      <c r="E3079" s="13" t="str">
        <f>IF('Anterior-TXT'!A3100&lt;&gt;"",IF(MOD(VALUE(LEFT(A3079,1)),2)=1,IF(D3079="D",C3079,-C3079),IF(D3079="C",C3079,-C3079)),"")</f>
        <v/>
      </c>
    </row>
    <row r="3080" spans="1:5" x14ac:dyDescent="0.2">
      <c r="A3080" s="11" t="str">
        <f>IF('Anterior-TXT'!A3101&lt;&gt;"",LEFT('Anterior-TXT'!A3101,15),"")</f>
        <v/>
      </c>
      <c r="B3080" s="11" t="str">
        <f>IF('Anterior-TXT'!A3101&lt;&gt;"",RIGHT(LEFT('Anterior-TXT'!A3101,51),34),"")</f>
        <v/>
      </c>
      <c r="C3080" s="12" t="str">
        <f>IF('Anterior-TXT'!A3101&lt;&gt;"",VALUE(RIGHT(LEFT('Anterior-TXT'!A3101,75),23)),"")</f>
        <v/>
      </c>
      <c r="D3080" s="11" t="str">
        <f>IF('Anterior-TXT'!A3101&lt;&gt;"",RIGHT(LEFT('Anterior-TXT'!A3101,77),1),"")</f>
        <v/>
      </c>
      <c r="E3080" s="13" t="str">
        <f>IF('Anterior-TXT'!A3101&lt;&gt;"",IF(MOD(VALUE(LEFT(A3080,1)),2)=1,IF(D3080="D",C3080,-C3080),IF(D3080="C",C3080,-C3080)),"")</f>
        <v/>
      </c>
    </row>
    <row r="3081" spans="1:5" x14ac:dyDescent="0.2">
      <c r="A3081" s="11" t="str">
        <f>IF('Anterior-TXT'!A3102&lt;&gt;"",LEFT('Anterior-TXT'!A3102,15),"")</f>
        <v/>
      </c>
      <c r="B3081" s="11" t="str">
        <f>IF('Anterior-TXT'!A3102&lt;&gt;"",RIGHT(LEFT('Anterior-TXT'!A3102,51),34),"")</f>
        <v/>
      </c>
      <c r="C3081" s="12" t="str">
        <f>IF('Anterior-TXT'!A3102&lt;&gt;"",VALUE(RIGHT(LEFT('Anterior-TXT'!A3102,75),23)),"")</f>
        <v/>
      </c>
      <c r="D3081" s="11" t="str">
        <f>IF('Anterior-TXT'!A3102&lt;&gt;"",RIGHT(LEFT('Anterior-TXT'!A3102,77),1),"")</f>
        <v/>
      </c>
      <c r="E3081" s="13" t="str">
        <f>IF('Anterior-TXT'!A3102&lt;&gt;"",IF(MOD(VALUE(LEFT(A3081,1)),2)=1,IF(D3081="D",C3081,-C3081),IF(D3081="C",C3081,-C3081)),"")</f>
        <v/>
      </c>
    </row>
    <row r="3082" spans="1:5" x14ac:dyDescent="0.2">
      <c r="A3082" s="11" t="str">
        <f>IF('Anterior-TXT'!A3103&lt;&gt;"",LEFT('Anterior-TXT'!A3103,15),"")</f>
        <v/>
      </c>
      <c r="B3082" s="11" t="str">
        <f>IF('Anterior-TXT'!A3103&lt;&gt;"",RIGHT(LEFT('Anterior-TXT'!A3103,51),34),"")</f>
        <v/>
      </c>
      <c r="C3082" s="12" t="str">
        <f>IF('Anterior-TXT'!A3103&lt;&gt;"",VALUE(RIGHT(LEFT('Anterior-TXT'!A3103,75),23)),"")</f>
        <v/>
      </c>
      <c r="D3082" s="11" t="str">
        <f>IF('Anterior-TXT'!A3103&lt;&gt;"",RIGHT(LEFT('Anterior-TXT'!A3103,77),1),"")</f>
        <v/>
      </c>
      <c r="E3082" s="13" t="str">
        <f>IF('Anterior-TXT'!A3103&lt;&gt;"",IF(MOD(VALUE(LEFT(A3082,1)),2)=1,IF(D3082="D",C3082,-C3082),IF(D3082="C",C3082,-C3082)),"")</f>
        <v/>
      </c>
    </row>
    <row r="3083" spans="1:5" x14ac:dyDescent="0.2">
      <c r="A3083" s="11" t="str">
        <f>IF('Anterior-TXT'!A3104&lt;&gt;"",LEFT('Anterior-TXT'!A3104,15),"")</f>
        <v/>
      </c>
      <c r="B3083" s="11" t="str">
        <f>IF('Anterior-TXT'!A3104&lt;&gt;"",RIGHT(LEFT('Anterior-TXT'!A3104,51),34),"")</f>
        <v/>
      </c>
      <c r="C3083" s="12" t="str">
        <f>IF('Anterior-TXT'!A3104&lt;&gt;"",VALUE(RIGHT(LEFT('Anterior-TXT'!A3104,75),23)),"")</f>
        <v/>
      </c>
      <c r="D3083" s="11" t="str">
        <f>IF('Anterior-TXT'!A3104&lt;&gt;"",RIGHT(LEFT('Anterior-TXT'!A3104,77),1),"")</f>
        <v/>
      </c>
      <c r="E3083" s="13" t="str">
        <f>IF('Anterior-TXT'!A3104&lt;&gt;"",IF(MOD(VALUE(LEFT(A3083,1)),2)=1,IF(D3083="D",C3083,-C3083),IF(D3083="C",C3083,-C3083)),"")</f>
        <v/>
      </c>
    </row>
    <row r="3084" spans="1:5" x14ac:dyDescent="0.2">
      <c r="A3084" s="11" t="str">
        <f>IF('Anterior-TXT'!A3105&lt;&gt;"",LEFT('Anterior-TXT'!A3105,15),"")</f>
        <v/>
      </c>
      <c r="B3084" s="11" t="str">
        <f>IF('Anterior-TXT'!A3105&lt;&gt;"",RIGHT(LEFT('Anterior-TXT'!A3105,51),34),"")</f>
        <v/>
      </c>
      <c r="C3084" s="12" t="str">
        <f>IF('Anterior-TXT'!A3105&lt;&gt;"",VALUE(RIGHT(LEFT('Anterior-TXT'!A3105,75),23)),"")</f>
        <v/>
      </c>
      <c r="D3084" s="11" t="str">
        <f>IF('Anterior-TXT'!A3105&lt;&gt;"",RIGHT(LEFT('Anterior-TXT'!A3105,77),1),"")</f>
        <v/>
      </c>
      <c r="E3084" s="13" t="str">
        <f>IF('Anterior-TXT'!A3105&lt;&gt;"",IF(MOD(VALUE(LEFT(A3084,1)),2)=1,IF(D3084="D",C3084,-C3084),IF(D3084="C",C3084,-C3084)),"")</f>
        <v/>
      </c>
    </row>
    <row r="3085" spans="1:5" x14ac:dyDescent="0.2">
      <c r="A3085" s="11" t="str">
        <f>IF('Anterior-TXT'!A3106&lt;&gt;"",LEFT('Anterior-TXT'!A3106,15),"")</f>
        <v/>
      </c>
      <c r="B3085" s="11" t="str">
        <f>IF('Anterior-TXT'!A3106&lt;&gt;"",RIGHT(LEFT('Anterior-TXT'!A3106,51),34),"")</f>
        <v/>
      </c>
      <c r="C3085" s="12" t="str">
        <f>IF('Anterior-TXT'!A3106&lt;&gt;"",VALUE(RIGHT(LEFT('Anterior-TXT'!A3106,75),23)),"")</f>
        <v/>
      </c>
      <c r="D3085" s="11" t="str">
        <f>IF('Anterior-TXT'!A3106&lt;&gt;"",RIGHT(LEFT('Anterior-TXT'!A3106,77),1),"")</f>
        <v/>
      </c>
      <c r="E3085" s="13" t="str">
        <f>IF('Anterior-TXT'!A3106&lt;&gt;"",IF(MOD(VALUE(LEFT(A3085,1)),2)=1,IF(D3085="D",C3085,-C3085),IF(D3085="C",C3085,-C3085)),"")</f>
        <v/>
      </c>
    </row>
    <row r="3086" spans="1:5" x14ac:dyDescent="0.2">
      <c r="A3086" s="11" t="str">
        <f>IF('Anterior-TXT'!A3107&lt;&gt;"",LEFT('Anterior-TXT'!A3107,15),"")</f>
        <v/>
      </c>
      <c r="B3086" s="11" t="str">
        <f>IF('Anterior-TXT'!A3107&lt;&gt;"",RIGHT(LEFT('Anterior-TXT'!A3107,51),34),"")</f>
        <v/>
      </c>
      <c r="C3086" s="12" t="str">
        <f>IF('Anterior-TXT'!A3107&lt;&gt;"",VALUE(RIGHT(LEFT('Anterior-TXT'!A3107,75),23)),"")</f>
        <v/>
      </c>
      <c r="D3086" s="11" t="str">
        <f>IF('Anterior-TXT'!A3107&lt;&gt;"",RIGHT(LEFT('Anterior-TXT'!A3107,77),1),"")</f>
        <v/>
      </c>
      <c r="E3086" s="13" t="str">
        <f>IF('Anterior-TXT'!A3107&lt;&gt;"",IF(MOD(VALUE(LEFT(A3086,1)),2)=1,IF(D3086="D",C3086,-C3086),IF(D3086="C",C3086,-C3086)),"")</f>
        <v/>
      </c>
    </row>
    <row r="3087" spans="1:5" x14ac:dyDescent="0.2">
      <c r="A3087" s="11" t="str">
        <f>IF('Anterior-TXT'!A3108&lt;&gt;"",LEFT('Anterior-TXT'!A3108,15),"")</f>
        <v/>
      </c>
      <c r="B3087" s="11" t="str">
        <f>IF('Anterior-TXT'!A3108&lt;&gt;"",RIGHT(LEFT('Anterior-TXT'!A3108,51),34),"")</f>
        <v/>
      </c>
      <c r="C3087" s="12" t="str">
        <f>IF('Anterior-TXT'!A3108&lt;&gt;"",VALUE(RIGHT(LEFT('Anterior-TXT'!A3108,75),23)),"")</f>
        <v/>
      </c>
      <c r="D3087" s="11" t="str">
        <f>IF('Anterior-TXT'!A3108&lt;&gt;"",RIGHT(LEFT('Anterior-TXT'!A3108,77),1),"")</f>
        <v/>
      </c>
      <c r="E3087" s="13" t="str">
        <f>IF('Anterior-TXT'!A3108&lt;&gt;"",IF(MOD(VALUE(LEFT(A3087,1)),2)=1,IF(D3087="D",C3087,-C3087),IF(D3087="C",C3087,-C3087)),"")</f>
        <v/>
      </c>
    </row>
    <row r="3088" spans="1:5" x14ac:dyDescent="0.2">
      <c r="A3088" s="11" t="str">
        <f>IF('Anterior-TXT'!A3109&lt;&gt;"",LEFT('Anterior-TXT'!A3109,15),"")</f>
        <v/>
      </c>
      <c r="B3088" s="11" t="str">
        <f>IF('Anterior-TXT'!A3109&lt;&gt;"",RIGHT(LEFT('Anterior-TXT'!A3109,51),34),"")</f>
        <v/>
      </c>
      <c r="C3088" s="12" t="str">
        <f>IF('Anterior-TXT'!A3109&lt;&gt;"",VALUE(RIGHT(LEFT('Anterior-TXT'!A3109,75),23)),"")</f>
        <v/>
      </c>
      <c r="D3088" s="11" t="str">
        <f>IF('Anterior-TXT'!A3109&lt;&gt;"",RIGHT(LEFT('Anterior-TXT'!A3109,77),1),"")</f>
        <v/>
      </c>
      <c r="E3088" s="13" t="str">
        <f>IF('Anterior-TXT'!A3109&lt;&gt;"",IF(MOD(VALUE(LEFT(A3088,1)),2)=1,IF(D3088="D",C3088,-C3088),IF(D3088="C",C3088,-C3088)),"")</f>
        <v/>
      </c>
    </row>
    <row r="3089" spans="1:5" x14ac:dyDescent="0.2">
      <c r="A3089" s="11" t="str">
        <f>IF('Anterior-TXT'!A3110&lt;&gt;"",LEFT('Anterior-TXT'!A3110,15),"")</f>
        <v/>
      </c>
      <c r="B3089" s="11" t="str">
        <f>IF('Anterior-TXT'!A3110&lt;&gt;"",RIGHT(LEFT('Anterior-TXT'!A3110,51),34),"")</f>
        <v/>
      </c>
      <c r="C3089" s="12" t="str">
        <f>IF('Anterior-TXT'!A3110&lt;&gt;"",VALUE(RIGHT(LEFT('Anterior-TXT'!A3110,75),23)),"")</f>
        <v/>
      </c>
      <c r="D3089" s="11" t="str">
        <f>IF('Anterior-TXT'!A3110&lt;&gt;"",RIGHT(LEFT('Anterior-TXT'!A3110,77),1),"")</f>
        <v/>
      </c>
      <c r="E3089" s="13" t="str">
        <f>IF('Anterior-TXT'!A3110&lt;&gt;"",IF(MOD(VALUE(LEFT(A3089,1)),2)=1,IF(D3089="D",C3089,-C3089),IF(D3089="C",C3089,-C3089)),"")</f>
        <v/>
      </c>
    </row>
    <row r="3090" spans="1:5" x14ac:dyDescent="0.2">
      <c r="A3090" s="11" t="str">
        <f>IF('Anterior-TXT'!A3111&lt;&gt;"",LEFT('Anterior-TXT'!A3111,15),"")</f>
        <v/>
      </c>
      <c r="B3090" s="11" t="str">
        <f>IF('Anterior-TXT'!A3111&lt;&gt;"",RIGHT(LEFT('Anterior-TXT'!A3111,51),34),"")</f>
        <v/>
      </c>
      <c r="C3090" s="12" t="str">
        <f>IF('Anterior-TXT'!A3111&lt;&gt;"",VALUE(RIGHT(LEFT('Anterior-TXT'!A3111,75),23)),"")</f>
        <v/>
      </c>
      <c r="D3090" s="11" t="str">
        <f>IF('Anterior-TXT'!A3111&lt;&gt;"",RIGHT(LEFT('Anterior-TXT'!A3111,77),1),"")</f>
        <v/>
      </c>
      <c r="E3090" s="13" t="str">
        <f>IF('Anterior-TXT'!A3111&lt;&gt;"",IF(MOD(VALUE(LEFT(A3090,1)),2)=1,IF(D3090="D",C3090,-C3090),IF(D3090="C",C3090,-C3090)),"")</f>
        <v/>
      </c>
    </row>
    <row r="3091" spans="1:5" x14ac:dyDescent="0.2">
      <c r="A3091" s="11" t="str">
        <f>IF('Anterior-TXT'!A3112&lt;&gt;"",LEFT('Anterior-TXT'!A3112,15),"")</f>
        <v/>
      </c>
      <c r="B3091" s="11" t="str">
        <f>IF('Anterior-TXT'!A3112&lt;&gt;"",RIGHT(LEFT('Anterior-TXT'!A3112,51),34),"")</f>
        <v/>
      </c>
      <c r="C3091" s="12" t="str">
        <f>IF('Anterior-TXT'!A3112&lt;&gt;"",VALUE(RIGHT(LEFT('Anterior-TXT'!A3112,75),23)),"")</f>
        <v/>
      </c>
      <c r="D3091" s="11" t="str">
        <f>IF('Anterior-TXT'!A3112&lt;&gt;"",RIGHT(LEFT('Anterior-TXT'!A3112,77),1),"")</f>
        <v/>
      </c>
      <c r="E3091" s="13" t="str">
        <f>IF('Anterior-TXT'!A3112&lt;&gt;"",IF(MOD(VALUE(LEFT(A3091,1)),2)=1,IF(D3091="D",C3091,-C3091),IF(D3091="C",C3091,-C3091)),"")</f>
        <v/>
      </c>
    </row>
    <row r="3092" spans="1:5" x14ac:dyDescent="0.2">
      <c r="A3092" s="11" t="str">
        <f>IF('Anterior-TXT'!A3113&lt;&gt;"",LEFT('Anterior-TXT'!A3113,15),"")</f>
        <v/>
      </c>
      <c r="B3092" s="11" t="str">
        <f>IF('Anterior-TXT'!A3113&lt;&gt;"",RIGHT(LEFT('Anterior-TXT'!A3113,51),34),"")</f>
        <v/>
      </c>
      <c r="C3092" s="12" t="str">
        <f>IF('Anterior-TXT'!A3113&lt;&gt;"",VALUE(RIGHT(LEFT('Anterior-TXT'!A3113,75),23)),"")</f>
        <v/>
      </c>
      <c r="D3092" s="11" t="str">
        <f>IF('Anterior-TXT'!A3113&lt;&gt;"",RIGHT(LEFT('Anterior-TXT'!A3113,77),1),"")</f>
        <v/>
      </c>
      <c r="E3092" s="13" t="str">
        <f>IF('Anterior-TXT'!A3113&lt;&gt;"",IF(MOD(VALUE(LEFT(A3092,1)),2)=1,IF(D3092="D",C3092,-C3092),IF(D3092="C",C3092,-C3092)),"")</f>
        <v/>
      </c>
    </row>
    <row r="3093" spans="1:5" x14ac:dyDescent="0.2">
      <c r="A3093" s="11" t="str">
        <f>IF('Anterior-TXT'!A3114&lt;&gt;"",LEFT('Anterior-TXT'!A3114,15),"")</f>
        <v/>
      </c>
      <c r="B3093" s="11" t="str">
        <f>IF('Anterior-TXT'!A3114&lt;&gt;"",RIGHT(LEFT('Anterior-TXT'!A3114,51),34),"")</f>
        <v/>
      </c>
      <c r="C3093" s="12" t="str">
        <f>IF('Anterior-TXT'!A3114&lt;&gt;"",VALUE(RIGHT(LEFT('Anterior-TXT'!A3114,75),23)),"")</f>
        <v/>
      </c>
      <c r="D3093" s="11" t="str">
        <f>IF('Anterior-TXT'!A3114&lt;&gt;"",RIGHT(LEFT('Anterior-TXT'!A3114,77),1),"")</f>
        <v/>
      </c>
      <c r="E3093" s="13" t="str">
        <f>IF('Anterior-TXT'!A3114&lt;&gt;"",IF(MOD(VALUE(LEFT(A3093,1)),2)=1,IF(D3093="D",C3093,-C3093),IF(D3093="C",C3093,-C3093)),"")</f>
        <v/>
      </c>
    </row>
    <row r="3094" spans="1:5" x14ac:dyDescent="0.2">
      <c r="A3094" s="11" t="str">
        <f>IF('Anterior-TXT'!A3115&lt;&gt;"",LEFT('Anterior-TXT'!A3115,15),"")</f>
        <v/>
      </c>
      <c r="B3094" s="11" t="str">
        <f>IF('Anterior-TXT'!A3115&lt;&gt;"",RIGHT(LEFT('Anterior-TXT'!A3115,51),34),"")</f>
        <v/>
      </c>
      <c r="C3094" s="12" t="str">
        <f>IF('Anterior-TXT'!A3115&lt;&gt;"",VALUE(RIGHT(LEFT('Anterior-TXT'!A3115,75),23)),"")</f>
        <v/>
      </c>
      <c r="D3094" s="11" t="str">
        <f>IF('Anterior-TXT'!A3115&lt;&gt;"",RIGHT(LEFT('Anterior-TXT'!A3115,77),1),"")</f>
        <v/>
      </c>
      <c r="E3094" s="13" t="str">
        <f>IF('Anterior-TXT'!A3115&lt;&gt;"",IF(MOD(VALUE(LEFT(A3094,1)),2)=1,IF(D3094="D",C3094,-C3094),IF(D3094="C",C3094,-C3094)),"")</f>
        <v/>
      </c>
    </row>
    <row r="3095" spans="1:5" x14ac:dyDescent="0.2">
      <c r="A3095" s="11" t="str">
        <f>IF('Anterior-TXT'!A3116&lt;&gt;"",LEFT('Anterior-TXT'!A3116,15),"")</f>
        <v/>
      </c>
      <c r="B3095" s="11" t="str">
        <f>IF('Anterior-TXT'!A3116&lt;&gt;"",RIGHT(LEFT('Anterior-TXT'!A3116,51),34),"")</f>
        <v/>
      </c>
      <c r="C3095" s="12" t="str">
        <f>IF('Anterior-TXT'!A3116&lt;&gt;"",VALUE(RIGHT(LEFT('Anterior-TXT'!A3116,75),23)),"")</f>
        <v/>
      </c>
      <c r="D3095" s="11" t="str">
        <f>IF('Anterior-TXT'!A3116&lt;&gt;"",RIGHT(LEFT('Anterior-TXT'!A3116,77),1),"")</f>
        <v/>
      </c>
      <c r="E3095" s="13" t="str">
        <f>IF('Anterior-TXT'!A3116&lt;&gt;"",IF(MOD(VALUE(LEFT(A3095,1)),2)=1,IF(D3095="D",C3095,-C3095),IF(D3095="C",C3095,-C3095)),"")</f>
        <v/>
      </c>
    </row>
    <row r="3096" spans="1:5" x14ac:dyDescent="0.2">
      <c r="A3096" s="11" t="str">
        <f>IF('Anterior-TXT'!A3117&lt;&gt;"",LEFT('Anterior-TXT'!A3117,15),"")</f>
        <v/>
      </c>
      <c r="B3096" s="11" t="str">
        <f>IF('Anterior-TXT'!A3117&lt;&gt;"",RIGHT(LEFT('Anterior-TXT'!A3117,51),34),"")</f>
        <v/>
      </c>
      <c r="C3096" s="12" t="str">
        <f>IF('Anterior-TXT'!A3117&lt;&gt;"",VALUE(RIGHT(LEFT('Anterior-TXT'!A3117,75),23)),"")</f>
        <v/>
      </c>
      <c r="D3096" s="11" t="str">
        <f>IF('Anterior-TXT'!A3117&lt;&gt;"",RIGHT(LEFT('Anterior-TXT'!A3117,77),1),"")</f>
        <v/>
      </c>
      <c r="E3096" s="13" t="str">
        <f>IF('Anterior-TXT'!A3117&lt;&gt;"",IF(MOD(VALUE(LEFT(A3096,1)),2)=1,IF(D3096="D",C3096,-C3096),IF(D3096="C",C3096,-C3096)),"")</f>
        <v/>
      </c>
    </row>
    <row r="3097" spans="1:5" x14ac:dyDescent="0.2">
      <c r="A3097" s="11" t="str">
        <f>IF('Anterior-TXT'!A3118&lt;&gt;"",LEFT('Anterior-TXT'!A3118,15),"")</f>
        <v/>
      </c>
      <c r="B3097" s="11" t="str">
        <f>IF('Anterior-TXT'!A3118&lt;&gt;"",RIGHT(LEFT('Anterior-TXT'!A3118,51),34),"")</f>
        <v/>
      </c>
      <c r="C3097" s="12" t="str">
        <f>IF('Anterior-TXT'!A3118&lt;&gt;"",VALUE(RIGHT(LEFT('Anterior-TXT'!A3118,75),23)),"")</f>
        <v/>
      </c>
      <c r="D3097" s="11" t="str">
        <f>IF('Anterior-TXT'!A3118&lt;&gt;"",RIGHT(LEFT('Anterior-TXT'!A3118,77),1),"")</f>
        <v/>
      </c>
      <c r="E3097" s="13" t="str">
        <f>IF('Anterior-TXT'!A3118&lt;&gt;"",IF(MOD(VALUE(LEFT(A3097,1)),2)=1,IF(D3097="D",C3097,-C3097),IF(D3097="C",C3097,-C3097)),"")</f>
        <v/>
      </c>
    </row>
    <row r="3098" spans="1:5" x14ac:dyDescent="0.2">
      <c r="A3098" s="11" t="str">
        <f>IF('Anterior-TXT'!A3119&lt;&gt;"",LEFT('Anterior-TXT'!A3119,15),"")</f>
        <v/>
      </c>
      <c r="B3098" s="11" t="str">
        <f>IF('Anterior-TXT'!A3119&lt;&gt;"",RIGHT(LEFT('Anterior-TXT'!A3119,51),34),"")</f>
        <v/>
      </c>
      <c r="C3098" s="12" t="str">
        <f>IF('Anterior-TXT'!A3119&lt;&gt;"",VALUE(RIGHT(LEFT('Anterior-TXT'!A3119,75),23)),"")</f>
        <v/>
      </c>
      <c r="D3098" s="11" t="str">
        <f>IF('Anterior-TXT'!A3119&lt;&gt;"",RIGHT(LEFT('Anterior-TXT'!A3119,77),1),"")</f>
        <v/>
      </c>
      <c r="E3098" s="13" t="str">
        <f>IF('Anterior-TXT'!A3119&lt;&gt;"",IF(MOD(VALUE(LEFT(A3098,1)),2)=1,IF(D3098="D",C3098,-C3098),IF(D3098="C",C3098,-C3098)),"")</f>
        <v/>
      </c>
    </row>
    <row r="3099" spans="1:5" x14ac:dyDescent="0.2">
      <c r="A3099" s="11" t="str">
        <f>IF('Anterior-TXT'!A3120&lt;&gt;"",LEFT('Anterior-TXT'!A3120,15),"")</f>
        <v/>
      </c>
      <c r="B3099" s="11" t="str">
        <f>IF('Anterior-TXT'!A3120&lt;&gt;"",RIGHT(LEFT('Anterior-TXT'!A3120,51),34),"")</f>
        <v/>
      </c>
      <c r="C3099" s="12" t="str">
        <f>IF('Anterior-TXT'!A3120&lt;&gt;"",VALUE(RIGHT(LEFT('Anterior-TXT'!A3120,75),23)),"")</f>
        <v/>
      </c>
      <c r="D3099" s="11" t="str">
        <f>IF('Anterior-TXT'!A3120&lt;&gt;"",RIGHT(LEFT('Anterior-TXT'!A3120,77),1),"")</f>
        <v/>
      </c>
      <c r="E3099" s="13" t="str">
        <f>IF('Anterior-TXT'!A3120&lt;&gt;"",IF(MOD(VALUE(LEFT(A3099,1)),2)=1,IF(D3099="D",C3099,-C3099),IF(D3099="C",C3099,-C3099)),"")</f>
        <v/>
      </c>
    </row>
    <row r="3100" spans="1:5" x14ac:dyDescent="0.2">
      <c r="A3100" s="11" t="str">
        <f>IF('Anterior-TXT'!A3121&lt;&gt;"",LEFT('Anterior-TXT'!A3121,15),"")</f>
        <v/>
      </c>
      <c r="B3100" s="11" t="str">
        <f>IF('Anterior-TXT'!A3121&lt;&gt;"",RIGHT(LEFT('Anterior-TXT'!A3121,51),34),"")</f>
        <v/>
      </c>
      <c r="C3100" s="12" t="str">
        <f>IF('Anterior-TXT'!A3121&lt;&gt;"",VALUE(RIGHT(LEFT('Anterior-TXT'!A3121,75),23)),"")</f>
        <v/>
      </c>
      <c r="D3100" s="11" t="str">
        <f>IF('Anterior-TXT'!A3121&lt;&gt;"",RIGHT(LEFT('Anterior-TXT'!A3121,77),1),"")</f>
        <v/>
      </c>
      <c r="E3100" s="13" t="str">
        <f>IF('Anterior-TXT'!A3121&lt;&gt;"",IF(MOD(VALUE(LEFT(A3100,1)),2)=1,IF(D3100="D",C3100,-C3100),IF(D3100="C",C3100,-C3100)),"")</f>
        <v/>
      </c>
    </row>
    <row r="3101" spans="1:5" x14ac:dyDescent="0.2">
      <c r="A3101" s="11" t="str">
        <f>IF('Anterior-TXT'!A3122&lt;&gt;"",LEFT('Anterior-TXT'!A3122,15),"")</f>
        <v/>
      </c>
      <c r="B3101" s="11" t="str">
        <f>IF('Anterior-TXT'!A3122&lt;&gt;"",RIGHT(LEFT('Anterior-TXT'!A3122,51),34),"")</f>
        <v/>
      </c>
      <c r="C3101" s="12" t="str">
        <f>IF('Anterior-TXT'!A3122&lt;&gt;"",VALUE(RIGHT(LEFT('Anterior-TXT'!A3122,75),23)),"")</f>
        <v/>
      </c>
      <c r="D3101" s="11" t="str">
        <f>IF('Anterior-TXT'!A3122&lt;&gt;"",RIGHT(LEFT('Anterior-TXT'!A3122,77),1),"")</f>
        <v/>
      </c>
      <c r="E3101" s="13" t="str">
        <f>IF('Anterior-TXT'!A3122&lt;&gt;"",IF(MOD(VALUE(LEFT(A3101,1)),2)=1,IF(D3101="D",C3101,-C3101),IF(D3101="C",C3101,-C3101)),"")</f>
        <v/>
      </c>
    </row>
    <row r="3102" spans="1:5" x14ac:dyDescent="0.2">
      <c r="A3102" s="11" t="str">
        <f>IF('Anterior-TXT'!A3123&lt;&gt;"",LEFT('Anterior-TXT'!A3123,15),"")</f>
        <v/>
      </c>
      <c r="B3102" s="11" t="str">
        <f>IF('Anterior-TXT'!A3123&lt;&gt;"",RIGHT(LEFT('Anterior-TXT'!A3123,51),34),"")</f>
        <v/>
      </c>
      <c r="C3102" s="12" t="str">
        <f>IF('Anterior-TXT'!A3123&lt;&gt;"",VALUE(RIGHT(LEFT('Anterior-TXT'!A3123,75),23)),"")</f>
        <v/>
      </c>
      <c r="D3102" s="11" t="str">
        <f>IF('Anterior-TXT'!A3123&lt;&gt;"",RIGHT(LEFT('Anterior-TXT'!A3123,77),1),"")</f>
        <v/>
      </c>
      <c r="E3102" s="13" t="str">
        <f>IF('Anterior-TXT'!A3123&lt;&gt;"",IF(MOD(VALUE(LEFT(A3102,1)),2)=1,IF(D3102="D",C3102,-C3102),IF(D3102="C",C3102,-C3102)),"")</f>
        <v/>
      </c>
    </row>
    <row r="3103" spans="1:5" x14ac:dyDescent="0.2">
      <c r="A3103" s="11" t="str">
        <f>IF('Anterior-TXT'!A3124&lt;&gt;"",LEFT('Anterior-TXT'!A3124,15),"")</f>
        <v/>
      </c>
      <c r="B3103" s="11" t="str">
        <f>IF('Anterior-TXT'!A3124&lt;&gt;"",RIGHT(LEFT('Anterior-TXT'!A3124,51),34),"")</f>
        <v/>
      </c>
      <c r="C3103" s="12" t="str">
        <f>IF('Anterior-TXT'!A3124&lt;&gt;"",VALUE(RIGHT(LEFT('Anterior-TXT'!A3124,75),23)),"")</f>
        <v/>
      </c>
      <c r="D3103" s="11" t="str">
        <f>IF('Anterior-TXT'!A3124&lt;&gt;"",RIGHT(LEFT('Anterior-TXT'!A3124,77),1),"")</f>
        <v/>
      </c>
      <c r="E3103" s="13" t="str">
        <f>IF('Anterior-TXT'!A3124&lt;&gt;"",IF(MOD(VALUE(LEFT(A3103,1)),2)=1,IF(D3103="D",C3103,-C3103),IF(D3103="C",C3103,-C3103)),"")</f>
        <v/>
      </c>
    </row>
    <row r="3104" spans="1:5" x14ac:dyDescent="0.2">
      <c r="A3104" s="11" t="str">
        <f>IF('Anterior-TXT'!A3125&lt;&gt;"",LEFT('Anterior-TXT'!A3125,15),"")</f>
        <v/>
      </c>
      <c r="B3104" s="11" t="str">
        <f>IF('Anterior-TXT'!A3125&lt;&gt;"",RIGHT(LEFT('Anterior-TXT'!A3125,51),34),"")</f>
        <v/>
      </c>
      <c r="C3104" s="12" t="str">
        <f>IF('Anterior-TXT'!A3125&lt;&gt;"",VALUE(RIGHT(LEFT('Anterior-TXT'!A3125,75),23)),"")</f>
        <v/>
      </c>
      <c r="D3104" s="11" t="str">
        <f>IF('Anterior-TXT'!A3125&lt;&gt;"",RIGHT(LEFT('Anterior-TXT'!A3125,77),1),"")</f>
        <v/>
      </c>
      <c r="E3104" s="13" t="str">
        <f>IF('Anterior-TXT'!A3125&lt;&gt;"",IF(MOD(VALUE(LEFT(A3104,1)),2)=1,IF(D3104="D",C3104,-C3104),IF(D3104="C",C3104,-C3104)),"")</f>
        <v/>
      </c>
    </row>
    <row r="3105" spans="1:5" x14ac:dyDescent="0.2">
      <c r="A3105" s="11" t="str">
        <f>IF('Anterior-TXT'!A3126&lt;&gt;"",LEFT('Anterior-TXT'!A3126,15),"")</f>
        <v/>
      </c>
      <c r="B3105" s="11" t="str">
        <f>IF('Anterior-TXT'!A3126&lt;&gt;"",RIGHT(LEFT('Anterior-TXT'!A3126,51),34),"")</f>
        <v/>
      </c>
      <c r="C3105" s="12" t="str">
        <f>IF('Anterior-TXT'!A3126&lt;&gt;"",VALUE(RIGHT(LEFT('Anterior-TXT'!A3126,75),23)),"")</f>
        <v/>
      </c>
      <c r="D3105" s="11" t="str">
        <f>IF('Anterior-TXT'!A3126&lt;&gt;"",RIGHT(LEFT('Anterior-TXT'!A3126,77),1),"")</f>
        <v/>
      </c>
      <c r="E3105" s="13" t="str">
        <f>IF('Anterior-TXT'!A3126&lt;&gt;"",IF(MOD(VALUE(LEFT(A3105,1)),2)=1,IF(D3105="D",C3105,-C3105),IF(D3105="C",C3105,-C3105)),"")</f>
        <v/>
      </c>
    </row>
    <row r="3106" spans="1:5" x14ac:dyDescent="0.2">
      <c r="A3106" s="11" t="str">
        <f>IF('Anterior-TXT'!A3127&lt;&gt;"",LEFT('Anterior-TXT'!A3127,15),"")</f>
        <v/>
      </c>
      <c r="B3106" s="11" t="str">
        <f>IF('Anterior-TXT'!A3127&lt;&gt;"",RIGHT(LEFT('Anterior-TXT'!A3127,51),34),"")</f>
        <v/>
      </c>
      <c r="C3106" s="12" t="str">
        <f>IF('Anterior-TXT'!A3127&lt;&gt;"",VALUE(RIGHT(LEFT('Anterior-TXT'!A3127,75),23)),"")</f>
        <v/>
      </c>
      <c r="D3106" s="11" t="str">
        <f>IF('Anterior-TXT'!A3127&lt;&gt;"",RIGHT(LEFT('Anterior-TXT'!A3127,77),1),"")</f>
        <v/>
      </c>
      <c r="E3106" s="13" t="str">
        <f>IF('Anterior-TXT'!A3127&lt;&gt;"",IF(MOD(VALUE(LEFT(A3106,1)),2)=1,IF(D3106="D",C3106,-C3106),IF(D3106="C",C3106,-C3106)),"")</f>
        <v/>
      </c>
    </row>
    <row r="3107" spans="1:5" x14ac:dyDescent="0.2">
      <c r="A3107" s="11" t="str">
        <f>IF('Anterior-TXT'!A3128&lt;&gt;"",LEFT('Anterior-TXT'!A3128,15),"")</f>
        <v/>
      </c>
      <c r="B3107" s="11" t="str">
        <f>IF('Anterior-TXT'!A3128&lt;&gt;"",RIGHT(LEFT('Anterior-TXT'!A3128,51),34),"")</f>
        <v/>
      </c>
      <c r="C3107" s="12" t="str">
        <f>IF('Anterior-TXT'!A3128&lt;&gt;"",VALUE(RIGHT(LEFT('Anterior-TXT'!A3128,75),23)),"")</f>
        <v/>
      </c>
      <c r="D3107" s="11" t="str">
        <f>IF('Anterior-TXT'!A3128&lt;&gt;"",RIGHT(LEFT('Anterior-TXT'!A3128,77),1),"")</f>
        <v/>
      </c>
      <c r="E3107" s="13" t="str">
        <f>IF('Anterior-TXT'!A3128&lt;&gt;"",IF(MOD(VALUE(LEFT(A3107,1)),2)=1,IF(D3107="D",C3107,-C3107),IF(D3107="C",C3107,-C3107)),"")</f>
        <v/>
      </c>
    </row>
    <row r="3108" spans="1:5" x14ac:dyDescent="0.2">
      <c r="A3108" s="11" t="str">
        <f>IF('Anterior-TXT'!A3129&lt;&gt;"",LEFT('Anterior-TXT'!A3129,15),"")</f>
        <v/>
      </c>
      <c r="B3108" s="11" t="str">
        <f>IF('Anterior-TXT'!A3129&lt;&gt;"",RIGHT(LEFT('Anterior-TXT'!A3129,51),34),"")</f>
        <v/>
      </c>
      <c r="C3108" s="12" t="str">
        <f>IF('Anterior-TXT'!A3129&lt;&gt;"",VALUE(RIGHT(LEFT('Anterior-TXT'!A3129,75),23)),"")</f>
        <v/>
      </c>
      <c r="D3108" s="11" t="str">
        <f>IF('Anterior-TXT'!A3129&lt;&gt;"",RIGHT(LEFT('Anterior-TXT'!A3129,77),1),"")</f>
        <v/>
      </c>
      <c r="E3108" s="13" t="str">
        <f>IF('Anterior-TXT'!A3129&lt;&gt;"",IF(MOD(VALUE(LEFT(A3108,1)),2)=1,IF(D3108="D",C3108,-C3108),IF(D3108="C",C3108,-C3108)),"")</f>
        <v/>
      </c>
    </row>
    <row r="3109" spans="1:5" x14ac:dyDescent="0.2">
      <c r="A3109" s="11" t="str">
        <f>IF('Anterior-TXT'!A3130&lt;&gt;"",LEFT('Anterior-TXT'!A3130,15),"")</f>
        <v/>
      </c>
      <c r="B3109" s="11" t="str">
        <f>IF('Anterior-TXT'!A3130&lt;&gt;"",RIGHT(LEFT('Anterior-TXT'!A3130,51),34),"")</f>
        <v/>
      </c>
      <c r="C3109" s="12" t="str">
        <f>IF('Anterior-TXT'!A3130&lt;&gt;"",VALUE(RIGHT(LEFT('Anterior-TXT'!A3130,75),23)),"")</f>
        <v/>
      </c>
      <c r="D3109" s="11" t="str">
        <f>IF('Anterior-TXT'!A3130&lt;&gt;"",RIGHT(LEFT('Anterior-TXT'!A3130,77),1),"")</f>
        <v/>
      </c>
      <c r="E3109" s="13" t="str">
        <f>IF('Anterior-TXT'!A3130&lt;&gt;"",IF(MOD(VALUE(LEFT(A3109,1)),2)=1,IF(D3109="D",C3109,-C3109),IF(D3109="C",C3109,-C3109)),"")</f>
        <v/>
      </c>
    </row>
    <row r="3110" spans="1:5" x14ac:dyDescent="0.2">
      <c r="A3110" s="11" t="str">
        <f>IF('Anterior-TXT'!A3131&lt;&gt;"",LEFT('Anterior-TXT'!A3131,15),"")</f>
        <v/>
      </c>
      <c r="B3110" s="11" t="str">
        <f>IF('Anterior-TXT'!A3131&lt;&gt;"",RIGHT(LEFT('Anterior-TXT'!A3131,51),34),"")</f>
        <v/>
      </c>
      <c r="C3110" s="12" t="str">
        <f>IF('Anterior-TXT'!A3131&lt;&gt;"",VALUE(RIGHT(LEFT('Anterior-TXT'!A3131,75),23)),"")</f>
        <v/>
      </c>
      <c r="D3110" s="11" t="str">
        <f>IF('Anterior-TXT'!A3131&lt;&gt;"",RIGHT(LEFT('Anterior-TXT'!A3131,77),1),"")</f>
        <v/>
      </c>
      <c r="E3110" s="13" t="str">
        <f>IF('Anterior-TXT'!A3131&lt;&gt;"",IF(MOD(VALUE(LEFT(A3110,1)),2)=1,IF(D3110="D",C3110,-C3110),IF(D3110="C",C3110,-C3110)),"")</f>
        <v/>
      </c>
    </row>
    <row r="3111" spans="1:5" x14ac:dyDescent="0.2">
      <c r="A3111" s="11" t="str">
        <f>IF('Anterior-TXT'!A3132&lt;&gt;"",LEFT('Anterior-TXT'!A3132,15),"")</f>
        <v/>
      </c>
      <c r="B3111" s="11" t="str">
        <f>IF('Anterior-TXT'!A3132&lt;&gt;"",RIGHT(LEFT('Anterior-TXT'!A3132,51),34),"")</f>
        <v/>
      </c>
      <c r="C3111" s="12" t="str">
        <f>IF('Anterior-TXT'!A3132&lt;&gt;"",VALUE(RIGHT(LEFT('Anterior-TXT'!A3132,75),23)),"")</f>
        <v/>
      </c>
      <c r="D3111" s="11" t="str">
        <f>IF('Anterior-TXT'!A3132&lt;&gt;"",RIGHT(LEFT('Anterior-TXT'!A3132,77),1),"")</f>
        <v/>
      </c>
      <c r="E3111" s="13" t="str">
        <f>IF('Anterior-TXT'!A3132&lt;&gt;"",IF(MOD(VALUE(LEFT(A3111,1)),2)=1,IF(D3111="D",C3111,-C3111),IF(D3111="C",C3111,-C3111)),"")</f>
        <v/>
      </c>
    </row>
    <row r="3112" spans="1:5" x14ac:dyDescent="0.2">
      <c r="A3112" s="11" t="str">
        <f>IF('Anterior-TXT'!A3133&lt;&gt;"",LEFT('Anterior-TXT'!A3133,15),"")</f>
        <v/>
      </c>
      <c r="B3112" s="11" t="str">
        <f>IF('Anterior-TXT'!A3133&lt;&gt;"",RIGHT(LEFT('Anterior-TXT'!A3133,51),34),"")</f>
        <v/>
      </c>
      <c r="C3112" s="12" t="str">
        <f>IF('Anterior-TXT'!A3133&lt;&gt;"",VALUE(RIGHT(LEFT('Anterior-TXT'!A3133,75),23)),"")</f>
        <v/>
      </c>
      <c r="D3112" s="11" t="str">
        <f>IF('Anterior-TXT'!A3133&lt;&gt;"",RIGHT(LEFT('Anterior-TXT'!A3133,77),1),"")</f>
        <v/>
      </c>
      <c r="E3112" s="13" t="str">
        <f>IF('Anterior-TXT'!A3133&lt;&gt;"",IF(MOD(VALUE(LEFT(A3112,1)),2)=1,IF(D3112="D",C3112,-C3112),IF(D3112="C",C3112,-C3112)),"")</f>
        <v/>
      </c>
    </row>
    <row r="3113" spans="1:5" x14ac:dyDescent="0.2">
      <c r="A3113" s="11" t="str">
        <f>IF('Anterior-TXT'!A3134&lt;&gt;"",LEFT('Anterior-TXT'!A3134,15),"")</f>
        <v/>
      </c>
      <c r="B3113" s="11" t="str">
        <f>IF('Anterior-TXT'!A3134&lt;&gt;"",RIGHT(LEFT('Anterior-TXT'!A3134,51),34),"")</f>
        <v/>
      </c>
      <c r="C3113" s="12" t="str">
        <f>IF('Anterior-TXT'!A3134&lt;&gt;"",VALUE(RIGHT(LEFT('Anterior-TXT'!A3134,75),23)),"")</f>
        <v/>
      </c>
      <c r="D3113" s="11" t="str">
        <f>IF('Anterior-TXT'!A3134&lt;&gt;"",RIGHT(LEFT('Anterior-TXT'!A3134,77),1),"")</f>
        <v/>
      </c>
      <c r="E3113" s="13" t="str">
        <f>IF('Anterior-TXT'!A3134&lt;&gt;"",IF(MOD(VALUE(LEFT(A3113,1)),2)=1,IF(D3113="D",C3113,-C3113),IF(D3113="C",C3113,-C3113)),"")</f>
        <v/>
      </c>
    </row>
    <row r="3114" spans="1:5" x14ac:dyDescent="0.2">
      <c r="A3114" s="11" t="str">
        <f>IF('Anterior-TXT'!A3135&lt;&gt;"",LEFT('Anterior-TXT'!A3135,15),"")</f>
        <v/>
      </c>
      <c r="B3114" s="11" t="str">
        <f>IF('Anterior-TXT'!A3135&lt;&gt;"",RIGHT(LEFT('Anterior-TXT'!A3135,51),34),"")</f>
        <v/>
      </c>
      <c r="C3114" s="12" t="str">
        <f>IF('Anterior-TXT'!A3135&lt;&gt;"",VALUE(RIGHT(LEFT('Anterior-TXT'!A3135,75),23)),"")</f>
        <v/>
      </c>
      <c r="D3114" s="11" t="str">
        <f>IF('Anterior-TXT'!A3135&lt;&gt;"",RIGHT(LEFT('Anterior-TXT'!A3135,77),1),"")</f>
        <v/>
      </c>
      <c r="E3114" s="13" t="str">
        <f>IF('Anterior-TXT'!A3135&lt;&gt;"",IF(MOD(VALUE(LEFT(A3114,1)),2)=1,IF(D3114="D",C3114,-C3114),IF(D3114="C",C3114,-C3114)),"")</f>
        <v/>
      </c>
    </row>
    <row r="3115" spans="1:5" x14ac:dyDescent="0.2">
      <c r="A3115" s="11" t="str">
        <f>IF('Anterior-TXT'!A3136&lt;&gt;"",LEFT('Anterior-TXT'!A3136,15),"")</f>
        <v/>
      </c>
      <c r="B3115" s="11" t="str">
        <f>IF('Anterior-TXT'!A3136&lt;&gt;"",RIGHT(LEFT('Anterior-TXT'!A3136,51),34),"")</f>
        <v/>
      </c>
      <c r="C3115" s="12" t="str">
        <f>IF('Anterior-TXT'!A3136&lt;&gt;"",VALUE(RIGHT(LEFT('Anterior-TXT'!A3136,75),23)),"")</f>
        <v/>
      </c>
      <c r="D3115" s="11" t="str">
        <f>IF('Anterior-TXT'!A3136&lt;&gt;"",RIGHT(LEFT('Anterior-TXT'!A3136,77),1),"")</f>
        <v/>
      </c>
      <c r="E3115" s="13" t="str">
        <f>IF('Anterior-TXT'!A3136&lt;&gt;"",IF(MOD(VALUE(LEFT(A3115,1)),2)=1,IF(D3115="D",C3115,-C3115),IF(D3115="C",C3115,-C3115)),"")</f>
        <v/>
      </c>
    </row>
    <row r="3116" spans="1:5" x14ac:dyDescent="0.2">
      <c r="A3116" s="11" t="str">
        <f>IF('Anterior-TXT'!A3137&lt;&gt;"",LEFT('Anterior-TXT'!A3137,15),"")</f>
        <v/>
      </c>
      <c r="B3116" s="11" t="str">
        <f>IF('Anterior-TXT'!A3137&lt;&gt;"",RIGHT(LEFT('Anterior-TXT'!A3137,51),34),"")</f>
        <v/>
      </c>
      <c r="C3116" s="12" t="str">
        <f>IF('Anterior-TXT'!A3137&lt;&gt;"",VALUE(RIGHT(LEFT('Anterior-TXT'!A3137,75),23)),"")</f>
        <v/>
      </c>
      <c r="D3116" s="11" t="str">
        <f>IF('Anterior-TXT'!A3137&lt;&gt;"",RIGHT(LEFT('Anterior-TXT'!A3137,77),1),"")</f>
        <v/>
      </c>
      <c r="E3116" s="13" t="str">
        <f>IF('Anterior-TXT'!A3137&lt;&gt;"",IF(MOD(VALUE(LEFT(A3116,1)),2)=1,IF(D3116="D",C3116,-C3116),IF(D3116="C",C3116,-C3116)),"")</f>
        <v/>
      </c>
    </row>
    <row r="3117" spans="1:5" x14ac:dyDescent="0.2">
      <c r="A3117" s="11" t="str">
        <f>IF('Anterior-TXT'!A3138&lt;&gt;"",LEFT('Anterior-TXT'!A3138,15),"")</f>
        <v/>
      </c>
      <c r="B3117" s="11" t="str">
        <f>IF('Anterior-TXT'!A3138&lt;&gt;"",RIGHT(LEFT('Anterior-TXT'!A3138,51),34),"")</f>
        <v/>
      </c>
      <c r="C3117" s="12" t="str">
        <f>IF('Anterior-TXT'!A3138&lt;&gt;"",VALUE(RIGHT(LEFT('Anterior-TXT'!A3138,75),23)),"")</f>
        <v/>
      </c>
      <c r="D3117" s="11" t="str">
        <f>IF('Anterior-TXT'!A3138&lt;&gt;"",RIGHT(LEFT('Anterior-TXT'!A3138,77),1),"")</f>
        <v/>
      </c>
      <c r="E3117" s="13" t="str">
        <f>IF('Anterior-TXT'!A3138&lt;&gt;"",IF(MOD(VALUE(LEFT(A3117,1)),2)=1,IF(D3117="D",C3117,-C3117),IF(D3117="C",C3117,-C3117)),"")</f>
        <v/>
      </c>
    </row>
    <row r="3118" spans="1:5" x14ac:dyDescent="0.2">
      <c r="A3118" s="11" t="str">
        <f>IF('Anterior-TXT'!A3139&lt;&gt;"",LEFT('Anterior-TXT'!A3139,15),"")</f>
        <v/>
      </c>
      <c r="B3118" s="11" t="str">
        <f>IF('Anterior-TXT'!A3139&lt;&gt;"",RIGHT(LEFT('Anterior-TXT'!A3139,51),34),"")</f>
        <v/>
      </c>
      <c r="C3118" s="12" t="str">
        <f>IF('Anterior-TXT'!A3139&lt;&gt;"",VALUE(RIGHT(LEFT('Anterior-TXT'!A3139,75),23)),"")</f>
        <v/>
      </c>
      <c r="D3118" s="11" t="str">
        <f>IF('Anterior-TXT'!A3139&lt;&gt;"",RIGHT(LEFT('Anterior-TXT'!A3139,77),1),"")</f>
        <v/>
      </c>
      <c r="E3118" s="13" t="str">
        <f>IF('Anterior-TXT'!A3139&lt;&gt;"",IF(MOD(VALUE(LEFT(A3118,1)),2)=1,IF(D3118="D",C3118,-C3118),IF(D3118="C",C3118,-C3118)),"")</f>
        <v/>
      </c>
    </row>
    <row r="3119" spans="1:5" x14ac:dyDescent="0.2">
      <c r="A3119" s="11" t="str">
        <f>IF('Anterior-TXT'!A3140&lt;&gt;"",LEFT('Anterior-TXT'!A3140,15),"")</f>
        <v/>
      </c>
      <c r="B3119" s="11" t="str">
        <f>IF('Anterior-TXT'!A3140&lt;&gt;"",RIGHT(LEFT('Anterior-TXT'!A3140,51),34),"")</f>
        <v/>
      </c>
      <c r="C3119" s="12" t="str">
        <f>IF('Anterior-TXT'!A3140&lt;&gt;"",VALUE(RIGHT(LEFT('Anterior-TXT'!A3140,75),23)),"")</f>
        <v/>
      </c>
      <c r="D3119" s="11" t="str">
        <f>IF('Anterior-TXT'!A3140&lt;&gt;"",RIGHT(LEFT('Anterior-TXT'!A3140,77),1),"")</f>
        <v/>
      </c>
      <c r="E3119" s="13" t="str">
        <f>IF('Anterior-TXT'!A3140&lt;&gt;"",IF(MOD(VALUE(LEFT(A3119,1)),2)=1,IF(D3119="D",C3119,-C3119),IF(D3119="C",C3119,-C3119)),"")</f>
        <v/>
      </c>
    </row>
    <row r="3120" spans="1:5" x14ac:dyDescent="0.2">
      <c r="A3120" s="11" t="str">
        <f>IF('Anterior-TXT'!A3141&lt;&gt;"",LEFT('Anterior-TXT'!A3141,15),"")</f>
        <v/>
      </c>
      <c r="B3120" s="11" t="str">
        <f>IF('Anterior-TXT'!A3141&lt;&gt;"",RIGHT(LEFT('Anterior-TXT'!A3141,51),34),"")</f>
        <v/>
      </c>
      <c r="C3120" s="12" t="str">
        <f>IF('Anterior-TXT'!A3141&lt;&gt;"",VALUE(RIGHT(LEFT('Anterior-TXT'!A3141,75),23)),"")</f>
        <v/>
      </c>
      <c r="D3120" s="11" t="str">
        <f>IF('Anterior-TXT'!A3141&lt;&gt;"",RIGHT(LEFT('Anterior-TXT'!A3141,77),1),"")</f>
        <v/>
      </c>
      <c r="E3120" s="13" t="str">
        <f>IF('Anterior-TXT'!A3141&lt;&gt;"",IF(MOD(VALUE(LEFT(A3120,1)),2)=1,IF(D3120="D",C3120,-C3120),IF(D3120="C",C3120,-C3120)),"")</f>
        <v/>
      </c>
    </row>
    <row r="3121" spans="1:5" x14ac:dyDescent="0.2">
      <c r="A3121" s="11" t="str">
        <f>IF('Anterior-TXT'!A3142&lt;&gt;"",LEFT('Anterior-TXT'!A3142,15),"")</f>
        <v/>
      </c>
      <c r="B3121" s="11" t="str">
        <f>IF('Anterior-TXT'!A3142&lt;&gt;"",RIGHT(LEFT('Anterior-TXT'!A3142,51),34),"")</f>
        <v/>
      </c>
      <c r="C3121" s="12" t="str">
        <f>IF('Anterior-TXT'!A3142&lt;&gt;"",VALUE(RIGHT(LEFT('Anterior-TXT'!A3142,75),23)),"")</f>
        <v/>
      </c>
      <c r="D3121" s="11" t="str">
        <f>IF('Anterior-TXT'!A3142&lt;&gt;"",RIGHT(LEFT('Anterior-TXT'!A3142,77),1),"")</f>
        <v/>
      </c>
      <c r="E3121" s="13" t="str">
        <f>IF('Anterior-TXT'!A3142&lt;&gt;"",IF(MOD(VALUE(LEFT(A3121,1)),2)=1,IF(D3121="D",C3121,-C3121),IF(D3121="C",C3121,-C3121)),"")</f>
        <v/>
      </c>
    </row>
    <row r="3122" spans="1:5" x14ac:dyDescent="0.2">
      <c r="A3122" s="11" t="str">
        <f>IF('Anterior-TXT'!A3143&lt;&gt;"",LEFT('Anterior-TXT'!A3143,15),"")</f>
        <v/>
      </c>
      <c r="B3122" s="11" t="str">
        <f>IF('Anterior-TXT'!A3143&lt;&gt;"",RIGHT(LEFT('Anterior-TXT'!A3143,51),34),"")</f>
        <v/>
      </c>
      <c r="C3122" s="12" t="str">
        <f>IF('Anterior-TXT'!A3143&lt;&gt;"",VALUE(RIGHT(LEFT('Anterior-TXT'!A3143,75),23)),"")</f>
        <v/>
      </c>
      <c r="D3122" s="11" t="str">
        <f>IF('Anterior-TXT'!A3143&lt;&gt;"",RIGHT(LEFT('Anterior-TXT'!A3143,77),1),"")</f>
        <v/>
      </c>
      <c r="E3122" s="13" t="str">
        <f>IF('Anterior-TXT'!A3143&lt;&gt;"",IF(MOD(VALUE(LEFT(A3122,1)),2)=1,IF(D3122="D",C3122,-C3122),IF(D3122="C",C3122,-C3122)),"")</f>
        <v/>
      </c>
    </row>
    <row r="3123" spans="1:5" x14ac:dyDescent="0.2">
      <c r="A3123" s="11" t="str">
        <f>IF('Anterior-TXT'!A3144&lt;&gt;"",LEFT('Anterior-TXT'!A3144,15),"")</f>
        <v/>
      </c>
      <c r="B3123" s="11" t="str">
        <f>IF('Anterior-TXT'!A3144&lt;&gt;"",RIGHT(LEFT('Anterior-TXT'!A3144,51),34),"")</f>
        <v/>
      </c>
      <c r="C3123" s="12" t="str">
        <f>IF('Anterior-TXT'!A3144&lt;&gt;"",VALUE(RIGHT(LEFT('Anterior-TXT'!A3144,75),23)),"")</f>
        <v/>
      </c>
      <c r="D3123" s="11" t="str">
        <f>IF('Anterior-TXT'!A3144&lt;&gt;"",RIGHT(LEFT('Anterior-TXT'!A3144,77),1),"")</f>
        <v/>
      </c>
      <c r="E3123" s="13" t="str">
        <f>IF('Anterior-TXT'!A3144&lt;&gt;"",IF(MOD(VALUE(LEFT(A3123,1)),2)=1,IF(D3123="D",C3123,-C3123),IF(D3123="C",C3123,-C3123)),"")</f>
        <v/>
      </c>
    </row>
    <row r="3124" spans="1:5" x14ac:dyDescent="0.2">
      <c r="A3124" s="11" t="str">
        <f>IF('Anterior-TXT'!A3145&lt;&gt;"",LEFT('Anterior-TXT'!A3145,15),"")</f>
        <v/>
      </c>
      <c r="B3124" s="11" t="str">
        <f>IF('Anterior-TXT'!A3145&lt;&gt;"",RIGHT(LEFT('Anterior-TXT'!A3145,51),34),"")</f>
        <v/>
      </c>
      <c r="C3124" s="12" t="str">
        <f>IF('Anterior-TXT'!A3145&lt;&gt;"",VALUE(RIGHT(LEFT('Anterior-TXT'!A3145,75),23)),"")</f>
        <v/>
      </c>
      <c r="D3124" s="11" t="str">
        <f>IF('Anterior-TXT'!A3145&lt;&gt;"",RIGHT(LEFT('Anterior-TXT'!A3145,77),1),"")</f>
        <v/>
      </c>
      <c r="E3124" s="13" t="str">
        <f>IF('Anterior-TXT'!A3145&lt;&gt;"",IF(MOD(VALUE(LEFT(A3124,1)),2)=1,IF(D3124="D",C3124,-C3124),IF(D3124="C",C3124,-C3124)),"")</f>
        <v/>
      </c>
    </row>
    <row r="3125" spans="1:5" x14ac:dyDescent="0.2">
      <c r="A3125" s="11" t="str">
        <f>IF('Anterior-TXT'!A3146&lt;&gt;"",LEFT('Anterior-TXT'!A3146,15),"")</f>
        <v/>
      </c>
      <c r="B3125" s="11" t="str">
        <f>IF('Anterior-TXT'!A3146&lt;&gt;"",RIGHT(LEFT('Anterior-TXT'!A3146,51),34),"")</f>
        <v/>
      </c>
      <c r="C3125" s="12" t="str">
        <f>IF('Anterior-TXT'!A3146&lt;&gt;"",VALUE(RIGHT(LEFT('Anterior-TXT'!A3146,75),23)),"")</f>
        <v/>
      </c>
      <c r="D3125" s="11" t="str">
        <f>IF('Anterior-TXT'!A3146&lt;&gt;"",RIGHT(LEFT('Anterior-TXT'!A3146,77),1),"")</f>
        <v/>
      </c>
      <c r="E3125" s="13" t="str">
        <f>IF('Anterior-TXT'!A3146&lt;&gt;"",IF(MOD(VALUE(LEFT(A3125,1)),2)=1,IF(D3125="D",C3125,-C3125),IF(D3125="C",C3125,-C3125)),"")</f>
        <v/>
      </c>
    </row>
    <row r="3126" spans="1:5" x14ac:dyDescent="0.2">
      <c r="A3126" s="11" t="str">
        <f>IF('Anterior-TXT'!A3147&lt;&gt;"",LEFT('Anterior-TXT'!A3147,15),"")</f>
        <v/>
      </c>
      <c r="B3126" s="11" t="str">
        <f>IF('Anterior-TXT'!A3147&lt;&gt;"",RIGHT(LEFT('Anterior-TXT'!A3147,51),34),"")</f>
        <v/>
      </c>
      <c r="C3126" s="12" t="str">
        <f>IF('Anterior-TXT'!A3147&lt;&gt;"",VALUE(RIGHT(LEFT('Anterior-TXT'!A3147,75),23)),"")</f>
        <v/>
      </c>
      <c r="D3126" s="11" t="str">
        <f>IF('Anterior-TXT'!A3147&lt;&gt;"",RIGHT(LEFT('Anterior-TXT'!A3147,77),1),"")</f>
        <v/>
      </c>
      <c r="E3126" s="13" t="str">
        <f>IF('Anterior-TXT'!A3147&lt;&gt;"",IF(MOD(VALUE(LEFT(A3126,1)),2)=1,IF(D3126="D",C3126,-C3126),IF(D3126="C",C3126,-C3126)),"")</f>
        <v/>
      </c>
    </row>
    <row r="3127" spans="1:5" x14ac:dyDescent="0.2">
      <c r="A3127" s="11" t="str">
        <f>IF('Anterior-TXT'!A3148&lt;&gt;"",LEFT('Anterior-TXT'!A3148,15),"")</f>
        <v/>
      </c>
      <c r="B3127" s="11" t="str">
        <f>IF('Anterior-TXT'!A3148&lt;&gt;"",RIGHT(LEFT('Anterior-TXT'!A3148,51),34),"")</f>
        <v/>
      </c>
      <c r="C3127" s="12" t="str">
        <f>IF('Anterior-TXT'!A3148&lt;&gt;"",VALUE(RIGHT(LEFT('Anterior-TXT'!A3148,75),23)),"")</f>
        <v/>
      </c>
      <c r="D3127" s="11" t="str">
        <f>IF('Anterior-TXT'!A3148&lt;&gt;"",RIGHT(LEFT('Anterior-TXT'!A3148,77),1),"")</f>
        <v/>
      </c>
      <c r="E3127" s="13" t="str">
        <f>IF('Anterior-TXT'!A3148&lt;&gt;"",IF(MOD(VALUE(LEFT(A3127,1)),2)=1,IF(D3127="D",C3127,-C3127),IF(D3127="C",C3127,-C3127)),"")</f>
        <v/>
      </c>
    </row>
    <row r="3128" spans="1:5" x14ac:dyDescent="0.2">
      <c r="A3128" s="11" t="str">
        <f>IF('Anterior-TXT'!A3149&lt;&gt;"",LEFT('Anterior-TXT'!A3149,15),"")</f>
        <v/>
      </c>
      <c r="B3128" s="11" t="str">
        <f>IF('Anterior-TXT'!A3149&lt;&gt;"",RIGHT(LEFT('Anterior-TXT'!A3149,51),34),"")</f>
        <v/>
      </c>
      <c r="C3128" s="12" t="str">
        <f>IF('Anterior-TXT'!A3149&lt;&gt;"",VALUE(RIGHT(LEFT('Anterior-TXT'!A3149,75),23)),"")</f>
        <v/>
      </c>
      <c r="D3128" s="11" t="str">
        <f>IF('Anterior-TXT'!A3149&lt;&gt;"",RIGHT(LEFT('Anterior-TXT'!A3149,77),1),"")</f>
        <v/>
      </c>
      <c r="E3128" s="13" t="str">
        <f>IF('Anterior-TXT'!A3149&lt;&gt;"",IF(MOD(VALUE(LEFT(A3128,1)),2)=1,IF(D3128="D",C3128,-C3128),IF(D3128="C",C3128,-C3128)),"")</f>
        <v/>
      </c>
    </row>
    <row r="3129" spans="1:5" x14ac:dyDescent="0.2">
      <c r="A3129" s="11" t="str">
        <f>IF('Anterior-TXT'!A3150&lt;&gt;"",LEFT('Anterior-TXT'!A3150,15),"")</f>
        <v/>
      </c>
      <c r="B3129" s="11" t="str">
        <f>IF('Anterior-TXT'!A3150&lt;&gt;"",RIGHT(LEFT('Anterior-TXT'!A3150,51),34),"")</f>
        <v/>
      </c>
      <c r="C3129" s="12" t="str">
        <f>IF('Anterior-TXT'!A3150&lt;&gt;"",VALUE(RIGHT(LEFT('Anterior-TXT'!A3150,75),23)),"")</f>
        <v/>
      </c>
      <c r="D3129" s="11" t="str">
        <f>IF('Anterior-TXT'!A3150&lt;&gt;"",RIGHT(LEFT('Anterior-TXT'!A3150,77),1),"")</f>
        <v/>
      </c>
      <c r="E3129" s="13" t="str">
        <f>IF('Anterior-TXT'!A3150&lt;&gt;"",IF(MOD(VALUE(LEFT(A3129,1)),2)=1,IF(D3129="D",C3129,-C3129),IF(D3129="C",C3129,-C3129)),"")</f>
        <v/>
      </c>
    </row>
    <row r="3130" spans="1:5" x14ac:dyDescent="0.2">
      <c r="A3130" s="11" t="str">
        <f>IF('Anterior-TXT'!A3151&lt;&gt;"",LEFT('Anterior-TXT'!A3151,15),"")</f>
        <v/>
      </c>
      <c r="B3130" s="11" t="str">
        <f>IF('Anterior-TXT'!A3151&lt;&gt;"",RIGHT(LEFT('Anterior-TXT'!A3151,51),34),"")</f>
        <v/>
      </c>
      <c r="C3130" s="12" t="str">
        <f>IF('Anterior-TXT'!A3151&lt;&gt;"",VALUE(RIGHT(LEFT('Anterior-TXT'!A3151,75),23)),"")</f>
        <v/>
      </c>
      <c r="D3130" s="11" t="str">
        <f>IF('Anterior-TXT'!A3151&lt;&gt;"",RIGHT(LEFT('Anterior-TXT'!A3151,77),1),"")</f>
        <v/>
      </c>
      <c r="E3130" s="13" t="str">
        <f>IF('Anterior-TXT'!A3151&lt;&gt;"",IF(MOD(VALUE(LEFT(A3130,1)),2)=1,IF(D3130="D",C3130,-C3130),IF(D3130="C",C3130,-C3130)),"")</f>
        <v/>
      </c>
    </row>
    <row r="3131" spans="1:5" x14ac:dyDescent="0.2">
      <c r="A3131" s="11" t="str">
        <f>IF('Anterior-TXT'!A3152&lt;&gt;"",LEFT('Anterior-TXT'!A3152,15),"")</f>
        <v/>
      </c>
      <c r="B3131" s="11" t="str">
        <f>IF('Anterior-TXT'!A3152&lt;&gt;"",RIGHT(LEFT('Anterior-TXT'!A3152,51),34),"")</f>
        <v/>
      </c>
      <c r="C3131" s="12" t="str">
        <f>IF('Anterior-TXT'!A3152&lt;&gt;"",VALUE(RIGHT(LEFT('Anterior-TXT'!A3152,75),23)),"")</f>
        <v/>
      </c>
      <c r="D3131" s="11" t="str">
        <f>IF('Anterior-TXT'!A3152&lt;&gt;"",RIGHT(LEFT('Anterior-TXT'!A3152,77),1),"")</f>
        <v/>
      </c>
      <c r="E3131" s="13" t="str">
        <f>IF('Anterior-TXT'!A3152&lt;&gt;"",IF(MOD(VALUE(LEFT(A3131,1)),2)=1,IF(D3131="D",C3131,-C3131),IF(D3131="C",C3131,-C3131)),"")</f>
        <v/>
      </c>
    </row>
    <row r="3132" spans="1:5" x14ac:dyDescent="0.2">
      <c r="A3132" s="11" t="str">
        <f>IF('Anterior-TXT'!A3153&lt;&gt;"",LEFT('Anterior-TXT'!A3153,15),"")</f>
        <v/>
      </c>
      <c r="B3132" s="11" t="str">
        <f>IF('Anterior-TXT'!A3153&lt;&gt;"",RIGHT(LEFT('Anterior-TXT'!A3153,51),34),"")</f>
        <v/>
      </c>
      <c r="C3132" s="12" t="str">
        <f>IF('Anterior-TXT'!A3153&lt;&gt;"",VALUE(RIGHT(LEFT('Anterior-TXT'!A3153,75),23)),"")</f>
        <v/>
      </c>
      <c r="D3132" s="11" t="str">
        <f>IF('Anterior-TXT'!A3153&lt;&gt;"",RIGHT(LEFT('Anterior-TXT'!A3153,77),1),"")</f>
        <v/>
      </c>
      <c r="E3132" s="13" t="str">
        <f>IF('Anterior-TXT'!A3153&lt;&gt;"",IF(MOD(VALUE(LEFT(A3132,1)),2)=1,IF(D3132="D",C3132,-C3132),IF(D3132="C",C3132,-C3132)),"")</f>
        <v/>
      </c>
    </row>
    <row r="3133" spans="1:5" x14ac:dyDescent="0.2">
      <c r="A3133" s="11" t="str">
        <f>IF('Anterior-TXT'!A3154&lt;&gt;"",LEFT('Anterior-TXT'!A3154,15),"")</f>
        <v/>
      </c>
      <c r="B3133" s="11" t="str">
        <f>IF('Anterior-TXT'!A3154&lt;&gt;"",RIGHT(LEFT('Anterior-TXT'!A3154,51),34),"")</f>
        <v/>
      </c>
      <c r="C3133" s="12" t="str">
        <f>IF('Anterior-TXT'!A3154&lt;&gt;"",VALUE(RIGHT(LEFT('Anterior-TXT'!A3154,75),23)),"")</f>
        <v/>
      </c>
      <c r="D3133" s="11" t="str">
        <f>IF('Anterior-TXT'!A3154&lt;&gt;"",RIGHT(LEFT('Anterior-TXT'!A3154,77),1),"")</f>
        <v/>
      </c>
      <c r="E3133" s="13" t="str">
        <f>IF('Anterior-TXT'!A3154&lt;&gt;"",IF(MOD(VALUE(LEFT(A3133,1)),2)=1,IF(D3133="D",C3133,-C3133),IF(D3133="C",C3133,-C3133)),"")</f>
        <v/>
      </c>
    </row>
    <row r="3134" spans="1:5" x14ac:dyDescent="0.2">
      <c r="A3134" s="11" t="str">
        <f>IF('Anterior-TXT'!A3155&lt;&gt;"",LEFT('Anterior-TXT'!A3155,15),"")</f>
        <v/>
      </c>
      <c r="B3134" s="11" t="str">
        <f>IF('Anterior-TXT'!A3155&lt;&gt;"",RIGHT(LEFT('Anterior-TXT'!A3155,51),34),"")</f>
        <v/>
      </c>
      <c r="C3134" s="12" t="str">
        <f>IF('Anterior-TXT'!A3155&lt;&gt;"",VALUE(RIGHT(LEFT('Anterior-TXT'!A3155,75),23)),"")</f>
        <v/>
      </c>
      <c r="D3134" s="11" t="str">
        <f>IF('Anterior-TXT'!A3155&lt;&gt;"",RIGHT(LEFT('Anterior-TXT'!A3155,77),1),"")</f>
        <v/>
      </c>
      <c r="E3134" s="13" t="str">
        <f>IF('Anterior-TXT'!A3155&lt;&gt;"",IF(MOD(VALUE(LEFT(A3134,1)),2)=1,IF(D3134="D",C3134,-C3134),IF(D3134="C",C3134,-C3134)),"")</f>
        <v/>
      </c>
    </row>
    <row r="3135" spans="1:5" x14ac:dyDescent="0.2">
      <c r="A3135" s="11" t="str">
        <f>IF('Anterior-TXT'!A3156&lt;&gt;"",LEFT('Anterior-TXT'!A3156,15),"")</f>
        <v/>
      </c>
      <c r="B3135" s="11" t="str">
        <f>IF('Anterior-TXT'!A3156&lt;&gt;"",RIGHT(LEFT('Anterior-TXT'!A3156,51),34),"")</f>
        <v/>
      </c>
      <c r="C3135" s="12" t="str">
        <f>IF('Anterior-TXT'!A3156&lt;&gt;"",VALUE(RIGHT(LEFT('Anterior-TXT'!A3156,75),23)),"")</f>
        <v/>
      </c>
      <c r="D3135" s="11" t="str">
        <f>IF('Anterior-TXT'!A3156&lt;&gt;"",RIGHT(LEFT('Anterior-TXT'!A3156,77),1),"")</f>
        <v/>
      </c>
      <c r="E3135" s="13" t="str">
        <f>IF('Anterior-TXT'!A3156&lt;&gt;"",IF(MOD(VALUE(LEFT(A3135,1)),2)=1,IF(D3135="D",C3135,-C3135),IF(D3135="C",C3135,-C3135)),"")</f>
        <v/>
      </c>
    </row>
    <row r="3136" spans="1:5" x14ac:dyDescent="0.2">
      <c r="A3136" s="11" t="str">
        <f>IF('Anterior-TXT'!A3157&lt;&gt;"",LEFT('Anterior-TXT'!A3157,15),"")</f>
        <v/>
      </c>
      <c r="B3136" s="11" t="str">
        <f>IF('Anterior-TXT'!A3157&lt;&gt;"",RIGHT(LEFT('Anterior-TXT'!A3157,51),34),"")</f>
        <v/>
      </c>
      <c r="C3136" s="12" t="str">
        <f>IF('Anterior-TXT'!A3157&lt;&gt;"",VALUE(RIGHT(LEFT('Anterior-TXT'!A3157,75),23)),"")</f>
        <v/>
      </c>
      <c r="D3136" s="11" t="str">
        <f>IF('Anterior-TXT'!A3157&lt;&gt;"",RIGHT(LEFT('Anterior-TXT'!A3157,77),1),"")</f>
        <v/>
      </c>
      <c r="E3136" s="13" t="str">
        <f>IF('Anterior-TXT'!A3157&lt;&gt;"",IF(MOD(VALUE(LEFT(A3136,1)),2)=1,IF(D3136="D",C3136,-C3136),IF(D3136="C",C3136,-C3136)),"")</f>
        <v/>
      </c>
    </row>
    <row r="3137" spans="1:5" x14ac:dyDescent="0.2">
      <c r="A3137" s="11" t="str">
        <f>IF('Anterior-TXT'!A3158&lt;&gt;"",LEFT('Anterior-TXT'!A3158,15),"")</f>
        <v/>
      </c>
      <c r="B3137" s="11" t="str">
        <f>IF('Anterior-TXT'!A3158&lt;&gt;"",RIGHT(LEFT('Anterior-TXT'!A3158,51),34),"")</f>
        <v/>
      </c>
      <c r="C3137" s="12" t="str">
        <f>IF('Anterior-TXT'!A3158&lt;&gt;"",VALUE(RIGHT(LEFT('Anterior-TXT'!A3158,75),23)),"")</f>
        <v/>
      </c>
      <c r="D3137" s="11" t="str">
        <f>IF('Anterior-TXT'!A3158&lt;&gt;"",RIGHT(LEFT('Anterior-TXT'!A3158,77),1),"")</f>
        <v/>
      </c>
      <c r="E3137" s="13" t="str">
        <f>IF('Anterior-TXT'!A3158&lt;&gt;"",IF(MOD(VALUE(LEFT(A3137,1)),2)=1,IF(D3137="D",C3137,-C3137),IF(D3137="C",C3137,-C3137)),"")</f>
        <v/>
      </c>
    </row>
    <row r="3138" spans="1:5" x14ac:dyDescent="0.2">
      <c r="A3138" s="11" t="str">
        <f>IF('Anterior-TXT'!A3159&lt;&gt;"",LEFT('Anterior-TXT'!A3159,15),"")</f>
        <v/>
      </c>
      <c r="B3138" s="11" t="str">
        <f>IF('Anterior-TXT'!A3159&lt;&gt;"",RIGHT(LEFT('Anterior-TXT'!A3159,51),34),"")</f>
        <v/>
      </c>
      <c r="C3138" s="12" t="str">
        <f>IF('Anterior-TXT'!A3159&lt;&gt;"",VALUE(RIGHT(LEFT('Anterior-TXT'!A3159,75),23)),"")</f>
        <v/>
      </c>
      <c r="D3138" s="11" t="str">
        <f>IF('Anterior-TXT'!A3159&lt;&gt;"",RIGHT(LEFT('Anterior-TXT'!A3159,77),1),"")</f>
        <v/>
      </c>
      <c r="E3138" s="13" t="str">
        <f>IF('Anterior-TXT'!A3159&lt;&gt;"",IF(MOD(VALUE(LEFT(A3138,1)),2)=1,IF(D3138="D",C3138,-C3138),IF(D3138="C",C3138,-C3138)),"")</f>
        <v/>
      </c>
    </row>
    <row r="3139" spans="1:5" x14ac:dyDescent="0.2">
      <c r="A3139" s="11" t="str">
        <f>IF('Anterior-TXT'!A3160&lt;&gt;"",LEFT('Anterior-TXT'!A3160,15),"")</f>
        <v/>
      </c>
      <c r="B3139" s="11" t="str">
        <f>IF('Anterior-TXT'!A3160&lt;&gt;"",RIGHT(LEFT('Anterior-TXT'!A3160,51),34),"")</f>
        <v/>
      </c>
      <c r="C3139" s="12" t="str">
        <f>IF('Anterior-TXT'!A3160&lt;&gt;"",VALUE(RIGHT(LEFT('Anterior-TXT'!A3160,75),23)),"")</f>
        <v/>
      </c>
      <c r="D3139" s="11" t="str">
        <f>IF('Anterior-TXT'!A3160&lt;&gt;"",RIGHT(LEFT('Anterior-TXT'!A3160,77),1),"")</f>
        <v/>
      </c>
      <c r="E3139" s="13" t="str">
        <f>IF('Anterior-TXT'!A3160&lt;&gt;"",IF(MOD(VALUE(LEFT(A3139,1)),2)=1,IF(D3139="D",C3139,-C3139),IF(D3139="C",C3139,-C3139)),"")</f>
        <v/>
      </c>
    </row>
    <row r="3140" spans="1:5" x14ac:dyDescent="0.2">
      <c r="A3140" s="11" t="str">
        <f>IF('Anterior-TXT'!A3161&lt;&gt;"",LEFT('Anterior-TXT'!A3161,15),"")</f>
        <v/>
      </c>
      <c r="B3140" s="11" t="str">
        <f>IF('Anterior-TXT'!A3161&lt;&gt;"",RIGHT(LEFT('Anterior-TXT'!A3161,51),34),"")</f>
        <v/>
      </c>
      <c r="C3140" s="12" t="str">
        <f>IF('Anterior-TXT'!A3161&lt;&gt;"",VALUE(RIGHT(LEFT('Anterior-TXT'!A3161,75),23)),"")</f>
        <v/>
      </c>
      <c r="D3140" s="11" t="str">
        <f>IF('Anterior-TXT'!A3161&lt;&gt;"",RIGHT(LEFT('Anterior-TXT'!A3161,77),1),"")</f>
        <v/>
      </c>
      <c r="E3140" s="13" t="str">
        <f>IF('Anterior-TXT'!A3161&lt;&gt;"",IF(MOD(VALUE(LEFT(A3140,1)),2)=1,IF(D3140="D",C3140,-C3140),IF(D3140="C",C3140,-C3140)),"")</f>
        <v/>
      </c>
    </row>
    <row r="3141" spans="1:5" x14ac:dyDescent="0.2">
      <c r="A3141" s="11" t="str">
        <f>IF('Anterior-TXT'!A3162&lt;&gt;"",LEFT('Anterior-TXT'!A3162,15),"")</f>
        <v/>
      </c>
      <c r="B3141" s="11" t="str">
        <f>IF('Anterior-TXT'!A3162&lt;&gt;"",RIGHT(LEFT('Anterior-TXT'!A3162,51),34),"")</f>
        <v/>
      </c>
      <c r="C3141" s="12" t="str">
        <f>IF('Anterior-TXT'!A3162&lt;&gt;"",VALUE(RIGHT(LEFT('Anterior-TXT'!A3162,75),23)),"")</f>
        <v/>
      </c>
      <c r="D3141" s="11" t="str">
        <f>IF('Anterior-TXT'!A3162&lt;&gt;"",RIGHT(LEFT('Anterior-TXT'!A3162,77),1),"")</f>
        <v/>
      </c>
      <c r="E3141" s="13" t="str">
        <f>IF('Anterior-TXT'!A3162&lt;&gt;"",IF(MOD(VALUE(LEFT(A3141,1)),2)=1,IF(D3141="D",C3141,-C3141),IF(D3141="C",C3141,-C3141)),"")</f>
        <v/>
      </c>
    </row>
    <row r="3142" spans="1:5" x14ac:dyDescent="0.2">
      <c r="A3142" s="11" t="str">
        <f>IF('Anterior-TXT'!A3163&lt;&gt;"",LEFT('Anterior-TXT'!A3163,15),"")</f>
        <v/>
      </c>
      <c r="B3142" s="11" t="str">
        <f>IF('Anterior-TXT'!A3163&lt;&gt;"",RIGHT(LEFT('Anterior-TXT'!A3163,51),34),"")</f>
        <v/>
      </c>
      <c r="C3142" s="12" t="str">
        <f>IF('Anterior-TXT'!A3163&lt;&gt;"",VALUE(RIGHT(LEFT('Anterior-TXT'!A3163,75),23)),"")</f>
        <v/>
      </c>
      <c r="D3142" s="11" t="str">
        <f>IF('Anterior-TXT'!A3163&lt;&gt;"",RIGHT(LEFT('Anterior-TXT'!A3163,77),1),"")</f>
        <v/>
      </c>
      <c r="E3142" s="13" t="str">
        <f>IF('Anterior-TXT'!A3163&lt;&gt;"",IF(MOD(VALUE(LEFT(A3142,1)),2)=1,IF(D3142="D",C3142,-C3142),IF(D3142="C",C3142,-C3142)),"")</f>
        <v/>
      </c>
    </row>
    <row r="3143" spans="1:5" x14ac:dyDescent="0.2">
      <c r="A3143" s="11" t="str">
        <f>IF('Anterior-TXT'!A3164&lt;&gt;"",LEFT('Anterior-TXT'!A3164,15),"")</f>
        <v/>
      </c>
      <c r="B3143" s="11" t="str">
        <f>IF('Anterior-TXT'!A3164&lt;&gt;"",RIGHT(LEFT('Anterior-TXT'!A3164,51),34),"")</f>
        <v/>
      </c>
      <c r="C3143" s="12" t="str">
        <f>IF('Anterior-TXT'!A3164&lt;&gt;"",VALUE(RIGHT(LEFT('Anterior-TXT'!A3164,75),23)),"")</f>
        <v/>
      </c>
      <c r="D3143" s="11" t="str">
        <f>IF('Anterior-TXT'!A3164&lt;&gt;"",RIGHT(LEFT('Anterior-TXT'!A3164,77),1),"")</f>
        <v/>
      </c>
      <c r="E3143" s="13" t="str">
        <f>IF('Anterior-TXT'!A3164&lt;&gt;"",IF(MOD(VALUE(LEFT(A3143,1)),2)=1,IF(D3143="D",C3143,-C3143),IF(D3143="C",C3143,-C3143)),"")</f>
        <v/>
      </c>
    </row>
    <row r="3144" spans="1:5" x14ac:dyDescent="0.2">
      <c r="A3144" s="11" t="str">
        <f>IF('Anterior-TXT'!A3165&lt;&gt;"",LEFT('Anterior-TXT'!A3165,15),"")</f>
        <v/>
      </c>
      <c r="B3144" s="11" t="str">
        <f>IF('Anterior-TXT'!A3165&lt;&gt;"",RIGHT(LEFT('Anterior-TXT'!A3165,51),34),"")</f>
        <v/>
      </c>
      <c r="C3144" s="12" t="str">
        <f>IF('Anterior-TXT'!A3165&lt;&gt;"",VALUE(RIGHT(LEFT('Anterior-TXT'!A3165,75),23)),"")</f>
        <v/>
      </c>
      <c r="D3144" s="11" t="str">
        <f>IF('Anterior-TXT'!A3165&lt;&gt;"",RIGHT(LEFT('Anterior-TXT'!A3165,77),1),"")</f>
        <v/>
      </c>
      <c r="E3144" s="13" t="str">
        <f>IF('Anterior-TXT'!A3165&lt;&gt;"",IF(MOD(VALUE(LEFT(A3144,1)),2)=1,IF(D3144="D",C3144,-C3144),IF(D3144="C",C3144,-C3144)),"")</f>
        <v/>
      </c>
    </row>
    <row r="3145" spans="1:5" x14ac:dyDescent="0.2">
      <c r="A3145" s="11" t="str">
        <f>IF('Anterior-TXT'!A3166&lt;&gt;"",LEFT('Anterior-TXT'!A3166,15),"")</f>
        <v/>
      </c>
      <c r="B3145" s="11" t="str">
        <f>IF('Anterior-TXT'!A3166&lt;&gt;"",RIGHT(LEFT('Anterior-TXT'!A3166,51),34),"")</f>
        <v/>
      </c>
      <c r="C3145" s="12" t="str">
        <f>IF('Anterior-TXT'!A3166&lt;&gt;"",VALUE(RIGHT(LEFT('Anterior-TXT'!A3166,75),23)),"")</f>
        <v/>
      </c>
      <c r="D3145" s="11" t="str">
        <f>IF('Anterior-TXT'!A3166&lt;&gt;"",RIGHT(LEFT('Anterior-TXT'!A3166,77),1),"")</f>
        <v/>
      </c>
      <c r="E3145" s="13" t="str">
        <f>IF('Anterior-TXT'!A3166&lt;&gt;"",IF(MOD(VALUE(LEFT(A3145,1)),2)=1,IF(D3145="D",C3145,-C3145),IF(D3145="C",C3145,-C3145)),"")</f>
        <v/>
      </c>
    </row>
    <row r="3146" spans="1:5" x14ac:dyDescent="0.2">
      <c r="A3146" s="11" t="str">
        <f>IF('Anterior-TXT'!A3167&lt;&gt;"",LEFT('Anterior-TXT'!A3167,15),"")</f>
        <v/>
      </c>
      <c r="B3146" s="11" t="str">
        <f>IF('Anterior-TXT'!A3167&lt;&gt;"",RIGHT(LEFT('Anterior-TXT'!A3167,51),34),"")</f>
        <v/>
      </c>
      <c r="C3146" s="12" t="str">
        <f>IF('Anterior-TXT'!A3167&lt;&gt;"",VALUE(RIGHT(LEFT('Anterior-TXT'!A3167,75),23)),"")</f>
        <v/>
      </c>
      <c r="D3146" s="11" t="str">
        <f>IF('Anterior-TXT'!A3167&lt;&gt;"",RIGHT(LEFT('Anterior-TXT'!A3167,77),1),"")</f>
        <v/>
      </c>
      <c r="E3146" s="13" t="str">
        <f>IF('Anterior-TXT'!A3167&lt;&gt;"",IF(MOD(VALUE(LEFT(A3146,1)),2)=1,IF(D3146="D",C3146,-C3146),IF(D3146="C",C3146,-C3146)),"")</f>
        <v/>
      </c>
    </row>
    <row r="3147" spans="1:5" x14ac:dyDescent="0.2">
      <c r="A3147" s="11" t="str">
        <f>IF('Anterior-TXT'!A3168&lt;&gt;"",LEFT('Anterior-TXT'!A3168,15),"")</f>
        <v/>
      </c>
      <c r="B3147" s="11" t="str">
        <f>IF('Anterior-TXT'!A3168&lt;&gt;"",RIGHT(LEFT('Anterior-TXT'!A3168,51),34),"")</f>
        <v/>
      </c>
      <c r="C3147" s="12" t="str">
        <f>IF('Anterior-TXT'!A3168&lt;&gt;"",VALUE(RIGHT(LEFT('Anterior-TXT'!A3168,75),23)),"")</f>
        <v/>
      </c>
      <c r="D3147" s="11" t="str">
        <f>IF('Anterior-TXT'!A3168&lt;&gt;"",RIGHT(LEFT('Anterior-TXT'!A3168,77),1),"")</f>
        <v/>
      </c>
      <c r="E3147" s="13" t="str">
        <f>IF('Anterior-TXT'!A3168&lt;&gt;"",IF(MOD(VALUE(LEFT(A3147,1)),2)=1,IF(D3147="D",C3147,-C3147),IF(D3147="C",C3147,-C3147)),"")</f>
        <v/>
      </c>
    </row>
    <row r="3148" spans="1:5" x14ac:dyDescent="0.2">
      <c r="A3148" s="11" t="str">
        <f>IF('Anterior-TXT'!A3169&lt;&gt;"",LEFT('Anterior-TXT'!A3169,15),"")</f>
        <v/>
      </c>
      <c r="B3148" s="11" t="str">
        <f>IF('Anterior-TXT'!A3169&lt;&gt;"",RIGHT(LEFT('Anterior-TXT'!A3169,51),34),"")</f>
        <v/>
      </c>
      <c r="C3148" s="12" t="str">
        <f>IF('Anterior-TXT'!A3169&lt;&gt;"",VALUE(RIGHT(LEFT('Anterior-TXT'!A3169,75),23)),"")</f>
        <v/>
      </c>
      <c r="D3148" s="11" t="str">
        <f>IF('Anterior-TXT'!A3169&lt;&gt;"",RIGHT(LEFT('Anterior-TXT'!A3169,77),1),"")</f>
        <v/>
      </c>
      <c r="E3148" s="13" t="str">
        <f>IF('Anterior-TXT'!A3169&lt;&gt;"",IF(MOD(VALUE(LEFT(A3148,1)),2)=1,IF(D3148="D",C3148,-C3148),IF(D3148="C",C3148,-C3148)),"")</f>
        <v/>
      </c>
    </row>
    <row r="3149" spans="1:5" x14ac:dyDescent="0.2">
      <c r="A3149" s="11" t="str">
        <f>IF('Anterior-TXT'!A3170&lt;&gt;"",LEFT('Anterior-TXT'!A3170,15),"")</f>
        <v/>
      </c>
      <c r="B3149" s="11" t="str">
        <f>IF('Anterior-TXT'!A3170&lt;&gt;"",RIGHT(LEFT('Anterior-TXT'!A3170,51),34),"")</f>
        <v/>
      </c>
      <c r="C3149" s="12" t="str">
        <f>IF('Anterior-TXT'!A3170&lt;&gt;"",VALUE(RIGHT(LEFT('Anterior-TXT'!A3170,75),23)),"")</f>
        <v/>
      </c>
      <c r="D3149" s="11" t="str">
        <f>IF('Anterior-TXT'!A3170&lt;&gt;"",RIGHT(LEFT('Anterior-TXT'!A3170,77),1),"")</f>
        <v/>
      </c>
      <c r="E3149" s="13" t="str">
        <f>IF('Anterior-TXT'!A3170&lt;&gt;"",IF(MOD(VALUE(LEFT(A3149,1)),2)=1,IF(D3149="D",C3149,-C3149),IF(D3149="C",C3149,-C3149)),"")</f>
        <v/>
      </c>
    </row>
    <row r="3150" spans="1:5" x14ac:dyDescent="0.2">
      <c r="A3150" s="11" t="str">
        <f>IF('Anterior-TXT'!A3171&lt;&gt;"",LEFT('Anterior-TXT'!A3171,15),"")</f>
        <v/>
      </c>
      <c r="B3150" s="11" t="str">
        <f>IF('Anterior-TXT'!A3171&lt;&gt;"",RIGHT(LEFT('Anterior-TXT'!A3171,51),34),"")</f>
        <v/>
      </c>
      <c r="C3150" s="12" t="str">
        <f>IF('Anterior-TXT'!A3171&lt;&gt;"",VALUE(RIGHT(LEFT('Anterior-TXT'!A3171,75),23)),"")</f>
        <v/>
      </c>
      <c r="D3150" s="11" t="str">
        <f>IF('Anterior-TXT'!A3171&lt;&gt;"",RIGHT(LEFT('Anterior-TXT'!A3171,77),1),"")</f>
        <v/>
      </c>
      <c r="E3150" s="13" t="str">
        <f>IF('Anterior-TXT'!A3171&lt;&gt;"",IF(MOD(VALUE(LEFT(A3150,1)),2)=1,IF(D3150="D",C3150,-C3150),IF(D3150="C",C3150,-C3150)),"")</f>
        <v/>
      </c>
    </row>
    <row r="3151" spans="1:5" x14ac:dyDescent="0.2">
      <c r="A3151" s="11" t="str">
        <f>IF('Anterior-TXT'!A3172&lt;&gt;"",LEFT('Anterior-TXT'!A3172,15),"")</f>
        <v/>
      </c>
      <c r="B3151" s="11" t="str">
        <f>IF('Anterior-TXT'!A3172&lt;&gt;"",RIGHT(LEFT('Anterior-TXT'!A3172,51),34),"")</f>
        <v/>
      </c>
      <c r="C3151" s="12" t="str">
        <f>IF('Anterior-TXT'!A3172&lt;&gt;"",VALUE(RIGHT(LEFT('Anterior-TXT'!A3172,75),23)),"")</f>
        <v/>
      </c>
      <c r="D3151" s="11" t="str">
        <f>IF('Anterior-TXT'!A3172&lt;&gt;"",RIGHT(LEFT('Anterior-TXT'!A3172,77),1),"")</f>
        <v/>
      </c>
      <c r="E3151" s="13" t="str">
        <f>IF('Anterior-TXT'!A3172&lt;&gt;"",IF(MOD(VALUE(LEFT(A3151,1)),2)=1,IF(D3151="D",C3151,-C3151),IF(D3151="C",C3151,-C3151)),"")</f>
        <v/>
      </c>
    </row>
    <row r="3152" spans="1:5" x14ac:dyDescent="0.2">
      <c r="A3152" s="11" t="str">
        <f>IF('Anterior-TXT'!A3173&lt;&gt;"",LEFT('Anterior-TXT'!A3173,15),"")</f>
        <v/>
      </c>
      <c r="B3152" s="11" t="str">
        <f>IF('Anterior-TXT'!A3173&lt;&gt;"",RIGHT(LEFT('Anterior-TXT'!A3173,51),34),"")</f>
        <v/>
      </c>
      <c r="C3152" s="12" t="str">
        <f>IF('Anterior-TXT'!A3173&lt;&gt;"",VALUE(RIGHT(LEFT('Anterior-TXT'!A3173,75),23)),"")</f>
        <v/>
      </c>
      <c r="D3152" s="11" t="str">
        <f>IF('Anterior-TXT'!A3173&lt;&gt;"",RIGHT(LEFT('Anterior-TXT'!A3173,77),1),"")</f>
        <v/>
      </c>
      <c r="E3152" s="13" t="str">
        <f>IF('Anterior-TXT'!A3173&lt;&gt;"",IF(MOD(VALUE(LEFT(A3152,1)),2)=1,IF(D3152="D",C3152,-C3152),IF(D3152="C",C3152,-C3152)),"")</f>
        <v/>
      </c>
    </row>
    <row r="3153" spans="1:5" x14ac:dyDescent="0.2">
      <c r="A3153" s="11" t="str">
        <f>IF('Anterior-TXT'!A3174&lt;&gt;"",LEFT('Anterior-TXT'!A3174,15),"")</f>
        <v/>
      </c>
      <c r="B3153" s="11" t="str">
        <f>IF('Anterior-TXT'!A3174&lt;&gt;"",RIGHT(LEFT('Anterior-TXT'!A3174,51),34),"")</f>
        <v/>
      </c>
      <c r="C3153" s="12" t="str">
        <f>IF('Anterior-TXT'!A3174&lt;&gt;"",VALUE(RIGHT(LEFT('Anterior-TXT'!A3174,75),23)),"")</f>
        <v/>
      </c>
      <c r="D3153" s="11" t="str">
        <f>IF('Anterior-TXT'!A3174&lt;&gt;"",RIGHT(LEFT('Anterior-TXT'!A3174,77),1),"")</f>
        <v/>
      </c>
      <c r="E3153" s="13" t="str">
        <f>IF('Anterior-TXT'!A3174&lt;&gt;"",IF(MOD(VALUE(LEFT(A3153,1)),2)=1,IF(D3153="D",C3153,-C3153),IF(D3153="C",C3153,-C3153)),"")</f>
        <v/>
      </c>
    </row>
    <row r="3154" spans="1:5" x14ac:dyDescent="0.2">
      <c r="A3154" s="11" t="str">
        <f>IF('Anterior-TXT'!A3175&lt;&gt;"",LEFT('Anterior-TXT'!A3175,15),"")</f>
        <v/>
      </c>
      <c r="B3154" s="11" t="str">
        <f>IF('Anterior-TXT'!A3175&lt;&gt;"",RIGHT(LEFT('Anterior-TXT'!A3175,51),34),"")</f>
        <v/>
      </c>
      <c r="C3154" s="12" t="str">
        <f>IF('Anterior-TXT'!A3175&lt;&gt;"",VALUE(RIGHT(LEFT('Anterior-TXT'!A3175,75),23)),"")</f>
        <v/>
      </c>
      <c r="D3154" s="11" t="str">
        <f>IF('Anterior-TXT'!A3175&lt;&gt;"",RIGHT(LEFT('Anterior-TXT'!A3175,77),1),"")</f>
        <v/>
      </c>
      <c r="E3154" s="13" t="str">
        <f>IF('Anterior-TXT'!A3175&lt;&gt;"",IF(MOD(VALUE(LEFT(A3154,1)),2)=1,IF(D3154="D",C3154,-C3154),IF(D3154="C",C3154,-C3154)),"")</f>
        <v/>
      </c>
    </row>
    <row r="3155" spans="1:5" x14ac:dyDescent="0.2">
      <c r="A3155" s="11" t="str">
        <f>IF('Anterior-TXT'!A3176&lt;&gt;"",LEFT('Anterior-TXT'!A3176,15),"")</f>
        <v/>
      </c>
      <c r="B3155" s="11" t="str">
        <f>IF('Anterior-TXT'!A3176&lt;&gt;"",RIGHT(LEFT('Anterior-TXT'!A3176,51),34),"")</f>
        <v/>
      </c>
      <c r="C3155" s="12" t="str">
        <f>IF('Anterior-TXT'!A3176&lt;&gt;"",VALUE(RIGHT(LEFT('Anterior-TXT'!A3176,75),23)),"")</f>
        <v/>
      </c>
      <c r="D3155" s="11" t="str">
        <f>IF('Anterior-TXT'!A3176&lt;&gt;"",RIGHT(LEFT('Anterior-TXT'!A3176,77),1),"")</f>
        <v/>
      </c>
      <c r="E3155" s="13" t="str">
        <f>IF('Anterior-TXT'!A3176&lt;&gt;"",IF(MOD(VALUE(LEFT(A3155,1)),2)=1,IF(D3155="D",C3155,-C3155),IF(D3155="C",C3155,-C3155)),"")</f>
        <v/>
      </c>
    </row>
    <row r="3156" spans="1:5" x14ac:dyDescent="0.2">
      <c r="A3156" s="11" t="str">
        <f>IF('Anterior-TXT'!A3177&lt;&gt;"",LEFT('Anterior-TXT'!A3177,15),"")</f>
        <v/>
      </c>
      <c r="B3156" s="11" t="str">
        <f>IF('Anterior-TXT'!A3177&lt;&gt;"",RIGHT(LEFT('Anterior-TXT'!A3177,51),34),"")</f>
        <v/>
      </c>
      <c r="C3156" s="12" t="str">
        <f>IF('Anterior-TXT'!A3177&lt;&gt;"",VALUE(RIGHT(LEFT('Anterior-TXT'!A3177,75),23)),"")</f>
        <v/>
      </c>
      <c r="D3156" s="11" t="str">
        <f>IF('Anterior-TXT'!A3177&lt;&gt;"",RIGHT(LEFT('Anterior-TXT'!A3177,77),1),"")</f>
        <v/>
      </c>
      <c r="E3156" s="13" t="str">
        <f>IF('Anterior-TXT'!A3177&lt;&gt;"",IF(MOD(VALUE(LEFT(A3156,1)),2)=1,IF(D3156="D",C3156,-C3156),IF(D3156="C",C3156,-C3156)),"")</f>
        <v/>
      </c>
    </row>
    <row r="3157" spans="1:5" x14ac:dyDescent="0.2">
      <c r="A3157" s="11" t="str">
        <f>IF('Anterior-TXT'!A3178&lt;&gt;"",LEFT('Anterior-TXT'!A3178,15),"")</f>
        <v/>
      </c>
      <c r="B3157" s="11" t="str">
        <f>IF('Anterior-TXT'!A3178&lt;&gt;"",RIGHT(LEFT('Anterior-TXT'!A3178,51),34),"")</f>
        <v/>
      </c>
      <c r="C3157" s="12" t="str">
        <f>IF('Anterior-TXT'!A3178&lt;&gt;"",VALUE(RIGHT(LEFT('Anterior-TXT'!A3178,75),23)),"")</f>
        <v/>
      </c>
      <c r="D3157" s="11" t="str">
        <f>IF('Anterior-TXT'!A3178&lt;&gt;"",RIGHT(LEFT('Anterior-TXT'!A3178,77),1),"")</f>
        <v/>
      </c>
      <c r="E3157" s="13" t="str">
        <f>IF('Anterior-TXT'!A3178&lt;&gt;"",IF(MOD(VALUE(LEFT(A3157,1)),2)=1,IF(D3157="D",C3157,-C3157),IF(D3157="C",C3157,-C3157)),"")</f>
        <v/>
      </c>
    </row>
    <row r="3158" spans="1:5" x14ac:dyDescent="0.2">
      <c r="A3158" s="11" t="str">
        <f>IF('Anterior-TXT'!A3179&lt;&gt;"",LEFT('Anterior-TXT'!A3179,15),"")</f>
        <v/>
      </c>
      <c r="B3158" s="11" t="str">
        <f>IF('Anterior-TXT'!A3179&lt;&gt;"",RIGHT(LEFT('Anterior-TXT'!A3179,51),34),"")</f>
        <v/>
      </c>
      <c r="C3158" s="12" t="str">
        <f>IF('Anterior-TXT'!A3179&lt;&gt;"",VALUE(RIGHT(LEFT('Anterior-TXT'!A3179,75),23)),"")</f>
        <v/>
      </c>
      <c r="D3158" s="11" t="str">
        <f>IF('Anterior-TXT'!A3179&lt;&gt;"",RIGHT(LEFT('Anterior-TXT'!A3179,77),1),"")</f>
        <v/>
      </c>
      <c r="E3158" s="13" t="str">
        <f>IF('Anterior-TXT'!A3179&lt;&gt;"",IF(MOD(VALUE(LEFT(A3158,1)),2)=1,IF(D3158="D",C3158,-C3158),IF(D3158="C",C3158,-C3158)),"")</f>
        <v/>
      </c>
    </row>
    <row r="3159" spans="1:5" x14ac:dyDescent="0.2">
      <c r="A3159" s="11" t="str">
        <f>IF('Anterior-TXT'!A3180&lt;&gt;"",LEFT('Anterior-TXT'!A3180,15),"")</f>
        <v/>
      </c>
      <c r="B3159" s="11" t="str">
        <f>IF('Anterior-TXT'!A3180&lt;&gt;"",RIGHT(LEFT('Anterior-TXT'!A3180,51),34),"")</f>
        <v/>
      </c>
      <c r="C3159" s="12" t="str">
        <f>IF('Anterior-TXT'!A3180&lt;&gt;"",VALUE(RIGHT(LEFT('Anterior-TXT'!A3180,75),23)),"")</f>
        <v/>
      </c>
      <c r="D3159" s="11" t="str">
        <f>IF('Anterior-TXT'!A3180&lt;&gt;"",RIGHT(LEFT('Anterior-TXT'!A3180,77),1),"")</f>
        <v/>
      </c>
      <c r="E3159" s="13" t="str">
        <f>IF('Anterior-TXT'!A3180&lt;&gt;"",IF(MOD(VALUE(LEFT(A3159,1)),2)=1,IF(D3159="D",C3159,-C3159),IF(D3159="C",C3159,-C3159)),"")</f>
        <v/>
      </c>
    </row>
    <row r="3160" spans="1:5" x14ac:dyDescent="0.2">
      <c r="A3160" s="11" t="str">
        <f>IF('Anterior-TXT'!A3181&lt;&gt;"",LEFT('Anterior-TXT'!A3181,15),"")</f>
        <v/>
      </c>
      <c r="B3160" s="11" t="str">
        <f>IF('Anterior-TXT'!A3181&lt;&gt;"",RIGHT(LEFT('Anterior-TXT'!A3181,51),34),"")</f>
        <v/>
      </c>
      <c r="C3160" s="12" t="str">
        <f>IF('Anterior-TXT'!A3181&lt;&gt;"",VALUE(RIGHT(LEFT('Anterior-TXT'!A3181,75),23)),"")</f>
        <v/>
      </c>
      <c r="D3160" s="11" t="str">
        <f>IF('Anterior-TXT'!A3181&lt;&gt;"",RIGHT(LEFT('Anterior-TXT'!A3181,77),1),"")</f>
        <v/>
      </c>
      <c r="E3160" s="13" t="str">
        <f>IF('Anterior-TXT'!A3181&lt;&gt;"",IF(MOD(VALUE(LEFT(A3160,1)),2)=1,IF(D3160="D",C3160,-C3160),IF(D3160="C",C3160,-C3160)),"")</f>
        <v/>
      </c>
    </row>
    <row r="3161" spans="1:5" x14ac:dyDescent="0.2">
      <c r="A3161" s="11" t="str">
        <f>IF('Anterior-TXT'!A3182&lt;&gt;"",LEFT('Anterior-TXT'!A3182,15),"")</f>
        <v/>
      </c>
      <c r="B3161" s="11" t="str">
        <f>IF('Anterior-TXT'!A3182&lt;&gt;"",RIGHT(LEFT('Anterior-TXT'!A3182,51),34),"")</f>
        <v/>
      </c>
      <c r="C3161" s="12" t="str">
        <f>IF('Anterior-TXT'!A3182&lt;&gt;"",VALUE(RIGHT(LEFT('Anterior-TXT'!A3182,75),23)),"")</f>
        <v/>
      </c>
      <c r="D3161" s="11" t="str">
        <f>IF('Anterior-TXT'!A3182&lt;&gt;"",RIGHT(LEFT('Anterior-TXT'!A3182,77),1),"")</f>
        <v/>
      </c>
      <c r="E3161" s="13" t="str">
        <f>IF('Anterior-TXT'!A3182&lt;&gt;"",IF(MOD(VALUE(LEFT(A3161,1)),2)=1,IF(D3161="D",C3161,-C3161),IF(D3161="C",C3161,-C3161)),"")</f>
        <v/>
      </c>
    </row>
    <row r="3162" spans="1:5" x14ac:dyDescent="0.2">
      <c r="A3162" s="11" t="str">
        <f>IF('Anterior-TXT'!A3183&lt;&gt;"",LEFT('Anterior-TXT'!A3183,15),"")</f>
        <v/>
      </c>
      <c r="B3162" s="11" t="str">
        <f>IF('Anterior-TXT'!A3183&lt;&gt;"",RIGHT(LEFT('Anterior-TXT'!A3183,51),34),"")</f>
        <v/>
      </c>
      <c r="C3162" s="12" t="str">
        <f>IF('Anterior-TXT'!A3183&lt;&gt;"",VALUE(RIGHT(LEFT('Anterior-TXT'!A3183,75),23)),"")</f>
        <v/>
      </c>
      <c r="D3162" s="11" t="str">
        <f>IF('Anterior-TXT'!A3183&lt;&gt;"",RIGHT(LEFT('Anterior-TXT'!A3183,77),1),"")</f>
        <v/>
      </c>
      <c r="E3162" s="13" t="str">
        <f>IF('Anterior-TXT'!A3183&lt;&gt;"",IF(MOD(VALUE(LEFT(A3162,1)),2)=1,IF(D3162="D",C3162,-C3162),IF(D3162="C",C3162,-C3162)),"")</f>
        <v/>
      </c>
    </row>
    <row r="3163" spans="1:5" x14ac:dyDescent="0.2">
      <c r="A3163" s="11" t="str">
        <f>IF('Anterior-TXT'!A3184&lt;&gt;"",LEFT('Anterior-TXT'!A3184,15),"")</f>
        <v/>
      </c>
      <c r="B3163" s="11" t="str">
        <f>IF('Anterior-TXT'!A3184&lt;&gt;"",RIGHT(LEFT('Anterior-TXT'!A3184,51),34),"")</f>
        <v/>
      </c>
      <c r="C3163" s="12" t="str">
        <f>IF('Anterior-TXT'!A3184&lt;&gt;"",VALUE(RIGHT(LEFT('Anterior-TXT'!A3184,75),23)),"")</f>
        <v/>
      </c>
      <c r="D3163" s="11" t="str">
        <f>IF('Anterior-TXT'!A3184&lt;&gt;"",RIGHT(LEFT('Anterior-TXT'!A3184,77),1),"")</f>
        <v/>
      </c>
      <c r="E3163" s="13" t="str">
        <f>IF('Anterior-TXT'!A3184&lt;&gt;"",IF(MOD(VALUE(LEFT(A3163,1)),2)=1,IF(D3163="D",C3163,-C3163),IF(D3163="C",C3163,-C3163)),"")</f>
        <v/>
      </c>
    </row>
    <row r="3164" spans="1:5" x14ac:dyDescent="0.2">
      <c r="A3164" s="11" t="str">
        <f>IF('Anterior-TXT'!A3185&lt;&gt;"",LEFT('Anterior-TXT'!A3185,15),"")</f>
        <v/>
      </c>
      <c r="B3164" s="11" t="str">
        <f>IF('Anterior-TXT'!A3185&lt;&gt;"",RIGHT(LEFT('Anterior-TXT'!A3185,51),34),"")</f>
        <v/>
      </c>
      <c r="C3164" s="12" t="str">
        <f>IF('Anterior-TXT'!A3185&lt;&gt;"",VALUE(RIGHT(LEFT('Anterior-TXT'!A3185,75),23)),"")</f>
        <v/>
      </c>
      <c r="D3164" s="11" t="str">
        <f>IF('Anterior-TXT'!A3185&lt;&gt;"",RIGHT(LEFT('Anterior-TXT'!A3185,77),1),"")</f>
        <v/>
      </c>
      <c r="E3164" s="13" t="str">
        <f>IF('Anterior-TXT'!A3185&lt;&gt;"",IF(MOD(VALUE(LEFT(A3164,1)),2)=1,IF(D3164="D",C3164,-C3164),IF(D3164="C",C3164,-C3164)),"")</f>
        <v/>
      </c>
    </row>
    <row r="3165" spans="1:5" x14ac:dyDescent="0.2">
      <c r="A3165" s="11" t="str">
        <f>IF('Anterior-TXT'!A3186&lt;&gt;"",LEFT('Anterior-TXT'!A3186,15),"")</f>
        <v/>
      </c>
      <c r="B3165" s="11" t="str">
        <f>IF('Anterior-TXT'!A3186&lt;&gt;"",RIGHT(LEFT('Anterior-TXT'!A3186,51),34),"")</f>
        <v/>
      </c>
      <c r="C3165" s="12" t="str">
        <f>IF('Anterior-TXT'!A3186&lt;&gt;"",VALUE(RIGHT(LEFT('Anterior-TXT'!A3186,75),23)),"")</f>
        <v/>
      </c>
      <c r="D3165" s="11" t="str">
        <f>IF('Anterior-TXT'!A3186&lt;&gt;"",RIGHT(LEFT('Anterior-TXT'!A3186,77),1),"")</f>
        <v/>
      </c>
      <c r="E3165" s="13" t="str">
        <f>IF('Anterior-TXT'!A3186&lt;&gt;"",IF(MOD(VALUE(LEFT(A3165,1)),2)=1,IF(D3165="D",C3165,-C3165),IF(D3165="C",C3165,-C3165)),"")</f>
        <v/>
      </c>
    </row>
    <row r="3166" spans="1:5" x14ac:dyDescent="0.2">
      <c r="A3166" s="11" t="str">
        <f>IF('Anterior-TXT'!A3187&lt;&gt;"",LEFT('Anterior-TXT'!A3187,15),"")</f>
        <v/>
      </c>
      <c r="B3166" s="11" t="str">
        <f>IF('Anterior-TXT'!A3187&lt;&gt;"",RIGHT(LEFT('Anterior-TXT'!A3187,51),34),"")</f>
        <v/>
      </c>
      <c r="C3166" s="12" t="str">
        <f>IF('Anterior-TXT'!A3187&lt;&gt;"",VALUE(RIGHT(LEFT('Anterior-TXT'!A3187,75),23)),"")</f>
        <v/>
      </c>
      <c r="D3166" s="11" t="str">
        <f>IF('Anterior-TXT'!A3187&lt;&gt;"",RIGHT(LEFT('Anterior-TXT'!A3187,77),1),"")</f>
        <v/>
      </c>
      <c r="E3166" s="13" t="str">
        <f>IF('Anterior-TXT'!A3187&lt;&gt;"",IF(MOD(VALUE(LEFT(A3166,1)),2)=1,IF(D3166="D",C3166,-C3166),IF(D3166="C",C3166,-C3166)),"")</f>
        <v/>
      </c>
    </row>
    <row r="3167" spans="1:5" x14ac:dyDescent="0.2">
      <c r="A3167" s="11" t="str">
        <f>IF('Anterior-TXT'!A3188&lt;&gt;"",LEFT('Anterior-TXT'!A3188,15),"")</f>
        <v/>
      </c>
      <c r="B3167" s="11" t="str">
        <f>IF('Anterior-TXT'!A3188&lt;&gt;"",RIGHT(LEFT('Anterior-TXT'!A3188,51),34),"")</f>
        <v/>
      </c>
      <c r="C3167" s="12" t="str">
        <f>IF('Anterior-TXT'!A3188&lt;&gt;"",VALUE(RIGHT(LEFT('Anterior-TXT'!A3188,75),23)),"")</f>
        <v/>
      </c>
      <c r="D3167" s="11" t="str">
        <f>IF('Anterior-TXT'!A3188&lt;&gt;"",RIGHT(LEFT('Anterior-TXT'!A3188,77),1),"")</f>
        <v/>
      </c>
      <c r="E3167" s="13" t="str">
        <f>IF('Anterior-TXT'!A3188&lt;&gt;"",IF(MOD(VALUE(LEFT(A3167,1)),2)=1,IF(D3167="D",C3167,-C3167),IF(D3167="C",C3167,-C3167)),"")</f>
        <v/>
      </c>
    </row>
    <row r="3168" spans="1:5" x14ac:dyDescent="0.2">
      <c r="A3168" s="11" t="str">
        <f>IF('Anterior-TXT'!A3189&lt;&gt;"",LEFT('Anterior-TXT'!A3189,15),"")</f>
        <v/>
      </c>
      <c r="B3168" s="11" t="str">
        <f>IF('Anterior-TXT'!A3189&lt;&gt;"",RIGHT(LEFT('Anterior-TXT'!A3189,51),34),"")</f>
        <v/>
      </c>
      <c r="C3168" s="12" t="str">
        <f>IF('Anterior-TXT'!A3189&lt;&gt;"",VALUE(RIGHT(LEFT('Anterior-TXT'!A3189,75),23)),"")</f>
        <v/>
      </c>
      <c r="D3168" s="11" t="str">
        <f>IF('Anterior-TXT'!A3189&lt;&gt;"",RIGHT(LEFT('Anterior-TXT'!A3189,77),1),"")</f>
        <v/>
      </c>
      <c r="E3168" s="13" t="str">
        <f>IF('Anterior-TXT'!A3189&lt;&gt;"",IF(MOD(VALUE(LEFT(A3168,1)),2)=1,IF(D3168="D",C3168,-C3168),IF(D3168="C",C3168,-C3168)),"")</f>
        <v/>
      </c>
    </row>
    <row r="3169" spans="1:5" x14ac:dyDescent="0.2">
      <c r="A3169" s="11" t="str">
        <f>IF('Anterior-TXT'!A3190&lt;&gt;"",LEFT('Anterior-TXT'!A3190,15),"")</f>
        <v/>
      </c>
      <c r="B3169" s="11" t="str">
        <f>IF('Anterior-TXT'!A3190&lt;&gt;"",RIGHT(LEFT('Anterior-TXT'!A3190,51),34),"")</f>
        <v/>
      </c>
      <c r="C3169" s="12" t="str">
        <f>IF('Anterior-TXT'!A3190&lt;&gt;"",VALUE(RIGHT(LEFT('Anterior-TXT'!A3190,75),23)),"")</f>
        <v/>
      </c>
      <c r="D3169" s="11" t="str">
        <f>IF('Anterior-TXT'!A3190&lt;&gt;"",RIGHT(LEFT('Anterior-TXT'!A3190,77),1),"")</f>
        <v/>
      </c>
      <c r="E3169" s="13" t="str">
        <f>IF('Anterior-TXT'!A3190&lt;&gt;"",IF(MOD(VALUE(LEFT(A3169,1)),2)=1,IF(D3169="D",C3169,-C3169),IF(D3169="C",C3169,-C3169)),"")</f>
        <v/>
      </c>
    </row>
    <row r="3170" spans="1:5" x14ac:dyDescent="0.2">
      <c r="A3170" s="11" t="str">
        <f>IF('Anterior-TXT'!A3191&lt;&gt;"",LEFT('Anterior-TXT'!A3191,15),"")</f>
        <v/>
      </c>
      <c r="B3170" s="11" t="str">
        <f>IF('Anterior-TXT'!A3191&lt;&gt;"",RIGHT(LEFT('Anterior-TXT'!A3191,51),34),"")</f>
        <v/>
      </c>
      <c r="C3170" s="12" t="str">
        <f>IF('Anterior-TXT'!A3191&lt;&gt;"",VALUE(RIGHT(LEFT('Anterior-TXT'!A3191,75),23)),"")</f>
        <v/>
      </c>
      <c r="D3170" s="11" t="str">
        <f>IF('Anterior-TXT'!A3191&lt;&gt;"",RIGHT(LEFT('Anterior-TXT'!A3191,77),1),"")</f>
        <v/>
      </c>
      <c r="E3170" s="13" t="str">
        <f>IF('Anterior-TXT'!A3191&lt;&gt;"",IF(MOD(VALUE(LEFT(A3170,1)),2)=1,IF(D3170="D",C3170,-C3170),IF(D3170="C",C3170,-C3170)),"")</f>
        <v/>
      </c>
    </row>
    <row r="3171" spans="1:5" x14ac:dyDescent="0.2">
      <c r="A3171" s="11" t="str">
        <f>IF('Anterior-TXT'!A3192&lt;&gt;"",LEFT('Anterior-TXT'!A3192,15),"")</f>
        <v/>
      </c>
      <c r="B3171" s="11" t="str">
        <f>IF('Anterior-TXT'!A3192&lt;&gt;"",RIGHT(LEFT('Anterior-TXT'!A3192,51),34),"")</f>
        <v/>
      </c>
      <c r="C3171" s="12" t="str">
        <f>IF('Anterior-TXT'!A3192&lt;&gt;"",VALUE(RIGHT(LEFT('Anterior-TXT'!A3192,75),23)),"")</f>
        <v/>
      </c>
      <c r="D3171" s="11" t="str">
        <f>IF('Anterior-TXT'!A3192&lt;&gt;"",RIGHT(LEFT('Anterior-TXT'!A3192,77),1),"")</f>
        <v/>
      </c>
      <c r="E3171" s="13" t="str">
        <f>IF('Anterior-TXT'!A3192&lt;&gt;"",IF(MOD(VALUE(LEFT(A3171,1)),2)=1,IF(D3171="D",C3171,-C3171),IF(D3171="C",C3171,-C3171)),"")</f>
        <v/>
      </c>
    </row>
    <row r="3172" spans="1:5" x14ac:dyDescent="0.2">
      <c r="A3172" s="11" t="str">
        <f>IF('Anterior-TXT'!A3193&lt;&gt;"",LEFT('Anterior-TXT'!A3193,15),"")</f>
        <v/>
      </c>
      <c r="B3172" s="11" t="str">
        <f>IF('Anterior-TXT'!A3193&lt;&gt;"",RIGHT(LEFT('Anterior-TXT'!A3193,51),34),"")</f>
        <v/>
      </c>
      <c r="C3172" s="12" t="str">
        <f>IF('Anterior-TXT'!A3193&lt;&gt;"",VALUE(RIGHT(LEFT('Anterior-TXT'!A3193,75),23)),"")</f>
        <v/>
      </c>
      <c r="D3172" s="11" t="str">
        <f>IF('Anterior-TXT'!A3193&lt;&gt;"",RIGHT(LEFT('Anterior-TXT'!A3193,77),1),"")</f>
        <v/>
      </c>
      <c r="E3172" s="13" t="str">
        <f>IF('Anterior-TXT'!A3193&lt;&gt;"",IF(MOD(VALUE(LEFT(A3172,1)),2)=1,IF(D3172="D",C3172,-C3172),IF(D3172="C",C3172,-C3172)),"")</f>
        <v/>
      </c>
    </row>
    <row r="3173" spans="1:5" x14ac:dyDescent="0.2">
      <c r="A3173" s="11" t="str">
        <f>IF('Anterior-TXT'!A3194&lt;&gt;"",LEFT('Anterior-TXT'!A3194,15),"")</f>
        <v/>
      </c>
      <c r="B3173" s="11" t="str">
        <f>IF('Anterior-TXT'!A3194&lt;&gt;"",RIGHT(LEFT('Anterior-TXT'!A3194,51),34),"")</f>
        <v/>
      </c>
      <c r="C3173" s="12" t="str">
        <f>IF('Anterior-TXT'!A3194&lt;&gt;"",VALUE(RIGHT(LEFT('Anterior-TXT'!A3194,75),23)),"")</f>
        <v/>
      </c>
      <c r="D3173" s="11" t="str">
        <f>IF('Anterior-TXT'!A3194&lt;&gt;"",RIGHT(LEFT('Anterior-TXT'!A3194,77),1),"")</f>
        <v/>
      </c>
      <c r="E3173" s="13" t="str">
        <f>IF('Anterior-TXT'!A3194&lt;&gt;"",IF(MOD(VALUE(LEFT(A3173,1)),2)=1,IF(D3173="D",C3173,-C3173),IF(D3173="C",C3173,-C3173)),"")</f>
        <v/>
      </c>
    </row>
    <row r="3174" spans="1:5" x14ac:dyDescent="0.2">
      <c r="A3174" s="11" t="str">
        <f>IF('Anterior-TXT'!A3195&lt;&gt;"",LEFT('Anterior-TXT'!A3195,15),"")</f>
        <v/>
      </c>
      <c r="B3174" s="11" t="str">
        <f>IF('Anterior-TXT'!A3195&lt;&gt;"",RIGHT(LEFT('Anterior-TXT'!A3195,51),34),"")</f>
        <v/>
      </c>
      <c r="C3174" s="12" t="str">
        <f>IF('Anterior-TXT'!A3195&lt;&gt;"",VALUE(RIGHT(LEFT('Anterior-TXT'!A3195,75),23)),"")</f>
        <v/>
      </c>
      <c r="D3174" s="11" t="str">
        <f>IF('Anterior-TXT'!A3195&lt;&gt;"",RIGHT(LEFT('Anterior-TXT'!A3195,77),1),"")</f>
        <v/>
      </c>
      <c r="E3174" s="13" t="str">
        <f>IF('Anterior-TXT'!A3195&lt;&gt;"",IF(MOD(VALUE(LEFT(A3174,1)),2)=1,IF(D3174="D",C3174,-C3174),IF(D3174="C",C3174,-C3174)),"")</f>
        <v/>
      </c>
    </row>
    <row r="3175" spans="1:5" x14ac:dyDescent="0.2">
      <c r="A3175" s="11" t="str">
        <f>IF('Anterior-TXT'!A3196&lt;&gt;"",LEFT('Anterior-TXT'!A3196,15),"")</f>
        <v/>
      </c>
      <c r="B3175" s="11" t="str">
        <f>IF('Anterior-TXT'!A3196&lt;&gt;"",RIGHT(LEFT('Anterior-TXT'!A3196,51),34),"")</f>
        <v/>
      </c>
      <c r="C3175" s="12" t="str">
        <f>IF('Anterior-TXT'!A3196&lt;&gt;"",VALUE(RIGHT(LEFT('Anterior-TXT'!A3196,75),23)),"")</f>
        <v/>
      </c>
      <c r="D3175" s="11" t="str">
        <f>IF('Anterior-TXT'!A3196&lt;&gt;"",RIGHT(LEFT('Anterior-TXT'!A3196,77),1),"")</f>
        <v/>
      </c>
      <c r="E3175" s="13" t="str">
        <f>IF('Anterior-TXT'!A3196&lt;&gt;"",IF(MOD(VALUE(LEFT(A3175,1)),2)=1,IF(D3175="D",C3175,-C3175),IF(D3175="C",C3175,-C3175)),"")</f>
        <v/>
      </c>
    </row>
    <row r="3176" spans="1:5" x14ac:dyDescent="0.2">
      <c r="A3176" s="11" t="str">
        <f>IF('Anterior-TXT'!A3197&lt;&gt;"",LEFT('Anterior-TXT'!A3197,15),"")</f>
        <v/>
      </c>
      <c r="B3176" s="11" t="str">
        <f>IF('Anterior-TXT'!A3197&lt;&gt;"",RIGHT(LEFT('Anterior-TXT'!A3197,51),34),"")</f>
        <v/>
      </c>
      <c r="C3176" s="12" t="str">
        <f>IF('Anterior-TXT'!A3197&lt;&gt;"",VALUE(RIGHT(LEFT('Anterior-TXT'!A3197,75),23)),"")</f>
        <v/>
      </c>
      <c r="D3176" s="11" t="str">
        <f>IF('Anterior-TXT'!A3197&lt;&gt;"",RIGHT(LEFT('Anterior-TXT'!A3197,77),1),"")</f>
        <v/>
      </c>
      <c r="E3176" s="13" t="str">
        <f>IF('Anterior-TXT'!A3197&lt;&gt;"",IF(MOD(VALUE(LEFT(A3176,1)),2)=1,IF(D3176="D",C3176,-C3176),IF(D3176="C",C3176,-C3176)),"")</f>
        <v/>
      </c>
    </row>
    <row r="3177" spans="1:5" x14ac:dyDescent="0.2">
      <c r="A3177" s="11" t="str">
        <f>IF('Anterior-TXT'!A3198&lt;&gt;"",LEFT('Anterior-TXT'!A3198,15),"")</f>
        <v/>
      </c>
      <c r="B3177" s="11" t="str">
        <f>IF('Anterior-TXT'!A3198&lt;&gt;"",RIGHT(LEFT('Anterior-TXT'!A3198,51),34),"")</f>
        <v/>
      </c>
      <c r="C3177" s="12" t="str">
        <f>IF('Anterior-TXT'!A3198&lt;&gt;"",VALUE(RIGHT(LEFT('Anterior-TXT'!A3198,75),23)),"")</f>
        <v/>
      </c>
      <c r="D3177" s="11" t="str">
        <f>IF('Anterior-TXT'!A3198&lt;&gt;"",RIGHT(LEFT('Anterior-TXT'!A3198,77),1),"")</f>
        <v/>
      </c>
      <c r="E3177" s="13" t="str">
        <f>IF('Anterior-TXT'!A3198&lt;&gt;"",IF(MOD(VALUE(LEFT(A3177,1)),2)=1,IF(D3177="D",C3177,-C3177),IF(D3177="C",C3177,-C3177)),"")</f>
        <v/>
      </c>
    </row>
    <row r="3178" spans="1:5" x14ac:dyDescent="0.2">
      <c r="A3178" s="11" t="str">
        <f>IF('Anterior-TXT'!A3199&lt;&gt;"",LEFT('Anterior-TXT'!A3199,15),"")</f>
        <v/>
      </c>
      <c r="B3178" s="11" t="str">
        <f>IF('Anterior-TXT'!A3199&lt;&gt;"",RIGHT(LEFT('Anterior-TXT'!A3199,51),34),"")</f>
        <v/>
      </c>
      <c r="C3178" s="12" t="str">
        <f>IF('Anterior-TXT'!A3199&lt;&gt;"",VALUE(RIGHT(LEFT('Anterior-TXT'!A3199,75),23)),"")</f>
        <v/>
      </c>
      <c r="D3178" s="11" t="str">
        <f>IF('Anterior-TXT'!A3199&lt;&gt;"",RIGHT(LEFT('Anterior-TXT'!A3199,77),1),"")</f>
        <v/>
      </c>
      <c r="E3178" s="13" t="str">
        <f>IF('Anterior-TXT'!A3199&lt;&gt;"",IF(MOD(VALUE(LEFT(A3178,1)),2)=1,IF(D3178="D",C3178,-C3178),IF(D3178="C",C3178,-C3178)),"")</f>
        <v/>
      </c>
    </row>
    <row r="3179" spans="1:5" x14ac:dyDescent="0.2">
      <c r="A3179" s="11" t="str">
        <f>IF('Anterior-TXT'!A3200&lt;&gt;"",LEFT('Anterior-TXT'!A3200,15),"")</f>
        <v/>
      </c>
      <c r="B3179" s="11" t="str">
        <f>IF('Anterior-TXT'!A3200&lt;&gt;"",RIGHT(LEFT('Anterior-TXT'!A3200,51),34),"")</f>
        <v/>
      </c>
      <c r="C3179" s="12" t="str">
        <f>IF('Anterior-TXT'!A3200&lt;&gt;"",VALUE(RIGHT(LEFT('Anterior-TXT'!A3200,75),23)),"")</f>
        <v/>
      </c>
      <c r="D3179" s="11" t="str">
        <f>IF('Anterior-TXT'!A3200&lt;&gt;"",RIGHT(LEFT('Anterior-TXT'!A3200,77),1),"")</f>
        <v/>
      </c>
      <c r="E3179" s="13" t="str">
        <f>IF('Anterior-TXT'!A3200&lt;&gt;"",IF(MOD(VALUE(LEFT(A3179,1)),2)=1,IF(D3179="D",C3179,-C3179),IF(D3179="C",C3179,-C3179)),"")</f>
        <v/>
      </c>
    </row>
    <row r="3180" spans="1:5" x14ac:dyDescent="0.2">
      <c r="A3180" s="11" t="str">
        <f>IF('Anterior-TXT'!A3201&lt;&gt;"",LEFT('Anterior-TXT'!A3201,15),"")</f>
        <v/>
      </c>
      <c r="B3180" s="11" t="str">
        <f>IF('Anterior-TXT'!A3201&lt;&gt;"",RIGHT(LEFT('Anterior-TXT'!A3201,51),34),"")</f>
        <v/>
      </c>
      <c r="C3180" s="12" t="str">
        <f>IF('Anterior-TXT'!A3201&lt;&gt;"",VALUE(RIGHT(LEFT('Anterior-TXT'!A3201,75),23)),"")</f>
        <v/>
      </c>
      <c r="D3180" s="11" t="str">
        <f>IF('Anterior-TXT'!A3201&lt;&gt;"",RIGHT(LEFT('Anterior-TXT'!A3201,77),1),"")</f>
        <v/>
      </c>
      <c r="E3180" s="13" t="str">
        <f>IF('Anterior-TXT'!A3201&lt;&gt;"",IF(MOD(VALUE(LEFT(A3180,1)),2)=1,IF(D3180="D",C3180,-C3180),IF(D3180="C",C3180,-C3180)),"")</f>
        <v/>
      </c>
    </row>
    <row r="3181" spans="1:5" x14ac:dyDescent="0.2">
      <c r="A3181" s="11" t="str">
        <f>IF('Anterior-TXT'!A3202&lt;&gt;"",LEFT('Anterior-TXT'!A3202,15),"")</f>
        <v/>
      </c>
      <c r="B3181" s="11" t="str">
        <f>IF('Anterior-TXT'!A3202&lt;&gt;"",RIGHT(LEFT('Anterior-TXT'!A3202,51),34),"")</f>
        <v/>
      </c>
      <c r="C3181" s="12" t="str">
        <f>IF('Anterior-TXT'!A3202&lt;&gt;"",VALUE(RIGHT(LEFT('Anterior-TXT'!A3202,75),23)),"")</f>
        <v/>
      </c>
      <c r="D3181" s="11" t="str">
        <f>IF('Anterior-TXT'!A3202&lt;&gt;"",RIGHT(LEFT('Anterior-TXT'!A3202,77),1),"")</f>
        <v/>
      </c>
      <c r="E3181" s="13" t="str">
        <f>IF('Anterior-TXT'!A3202&lt;&gt;"",IF(MOD(VALUE(LEFT(A3181,1)),2)=1,IF(D3181="D",C3181,-C3181),IF(D3181="C",C3181,-C3181)),"")</f>
        <v/>
      </c>
    </row>
    <row r="3182" spans="1:5" x14ac:dyDescent="0.2">
      <c r="A3182" s="11" t="str">
        <f>IF('Anterior-TXT'!A3203&lt;&gt;"",LEFT('Anterior-TXT'!A3203,15),"")</f>
        <v/>
      </c>
      <c r="B3182" s="11" t="str">
        <f>IF('Anterior-TXT'!A3203&lt;&gt;"",RIGHT(LEFT('Anterior-TXT'!A3203,51),34),"")</f>
        <v/>
      </c>
      <c r="C3182" s="12" t="str">
        <f>IF('Anterior-TXT'!A3203&lt;&gt;"",VALUE(RIGHT(LEFT('Anterior-TXT'!A3203,75),23)),"")</f>
        <v/>
      </c>
      <c r="D3182" s="11" t="str">
        <f>IF('Anterior-TXT'!A3203&lt;&gt;"",RIGHT(LEFT('Anterior-TXT'!A3203,77),1),"")</f>
        <v/>
      </c>
      <c r="E3182" s="13" t="str">
        <f>IF('Anterior-TXT'!A3203&lt;&gt;"",IF(MOD(VALUE(LEFT(A3182,1)),2)=1,IF(D3182="D",C3182,-C3182),IF(D3182="C",C3182,-C3182)),"")</f>
        <v/>
      </c>
    </row>
    <row r="3183" spans="1:5" x14ac:dyDescent="0.2">
      <c r="A3183" s="11" t="str">
        <f>IF('Anterior-TXT'!A3204&lt;&gt;"",LEFT('Anterior-TXT'!A3204,15),"")</f>
        <v/>
      </c>
      <c r="B3183" s="11" t="str">
        <f>IF('Anterior-TXT'!A3204&lt;&gt;"",RIGHT(LEFT('Anterior-TXT'!A3204,51),34),"")</f>
        <v/>
      </c>
      <c r="C3183" s="12" t="str">
        <f>IF('Anterior-TXT'!A3204&lt;&gt;"",VALUE(RIGHT(LEFT('Anterior-TXT'!A3204,75),23)),"")</f>
        <v/>
      </c>
      <c r="D3183" s="11" t="str">
        <f>IF('Anterior-TXT'!A3204&lt;&gt;"",RIGHT(LEFT('Anterior-TXT'!A3204,77),1),"")</f>
        <v/>
      </c>
      <c r="E3183" s="13" t="str">
        <f>IF('Anterior-TXT'!A3204&lt;&gt;"",IF(MOD(VALUE(LEFT(A3183,1)),2)=1,IF(D3183="D",C3183,-C3183),IF(D3183="C",C3183,-C3183)),"")</f>
        <v/>
      </c>
    </row>
    <row r="3184" spans="1:5" x14ac:dyDescent="0.2">
      <c r="A3184" s="11" t="str">
        <f>IF('Anterior-TXT'!A3205&lt;&gt;"",LEFT('Anterior-TXT'!A3205,15),"")</f>
        <v/>
      </c>
      <c r="B3184" s="11" t="str">
        <f>IF('Anterior-TXT'!A3205&lt;&gt;"",RIGHT(LEFT('Anterior-TXT'!A3205,51),34),"")</f>
        <v/>
      </c>
      <c r="C3184" s="12" t="str">
        <f>IF('Anterior-TXT'!A3205&lt;&gt;"",VALUE(RIGHT(LEFT('Anterior-TXT'!A3205,75),23)),"")</f>
        <v/>
      </c>
      <c r="D3184" s="11" t="str">
        <f>IF('Anterior-TXT'!A3205&lt;&gt;"",RIGHT(LEFT('Anterior-TXT'!A3205,77),1),"")</f>
        <v/>
      </c>
      <c r="E3184" s="13" t="str">
        <f>IF('Anterior-TXT'!A3205&lt;&gt;"",IF(MOD(VALUE(LEFT(A3184,1)),2)=1,IF(D3184="D",C3184,-C3184),IF(D3184="C",C3184,-C3184)),"")</f>
        <v/>
      </c>
    </row>
    <row r="3185" spans="1:5" x14ac:dyDescent="0.2">
      <c r="A3185" s="11" t="str">
        <f>IF('Anterior-TXT'!A3206&lt;&gt;"",LEFT('Anterior-TXT'!A3206,15),"")</f>
        <v/>
      </c>
      <c r="B3185" s="11" t="str">
        <f>IF('Anterior-TXT'!A3206&lt;&gt;"",RIGHT(LEFT('Anterior-TXT'!A3206,51),34),"")</f>
        <v/>
      </c>
      <c r="C3185" s="12" t="str">
        <f>IF('Anterior-TXT'!A3206&lt;&gt;"",VALUE(RIGHT(LEFT('Anterior-TXT'!A3206,75),23)),"")</f>
        <v/>
      </c>
      <c r="D3185" s="11" t="str">
        <f>IF('Anterior-TXT'!A3206&lt;&gt;"",RIGHT(LEFT('Anterior-TXT'!A3206,77),1),"")</f>
        <v/>
      </c>
      <c r="E3185" s="13" t="str">
        <f>IF('Anterior-TXT'!A3206&lt;&gt;"",IF(MOD(VALUE(LEFT(A3185,1)),2)=1,IF(D3185="D",C3185,-C3185),IF(D3185="C",C3185,-C3185)),"")</f>
        <v/>
      </c>
    </row>
    <row r="3186" spans="1:5" x14ac:dyDescent="0.2">
      <c r="A3186" s="11" t="str">
        <f>IF('Anterior-TXT'!A3207&lt;&gt;"",LEFT('Anterior-TXT'!A3207,15),"")</f>
        <v/>
      </c>
      <c r="B3186" s="11" t="str">
        <f>IF('Anterior-TXT'!A3207&lt;&gt;"",RIGHT(LEFT('Anterior-TXT'!A3207,51),34),"")</f>
        <v/>
      </c>
      <c r="C3186" s="12" t="str">
        <f>IF('Anterior-TXT'!A3207&lt;&gt;"",VALUE(RIGHT(LEFT('Anterior-TXT'!A3207,75),23)),"")</f>
        <v/>
      </c>
      <c r="D3186" s="11" t="str">
        <f>IF('Anterior-TXT'!A3207&lt;&gt;"",RIGHT(LEFT('Anterior-TXT'!A3207,77),1),"")</f>
        <v/>
      </c>
      <c r="E3186" s="13" t="str">
        <f>IF('Anterior-TXT'!A3207&lt;&gt;"",IF(MOD(VALUE(LEFT(A3186,1)),2)=1,IF(D3186="D",C3186,-C3186),IF(D3186="C",C3186,-C3186)),"")</f>
        <v/>
      </c>
    </row>
    <row r="3187" spans="1:5" x14ac:dyDescent="0.2">
      <c r="A3187" s="11" t="str">
        <f>IF('Anterior-TXT'!A3208&lt;&gt;"",LEFT('Anterior-TXT'!A3208,15),"")</f>
        <v/>
      </c>
      <c r="B3187" s="11" t="str">
        <f>IF('Anterior-TXT'!A3208&lt;&gt;"",RIGHT(LEFT('Anterior-TXT'!A3208,51),34),"")</f>
        <v/>
      </c>
      <c r="C3187" s="12" t="str">
        <f>IF('Anterior-TXT'!A3208&lt;&gt;"",VALUE(RIGHT(LEFT('Anterior-TXT'!A3208,75),23)),"")</f>
        <v/>
      </c>
      <c r="D3187" s="11" t="str">
        <f>IF('Anterior-TXT'!A3208&lt;&gt;"",RIGHT(LEFT('Anterior-TXT'!A3208,77),1),"")</f>
        <v/>
      </c>
      <c r="E3187" s="13" t="str">
        <f>IF('Anterior-TXT'!A3208&lt;&gt;"",IF(MOD(VALUE(LEFT(A3187,1)),2)=1,IF(D3187="D",C3187,-C3187),IF(D3187="C",C3187,-C3187)),"")</f>
        <v/>
      </c>
    </row>
    <row r="3188" spans="1:5" x14ac:dyDescent="0.2">
      <c r="A3188" s="11" t="str">
        <f>IF('Anterior-TXT'!A3209&lt;&gt;"",LEFT('Anterior-TXT'!A3209,15),"")</f>
        <v/>
      </c>
      <c r="B3188" s="11" t="str">
        <f>IF('Anterior-TXT'!A3209&lt;&gt;"",RIGHT(LEFT('Anterior-TXT'!A3209,51),34),"")</f>
        <v/>
      </c>
      <c r="C3188" s="12" t="str">
        <f>IF('Anterior-TXT'!A3209&lt;&gt;"",VALUE(RIGHT(LEFT('Anterior-TXT'!A3209,75),23)),"")</f>
        <v/>
      </c>
      <c r="D3188" s="11" t="str">
        <f>IF('Anterior-TXT'!A3209&lt;&gt;"",RIGHT(LEFT('Anterior-TXT'!A3209,77),1),"")</f>
        <v/>
      </c>
      <c r="E3188" s="13" t="str">
        <f>IF('Anterior-TXT'!A3209&lt;&gt;"",IF(MOD(VALUE(LEFT(A3188,1)),2)=1,IF(D3188="D",C3188,-C3188),IF(D3188="C",C3188,-C3188)),"")</f>
        <v/>
      </c>
    </row>
    <row r="3189" spans="1:5" x14ac:dyDescent="0.2">
      <c r="A3189" s="11" t="str">
        <f>IF('Anterior-TXT'!A3210&lt;&gt;"",LEFT('Anterior-TXT'!A3210,15),"")</f>
        <v/>
      </c>
      <c r="B3189" s="11" t="str">
        <f>IF('Anterior-TXT'!A3210&lt;&gt;"",RIGHT(LEFT('Anterior-TXT'!A3210,51),34),"")</f>
        <v/>
      </c>
      <c r="C3189" s="12" t="str">
        <f>IF('Anterior-TXT'!A3210&lt;&gt;"",VALUE(RIGHT(LEFT('Anterior-TXT'!A3210,75),23)),"")</f>
        <v/>
      </c>
      <c r="D3189" s="11" t="str">
        <f>IF('Anterior-TXT'!A3210&lt;&gt;"",RIGHT(LEFT('Anterior-TXT'!A3210,77),1),"")</f>
        <v/>
      </c>
      <c r="E3189" s="13" t="str">
        <f>IF('Anterior-TXT'!A3210&lt;&gt;"",IF(MOD(VALUE(LEFT(A3189,1)),2)=1,IF(D3189="D",C3189,-C3189),IF(D3189="C",C3189,-C3189)),"")</f>
        <v/>
      </c>
    </row>
    <row r="3190" spans="1:5" x14ac:dyDescent="0.2">
      <c r="A3190" s="11" t="str">
        <f>IF('Anterior-TXT'!A3211&lt;&gt;"",LEFT('Anterior-TXT'!A3211,15),"")</f>
        <v/>
      </c>
      <c r="B3190" s="11" t="str">
        <f>IF('Anterior-TXT'!A3211&lt;&gt;"",RIGHT(LEFT('Anterior-TXT'!A3211,51),34),"")</f>
        <v/>
      </c>
      <c r="C3190" s="12" t="str">
        <f>IF('Anterior-TXT'!A3211&lt;&gt;"",VALUE(RIGHT(LEFT('Anterior-TXT'!A3211,75),23)),"")</f>
        <v/>
      </c>
      <c r="D3190" s="11" t="str">
        <f>IF('Anterior-TXT'!A3211&lt;&gt;"",RIGHT(LEFT('Anterior-TXT'!A3211,77),1),"")</f>
        <v/>
      </c>
      <c r="E3190" s="13" t="str">
        <f>IF('Anterior-TXT'!A3211&lt;&gt;"",IF(MOD(VALUE(LEFT(A3190,1)),2)=1,IF(D3190="D",C3190,-C3190),IF(D3190="C",C3190,-C3190)),"")</f>
        <v/>
      </c>
    </row>
    <row r="3191" spans="1:5" x14ac:dyDescent="0.2">
      <c r="A3191" s="11" t="str">
        <f>IF('Anterior-TXT'!A3212&lt;&gt;"",LEFT('Anterior-TXT'!A3212,15),"")</f>
        <v/>
      </c>
      <c r="B3191" s="11" t="str">
        <f>IF('Anterior-TXT'!A3212&lt;&gt;"",RIGHT(LEFT('Anterior-TXT'!A3212,51),34),"")</f>
        <v/>
      </c>
      <c r="C3191" s="12" t="str">
        <f>IF('Anterior-TXT'!A3212&lt;&gt;"",VALUE(RIGHT(LEFT('Anterior-TXT'!A3212,75),23)),"")</f>
        <v/>
      </c>
      <c r="D3191" s="11" t="str">
        <f>IF('Anterior-TXT'!A3212&lt;&gt;"",RIGHT(LEFT('Anterior-TXT'!A3212,77),1),"")</f>
        <v/>
      </c>
      <c r="E3191" s="13" t="str">
        <f>IF('Anterior-TXT'!A3212&lt;&gt;"",IF(MOD(VALUE(LEFT(A3191,1)),2)=1,IF(D3191="D",C3191,-C3191),IF(D3191="C",C3191,-C3191)),"")</f>
        <v/>
      </c>
    </row>
    <row r="3192" spans="1:5" x14ac:dyDescent="0.2">
      <c r="A3192" s="11" t="str">
        <f>IF('Anterior-TXT'!A3213&lt;&gt;"",LEFT('Anterior-TXT'!A3213,15),"")</f>
        <v/>
      </c>
      <c r="B3192" s="11" t="str">
        <f>IF('Anterior-TXT'!A3213&lt;&gt;"",RIGHT(LEFT('Anterior-TXT'!A3213,51),34),"")</f>
        <v/>
      </c>
      <c r="C3192" s="12" t="str">
        <f>IF('Anterior-TXT'!A3213&lt;&gt;"",VALUE(RIGHT(LEFT('Anterior-TXT'!A3213,75),23)),"")</f>
        <v/>
      </c>
      <c r="D3192" s="11" t="str">
        <f>IF('Anterior-TXT'!A3213&lt;&gt;"",RIGHT(LEFT('Anterior-TXT'!A3213,77),1),"")</f>
        <v/>
      </c>
      <c r="E3192" s="13" t="str">
        <f>IF('Anterior-TXT'!A3213&lt;&gt;"",IF(MOD(VALUE(LEFT(A3192,1)),2)=1,IF(D3192="D",C3192,-C3192),IF(D3192="C",C3192,-C3192)),"")</f>
        <v/>
      </c>
    </row>
    <row r="3193" spans="1:5" x14ac:dyDescent="0.2">
      <c r="A3193" s="11" t="str">
        <f>IF('Anterior-TXT'!A3214&lt;&gt;"",LEFT('Anterior-TXT'!A3214,15),"")</f>
        <v/>
      </c>
      <c r="B3193" s="11" t="str">
        <f>IF('Anterior-TXT'!A3214&lt;&gt;"",RIGHT(LEFT('Anterior-TXT'!A3214,51),34),"")</f>
        <v/>
      </c>
      <c r="C3193" s="12" t="str">
        <f>IF('Anterior-TXT'!A3214&lt;&gt;"",VALUE(RIGHT(LEFT('Anterior-TXT'!A3214,75),23)),"")</f>
        <v/>
      </c>
      <c r="D3193" s="11" t="str">
        <f>IF('Anterior-TXT'!A3214&lt;&gt;"",RIGHT(LEFT('Anterior-TXT'!A3214,77),1),"")</f>
        <v/>
      </c>
      <c r="E3193" s="13" t="str">
        <f>IF('Anterior-TXT'!A3214&lt;&gt;"",IF(MOD(VALUE(LEFT(A3193,1)),2)=1,IF(D3193="D",C3193,-C3193),IF(D3193="C",C3193,-C3193)),"")</f>
        <v/>
      </c>
    </row>
    <row r="3194" spans="1:5" x14ac:dyDescent="0.2">
      <c r="A3194" s="11" t="str">
        <f>IF('Anterior-TXT'!A3215&lt;&gt;"",LEFT('Anterior-TXT'!A3215,15),"")</f>
        <v/>
      </c>
      <c r="B3194" s="11" t="str">
        <f>IF('Anterior-TXT'!A3215&lt;&gt;"",RIGHT(LEFT('Anterior-TXT'!A3215,51),34),"")</f>
        <v/>
      </c>
      <c r="C3194" s="12" t="str">
        <f>IF('Anterior-TXT'!A3215&lt;&gt;"",VALUE(RIGHT(LEFT('Anterior-TXT'!A3215,75),23)),"")</f>
        <v/>
      </c>
      <c r="D3194" s="11" t="str">
        <f>IF('Anterior-TXT'!A3215&lt;&gt;"",RIGHT(LEFT('Anterior-TXT'!A3215,77),1),"")</f>
        <v/>
      </c>
      <c r="E3194" s="13" t="str">
        <f>IF('Anterior-TXT'!A3215&lt;&gt;"",IF(MOD(VALUE(LEFT(A3194,1)),2)=1,IF(D3194="D",C3194,-C3194),IF(D3194="C",C3194,-C3194)),"")</f>
        <v/>
      </c>
    </row>
    <row r="3195" spans="1:5" x14ac:dyDescent="0.2">
      <c r="A3195" s="11" t="str">
        <f>IF('Anterior-TXT'!A3216&lt;&gt;"",LEFT('Anterior-TXT'!A3216,15),"")</f>
        <v/>
      </c>
      <c r="B3195" s="11" t="str">
        <f>IF('Anterior-TXT'!A3216&lt;&gt;"",RIGHT(LEFT('Anterior-TXT'!A3216,51),34),"")</f>
        <v/>
      </c>
      <c r="C3195" s="12" t="str">
        <f>IF('Anterior-TXT'!A3216&lt;&gt;"",VALUE(RIGHT(LEFT('Anterior-TXT'!A3216,75),23)),"")</f>
        <v/>
      </c>
      <c r="D3195" s="11" t="str">
        <f>IF('Anterior-TXT'!A3216&lt;&gt;"",RIGHT(LEFT('Anterior-TXT'!A3216,77),1),"")</f>
        <v/>
      </c>
      <c r="E3195" s="13" t="str">
        <f>IF('Anterior-TXT'!A3216&lt;&gt;"",IF(MOD(VALUE(LEFT(A3195,1)),2)=1,IF(D3195="D",C3195,-C3195),IF(D3195="C",C3195,-C3195)),"")</f>
        <v/>
      </c>
    </row>
    <row r="3196" spans="1:5" x14ac:dyDescent="0.2">
      <c r="A3196" s="11" t="str">
        <f>IF('Anterior-TXT'!A3217&lt;&gt;"",LEFT('Anterior-TXT'!A3217,15),"")</f>
        <v/>
      </c>
      <c r="B3196" s="11" t="str">
        <f>IF('Anterior-TXT'!A3217&lt;&gt;"",RIGHT(LEFT('Anterior-TXT'!A3217,51),34),"")</f>
        <v/>
      </c>
      <c r="C3196" s="12" t="str">
        <f>IF('Anterior-TXT'!A3217&lt;&gt;"",VALUE(RIGHT(LEFT('Anterior-TXT'!A3217,75),23)),"")</f>
        <v/>
      </c>
      <c r="D3196" s="11" t="str">
        <f>IF('Anterior-TXT'!A3217&lt;&gt;"",RIGHT(LEFT('Anterior-TXT'!A3217,77),1),"")</f>
        <v/>
      </c>
      <c r="E3196" s="13" t="str">
        <f>IF('Anterior-TXT'!A3217&lt;&gt;"",IF(MOD(VALUE(LEFT(A3196,1)),2)=1,IF(D3196="D",C3196,-C3196),IF(D3196="C",C3196,-C3196)),"")</f>
        <v/>
      </c>
    </row>
    <row r="3197" spans="1:5" x14ac:dyDescent="0.2">
      <c r="A3197" s="11" t="str">
        <f>IF('Anterior-TXT'!A3218&lt;&gt;"",LEFT('Anterior-TXT'!A3218,15),"")</f>
        <v/>
      </c>
      <c r="B3197" s="11" t="str">
        <f>IF('Anterior-TXT'!A3218&lt;&gt;"",RIGHT(LEFT('Anterior-TXT'!A3218,51),34),"")</f>
        <v/>
      </c>
      <c r="C3197" s="12" t="str">
        <f>IF('Anterior-TXT'!A3218&lt;&gt;"",VALUE(RIGHT(LEFT('Anterior-TXT'!A3218,75),23)),"")</f>
        <v/>
      </c>
      <c r="D3197" s="11" t="str">
        <f>IF('Anterior-TXT'!A3218&lt;&gt;"",RIGHT(LEFT('Anterior-TXT'!A3218,77),1),"")</f>
        <v/>
      </c>
      <c r="E3197" s="13" t="str">
        <f>IF('Anterior-TXT'!A3218&lt;&gt;"",IF(MOD(VALUE(LEFT(A3197,1)),2)=1,IF(D3197="D",C3197,-C3197),IF(D3197="C",C3197,-C3197)),"")</f>
        <v/>
      </c>
    </row>
    <row r="3198" spans="1:5" x14ac:dyDescent="0.2">
      <c r="A3198" s="11" t="str">
        <f>IF('Anterior-TXT'!A3219&lt;&gt;"",LEFT('Anterior-TXT'!A3219,15),"")</f>
        <v/>
      </c>
      <c r="B3198" s="11" t="str">
        <f>IF('Anterior-TXT'!A3219&lt;&gt;"",RIGHT(LEFT('Anterior-TXT'!A3219,51),34),"")</f>
        <v/>
      </c>
      <c r="C3198" s="12" t="str">
        <f>IF('Anterior-TXT'!A3219&lt;&gt;"",VALUE(RIGHT(LEFT('Anterior-TXT'!A3219,75),23)),"")</f>
        <v/>
      </c>
      <c r="D3198" s="11" t="str">
        <f>IF('Anterior-TXT'!A3219&lt;&gt;"",RIGHT(LEFT('Anterior-TXT'!A3219,77),1),"")</f>
        <v/>
      </c>
      <c r="E3198" s="13" t="str">
        <f>IF('Anterior-TXT'!A3219&lt;&gt;"",IF(MOD(VALUE(LEFT(A3198,1)),2)=1,IF(D3198="D",C3198,-C3198),IF(D3198="C",C3198,-C3198)),"")</f>
        <v/>
      </c>
    </row>
    <row r="3199" spans="1:5" x14ac:dyDescent="0.2">
      <c r="A3199" s="11" t="str">
        <f>IF('Anterior-TXT'!A3220&lt;&gt;"",LEFT('Anterior-TXT'!A3220,15),"")</f>
        <v/>
      </c>
      <c r="B3199" s="11" t="str">
        <f>IF('Anterior-TXT'!A3220&lt;&gt;"",RIGHT(LEFT('Anterior-TXT'!A3220,51),34),"")</f>
        <v/>
      </c>
      <c r="C3199" s="12" t="str">
        <f>IF('Anterior-TXT'!A3220&lt;&gt;"",VALUE(RIGHT(LEFT('Anterior-TXT'!A3220,75),23)),"")</f>
        <v/>
      </c>
      <c r="D3199" s="11" t="str">
        <f>IF('Anterior-TXT'!A3220&lt;&gt;"",RIGHT(LEFT('Anterior-TXT'!A3220,77),1),"")</f>
        <v/>
      </c>
      <c r="E3199" s="13" t="str">
        <f>IF('Anterior-TXT'!A3220&lt;&gt;"",IF(MOD(VALUE(LEFT(A3199,1)),2)=1,IF(D3199="D",C3199,-C3199),IF(D3199="C",C3199,-C3199)),"")</f>
        <v/>
      </c>
    </row>
    <row r="3200" spans="1:5" x14ac:dyDescent="0.2">
      <c r="A3200" s="11" t="str">
        <f>IF('Anterior-TXT'!A3221&lt;&gt;"",LEFT('Anterior-TXT'!A3221,15),"")</f>
        <v/>
      </c>
      <c r="B3200" s="11" t="str">
        <f>IF('Anterior-TXT'!A3221&lt;&gt;"",RIGHT(LEFT('Anterior-TXT'!A3221,51),34),"")</f>
        <v/>
      </c>
      <c r="C3200" s="12" t="str">
        <f>IF('Anterior-TXT'!A3221&lt;&gt;"",VALUE(RIGHT(LEFT('Anterior-TXT'!A3221,75),23)),"")</f>
        <v/>
      </c>
      <c r="D3200" s="11" t="str">
        <f>IF('Anterior-TXT'!A3221&lt;&gt;"",RIGHT(LEFT('Anterior-TXT'!A3221,77),1),"")</f>
        <v/>
      </c>
      <c r="E3200" s="13" t="str">
        <f>IF('Anterior-TXT'!A3221&lt;&gt;"",IF(MOD(VALUE(LEFT(A3200,1)),2)=1,IF(D3200="D",C3200,-C3200),IF(D3200="C",C3200,-C3200)),"")</f>
        <v/>
      </c>
    </row>
    <row r="3201" spans="1:5" x14ac:dyDescent="0.2">
      <c r="A3201" s="11" t="str">
        <f>IF('Anterior-TXT'!A3222&lt;&gt;"",LEFT('Anterior-TXT'!A3222,15),"")</f>
        <v/>
      </c>
      <c r="B3201" s="11" t="str">
        <f>IF('Anterior-TXT'!A3222&lt;&gt;"",RIGHT(LEFT('Anterior-TXT'!A3222,51),34),"")</f>
        <v/>
      </c>
      <c r="C3201" s="12" t="str">
        <f>IF('Anterior-TXT'!A3222&lt;&gt;"",VALUE(RIGHT(LEFT('Anterior-TXT'!A3222,75),23)),"")</f>
        <v/>
      </c>
      <c r="D3201" s="11" t="str">
        <f>IF('Anterior-TXT'!A3222&lt;&gt;"",RIGHT(LEFT('Anterior-TXT'!A3222,77),1),"")</f>
        <v/>
      </c>
      <c r="E3201" s="13" t="str">
        <f>IF('Anterior-TXT'!A3222&lt;&gt;"",IF(MOD(VALUE(LEFT(A3201,1)),2)=1,IF(D3201="D",C3201,-C3201),IF(D3201="C",C3201,-C3201)),"")</f>
        <v/>
      </c>
    </row>
    <row r="3202" spans="1:5" x14ac:dyDescent="0.2">
      <c r="A3202" s="11" t="str">
        <f>IF('Anterior-TXT'!A3223&lt;&gt;"",LEFT('Anterior-TXT'!A3223,15),"")</f>
        <v/>
      </c>
      <c r="B3202" s="11" t="str">
        <f>IF('Anterior-TXT'!A3223&lt;&gt;"",RIGHT(LEFT('Anterior-TXT'!A3223,51),34),"")</f>
        <v/>
      </c>
      <c r="C3202" s="12" t="str">
        <f>IF('Anterior-TXT'!A3223&lt;&gt;"",VALUE(RIGHT(LEFT('Anterior-TXT'!A3223,75),23)),"")</f>
        <v/>
      </c>
      <c r="D3202" s="11" t="str">
        <f>IF('Anterior-TXT'!A3223&lt;&gt;"",RIGHT(LEFT('Anterior-TXT'!A3223,77),1),"")</f>
        <v/>
      </c>
      <c r="E3202" s="13" t="str">
        <f>IF('Anterior-TXT'!A3223&lt;&gt;"",IF(MOD(VALUE(LEFT(A3202,1)),2)=1,IF(D3202="D",C3202,-C3202),IF(D3202="C",C3202,-C3202)),"")</f>
        <v/>
      </c>
    </row>
    <row r="3203" spans="1:5" x14ac:dyDescent="0.2">
      <c r="A3203" s="11" t="str">
        <f>IF('Anterior-TXT'!A3224&lt;&gt;"",LEFT('Anterior-TXT'!A3224,15),"")</f>
        <v/>
      </c>
      <c r="B3203" s="11" t="str">
        <f>IF('Anterior-TXT'!A3224&lt;&gt;"",RIGHT(LEFT('Anterior-TXT'!A3224,51),34),"")</f>
        <v/>
      </c>
      <c r="C3203" s="12" t="str">
        <f>IF('Anterior-TXT'!A3224&lt;&gt;"",VALUE(RIGHT(LEFT('Anterior-TXT'!A3224,75),23)),"")</f>
        <v/>
      </c>
      <c r="D3203" s="11" t="str">
        <f>IF('Anterior-TXT'!A3224&lt;&gt;"",RIGHT(LEFT('Anterior-TXT'!A3224,77),1),"")</f>
        <v/>
      </c>
      <c r="E3203" s="13" t="str">
        <f>IF('Anterior-TXT'!A3224&lt;&gt;"",IF(MOD(VALUE(LEFT(A3203,1)),2)=1,IF(D3203="D",C3203,-C3203),IF(D3203="C",C3203,-C3203)),"")</f>
        <v/>
      </c>
    </row>
    <row r="3204" spans="1:5" x14ac:dyDescent="0.2">
      <c r="A3204" s="11" t="str">
        <f>IF('Anterior-TXT'!A3225&lt;&gt;"",LEFT('Anterior-TXT'!A3225,15),"")</f>
        <v/>
      </c>
      <c r="B3204" s="11" t="str">
        <f>IF('Anterior-TXT'!A3225&lt;&gt;"",RIGHT(LEFT('Anterior-TXT'!A3225,51),34),"")</f>
        <v/>
      </c>
      <c r="C3204" s="12" t="str">
        <f>IF('Anterior-TXT'!A3225&lt;&gt;"",VALUE(RIGHT(LEFT('Anterior-TXT'!A3225,75),23)),"")</f>
        <v/>
      </c>
      <c r="D3204" s="11" t="str">
        <f>IF('Anterior-TXT'!A3225&lt;&gt;"",RIGHT(LEFT('Anterior-TXT'!A3225,77),1),"")</f>
        <v/>
      </c>
      <c r="E3204" s="13" t="str">
        <f>IF('Anterior-TXT'!A3225&lt;&gt;"",IF(MOD(VALUE(LEFT(A3204,1)),2)=1,IF(D3204="D",C3204,-C3204),IF(D3204="C",C3204,-C3204)),"")</f>
        <v/>
      </c>
    </row>
    <row r="3205" spans="1:5" x14ac:dyDescent="0.2">
      <c r="A3205" s="11" t="str">
        <f>IF('Anterior-TXT'!A3226&lt;&gt;"",LEFT('Anterior-TXT'!A3226,15),"")</f>
        <v/>
      </c>
      <c r="B3205" s="11" t="str">
        <f>IF('Anterior-TXT'!A3226&lt;&gt;"",RIGHT(LEFT('Anterior-TXT'!A3226,51),34),"")</f>
        <v/>
      </c>
      <c r="C3205" s="12" t="str">
        <f>IF('Anterior-TXT'!A3226&lt;&gt;"",VALUE(RIGHT(LEFT('Anterior-TXT'!A3226,75),23)),"")</f>
        <v/>
      </c>
      <c r="D3205" s="11" t="str">
        <f>IF('Anterior-TXT'!A3226&lt;&gt;"",RIGHT(LEFT('Anterior-TXT'!A3226,77),1),"")</f>
        <v/>
      </c>
      <c r="E3205" s="13" t="str">
        <f>IF('Anterior-TXT'!A3226&lt;&gt;"",IF(MOD(VALUE(LEFT(A3205,1)),2)=1,IF(D3205="D",C3205,-C3205),IF(D3205="C",C3205,-C3205)),"")</f>
        <v/>
      </c>
    </row>
    <row r="3206" spans="1:5" x14ac:dyDescent="0.2">
      <c r="A3206" s="11" t="str">
        <f>IF('Anterior-TXT'!A3227&lt;&gt;"",LEFT('Anterior-TXT'!A3227,15),"")</f>
        <v/>
      </c>
      <c r="B3206" s="11" t="str">
        <f>IF('Anterior-TXT'!A3227&lt;&gt;"",RIGHT(LEFT('Anterior-TXT'!A3227,51),34),"")</f>
        <v/>
      </c>
      <c r="C3206" s="12" t="str">
        <f>IF('Anterior-TXT'!A3227&lt;&gt;"",VALUE(RIGHT(LEFT('Anterior-TXT'!A3227,75),23)),"")</f>
        <v/>
      </c>
      <c r="D3206" s="11" t="str">
        <f>IF('Anterior-TXT'!A3227&lt;&gt;"",RIGHT(LEFT('Anterior-TXT'!A3227,77),1),"")</f>
        <v/>
      </c>
      <c r="E3206" s="13" t="str">
        <f>IF('Anterior-TXT'!A3227&lt;&gt;"",IF(MOD(VALUE(LEFT(A3206,1)),2)=1,IF(D3206="D",C3206,-C3206),IF(D3206="C",C3206,-C3206)),"")</f>
        <v/>
      </c>
    </row>
    <row r="3207" spans="1:5" x14ac:dyDescent="0.2">
      <c r="A3207" s="11" t="str">
        <f>IF('Anterior-TXT'!A3228&lt;&gt;"",LEFT('Anterior-TXT'!A3228,15),"")</f>
        <v/>
      </c>
      <c r="B3207" s="11" t="str">
        <f>IF('Anterior-TXT'!A3228&lt;&gt;"",RIGHT(LEFT('Anterior-TXT'!A3228,51),34),"")</f>
        <v/>
      </c>
      <c r="C3207" s="12" t="str">
        <f>IF('Anterior-TXT'!A3228&lt;&gt;"",VALUE(RIGHT(LEFT('Anterior-TXT'!A3228,75),23)),"")</f>
        <v/>
      </c>
      <c r="D3207" s="11" t="str">
        <f>IF('Anterior-TXT'!A3228&lt;&gt;"",RIGHT(LEFT('Anterior-TXT'!A3228,77),1),"")</f>
        <v/>
      </c>
      <c r="E3207" s="13" t="str">
        <f>IF('Anterior-TXT'!A3228&lt;&gt;"",IF(MOD(VALUE(LEFT(A3207,1)),2)=1,IF(D3207="D",C3207,-C3207),IF(D3207="C",C3207,-C3207)),"")</f>
        <v/>
      </c>
    </row>
    <row r="3208" spans="1:5" x14ac:dyDescent="0.2">
      <c r="A3208" s="11" t="str">
        <f>IF('Anterior-TXT'!A3229&lt;&gt;"",LEFT('Anterior-TXT'!A3229,15),"")</f>
        <v/>
      </c>
      <c r="B3208" s="11" t="str">
        <f>IF('Anterior-TXT'!A3229&lt;&gt;"",RIGHT(LEFT('Anterior-TXT'!A3229,51),34),"")</f>
        <v/>
      </c>
      <c r="C3208" s="12" t="str">
        <f>IF('Anterior-TXT'!A3229&lt;&gt;"",VALUE(RIGHT(LEFT('Anterior-TXT'!A3229,75),23)),"")</f>
        <v/>
      </c>
      <c r="D3208" s="11" t="str">
        <f>IF('Anterior-TXT'!A3229&lt;&gt;"",RIGHT(LEFT('Anterior-TXT'!A3229,77),1),"")</f>
        <v/>
      </c>
      <c r="E3208" s="13" t="str">
        <f>IF('Anterior-TXT'!A3229&lt;&gt;"",IF(MOD(VALUE(LEFT(A3208,1)),2)=1,IF(D3208="D",C3208,-C3208),IF(D3208="C",C3208,-C3208)),"")</f>
        <v/>
      </c>
    </row>
    <row r="3209" spans="1:5" x14ac:dyDescent="0.2">
      <c r="A3209" s="11" t="str">
        <f>IF('Anterior-TXT'!A3230&lt;&gt;"",LEFT('Anterior-TXT'!A3230,15),"")</f>
        <v/>
      </c>
      <c r="B3209" s="11" t="str">
        <f>IF('Anterior-TXT'!A3230&lt;&gt;"",RIGHT(LEFT('Anterior-TXT'!A3230,51),34),"")</f>
        <v/>
      </c>
      <c r="C3209" s="12" t="str">
        <f>IF('Anterior-TXT'!A3230&lt;&gt;"",VALUE(RIGHT(LEFT('Anterior-TXT'!A3230,75),23)),"")</f>
        <v/>
      </c>
      <c r="D3209" s="11" t="str">
        <f>IF('Anterior-TXT'!A3230&lt;&gt;"",RIGHT(LEFT('Anterior-TXT'!A3230,77),1),"")</f>
        <v/>
      </c>
      <c r="E3209" s="13" t="str">
        <f>IF('Anterior-TXT'!A3230&lt;&gt;"",IF(MOD(VALUE(LEFT(A3209,1)),2)=1,IF(D3209="D",C3209,-C3209),IF(D3209="C",C3209,-C3209)),"")</f>
        <v/>
      </c>
    </row>
    <row r="3210" spans="1:5" x14ac:dyDescent="0.2">
      <c r="A3210" s="11" t="str">
        <f>IF('Anterior-TXT'!A3231&lt;&gt;"",LEFT('Anterior-TXT'!A3231,15),"")</f>
        <v/>
      </c>
      <c r="B3210" s="11" t="str">
        <f>IF('Anterior-TXT'!A3231&lt;&gt;"",RIGHT(LEFT('Anterior-TXT'!A3231,51),34),"")</f>
        <v/>
      </c>
      <c r="C3210" s="12" t="str">
        <f>IF('Anterior-TXT'!A3231&lt;&gt;"",VALUE(RIGHT(LEFT('Anterior-TXT'!A3231,75),23)),"")</f>
        <v/>
      </c>
      <c r="D3210" s="11" t="str">
        <f>IF('Anterior-TXT'!A3231&lt;&gt;"",RIGHT(LEFT('Anterior-TXT'!A3231,77),1),"")</f>
        <v/>
      </c>
      <c r="E3210" s="13" t="str">
        <f>IF('Anterior-TXT'!A3231&lt;&gt;"",IF(MOD(VALUE(LEFT(A3210,1)),2)=1,IF(D3210="D",C3210,-C3210),IF(D3210="C",C3210,-C3210)),"")</f>
        <v/>
      </c>
    </row>
    <row r="3211" spans="1:5" x14ac:dyDescent="0.2">
      <c r="A3211" s="11" t="str">
        <f>IF('Anterior-TXT'!A3232&lt;&gt;"",LEFT('Anterior-TXT'!A3232,15),"")</f>
        <v/>
      </c>
      <c r="B3211" s="11" t="str">
        <f>IF('Anterior-TXT'!A3232&lt;&gt;"",RIGHT(LEFT('Anterior-TXT'!A3232,51),34),"")</f>
        <v/>
      </c>
      <c r="C3211" s="12" t="str">
        <f>IF('Anterior-TXT'!A3232&lt;&gt;"",VALUE(RIGHT(LEFT('Anterior-TXT'!A3232,75),23)),"")</f>
        <v/>
      </c>
      <c r="D3211" s="11" t="str">
        <f>IF('Anterior-TXT'!A3232&lt;&gt;"",RIGHT(LEFT('Anterior-TXT'!A3232,77),1),"")</f>
        <v/>
      </c>
      <c r="E3211" s="13" t="str">
        <f>IF('Anterior-TXT'!A3232&lt;&gt;"",IF(MOD(VALUE(LEFT(A3211,1)),2)=1,IF(D3211="D",C3211,-C3211),IF(D3211="C",C3211,-C3211)),"")</f>
        <v/>
      </c>
    </row>
    <row r="3212" spans="1:5" x14ac:dyDescent="0.2">
      <c r="A3212" s="11" t="str">
        <f>IF('Anterior-TXT'!A3233&lt;&gt;"",LEFT('Anterior-TXT'!A3233,15),"")</f>
        <v/>
      </c>
      <c r="B3212" s="11" t="str">
        <f>IF('Anterior-TXT'!A3233&lt;&gt;"",RIGHT(LEFT('Anterior-TXT'!A3233,51),34),"")</f>
        <v/>
      </c>
      <c r="C3212" s="12" t="str">
        <f>IF('Anterior-TXT'!A3233&lt;&gt;"",VALUE(RIGHT(LEFT('Anterior-TXT'!A3233,75),23)),"")</f>
        <v/>
      </c>
      <c r="D3212" s="11" t="str">
        <f>IF('Anterior-TXT'!A3233&lt;&gt;"",RIGHT(LEFT('Anterior-TXT'!A3233,77),1),"")</f>
        <v/>
      </c>
      <c r="E3212" s="13" t="str">
        <f>IF('Anterior-TXT'!A3233&lt;&gt;"",IF(MOD(VALUE(LEFT(A3212,1)),2)=1,IF(D3212="D",C3212,-C3212),IF(D3212="C",C3212,-C3212)),"")</f>
        <v/>
      </c>
    </row>
    <row r="3213" spans="1:5" x14ac:dyDescent="0.2">
      <c r="A3213" s="11" t="str">
        <f>IF('Anterior-TXT'!A3234&lt;&gt;"",LEFT('Anterior-TXT'!A3234,15),"")</f>
        <v/>
      </c>
      <c r="B3213" s="11" t="str">
        <f>IF('Anterior-TXT'!A3234&lt;&gt;"",RIGHT(LEFT('Anterior-TXT'!A3234,51),34),"")</f>
        <v/>
      </c>
      <c r="C3213" s="12" t="str">
        <f>IF('Anterior-TXT'!A3234&lt;&gt;"",VALUE(RIGHT(LEFT('Anterior-TXT'!A3234,75),23)),"")</f>
        <v/>
      </c>
      <c r="D3213" s="11" t="str">
        <f>IF('Anterior-TXT'!A3234&lt;&gt;"",RIGHT(LEFT('Anterior-TXT'!A3234,77),1),"")</f>
        <v/>
      </c>
      <c r="E3213" s="13" t="str">
        <f>IF('Anterior-TXT'!A3234&lt;&gt;"",IF(MOD(VALUE(LEFT(A3213,1)),2)=1,IF(D3213="D",C3213,-C3213),IF(D3213="C",C3213,-C3213)),"")</f>
        <v/>
      </c>
    </row>
    <row r="3214" spans="1:5" x14ac:dyDescent="0.2">
      <c r="A3214" s="11" t="str">
        <f>IF('Anterior-TXT'!A3235&lt;&gt;"",LEFT('Anterior-TXT'!A3235,15),"")</f>
        <v/>
      </c>
      <c r="B3214" s="11" t="str">
        <f>IF('Anterior-TXT'!A3235&lt;&gt;"",RIGHT(LEFT('Anterior-TXT'!A3235,51),34),"")</f>
        <v/>
      </c>
      <c r="C3214" s="12" t="str">
        <f>IF('Anterior-TXT'!A3235&lt;&gt;"",VALUE(RIGHT(LEFT('Anterior-TXT'!A3235,75),23)),"")</f>
        <v/>
      </c>
      <c r="D3214" s="11" t="str">
        <f>IF('Anterior-TXT'!A3235&lt;&gt;"",RIGHT(LEFT('Anterior-TXT'!A3235,77),1),"")</f>
        <v/>
      </c>
      <c r="E3214" s="13" t="str">
        <f>IF('Anterior-TXT'!A3235&lt;&gt;"",IF(MOD(VALUE(LEFT(A3214,1)),2)=1,IF(D3214="D",C3214,-C3214),IF(D3214="C",C3214,-C3214)),"")</f>
        <v/>
      </c>
    </row>
    <row r="3215" spans="1:5" x14ac:dyDescent="0.2">
      <c r="A3215" s="11" t="str">
        <f>IF('Anterior-TXT'!A3236&lt;&gt;"",LEFT('Anterior-TXT'!A3236,15),"")</f>
        <v/>
      </c>
      <c r="B3215" s="11" t="str">
        <f>IF('Anterior-TXT'!A3236&lt;&gt;"",RIGHT(LEFT('Anterior-TXT'!A3236,51),34),"")</f>
        <v/>
      </c>
      <c r="C3215" s="12" t="str">
        <f>IF('Anterior-TXT'!A3236&lt;&gt;"",VALUE(RIGHT(LEFT('Anterior-TXT'!A3236,75),23)),"")</f>
        <v/>
      </c>
      <c r="D3215" s="11" t="str">
        <f>IF('Anterior-TXT'!A3236&lt;&gt;"",RIGHT(LEFT('Anterior-TXT'!A3236,77),1),"")</f>
        <v/>
      </c>
      <c r="E3215" s="13" t="str">
        <f>IF('Anterior-TXT'!A3236&lt;&gt;"",IF(MOD(VALUE(LEFT(A3215,1)),2)=1,IF(D3215="D",C3215,-C3215),IF(D3215="C",C3215,-C3215)),"")</f>
        <v/>
      </c>
    </row>
    <row r="3216" spans="1:5" x14ac:dyDescent="0.2">
      <c r="A3216" s="11" t="str">
        <f>IF('Anterior-TXT'!A3237&lt;&gt;"",LEFT('Anterior-TXT'!A3237,15),"")</f>
        <v/>
      </c>
      <c r="B3216" s="11" t="str">
        <f>IF('Anterior-TXT'!A3237&lt;&gt;"",RIGHT(LEFT('Anterior-TXT'!A3237,51),34),"")</f>
        <v/>
      </c>
      <c r="C3216" s="12" t="str">
        <f>IF('Anterior-TXT'!A3237&lt;&gt;"",VALUE(RIGHT(LEFT('Anterior-TXT'!A3237,75),23)),"")</f>
        <v/>
      </c>
      <c r="D3216" s="11" t="str">
        <f>IF('Anterior-TXT'!A3237&lt;&gt;"",RIGHT(LEFT('Anterior-TXT'!A3237,77),1),"")</f>
        <v/>
      </c>
      <c r="E3216" s="13" t="str">
        <f>IF('Anterior-TXT'!A3237&lt;&gt;"",IF(MOD(VALUE(LEFT(A3216,1)),2)=1,IF(D3216="D",C3216,-C3216),IF(D3216="C",C3216,-C3216)),"")</f>
        <v/>
      </c>
    </row>
    <row r="3217" spans="1:5" x14ac:dyDescent="0.2">
      <c r="A3217" s="11" t="str">
        <f>IF('Anterior-TXT'!A3238&lt;&gt;"",LEFT('Anterior-TXT'!A3238,15),"")</f>
        <v/>
      </c>
      <c r="B3217" s="11" t="str">
        <f>IF('Anterior-TXT'!A3238&lt;&gt;"",RIGHT(LEFT('Anterior-TXT'!A3238,51),34),"")</f>
        <v/>
      </c>
      <c r="C3217" s="12" t="str">
        <f>IF('Anterior-TXT'!A3238&lt;&gt;"",VALUE(RIGHT(LEFT('Anterior-TXT'!A3238,75),23)),"")</f>
        <v/>
      </c>
      <c r="D3217" s="11" t="str">
        <f>IF('Anterior-TXT'!A3238&lt;&gt;"",RIGHT(LEFT('Anterior-TXT'!A3238,77),1),"")</f>
        <v/>
      </c>
      <c r="E3217" s="13" t="str">
        <f>IF('Anterior-TXT'!A3238&lt;&gt;"",IF(MOD(VALUE(LEFT(A3217,1)),2)=1,IF(D3217="D",C3217,-C3217),IF(D3217="C",C3217,-C3217)),"")</f>
        <v/>
      </c>
    </row>
    <row r="3218" spans="1:5" x14ac:dyDescent="0.2">
      <c r="A3218" s="11" t="str">
        <f>IF('Anterior-TXT'!A3239&lt;&gt;"",LEFT('Anterior-TXT'!A3239,15),"")</f>
        <v/>
      </c>
      <c r="B3218" s="11" t="str">
        <f>IF('Anterior-TXT'!A3239&lt;&gt;"",RIGHT(LEFT('Anterior-TXT'!A3239,51),34),"")</f>
        <v/>
      </c>
      <c r="C3218" s="12" t="str">
        <f>IF('Anterior-TXT'!A3239&lt;&gt;"",VALUE(RIGHT(LEFT('Anterior-TXT'!A3239,75),23)),"")</f>
        <v/>
      </c>
      <c r="D3218" s="11" t="str">
        <f>IF('Anterior-TXT'!A3239&lt;&gt;"",RIGHT(LEFT('Anterior-TXT'!A3239,77),1),"")</f>
        <v/>
      </c>
      <c r="E3218" s="13" t="str">
        <f>IF('Anterior-TXT'!A3239&lt;&gt;"",IF(MOD(VALUE(LEFT(A3218,1)),2)=1,IF(D3218="D",C3218,-C3218),IF(D3218="C",C3218,-C3218)),"")</f>
        <v/>
      </c>
    </row>
    <row r="3219" spans="1:5" x14ac:dyDescent="0.2">
      <c r="A3219" s="11" t="str">
        <f>IF('Anterior-TXT'!A3240&lt;&gt;"",LEFT('Anterior-TXT'!A3240,15),"")</f>
        <v/>
      </c>
      <c r="B3219" s="11" t="str">
        <f>IF('Anterior-TXT'!A3240&lt;&gt;"",RIGHT(LEFT('Anterior-TXT'!A3240,51),34),"")</f>
        <v/>
      </c>
      <c r="C3219" s="12" t="str">
        <f>IF('Anterior-TXT'!A3240&lt;&gt;"",VALUE(RIGHT(LEFT('Anterior-TXT'!A3240,75),23)),"")</f>
        <v/>
      </c>
      <c r="D3219" s="11" t="str">
        <f>IF('Anterior-TXT'!A3240&lt;&gt;"",RIGHT(LEFT('Anterior-TXT'!A3240,77),1),"")</f>
        <v/>
      </c>
      <c r="E3219" s="13" t="str">
        <f>IF('Anterior-TXT'!A3240&lt;&gt;"",IF(MOD(VALUE(LEFT(A3219,1)),2)=1,IF(D3219="D",C3219,-C3219),IF(D3219="C",C3219,-C3219)),"")</f>
        <v/>
      </c>
    </row>
    <row r="3220" spans="1:5" x14ac:dyDescent="0.2">
      <c r="A3220" s="11" t="str">
        <f>IF('Anterior-TXT'!A3241&lt;&gt;"",LEFT('Anterior-TXT'!A3241,15),"")</f>
        <v/>
      </c>
      <c r="B3220" s="11" t="str">
        <f>IF('Anterior-TXT'!A3241&lt;&gt;"",RIGHT(LEFT('Anterior-TXT'!A3241,51),34),"")</f>
        <v/>
      </c>
      <c r="C3220" s="12" t="str">
        <f>IF('Anterior-TXT'!A3241&lt;&gt;"",VALUE(RIGHT(LEFT('Anterior-TXT'!A3241,75),23)),"")</f>
        <v/>
      </c>
      <c r="D3220" s="11" t="str">
        <f>IF('Anterior-TXT'!A3241&lt;&gt;"",RIGHT(LEFT('Anterior-TXT'!A3241,77),1),"")</f>
        <v/>
      </c>
      <c r="E3220" s="13" t="str">
        <f>IF('Anterior-TXT'!A3241&lt;&gt;"",IF(MOD(VALUE(LEFT(A3220,1)),2)=1,IF(D3220="D",C3220,-C3220),IF(D3220="C",C3220,-C3220)),"")</f>
        <v/>
      </c>
    </row>
    <row r="3221" spans="1:5" x14ac:dyDescent="0.2">
      <c r="A3221" s="11" t="str">
        <f>IF('Anterior-TXT'!A3242&lt;&gt;"",LEFT('Anterior-TXT'!A3242,15),"")</f>
        <v/>
      </c>
      <c r="B3221" s="11" t="str">
        <f>IF('Anterior-TXT'!A3242&lt;&gt;"",RIGHT(LEFT('Anterior-TXT'!A3242,51),34),"")</f>
        <v/>
      </c>
      <c r="C3221" s="12" t="str">
        <f>IF('Anterior-TXT'!A3242&lt;&gt;"",VALUE(RIGHT(LEFT('Anterior-TXT'!A3242,75),23)),"")</f>
        <v/>
      </c>
      <c r="D3221" s="11" t="str">
        <f>IF('Anterior-TXT'!A3242&lt;&gt;"",RIGHT(LEFT('Anterior-TXT'!A3242,77),1),"")</f>
        <v/>
      </c>
      <c r="E3221" s="13" t="str">
        <f>IF('Anterior-TXT'!A3242&lt;&gt;"",IF(MOD(VALUE(LEFT(A3221,1)),2)=1,IF(D3221="D",C3221,-C3221),IF(D3221="C",C3221,-C3221)),"")</f>
        <v/>
      </c>
    </row>
    <row r="3222" spans="1:5" x14ac:dyDescent="0.2">
      <c r="A3222" s="11" t="str">
        <f>IF('Anterior-TXT'!A3243&lt;&gt;"",LEFT('Anterior-TXT'!A3243,15),"")</f>
        <v/>
      </c>
      <c r="B3222" s="11" t="str">
        <f>IF('Anterior-TXT'!A3243&lt;&gt;"",RIGHT(LEFT('Anterior-TXT'!A3243,51),34),"")</f>
        <v/>
      </c>
      <c r="C3222" s="12" t="str">
        <f>IF('Anterior-TXT'!A3243&lt;&gt;"",VALUE(RIGHT(LEFT('Anterior-TXT'!A3243,75),23)),"")</f>
        <v/>
      </c>
      <c r="D3222" s="11" t="str">
        <f>IF('Anterior-TXT'!A3243&lt;&gt;"",RIGHT(LEFT('Anterior-TXT'!A3243,77),1),"")</f>
        <v/>
      </c>
      <c r="E3222" s="13" t="str">
        <f>IF('Anterior-TXT'!A3243&lt;&gt;"",IF(MOD(VALUE(LEFT(A3222,1)),2)=1,IF(D3222="D",C3222,-C3222),IF(D3222="C",C3222,-C3222)),"")</f>
        <v/>
      </c>
    </row>
    <row r="3223" spans="1:5" x14ac:dyDescent="0.2">
      <c r="A3223" s="11" t="str">
        <f>IF('Anterior-TXT'!A3244&lt;&gt;"",LEFT('Anterior-TXT'!A3244,15),"")</f>
        <v/>
      </c>
      <c r="B3223" s="11" t="str">
        <f>IF('Anterior-TXT'!A3244&lt;&gt;"",RIGHT(LEFT('Anterior-TXT'!A3244,51),34),"")</f>
        <v/>
      </c>
      <c r="C3223" s="12" t="str">
        <f>IF('Anterior-TXT'!A3244&lt;&gt;"",VALUE(RIGHT(LEFT('Anterior-TXT'!A3244,75),23)),"")</f>
        <v/>
      </c>
      <c r="D3223" s="11" t="str">
        <f>IF('Anterior-TXT'!A3244&lt;&gt;"",RIGHT(LEFT('Anterior-TXT'!A3244,77),1),"")</f>
        <v/>
      </c>
      <c r="E3223" s="13" t="str">
        <f>IF('Anterior-TXT'!A3244&lt;&gt;"",IF(MOD(VALUE(LEFT(A3223,1)),2)=1,IF(D3223="D",C3223,-C3223),IF(D3223="C",C3223,-C3223)),"")</f>
        <v/>
      </c>
    </row>
    <row r="3224" spans="1:5" x14ac:dyDescent="0.2">
      <c r="A3224" s="11" t="str">
        <f>IF('Anterior-TXT'!A3245&lt;&gt;"",LEFT('Anterior-TXT'!A3245,15),"")</f>
        <v/>
      </c>
      <c r="B3224" s="11" t="str">
        <f>IF('Anterior-TXT'!A3245&lt;&gt;"",RIGHT(LEFT('Anterior-TXT'!A3245,51),34),"")</f>
        <v/>
      </c>
      <c r="C3224" s="12" t="str">
        <f>IF('Anterior-TXT'!A3245&lt;&gt;"",VALUE(RIGHT(LEFT('Anterior-TXT'!A3245,75),23)),"")</f>
        <v/>
      </c>
      <c r="D3224" s="11" t="str">
        <f>IF('Anterior-TXT'!A3245&lt;&gt;"",RIGHT(LEFT('Anterior-TXT'!A3245,77),1),"")</f>
        <v/>
      </c>
      <c r="E3224" s="13" t="str">
        <f>IF('Anterior-TXT'!A3245&lt;&gt;"",IF(MOD(VALUE(LEFT(A3224,1)),2)=1,IF(D3224="D",C3224,-C3224),IF(D3224="C",C3224,-C3224)),"")</f>
        <v/>
      </c>
    </row>
    <row r="3225" spans="1:5" x14ac:dyDescent="0.2">
      <c r="A3225" s="11" t="str">
        <f>IF('Anterior-TXT'!A3246&lt;&gt;"",LEFT('Anterior-TXT'!A3246,15),"")</f>
        <v/>
      </c>
      <c r="B3225" s="11" t="str">
        <f>IF('Anterior-TXT'!A3246&lt;&gt;"",RIGHT(LEFT('Anterior-TXT'!A3246,51),34),"")</f>
        <v/>
      </c>
      <c r="C3225" s="12" t="str">
        <f>IF('Anterior-TXT'!A3246&lt;&gt;"",VALUE(RIGHT(LEFT('Anterior-TXT'!A3246,75),23)),"")</f>
        <v/>
      </c>
      <c r="D3225" s="11" t="str">
        <f>IF('Anterior-TXT'!A3246&lt;&gt;"",RIGHT(LEFT('Anterior-TXT'!A3246,77),1),"")</f>
        <v/>
      </c>
      <c r="E3225" s="13" t="str">
        <f>IF('Anterior-TXT'!A3246&lt;&gt;"",IF(MOD(VALUE(LEFT(A3225,1)),2)=1,IF(D3225="D",C3225,-C3225),IF(D3225="C",C3225,-C3225)),"")</f>
        <v/>
      </c>
    </row>
    <row r="3226" spans="1:5" x14ac:dyDescent="0.2">
      <c r="A3226" s="11" t="str">
        <f>IF('Anterior-TXT'!A3247&lt;&gt;"",LEFT('Anterior-TXT'!A3247,15),"")</f>
        <v/>
      </c>
      <c r="B3226" s="11" t="str">
        <f>IF('Anterior-TXT'!A3247&lt;&gt;"",RIGHT(LEFT('Anterior-TXT'!A3247,51),34),"")</f>
        <v/>
      </c>
      <c r="C3226" s="12" t="str">
        <f>IF('Anterior-TXT'!A3247&lt;&gt;"",VALUE(RIGHT(LEFT('Anterior-TXT'!A3247,75),23)),"")</f>
        <v/>
      </c>
      <c r="D3226" s="11" t="str">
        <f>IF('Anterior-TXT'!A3247&lt;&gt;"",RIGHT(LEFT('Anterior-TXT'!A3247,77),1),"")</f>
        <v/>
      </c>
      <c r="E3226" s="13" t="str">
        <f>IF('Anterior-TXT'!A3247&lt;&gt;"",IF(MOD(VALUE(LEFT(A3226,1)),2)=1,IF(D3226="D",C3226,-C3226),IF(D3226="C",C3226,-C3226)),"")</f>
        <v/>
      </c>
    </row>
    <row r="3227" spans="1:5" x14ac:dyDescent="0.2">
      <c r="A3227" s="11" t="str">
        <f>IF('Anterior-TXT'!A3248&lt;&gt;"",LEFT('Anterior-TXT'!A3248,15),"")</f>
        <v/>
      </c>
      <c r="B3227" s="11" t="str">
        <f>IF('Anterior-TXT'!A3248&lt;&gt;"",RIGHT(LEFT('Anterior-TXT'!A3248,51),34),"")</f>
        <v/>
      </c>
      <c r="C3227" s="12" t="str">
        <f>IF('Anterior-TXT'!A3248&lt;&gt;"",VALUE(RIGHT(LEFT('Anterior-TXT'!A3248,75),23)),"")</f>
        <v/>
      </c>
      <c r="D3227" s="11" t="str">
        <f>IF('Anterior-TXT'!A3248&lt;&gt;"",RIGHT(LEFT('Anterior-TXT'!A3248,77),1),"")</f>
        <v/>
      </c>
      <c r="E3227" s="13" t="str">
        <f>IF('Anterior-TXT'!A3248&lt;&gt;"",IF(MOD(VALUE(LEFT(A3227,1)),2)=1,IF(D3227="D",C3227,-C3227),IF(D3227="C",C3227,-C3227)),"")</f>
        <v/>
      </c>
    </row>
    <row r="3228" spans="1:5" x14ac:dyDescent="0.2">
      <c r="A3228" s="11" t="str">
        <f>IF('Anterior-TXT'!A3249&lt;&gt;"",LEFT('Anterior-TXT'!A3249,15),"")</f>
        <v/>
      </c>
      <c r="B3228" s="11" t="str">
        <f>IF('Anterior-TXT'!A3249&lt;&gt;"",RIGHT(LEFT('Anterior-TXT'!A3249,51),34),"")</f>
        <v/>
      </c>
      <c r="C3228" s="12" t="str">
        <f>IF('Anterior-TXT'!A3249&lt;&gt;"",VALUE(RIGHT(LEFT('Anterior-TXT'!A3249,75),23)),"")</f>
        <v/>
      </c>
      <c r="D3228" s="11" t="str">
        <f>IF('Anterior-TXT'!A3249&lt;&gt;"",RIGHT(LEFT('Anterior-TXT'!A3249,77),1),"")</f>
        <v/>
      </c>
      <c r="E3228" s="13" t="str">
        <f>IF('Anterior-TXT'!A3249&lt;&gt;"",IF(MOD(VALUE(LEFT(A3228,1)),2)=1,IF(D3228="D",C3228,-C3228),IF(D3228="C",C3228,-C3228)),"")</f>
        <v/>
      </c>
    </row>
    <row r="3229" spans="1:5" x14ac:dyDescent="0.2">
      <c r="A3229" s="11" t="str">
        <f>IF('Anterior-TXT'!A3250&lt;&gt;"",LEFT('Anterior-TXT'!A3250,15),"")</f>
        <v/>
      </c>
      <c r="B3229" s="11" t="str">
        <f>IF('Anterior-TXT'!A3250&lt;&gt;"",RIGHT(LEFT('Anterior-TXT'!A3250,51),34),"")</f>
        <v/>
      </c>
      <c r="C3229" s="12" t="str">
        <f>IF('Anterior-TXT'!A3250&lt;&gt;"",VALUE(RIGHT(LEFT('Anterior-TXT'!A3250,75),23)),"")</f>
        <v/>
      </c>
      <c r="D3229" s="11" t="str">
        <f>IF('Anterior-TXT'!A3250&lt;&gt;"",RIGHT(LEFT('Anterior-TXT'!A3250,77),1),"")</f>
        <v/>
      </c>
      <c r="E3229" s="13" t="str">
        <f>IF('Anterior-TXT'!A3250&lt;&gt;"",IF(MOD(VALUE(LEFT(A3229,1)),2)=1,IF(D3229="D",C3229,-C3229),IF(D3229="C",C3229,-C3229)),"")</f>
        <v/>
      </c>
    </row>
    <row r="3230" spans="1:5" x14ac:dyDescent="0.2">
      <c r="A3230" s="11" t="str">
        <f>IF('Anterior-TXT'!A3251&lt;&gt;"",LEFT('Anterior-TXT'!A3251,15),"")</f>
        <v/>
      </c>
      <c r="B3230" s="11" t="str">
        <f>IF('Anterior-TXT'!A3251&lt;&gt;"",RIGHT(LEFT('Anterior-TXT'!A3251,51),34),"")</f>
        <v/>
      </c>
      <c r="C3230" s="12" t="str">
        <f>IF('Anterior-TXT'!A3251&lt;&gt;"",VALUE(RIGHT(LEFT('Anterior-TXT'!A3251,75),23)),"")</f>
        <v/>
      </c>
      <c r="D3230" s="11" t="str">
        <f>IF('Anterior-TXT'!A3251&lt;&gt;"",RIGHT(LEFT('Anterior-TXT'!A3251,77),1),"")</f>
        <v/>
      </c>
      <c r="E3230" s="13" t="str">
        <f>IF('Anterior-TXT'!A3251&lt;&gt;"",IF(MOD(VALUE(LEFT(A3230,1)),2)=1,IF(D3230="D",C3230,-C3230),IF(D3230="C",C3230,-C3230)),"")</f>
        <v/>
      </c>
    </row>
    <row r="3231" spans="1:5" x14ac:dyDescent="0.2">
      <c r="A3231" s="11" t="str">
        <f>IF('Anterior-TXT'!A3252&lt;&gt;"",LEFT('Anterior-TXT'!A3252,15),"")</f>
        <v/>
      </c>
      <c r="B3231" s="11" t="str">
        <f>IF('Anterior-TXT'!A3252&lt;&gt;"",RIGHT(LEFT('Anterior-TXT'!A3252,51),34),"")</f>
        <v/>
      </c>
      <c r="C3231" s="12" t="str">
        <f>IF('Anterior-TXT'!A3252&lt;&gt;"",VALUE(RIGHT(LEFT('Anterior-TXT'!A3252,75),23)),"")</f>
        <v/>
      </c>
      <c r="D3231" s="11" t="str">
        <f>IF('Anterior-TXT'!A3252&lt;&gt;"",RIGHT(LEFT('Anterior-TXT'!A3252,77),1),"")</f>
        <v/>
      </c>
      <c r="E3231" s="13" t="str">
        <f>IF('Anterior-TXT'!A3252&lt;&gt;"",IF(MOD(VALUE(LEFT(A3231,1)),2)=1,IF(D3231="D",C3231,-C3231),IF(D3231="C",C3231,-C3231)),"")</f>
        <v/>
      </c>
    </row>
    <row r="3232" spans="1:5" x14ac:dyDescent="0.2">
      <c r="A3232" s="11" t="str">
        <f>IF('Anterior-TXT'!A3253&lt;&gt;"",LEFT('Anterior-TXT'!A3253,15),"")</f>
        <v/>
      </c>
      <c r="B3232" s="11" t="str">
        <f>IF('Anterior-TXT'!A3253&lt;&gt;"",RIGHT(LEFT('Anterior-TXT'!A3253,51),34),"")</f>
        <v/>
      </c>
      <c r="C3232" s="12" t="str">
        <f>IF('Anterior-TXT'!A3253&lt;&gt;"",VALUE(RIGHT(LEFT('Anterior-TXT'!A3253,75),23)),"")</f>
        <v/>
      </c>
      <c r="D3232" s="11" t="str">
        <f>IF('Anterior-TXT'!A3253&lt;&gt;"",RIGHT(LEFT('Anterior-TXT'!A3253,77),1),"")</f>
        <v/>
      </c>
      <c r="E3232" s="13" t="str">
        <f>IF('Anterior-TXT'!A3253&lt;&gt;"",IF(MOD(VALUE(LEFT(A3232,1)),2)=1,IF(D3232="D",C3232,-C3232),IF(D3232="C",C3232,-C3232)),"")</f>
        <v/>
      </c>
    </row>
    <row r="3233" spans="1:5" x14ac:dyDescent="0.2">
      <c r="A3233" s="11" t="str">
        <f>IF('Anterior-TXT'!A3254&lt;&gt;"",LEFT('Anterior-TXT'!A3254,15),"")</f>
        <v/>
      </c>
      <c r="B3233" s="11" t="str">
        <f>IF('Anterior-TXT'!A3254&lt;&gt;"",RIGHT(LEFT('Anterior-TXT'!A3254,51),34),"")</f>
        <v/>
      </c>
      <c r="C3233" s="12" t="str">
        <f>IF('Anterior-TXT'!A3254&lt;&gt;"",VALUE(RIGHT(LEFT('Anterior-TXT'!A3254,75),23)),"")</f>
        <v/>
      </c>
      <c r="D3233" s="11" t="str">
        <f>IF('Anterior-TXT'!A3254&lt;&gt;"",RIGHT(LEFT('Anterior-TXT'!A3254,77),1),"")</f>
        <v/>
      </c>
      <c r="E3233" s="13" t="str">
        <f>IF('Anterior-TXT'!A3254&lt;&gt;"",IF(MOD(VALUE(LEFT(A3233,1)),2)=1,IF(D3233="D",C3233,-C3233),IF(D3233="C",C3233,-C3233)),"")</f>
        <v/>
      </c>
    </row>
    <row r="3234" spans="1:5" x14ac:dyDescent="0.2">
      <c r="A3234" s="11" t="str">
        <f>IF('Anterior-TXT'!A3255&lt;&gt;"",LEFT('Anterior-TXT'!A3255,15),"")</f>
        <v/>
      </c>
      <c r="B3234" s="11" t="str">
        <f>IF('Anterior-TXT'!A3255&lt;&gt;"",RIGHT(LEFT('Anterior-TXT'!A3255,51),34),"")</f>
        <v/>
      </c>
      <c r="C3234" s="12" t="str">
        <f>IF('Anterior-TXT'!A3255&lt;&gt;"",VALUE(RIGHT(LEFT('Anterior-TXT'!A3255,75),23)),"")</f>
        <v/>
      </c>
      <c r="D3234" s="11" t="str">
        <f>IF('Anterior-TXT'!A3255&lt;&gt;"",RIGHT(LEFT('Anterior-TXT'!A3255,77),1),"")</f>
        <v/>
      </c>
      <c r="E3234" s="13" t="str">
        <f>IF('Anterior-TXT'!A3255&lt;&gt;"",IF(MOD(VALUE(LEFT(A3234,1)),2)=1,IF(D3234="D",C3234,-C3234),IF(D3234="C",C3234,-C3234)),"")</f>
        <v/>
      </c>
    </row>
    <row r="3235" spans="1:5" x14ac:dyDescent="0.2">
      <c r="A3235" s="11" t="str">
        <f>IF('Anterior-TXT'!A3256&lt;&gt;"",LEFT('Anterior-TXT'!A3256,15),"")</f>
        <v/>
      </c>
      <c r="B3235" s="11" t="str">
        <f>IF('Anterior-TXT'!A3256&lt;&gt;"",RIGHT(LEFT('Anterior-TXT'!A3256,51),34),"")</f>
        <v/>
      </c>
      <c r="C3235" s="12" t="str">
        <f>IF('Anterior-TXT'!A3256&lt;&gt;"",VALUE(RIGHT(LEFT('Anterior-TXT'!A3256,75),23)),"")</f>
        <v/>
      </c>
      <c r="D3235" s="11" t="str">
        <f>IF('Anterior-TXT'!A3256&lt;&gt;"",RIGHT(LEFT('Anterior-TXT'!A3256,77),1),"")</f>
        <v/>
      </c>
      <c r="E3235" s="13" t="str">
        <f>IF('Anterior-TXT'!A3256&lt;&gt;"",IF(MOD(VALUE(LEFT(A3235,1)),2)=1,IF(D3235="D",C3235,-C3235),IF(D3235="C",C3235,-C3235)),"")</f>
        <v/>
      </c>
    </row>
    <row r="3236" spans="1:5" x14ac:dyDescent="0.2">
      <c r="A3236" s="11" t="str">
        <f>IF('Anterior-TXT'!A3257&lt;&gt;"",LEFT('Anterior-TXT'!A3257,15),"")</f>
        <v/>
      </c>
      <c r="B3236" s="11" t="str">
        <f>IF('Anterior-TXT'!A3257&lt;&gt;"",RIGHT(LEFT('Anterior-TXT'!A3257,51),34),"")</f>
        <v/>
      </c>
      <c r="C3236" s="12" t="str">
        <f>IF('Anterior-TXT'!A3257&lt;&gt;"",VALUE(RIGHT(LEFT('Anterior-TXT'!A3257,75),23)),"")</f>
        <v/>
      </c>
      <c r="D3236" s="11" t="str">
        <f>IF('Anterior-TXT'!A3257&lt;&gt;"",RIGHT(LEFT('Anterior-TXT'!A3257,77),1),"")</f>
        <v/>
      </c>
      <c r="E3236" s="13" t="str">
        <f>IF('Anterior-TXT'!A3257&lt;&gt;"",IF(MOD(VALUE(LEFT(A3236,1)),2)=1,IF(D3236="D",C3236,-C3236),IF(D3236="C",C3236,-C3236)),"")</f>
        <v/>
      </c>
    </row>
    <row r="3237" spans="1:5" x14ac:dyDescent="0.2">
      <c r="A3237" s="11" t="str">
        <f>IF('Anterior-TXT'!A3258&lt;&gt;"",LEFT('Anterior-TXT'!A3258,15),"")</f>
        <v/>
      </c>
      <c r="B3237" s="11" t="str">
        <f>IF('Anterior-TXT'!A3258&lt;&gt;"",RIGHT(LEFT('Anterior-TXT'!A3258,51),34),"")</f>
        <v/>
      </c>
      <c r="C3237" s="12" t="str">
        <f>IF('Anterior-TXT'!A3258&lt;&gt;"",VALUE(RIGHT(LEFT('Anterior-TXT'!A3258,75),23)),"")</f>
        <v/>
      </c>
      <c r="D3237" s="11" t="str">
        <f>IF('Anterior-TXT'!A3258&lt;&gt;"",RIGHT(LEFT('Anterior-TXT'!A3258,77),1),"")</f>
        <v/>
      </c>
      <c r="E3237" s="13" t="str">
        <f>IF('Anterior-TXT'!A3258&lt;&gt;"",IF(MOD(VALUE(LEFT(A3237,1)),2)=1,IF(D3237="D",C3237,-C3237),IF(D3237="C",C3237,-C3237)),"")</f>
        <v/>
      </c>
    </row>
    <row r="3238" spans="1:5" x14ac:dyDescent="0.2">
      <c r="A3238" s="11" t="str">
        <f>IF('Anterior-TXT'!A3259&lt;&gt;"",LEFT('Anterior-TXT'!A3259,15),"")</f>
        <v/>
      </c>
      <c r="B3238" s="11" t="str">
        <f>IF('Anterior-TXT'!A3259&lt;&gt;"",RIGHT(LEFT('Anterior-TXT'!A3259,51),34),"")</f>
        <v/>
      </c>
      <c r="C3238" s="12" t="str">
        <f>IF('Anterior-TXT'!A3259&lt;&gt;"",VALUE(RIGHT(LEFT('Anterior-TXT'!A3259,75),23)),"")</f>
        <v/>
      </c>
      <c r="D3238" s="11" t="str">
        <f>IF('Anterior-TXT'!A3259&lt;&gt;"",RIGHT(LEFT('Anterior-TXT'!A3259,77),1),"")</f>
        <v/>
      </c>
      <c r="E3238" s="13" t="str">
        <f>IF('Anterior-TXT'!A3259&lt;&gt;"",IF(MOD(VALUE(LEFT(A3238,1)),2)=1,IF(D3238="D",C3238,-C3238),IF(D3238="C",C3238,-C3238)),"")</f>
        <v/>
      </c>
    </row>
    <row r="3239" spans="1:5" x14ac:dyDescent="0.2">
      <c r="A3239" s="11" t="str">
        <f>IF('Anterior-TXT'!A3260&lt;&gt;"",LEFT('Anterior-TXT'!A3260,15),"")</f>
        <v/>
      </c>
      <c r="B3239" s="11" t="str">
        <f>IF('Anterior-TXT'!A3260&lt;&gt;"",RIGHT(LEFT('Anterior-TXT'!A3260,51),34),"")</f>
        <v/>
      </c>
      <c r="C3239" s="12" t="str">
        <f>IF('Anterior-TXT'!A3260&lt;&gt;"",VALUE(RIGHT(LEFT('Anterior-TXT'!A3260,75),23)),"")</f>
        <v/>
      </c>
      <c r="D3239" s="11" t="str">
        <f>IF('Anterior-TXT'!A3260&lt;&gt;"",RIGHT(LEFT('Anterior-TXT'!A3260,77),1),"")</f>
        <v/>
      </c>
      <c r="E3239" s="13" t="str">
        <f>IF('Anterior-TXT'!A3260&lt;&gt;"",IF(MOD(VALUE(LEFT(A3239,1)),2)=1,IF(D3239="D",C3239,-C3239),IF(D3239="C",C3239,-C3239)),"")</f>
        <v/>
      </c>
    </row>
    <row r="3240" spans="1:5" x14ac:dyDescent="0.2">
      <c r="A3240" s="11" t="str">
        <f>IF('Anterior-TXT'!A3261&lt;&gt;"",LEFT('Anterior-TXT'!A3261,15),"")</f>
        <v/>
      </c>
      <c r="B3240" s="11" t="str">
        <f>IF('Anterior-TXT'!A3261&lt;&gt;"",RIGHT(LEFT('Anterior-TXT'!A3261,51),34),"")</f>
        <v/>
      </c>
      <c r="C3240" s="12" t="str">
        <f>IF('Anterior-TXT'!A3261&lt;&gt;"",VALUE(RIGHT(LEFT('Anterior-TXT'!A3261,75),23)),"")</f>
        <v/>
      </c>
      <c r="D3240" s="11" t="str">
        <f>IF('Anterior-TXT'!A3261&lt;&gt;"",RIGHT(LEFT('Anterior-TXT'!A3261,77),1),"")</f>
        <v/>
      </c>
      <c r="E3240" s="13" t="str">
        <f>IF('Anterior-TXT'!A3261&lt;&gt;"",IF(MOD(VALUE(LEFT(A3240,1)),2)=1,IF(D3240="D",C3240,-C3240),IF(D3240="C",C3240,-C3240)),"")</f>
        <v/>
      </c>
    </row>
    <row r="3241" spans="1:5" x14ac:dyDescent="0.2">
      <c r="A3241" s="11" t="str">
        <f>IF('Anterior-TXT'!A3262&lt;&gt;"",LEFT('Anterior-TXT'!A3262,15),"")</f>
        <v/>
      </c>
      <c r="B3241" s="11" t="str">
        <f>IF('Anterior-TXT'!A3262&lt;&gt;"",RIGHT(LEFT('Anterior-TXT'!A3262,51),34),"")</f>
        <v/>
      </c>
      <c r="C3241" s="12" t="str">
        <f>IF('Anterior-TXT'!A3262&lt;&gt;"",VALUE(RIGHT(LEFT('Anterior-TXT'!A3262,75),23)),"")</f>
        <v/>
      </c>
      <c r="D3241" s="11" t="str">
        <f>IF('Anterior-TXT'!A3262&lt;&gt;"",RIGHT(LEFT('Anterior-TXT'!A3262,77),1),"")</f>
        <v/>
      </c>
      <c r="E3241" s="13" t="str">
        <f>IF('Anterior-TXT'!A3262&lt;&gt;"",IF(MOD(VALUE(LEFT(A3241,1)),2)=1,IF(D3241="D",C3241,-C3241),IF(D3241="C",C3241,-C3241)),"")</f>
        <v/>
      </c>
    </row>
    <row r="3242" spans="1:5" x14ac:dyDescent="0.2">
      <c r="A3242" s="11" t="str">
        <f>IF('Anterior-TXT'!A3263&lt;&gt;"",LEFT('Anterior-TXT'!A3263,15),"")</f>
        <v/>
      </c>
      <c r="B3242" s="11" t="str">
        <f>IF('Anterior-TXT'!A3263&lt;&gt;"",RIGHT(LEFT('Anterior-TXT'!A3263,51),34),"")</f>
        <v/>
      </c>
      <c r="C3242" s="12" t="str">
        <f>IF('Anterior-TXT'!A3263&lt;&gt;"",VALUE(RIGHT(LEFT('Anterior-TXT'!A3263,75),23)),"")</f>
        <v/>
      </c>
      <c r="D3242" s="11" t="str">
        <f>IF('Anterior-TXT'!A3263&lt;&gt;"",RIGHT(LEFT('Anterior-TXT'!A3263,77),1),"")</f>
        <v/>
      </c>
      <c r="E3242" s="13" t="str">
        <f>IF('Anterior-TXT'!A3263&lt;&gt;"",IF(MOD(VALUE(LEFT(A3242,1)),2)=1,IF(D3242="D",C3242,-C3242),IF(D3242="C",C3242,-C3242)),"")</f>
        <v/>
      </c>
    </row>
    <row r="3243" spans="1:5" x14ac:dyDescent="0.2">
      <c r="A3243" s="11" t="str">
        <f>IF('Anterior-TXT'!A3264&lt;&gt;"",LEFT('Anterior-TXT'!A3264,15),"")</f>
        <v/>
      </c>
      <c r="B3243" s="11" t="str">
        <f>IF('Anterior-TXT'!A3264&lt;&gt;"",RIGHT(LEFT('Anterior-TXT'!A3264,51),34),"")</f>
        <v/>
      </c>
      <c r="C3243" s="12" t="str">
        <f>IF('Anterior-TXT'!A3264&lt;&gt;"",VALUE(RIGHT(LEFT('Anterior-TXT'!A3264,75),23)),"")</f>
        <v/>
      </c>
      <c r="D3243" s="11" t="str">
        <f>IF('Anterior-TXT'!A3264&lt;&gt;"",RIGHT(LEFT('Anterior-TXT'!A3264,77),1),"")</f>
        <v/>
      </c>
      <c r="E3243" s="13" t="str">
        <f>IF('Anterior-TXT'!A3264&lt;&gt;"",IF(MOD(VALUE(LEFT(A3243,1)),2)=1,IF(D3243="D",C3243,-C3243),IF(D3243="C",C3243,-C3243)),"")</f>
        <v/>
      </c>
    </row>
    <row r="3244" spans="1:5" x14ac:dyDescent="0.2">
      <c r="A3244" s="11" t="str">
        <f>IF('Anterior-TXT'!A3265&lt;&gt;"",LEFT('Anterior-TXT'!A3265,15),"")</f>
        <v/>
      </c>
      <c r="B3244" s="11" t="str">
        <f>IF('Anterior-TXT'!A3265&lt;&gt;"",RIGHT(LEFT('Anterior-TXT'!A3265,51),34),"")</f>
        <v/>
      </c>
      <c r="C3244" s="12" t="str">
        <f>IF('Anterior-TXT'!A3265&lt;&gt;"",VALUE(RIGHT(LEFT('Anterior-TXT'!A3265,75),23)),"")</f>
        <v/>
      </c>
      <c r="D3244" s="11" t="str">
        <f>IF('Anterior-TXT'!A3265&lt;&gt;"",RIGHT(LEFT('Anterior-TXT'!A3265,77),1),"")</f>
        <v/>
      </c>
      <c r="E3244" s="13" t="str">
        <f>IF('Anterior-TXT'!A3265&lt;&gt;"",IF(MOD(VALUE(LEFT(A3244,1)),2)=1,IF(D3244="D",C3244,-C3244),IF(D3244="C",C3244,-C3244)),"")</f>
        <v/>
      </c>
    </row>
    <row r="3245" spans="1:5" x14ac:dyDescent="0.2">
      <c r="A3245" s="11" t="str">
        <f>IF('Anterior-TXT'!A3266&lt;&gt;"",LEFT('Anterior-TXT'!A3266,15),"")</f>
        <v/>
      </c>
      <c r="B3245" s="11" t="str">
        <f>IF('Anterior-TXT'!A3266&lt;&gt;"",RIGHT(LEFT('Anterior-TXT'!A3266,51),34),"")</f>
        <v/>
      </c>
      <c r="C3245" s="12" t="str">
        <f>IF('Anterior-TXT'!A3266&lt;&gt;"",VALUE(RIGHT(LEFT('Anterior-TXT'!A3266,75),23)),"")</f>
        <v/>
      </c>
      <c r="D3245" s="11" t="str">
        <f>IF('Anterior-TXT'!A3266&lt;&gt;"",RIGHT(LEFT('Anterior-TXT'!A3266,77),1),"")</f>
        <v/>
      </c>
      <c r="E3245" s="13" t="str">
        <f>IF('Anterior-TXT'!A3266&lt;&gt;"",IF(MOD(VALUE(LEFT(A3245,1)),2)=1,IF(D3245="D",C3245,-C3245),IF(D3245="C",C3245,-C3245)),"")</f>
        <v/>
      </c>
    </row>
    <row r="3246" spans="1:5" x14ac:dyDescent="0.2">
      <c r="A3246" s="11" t="str">
        <f>IF('Anterior-TXT'!A3267&lt;&gt;"",LEFT('Anterior-TXT'!A3267,15),"")</f>
        <v/>
      </c>
      <c r="B3246" s="11" t="str">
        <f>IF('Anterior-TXT'!A3267&lt;&gt;"",RIGHT(LEFT('Anterior-TXT'!A3267,51),34),"")</f>
        <v/>
      </c>
      <c r="C3246" s="12" t="str">
        <f>IF('Anterior-TXT'!A3267&lt;&gt;"",VALUE(RIGHT(LEFT('Anterior-TXT'!A3267,75),23)),"")</f>
        <v/>
      </c>
      <c r="D3246" s="11" t="str">
        <f>IF('Anterior-TXT'!A3267&lt;&gt;"",RIGHT(LEFT('Anterior-TXT'!A3267,77),1),"")</f>
        <v/>
      </c>
      <c r="E3246" s="13" t="str">
        <f>IF('Anterior-TXT'!A3267&lt;&gt;"",IF(MOD(VALUE(LEFT(A3246,1)),2)=1,IF(D3246="D",C3246,-C3246),IF(D3246="C",C3246,-C3246)),"")</f>
        <v/>
      </c>
    </row>
    <row r="3247" spans="1:5" x14ac:dyDescent="0.2">
      <c r="A3247" s="11" t="str">
        <f>IF('Anterior-TXT'!A3268&lt;&gt;"",LEFT('Anterior-TXT'!A3268,15),"")</f>
        <v/>
      </c>
      <c r="B3247" s="11" t="str">
        <f>IF('Anterior-TXT'!A3268&lt;&gt;"",RIGHT(LEFT('Anterior-TXT'!A3268,51),34),"")</f>
        <v/>
      </c>
      <c r="C3247" s="12" t="str">
        <f>IF('Anterior-TXT'!A3268&lt;&gt;"",VALUE(RIGHT(LEFT('Anterior-TXT'!A3268,75),23)),"")</f>
        <v/>
      </c>
      <c r="D3247" s="11" t="str">
        <f>IF('Anterior-TXT'!A3268&lt;&gt;"",RIGHT(LEFT('Anterior-TXT'!A3268,77),1),"")</f>
        <v/>
      </c>
      <c r="E3247" s="13" t="str">
        <f>IF('Anterior-TXT'!A3268&lt;&gt;"",IF(MOD(VALUE(LEFT(A3247,1)),2)=1,IF(D3247="D",C3247,-C3247),IF(D3247="C",C3247,-C3247)),"")</f>
        <v/>
      </c>
    </row>
    <row r="3248" spans="1:5" x14ac:dyDescent="0.2">
      <c r="A3248" s="11" t="str">
        <f>IF('Anterior-TXT'!A3269&lt;&gt;"",LEFT('Anterior-TXT'!A3269,15),"")</f>
        <v/>
      </c>
      <c r="B3248" s="11" t="str">
        <f>IF('Anterior-TXT'!A3269&lt;&gt;"",RIGHT(LEFT('Anterior-TXT'!A3269,51),34),"")</f>
        <v/>
      </c>
      <c r="C3248" s="12" t="str">
        <f>IF('Anterior-TXT'!A3269&lt;&gt;"",VALUE(RIGHT(LEFT('Anterior-TXT'!A3269,75),23)),"")</f>
        <v/>
      </c>
      <c r="D3248" s="11" t="str">
        <f>IF('Anterior-TXT'!A3269&lt;&gt;"",RIGHT(LEFT('Anterior-TXT'!A3269,77),1),"")</f>
        <v/>
      </c>
      <c r="E3248" s="13" t="str">
        <f>IF('Anterior-TXT'!A3269&lt;&gt;"",IF(MOD(VALUE(LEFT(A3248,1)),2)=1,IF(D3248="D",C3248,-C3248),IF(D3248="C",C3248,-C3248)),"")</f>
        <v/>
      </c>
    </row>
    <row r="3249" spans="1:5" x14ac:dyDescent="0.2">
      <c r="A3249" s="11" t="str">
        <f>IF('Anterior-TXT'!A3270&lt;&gt;"",LEFT('Anterior-TXT'!A3270,15),"")</f>
        <v/>
      </c>
      <c r="B3249" s="11" t="str">
        <f>IF('Anterior-TXT'!A3270&lt;&gt;"",RIGHT(LEFT('Anterior-TXT'!A3270,51),34),"")</f>
        <v/>
      </c>
      <c r="C3249" s="12" t="str">
        <f>IF('Anterior-TXT'!A3270&lt;&gt;"",VALUE(RIGHT(LEFT('Anterior-TXT'!A3270,75),23)),"")</f>
        <v/>
      </c>
      <c r="D3249" s="11" t="str">
        <f>IF('Anterior-TXT'!A3270&lt;&gt;"",RIGHT(LEFT('Anterior-TXT'!A3270,77),1),"")</f>
        <v/>
      </c>
      <c r="E3249" s="13" t="str">
        <f>IF('Anterior-TXT'!A3270&lt;&gt;"",IF(MOD(VALUE(LEFT(A3249,1)),2)=1,IF(D3249="D",C3249,-C3249),IF(D3249="C",C3249,-C3249)),"")</f>
        <v/>
      </c>
    </row>
    <row r="3250" spans="1:5" x14ac:dyDescent="0.2">
      <c r="A3250" s="11" t="str">
        <f>IF('Anterior-TXT'!A3271&lt;&gt;"",LEFT('Anterior-TXT'!A3271,15),"")</f>
        <v/>
      </c>
      <c r="B3250" s="11" t="str">
        <f>IF('Anterior-TXT'!A3271&lt;&gt;"",RIGHT(LEFT('Anterior-TXT'!A3271,51),34),"")</f>
        <v/>
      </c>
      <c r="C3250" s="12" t="str">
        <f>IF('Anterior-TXT'!A3271&lt;&gt;"",VALUE(RIGHT(LEFT('Anterior-TXT'!A3271,75),23)),"")</f>
        <v/>
      </c>
      <c r="D3250" s="11" t="str">
        <f>IF('Anterior-TXT'!A3271&lt;&gt;"",RIGHT(LEFT('Anterior-TXT'!A3271,77),1),"")</f>
        <v/>
      </c>
      <c r="E3250" s="13" t="str">
        <f>IF('Anterior-TXT'!A3271&lt;&gt;"",IF(MOD(VALUE(LEFT(A3250,1)),2)=1,IF(D3250="D",C3250,-C3250),IF(D3250="C",C3250,-C3250)),"")</f>
        <v/>
      </c>
    </row>
    <row r="3251" spans="1:5" x14ac:dyDescent="0.2">
      <c r="A3251" s="11" t="str">
        <f>IF('Anterior-TXT'!A3272&lt;&gt;"",LEFT('Anterior-TXT'!A3272,15),"")</f>
        <v/>
      </c>
      <c r="B3251" s="11" t="str">
        <f>IF('Anterior-TXT'!A3272&lt;&gt;"",RIGHT(LEFT('Anterior-TXT'!A3272,51),34),"")</f>
        <v/>
      </c>
      <c r="C3251" s="12" t="str">
        <f>IF('Anterior-TXT'!A3272&lt;&gt;"",VALUE(RIGHT(LEFT('Anterior-TXT'!A3272,75),23)),"")</f>
        <v/>
      </c>
      <c r="D3251" s="11" t="str">
        <f>IF('Anterior-TXT'!A3272&lt;&gt;"",RIGHT(LEFT('Anterior-TXT'!A3272,77),1),"")</f>
        <v/>
      </c>
      <c r="E3251" s="13" t="str">
        <f>IF('Anterior-TXT'!A3272&lt;&gt;"",IF(MOD(VALUE(LEFT(A3251,1)),2)=1,IF(D3251="D",C3251,-C3251),IF(D3251="C",C3251,-C3251)),"")</f>
        <v/>
      </c>
    </row>
    <row r="3252" spans="1:5" x14ac:dyDescent="0.2">
      <c r="A3252" s="11" t="str">
        <f>IF('Anterior-TXT'!A3273&lt;&gt;"",LEFT('Anterior-TXT'!A3273,15),"")</f>
        <v/>
      </c>
      <c r="B3252" s="11" t="str">
        <f>IF('Anterior-TXT'!A3273&lt;&gt;"",RIGHT(LEFT('Anterior-TXT'!A3273,51),34),"")</f>
        <v/>
      </c>
      <c r="C3252" s="12" t="str">
        <f>IF('Anterior-TXT'!A3273&lt;&gt;"",VALUE(RIGHT(LEFT('Anterior-TXT'!A3273,75),23)),"")</f>
        <v/>
      </c>
      <c r="D3252" s="11" t="str">
        <f>IF('Anterior-TXT'!A3273&lt;&gt;"",RIGHT(LEFT('Anterior-TXT'!A3273,77),1),"")</f>
        <v/>
      </c>
      <c r="E3252" s="13" t="str">
        <f>IF('Anterior-TXT'!A3273&lt;&gt;"",IF(MOD(VALUE(LEFT(A3252,1)),2)=1,IF(D3252="D",C3252,-C3252),IF(D3252="C",C3252,-C3252)),"")</f>
        <v/>
      </c>
    </row>
    <row r="3253" spans="1:5" x14ac:dyDescent="0.2">
      <c r="A3253" s="11" t="str">
        <f>IF('Anterior-TXT'!A3274&lt;&gt;"",LEFT('Anterior-TXT'!A3274,15),"")</f>
        <v/>
      </c>
      <c r="B3253" s="11" t="str">
        <f>IF('Anterior-TXT'!A3274&lt;&gt;"",RIGHT(LEFT('Anterior-TXT'!A3274,51),34),"")</f>
        <v/>
      </c>
      <c r="C3253" s="12" t="str">
        <f>IF('Anterior-TXT'!A3274&lt;&gt;"",VALUE(RIGHT(LEFT('Anterior-TXT'!A3274,75),23)),"")</f>
        <v/>
      </c>
      <c r="D3253" s="11" t="str">
        <f>IF('Anterior-TXT'!A3274&lt;&gt;"",RIGHT(LEFT('Anterior-TXT'!A3274,77),1),"")</f>
        <v/>
      </c>
      <c r="E3253" s="13" t="str">
        <f>IF('Anterior-TXT'!A3274&lt;&gt;"",IF(MOD(VALUE(LEFT(A3253,1)),2)=1,IF(D3253="D",C3253,-C3253),IF(D3253="C",C3253,-C3253)),"")</f>
        <v/>
      </c>
    </row>
    <row r="3254" spans="1:5" x14ac:dyDescent="0.2">
      <c r="A3254" s="11" t="str">
        <f>IF('Anterior-TXT'!A3275&lt;&gt;"",LEFT('Anterior-TXT'!A3275,15),"")</f>
        <v/>
      </c>
      <c r="B3254" s="11" t="str">
        <f>IF('Anterior-TXT'!A3275&lt;&gt;"",RIGHT(LEFT('Anterior-TXT'!A3275,51),34),"")</f>
        <v/>
      </c>
      <c r="C3254" s="12" t="str">
        <f>IF('Anterior-TXT'!A3275&lt;&gt;"",VALUE(RIGHT(LEFT('Anterior-TXT'!A3275,75),23)),"")</f>
        <v/>
      </c>
      <c r="D3254" s="11" t="str">
        <f>IF('Anterior-TXT'!A3275&lt;&gt;"",RIGHT(LEFT('Anterior-TXT'!A3275,77),1),"")</f>
        <v/>
      </c>
      <c r="E3254" s="13" t="str">
        <f>IF('Anterior-TXT'!A3275&lt;&gt;"",IF(MOD(VALUE(LEFT(A3254,1)),2)=1,IF(D3254="D",C3254,-C3254),IF(D3254="C",C3254,-C3254)),"")</f>
        <v/>
      </c>
    </row>
    <row r="3255" spans="1:5" x14ac:dyDescent="0.2">
      <c r="A3255" s="11" t="str">
        <f>IF('Anterior-TXT'!A3276&lt;&gt;"",LEFT('Anterior-TXT'!A3276,15),"")</f>
        <v/>
      </c>
      <c r="B3255" s="11" t="str">
        <f>IF('Anterior-TXT'!A3276&lt;&gt;"",RIGHT(LEFT('Anterior-TXT'!A3276,51),34),"")</f>
        <v/>
      </c>
      <c r="C3255" s="12" t="str">
        <f>IF('Anterior-TXT'!A3276&lt;&gt;"",VALUE(RIGHT(LEFT('Anterior-TXT'!A3276,75),23)),"")</f>
        <v/>
      </c>
      <c r="D3255" s="11" t="str">
        <f>IF('Anterior-TXT'!A3276&lt;&gt;"",RIGHT(LEFT('Anterior-TXT'!A3276,77),1),"")</f>
        <v/>
      </c>
      <c r="E3255" s="13" t="str">
        <f>IF('Anterior-TXT'!A3276&lt;&gt;"",IF(MOD(VALUE(LEFT(A3255,1)),2)=1,IF(D3255="D",C3255,-C3255),IF(D3255="C",C3255,-C3255)),"")</f>
        <v/>
      </c>
    </row>
    <row r="3256" spans="1:5" x14ac:dyDescent="0.2">
      <c r="A3256" s="11" t="str">
        <f>IF('Anterior-TXT'!A3277&lt;&gt;"",LEFT('Anterior-TXT'!A3277,15),"")</f>
        <v/>
      </c>
      <c r="B3256" s="11" t="str">
        <f>IF('Anterior-TXT'!A3277&lt;&gt;"",RIGHT(LEFT('Anterior-TXT'!A3277,51),34),"")</f>
        <v/>
      </c>
      <c r="C3256" s="12" t="str">
        <f>IF('Anterior-TXT'!A3277&lt;&gt;"",VALUE(RIGHT(LEFT('Anterior-TXT'!A3277,75),23)),"")</f>
        <v/>
      </c>
      <c r="D3256" s="11" t="str">
        <f>IF('Anterior-TXT'!A3277&lt;&gt;"",RIGHT(LEFT('Anterior-TXT'!A3277,77),1),"")</f>
        <v/>
      </c>
      <c r="E3256" s="13" t="str">
        <f>IF('Anterior-TXT'!A3277&lt;&gt;"",IF(MOD(VALUE(LEFT(A3256,1)),2)=1,IF(D3256="D",C3256,-C3256),IF(D3256="C",C3256,-C3256)),"")</f>
        <v/>
      </c>
    </row>
    <row r="3257" spans="1:5" x14ac:dyDescent="0.2">
      <c r="A3257" s="11" t="str">
        <f>IF('Anterior-TXT'!A3278&lt;&gt;"",LEFT('Anterior-TXT'!A3278,15),"")</f>
        <v/>
      </c>
      <c r="B3257" s="11" t="str">
        <f>IF('Anterior-TXT'!A3278&lt;&gt;"",RIGHT(LEFT('Anterior-TXT'!A3278,51),34),"")</f>
        <v/>
      </c>
      <c r="C3257" s="12" t="str">
        <f>IF('Anterior-TXT'!A3278&lt;&gt;"",VALUE(RIGHT(LEFT('Anterior-TXT'!A3278,75),23)),"")</f>
        <v/>
      </c>
      <c r="D3257" s="11" t="str">
        <f>IF('Anterior-TXT'!A3278&lt;&gt;"",RIGHT(LEFT('Anterior-TXT'!A3278,77),1),"")</f>
        <v/>
      </c>
      <c r="E3257" s="13" t="str">
        <f>IF('Anterior-TXT'!A3278&lt;&gt;"",IF(MOD(VALUE(LEFT(A3257,1)),2)=1,IF(D3257="D",C3257,-C3257),IF(D3257="C",C3257,-C3257)),"")</f>
        <v/>
      </c>
    </row>
    <row r="3258" spans="1:5" x14ac:dyDescent="0.2">
      <c r="A3258" s="11" t="str">
        <f>IF('Anterior-TXT'!A3279&lt;&gt;"",LEFT('Anterior-TXT'!A3279,15),"")</f>
        <v/>
      </c>
      <c r="B3258" s="11" t="str">
        <f>IF('Anterior-TXT'!A3279&lt;&gt;"",RIGHT(LEFT('Anterior-TXT'!A3279,51),34),"")</f>
        <v/>
      </c>
      <c r="C3258" s="12" t="str">
        <f>IF('Anterior-TXT'!A3279&lt;&gt;"",VALUE(RIGHT(LEFT('Anterior-TXT'!A3279,75),23)),"")</f>
        <v/>
      </c>
      <c r="D3258" s="11" t="str">
        <f>IF('Anterior-TXT'!A3279&lt;&gt;"",RIGHT(LEFT('Anterior-TXT'!A3279,77),1),"")</f>
        <v/>
      </c>
      <c r="E3258" s="13" t="str">
        <f>IF('Anterior-TXT'!A3279&lt;&gt;"",IF(MOD(VALUE(LEFT(A3258,1)),2)=1,IF(D3258="D",C3258,-C3258),IF(D3258="C",C3258,-C3258)),"")</f>
        <v/>
      </c>
    </row>
    <row r="3259" spans="1:5" x14ac:dyDescent="0.2">
      <c r="A3259" s="11" t="str">
        <f>IF('Anterior-TXT'!A3280&lt;&gt;"",LEFT('Anterior-TXT'!A3280,15),"")</f>
        <v/>
      </c>
      <c r="B3259" s="11" t="str">
        <f>IF('Anterior-TXT'!A3280&lt;&gt;"",RIGHT(LEFT('Anterior-TXT'!A3280,51),34),"")</f>
        <v/>
      </c>
      <c r="C3259" s="12" t="str">
        <f>IF('Anterior-TXT'!A3280&lt;&gt;"",VALUE(RIGHT(LEFT('Anterior-TXT'!A3280,75),23)),"")</f>
        <v/>
      </c>
      <c r="D3259" s="11" t="str">
        <f>IF('Anterior-TXT'!A3280&lt;&gt;"",RIGHT(LEFT('Anterior-TXT'!A3280,77),1),"")</f>
        <v/>
      </c>
      <c r="E3259" s="13" t="str">
        <f>IF('Anterior-TXT'!A3280&lt;&gt;"",IF(MOD(VALUE(LEFT(A3259,1)),2)=1,IF(D3259="D",C3259,-C3259),IF(D3259="C",C3259,-C3259)),"")</f>
        <v/>
      </c>
    </row>
    <row r="3260" spans="1:5" x14ac:dyDescent="0.2">
      <c r="A3260" s="11" t="str">
        <f>IF('Anterior-TXT'!A3281&lt;&gt;"",LEFT('Anterior-TXT'!A3281,15),"")</f>
        <v/>
      </c>
      <c r="B3260" s="11" t="str">
        <f>IF('Anterior-TXT'!A3281&lt;&gt;"",RIGHT(LEFT('Anterior-TXT'!A3281,51),34),"")</f>
        <v/>
      </c>
      <c r="C3260" s="12" t="str">
        <f>IF('Anterior-TXT'!A3281&lt;&gt;"",VALUE(RIGHT(LEFT('Anterior-TXT'!A3281,75),23)),"")</f>
        <v/>
      </c>
      <c r="D3260" s="11" t="str">
        <f>IF('Anterior-TXT'!A3281&lt;&gt;"",RIGHT(LEFT('Anterior-TXT'!A3281,77),1),"")</f>
        <v/>
      </c>
      <c r="E3260" s="13" t="str">
        <f>IF('Anterior-TXT'!A3281&lt;&gt;"",IF(MOD(VALUE(LEFT(A3260,1)),2)=1,IF(D3260="D",C3260,-C3260),IF(D3260="C",C3260,-C3260)),"")</f>
        <v/>
      </c>
    </row>
    <row r="3261" spans="1:5" x14ac:dyDescent="0.2">
      <c r="A3261" s="11" t="str">
        <f>IF('Anterior-TXT'!A3282&lt;&gt;"",LEFT('Anterior-TXT'!A3282,15),"")</f>
        <v/>
      </c>
      <c r="B3261" s="11" t="str">
        <f>IF('Anterior-TXT'!A3282&lt;&gt;"",RIGHT(LEFT('Anterior-TXT'!A3282,51),34),"")</f>
        <v/>
      </c>
      <c r="C3261" s="12" t="str">
        <f>IF('Anterior-TXT'!A3282&lt;&gt;"",VALUE(RIGHT(LEFT('Anterior-TXT'!A3282,75),23)),"")</f>
        <v/>
      </c>
      <c r="D3261" s="11" t="str">
        <f>IF('Anterior-TXT'!A3282&lt;&gt;"",RIGHT(LEFT('Anterior-TXT'!A3282,77),1),"")</f>
        <v/>
      </c>
      <c r="E3261" s="13" t="str">
        <f>IF('Anterior-TXT'!A3282&lt;&gt;"",IF(MOD(VALUE(LEFT(A3261,1)),2)=1,IF(D3261="D",C3261,-C3261),IF(D3261="C",C3261,-C3261)),"")</f>
        <v/>
      </c>
    </row>
    <row r="3262" spans="1:5" x14ac:dyDescent="0.2">
      <c r="A3262" s="11" t="str">
        <f>IF('Anterior-TXT'!A3283&lt;&gt;"",LEFT('Anterior-TXT'!A3283,15),"")</f>
        <v/>
      </c>
      <c r="B3262" s="11" t="str">
        <f>IF('Anterior-TXT'!A3283&lt;&gt;"",RIGHT(LEFT('Anterior-TXT'!A3283,51),34),"")</f>
        <v/>
      </c>
      <c r="C3262" s="12" t="str">
        <f>IF('Anterior-TXT'!A3283&lt;&gt;"",VALUE(RIGHT(LEFT('Anterior-TXT'!A3283,75),23)),"")</f>
        <v/>
      </c>
      <c r="D3262" s="11" t="str">
        <f>IF('Anterior-TXT'!A3283&lt;&gt;"",RIGHT(LEFT('Anterior-TXT'!A3283,77),1),"")</f>
        <v/>
      </c>
      <c r="E3262" s="13" t="str">
        <f>IF('Anterior-TXT'!A3283&lt;&gt;"",IF(MOD(VALUE(LEFT(A3262,1)),2)=1,IF(D3262="D",C3262,-C3262),IF(D3262="C",C3262,-C3262)),"")</f>
        <v/>
      </c>
    </row>
    <row r="3263" spans="1:5" x14ac:dyDescent="0.2">
      <c r="A3263" s="11" t="str">
        <f>IF('Anterior-TXT'!A3284&lt;&gt;"",LEFT('Anterior-TXT'!A3284,15),"")</f>
        <v/>
      </c>
      <c r="B3263" s="11" t="str">
        <f>IF('Anterior-TXT'!A3284&lt;&gt;"",RIGHT(LEFT('Anterior-TXT'!A3284,51),34),"")</f>
        <v/>
      </c>
      <c r="C3263" s="12" t="str">
        <f>IF('Anterior-TXT'!A3284&lt;&gt;"",VALUE(RIGHT(LEFT('Anterior-TXT'!A3284,75),23)),"")</f>
        <v/>
      </c>
      <c r="D3263" s="11" t="str">
        <f>IF('Anterior-TXT'!A3284&lt;&gt;"",RIGHT(LEFT('Anterior-TXT'!A3284,77),1),"")</f>
        <v/>
      </c>
      <c r="E3263" s="13" t="str">
        <f>IF('Anterior-TXT'!A3284&lt;&gt;"",IF(MOD(VALUE(LEFT(A3263,1)),2)=1,IF(D3263="D",C3263,-C3263),IF(D3263="C",C3263,-C3263)),"")</f>
        <v/>
      </c>
    </row>
    <row r="3264" spans="1:5" x14ac:dyDescent="0.2">
      <c r="A3264" s="11" t="str">
        <f>IF('Anterior-TXT'!A3285&lt;&gt;"",LEFT('Anterior-TXT'!A3285,15),"")</f>
        <v/>
      </c>
      <c r="B3264" s="11" t="str">
        <f>IF('Anterior-TXT'!A3285&lt;&gt;"",RIGHT(LEFT('Anterior-TXT'!A3285,51),34),"")</f>
        <v/>
      </c>
      <c r="C3264" s="12" t="str">
        <f>IF('Anterior-TXT'!A3285&lt;&gt;"",VALUE(RIGHT(LEFT('Anterior-TXT'!A3285,75),23)),"")</f>
        <v/>
      </c>
      <c r="D3264" s="11" t="str">
        <f>IF('Anterior-TXT'!A3285&lt;&gt;"",RIGHT(LEFT('Anterior-TXT'!A3285,77),1),"")</f>
        <v/>
      </c>
      <c r="E3264" s="13" t="str">
        <f>IF('Anterior-TXT'!A3285&lt;&gt;"",IF(MOD(VALUE(LEFT(A3264,1)),2)=1,IF(D3264="D",C3264,-C3264),IF(D3264="C",C3264,-C3264)),"")</f>
        <v/>
      </c>
    </row>
    <row r="3265" spans="1:5" x14ac:dyDescent="0.2">
      <c r="A3265" s="11" t="str">
        <f>IF('Anterior-TXT'!A3286&lt;&gt;"",LEFT('Anterior-TXT'!A3286,15),"")</f>
        <v/>
      </c>
      <c r="B3265" s="11" t="str">
        <f>IF('Anterior-TXT'!A3286&lt;&gt;"",RIGHT(LEFT('Anterior-TXT'!A3286,51),34),"")</f>
        <v/>
      </c>
      <c r="C3265" s="12" t="str">
        <f>IF('Anterior-TXT'!A3286&lt;&gt;"",VALUE(RIGHT(LEFT('Anterior-TXT'!A3286,75),23)),"")</f>
        <v/>
      </c>
      <c r="D3265" s="11" t="str">
        <f>IF('Anterior-TXT'!A3286&lt;&gt;"",RIGHT(LEFT('Anterior-TXT'!A3286,77),1),"")</f>
        <v/>
      </c>
      <c r="E3265" s="13" t="str">
        <f>IF('Anterior-TXT'!A3286&lt;&gt;"",IF(MOD(VALUE(LEFT(A3265,1)),2)=1,IF(D3265="D",C3265,-C3265),IF(D3265="C",C3265,-C3265)),"")</f>
        <v/>
      </c>
    </row>
    <row r="3266" spans="1:5" x14ac:dyDescent="0.2">
      <c r="A3266" s="11" t="str">
        <f>IF('Anterior-TXT'!A3287&lt;&gt;"",LEFT('Anterior-TXT'!A3287,15),"")</f>
        <v/>
      </c>
      <c r="B3266" s="11" t="str">
        <f>IF('Anterior-TXT'!A3287&lt;&gt;"",RIGHT(LEFT('Anterior-TXT'!A3287,51),34),"")</f>
        <v/>
      </c>
      <c r="C3266" s="12" t="str">
        <f>IF('Anterior-TXT'!A3287&lt;&gt;"",VALUE(RIGHT(LEFT('Anterior-TXT'!A3287,75),23)),"")</f>
        <v/>
      </c>
      <c r="D3266" s="11" t="str">
        <f>IF('Anterior-TXT'!A3287&lt;&gt;"",RIGHT(LEFT('Anterior-TXT'!A3287,77),1),"")</f>
        <v/>
      </c>
      <c r="E3266" s="13" t="str">
        <f>IF('Anterior-TXT'!A3287&lt;&gt;"",IF(MOD(VALUE(LEFT(A3266,1)),2)=1,IF(D3266="D",C3266,-C3266),IF(D3266="C",C3266,-C3266)),"")</f>
        <v/>
      </c>
    </row>
    <row r="3267" spans="1:5" x14ac:dyDescent="0.2">
      <c r="A3267" s="11" t="str">
        <f>IF('Anterior-TXT'!A3288&lt;&gt;"",LEFT('Anterior-TXT'!A3288,15),"")</f>
        <v/>
      </c>
      <c r="B3267" s="11" t="str">
        <f>IF('Anterior-TXT'!A3288&lt;&gt;"",RIGHT(LEFT('Anterior-TXT'!A3288,51),34),"")</f>
        <v/>
      </c>
      <c r="C3267" s="12" t="str">
        <f>IF('Anterior-TXT'!A3288&lt;&gt;"",VALUE(RIGHT(LEFT('Anterior-TXT'!A3288,75),23)),"")</f>
        <v/>
      </c>
      <c r="D3267" s="11" t="str">
        <f>IF('Anterior-TXT'!A3288&lt;&gt;"",RIGHT(LEFT('Anterior-TXT'!A3288,77),1),"")</f>
        <v/>
      </c>
      <c r="E3267" s="13" t="str">
        <f>IF('Anterior-TXT'!A3288&lt;&gt;"",IF(MOD(VALUE(LEFT(A3267,1)),2)=1,IF(D3267="D",C3267,-C3267),IF(D3267="C",C3267,-C3267)),"")</f>
        <v/>
      </c>
    </row>
    <row r="3268" spans="1:5" x14ac:dyDescent="0.2">
      <c r="A3268" s="11" t="str">
        <f>IF('Anterior-TXT'!A3289&lt;&gt;"",LEFT('Anterior-TXT'!A3289,15),"")</f>
        <v/>
      </c>
      <c r="B3268" s="11" t="str">
        <f>IF('Anterior-TXT'!A3289&lt;&gt;"",RIGHT(LEFT('Anterior-TXT'!A3289,51),34),"")</f>
        <v/>
      </c>
      <c r="C3268" s="12" t="str">
        <f>IF('Anterior-TXT'!A3289&lt;&gt;"",VALUE(RIGHT(LEFT('Anterior-TXT'!A3289,75),23)),"")</f>
        <v/>
      </c>
      <c r="D3268" s="11" t="str">
        <f>IF('Anterior-TXT'!A3289&lt;&gt;"",RIGHT(LEFT('Anterior-TXT'!A3289,77),1),"")</f>
        <v/>
      </c>
      <c r="E3268" s="13" t="str">
        <f>IF('Anterior-TXT'!A3289&lt;&gt;"",IF(MOD(VALUE(LEFT(A3268,1)),2)=1,IF(D3268="D",C3268,-C3268),IF(D3268="C",C3268,-C3268)),"")</f>
        <v/>
      </c>
    </row>
    <row r="3269" spans="1:5" x14ac:dyDescent="0.2">
      <c r="A3269" s="11" t="str">
        <f>IF('Anterior-TXT'!A3290&lt;&gt;"",LEFT('Anterior-TXT'!A3290,15),"")</f>
        <v/>
      </c>
      <c r="B3269" s="11" t="str">
        <f>IF('Anterior-TXT'!A3290&lt;&gt;"",RIGHT(LEFT('Anterior-TXT'!A3290,51),34),"")</f>
        <v/>
      </c>
      <c r="C3269" s="12" t="str">
        <f>IF('Anterior-TXT'!A3290&lt;&gt;"",VALUE(RIGHT(LEFT('Anterior-TXT'!A3290,75),23)),"")</f>
        <v/>
      </c>
      <c r="D3269" s="11" t="str">
        <f>IF('Anterior-TXT'!A3290&lt;&gt;"",RIGHT(LEFT('Anterior-TXT'!A3290,77),1),"")</f>
        <v/>
      </c>
      <c r="E3269" s="13" t="str">
        <f>IF('Anterior-TXT'!A3290&lt;&gt;"",IF(MOD(VALUE(LEFT(A3269,1)),2)=1,IF(D3269="D",C3269,-C3269),IF(D3269="C",C3269,-C3269)),"")</f>
        <v/>
      </c>
    </row>
    <row r="3270" spans="1:5" x14ac:dyDescent="0.2">
      <c r="A3270" s="11" t="str">
        <f>IF('Anterior-TXT'!A3291&lt;&gt;"",LEFT('Anterior-TXT'!A3291,15),"")</f>
        <v/>
      </c>
      <c r="B3270" s="11" t="str">
        <f>IF('Anterior-TXT'!A3291&lt;&gt;"",RIGHT(LEFT('Anterior-TXT'!A3291,51),34),"")</f>
        <v/>
      </c>
      <c r="C3270" s="12" t="str">
        <f>IF('Anterior-TXT'!A3291&lt;&gt;"",VALUE(RIGHT(LEFT('Anterior-TXT'!A3291,75),23)),"")</f>
        <v/>
      </c>
      <c r="D3270" s="11" t="str">
        <f>IF('Anterior-TXT'!A3291&lt;&gt;"",RIGHT(LEFT('Anterior-TXT'!A3291,77),1),"")</f>
        <v/>
      </c>
      <c r="E3270" s="13" t="str">
        <f>IF('Anterior-TXT'!A3291&lt;&gt;"",IF(MOD(VALUE(LEFT(A3270,1)),2)=1,IF(D3270="D",C3270,-C3270),IF(D3270="C",C3270,-C3270)),"")</f>
        <v/>
      </c>
    </row>
    <row r="3271" spans="1:5" x14ac:dyDescent="0.2">
      <c r="A3271" s="11" t="str">
        <f>IF('Anterior-TXT'!A3292&lt;&gt;"",LEFT('Anterior-TXT'!A3292,15),"")</f>
        <v/>
      </c>
      <c r="B3271" s="11" t="str">
        <f>IF('Anterior-TXT'!A3292&lt;&gt;"",RIGHT(LEFT('Anterior-TXT'!A3292,51),34),"")</f>
        <v/>
      </c>
      <c r="C3271" s="12" t="str">
        <f>IF('Anterior-TXT'!A3292&lt;&gt;"",VALUE(RIGHT(LEFT('Anterior-TXT'!A3292,75),23)),"")</f>
        <v/>
      </c>
      <c r="D3271" s="11" t="str">
        <f>IF('Anterior-TXT'!A3292&lt;&gt;"",RIGHT(LEFT('Anterior-TXT'!A3292,77),1),"")</f>
        <v/>
      </c>
      <c r="E3271" s="13" t="str">
        <f>IF('Anterior-TXT'!A3292&lt;&gt;"",IF(MOD(VALUE(LEFT(A3271,1)),2)=1,IF(D3271="D",C3271,-C3271),IF(D3271="C",C3271,-C3271)),"")</f>
        <v/>
      </c>
    </row>
    <row r="3272" spans="1:5" x14ac:dyDescent="0.2">
      <c r="A3272" s="11" t="str">
        <f>IF('Anterior-TXT'!A3293&lt;&gt;"",LEFT('Anterior-TXT'!A3293,15),"")</f>
        <v/>
      </c>
      <c r="B3272" s="11" t="str">
        <f>IF('Anterior-TXT'!A3293&lt;&gt;"",RIGHT(LEFT('Anterior-TXT'!A3293,51),34),"")</f>
        <v/>
      </c>
      <c r="C3272" s="12" t="str">
        <f>IF('Anterior-TXT'!A3293&lt;&gt;"",VALUE(RIGHT(LEFT('Anterior-TXT'!A3293,75),23)),"")</f>
        <v/>
      </c>
      <c r="D3272" s="11" t="str">
        <f>IF('Anterior-TXT'!A3293&lt;&gt;"",RIGHT(LEFT('Anterior-TXT'!A3293,77),1),"")</f>
        <v/>
      </c>
      <c r="E3272" s="13" t="str">
        <f>IF('Anterior-TXT'!A3293&lt;&gt;"",IF(MOD(VALUE(LEFT(A3272,1)),2)=1,IF(D3272="D",C3272,-C3272),IF(D3272="C",C3272,-C3272)),"")</f>
        <v/>
      </c>
    </row>
    <row r="3273" spans="1:5" x14ac:dyDescent="0.2">
      <c r="A3273" s="11" t="str">
        <f>IF('Anterior-TXT'!A3294&lt;&gt;"",LEFT('Anterior-TXT'!A3294,15),"")</f>
        <v/>
      </c>
      <c r="B3273" s="11" t="str">
        <f>IF('Anterior-TXT'!A3294&lt;&gt;"",RIGHT(LEFT('Anterior-TXT'!A3294,51),34),"")</f>
        <v/>
      </c>
      <c r="C3273" s="12" t="str">
        <f>IF('Anterior-TXT'!A3294&lt;&gt;"",VALUE(RIGHT(LEFT('Anterior-TXT'!A3294,75),23)),"")</f>
        <v/>
      </c>
      <c r="D3273" s="11" t="str">
        <f>IF('Anterior-TXT'!A3294&lt;&gt;"",RIGHT(LEFT('Anterior-TXT'!A3294,77),1),"")</f>
        <v/>
      </c>
      <c r="E3273" s="13" t="str">
        <f>IF('Anterior-TXT'!A3294&lt;&gt;"",IF(MOD(VALUE(LEFT(A3273,1)),2)=1,IF(D3273="D",C3273,-C3273),IF(D3273="C",C3273,-C3273)),"")</f>
        <v/>
      </c>
    </row>
    <row r="3274" spans="1:5" x14ac:dyDescent="0.2">
      <c r="A3274" s="11" t="str">
        <f>IF('Anterior-TXT'!A3295&lt;&gt;"",LEFT('Anterior-TXT'!A3295,15),"")</f>
        <v/>
      </c>
      <c r="B3274" s="11" t="str">
        <f>IF('Anterior-TXT'!A3295&lt;&gt;"",RIGHT(LEFT('Anterior-TXT'!A3295,51),34),"")</f>
        <v/>
      </c>
      <c r="C3274" s="12" t="str">
        <f>IF('Anterior-TXT'!A3295&lt;&gt;"",VALUE(RIGHT(LEFT('Anterior-TXT'!A3295,75),23)),"")</f>
        <v/>
      </c>
      <c r="D3274" s="11" t="str">
        <f>IF('Anterior-TXT'!A3295&lt;&gt;"",RIGHT(LEFT('Anterior-TXT'!A3295,77),1),"")</f>
        <v/>
      </c>
      <c r="E3274" s="13" t="str">
        <f>IF('Anterior-TXT'!A3295&lt;&gt;"",IF(MOD(VALUE(LEFT(A3274,1)),2)=1,IF(D3274="D",C3274,-C3274),IF(D3274="C",C3274,-C3274)),"")</f>
        <v/>
      </c>
    </row>
    <row r="3275" spans="1:5" x14ac:dyDescent="0.2">
      <c r="A3275" s="11" t="str">
        <f>IF('Anterior-TXT'!A3296&lt;&gt;"",LEFT('Anterior-TXT'!A3296,15),"")</f>
        <v/>
      </c>
      <c r="B3275" s="11" t="str">
        <f>IF('Anterior-TXT'!A3296&lt;&gt;"",RIGHT(LEFT('Anterior-TXT'!A3296,51),34),"")</f>
        <v/>
      </c>
      <c r="C3275" s="12" t="str">
        <f>IF('Anterior-TXT'!A3296&lt;&gt;"",VALUE(RIGHT(LEFT('Anterior-TXT'!A3296,75),23)),"")</f>
        <v/>
      </c>
      <c r="D3275" s="11" t="str">
        <f>IF('Anterior-TXT'!A3296&lt;&gt;"",RIGHT(LEFT('Anterior-TXT'!A3296,77),1),"")</f>
        <v/>
      </c>
      <c r="E3275" s="13" t="str">
        <f>IF('Anterior-TXT'!A3296&lt;&gt;"",IF(MOD(VALUE(LEFT(A3275,1)),2)=1,IF(D3275="D",C3275,-C3275),IF(D3275="C",C3275,-C3275)),"")</f>
        <v/>
      </c>
    </row>
    <row r="3276" spans="1:5" x14ac:dyDescent="0.2">
      <c r="A3276" s="11" t="str">
        <f>IF('Anterior-TXT'!A3297&lt;&gt;"",LEFT('Anterior-TXT'!A3297,15),"")</f>
        <v/>
      </c>
      <c r="B3276" s="11" t="str">
        <f>IF('Anterior-TXT'!A3297&lt;&gt;"",RIGHT(LEFT('Anterior-TXT'!A3297,51),34),"")</f>
        <v/>
      </c>
      <c r="C3276" s="12" t="str">
        <f>IF('Anterior-TXT'!A3297&lt;&gt;"",VALUE(RIGHT(LEFT('Anterior-TXT'!A3297,75),23)),"")</f>
        <v/>
      </c>
      <c r="D3276" s="11" t="str">
        <f>IF('Anterior-TXT'!A3297&lt;&gt;"",RIGHT(LEFT('Anterior-TXT'!A3297,77),1),"")</f>
        <v/>
      </c>
      <c r="E3276" s="13" t="str">
        <f>IF('Anterior-TXT'!A3297&lt;&gt;"",IF(MOD(VALUE(LEFT(A3276,1)),2)=1,IF(D3276="D",C3276,-C3276),IF(D3276="C",C3276,-C3276)),"")</f>
        <v/>
      </c>
    </row>
    <row r="3277" spans="1:5" x14ac:dyDescent="0.2">
      <c r="A3277" s="11" t="str">
        <f>IF('Anterior-TXT'!A3298&lt;&gt;"",LEFT('Anterior-TXT'!A3298,15),"")</f>
        <v/>
      </c>
      <c r="B3277" s="11" t="str">
        <f>IF('Anterior-TXT'!A3298&lt;&gt;"",RIGHT(LEFT('Anterior-TXT'!A3298,51),34),"")</f>
        <v/>
      </c>
      <c r="C3277" s="12" t="str">
        <f>IF('Anterior-TXT'!A3298&lt;&gt;"",VALUE(RIGHT(LEFT('Anterior-TXT'!A3298,75),23)),"")</f>
        <v/>
      </c>
      <c r="D3277" s="11" t="str">
        <f>IF('Anterior-TXT'!A3298&lt;&gt;"",RIGHT(LEFT('Anterior-TXT'!A3298,77),1),"")</f>
        <v/>
      </c>
      <c r="E3277" s="13" t="str">
        <f>IF('Anterior-TXT'!A3298&lt;&gt;"",IF(MOD(VALUE(LEFT(A3277,1)),2)=1,IF(D3277="D",C3277,-C3277),IF(D3277="C",C3277,-C3277)),"")</f>
        <v/>
      </c>
    </row>
    <row r="3278" spans="1:5" x14ac:dyDescent="0.2">
      <c r="A3278" s="11" t="str">
        <f>IF('Anterior-TXT'!A3299&lt;&gt;"",LEFT('Anterior-TXT'!A3299,15),"")</f>
        <v/>
      </c>
      <c r="B3278" s="11" t="str">
        <f>IF('Anterior-TXT'!A3299&lt;&gt;"",RIGHT(LEFT('Anterior-TXT'!A3299,51),34),"")</f>
        <v/>
      </c>
      <c r="C3278" s="12" t="str">
        <f>IF('Anterior-TXT'!A3299&lt;&gt;"",VALUE(RIGHT(LEFT('Anterior-TXT'!A3299,75),23)),"")</f>
        <v/>
      </c>
      <c r="D3278" s="11" t="str">
        <f>IF('Anterior-TXT'!A3299&lt;&gt;"",RIGHT(LEFT('Anterior-TXT'!A3299,77),1),"")</f>
        <v/>
      </c>
      <c r="E3278" s="13" t="str">
        <f>IF('Anterior-TXT'!A3299&lt;&gt;"",IF(MOD(VALUE(LEFT(A3278,1)),2)=1,IF(D3278="D",C3278,-C3278),IF(D3278="C",C3278,-C3278)),"")</f>
        <v/>
      </c>
    </row>
    <row r="3279" spans="1:5" x14ac:dyDescent="0.2">
      <c r="A3279" s="11" t="str">
        <f>IF('Anterior-TXT'!A3300&lt;&gt;"",LEFT('Anterior-TXT'!A3300,15),"")</f>
        <v/>
      </c>
      <c r="B3279" s="11" t="str">
        <f>IF('Anterior-TXT'!A3300&lt;&gt;"",RIGHT(LEFT('Anterior-TXT'!A3300,51),34),"")</f>
        <v/>
      </c>
      <c r="C3279" s="12" t="str">
        <f>IF('Anterior-TXT'!A3300&lt;&gt;"",VALUE(RIGHT(LEFT('Anterior-TXT'!A3300,75),23)),"")</f>
        <v/>
      </c>
      <c r="D3279" s="11" t="str">
        <f>IF('Anterior-TXT'!A3300&lt;&gt;"",RIGHT(LEFT('Anterior-TXT'!A3300,77),1),"")</f>
        <v/>
      </c>
      <c r="E3279" s="13" t="str">
        <f>IF('Anterior-TXT'!A3300&lt;&gt;"",IF(MOD(VALUE(LEFT(A3279,1)),2)=1,IF(D3279="D",C3279,-C3279),IF(D3279="C",C3279,-C3279)),"")</f>
        <v/>
      </c>
    </row>
    <row r="3280" spans="1:5" x14ac:dyDescent="0.2">
      <c r="A3280" s="11" t="str">
        <f>IF('Anterior-TXT'!A3301&lt;&gt;"",LEFT('Anterior-TXT'!A3301,15),"")</f>
        <v/>
      </c>
      <c r="B3280" s="11" t="str">
        <f>IF('Anterior-TXT'!A3301&lt;&gt;"",RIGHT(LEFT('Anterior-TXT'!A3301,51),34),"")</f>
        <v/>
      </c>
      <c r="C3280" s="12" t="str">
        <f>IF('Anterior-TXT'!A3301&lt;&gt;"",VALUE(RIGHT(LEFT('Anterior-TXT'!A3301,75),23)),"")</f>
        <v/>
      </c>
      <c r="D3280" s="11" t="str">
        <f>IF('Anterior-TXT'!A3301&lt;&gt;"",RIGHT(LEFT('Anterior-TXT'!A3301,77),1),"")</f>
        <v/>
      </c>
      <c r="E3280" s="13" t="str">
        <f>IF('Anterior-TXT'!A3301&lt;&gt;"",IF(MOD(VALUE(LEFT(A3280,1)),2)=1,IF(D3280="D",C3280,-C3280),IF(D3280="C",C3280,-C3280)),"")</f>
        <v/>
      </c>
    </row>
    <row r="3281" spans="1:5" x14ac:dyDescent="0.2">
      <c r="A3281" s="11" t="str">
        <f>IF('Anterior-TXT'!A3302&lt;&gt;"",LEFT('Anterior-TXT'!A3302,15),"")</f>
        <v/>
      </c>
      <c r="B3281" s="11" t="str">
        <f>IF('Anterior-TXT'!A3302&lt;&gt;"",RIGHT(LEFT('Anterior-TXT'!A3302,51),34),"")</f>
        <v/>
      </c>
      <c r="C3281" s="12" t="str">
        <f>IF('Anterior-TXT'!A3302&lt;&gt;"",VALUE(RIGHT(LEFT('Anterior-TXT'!A3302,75),23)),"")</f>
        <v/>
      </c>
      <c r="D3281" s="11" t="str">
        <f>IF('Anterior-TXT'!A3302&lt;&gt;"",RIGHT(LEFT('Anterior-TXT'!A3302,77),1),"")</f>
        <v/>
      </c>
      <c r="E3281" s="13" t="str">
        <f>IF('Anterior-TXT'!A3302&lt;&gt;"",IF(MOD(VALUE(LEFT(A3281,1)),2)=1,IF(D3281="D",C3281,-C3281),IF(D3281="C",C3281,-C3281)),"")</f>
        <v/>
      </c>
    </row>
    <row r="3282" spans="1:5" x14ac:dyDescent="0.2">
      <c r="A3282" s="11" t="str">
        <f>IF('Anterior-TXT'!A3303&lt;&gt;"",LEFT('Anterior-TXT'!A3303,15),"")</f>
        <v/>
      </c>
      <c r="B3282" s="11" t="str">
        <f>IF('Anterior-TXT'!A3303&lt;&gt;"",RIGHT(LEFT('Anterior-TXT'!A3303,51),34),"")</f>
        <v/>
      </c>
      <c r="C3282" s="12" t="str">
        <f>IF('Anterior-TXT'!A3303&lt;&gt;"",VALUE(RIGHT(LEFT('Anterior-TXT'!A3303,75),23)),"")</f>
        <v/>
      </c>
      <c r="D3282" s="11" t="str">
        <f>IF('Anterior-TXT'!A3303&lt;&gt;"",RIGHT(LEFT('Anterior-TXT'!A3303,77),1),"")</f>
        <v/>
      </c>
      <c r="E3282" s="13" t="str">
        <f>IF('Anterior-TXT'!A3303&lt;&gt;"",IF(MOD(VALUE(LEFT(A3282,1)),2)=1,IF(D3282="D",C3282,-C3282),IF(D3282="C",C3282,-C3282)),"")</f>
        <v/>
      </c>
    </row>
    <row r="3283" spans="1:5" x14ac:dyDescent="0.2">
      <c r="A3283" s="11" t="str">
        <f>IF('Anterior-TXT'!A3304&lt;&gt;"",LEFT('Anterior-TXT'!A3304,15),"")</f>
        <v/>
      </c>
      <c r="B3283" s="11" t="str">
        <f>IF('Anterior-TXT'!A3304&lt;&gt;"",RIGHT(LEFT('Anterior-TXT'!A3304,51),34),"")</f>
        <v/>
      </c>
      <c r="C3283" s="12" t="str">
        <f>IF('Anterior-TXT'!A3304&lt;&gt;"",VALUE(RIGHT(LEFT('Anterior-TXT'!A3304,75),23)),"")</f>
        <v/>
      </c>
      <c r="D3283" s="11" t="str">
        <f>IF('Anterior-TXT'!A3304&lt;&gt;"",RIGHT(LEFT('Anterior-TXT'!A3304,77),1),"")</f>
        <v/>
      </c>
      <c r="E3283" s="13" t="str">
        <f>IF('Anterior-TXT'!A3304&lt;&gt;"",IF(MOD(VALUE(LEFT(A3283,1)),2)=1,IF(D3283="D",C3283,-C3283),IF(D3283="C",C3283,-C3283)),"")</f>
        <v/>
      </c>
    </row>
    <row r="3284" spans="1:5" x14ac:dyDescent="0.2">
      <c r="A3284" s="11" t="str">
        <f>IF('Anterior-TXT'!A3305&lt;&gt;"",LEFT('Anterior-TXT'!A3305,15),"")</f>
        <v/>
      </c>
      <c r="B3284" s="11" t="str">
        <f>IF('Anterior-TXT'!A3305&lt;&gt;"",RIGHT(LEFT('Anterior-TXT'!A3305,51),34),"")</f>
        <v/>
      </c>
      <c r="C3284" s="12" t="str">
        <f>IF('Anterior-TXT'!A3305&lt;&gt;"",VALUE(RIGHT(LEFT('Anterior-TXT'!A3305,75),23)),"")</f>
        <v/>
      </c>
      <c r="D3284" s="11" t="str">
        <f>IF('Anterior-TXT'!A3305&lt;&gt;"",RIGHT(LEFT('Anterior-TXT'!A3305,77),1),"")</f>
        <v/>
      </c>
      <c r="E3284" s="13" t="str">
        <f>IF('Anterior-TXT'!A3305&lt;&gt;"",IF(MOD(VALUE(LEFT(A3284,1)),2)=1,IF(D3284="D",C3284,-C3284),IF(D3284="C",C3284,-C3284)),"")</f>
        <v/>
      </c>
    </row>
    <row r="3285" spans="1:5" x14ac:dyDescent="0.2">
      <c r="A3285" s="11" t="str">
        <f>IF('Anterior-TXT'!A3306&lt;&gt;"",LEFT('Anterior-TXT'!A3306,15),"")</f>
        <v/>
      </c>
      <c r="B3285" s="11" t="str">
        <f>IF('Anterior-TXT'!A3306&lt;&gt;"",RIGHT(LEFT('Anterior-TXT'!A3306,51),34),"")</f>
        <v/>
      </c>
      <c r="C3285" s="12" t="str">
        <f>IF('Anterior-TXT'!A3306&lt;&gt;"",VALUE(RIGHT(LEFT('Anterior-TXT'!A3306,75),23)),"")</f>
        <v/>
      </c>
      <c r="D3285" s="11" t="str">
        <f>IF('Anterior-TXT'!A3306&lt;&gt;"",RIGHT(LEFT('Anterior-TXT'!A3306,77),1),"")</f>
        <v/>
      </c>
      <c r="E3285" s="13" t="str">
        <f>IF('Anterior-TXT'!A3306&lt;&gt;"",IF(MOD(VALUE(LEFT(A3285,1)),2)=1,IF(D3285="D",C3285,-C3285),IF(D3285="C",C3285,-C3285)),"")</f>
        <v/>
      </c>
    </row>
    <row r="3286" spans="1:5" x14ac:dyDescent="0.2">
      <c r="A3286" s="11" t="str">
        <f>IF('Anterior-TXT'!A3307&lt;&gt;"",LEFT('Anterior-TXT'!A3307,15),"")</f>
        <v/>
      </c>
      <c r="B3286" s="11" t="str">
        <f>IF('Anterior-TXT'!A3307&lt;&gt;"",RIGHT(LEFT('Anterior-TXT'!A3307,51),34),"")</f>
        <v/>
      </c>
      <c r="C3286" s="12" t="str">
        <f>IF('Anterior-TXT'!A3307&lt;&gt;"",VALUE(RIGHT(LEFT('Anterior-TXT'!A3307,75),23)),"")</f>
        <v/>
      </c>
      <c r="D3286" s="11" t="str">
        <f>IF('Anterior-TXT'!A3307&lt;&gt;"",RIGHT(LEFT('Anterior-TXT'!A3307,77),1),"")</f>
        <v/>
      </c>
      <c r="E3286" s="13" t="str">
        <f>IF('Anterior-TXT'!A3307&lt;&gt;"",IF(MOD(VALUE(LEFT(A3286,1)),2)=1,IF(D3286="D",C3286,-C3286),IF(D3286="C",C3286,-C3286)),"")</f>
        <v/>
      </c>
    </row>
    <row r="3287" spans="1:5" x14ac:dyDescent="0.2">
      <c r="A3287" s="11" t="str">
        <f>IF('Anterior-TXT'!A3308&lt;&gt;"",LEFT('Anterior-TXT'!A3308,15),"")</f>
        <v/>
      </c>
      <c r="B3287" s="11" t="str">
        <f>IF('Anterior-TXT'!A3308&lt;&gt;"",RIGHT(LEFT('Anterior-TXT'!A3308,51),34),"")</f>
        <v/>
      </c>
      <c r="C3287" s="12" t="str">
        <f>IF('Anterior-TXT'!A3308&lt;&gt;"",VALUE(RIGHT(LEFT('Anterior-TXT'!A3308,75),23)),"")</f>
        <v/>
      </c>
      <c r="D3287" s="11" t="str">
        <f>IF('Anterior-TXT'!A3308&lt;&gt;"",RIGHT(LEFT('Anterior-TXT'!A3308,77),1),"")</f>
        <v/>
      </c>
      <c r="E3287" s="13" t="str">
        <f>IF('Anterior-TXT'!A3308&lt;&gt;"",IF(MOD(VALUE(LEFT(A3287,1)),2)=1,IF(D3287="D",C3287,-C3287),IF(D3287="C",C3287,-C3287)),"")</f>
        <v/>
      </c>
    </row>
    <row r="3288" spans="1:5" x14ac:dyDescent="0.2">
      <c r="A3288" s="11" t="str">
        <f>IF('Anterior-TXT'!A3309&lt;&gt;"",LEFT('Anterior-TXT'!A3309,15),"")</f>
        <v/>
      </c>
      <c r="B3288" s="11" t="str">
        <f>IF('Anterior-TXT'!A3309&lt;&gt;"",RIGHT(LEFT('Anterior-TXT'!A3309,51),34),"")</f>
        <v/>
      </c>
      <c r="C3288" s="12" t="str">
        <f>IF('Anterior-TXT'!A3309&lt;&gt;"",VALUE(RIGHT(LEFT('Anterior-TXT'!A3309,75),23)),"")</f>
        <v/>
      </c>
      <c r="D3288" s="11" t="str">
        <f>IF('Anterior-TXT'!A3309&lt;&gt;"",RIGHT(LEFT('Anterior-TXT'!A3309,77),1),"")</f>
        <v/>
      </c>
      <c r="E3288" s="13" t="str">
        <f>IF('Anterior-TXT'!A3309&lt;&gt;"",IF(MOD(VALUE(LEFT(A3288,1)),2)=1,IF(D3288="D",C3288,-C3288),IF(D3288="C",C3288,-C3288)),"")</f>
        <v/>
      </c>
    </row>
    <row r="3289" spans="1:5" x14ac:dyDescent="0.2">
      <c r="A3289" s="11" t="str">
        <f>IF('Anterior-TXT'!A3310&lt;&gt;"",LEFT('Anterior-TXT'!A3310,15),"")</f>
        <v/>
      </c>
      <c r="B3289" s="11" t="str">
        <f>IF('Anterior-TXT'!A3310&lt;&gt;"",RIGHT(LEFT('Anterior-TXT'!A3310,51),34),"")</f>
        <v/>
      </c>
      <c r="C3289" s="12" t="str">
        <f>IF('Anterior-TXT'!A3310&lt;&gt;"",VALUE(RIGHT(LEFT('Anterior-TXT'!A3310,75),23)),"")</f>
        <v/>
      </c>
      <c r="D3289" s="11" t="str">
        <f>IF('Anterior-TXT'!A3310&lt;&gt;"",RIGHT(LEFT('Anterior-TXT'!A3310,77),1),"")</f>
        <v/>
      </c>
      <c r="E3289" s="13" t="str">
        <f>IF('Anterior-TXT'!A3310&lt;&gt;"",IF(MOD(VALUE(LEFT(A3289,1)),2)=1,IF(D3289="D",C3289,-C3289),IF(D3289="C",C3289,-C3289)),"")</f>
        <v/>
      </c>
    </row>
    <row r="3290" spans="1:5" x14ac:dyDescent="0.2">
      <c r="A3290" s="11" t="str">
        <f>IF('Anterior-TXT'!A3311&lt;&gt;"",LEFT('Anterior-TXT'!A3311,15),"")</f>
        <v/>
      </c>
      <c r="B3290" s="11" t="str">
        <f>IF('Anterior-TXT'!A3311&lt;&gt;"",RIGHT(LEFT('Anterior-TXT'!A3311,51),34),"")</f>
        <v/>
      </c>
      <c r="C3290" s="12" t="str">
        <f>IF('Anterior-TXT'!A3311&lt;&gt;"",VALUE(RIGHT(LEFT('Anterior-TXT'!A3311,75),23)),"")</f>
        <v/>
      </c>
      <c r="D3290" s="11" t="str">
        <f>IF('Anterior-TXT'!A3311&lt;&gt;"",RIGHT(LEFT('Anterior-TXT'!A3311,77),1),"")</f>
        <v/>
      </c>
      <c r="E3290" s="13" t="str">
        <f>IF('Anterior-TXT'!A3311&lt;&gt;"",IF(MOD(VALUE(LEFT(A3290,1)),2)=1,IF(D3290="D",C3290,-C3290),IF(D3290="C",C3290,-C3290)),"")</f>
        <v/>
      </c>
    </row>
    <row r="3291" spans="1:5" x14ac:dyDescent="0.2">
      <c r="A3291" s="11" t="str">
        <f>IF('Anterior-TXT'!A3312&lt;&gt;"",LEFT('Anterior-TXT'!A3312,15),"")</f>
        <v/>
      </c>
      <c r="B3291" s="11" t="str">
        <f>IF('Anterior-TXT'!A3312&lt;&gt;"",RIGHT(LEFT('Anterior-TXT'!A3312,51),34),"")</f>
        <v/>
      </c>
      <c r="C3291" s="12" t="str">
        <f>IF('Anterior-TXT'!A3312&lt;&gt;"",VALUE(RIGHT(LEFT('Anterior-TXT'!A3312,75),23)),"")</f>
        <v/>
      </c>
      <c r="D3291" s="11" t="str">
        <f>IF('Anterior-TXT'!A3312&lt;&gt;"",RIGHT(LEFT('Anterior-TXT'!A3312,77),1),"")</f>
        <v/>
      </c>
      <c r="E3291" s="13" t="str">
        <f>IF('Anterior-TXT'!A3312&lt;&gt;"",IF(MOD(VALUE(LEFT(A3291,1)),2)=1,IF(D3291="D",C3291,-C3291),IF(D3291="C",C3291,-C3291)),"")</f>
        <v/>
      </c>
    </row>
    <row r="3292" spans="1:5" x14ac:dyDescent="0.2">
      <c r="A3292" s="11" t="str">
        <f>IF('Anterior-TXT'!A3313&lt;&gt;"",LEFT('Anterior-TXT'!A3313,15),"")</f>
        <v/>
      </c>
      <c r="B3292" s="11" t="str">
        <f>IF('Anterior-TXT'!A3313&lt;&gt;"",RIGHT(LEFT('Anterior-TXT'!A3313,51),34),"")</f>
        <v/>
      </c>
      <c r="C3292" s="12" t="str">
        <f>IF('Anterior-TXT'!A3313&lt;&gt;"",VALUE(RIGHT(LEFT('Anterior-TXT'!A3313,75),23)),"")</f>
        <v/>
      </c>
      <c r="D3292" s="11" t="str">
        <f>IF('Anterior-TXT'!A3313&lt;&gt;"",RIGHT(LEFT('Anterior-TXT'!A3313,77),1),"")</f>
        <v/>
      </c>
      <c r="E3292" s="13" t="str">
        <f>IF('Anterior-TXT'!A3313&lt;&gt;"",IF(MOD(VALUE(LEFT(A3292,1)),2)=1,IF(D3292="D",C3292,-C3292),IF(D3292="C",C3292,-C3292)),"")</f>
        <v/>
      </c>
    </row>
    <row r="3293" spans="1:5" x14ac:dyDescent="0.2">
      <c r="A3293" s="11" t="str">
        <f>IF('Anterior-TXT'!A3314&lt;&gt;"",LEFT('Anterior-TXT'!A3314,15),"")</f>
        <v/>
      </c>
      <c r="B3293" s="11" t="str">
        <f>IF('Anterior-TXT'!A3314&lt;&gt;"",RIGHT(LEFT('Anterior-TXT'!A3314,51),34),"")</f>
        <v/>
      </c>
      <c r="C3293" s="12" t="str">
        <f>IF('Anterior-TXT'!A3314&lt;&gt;"",VALUE(RIGHT(LEFT('Anterior-TXT'!A3314,75),23)),"")</f>
        <v/>
      </c>
      <c r="D3293" s="11" t="str">
        <f>IF('Anterior-TXT'!A3314&lt;&gt;"",RIGHT(LEFT('Anterior-TXT'!A3314,77),1),"")</f>
        <v/>
      </c>
      <c r="E3293" s="13" t="str">
        <f>IF('Anterior-TXT'!A3314&lt;&gt;"",IF(MOD(VALUE(LEFT(A3293,1)),2)=1,IF(D3293="D",C3293,-C3293),IF(D3293="C",C3293,-C3293)),"")</f>
        <v/>
      </c>
    </row>
    <row r="3294" spans="1:5" x14ac:dyDescent="0.2">
      <c r="A3294" s="11" t="str">
        <f>IF('Anterior-TXT'!A3315&lt;&gt;"",LEFT('Anterior-TXT'!A3315,15),"")</f>
        <v/>
      </c>
      <c r="B3294" s="11" t="str">
        <f>IF('Anterior-TXT'!A3315&lt;&gt;"",RIGHT(LEFT('Anterior-TXT'!A3315,51),34),"")</f>
        <v/>
      </c>
      <c r="C3294" s="12" t="str">
        <f>IF('Anterior-TXT'!A3315&lt;&gt;"",VALUE(RIGHT(LEFT('Anterior-TXT'!A3315,75),23)),"")</f>
        <v/>
      </c>
      <c r="D3294" s="11" t="str">
        <f>IF('Anterior-TXT'!A3315&lt;&gt;"",RIGHT(LEFT('Anterior-TXT'!A3315,77),1),"")</f>
        <v/>
      </c>
      <c r="E3294" s="13" t="str">
        <f>IF('Anterior-TXT'!A3315&lt;&gt;"",IF(MOD(VALUE(LEFT(A3294,1)),2)=1,IF(D3294="D",C3294,-C3294),IF(D3294="C",C3294,-C3294)),"")</f>
        <v/>
      </c>
    </row>
    <row r="3295" spans="1:5" x14ac:dyDescent="0.2">
      <c r="A3295" s="11" t="str">
        <f>IF('Anterior-TXT'!A3316&lt;&gt;"",LEFT('Anterior-TXT'!A3316,15),"")</f>
        <v/>
      </c>
      <c r="B3295" s="11" t="str">
        <f>IF('Anterior-TXT'!A3316&lt;&gt;"",RIGHT(LEFT('Anterior-TXT'!A3316,51),34),"")</f>
        <v/>
      </c>
      <c r="C3295" s="12" t="str">
        <f>IF('Anterior-TXT'!A3316&lt;&gt;"",VALUE(RIGHT(LEFT('Anterior-TXT'!A3316,75),23)),"")</f>
        <v/>
      </c>
      <c r="D3295" s="11" t="str">
        <f>IF('Anterior-TXT'!A3316&lt;&gt;"",RIGHT(LEFT('Anterior-TXT'!A3316,77),1),"")</f>
        <v/>
      </c>
      <c r="E3295" s="13" t="str">
        <f>IF('Anterior-TXT'!A3316&lt;&gt;"",IF(MOD(VALUE(LEFT(A3295,1)),2)=1,IF(D3295="D",C3295,-C3295),IF(D3295="C",C3295,-C3295)),"")</f>
        <v/>
      </c>
    </row>
    <row r="3296" spans="1:5" x14ac:dyDescent="0.2">
      <c r="A3296" s="11" t="str">
        <f>IF('Anterior-TXT'!A3317&lt;&gt;"",LEFT('Anterior-TXT'!A3317,15),"")</f>
        <v/>
      </c>
      <c r="B3296" s="11" t="str">
        <f>IF('Anterior-TXT'!A3317&lt;&gt;"",RIGHT(LEFT('Anterior-TXT'!A3317,51),34),"")</f>
        <v/>
      </c>
      <c r="C3296" s="12" t="str">
        <f>IF('Anterior-TXT'!A3317&lt;&gt;"",VALUE(RIGHT(LEFT('Anterior-TXT'!A3317,75),23)),"")</f>
        <v/>
      </c>
      <c r="D3296" s="11" t="str">
        <f>IF('Anterior-TXT'!A3317&lt;&gt;"",RIGHT(LEFT('Anterior-TXT'!A3317,77),1),"")</f>
        <v/>
      </c>
      <c r="E3296" s="13" t="str">
        <f>IF('Anterior-TXT'!A3317&lt;&gt;"",IF(MOD(VALUE(LEFT(A3296,1)),2)=1,IF(D3296="D",C3296,-C3296),IF(D3296="C",C3296,-C3296)),"")</f>
        <v/>
      </c>
    </row>
    <row r="3297" spans="1:5" x14ac:dyDescent="0.2">
      <c r="A3297" s="11" t="str">
        <f>IF('Anterior-TXT'!A3318&lt;&gt;"",LEFT('Anterior-TXT'!A3318,15),"")</f>
        <v/>
      </c>
      <c r="B3297" s="11" t="str">
        <f>IF('Anterior-TXT'!A3318&lt;&gt;"",RIGHT(LEFT('Anterior-TXT'!A3318,51),34),"")</f>
        <v/>
      </c>
      <c r="C3297" s="12" t="str">
        <f>IF('Anterior-TXT'!A3318&lt;&gt;"",VALUE(RIGHT(LEFT('Anterior-TXT'!A3318,75),23)),"")</f>
        <v/>
      </c>
      <c r="D3297" s="11" t="str">
        <f>IF('Anterior-TXT'!A3318&lt;&gt;"",RIGHT(LEFT('Anterior-TXT'!A3318,77),1),"")</f>
        <v/>
      </c>
      <c r="E3297" s="13" t="str">
        <f>IF('Anterior-TXT'!A3318&lt;&gt;"",IF(MOD(VALUE(LEFT(A3297,1)),2)=1,IF(D3297="D",C3297,-C3297),IF(D3297="C",C3297,-C3297)),"")</f>
        <v/>
      </c>
    </row>
    <row r="3298" spans="1:5" x14ac:dyDescent="0.2">
      <c r="A3298" s="11" t="str">
        <f>IF('Anterior-TXT'!A3319&lt;&gt;"",LEFT('Anterior-TXT'!A3319,15),"")</f>
        <v/>
      </c>
      <c r="B3298" s="11" t="str">
        <f>IF('Anterior-TXT'!A3319&lt;&gt;"",RIGHT(LEFT('Anterior-TXT'!A3319,51),34),"")</f>
        <v/>
      </c>
      <c r="C3298" s="12" t="str">
        <f>IF('Anterior-TXT'!A3319&lt;&gt;"",VALUE(RIGHT(LEFT('Anterior-TXT'!A3319,75),23)),"")</f>
        <v/>
      </c>
      <c r="D3298" s="11" t="str">
        <f>IF('Anterior-TXT'!A3319&lt;&gt;"",RIGHT(LEFT('Anterior-TXT'!A3319,77),1),"")</f>
        <v/>
      </c>
      <c r="E3298" s="13" t="str">
        <f>IF('Anterior-TXT'!A3319&lt;&gt;"",IF(MOD(VALUE(LEFT(A3298,1)),2)=1,IF(D3298="D",C3298,-C3298),IF(D3298="C",C3298,-C3298)),"")</f>
        <v/>
      </c>
    </row>
    <row r="3299" spans="1:5" x14ac:dyDescent="0.2">
      <c r="A3299" s="11" t="str">
        <f>IF('Anterior-TXT'!A3320&lt;&gt;"",LEFT('Anterior-TXT'!A3320,15),"")</f>
        <v/>
      </c>
      <c r="B3299" s="11" t="str">
        <f>IF('Anterior-TXT'!A3320&lt;&gt;"",RIGHT(LEFT('Anterior-TXT'!A3320,51),34),"")</f>
        <v/>
      </c>
      <c r="C3299" s="12" t="str">
        <f>IF('Anterior-TXT'!A3320&lt;&gt;"",VALUE(RIGHT(LEFT('Anterior-TXT'!A3320,75),23)),"")</f>
        <v/>
      </c>
      <c r="D3299" s="11" t="str">
        <f>IF('Anterior-TXT'!A3320&lt;&gt;"",RIGHT(LEFT('Anterior-TXT'!A3320,77),1),"")</f>
        <v/>
      </c>
      <c r="E3299" s="13" t="str">
        <f>IF('Anterior-TXT'!A3320&lt;&gt;"",IF(MOD(VALUE(LEFT(A3299,1)),2)=1,IF(D3299="D",C3299,-C3299),IF(D3299="C",C3299,-C3299)),"")</f>
        <v/>
      </c>
    </row>
    <row r="3300" spans="1:5" x14ac:dyDescent="0.2">
      <c r="A3300" s="11" t="str">
        <f>IF('Anterior-TXT'!A3321&lt;&gt;"",LEFT('Anterior-TXT'!A3321,15),"")</f>
        <v/>
      </c>
      <c r="B3300" s="11" t="str">
        <f>IF('Anterior-TXT'!A3321&lt;&gt;"",RIGHT(LEFT('Anterior-TXT'!A3321,51),34),"")</f>
        <v/>
      </c>
      <c r="C3300" s="12" t="str">
        <f>IF('Anterior-TXT'!A3321&lt;&gt;"",VALUE(RIGHT(LEFT('Anterior-TXT'!A3321,75),23)),"")</f>
        <v/>
      </c>
      <c r="D3300" s="11" t="str">
        <f>IF('Anterior-TXT'!A3321&lt;&gt;"",RIGHT(LEFT('Anterior-TXT'!A3321,77),1),"")</f>
        <v/>
      </c>
      <c r="E3300" s="13" t="str">
        <f>IF('Anterior-TXT'!A3321&lt;&gt;"",IF(MOD(VALUE(LEFT(A3300,1)),2)=1,IF(D3300="D",C3300,-C3300),IF(D3300="C",C3300,-C3300)),"")</f>
        <v/>
      </c>
    </row>
    <row r="3301" spans="1:5" x14ac:dyDescent="0.2">
      <c r="A3301" s="11" t="str">
        <f>IF('Anterior-TXT'!A3322&lt;&gt;"",LEFT('Anterior-TXT'!A3322,15),"")</f>
        <v/>
      </c>
      <c r="B3301" s="11" t="str">
        <f>IF('Anterior-TXT'!A3322&lt;&gt;"",RIGHT(LEFT('Anterior-TXT'!A3322,51),34),"")</f>
        <v/>
      </c>
      <c r="C3301" s="12" t="str">
        <f>IF('Anterior-TXT'!A3322&lt;&gt;"",VALUE(RIGHT(LEFT('Anterior-TXT'!A3322,75),23)),"")</f>
        <v/>
      </c>
      <c r="D3301" s="11" t="str">
        <f>IF('Anterior-TXT'!A3322&lt;&gt;"",RIGHT(LEFT('Anterior-TXT'!A3322,77),1),"")</f>
        <v/>
      </c>
      <c r="E3301" s="13" t="str">
        <f>IF('Anterior-TXT'!A3322&lt;&gt;"",IF(MOD(VALUE(LEFT(A3301,1)),2)=1,IF(D3301="D",C3301,-C3301),IF(D3301="C",C3301,-C3301)),"")</f>
        <v/>
      </c>
    </row>
    <row r="3302" spans="1:5" x14ac:dyDescent="0.2">
      <c r="A3302" s="11" t="str">
        <f>IF('Anterior-TXT'!A3323&lt;&gt;"",LEFT('Anterior-TXT'!A3323,15),"")</f>
        <v/>
      </c>
      <c r="B3302" s="11" t="str">
        <f>IF('Anterior-TXT'!A3323&lt;&gt;"",RIGHT(LEFT('Anterior-TXT'!A3323,51),34),"")</f>
        <v/>
      </c>
      <c r="C3302" s="12" t="str">
        <f>IF('Anterior-TXT'!A3323&lt;&gt;"",VALUE(RIGHT(LEFT('Anterior-TXT'!A3323,75),23)),"")</f>
        <v/>
      </c>
      <c r="D3302" s="11" t="str">
        <f>IF('Anterior-TXT'!A3323&lt;&gt;"",RIGHT(LEFT('Anterior-TXT'!A3323,77),1),"")</f>
        <v/>
      </c>
      <c r="E3302" s="13" t="str">
        <f>IF('Anterior-TXT'!A3323&lt;&gt;"",IF(MOD(VALUE(LEFT(A3302,1)),2)=1,IF(D3302="D",C3302,-C3302),IF(D3302="C",C3302,-C3302)),"")</f>
        <v/>
      </c>
    </row>
    <row r="3303" spans="1:5" x14ac:dyDescent="0.2">
      <c r="A3303" s="11" t="str">
        <f>IF('Anterior-TXT'!A3324&lt;&gt;"",LEFT('Anterior-TXT'!A3324,15),"")</f>
        <v/>
      </c>
      <c r="B3303" s="11" t="str">
        <f>IF('Anterior-TXT'!A3324&lt;&gt;"",RIGHT(LEFT('Anterior-TXT'!A3324,51),34),"")</f>
        <v/>
      </c>
      <c r="C3303" s="12" t="str">
        <f>IF('Anterior-TXT'!A3324&lt;&gt;"",VALUE(RIGHT(LEFT('Anterior-TXT'!A3324,75),23)),"")</f>
        <v/>
      </c>
      <c r="D3303" s="11" t="str">
        <f>IF('Anterior-TXT'!A3324&lt;&gt;"",RIGHT(LEFT('Anterior-TXT'!A3324,77),1),"")</f>
        <v/>
      </c>
      <c r="E3303" s="13" t="str">
        <f>IF('Anterior-TXT'!A3324&lt;&gt;"",IF(MOD(VALUE(LEFT(A3303,1)),2)=1,IF(D3303="D",C3303,-C3303),IF(D3303="C",C3303,-C3303)),"")</f>
        <v/>
      </c>
    </row>
    <row r="3304" spans="1:5" x14ac:dyDescent="0.2">
      <c r="A3304" s="11" t="str">
        <f>IF('Anterior-TXT'!A3325&lt;&gt;"",LEFT('Anterior-TXT'!A3325,15),"")</f>
        <v/>
      </c>
      <c r="B3304" s="11" t="str">
        <f>IF('Anterior-TXT'!A3325&lt;&gt;"",RIGHT(LEFT('Anterior-TXT'!A3325,51),34),"")</f>
        <v/>
      </c>
      <c r="C3304" s="12" t="str">
        <f>IF('Anterior-TXT'!A3325&lt;&gt;"",VALUE(RIGHT(LEFT('Anterior-TXT'!A3325,75),23)),"")</f>
        <v/>
      </c>
      <c r="D3304" s="11" t="str">
        <f>IF('Anterior-TXT'!A3325&lt;&gt;"",RIGHT(LEFT('Anterior-TXT'!A3325,77),1),"")</f>
        <v/>
      </c>
      <c r="E3304" s="13" t="str">
        <f>IF('Anterior-TXT'!A3325&lt;&gt;"",IF(MOD(VALUE(LEFT(A3304,1)),2)=1,IF(D3304="D",C3304,-C3304),IF(D3304="C",C3304,-C3304)),"")</f>
        <v/>
      </c>
    </row>
    <row r="3305" spans="1:5" x14ac:dyDescent="0.2">
      <c r="A3305" s="11" t="str">
        <f>IF('Anterior-TXT'!A3326&lt;&gt;"",LEFT('Anterior-TXT'!A3326,15),"")</f>
        <v/>
      </c>
      <c r="B3305" s="11" t="str">
        <f>IF('Anterior-TXT'!A3326&lt;&gt;"",RIGHT(LEFT('Anterior-TXT'!A3326,51),34),"")</f>
        <v/>
      </c>
      <c r="C3305" s="12" t="str">
        <f>IF('Anterior-TXT'!A3326&lt;&gt;"",VALUE(RIGHT(LEFT('Anterior-TXT'!A3326,75),23)),"")</f>
        <v/>
      </c>
      <c r="D3305" s="11" t="str">
        <f>IF('Anterior-TXT'!A3326&lt;&gt;"",RIGHT(LEFT('Anterior-TXT'!A3326,77),1),"")</f>
        <v/>
      </c>
      <c r="E3305" s="13" t="str">
        <f>IF('Anterior-TXT'!A3326&lt;&gt;"",IF(MOD(VALUE(LEFT(A3305,1)),2)=1,IF(D3305="D",C3305,-C3305),IF(D3305="C",C3305,-C3305)),"")</f>
        <v/>
      </c>
    </row>
    <row r="3306" spans="1:5" x14ac:dyDescent="0.2">
      <c r="A3306" s="11" t="str">
        <f>IF('Anterior-TXT'!A3327&lt;&gt;"",LEFT('Anterior-TXT'!A3327,15),"")</f>
        <v/>
      </c>
      <c r="B3306" s="11" t="str">
        <f>IF('Anterior-TXT'!A3327&lt;&gt;"",RIGHT(LEFT('Anterior-TXT'!A3327,51),34),"")</f>
        <v/>
      </c>
      <c r="C3306" s="12" t="str">
        <f>IF('Anterior-TXT'!A3327&lt;&gt;"",VALUE(RIGHT(LEFT('Anterior-TXT'!A3327,75),23)),"")</f>
        <v/>
      </c>
      <c r="D3306" s="11" t="str">
        <f>IF('Anterior-TXT'!A3327&lt;&gt;"",RIGHT(LEFT('Anterior-TXT'!A3327,77),1),"")</f>
        <v/>
      </c>
      <c r="E3306" s="13" t="str">
        <f>IF('Anterior-TXT'!A3327&lt;&gt;"",IF(MOD(VALUE(LEFT(A3306,1)),2)=1,IF(D3306="D",C3306,-C3306),IF(D3306="C",C3306,-C3306)),"")</f>
        <v/>
      </c>
    </row>
    <row r="3307" spans="1:5" x14ac:dyDescent="0.2">
      <c r="A3307" s="11" t="str">
        <f>IF('Anterior-TXT'!A3328&lt;&gt;"",LEFT('Anterior-TXT'!A3328,15),"")</f>
        <v/>
      </c>
      <c r="B3307" s="11" t="str">
        <f>IF('Anterior-TXT'!A3328&lt;&gt;"",RIGHT(LEFT('Anterior-TXT'!A3328,51),34),"")</f>
        <v/>
      </c>
      <c r="C3307" s="12" t="str">
        <f>IF('Anterior-TXT'!A3328&lt;&gt;"",VALUE(RIGHT(LEFT('Anterior-TXT'!A3328,75),23)),"")</f>
        <v/>
      </c>
      <c r="D3307" s="11" t="str">
        <f>IF('Anterior-TXT'!A3328&lt;&gt;"",RIGHT(LEFT('Anterior-TXT'!A3328,77),1),"")</f>
        <v/>
      </c>
      <c r="E3307" s="13" t="str">
        <f>IF('Anterior-TXT'!A3328&lt;&gt;"",IF(MOD(VALUE(LEFT(A3307,1)),2)=1,IF(D3307="D",C3307,-C3307),IF(D3307="C",C3307,-C3307)),"")</f>
        <v/>
      </c>
    </row>
    <row r="3308" spans="1:5" x14ac:dyDescent="0.2">
      <c r="A3308" s="11" t="str">
        <f>IF('Anterior-TXT'!A3329&lt;&gt;"",LEFT('Anterior-TXT'!A3329,15),"")</f>
        <v/>
      </c>
      <c r="B3308" s="11" t="str">
        <f>IF('Anterior-TXT'!A3329&lt;&gt;"",RIGHT(LEFT('Anterior-TXT'!A3329,51),34),"")</f>
        <v/>
      </c>
      <c r="C3308" s="12" t="str">
        <f>IF('Anterior-TXT'!A3329&lt;&gt;"",VALUE(RIGHT(LEFT('Anterior-TXT'!A3329,75),23)),"")</f>
        <v/>
      </c>
      <c r="D3308" s="11" t="str">
        <f>IF('Anterior-TXT'!A3329&lt;&gt;"",RIGHT(LEFT('Anterior-TXT'!A3329,77),1),"")</f>
        <v/>
      </c>
      <c r="E3308" s="13" t="str">
        <f>IF('Anterior-TXT'!A3329&lt;&gt;"",IF(MOD(VALUE(LEFT(A3308,1)),2)=1,IF(D3308="D",C3308,-C3308),IF(D3308="C",C3308,-C3308)),"")</f>
        <v/>
      </c>
    </row>
    <row r="3309" spans="1:5" x14ac:dyDescent="0.2">
      <c r="A3309" s="11" t="str">
        <f>IF('Anterior-TXT'!A3330&lt;&gt;"",LEFT('Anterior-TXT'!A3330,15),"")</f>
        <v/>
      </c>
      <c r="B3309" s="11" t="str">
        <f>IF('Anterior-TXT'!A3330&lt;&gt;"",RIGHT(LEFT('Anterior-TXT'!A3330,51),34),"")</f>
        <v/>
      </c>
      <c r="C3309" s="12" t="str">
        <f>IF('Anterior-TXT'!A3330&lt;&gt;"",VALUE(RIGHT(LEFT('Anterior-TXT'!A3330,75),23)),"")</f>
        <v/>
      </c>
      <c r="D3309" s="11" t="str">
        <f>IF('Anterior-TXT'!A3330&lt;&gt;"",RIGHT(LEFT('Anterior-TXT'!A3330,77),1),"")</f>
        <v/>
      </c>
      <c r="E3309" s="13" t="str">
        <f>IF('Anterior-TXT'!A3330&lt;&gt;"",IF(MOD(VALUE(LEFT(A3309,1)),2)=1,IF(D3309="D",C3309,-C3309),IF(D3309="C",C3309,-C3309)),"")</f>
        <v/>
      </c>
    </row>
    <row r="3310" spans="1:5" x14ac:dyDescent="0.2">
      <c r="A3310" s="11" t="str">
        <f>IF('Anterior-TXT'!A3331&lt;&gt;"",LEFT('Anterior-TXT'!A3331,15),"")</f>
        <v/>
      </c>
      <c r="B3310" s="11" t="str">
        <f>IF('Anterior-TXT'!A3331&lt;&gt;"",RIGHT(LEFT('Anterior-TXT'!A3331,51),34),"")</f>
        <v/>
      </c>
      <c r="C3310" s="12" t="str">
        <f>IF('Anterior-TXT'!A3331&lt;&gt;"",VALUE(RIGHT(LEFT('Anterior-TXT'!A3331,75),23)),"")</f>
        <v/>
      </c>
      <c r="D3310" s="11" t="str">
        <f>IF('Anterior-TXT'!A3331&lt;&gt;"",RIGHT(LEFT('Anterior-TXT'!A3331,77),1),"")</f>
        <v/>
      </c>
      <c r="E3310" s="13" t="str">
        <f>IF('Anterior-TXT'!A3331&lt;&gt;"",IF(MOD(VALUE(LEFT(A3310,1)),2)=1,IF(D3310="D",C3310,-C3310),IF(D3310="C",C3310,-C3310)),"")</f>
        <v/>
      </c>
    </row>
    <row r="3311" spans="1:5" x14ac:dyDescent="0.2">
      <c r="A3311" s="11" t="str">
        <f>IF('Anterior-TXT'!A3332&lt;&gt;"",LEFT('Anterior-TXT'!A3332,15),"")</f>
        <v/>
      </c>
      <c r="B3311" s="11" t="str">
        <f>IF('Anterior-TXT'!A3332&lt;&gt;"",RIGHT(LEFT('Anterior-TXT'!A3332,51),34),"")</f>
        <v/>
      </c>
      <c r="C3311" s="12" t="str">
        <f>IF('Anterior-TXT'!A3332&lt;&gt;"",VALUE(RIGHT(LEFT('Anterior-TXT'!A3332,75),23)),"")</f>
        <v/>
      </c>
      <c r="D3311" s="11" t="str">
        <f>IF('Anterior-TXT'!A3332&lt;&gt;"",RIGHT(LEFT('Anterior-TXT'!A3332,77),1),"")</f>
        <v/>
      </c>
      <c r="E3311" s="13" t="str">
        <f>IF('Anterior-TXT'!A3332&lt;&gt;"",IF(MOD(VALUE(LEFT(A3311,1)),2)=1,IF(D3311="D",C3311,-C3311),IF(D3311="C",C3311,-C3311)),"")</f>
        <v/>
      </c>
    </row>
    <row r="3312" spans="1:5" x14ac:dyDescent="0.2">
      <c r="A3312" s="11" t="str">
        <f>IF('Anterior-TXT'!A3333&lt;&gt;"",LEFT('Anterior-TXT'!A3333,15),"")</f>
        <v/>
      </c>
      <c r="B3312" s="11" t="str">
        <f>IF('Anterior-TXT'!A3333&lt;&gt;"",RIGHT(LEFT('Anterior-TXT'!A3333,51),34),"")</f>
        <v/>
      </c>
      <c r="C3312" s="12" t="str">
        <f>IF('Anterior-TXT'!A3333&lt;&gt;"",VALUE(RIGHT(LEFT('Anterior-TXT'!A3333,75),23)),"")</f>
        <v/>
      </c>
      <c r="D3312" s="11" t="str">
        <f>IF('Anterior-TXT'!A3333&lt;&gt;"",RIGHT(LEFT('Anterior-TXT'!A3333,77),1),"")</f>
        <v/>
      </c>
      <c r="E3312" s="13" t="str">
        <f>IF('Anterior-TXT'!A3333&lt;&gt;"",IF(MOD(VALUE(LEFT(A3312,1)),2)=1,IF(D3312="D",C3312,-C3312),IF(D3312="C",C3312,-C3312)),"")</f>
        <v/>
      </c>
    </row>
    <row r="3313" spans="1:5" x14ac:dyDescent="0.2">
      <c r="A3313" s="11" t="str">
        <f>IF('Anterior-TXT'!A3334&lt;&gt;"",LEFT('Anterior-TXT'!A3334,15),"")</f>
        <v/>
      </c>
      <c r="B3313" s="11" t="str">
        <f>IF('Anterior-TXT'!A3334&lt;&gt;"",RIGHT(LEFT('Anterior-TXT'!A3334,51),34),"")</f>
        <v/>
      </c>
      <c r="C3313" s="12" t="str">
        <f>IF('Anterior-TXT'!A3334&lt;&gt;"",VALUE(RIGHT(LEFT('Anterior-TXT'!A3334,75),23)),"")</f>
        <v/>
      </c>
      <c r="D3313" s="11" t="str">
        <f>IF('Anterior-TXT'!A3334&lt;&gt;"",RIGHT(LEFT('Anterior-TXT'!A3334,77),1),"")</f>
        <v/>
      </c>
      <c r="E3313" s="13" t="str">
        <f>IF('Anterior-TXT'!A3334&lt;&gt;"",IF(MOD(VALUE(LEFT(A3313,1)),2)=1,IF(D3313="D",C3313,-C3313),IF(D3313="C",C3313,-C3313)),"")</f>
        <v/>
      </c>
    </row>
    <row r="3314" spans="1:5" x14ac:dyDescent="0.2">
      <c r="A3314" s="11" t="str">
        <f>IF('Anterior-TXT'!A3335&lt;&gt;"",LEFT('Anterior-TXT'!A3335,15),"")</f>
        <v/>
      </c>
      <c r="B3314" s="11" t="str">
        <f>IF('Anterior-TXT'!A3335&lt;&gt;"",RIGHT(LEFT('Anterior-TXT'!A3335,51),34),"")</f>
        <v/>
      </c>
      <c r="C3314" s="12" t="str">
        <f>IF('Anterior-TXT'!A3335&lt;&gt;"",VALUE(RIGHT(LEFT('Anterior-TXT'!A3335,75),23)),"")</f>
        <v/>
      </c>
      <c r="D3314" s="11" t="str">
        <f>IF('Anterior-TXT'!A3335&lt;&gt;"",RIGHT(LEFT('Anterior-TXT'!A3335,77),1),"")</f>
        <v/>
      </c>
      <c r="E3314" s="13" t="str">
        <f>IF('Anterior-TXT'!A3335&lt;&gt;"",IF(MOD(VALUE(LEFT(A3314,1)),2)=1,IF(D3314="D",C3314,-C3314),IF(D3314="C",C3314,-C3314)),"")</f>
        <v/>
      </c>
    </row>
    <row r="3315" spans="1:5" x14ac:dyDescent="0.2">
      <c r="A3315" s="11" t="str">
        <f>IF('Anterior-TXT'!A3336&lt;&gt;"",LEFT('Anterior-TXT'!A3336,15),"")</f>
        <v/>
      </c>
      <c r="B3315" s="11" t="str">
        <f>IF('Anterior-TXT'!A3336&lt;&gt;"",RIGHT(LEFT('Anterior-TXT'!A3336,51),34),"")</f>
        <v/>
      </c>
      <c r="C3315" s="12" t="str">
        <f>IF('Anterior-TXT'!A3336&lt;&gt;"",VALUE(RIGHT(LEFT('Anterior-TXT'!A3336,75),23)),"")</f>
        <v/>
      </c>
      <c r="D3315" s="11" t="str">
        <f>IF('Anterior-TXT'!A3336&lt;&gt;"",RIGHT(LEFT('Anterior-TXT'!A3336,77),1),"")</f>
        <v/>
      </c>
      <c r="E3315" s="13" t="str">
        <f>IF('Anterior-TXT'!A3336&lt;&gt;"",IF(MOD(VALUE(LEFT(A3315,1)),2)=1,IF(D3315="D",C3315,-C3315),IF(D3315="C",C3315,-C3315)),"")</f>
        <v/>
      </c>
    </row>
    <row r="3316" spans="1:5" x14ac:dyDescent="0.2">
      <c r="A3316" s="11" t="str">
        <f>IF('Anterior-TXT'!A3337&lt;&gt;"",LEFT('Anterior-TXT'!A3337,15),"")</f>
        <v/>
      </c>
      <c r="B3316" s="11" t="str">
        <f>IF('Anterior-TXT'!A3337&lt;&gt;"",RIGHT(LEFT('Anterior-TXT'!A3337,51),34),"")</f>
        <v/>
      </c>
      <c r="C3316" s="12" t="str">
        <f>IF('Anterior-TXT'!A3337&lt;&gt;"",VALUE(RIGHT(LEFT('Anterior-TXT'!A3337,75),23)),"")</f>
        <v/>
      </c>
      <c r="D3316" s="11" t="str">
        <f>IF('Anterior-TXT'!A3337&lt;&gt;"",RIGHT(LEFT('Anterior-TXT'!A3337,77),1),"")</f>
        <v/>
      </c>
      <c r="E3316" s="13" t="str">
        <f>IF('Anterior-TXT'!A3337&lt;&gt;"",IF(MOD(VALUE(LEFT(A3316,1)),2)=1,IF(D3316="D",C3316,-C3316),IF(D3316="C",C3316,-C3316)),"")</f>
        <v/>
      </c>
    </row>
    <row r="3317" spans="1:5" x14ac:dyDescent="0.2">
      <c r="A3317" s="11" t="str">
        <f>IF('Anterior-TXT'!A3338&lt;&gt;"",LEFT('Anterior-TXT'!A3338,15),"")</f>
        <v/>
      </c>
      <c r="B3317" s="11" t="str">
        <f>IF('Anterior-TXT'!A3338&lt;&gt;"",RIGHT(LEFT('Anterior-TXT'!A3338,51),34),"")</f>
        <v/>
      </c>
      <c r="C3317" s="12" t="str">
        <f>IF('Anterior-TXT'!A3338&lt;&gt;"",VALUE(RIGHT(LEFT('Anterior-TXT'!A3338,75),23)),"")</f>
        <v/>
      </c>
      <c r="D3317" s="11" t="str">
        <f>IF('Anterior-TXT'!A3338&lt;&gt;"",RIGHT(LEFT('Anterior-TXT'!A3338,77),1),"")</f>
        <v/>
      </c>
      <c r="E3317" s="13" t="str">
        <f>IF('Anterior-TXT'!A3338&lt;&gt;"",IF(MOD(VALUE(LEFT(A3317,1)),2)=1,IF(D3317="D",C3317,-C3317),IF(D3317="C",C3317,-C3317)),"")</f>
        <v/>
      </c>
    </row>
    <row r="3318" spans="1:5" x14ac:dyDescent="0.2">
      <c r="A3318" s="11" t="str">
        <f>IF('Anterior-TXT'!A3339&lt;&gt;"",LEFT('Anterior-TXT'!A3339,15),"")</f>
        <v/>
      </c>
      <c r="B3318" s="11" t="str">
        <f>IF('Anterior-TXT'!A3339&lt;&gt;"",RIGHT(LEFT('Anterior-TXT'!A3339,51),34),"")</f>
        <v/>
      </c>
      <c r="C3318" s="12" t="str">
        <f>IF('Anterior-TXT'!A3339&lt;&gt;"",VALUE(RIGHT(LEFT('Anterior-TXT'!A3339,75),23)),"")</f>
        <v/>
      </c>
      <c r="D3318" s="11" t="str">
        <f>IF('Anterior-TXT'!A3339&lt;&gt;"",RIGHT(LEFT('Anterior-TXT'!A3339,77),1),"")</f>
        <v/>
      </c>
      <c r="E3318" s="13" t="str">
        <f>IF('Anterior-TXT'!A3339&lt;&gt;"",IF(MOD(VALUE(LEFT(A3318,1)),2)=1,IF(D3318="D",C3318,-C3318),IF(D3318="C",C3318,-C3318)),"")</f>
        <v/>
      </c>
    </row>
    <row r="3319" spans="1:5" x14ac:dyDescent="0.2">
      <c r="A3319" s="11" t="str">
        <f>IF('Anterior-TXT'!A3340&lt;&gt;"",LEFT('Anterior-TXT'!A3340,15),"")</f>
        <v/>
      </c>
      <c r="B3319" s="11" t="str">
        <f>IF('Anterior-TXT'!A3340&lt;&gt;"",RIGHT(LEFT('Anterior-TXT'!A3340,51),34),"")</f>
        <v/>
      </c>
      <c r="C3319" s="12" t="str">
        <f>IF('Anterior-TXT'!A3340&lt;&gt;"",VALUE(RIGHT(LEFT('Anterior-TXT'!A3340,75),23)),"")</f>
        <v/>
      </c>
      <c r="D3319" s="11" t="str">
        <f>IF('Anterior-TXT'!A3340&lt;&gt;"",RIGHT(LEFT('Anterior-TXT'!A3340,77),1),"")</f>
        <v/>
      </c>
      <c r="E3319" s="13" t="str">
        <f>IF('Anterior-TXT'!A3340&lt;&gt;"",IF(MOD(VALUE(LEFT(A3319,1)),2)=1,IF(D3319="D",C3319,-C3319),IF(D3319="C",C3319,-C3319)),"")</f>
        <v/>
      </c>
    </row>
    <row r="3320" spans="1:5" x14ac:dyDescent="0.2">
      <c r="A3320" s="11" t="str">
        <f>IF('Anterior-TXT'!A3341&lt;&gt;"",LEFT('Anterior-TXT'!A3341,15),"")</f>
        <v/>
      </c>
      <c r="B3320" s="11" t="str">
        <f>IF('Anterior-TXT'!A3341&lt;&gt;"",RIGHT(LEFT('Anterior-TXT'!A3341,51),34),"")</f>
        <v/>
      </c>
      <c r="C3320" s="12" t="str">
        <f>IF('Anterior-TXT'!A3341&lt;&gt;"",VALUE(RIGHT(LEFT('Anterior-TXT'!A3341,75),23)),"")</f>
        <v/>
      </c>
      <c r="D3320" s="11" t="str">
        <f>IF('Anterior-TXT'!A3341&lt;&gt;"",RIGHT(LEFT('Anterior-TXT'!A3341,77),1),"")</f>
        <v/>
      </c>
      <c r="E3320" s="13" t="str">
        <f>IF('Anterior-TXT'!A3341&lt;&gt;"",IF(MOD(VALUE(LEFT(A3320,1)),2)=1,IF(D3320="D",C3320,-C3320),IF(D3320="C",C3320,-C3320)),"")</f>
        <v/>
      </c>
    </row>
    <row r="3321" spans="1:5" x14ac:dyDescent="0.2">
      <c r="A3321" s="11" t="str">
        <f>IF('Anterior-TXT'!A3342&lt;&gt;"",LEFT('Anterior-TXT'!A3342,15),"")</f>
        <v/>
      </c>
      <c r="B3321" s="11" t="str">
        <f>IF('Anterior-TXT'!A3342&lt;&gt;"",RIGHT(LEFT('Anterior-TXT'!A3342,51),34),"")</f>
        <v/>
      </c>
      <c r="C3321" s="12" t="str">
        <f>IF('Anterior-TXT'!A3342&lt;&gt;"",VALUE(RIGHT(LEFT('Anterior-TXT'!A3342,75),23)),"")</f>
        <v/>
      </c>
      <c r="D3321" s="11" t="str">
        <f>IF('Anterior-TXT'!A3342&lt;&gt;"",RIGHT(LEFT('Anterior-TXT'!A3342,77),1),"")</f>
        <v/>
      </c>
      <c r="E3321" s="13" t="str">
        <f>IF('Anterior-TXT'!A3342&lt;&gt;"",IF(MOD(VALUE(LEFT(A3321,1)),2)=1,IF(D3321="D",C3321,-C3321),IF(D3321="C",C3321,-C3321)),"")</f>
        <v/>
      </c>
    </row>
    <row r="3322" spans="1:5" x14ac:dyDescent="0.2">
      <c r="A3322" s="11" t="str">
        <f>IF('Anterior-TXT'!A3343&lt;&gt;"",LEFT('Anterior-TXT'!A3343,15),"")</f>
        <v/>
      </c>
      <c r="B3322" s="11" t="str">
        <f>IF('Anterior-TXT'!A3343&lt;&gt;"",RIGHT(LEFT('Anterior-TXT'!A3343,51),34),"")</f>
        <v/>
      </c>
      <c r="C3322" s="12" t="str">
        <f>IF('Anterior-TXT'!A3343&lt;&gt;"",VALUE(RIGHT(LEFT('Anterior-TXT'!A3343,75),23)),"")</f>
        <v/>
      </c>
      <c r="D3322" s="11" t="str">
        <f>IF('Anterior-TXT'!A3343&lt;&gt;"",RIGHT(LEFT('Anterior-TXT'!A3343,77),1),"")</f>
        <v/>
      </c>
      <c r="E3322" s="13" t="str">
        <f>IF('Anterior-TXT'!A3343&lt;&gt;"",IF(MOD(VALUE(LEFT(A3322,1)),2)=1,IF(D3322="D",C3322,-C3322),IF(D3322="C",C3322,-C3322)),"")</f>
        <v/>
      </c>
    </row>
    <row r="3323" spans="1:5" x14ac:dyDescent="0.2">
      <c r="A3323" s="11" t="str">
        <f>IF('Anterior-TXT'!A3344&lt;&gt;"",LEFT('Anterior-TXT'!A3344,15),"")</f>
        <v/>
      </c>
      <c r="B3323" s="11" t="str">
        <f>IF('Anterior-TXT'!A3344&lt;&gt;"",RIGHT(LEFT('Anterior-TXT'!A3344,51),34),"")</f>
        <v/>
      </c>
      <c r="C3323" s="12" t="str">
        <f>IF('Anterior-TXT'!A3344&lt;&gt;"",VALUE(RIGHT(LEFT('Anterior-TXT'!A3344,75),23)),"")</f>
        <v/>
      </c>
      <c r="D3323" s="11" t="str">
        <f>IF('Anterior-TXT'!A3344&lt;&gt;"",RIGHT(LEFT('Anterior-TXT'!A3344,77),1),"")</f>
        <v/>
      </c>
      <c r="E3323" s="13" t="str">
        <f>IF('Anterior-TXT'!A3344&lt;&gt;"",IF(MOD(VALUE(LEFT(A3323,1)),2)=1,IF(D3323="D",C3323,-C3323),IF(D3323="C",C3323,-C3323)),"")</f>
        <v/>
      </c>
    </row>
    <row r="3324" spans="1:5" x14ac:dyDescent="0.2">
      <c r="A3324" s="11" t="str">
        <f>IF('Anterior-TXT'!A3345&lt;&gt;"",LEFT('Anterior-TXT'!A3345,15),"")</f>
        <v/>
      </c>
      <c r="B3324" s="11" t="str">
        <f>IF('Anterior-TXT'!A3345&lt;&gt;"",RIGHT(LEFT('Anterior-TXT'!A3345,51),34),"")</f>
        <v/>
      </c>
      <c r="C3324" s="12" t="str">
        <f>IF('Anterior-TXT'!A3345&lt;&gt;"",VALUE(RIGHT(LEFT('Anterior-TXT'!A3345,75),23)),"")</f>
        <v/>
      </c>
      <c r="D3324" s="11" t="str">
        <f>IF('Anterior-TXT'!A3345&lt;&gt;"",RIGHT(LEFT('Anterior-TXT'!A3345,77),1),"")</f>
        <v/>
      </c>
      <c r="E3324" s="13" t="str">
        <f>IF('Anterior-TXT'!A3345&lt;&gt;"",IF(MOD(VALUE(LEFT(A3324,1)),2)=1,IF(D3324="D",C3324,-C3324),IF(D3324="C",C3324,-C3324)),"")</f>
        <v/>
      </c>
    </row>
    <row r="3325" spans="1:5" x14ac:dyDescent="0.2">
      <c r="A3325" s="11" t="str">
        <f>IF('Anterior-TXT'!A3346&lt;&gt;"",LEFT('Anterior-TXT'!A3346,15),"")</f>
        <v/>
      </c>
      <c r="B3325" s="11" t="str">
        <f>IF('Anterior-TXT'!A3346&lt;&gt;"",RIGHT(LEFT('Anterior-TXT'!A3346,51),34),"")</f>
        <v/>
      </c>
      <c r="C3325" s="12" t="str">
        <f>IF('Anterior-TXT'!A3346&lt;&gt;"",VALUE(RIGHT(LEFT('Anterior-TXT'!A3346,75),23)),"")</f>
        <v/>
      </c>
      <c r="D3325" s="11" t="str">
        <f>IF('Anterior-TXT'!A3346&lt;&gt;"",RIGHT(LEFT('Anterior-TXT'!A3346,77),1),"")</f>
        <v/>
      </c>
      <c r="E3325" s="13" t="str">
        <f>IF('Anterior-TXT'!A3346&lt;&gt;"",IF(MOD(VALUE(LEFT(A3325,1)),2)=1,IF(D3325="D",C3325,-C3325),IF(D3325="C",C3325,-C3325)),"")</f>
        <v/>
      </c>
    </row>
    <row r="3326" spans="1:5" x14ac:dyDescent="0.2">
      <c r="A3326" s="11" t="str">
        <f>IF('Anterior-TXT'!A3347&lt;&gt;"",LEFT('Anterior-TXT'!A3347,15),"")</f>
        <v/>
      </c>
      <c r="B3326" s="11" t="str">
        <f>IF('Anterior-TXT'!A3347&lt;&gt;"",RIGHT(LEFT('Anterior-TXT'!A3347,51),34),"")</f>
        <v/>
      </c>
      <c r="C3326" s="12" t="str">
        <f>IF('Anterior-TXT'!A3347&lt;&gt;"",VALUE(RIGHT(LEFT('Anterior-TXT'!A3347,75),23)),"")</f>
        <v/>
      </c>
      <c r="D3326" s="11" t="str">
        <f>IF('Anterior-TXT'!A3347&lt;&gt;"",RIGHT(LEFT('Anterior-TXT'!A3347,77),1),"")</f>
        <v/>
      </c>
      <c r="E3326" s="13" t="str">
        <f>IF('Anterior-TXT'!A3347&lt;&gt;"",IF(MOD(VALUE(LEFT(A3326,1)),2)=1,IF(D3326="D",C3326,-C3326),IF(D3326="C",C3326,-C3326)),"")</f>
        <v/>
      </c>
    </row>
    <row r="3327" spans="1:5" x14ac:dyDescent="0.2">
      <c r="A3327" s="11" t="str">
        <f>IF('Anterior-TXT'!A3348&lt;&gt;"",LEFT('Anterior-TXT'!A3348,15),"")</f>
        <v/>
      </c>
      <c r="B3327" s="11" t="str">
        <f>IF('Anterior-TXT'!A3348&lt;&gt;"",RIGHT(LEFT('Anterior-TXT'!A3348,51),34),"")</f>
        <v/>
      </c>
      <c r="C3327" s="12" t="str">
        <f>IF('Anterior-TXT'!A3348&lt;&gt;"",VALUE(RIGHT(LEFT('Anterior-TXT'!A3348,75),23)),"")</f>
        <v/>
      </c>
      <c r="D3327" s="11" t="str">
        <f>IF('Anterior-TXT'!A3348&lt;&gt;"",RIGHT(LEFT('Anterior-TXT'!A3348,77),1),"")</f>
        <v/>
      </c>
      <c r="E3327" s="13" t="str">
        <f>IF('Anterior-TXT'!A3348&lt;&gt;"",IF(MOD(VALUE(LEFT(A3327,1)),2)=1,IF(D3327="D",C3327,-C3327),IF(D3327="C",C3327,-C3327)),"")</f>
        <v/>
      </c>
    </row>
    <row r="3328" spans="1:5" x14ac:dyDescent="0.2">
      <c r="A3328" s="11" t="str">
        <f>IF('Anterior-TXT'!A3349&lt;&gt;"",LEFT('Anterior-TXT'!A3349,15),"")</f>
        <v/>
      </c>
      <c r="B3328" s="11" t="str">
        <f>IF('Anterior-TXT'!A3349&lt;&gt;"",RIGHT(LEFT('Anterior-TXT'!A3349,51),34),"")</f>
        <v/>
      </c>
      <c r="C3328" s="12" t="str">
        <f>IF('Anterior-TXT'!A3349&lt;&gt;"",VALUE(RIGHT(LEFT('Anterior-TXT'!A3349,75),23)),"")</f>
        <v/>
      </c>
      <c r="D3328" s="11" t="str">
        <f>IF('Anterior-TXT'!A3349&lt;&gt;"",RIGHT(LEFT('Anterior-TXT'!A3349,77),1),"")</f>
        <v/>
      </c>
      <c r="E3328" s="13" t="str">
        <f>IF('Anterior-TXT'!A3349&lt;&gt;"",IF(MOD(VALUE(LEFT(A3328,1)),2)=1,IF(D3328="D",C3328,-C3328),IF(D3328="C",C3328,-C3328)),"")</f>
        <v/>
      </c>
    </row>
    <row r="3329" spans="1:5" x14ac:dyDescent="0.2">
      <c r="A3329" s="11" t="str">
        <f>IF('Anterior-TXT'!A3350&lt;&gt;"",LEFT('Anterior-TXT'!A3350,15),"")</f>
        <v/>
      </c>
      <c r="B3329" s="11" t="str">
        <f>IF('Anterior-TXT'!A3350&lt;&gt;"",RIGHT(LEFT('Anterior-TXT'!A3350,51),34),"")</f>
        <v/>
      </c>
      <c r="C3329" s="12" t="str">
        <f>IF('Anterior-TXT'!A3350&lt;&gt;"",VALUE(RIGHT(LEFT('Anterior-TXT'!A3350,75),23)),"")</f>
        <v/>
      </c>
      <c r="D3329" s="11" t="str">
        <f>IF('Anterior-TXT'!A3350&lt;&gt;"",RIGHT(LEFT('Anterior-TXT'!A3350,77),1),"")</f>
        <v/>
      </c>
      <c r="E3329" s="13" t="str">
        <f>IF('Anterior-TXT'!A3350&lt;&gt;"",IF(MOD(VALUE(LEFT(A3329,1)),2)=1,IF(D3329="D",C3329,-C3329),IF(D3329="C",C3329,-C3329)),"")</f>
        <v/>
      </c>
    </row>
    <row r="3330" spans="1:5" x14ac:dyDescent="0.2">
      <c r="A3330" s="11" t="str">
        <f>IF('Anterior-TXT'!A3351&lt;&gt;"",LEFT('Anterior-TXT'!A3351,15),"")</f>
        <v/>
      </c>
      <c r="B3330" s="11" t="str">
        <f>IF('Anterior-TXT'!A3351&lt;&gt;"",RIGHT(LEFT('Anterior-TXT'!A3351,51),34),"")</f>
        <v/>
      </c>
      <c r="C3330" s="12" t="str">
        <f>IF('Anterior-TXT'!A3351&lt;&gt;"",VALUE(RIGHT(LEFT('Anterior-TXT'!A3351,75),23)),"")</f>
        <v/>
      </c>
      <c r="D3330" s="11" t="str">
        <f>IF('Anterior-TXT'!A3351&lt;&gt;"",RIGHT(LEFT('Anterior-TXT'!A3351,77),1),"")</f>
        <v/>
      </c>
      <c r="E3330" s="13" t="str">
        <f>IF('Anterior-TXT'!A3351&lt;&gt;"",IF(MOD(VALUE(LEFT(A3330,1)),2)=1,IF(D3330="D",C3330,-C3330),IF(D3330="C",C3330,-C3330)),"")</f>
        <v/>
      </c>
    </row>
    <row r="3331" spans="1:5" x14ac:dyDescent="0.2">
      <c r="A3331" s="11" t="str">
        <f>IF('Anterior-TXT'!A3352&lt;&gt;"",LEFT('Anterior-TXT'!A3352,15),"")</f>
        <v/>
      </c>
      <c r="B3331" s="11" t="str">
        <f>IF('Anterior-TXT'!A3352&lt;&gt;"",RIGHT(LEFT('Anterior-TXT'!A3352,51),34),"")</f>
        <v/>
      </c>
      <c r="C3331" s="12" t="str">
        <f>IF('Anterior-TXT'!A3352&lt;&gt;"",VALUE(RIGHT(LEFT('Anterior-TXT'!A3352,75),23)),"")</f>
        <v/>
      </c>
      <c r="D3331" s="11" t="str">
        <f>IF('Anterior-TXT'!A3352&lt;&gt;"",RIGHT(LEFT('Anterior-TXT'!A3352,77),1),"")</f>
        <v/>
      </c>
      <c r="E3331" s="13" t="str">
        <f>IF('Anterior-TXT'!A3352&lt;&gt;"",IF(MOD(VALUE(LEFT(A3331,1)),2)=1,IF(D3331="D",C3331,-C3331),IF(D3331="C",C3331,-C3331)),"")</f>
        <v/>
      </c>
    </row>
    <row r="3332" spans="1:5" x14ac:dyDescent="0.2">
      <c r="A3332" s="11" t="str">
        <f>IF('Anterior-TXT'!A3353&lt;&gt;"",LEFT('Anterior-TXT'!A3353,15),"")</f>
        <v/>
      </c>
      <c r="B3332" s="11" t="str">
        <f>IF('Anterior-TXT'!A3353&lt;&gt;"",RIGHT(LEFT('Anterior-TXT'!A3353,51),34),"")</f>
        <v/>
      </c>
      <c r="C3332" s="12" t="str">
        <f>IF('Anterior-TXT'!A3353&lt;&gt;"",VALUE(RIGHT(LEFT('Anterior-TXT'!A3353,75),23)),"")</f>
        <v/>
      </c>
      <c r="D3332" s="11" t="str">
        <f>IF('Anterior-TXT'!A3353&lt;&gt;"",RIGHT(LEFT('Anterior-TXT'!A3353,77),1),"")</f>
        <v/>
      </c>
      <c r="E3332" s="13" t="str">
        <f>IF('Anterior-TXT'!A3353&lt;&gt;"",IF(MOD(VALUE(LEFT(A3332,1)),2)=1,IF(D3332="D",C3332,-C3332),IF(D3332="C",C3332,-C3332)),"")</f>
        <v/>
      </c>
    </row>
    <row r="3333" spans="1:5" x14ac:dyDescent="0.2">
      <c r="A3333" s="11" t="str">
        <f>IF('Anterior-TXT'!A3354&lt;&gt;"",LEFT('Anterior-TXT'!A3354,15),"")</f>
        <v/>
      </c>
      <c r="B3333" s="11" t="str">
        <f>IF('Anterior-TXT'!A3354&lt;&gt;"",RIGHT(LEFT('Anterior-TXT'!A3354,51),34),"")</f>
        <v/>
      </c>
      <c r="C3333" s="12" t="str">
        <f>IF('Anterior-TXT'!A3354&lt;&gt;"",VALUE(RIGHT(LEFT('Anterior-TXT'!A3354,75),23)),"")</f>
        <v/>
      </c>
      <c r="D3333" s="11" t="str">
        <f>IF('Anterior-TXT'!A3354&lt;&gt;"",RIGHT(LEFT('Anterior-TXT'!A3354,77),1),"")</f>
        <v/>
      </c>
      <c r="E3333" s="13" t="str">
        <f>IF('Anterior-TXT'!A3354&lt;&gt;"",IF(MOD(VALUE(LEFT(A3333,1)),2)=1,IF(D3333="D",C3333,-C3333),IF(D3333="C",C3333,-C3333)),"")</f>
        <v/>
      </c>
    </row>
    <row r="3334" spans="1:5" x14ac:dyDescent="0.2">
      <c r="A3334" s="11" t="str">
        <f>IF('Anterior-TXT'!A3355&lt;&gt;"",LEFT('Anterior-TXT'!A3355,15),"")</f>
        <v/>
      </c>
      <c r="B3334" s="11" t="str">
        <f>IF('Anterior-TXT'!A3355&lt;&gt;"",RIGHT(LEFT('Anterior-TXT'!A3355,51),34),"")</f>
        <v/>
      </c>
      <c r="C3334" s="12" t="str">
        <f>IF('Anterior-TXT'!A3355&lt;&gt;"",VALUE(RIGHT(LEFT('Anterior-TXT'!A3355,75),23)),"")</f>
        <v/>
      </c>
      <c r="D3334" s="11" t="str">
        <f>IF('Anterior-TXT'!A3355&lt;&gt;"",RIGHT(LEFT('Anterior-TXT'!A3355,77),1),"")</f>
        <v/>
      </c>
      <c r="E3334" s="13" t="str">
        <f>IF('Anterior-TXT'!A3355&lt;&gt;"",IF(MOD(VALUE(LEFT(A3334,1)),2)=1,IF(D3334="D",C3334,-C3334),IF(D3334="C",C3334,-C3334)),"")</f>
        <v/>
      </c>
    </row>
    <row r="3335" spans="1:5" x14ac:dyDescent="0.2">
      <c r="A3335" s="11" t="str">
        <f>IF('Anterior-TXT'!A3356&lt;&gt;"",LEFT('Anterior-TXT'!A3356,15),"")</f>
        <v/>
      </c>
      <c r="B3335" s="11" t="str">
        <f>IF('Anterior-TXT'!A3356&lt;&gt;"",RIGHT(LEFT('Anterior-TXT'!A3356,51),34),"")</f>
        <v/>
      </c>
      <c r="C3335" s="12" t="str">
        <f>IF('Anterior-TXT'!A3356&lt;&gt;"",VALUE(RIGHT(LEFT('Anterior-TXT'!A3356,75),23)),"")</f>
        <v/>
      </c>
      <c r="D3335" s="11" t="str">
        <f>IF('Anterior-TXT'!A3356&lt;&gt;"",RIGHT(LEFT('Anterior-TXT'!A3356,77),1),"")</f>
        <v/>
      </c>
      <c r="E3335" s="13" t="str">
        <f>IF('Anterior-TXT'!A3356&lt;&gt;"",IF(MOD(VALUE(LEFT(A3335,1)),2)=1,IF(D3335="D",C3335,-C3335),IF(D3335="C",C3335,-C3335)),"")</f>
        <v/>
      </c>
    </row>
    <row r="3336" spans="1:5" x14ac:dyDescent="0.2">
      <c r="A3336" s="11" t="str">
        <f>IF('Anterior-TXT'!A3357&lt;&gt;"",LEFT('Anterior-TXT'!A3357,15),"")</f>
        <v/>
      </c>
      <c r="B3336" s="11" t="str">
        <f>IF('Anterior-TXT'!A3357&lt;&gt;"",RIGHT(LEFT('Anterior-TXT'!A3357,51),34),"")</f>
        <v/>
      </c>
      <c r="C3336" s="12" t="str">
        <f>IF('Anterior-TXT'!A3357&lt;&gt;"",VALUE(RIGHT(LEFT('Anterior-TXT'!A3357,75),23)),"")</f>
        <v/>
      </c>
      <c r="D3336" s="11" t="str">
        <f>IF('Anterior-TXT'!A3357&lt;&gt;"",RIGHT(LEFT('Anterior-TXT'!A3357,77),1),"")</f>
        <v/>
      </c>
      <c r="E3336" s="13" t="str">
        <f>IF('Anterior-TXT'!A3357&lt;&gt;"",IF(MOD(VALUE(LEFT(A3336,1)),2)=1,IF(D3336="D",C3336,-C3336),IF(D3336="C",C3336,-C3336)),"")</f>
        <v/>
      </c>
    </row>
    <row r="3337" spans="1:5" x14ac:dyDescent="0.2">
      <c r="A3337" s="11" t="str">
        <f>IF('Anterior-TXT'!A3358&lt;&gt;"",LEFT('Anterior-TXT'!A3358,15),"")</f>
        <v/>
      </c>
      <c r="B3337" s="11" t="str">
        <f>IF('Anterior-TXT'!A3358&lt;&gt;"",RIGHT(LEFT('Anterior-TXT'!A3358,51),34),"")</f>
        <v/>
      </c>
      <c r="C3337" s="12" t="str">
        <f>IF('Anterior-TXT'!A3358&lt;&gt;"",VALUE(RIGHT(LEFT('Anterior-TXT'!A3358,75),23)),"")</f>
        <v/>
      </c>
      <c r="D3337" s="11" t="str">
        <f>IF('Anterior-TXT'!A3358&lt;&gt;"",RIGHT(LEFT('Anterior-TXT'!A3358,77),1),"")</f>
        <v/>
      </c>
      <c r="E3337" s="13" t="str">
        <f>IF('Anterior-TXT'!A3358&lt;&gt;"",IF(MOD(VALUE(LEFT(A3337,1)),2)=1,IF(D3337="D",C3337,-C3337),IF(D3337="C",C3337,-C3337)),"")</f>
        <v/>
      </c>
    </row>
    <row r="3338" spans="1:5" x14ac:dyDescent="0.2">
      <c r="A3338" s="11" t="str">
        <f>IF('Anterior-TXT'!A3359&lt;&gt;"",LEFT('Anterior-TXT'!A3359,15),"")</f>
        <v/>
      </c>
      <c r="B3338" s="11" t="str">
        <f>IF('Anterior-TXT'!A3359&lt;&gt;"",RIGHT(LEFT('Anterior-TXT'!A3359,51),34),"")</f>
        <v/>
      </c>
      <c r="C3338" s="12" t="str">
        <f>IF('Anterior-TXT'!A3359&lt;&gt;"",VALUE(RIGHT(LEFT('Anterior-TXT'!A3359,75),23)),"")</f>
        <v/>
      </c>
      <c r="D3338" s="11" t="str">
        <f>IF('Anterior-TXT'!A3359&lt;&gt;"",RIGHT(LEFT('Anterior-TXT'!A3359,77),1),"")</f>
        <v/>
      </c>
      <c r="E3338" s="13" t="str">
        <f>IF('Anterior-TXT'!A3359&lt;&gt;"",IF(MOD(VALUE(LEFT(A3338,1)),2)=1,IF(D3338="D",C3338,-C3338),IF(D3338="C",C3338,-C3338)),"")</f>
        <v/>
      </c>
    </row>
    <row r="3339" spans="1:5" x14ac:dyDescent="0.2">
      <c r="A3339" s="11" t="str">
        <f>IF('Anterior-TXT'!A3360&lt;&gt;"",LEFT('Anterior-TXT'!A3360,15),"")</f>
        <v/>
      </c>
      <c r="B3339" s="11" t="str">
        <f>IF('Anterior-TXT'!A3360&lt;&gt;"",RIGHT(LEFT('Anterior-TXT'!A3360,51),34),"")</f>
        <v/>
      </c>
      <c r="C3339" s="12" t="str">
        <f>IF('Anterior-TXT'!A3360&lt;&gt;"",VALUE(RIGHT(LEFT('Anterior-TXT'!A3360,75),23)),"")</f>
        <v/>
      </c>
      <c r="D3339" s="11" t="str">
        <f>IF('Anterior-TXT'!A3360&lt;&gt;"",RIGHT(LEFT('Anterior-TXT'!A3360,77),1),"")</f>
        <v/>
      </c>
      <c r="E3339" s="13" t="str">
        <f>IF('Anterior-TXT'!A3360&lt;&gt;"",IF(MOD(VALUE(LEFT(A3339,1)),2)=1,IF(D3339="D",C3339,-C3339),IF(D3339="C",C3339,-C3339)),"")</f>
        <v/>
      </c>
    </row>
    <row r="3340" spans="1:5" x14ac:dyDescent="0.2">
      <c r="A3340" s="11" t="str">
        <f>IF('Anterior-TXT'!A3361&lt;&gt;"",LEFT('Anterior-TXT'!A3361,15),"")</f>
        <v/>
      </c>
      <c r="B3340" s="11" t="str">
        <f>IF('Anterior-TXT'!A3361&lt;&gt;"",RIGHT(LEFT('Anterior-TXT'!A3361,51),34),"")</f>
        <v/>
      </c>
      <c r="C3340" s="12" t="str">
        <f>IF('Anterior-TXT'!A3361&lt;&gt;"",VALUE(RIGHT(LEFT('Anterior-TXT'!A3361,75),23)),"")</f>
        <v/>
      </c>
      <c r="D3340" s="11" t="str">
        <f>IF('Anterior-TXT'!A3361&lt;&gt;"",RIGHT(LEFT('Anterior-TXT'!A3361,77),1),"")</f>
        <v/>
      </c>
      <c r="E3340" s="13" t="str">
        <f>IF('Anterior-TXT'!A3361&lt;&gt;"",IF(MOD(VALUE(LEFT(A3340,1)),2)=1,IF(D3340="D",C3340,-C3340),IF(D3340="C",C3340,-C3340)),"")</f>
        <v/>
      </c>
    </row>
    <row r="3341" spans="1:5" x14ac:dyDescent="0.2">
      <c r="A3341" s="11" t="str">
        <f>IF('Anterior-TXT'!A3362&lt;&gt;"",LEFT('Anterior-TXT'!A3362,15),"")</f>
        <v/>
      </c>
      <c r="B3341" s="11" t="str">
        <f>IF('Anterior-TXT'!A3362&lt;&gt;"",RIGHT(LEFT('Anterior-TXT'!A3362,51),34),"")</f>
        <v/>
      </c>
      <c r="C3341" s="12" t="str">
        <f>IF('Anterior-TXT'!A3362&lt;&gt;"",VALUE(RIGHT(LEFT('Anterior-TXT'!A3362,75),23)),"")</f>
        <v/>
      </c>
      <c r="D3341" s="11" t="str">
        <f>IF('Anterior-TXT'!A3362&lt;&gt;"",RIGHT(LEFT('Anterior-TXT'!A3362,77),1),"")</f>
        <v/>
      </c>
      <c r="E3341" s="13" t="str">
        <f>IF('Anterior-TXT'!A3362&lt;&gt;"",IF(MOD(VALUE(LEFT(A3341,1)),2)=1,IF(D3341="D",C3341,-C3341),IF(D3341="C",C3341,-C3341)),"")</f>
        <v/>
      </c>
    </row>
    <row r="3342" spans="1:5" x14ac:dyDescent="0.2">
      <c r="A3342" s="11" t="str">
        <f>IF('Anterior-TXT'!A3363&lt;&gt;"",LEFT('Anterior-TXT'!A3363,15),"")</f>
        <v/>
      </c>
      <c r="B3342" s="11" t="str">
        <f>IF('Anterior-TXT'!A3363&lt;&gt;"",RIGHT(LEFT('Anterior-TXT'!A3363,51),34),"")</f>
        <v/>
      </c>
      <c r="C3342" s="12" t="str">
        <f>IF('Anterior-TXT'!A3363&lt;&gt;"",VALUE(RIGHT(LEFT('Anterior-TXT'!A3363,75),23)),"")</f>
        <v/>
      </c>
      <c r="D3342" s="11" t="str">
        <f>IF('Anterior-TXT'!A3363&lt;&gt;"",RIGHT(LEFT('Anterior-TXT'!A3363,77),1),"")</f>
        <v/>
      </c>
      <c r="E3342" s="13" t="str">
        <f>IF('Anterior-TXT'!A3363&lt;&gt;"",IF(MOD(VALUE(LEFT(A3342,1)),2)=1,IF(D3342="D",C3342,-C3342),IF(D3342="C",C3342,-C3342)),"")</f>
        <v/>
      </c>
    </row>
    <row r="3343" spans="1:5" x14ac:dyDescent="0.2">
      <c r="A3343" s="11" t="str">
        <f>IF('Anterior-TXT'!A3364&lt;&gt;"",LEFT('Anterior-TXT'!A3364,15),"")</f>
        <v/>
      </c>
      <c r="B3343" s="11" t="str">
        <f>IF('Anterior-TXT'!A3364&lt;&gt;"",RIGHT(LEFT('Anterior-TXT'!A3364,51),34),"")</f>
        <v/>
      </c>
      <c r="C3343" s="12" t="str">
        <f>IF('Anterior-TXT'!A3364&lt;&gt;"",VALUE(RIGHT(LEFT('Anterior-TXT'!A3364,75),23)),"")</f>
        <v/>
      </c>
      <c r="D3343" s="11" t="str">
        <f>IF('Anterior-TXT'!A3364&lt;&gt;"",RIGHT(LEFT('Anterior-TXT'!A3364,77),1),"")</f>
        <v/>
      </c>
      <c r="E3343" s="13" t="str">
        <f>IF('Anterior-TXT'!A3364&lt;&gt;"",IF(MOD(VALUE(LEFT(A3343,1)),2)=1,IF(D3343="D",C3343,-C3343),IF(D3343="C",C3343,-C3343)),"")</f>
        <v/>
      </c>
    </row>
    <row r="3344" spans="1:5" x14ac:dyDescent="0.2">
      <c r="A3344" s="11" t="str">
        <f>IF('Anterior-TXT'!A3365&lt;&gt;"",LEFT('Anterior-TXT'!A3365,15),"")</f>
        <v/>
      </c>
      <c r="B3344" s="11" t="str">
        <f>IF('Anterior-TXT'!A3365&lt;&gt;"",RIGHT(LEFT('Anterior-TXT'!A3365,51),34),"")</f>
        <v/>
      </c>
      <c r="C3344" s="12" t="str">
        <f>IF('Anterior-TXT'!A3365&lt;&gt;"",VALUE(RIGHT(LEFT('Anterior-TXT'!A3365,75),23)),"")</f>
        <v/>
      </c>
      <c r="D3344" s="11" t="str">
        <f>IF('Anterior-TXT'!A3365&lt;&gt;"",RIGHT(LEFT('Anterior-TXT'!A3365,77),1),"")</f>
        <v/>
      </c>
      <c r="E3344" s="13" t="str">
        <f>IF('Anterior-TXT'!A3365&lt;&gt;"",IF(MOD(VALUE(LEFT(A3344,1)),2)=1,IF(D3344="D",C3344,-C3344),IF(D3344="C",C3344,-C3344)),"")</f>
        <v/>
      </c>
    </row>
    <row r="3345" spans="1:5" x14ac:dyDescent="0.2">
      <c r="A3345" s="11" t="str">
        <f>IF('Anterior-TXT'!A3366&lt;&gt;"",LEFT('Anterior-TXT'!A3366,15),"")</f>
        <v/>
      </c>
      <c r="B3345" s="11" t="str">
        <f>IF('Anterior-TXT'!A3366&lt;&gt;"",RIGHT(LEFT('Anterior-TXT'!A3366,51),34),"")</f>
        <v/>
      </c>
      <c r="C3345" s="12" t="str">
        <f>IF('Anterior-TXT'!A3366&lt;&gt;"",VALUE(RIGHT(LEFT('Anterior-TXT'!A3366,75),23)),"")</f>
        <v/>
      </c>
      <c r="D3345" s="11" t="str">
        <f>IF('Anterior-TXT'!A3366&lt;&gt;"",RIGHT(LEFT('Anterior-TXT'!A3366,77),1),"")</f>
        <v/>
      </c>
      <c r="E3345" s="13" t="str">
        <f>IF('Anterior-TXT'!A3366&lt;&gt;"",IF(MOD(VALUE(LEFT(A3345,1)),2)=1,IF(D3345="D",C3345,-C3345),IF(D3345="C",C3345,-C3345)),"")</f>
        <v/>
      </c>
    </row>
    <row r="3346" spans="1:5" x14ac:dyDescent="0.2">
      <c r="A3346" s="11" t="str">
        <f>IF('Anterior-TXT'!A3367&lt;&gt;"",LEFT('Anterior-TXT'!A3367,15),"")</f>
        <v/>
      </c>
      <c r="B3346" s="11" t="str">
        <f>IF('Anterior-TXT'!A3367&lt;&gt;"",RIGHT(LEFT('Anterior-TXT'!A3367,51),34),"")</f>
        <v/>
      </c>
      <c r="C3346" s="12" t="str">
        <f>IF('Anterior-TXT'!A3367&lt;&gt;"",VALUE(RIGHT(LEFT('Anterior-TXT'!A3367,75),23)),"")</f>
        <v/>
      </c>
      <c r="D3346" s="11" t="str">
        <f>IF('Anterior-TXT'!A3367&lt;&gt;"",RIGHT(LEFT('Anterior-TXT'!A3367,77),1),"")</f>
        <v/>
      </c>
      <c r="E3346" s="13" t="str">
        <f>IF('Anterior-TXT'!A3367&lt;&gt;"",IF(MOD(VALUE(LEFT(A3346,1)),2)=1,IF(D3346="D",C3346,-C3346),IF(D3346="C",C3346,-C3346)),"")</f>
        <v/>
      </c>
    </row>
    <row r="3347" spans="1:5" x14ac:dyDescent="0.2">
      <c r="A3347" s="11" t="str">
        <f>IF('Anterior-TXT'!A3368&lt;&gt;"",LEFT('Anterior-TXT'!A3368,15),"")</f>
        <v/>
      </c>
      <c r="B3347" s="11" t="str">
        <f>IF('Anterior-TXT'!A3368&lt;&gt;"",RIGHT(LEFT('Anterior-TXT'!A3368,51),34),"")</f>
        <v/>
      </c>
      <c r="C3347" s="12" t="str">
        <f>IF('Anterior-TXT'!A3368&lt;&gt;"",VALUE(RIGHT(LEFT('Anterior-TXT'!A3368,75),23)),"")</f>
        <v/>
      </c>
      <c r="D3347" s="11" t="str">
        <f>IF('Anterior-TXT'!A3368&lt;&gt;"",RIGHT(LEFT('Anterior-TXT'!A3368,77),1),"")</f>
        <v/>
      </c>
      <c r="E3347" s="13" t="str">
        <f>IF('Anterior-TXT'!A3368&lt;&gt;"",IF(MOD(VALUE(LEFT(A3347,1)),2)=1,IF(D3347="D",C3347,-C3347),IF(D3347="C",C3347,-C3347)),"")</f>
        <v/>
      </c>
    </row>
    <row r="3348" spans="1:5" x14ac:dyDescent="0.2">
      <c r="A3348" s="11" t="str">
        <f>IF('Anterior-TXT'!A3369&lt;&gt;"",LEFT('Anterior-TXT'!A3369,15),"")</f>
        <v/>
      </c>
      <c r="B3348" s="11" t="str">
        <f>IF('Anterior-TXT'!A3369&lt;&gt;"",RIGHT(LEFT('Anterior-TXT'!A3369,51),34),"")</f>
        <v/>
      </c>
      <c r="C3348" s="12" t="str">
        <f>IF('Anterior-TXT'!A3369&lt;&gt;"",VALUE(RIGHT(LEFT('Anterior-TXT'!A3369,75),23)),"")</f>
        <v/>
      </c>
      <c r="D3348" s="11" t="str">
        <f>IF('Anterior-TXT'!A3369&lt;&gt;"",RIGHT(LEFT('Anterior-TXT'!A3369,77),1),"")</f>
        <v/>
      </c>
      <c r="E3348" s="13" t="str">
        <f>IF('Anterior-TXT'!A3369&lt;&gt;"",IF(MOD(VALUE(LEFT(A3348,1)),2)=1,IF(D3348="D",C3348,-C3348),IF(D3348="C",C3348,-C3348)),"")</f>
        <v/>
      </c>
    </row>
    <row r="3349" spans="1:5" x14ac:dyDescent="0.2">
      <c r="A3349" s="11" t="str">
        <f>IF('Anterior-TXT'!A3370&lt;&gt;"",LEFT('Anterior-TXT'!A3370,15),"")</f>
        <v/>
      </c>
      <c r="B3349" s="11" t="str">
        <f>IF('Anterior-TXT'!A3370&lt;&gt;"",RIGHT(LEFT('Anterior-TXT'!A3370,51),34),"")</f>
        <v/>
      </c>
      <c r="C3349" s="12" t="str">
        <f>IF('Anterior-TXT'!A3370&lt;&gt;"",VALUE(RIGHT(LEFT('Anterior-TXT'!A3370,75),23)),"")</f>
        <v/>
      </c>
      <c r="D3349" s="11" t="str">
        <f>IF('Anterior-TXT'!A3370&lt;&gt;"",RIGHT(LEFT('Anterior-TXT'!A3370,77),1),"")</f>
        <v/>
      </c>
      <c r="E3349" s="13" t="str">
        <f>IF('Anterior-TXT'!A3370&lt;&gt;"",IF(MOD(VALUE(LEFT(A3349,1)),2)=1,IF(D3349="D",C3349,-C3349),IF(D3349="C",C3349,-C3349)),"")</f>
        <v/>
      </c>
    </row>
    <row r="3350" spans="1:5" x14ac:dyDescent="0.2">
      <c r="A3350" s="11" t="str">
        <f>IF('Anterior-TXT'!A3371&lt;&gt;"",LEFT('Anterior-TXT'!A3371,15),"")</f>
        <v/>
      </c>
      <c r="B3350" s="11" t="str">
        <f>IF('Anterior-TXT'!A3371&lt;&gt;"",RIGHT(LEFT('Anterior-TXT'!A3371,51),34),"")</f>
        <v/>
      </c>
      <c r="C3350" s="12" t="str">
        <f>IF('Anterior-TXT'!A3371&lt;&gt;"",VALUE(RIGHT(LEFT('Anterior-TXT'!A3371,75),23)),"")</f>
        <v/>
      </c>
      <c r="D3350" s="11" t="str">
        <f>IF('Anterior-TXT'!A3371&lt;&gt;"",RIGHT(LEFT('Anterior-TXT'!A3371,77),1),"")</f>
        <v/>
      </c>
      <c r="E3350" s="13" t="str">
        <f>IF('Anterior-TXT'!A3371&lt;&gt;"",IF(MOD(VALUE(LEFT(A3350,1)),2)=1,IF(D3350="D",C3350,-C3350),IF(D3350="C",C3350,-C3350)),"")</f>
        <v/>
      </c>
    </row>
    <row r="3351" spans="1:5" x14ac:dyDescent="0.2">
      <c r="A3351" s="11" t="str">
        <f>IF('Anterior-TXT'!A3372&lt;&gt;"",LEFT('Anterior-TXT'!A3372,15),"")</f>
        <v/>
      </c>
      <c r="B3351" s="11" t="str">
        <f>IF('Anterior-TXT'!A3372&lt;&gt;"",RIGHT(LEFT('Anterior-TXT'!A3372,51),34),"")</f>
        <v/>
      </c>
      <c r="C3351" s="12" t="str">
        <f>IF('Anterior-TXT'!A3372&lt;&gt;"",VALUE(RIGHT(LEFT('Anterior-TXT'!A3372,75),23)),"")</f>
        <v/>
      </c>
      <c r="D3351" s="11" t="str">
        <f>IF('Anterior-TXT'!A3372&lt;&gt;"",RIGHT(LEFT('Anterior-TXT'!A3372,77),1),"")</f>
        <v/>
      </c>
      <c r="E3351" s="13" t="str">
        <f>IF('Anterior-TXT'!A3372&lt;&gt;"",IF(MOD(VALUE(LEFT(A3351,1)),2)=1,IF(D3351="D",C3351,-C3351),IF(D3351="C",C3351,-C3351)),"")</f>
        <v/>
      </c>
    </row>
    <row r="3352" spans="1:5" x14ac:dyDescent="0.2">
      <c r="A3352" s="11" t="str">
        <f>IF('Anterior-TXT'!A3373&lt;&gt;"",LEFT('Anterior-TXT'!A3373,15),"")</f>
        <v/>
      </c>
      <c r="B3352" s="11" t="str">
        <f>IF('Anterior-TXT'!A3373&lt;&gt;"",RIGHT(LEFT('Anterior-TXT'!A3373,51),34),"")</f>
        <v/>
      </c>
      <c r="C3352" s="12" t="str">
        <f>IF('Anterior-TXT'!A3373&lt;&gt;"",VALUE(RIGHT(LEFT('Anterior-TXT'!A3373,75),23)),"")</f>
        <v/>
      </c>
      <c r="D3352" s="11" t="str">
        <f>IF('Anterior-TXT'!A3373&lt;&gt;"",RIGHT(LEFT('Anterior-TXT'!A3373,77),1),"")</f>
        <v/>
      </c>
      <c r="E3352" s="13" t="str">
        <f>IF('Anterior-TXT'!A3373&lt;&gt;"",IF(MOD(VALUE(LEFT(A3352,1)),2)=1,IF(D3352="D",C3352,-C3352),IF(D3352="C",C3352,-C3352)),"")</f>
        <v/>
      </c>
    </row>
    <row r="3353" spans="1:5" x14ac:dyDescent="0.2">
      <c r="A3353" s="11" t="str">
        <f>IF('Anterior-TXT'!A3374&lt;&gt;"",LEFT('Anterior-TXT'!A3374,15),"")</f>
        <v/>
      </c>
      <c r="B3353" s="11" t="str">
        <f>IF('Anterior-TXT'!A3374&lt;&gt;"",RIGHT(LEFT('Anterior-TXT'!A3374,51),34),"")</f>
        <v/>
      </c>
      <c r="C3353" s="12" t="str">
        <f>IF('Anterior-TXT'!A3374&lt;&gt;"",VALUE(RIGHT(LEFT('Anterior-TXT'!A3374,75),23)),"")</f>
        <v/>
      </c>
      <c r="D3353" s="11" t="str">
        <f>IF('Anterior-TXT'!A3374&lt;&gt;"",RIGHT(LEFT('Anterior-TXT'!A3374,77),1),"")</f>
        <v/>
      </c>
      <c r="E3353" s="13" t="str">
        <f>IF('Anterior-TXT'!A3374&lt;&gt;"",IF(MOD(VALUE(LEFT(A3353,1)),2)=1,IF(D3353="D",C3353,-C3353),IF(D3353="C",C3353,-C3353)),"")</f>
        <v/>
      </c>
    </row>
    <row r="3354" spans="1:5" x14ac:dyDescent="0.2">
      <c r="A3354" s="11" t="str">
        <f>IF('Anterior-TXT'!A3375&lt;&gt;"",LEFT('Anterior-TXT'!A3375,15),"")</f>
        <v/>
      </c>
      <c r="B3354" s="11" t="str">
        <f>IF('Anterior-TXT'!A3375&lt;&gt;"",RIGHT(LEFT('Anterior-TXT'!A3375,51),34),"")</f>
        <v/>
      </c>
      <c r="C3354" s="12" t="str">
        <f>IF('Anterior-TXT'!A3375&lt;&gt;"",VALUE(RIGHT(LEFT('Anterior-TXT'!A3375,75),23)),"")</f>
        <v/>
      </c>
      <c r="D3354" s="11" t="str">
        <f>IF('Anterior-TXT'!A3375&lt;&gt;"",RIGHT(LEFT('Anterior-TXT'!A3375,77),1),"")</f>
        <v/>
      </c>
      <c r="E3354" s="13" t="str">
        <f>IF('Anterior-TXT'!A3375&lt;&gt;"",IF(MOD(VALUE(LEFT(A3354,1)),2)=1,IF(D3354="D",C3354,-C3354),IF(D3354="C",C3354,-C3354)),"")</f>
        <v/>
      </c>
    </row>
    <row r="3355" spans="1:5" x14ac:dyDescent="0.2">
      <c r="A3355" s="11" t="str">
        <f>IF('Anterior-TXT'!A3376&lt;&gt;"",LEFT('Anterior-TXT'!A3376,15),"")</f>
        <v/>
      </c>
      <c r="B3355" s="11" t="str">
        <f>IF('Anterior-TXT'!A3376&lt;&gt;"",RIGHT(LEFT('Anterior-TXT'!A3376,51),34),"")</f>
        <v/>
      </c>
      <c r="C3355" s="12" t="str">
        <f>IF('Anterior-TXT'!A3376&lt;&gt;"",VALUE(RIGHT(LEFT('Anterior-TXT'!A3376,75),23)),"")</f>
        <v/>
      </c>
      <c r="D3355" s="11" t="str">
        <f>IF('Anterior-TXT'!A3376&lt;&gt;"",RIGHT(LEFT('Anterior-TXT'!A3376,77),1),"")</f>
        <v/>
      </c>
      <c r="E3355" s="13" t="str">
        <f>IF('Anterior-TXT'!A3376&lt;&gt;"",IF(MOD(VALUE(LEFT(A3355,1)),2)=1,IF(D3355="D",C3355,-C3355),IF(D3355="C",C3355,-C3355)),"")</f>
        <v/>
      </c>
    </row>
    <row r="3356" spans="1:5" x14ac:dyDescent="0.2">
      <c r="A3356" s="11" t="str">
        <f>IF('Anterior-TXT'!A3377&lt;&gt;"",LEFT('Anterior-TXT'!A3377,15),"")</f>
        <v/>
      </c>
      <c r="B3356" s="11" t="str">
        <f>IF('Anterior-TXT'!A3377&lt;&gt;"",RIGHT(LEFT('Anterior-TXT'!A3377,51),34),"")</f>
        <v/>
      </c>
      <c r="C3356" s="12" t="str">
        <f>IF('Anterior-TXT'!A3377&lt;&gt;"",VALUE(RIGHT(LEFT('Anterior-TXT'!A3377,75),23)),"")</f>
        <v/>
      </c>
      <c r="D3356" s="11" t="str">
        <f>IF('Anterior-TXT'!A3377&lt;&gt;"",RIGHT(LEFT('Anterior-TXT'!A3377,77),1),"")</f>
        <v/>
      </c>
      <c r="E3356" s="13" t="str">
        <f>IF('Anterior-TXT'!A3377&lt;&gt;"",IF(MOD(VALUE(LEFT(A3356,1)),2)=1,IF(D3356="D",C3356,-C3356),IF(D3356="C",C3356,-C3356)),"")</f>
        <v/>
      </c>
    </row>
    <row r="3357" spans="1:5" x14ac:dyDescent="0.2">
      <c r="A3357" s="11" t="str">
        <f>IF('Anterior-TXT'!A3378&lt;&gt;"",LEFT('Anterior-TXT'!A3378,15),"")</f>
        <v/>
      </c>
      <c r="B3357" s="11" t="str">
        <f>IF('Anterior-TXT'!A3378&lt;&gt;"",RIGHT(LEFT('Anterior-TXT'!A3378,51),34),"")</f>
        <v/>
      </c>
      <c r="C3357" s="12" t="str">
        <f>IF('Anterior-TXT'!A3378&lt;&gt;"",VALUE(RIGHT(LEFT('Anterior-TXT'!A3378,75),23)),"")</f>
        <v/>
      </c>
      <c r="D3357" s="11" t="str">
        <f>IF('Anterior-TXT'!A3378&lt;&gt;"",RIGHT(LEFT('Anterior-TXT'!A3378,77),1),"")</f>
        <v/>
      </c>
      <c r="E3357" s="13" t="str">
        <f>IF('Anterior-TXT'!A3378&lt;&gt;"",IF(MOD(VALUE(LEFT(A3357,1)),2)=1,IF(D3357="D",C3357,-C3357),IF(D3357="C",C3357,-C3357)),"")</f>
        <v/>
      </c>
    </row>
    <row r="3358" spans="1:5" x14ac:dyDescent="0.2">
      <c r="A3358" s="11" t="str">
        <f>IF('Anterior-TXT'!A3379&lt;&gt;"",LEFT('Anterior-TXT'!A3379,15),"")</f>
        <v/>
      </c>
      <c r="B3358" s="11" t="str">
        <f>IF('Anterior-TXT'!A3379&lt;&gt;"",RIGHT(LEFT('Anterior-TXT'!A3379,51),34),"")</f>
        <v/>
      </c>
      <c r="C3358" s="12" t="str">
        <f>IF('Anterior-TXT'!A3379&lt;&gt;"",VALUE(RIGHT(LEFT('Anterior-TXT'!A3379,75),23)),"")</f>
        <v/>
      </c>
      <c r="D3358" s="11" t="str">
        <f>IF('Anterior-TXT'!A3379&lt;&gt;"",RIGHT(LEFT('Anterior-TXT'!A3379,77),1),"")</f>
        <v/>
      </c>
      <c r="E3358" s="13" t="str">
        <f>IF('Anterior-TXT'!A3379&lt;&gt;"",IF(MOD(VALUE(LEFT(A3358,1)),2)=1,IF(D3358="D",C3358,-C3358),IF(D3358="C",C3358,-C3358)),"")</f>
        <v/>
      </c>
    </row>
    <row r="3359" spans="1:5" x14ac:dyDescent="0.2">
      <c r="A3359" s="11" t="str">
        <f>IF('Anterior-TXT'!A3380&lt;&gt;"",LEFT('Anterior-TXT'!A3380,15),"")</f>
        <v/>
      </c>
      <c r="B3359" s="11" t="str">
        <f>IF('Anterior-TXT'!A3380&lt;&gt;"",RIGHT(LEFT('Anterior-TXT'!A3380,51),34),"")</f>
        <v/>
      </c>
      <c r="C3359" s="12" t="str">
        <f>IF('Anterior-TXT'!A3380&lt;&gt;"",VALUE(RIGHT(LEFT('Anterior-TXT'!A3380,75),23)),"")</f>
        <v/>
      </c>
      <c r="D3359" s="11" t="str">
        <f>IF('Anterior-TXT'!A3380&lt;&gt;"",RIGHT(LEFT('Anterior-TXT'!A3380,77),1),"")</f>
        <v/>
      </c>
      <c r="E3359" s="13" t="str">
        <f>IF('Anterior-TXT'!A3380&lt;&gt;"",IF(MOD(VALUE(LEFT(A3359,1)),2)=1,IF(D3359="D",C3359,-C3359),IF(D3359="C",C3359,-C3359)),"")</f>
        <v/>
      </c>
    </row>
    <row r="3360" spans="1:5" x14ac:dyDescent="0.2">
      <c r="A3360" s="11" t="str">
        <f>IF('Anterior-TXT'!A3381&lt;&gt;"",LEFT('Anterior-TXT'!A3381,15),"")</f>
        <v/>
      </c>
      <c r="B3360" s="11" t="str">
        <f>IF('Anterior-TXT'!A3381&lt;&gt;"",RIGHT(LEFT('Anterior-TXT'!A3381,51),34),"")</f>
        <v/>
      </c>
      <c r="C3360" s="12" t="str">
        <f>IF('Anterior-TXT'!A3381&lt;&gt;"",VALUE(RIGHT(LEFT('Anterior-TXT'!A3381,75),23)),"")</f>
        <v/>
      </c>
      <c r="D3360" s="11" t="str">
        <f>IF('Anterior-TXT'!A3381&lt;&gt;"",RIGHT(LEFT('Anterior-TXT'!A3381,77),1),"")</f>
        <v/>
      </c>
      <c r="E3360" s="13" t="str">
        <f>IF('Anterior-TXT'!A3381&lt;&gt;"",IF(MOD(VALUE(LEFT(A3360,1)),2)=1,IF(D3360="D",C3360,-C3360),IF(D3360="C",C3360,-C3360)),"")</f>
        <v/>
      </c>
    </row>
    <row r="3361" spans="1:5" x14ac:dyDescent="0.2">
      <c r="A3361" s="11" t="str">
        <f>IF('Anterior-TXT'!A3382&lt;&gt;"",LEFT('Anterior-TXT'!A3382,15),"")</f>
        <v/>
      </c>
      <c r="B3361" s="11" t="str">
        <f>IF('Anterior-TXT'!A3382&lt;&gt;"",RIGHT(LEFT('Anterior-TXT'!A3382,51),34),"")</f>
        <v/>
      </c>
      <c r="C3361" s="12" t="str">
        <f>IF('Anterior-TXT'!A3382&lt;&gt;"",VALUE(RIGHT(LEFT('Anterior-TXT'!A3382,75),23)),"")</f>
        <v/>
      </c>
      <c r="D3361" s="11" t="str">
        <f>IF('Anterior-TXT'!A3382&lt;&gt;"",RIGHT(LEFT('Anterior-TXT'!A3382,77),1),"")</f>
        <v/>
      </c>
      <c r="E3361" s="13" t="str">
        <f>IF('Anterior-TXT'!A3382&lt;&gt;"",IF(MOD(VALUE(LEFT(A3361,1)),2)=1,IF(D3361="D",C3361,-C3361),IF(D3361="C",C3361,-C3361)),"")</f>
        <v/>
      </c>
    </row>
    <row r="3362" spans="1:5" x14ac:dyDescent="0.2">
      <c r="A3362" s="11" t="str">
        <f>IF('Anterior-TXT'!A3383&lt;&gt;"",LEFT('Anterior-TXT'!A3383,15),"")</f>
        <v/>
      </c>
      <c r="B3362" s="11" t="str">
        <f>IF('Anterior-TXT'!A3383&lt;&gt;"",RIGHT(LEFT('Anterior-TXT'!A3383,51),34),"")</f>
        <v/>
      </c>
      <c r="C3362" s="12" t="str">
        <f>IF('Anterior-TXT'!A3383&lt;&gt;"",VALUE(RIGHT(LEFT('Anterior-TXT'!A3383,75),23)),"")</f>
        <v/>
      </c>
      <c r="D3362" s="11" t="str">
        <f>IF('Anterior-TXT'!A3383&lt;&gt;"",RIGHT(LEFT('Anterior-TXT'!A3383,77),1),"")</f>
        <v/>
      </c>
      <c r="E3362" s="13" t="str">
        <f>IF('Anterior-TXT'!A3383&lt;&gt;"",IF(MOD(VALUE(LEFT(A3362,1)),2)=1,IF(D3362="D",C3362,-C3362),IF(D3362="C",C3362,-C3362)),"")</f>
        <v/>
      </c>
    </row>
    <row r="3363" spans="1:5" x14ac:dyDescent="0.2">
      <c r="A3363" s="11" t="str">
        <f>IF('Anterior-TXT'!A3384&lt;&gt;"",LEFT('Anterior-TXT'!A3384,15),"")</f>
        <v/>
      </c>
      <c r="B3363" s="11" t="str">
        <f>IF('Anterior-TXT'!A3384&lt;&gt;"",RIGHT(LEFT('Anterior-TXT'!A3384,51),34),"")</f>
        <v/>
      </c>
      <c r="C3363" s="12" t="str">
        <f>IF('Anterior-TXT'!A3384&lt;&gt;"",VALUE(RIGHT(LEFT('Anterior-TXT'!A3384,75),23)),"")</f>
        <v/>
      </c>
      <c r="D3363" s="11" t="str">
        <f>IF('Anterior-TXT'!A3384&lt;&gt;"",RIGHT(LEFT('Anterior-TXT'!A3384,77),1),"")</f>
        <v/>
      </c>
      <c r="E3363" s="13" t="str">
        <f>IF('Anterior-TXT'!A3384&lt;&gt;"",IF(MOD(VALUE(LEFT(A3363,1)),2)=1,IF(D3363="D",C3363,-C3363),IF(D3363="C",C3363,-C3363)),"")</f>
        <v/>
      </c>
    </row>
    <row r="3364" spans="1:5" x14ac:dyDescent="0.2">
      <c r="A3364" s="11" t="str">
        <f>IF('Anterior-TXT'!A3385&lt;&gt;"",LEFT('Anterior-TXT'!A3385,15),"")</f>
        <v/>
      </c>
      <c r="B3364" s="11" t="str">
        <f>IF('Anterior-TXT'!A3385&lt;&gt;"",RIGHT(LEFT('Anterior-TXT'!A3385,51),34),"")</f>
        <v/>
      </c>
      <c r="C3364" s="12" t="str">
        <f>IF('Anterior-TXT'!A3385&lt;&gt;"",VALUE(RIGHT(LEFT('Anterior-TXT'!A3385,75),23)),"")</f>
        <v/>
      </c>
      <c r="D3364" s="11" t="str">
        <f>IF('Anterior-TXT'!A3385&lt;&gt;"",RIGHT(LEFT('Anterior-TXT'!A3385,77),1),"")</f>
        <v/>
      </c>
      <c r="E3364" s="13" t="str">
        <f>IF('Anterior-TXT'!A3385&lt;&gt;"",IF(MOD(VALUE(LEFT(A3364,1)),2)=1,IF(D3364="D",C3364,-C3364),IF(D3364="C",C3364,-C3364)),"")</f>
        <v/>
      </c>
    </row>
    <row r="3365" spans="1:5" x14ac:dyDescent="0.2">
      <c r="A3365" s="11" t="str">
        <f>IF('Anterior-TXT'!A3386&lt;&gt;"",LEFT('Anterior-TXT'!A3386,15),"")</f>
        <v/>
      </c>
      <c r="B3365" s="11" t="str">
        <f>IF('Anterior-TXT'!A3386&lt;&gt;"",RIGHT(LEFT('Anterior-TXT'!A3386,51),34),"")</f>
        <v/>
      </c>
      <c r="C3365" s="12" t="str">
        <f>IF('Anterior-TXT'!A3386&lt;&gt;"",VALUE(RIGHT(LEFT('Anterior-TXT'!A3386,75),23)),"")</f>
        <v/>
      </c>
      <c r="D3365" s="11" t="str">
        <f>IF('Anterior-TXT'!A3386&lt;&gt;"",RIGHT(LEFT('Anterior-TXT'!A3386,77),1),"")</f>
        <v/>
      </c>
      <c r="E3365" s="13" t="str">
        <f>IF('Anterior-TXT'!A3386&lt;&gt;"",IF(MOD(VALUE(LEFT(A3365,1)),2)=1,IF(D3365="D",C3365,-C3365),IF(D3365="C",C3365,-C3365)),"")</f>
        <v/>
      </c>
    </row>
    <row r="3366" spans="1:5" x14ac:dyDescent="0.2">
      <c r="A3366" s="11" t="str">
        <f>IF('Anterior-TXT'!A3387&lt;&gt;"",LEFT('Anterior-TXT'!A3387,15),"")</f>
        <v/>
      </c>
      <c r="B3366" s="11" t="str">
        <f>IF('Anterior-TXT'!A3387&lt;&gt;"",RIGHT(LEFT('Anterior-TXT'!A3387,51),34),"")</f>
        <v/>
      </c>
      <c r="C3366" s="12" t="str">
        <f>IF('Anterior-TXT'!A3387&lt;&gt;"",VALUE(RIGHT(LEFT('Anterior-TXT'!A3387,75),23)),"")</f>
        <v/>
      </c>
      <c r="D3366" s="11" t="str">
        <f>IF('Anterior-TXT'!A3387&lt;&gt;"",RIGHT(LEFT('Anterior-TXT'!A3387,77),1),"")</f>
        <v/>
      </c>
      <c r="E3366" s="13" t="str">
        <f>IF('Anterior-TXT'!A3387&lt;&gt;"",IF(MOD(VALUE(LEFT(A3366,1)),2)=1,IF(D3366="D",C3366,-C3366),IF(D3366="C",C3366,-C3366)),"")</f>
        <v/>
      </c>
    </row>
    <row r="3367" spans="1:5" x14ac:dyDescent="0.2">
      <c r="A3367" s="11" t="str">
        <f>IF('Anterior-TXT'!A3388&lt;&gt;"",LEFT('Anterior-TXT'!A3388,15),"")</f>
        <v/>
      </c>
      <c r="B3367" s="11" t="str">
        <f>IF('Anterior-TXT'!A3388&lt;&gt;"",RIGHT(LEFT('Anterior-TXT'!A3388,51),34),"")</f>
        <v/>
      </c>
      <c r="C3367" s="12" t="str">
        <f>IF('Anterior-TXT'!A3388&lt;&gt;"",VALUE(RIGHT(LEFT('Anterior-TXT'!A3388,75),23)),"")</f>
        <v/>
      </c>
      <c r="D3367" s="11" t="str">
        <f>IF('Anterior-TXT'!A3388&lt;&gt;"",RIGHT(LEFT('Anterior-TXT'!A3388,77),1),"")</f>
        <v/>
      </c>
      <c r="E3367" s="13" t="str">
        <f>IF('Anterior-TXT'!A3388&lt;&gt;"",IF(MOD(VALUE(LEFT(A3367,1)),2)=1,IF(D3367="D",C3367,-C3367),IF(D3367="C",C3367,-C3367)),"")</f>
        <v/>
      </c>
    </row>
    <row r="3368" spans="1:5" x14ac:dyDescent="0.2">
      <c r="A3368" s="11" t="str">
        <f>IF('Anterior-TXT'!A3389&lt;&gt;"",LEFT('Anterior-TXT'!A3389,15),"")</f>
        <v/>
      </c>
      <c r="B3368" s="11" t="str">
        <f>IF('Anterior-TXT'!A3389&lt;&gt;"",RIGHT(LEFT('Anterior-TXT'!A3389,51),34),"")</f>
        <v/>
      </c>
      <c r="C3368" s="12" t="str">
        <f>IF('Anterior-TXT'!A3389&lt;&gt;"",VALUE(RIGHT(LEFT('Anterior-TXT'!A3389,75),23)),"")</f>
        <v/>
      </c>
      <c r="D3368" s="11" t="str">
        <f>IF('Anterior-TXT'!A3389&lt;&gt;"",RIGHT(LEFT('Anterior-TXT'!A3389,77),1),"")</f>
        <v/>
      </c>
      <c r="E3368" s="13" t="str">
        <f>IF('Anterior-TXT'!A3389&lt;&gt;"",IF(MOD(VALUE(LEFT(A3368,1)),2)=1,IF(D3368="D",C3368,-C3368),IF(D3368="C",C3368,-C3368)),"")</f>
        <v/>
      </c>
    </row>
    <row r="3369" spans="1:5" x14ac:dyDescent="0.2">
      <c r="A3369" s="11" t="str">
        <f>IF('Anterior-TXT'!A3390&lt;&gt;"",LEFT('Anterior-TXT'!A3390,15),"")</f>
        <v/>
      </c>
      <c r="B3369" s="11" t="str">
        <f>IF('Anterior-TXT'!A3390&lt;&gt;"",RIGHT(LEFT('Anterior-TXT'!A3390,51),34),"")</f>
        <v/>
      </c>
      <c r="C3369" s="12" t="str">
        <f>IF('Anterior-TXT'!A3390&lt;&gt;"",VALUE(RIGHT(LEFT('Anterior-TXT'!A3390,75),23)),"")</f>
        <v/>
      </c>
      <c r="D3369" s="11" t="str">
        <f>IF('Anterior-TXT'!A3390&lt;&gt;"",RIGHT(LEFT('Anterior-TXT'!A3390,77),1),"")</f>
        <v/>
      </c>
      <c r="E3369" s="13" t="str">
        <f>IF('Anterior-TXT'!A3390&lt;&gt;"",IF(MOD(VALUE(LEFT(A3369,1)),2)=1,IF(D3369="D",C3369,-C3369),IF(D3369="C",C3369,-C3369)),"")</f>
        <v/>
      </c>
    </row>
    <row r="3370" spans="1:5" x14ac:dyDescent="0.2">
      <c r="A3370" s="11" t="str">
        <f>IF('Anterior-TXT'!A3391&lt;&gt;"",LEFT('Anterior-TXT'!A3391,15),"")</f>
        <v/>
      </c>
      <c r="B3370" s="11" t="str">
        <f>IF('Anterior-TXT'!A3391&lt;&gt;"",RIGHT(LEFT('Anterior-TXT'!A3391,51),34),"")</f>
        <v/>
      </c>
      <c r="C3370" s="12" t="str">
        <f>IF('Anterior-TXT'!A3391&lt;&gt;"",VALUE(RIGHT(LEFT('Anterior-TXT'!A3391,75),23)),"")</f>
        <v/>
      </c>
      <c r="D3370" s="11" t="str">
        <f>IF('Anterior-TXT'!A3391&lt;&gt;"",RIGHT(LEFT('Anterior-TXT'!A3391,77),1),"")</f>
        <v/>
      </c>
      <c r="E3370" s="13" t="str">
        <f>IF('Anterior-TXT'!A3391&lt;&gt;"",IF(MOD(VALUE(LEFT(A3370,1)),2)=1,IF(D3370="D",C3370,-C3370),IF(D3370="C",C3370,-C3370)),"")</f>
        <v/>
      </c>
    </row>
    <row r="3371" spans="1:5" x14ac:dyDescent="0.2">
      <c r="A3371" s="11" t="str">
        <f>IF('Anterior-TXT'!A3392&lt;&gt;"",LEFT('Anterior-TXT'!A3392,15),"")</f>
        <v/>
      </c>
      <c r="B3371" s="11" t="str">
        <f>IF('Anterior-TXT'!A3392&lt;&gt;"",RIGHT(LEFT('Anterior-TXT'!A3392,51),34),"")</f>
        <v/>
      </c>
      <c r="C3371" s="12" t="str">
        <f>IF('Anterior-TXT'!A3392&lt;&gt;"",VALUE(RIGHT(LEFT('Anterior-TXT'!A3392,75),23)),"")</f>
        <v/>
      </c>
      <c r="D3371" s="11" t="str">
        <f>IF('Anterior-TXT'!A3392&lt;&gt;"",RIGHT(LEFT('Anterior-TXT'!A3392,77),1),"")</f>
        <v/>
      </c>
      <c r="E3371" s="13" t="str">
        <f>IF('Anterior-TXT'!A3392&lt;&gt;"",IF(MOD(VALUE(LEFT(A3371,1)),2)=1,IF(D3371="D",C3371,-C3371),IF(D3371="C",C3371,-C3371)),"")</f>
        <v/>
      </c>
    </row>
    <row r="3372" spans="1:5" x14ac:dyDescent="0.2">
      <c r="A3372" s="11" t="str">
        <f>IF('Anterior-TXT'!A3393&lt;&gt;"",LEFT('Anterior-TXT'!A3393,15),"")</f>
        <v/>
      </c>
      <c r="B3372" s="11" t="str">
        <f>IF('Anterior-TXT'!A3393&lt;&gt;"",RIGHT(LEFT('Anterior-TXT'!A3393,51),34),"")</f>
        <v/>
      </c>
      <c r="C3372" s="12" t="str">
        <f>IF('Anterior-TXT'!A3393&lt;&gt;"",VALUE(RIGHT(LEFT('Anterior-TXT'!A3393,75),23)),"")</f>
        <v/>
      </c>
      <c r="D3372" s="11" t="str">
        <f>IF('Anterior-TXT'!A3393&lt;&gt;"",RIGHT(LEFT('Anterior-TXT'!A3393,77),1),"")</f>
        <v/>
      </c>
      <c r="E3372" s="13" t="str">
        <f>IF('Anterior-TXT'!A3393&lt;&gt;"",IF(MOD(VALUE(LEFT(A3372,1)),2)=1,IF(D3372="D",C3372,-C3372),IF(D3372="C",C3372,-C3372)),"")</f>
        <v/>
      </c>
    </row>
    <row r="3373" spans="1:5" x14ac:dyDescent="0.2">
      <c r="A3373" s="11" t="str">
        <f>IF('Anterior-TXT'!A3394&lt;&gt;"",LEFT('Anterior-TXT'!A3394,15),"")</f>
        <v/>
      </c>
      <c r="B3373" s="11" t="str">
        <f>IF('Anterior-TXT'!A3394&lt;&gt;"",RIGHT(LEFT('Anterior-TXT'!A3394,51),34),"")</f>
        <v/>
      </c>
      <c r="C3373" s="12" t="str">
        <f>IF('Anterior-TXT'!A3394&lt;&gt;"",VALUE(RIGHT(LEFT('Anterior-TXT'!A3394,75),23)),"")</f>
        <v/>
      </c>
      <c r="D3373" s="11" t="str">
        <f>IF('Anterior-TXT'!A3394&lt;&gt;"",RIGHT(LEFT('Anterior-TXT'!A3394,77),1),"")</f>
        <v/>
      </c>
      <c r="E3373" s="13" t="str">
        <f>IF('Anterior-TXT'!A3394&lt;&gt;"",IF(MOD(VALUE(LEFT(A3373,1)),2)=1,IF(D3373="D",C3373,-C3373),IF(D3373="C",C3373,-C3373)),"")</f>
        <v/>
      </c>
    </row>
    <row r="3374" spans="1:5" x14ac:dyDescent="0.2">
      <c r="A3374" s="11" t="str">
        <f>IF('Anterior-TXT'!A3395&lt;&gt;"",LEFT('Anterior-TXT'!A3395,15),"")</f>
        <v/>
      </c>
      <c r="B3374" s="11" t="str">
        <f>IF('Anterior-TXT'!A3395&lt;&gt;"",RIGHT(LEFT('Anterior-TXT'!A3395,51),34),"")</f>
        <v/>
      </c>
      <c r="C3374" s="12" t="str">
        <f>IF('Anterior-TXT'!A3395&lt;&gt;"",VALUE(RIGHT(LEFT('Anterior-TXT'!A3395,75),23)),"")</f>
        <v/>
      </c>
      <c r="D3374" s="11" t="str">
        <f>IF('Anterior-TXT'!A3395&lt;&gt;"",RIGHT(LEFT('Anterior-TXT'!A3395,77),1),"")</f>
        <v/>
      </c>
      <c r="E3374" s="13" t="str">
        <f>IF('Anterior-TXT'!A3395&lt;&gt;"",IF(MOD(VALUE(LEFT(A3374,1)),2)=1,IF(D3374="D",C3374,-C3374),IF(D3374="C",C3374,-C3374)),"")</f>
        <v/>
      </c>
    </row>
    <row r="3375" spans="1:5" x14ac:dyDescent="0.2">
      <c r="A3375" s="11" t="str">
        <f>IF('Anterior-TXT'!A3396&lt;&gt;"",LEFT('Anterior-TXT'!A3396,15),"")</f>
        <v/>
      </c>
      <c r="B3375" s="11" t="str">
        <f>IF('Anterior-TXT'!A3396&lt;&gt;"",RIGHT(LEFT('Anterior-TXT'!A3396,51),34),"")</f>
        <v/>
      </c>
      <c r="C3375" s="12" t="str">
        <f>IF('Anterior-TXT'!A3396&lt;&gt;"",VALUE(RIGHT(LEFT('Anterior-TXT'!A3396,75),23)),"")</f>
        <v/>
      </c>
      <c r="D3375" s="11" t="str">
        <f>IF('Anterior-TXT'!A3396&lt;&gt;"",RIGHT(LEFT('Anterior-TXT'!A3396,77),1),"")</f>
        <v/>
      </c>
      <c r="E3375" s="13" t="str">
        <f>IF('Anterior-TXT'!A3396&lt;&gt;"",IF(MOD(VALUE(LEFT(A3375,1)),2)=1,IF(D3375="D",C3375,-C3375),IF(D3375="C",C3375,-C3375)),"")</f>
        <v/>
      </c>
    </row>
    <row r="3376" spans="1:5" x14ac:dyDescent="0.2">
      <c r="A3376" s="11" t="str">
        <f>IF('Anterior-TXT'!A3397&lt;&gt;"",LEFT('Anterior-TXT'!A3397,15),"")</f>
        <v/>
      </c>
      <c r="B3376" s="11" t="str">
        <f>IF('Anterior-TXT'!A3397&lt;&gt;"",RIGHT(LEFT('Anterior-TXT'!A3397,51),34),"")</f>
        <v/>
      </c>
      <c r="C3376" s="12" t="str">
        <f>IF('Anterior-TXT'!A3397&lt;&gt;"",VALUE(RIGHT(LEFT('Anterior-TXT'!A3397,75),23)),"")</f>
        <v/>
      </c>
      <c r="D3376" s="11" t="str">
        <f>IF('Anterior-TXT'!A3397&lt;&gt;"",RIGHT(LEFT('Anterior-TXT'!A3397,77),1),"")</f>
        <v/>
      </c>
      <c r="E3376" s="13" t="str">
        <f>IF('Anterior-TXT'!A3397&lt;&gt;"",IF(MOD(VALUE(LEFT(A3376,1)),2)=1,IF(D3376="D",C3376,-C3376),IF(D3376="C",C3376,-C3376)),"")</f>
        <v/>
      </c>
    </row>
    <row r="3377" spans="1:5" x14ac:dyDescent="0.2">
      <c r="A3377" s="11" t="str">
        <f>IF('Anterior-TXT'!A3398&lt;&gt;"",LEFT('Anterior-TXT'!A3398,15),"")</f>
        <v/>
      </c>
      <c r="B3377" s="11" t="str">
        <f>IF('Anterior-TXT'!A3398&lt;&gt;"",RIGHT(LEFT('Anterior-TXT'!A3398,51),34),"")</f>
        <v/>
      </c>
      <c r="C3377" s="12" t="str">
        <f>IF('Anterior-TXT'!A3398&lt;&gt;"",VALUE(RIGHT(LEFT('Anterior-TXT'!A3398,75),23)),"")</f>
        <v/>
      </c>
      <c r="D3377" s="11" t="str">
        <f>IF('Anterior-TXT'!A3398&lt;&gt;"",RIGHT(LEFT('Anterior-TXT'!A3398,77),1),"")</f>
        <v/>
      </c>
      <c r="E3377" s="13" t="str">
        <f>IF('Anterior-TXT'!A3398&lt;&gt;"",IF(MOD(VALUE(LEFT(A3377,1)),2)=1,IF(D3377="D",C3377,-C3377),IF(D3377="C",C3377,-C3377)),"")</f>
        <v/>
      </c>
    </row>
    <row r="3378" spans="1:5" x14ac:dyDescent="0.2">
      <c r="A3378" s="11" t="str">
        <f>IF('Anterior-TXT'!A3399&lt;&gt;"",LEFT('Anterior-TXT'!A3399,15),"")</f>
        <v/>
      </c>
      <c r="B3378" s="11" t="str">
        <f>IF('Anterior-TXT'!A3399&lt;&gt;"",RIGHT(LEFT('Anterior-TXT'!A3399,51),34),"")</f>
        <v/>
      </c>
      <c r="C3378" s="12" t="str">
        <f>IF('Anterior-TXT'!A3399&lt;&gt;"",VALUE(RIGHT(LEFT('Anterior-TXT'!A3399,75),23)),"")</f>
        <v/>
      </c>
      <c r="D3378" s="11" t="str">
        <f>IF('Anterior-TXT'!A3399&lt;&gt;"",RIGHT(LEFT('Anterior-TXT'!A3399,77),1),"")</f>
        <v/>
      </c>
      <c r="E3378" s="13" t="str">
        <f>IF('Anterior-TXT'!A3399&lt;&gt;"",IF(MOD(VALUE(LEFT(A3378,1)),2)=1,IF(D3378="D",C3378,-C3378),IF(D3378="C",C3378,-C3378)),"")</f>
        <v/>
      </c>
    </row>
    <row r="3379" spans="1:5" x14ac:dyDescent="0.2">
      <c r="A3379" s="11" t="str">
        <f>IF('Anterior-TXT'!A3400&lt;&gt;"",LEFT('Anterior-TXT'!A3400,15),"")</f>
        <v/>
      </c>
      <c r="B3379" s="11" t="str">
        <f>IF('Anterior-TXT'!A3400&lt;&gt;"",RIGHT(LEFT('Anterior-TXT'!A3400,51),34),"")</f>
        <v/>
      </c>
      <c r="C3379" s="12" t="str">
        <f>IF('Anterior-TXT'!A3400&lt;&gt;"",VALUE(RIGHT(LEFT('Anterior-TXT'!A3400,75),23)),"")</f>
        <v/>
      </c>
      <c r="D3379" s="11" t="str">
        <f>IF('Anterior-TXT'!A3400&lt;&gt;"",RIGHT(LEFT('Anterior-TXT'!A3400,77),1),"")</f>
        <v/>
      </c>
      <c r="E3379" s="13" t="str">
        <f>IF('Anterior-TXT'!A3400&lt;&gt;"",IF(MOD(VALUE(LEFT(A3379,1)),2)=1,IF(D3379="D",C3379,-C3379),IF(D3379="C",C3379,-C3379)),"")</f>
        <v/>
      </c>
    </row>
    <row r="3380" spans="1:5" x14ac:dyDescent="0.2">
      <c r="A3380" s="11" t="str">
        <f>IF('Anterior-TXT'!A3401&lt;&gt;"",LEFT('Anterior-TXT'!A3401,15),"")</f>
        <v/>
      </c>
      <c r="B3380" s="11" t="str">
        <f>IF('Anterior-TXT'!A3401&lt;&gt;"",RIGHT(LEFT('Anterior-TXT'!A3401,51),34),"")</f>
        <v/>
      </c>
      <c r="C3380" s="12" t="str">
        <f>IF('Anterior-TXT'!A3401&lt;&gt;"",VALUE(RIGHT(LEFT('Anterior-TXT'!A3401,75),23)),"")</f>
        <v/>
      </c>
      <c r="D3380" s="11" t="str">
        <f>IF('Anterior-TXT'!A3401&lt;&gt;"",RIGHT(LEFT('Anterior-TXT'!A3401,77),1),"")</f>
        <v/>
      </c>
      <c r="E3380" s="13" t="str">
        <f>IF('Anterior-TXT'!A3401&lt;&gt;"",IF(MOD(VALUE(LEFT(A3380,1)),2)=1,IF(D3380="D",C3380,-C3380),IF(D3380="C",C3380,-C3380)),"")</f>
        <v/>
      </c>
    </row>
    <row r="3381" spans="1:5" x14ac:dyDescent="0.2">
      <c r="A3381" s="11" t="str">
        <f>IF('Anterior-TXT'!A3402&lt;&gt;"",LEFT('Anterior-TXT'!A3402,15),"")</f>
        <v/>
      </c>
      <c r="B3381" s="11" t="str">
        <f>IF('Anterior-TXT'!A3402&lt;&gt;"",RIGHT(LEFT('Anterior-TXT'!A3402,51),34),"")</f>
        <v/>
      </c>
      <c r="C3381" s="12" t="str">
        <f>IF('Anterior-TXT'!A3402&lt;&gt;"",VALUE(RIGHT(LEFT('Anterior-TXT'!A3402,75),23)),"")</f>
        <v/>
      </c>
      <c r="D3381" s="11" t="str">
        <f>IF('Anterior-TXT'!A3402&lt;&gt;"",RIGHT(LEFT('Anterior-TXT'!A3402,77),1),"")</f>
        <v/>
      </c>
      <c r="E3381" s="13" t="str">
        <f>IF('Anterior-TXT'!A3402&lt;&gt;"",IF(MOD(VALUE(LEFT(A3381,1)),2)=1,IF(D3381="D",C3381,-C3381),IF(D3381="C",C3381,-C3381)),"")</f>
        <v/>
      </c>
    </row>
    <row r="3382" spans="1:5" x14ac:dyDescent="0.2">
      <c r="A3382" s="11" t="str">
        <f>IF('Anterior-TXT'!A3403&lt;&gt;"",LEFT('Anterior-TXT'!A3403,15),"")</f>
        <v/>
      </c>
      <c r="B3382" s="11" t="str">
        <f>IF('Anterior-TXT'!A3403&lt;&gt;"",RIGHT(LEFT('Anterior-TXT'!A3403,51),34),"")</f>
        <v/>
      </c>
      <c r="C3382" s="12" t="str">
        <f>IF('Anterior-TXT'!A3403&lt;&gt;"",VALUE(RIGHT(LEFT('Anterior-TXT'!A3403,75),23)),"")</f>
        <v/>
      </c>
      <c r="D3382" s="11" t="str">
        <f>IF('Anterior-TXT'!A3403&lt;&gt;"",RIGHT(LEFT('Anterior-TXT'!A3403,77),1),"")</f>
        <v/>
      </c>
      <c r="E3382" s="13" t="str">
        <f>IF('Anterior-TXT'!A3403&lt;&gt;"",IF(MOD(VALUE(LEFT(A3382,1)),2)=1,IF(D3382="D",C3382,-C3382),IF(D3382="C",C3382,-C3382)),"")</f>
        <v/>
      </c>
    </row>
    <row r="3383" spans="1:5" x14ac:dyDescent="0.2">
      <c r="A3383" s="11" t="str">
        <f>IF('Anterior-TXT'!A3404&lt;&gt;"",LEFT('Anterior-TXT'!A3404,15),"")</f>
        <v/>
      </c>
      <c r="B3383" s="11" t="str">
        <f>IF('Anterior-TXT'!A3404&lt;&gt;"",RIGHT(LEFT('Anterior-TXT'!A3404,51),34),"")</f>
        <v/>
      </c>
      <c r="C3383" s="12" t="str">
        <f>IF('Anterior-TXT'!A3404&lt;&gt;"",VALUE(RIGHT(LEFT('Anterior-TXT'!A3404,75),23)),"")</f>
        <v/>
      </c>
      <c r="D3383" s="11" t="str">
        <f>IF('Anterior-TXT'!A3404&lt;&gt;"",RIGHT(LEFT('Anterior-TXT'!A3404,77),1),"")</f>
        <v/>
      </c>
      <c r="E3383" s="13" t="str">
        <f>IF('Anterior-TXT'!A3404&lt;&gt;"",IF(MOD(VALUE(LEFT(A3383,1)),2)=1,IF(D3383="D",C3383,-C3383),IF(D3383="C",C3383,-C3383)),"")</f>
        <v/>
      </c>
    </row>
    <row r="3384" spans="1:5" x14ac:dyDescent="0.2">
      <c r="A3384" s="11" t="str">
        <f>IF('Anterior-TXT'!A3405&lt;&gt;"",LEFT('Anterior-TXT'!A3405,15),"")</f>
        <v/>
      </c>
      <c r="B3384" s="11" t="str">
        <f>IF('Anterior-TXT'!A3405&lt;&gt;"",RIGHT(LEFT('Anterior-TXT'!A3405,51),34),"")</f>
        <v/>
      </c>
      <c r="C3384" s="12" t="str">
        <f>IF('Anterior-TXT'!A3405&lt;&gt;"",VALUE(RIGHT(LEFT('Anterior-TXT'!A3405,75),23)),"")</f>
        <v/>
      </c>
      <c r="D3384" s="11" t="str">
        <f>IF('Anterior-TXT'!A3405&lt;&gt;"",RIGHT(LEFT('Anterior-TXT'!A3405,77),1),"")</f>
        <v/>
      </c>
      <c r="E3384" s="13" t="str">
        <f>IF('Anterior-TXT'!A3405&lt;&gt;"",IF(MOD(VALUE(LEFT(A3384,1)),2)=1,IF(D3384="D",C3384,-C3384),IF(D3384="C",C3384,-C3384)),"")</f>
        <v/>
      </c>
    </row>
    <row r="3385" spans="1:5" x14ac:dyDescent="0.2">
      <c r="A3385" s="11" t="str">
        <f>IF('Anterior-TXT'!A3406&lt;&gt;"",LEFT('Anterior-TXT'!A3406,15),"")</f>
        <v/>
      </c>
      <c r="B3385" s="11" t="str">
        <f>IF('Anterior-TXT'!A3406&lt;&gt;"",RIGHT(LEFT('Anterior-TXT'!A3406,51),34),"")</f>
        <v/>
      </c>
      <c r="C3385" s="12" t="str">
        <f>IF('Anterior-TXT'!A3406&lt;&gt;"",VALUE(RIGHT(LEFT('Anterior-TXT'!A3406,75),23)),"")</f>
        <v/>
      </c>
      <c r="D3385" s="11" t="str">
        <f>IF('Anterior-TXT'!A3406&lt;&gt;"",RIGHT(LEFT('Anterior-TXT'!A3406,77),1),"")</f>
        <v/>
      </c>
      <c r="E3385" s="13" t="str">
        <f>IF('Anterior-TXT'!A3406&lt;&gt;"",IF(MOD(VALUE(LEFT(A3385,1)),2)=1,IF(D3385="D",C3385,-C3385),IF(D3385="C",C3385,-C3385)),"")</f>
        <v/>
      </c>
    </row>
    <row r="3386" spans="1:5" x14ac:dyDescent="0.2">
      <c r="A3386" s="11" t="str">
        <f>IF('Anterior-TXT'!A3407&lt;&gt;"",LEFT('Anterior-TXT'!A3407,15),"")</f>
        <v/>
      </c>
      <c r="B3386" s="11" t="str">
        <f>IF('Anterior-TXT'!A3407&lt;&gt;"",RIGHT(LEFT('Anterior-TXT'!A3407,51),34),"")</f>
        <v/>
      </c>
      <c r="C3386" s="12" t="str">
        <f>IF('Anterior-TXT'!A3407&lt;&gt;"",VALUE(RIGHT(LEFT('Anterior-TXT'!A3407,75),23)),"")</f>
        <v/>
      </c>
      <c r="D3386" s="11" t="str">
        <f>IF('Anterior-TXT'!A3407&lt;&gt;"",RIGHT(LEFT('Anterior-TXT'!A3407,77),1),"")</f>
        <v/>
      </c>
      <c r="E3386" s="13" t="str">
        <f>IF('Anterior-TXT'!A3407&lt;&gt;"",IF(MOD(VALUE(LEFT(A3386,1)),2)=1,IF(D3386="D",C3386,-C3386),IF(D3386="C",C3386,-C3386)),"")</f>
        <v/>
      </c>
    </row>
    <row r="3387" spans="1:5" x14ac:dyDescent="0.2">
      <c r="A3387" s="11" t="str">
        <f>IF('Anterior-TXT'!A3408&lt;&gt;"",LEFT('Anterior-TXT'!A3408,15),"")</f>
        <v/>
      </c>
      <c r="B3387" s="11" t="str">
        <f>IF('Anterior-TXT'!A3408&lt;&gt;"",RIGHT(LEFT('Anterior-TXT'!A3408,51),34),"")</f>
        <v/>
      </c>
      <c r="C3387" s="12" t="str">
        <f>IF('Anterior-TXT'!A3408&lt;&gt;"",VALUE(RIGHT(LEFT('Anterior-TXT'!A3408,75),23)),"")</f>
        <v/>
      </c>
      <c r="D3387" s="11" t="str">
        <f>IF('Anterior-TXT'!A3408&lt;&gt;"",RIGHT(LEFT('Anterior-TXT'!A3408,77),1),"")</f>
        <v/>
      </c>
      <c r="E3387" s="13" t="str">
        <f>IF('Anterior-TXT'!A3408&lt;&gt;"",IF(MOD(VALUE(LEFT(A3387,1)),2)=1,IF(D3387="D",C3387,-C3387),IF(D3387="C",C3387,-C3387)),"")</f>
        <v/>
      </c>
    </row>
    <row r="3388" spans="1:5" x14ac:dyDescent="0.2">
      <c r="A3388" s="11" t="str">
        <f>IF('Anterior-TXT'!A3409&lt;&gt;"",LEFT('Anterior-TXT'!A3409,15),"")</f>
        <v/>
      </c>
      <c r="B3388" s="11" t="str">
        <f>IF('Anterior-TXT'!A3409&lt;&gt;"",RIGHT(LEFT('Anterior-TXT'!A3409,51),34),"")</f>
        <v/>
      </c>
      <c r="C3388" s="12" t="str">
        <f>IF('Anterior-TXT'!A3409&lt;&gt;"",VALUE(RIGHT(LEFT('Anterior-TXT'!A3409,75),23)),"")</f>
        <v/>
      </c>
      <c r="D3388" s="11" t="str">
        <f>IF('Anterior-TXT'!A3409&lt;&gt;"",RIGHT(LEFT('Anterior-TXT'!A3409,77),1),"")</f>
        <v/>
      </c>
      <c r="E3388" s="13" t="str">
        <f>IF('Anterior-TXT'!A3409&lt;&gt;"",IF(MOD(VALUE(LEFT(A3388,1)),2)=1,IF(D3388="D",C3388,-C3388),IF(D3388="C",C3388,-C3388)),"")</f>
        <v/>
      </c>
    </row>
    <row r="3389" spans="1:5" x14ac:dyDescent="0.2">
      <c r="A3389" s="11" t="str">
        <f>IF('Anterior-TXT'!A3410&lt;&gt;"",LEFT('Anterior-TXT'!A3410,15),"")</f>
        <v/>
      </c>
      <c r="B3389" s="11" t="str">
        <f>IF('Anterior-TXT'!A3410&lt;&gt;"",RIGHT(LEFT('Anterior-TXT'!A3410,51),34),"")</f>
        <v/>
      </c>
      <c r="C3389" s="12" t="str">
        <f>IF('Anterior-TXT'!A3410&lt;&gt;"",VALUE(RIGHT(LEFT('Anterior-TXT'!A3410,75),23)),"")</f>
        <v/>
      </c>
      <c r="D3389" s="11" t="str">
        <f>IF('Anterior-TXT'!A3410&lt;&gt;"",RIGHT(LEFT('Anterior-TXT'!A3410,77),1),"")</f>
        <v/>
      </c>
      <c r="E3389" s="13" t="str">
        <f>IF('Anterior-TXT'!A3410&lt;&gt;"",IF(MOD(VALUE(LEFT(A3389,1)),2)=1,IF(D3389="D",C3389,-C3389),IF(D3389="C",C3389,-C3389)),"")</f>
        <v/>
      </c>
    </row>
    <row r="3390" spans="1:5" x14ac:dyDescent="0.2">
      <c r="A3390" s="11" t="str">
        <f>IF('Anterior-TXT'!A3411&lt;&gt;"",LEFT('Anterior-TXT'!A3411,15),"")</f>
        <v/>
      </c>
      <c r="B3390" s="11" t="str">
        <f>IF('Anterior-TXT'!A3411&lt;&gt;"",RIGHT(LEFT('Anterior-TXT'!A3411,51),34),"")</f>
        <v/>
      </c>
      <c r="C3390" s="12" t="str">
        <f>IF('Anterior-TXT'!A3411&lt;&gt;"",VALUE(RIGHT(LEFT('Anterior-TXT'!A3411,75),23)),"")</f>
        <v/>
      </c>
      <c r="D3390" s="11" t="str">
        <f>IF('Anterior-TXT'!A3411&lt;&gt;"",RIGHT(LEFT('Anterior-TXT'!A3411,77),1),"")</f>
        <v/>
      </c>
      <c r="E3390" s="13" t="str">
        <f>IF('Anterior-TXT'!A3411&lt;&gt;"",IF(MOD(VALUE(LEFT(A3390,1)),2)=1,IF(D3390="D",C3390,-C3390),IF(D3390="C",C3390,-C3390)),"")</f>
        <v/>
      </c>
    </row>
    <row r="3391" spans="1:5" x14ac:dyDescent="0.2">
      <c r="A3391" s="11" t="str">
        <f>IF('Anterior-TXT'!A3412&lt;&gt;"",LEFT('Anterior-TXT'!A3412,15),"")</f>
        <v/>
      </c>
      <c r="B3391" s="11" t="str">
        <f>IF('Anterior-TXT'!A3412&lt;&gt;"",RIGHT(LEFT('Anterior-TXT'!A3412,51),34),"")</f>
        <v/>
      </c>
      <c r="C3391" s="12" t="str">
        <f>IF('Anterior-TXT'!A3412&lt;&gt;"",VALUE(RIGHT(LEFT('Anterior-TXT'!A3412,75),23)),"")</f>
        <v/>
      </c>
      <c r="D3391" s="11" t="str">
        <f>IF('Anterior-TXT'!A3412&lt;&gt;"",RIGHT(LEFT('Anterior-TXT'!A3412,77),1),"")</f>
        <v/>
      </c>
      <c r="E3391" s="13" t="str">
        <f>IF('Anterior-TXT'!A3412&lt;&gt;"",IF(MOD(VALUE(LEFT(A3391,1)),2)=1,IF(D3391="D",C3391,-C3391),IF(D3391="C",C3391,-C3391)),"")</f>
        <v/>
      </c>
    </row>
    <row r="3392" spans="1:5" x14ac:dyDescent="0.2">
      <c r="A3392" s="11" t="str">
        <f>IF('Anterior-TXT'!A3413&lt;&gt;"",LEFT('Anterior-TXT'!A3413,15),"")</f>
        <v/>
      </c>
      <c r="B3392" s="11" t="str">
        <f>IF('Anterior-TXT'!A3413&lt;&gt;"",RIGHT(LEFT('Anterior-TXT'!A3413,51),34),"")</f>
        <v/>
      </c>
      <c r="C3392" s="12" t="str">
        <f>IF('Anterior-TXT'!A3413&lt;&gt;"",VALUE(RIGHT(LEFT('Anterior-TXT'!A3413,75),23)),"")</f>
        <v/>
      </c>
      <c r="D3392" s="11" t="str">
        <f>IF('Anterior-TXT'!A3413&lt;&gt;"",RIGHT(LEFT('Anterior-TXT'!A3413,77),1),"")</f>
        <v/>
      </c>
      <c r="E3392" s="13" t="str">
        <f>IF('Anterior-TXT'!A3413&lt;&gt;"",IF(MOD(VALUE(LEFT(A3392,1)),2)=1,IF(D3392="D",C3392,-C3392),IF(D3392="C",C3392,-C3392)),"")</f>
        <v/>
      </c>
    </row>
    <row r="3393" spans="1:5" x14ac:dyDescent="0.2">
      <c r="A3393" s="11" t="str">
        <f>IF('Anterior-TXT'!A3414&lt;&gt;"",LEFT('Anterior-TXT'!A3414,15),"")</f>
        <v/>
      </c>
      <c r="B3393" s="11" t="str">
        <f>IF('Anterior-TXT'!A3414&lt;&gt;"",RIGHT(LEFT('Anterior-TXT'!A3414,51),34),"")</f>
        <v/>
      </c>
      <c r="C3393" s="12" t="str">
        <f>IF('Anterior-TXT'!A3414&lt;&gt;"",VALUE(RIGHT(LEFT('Anterior-TXT'!A3414,75),23)),"")</f>
        <v/>
      </c>
      <c r="D3393" s="11" t="str">
        <f>IF('Anterior-TXT'!A3414&lt;&gt;"",RIGHT(LEFT('Anterior-TXT'!A3414,77),1),"")</f>
        <v/>
      </c>
      <c r="E3393" s="13" t="str">
        <f>IF('Anterior-TXT'!A3414&lt;&gt;"",IF(MOD(VALUE(LEFT(A3393,1)),2)=1,IF(D3393="D",C3393,-C3393),IF(D3393="C",C3393,-C3393)),"")</f>
        <v/>
      </c>
    </row>
    <row r="3394" spans="1:5" x14ac:dyDescent="0.2">
      <c r="A3394" s="11" t="str">
        <f>IF('Anterior-TXT'!A3415&lt;&gt;"",LEFT('Anterior-TXT'!A3415,15),"")</f>
        <v/>
      </c>
      <c r="B3394" s="11" t="str">
        <f>IF('Anterior-TXT'!A3415&lt;&gt;"",RIGHT(LEFT('Anterior-TXT'!A3415,51),34),"")</f>
        <v/>
      </c>
      <c r="C3394" s="12" t="str">
        <f>IF('Anterior-TXT'!A3415&lt;&gt;"",VALUE(RIGHT(LEFT('Anterior-TXT'!A3415,75),23)),"")</f>
        <v/>
      </c>
      <c r="D3394" s="11" t="str">
        <f>IF('Anterior-TXT'!A3415&lt;&gt;"",RIGHT(LEFT('Anterior-TXT'!A3415,77),1),"")</f>
        <v/>
      </c>
      <c r="E3394" s="13" t="str">
        <f>IF('Anterior-TXT'!A3415&lt;&gt;"",IF(MOD(VALUE(LEFT(A3394,1)),2)=1,IF(D3394="D",C3394,-C3394),IF(D3394="C",C3394,-C3394)),"")</f>
        <v/>
      </c>
    </row>
    <row r="3395" spans="1:5" x14ac:dyDescent="0.2">
      <c r="A3395" s="11" t="str">
        <f>IF('Anterior-TXT'!A3416&lt;&gt;"",LEFT('Anterior-TXT'!A3416,15),"")</f>
        <v/>
      </c>
      <c r="B3395" s="11" t="str">
        <f>IF('Anterior-TXT'!A3416&lt;&gt;"",RIGHT(LEFT('Anterior-TXT'!A3416,51),34),"")</f>
        <v/>
      </c>
      <c r="C3395" s="12" t="str">
        <f>IF('Anterior-TXT'!A3416&lt;&gt;"",VALUE(RIGHT(LEFT('Anterior-TXT'!A3416,75),23)),"")</f>
        <v/>
      </c>
      <c r="D3395" s="11" t="str">
        <f>IF('Anterior-TXT'!A3416&lt;&gt;"",RIGHT(LEFT('Anterior-TXT'!A3416,77),1),"")</f>
        <v/>
      </c>
      <c r="E3395" s="13" t="str">
        <f>IF('Anterior-TXT'!A3416&lt;&gt;"",IF(MOD(VALUE(LEFT(A3395,1)),2)=1,IF(D3395="D",C3395,-C3395),IF(D3395="C",C3395,-C3395)),"")</f>
        <v/>
      </c>
    </row>
    <row r="3396" spans="1:5" x14ac:dyDescent="0.2">
      <c r="A3396" s="11" t="str">
        <f>IF('Anterior-TXT'!A3417&lt;&gt;"",LEFT('Anterior-TXT'!A3417,15),"")</f>
        <v/>
      </c>
      <c r="B3396" s="11" t="str">
        <f>IF('Anterior-TXT'!A3417&lt;&gt;"",RIGHT(LEFT('Anterior-TXT'!A3417,51),34),"")</f>
        <v/>
      </c>
      <c r="C3396" s="12" t="str">
        <f>IF('Anterior-TXT'!A3417&lt;&gt;"",VALUE(RIGHT(LEFT('Anterior-TXT'!A3417,75),23)),"")</f>
        <v/>
      </c>
      <c r="D3396" s="11" t="str">
        <f>IF('Anterior-TXT'!A3417&lt;&gt;"",RIGHT(LEFT('Anterior-TXT'!A3417,77),1),"")</f>
        <v/>
      </c>
      <c r="E3396" s="13" t="str">
        <f>IF('Anterior-TXT'!A3417&lt;&gt;"",IF(MOD(VALUE(LEFT(A3396,1)),2)=1,IF(D3396="D",C3396,-C3396),IF(D3396="C",C3396,-C3396)),"")</f>
        <v/>
      </c>
    </row>
    <row r="3397" spans="1:5" x14ac:dyDescent="0.2">
      <c r="A3397" s="11" t="str">
        <f>IF('Anterior-TXT'!A3418&lt;&gt;"",LEFT('Anterior-TXT'!A3418,15),"")</f>
        <v/>
      </c>
      <c r="B3397" s="11" t="str">
        <f>IF('Anterior-TXT'!A3418&lt;&gt;"",RIGHT(LEFT('Anterior-TXT'!A3418,51),34),"")</f>
        <v/>
      </c>
      <c r="C3397" s="12" t="str">
        <f>IF('Anterior-TXT'!A3418&lt;&gt;"",VALUE(RIGHT(LEFT('Anterior-TXT'!A3418,75),23)),"")</f>
        <v/>
      </c>
      <c r="D3397" s="11" t="str">
        <f>IF('Anterior-TXT'!A3418&lt;&gt;"",RIGHT(LEFT('Anterior-TXT'!A3418,77),1),"")</f>
        <v/>
      </c>
      <c r="E3397" s="13" t="str">
        <f>IF('Anterior-TXT'!A3418&lt;&gt;"",IF(MOD(VALUE(LEFT(A3397,1)),2)=1,IF(D3397="D",C3397,-C3397),IF(D3397="C",C3397,-C3397)),"")</f>
        <v/>
      </c>
    </row>
    <row r="3398" spans="1:5" x14ac:dyDescent="0.2">
      <c r="A3398" s="11" t="str">
        <f>IF('Anterior-TXT'!A3419&lt;&gt;"",LEFT('Anterior-TXT'!A3419,15),"")</f>
        <v/>
      </c>
      <c r="B3398" s="11" t="str">
        <f>IF('Anterior-TXT'!A3419&lt;&gt;"",RIGHT(LEFT('Anterior-TXT'!A3419,51),34),"")</f>
        <v/>
      </c>
      <c r="C3398" s="12" t="str">
        <f>IF('Anterior-TXT'!A3419&lt;&gt;"",VALUE(RIGHT(LEFT('Anterior-TXT'!A3419,75),23)),"")</f>
        <v/>
      </c>
      <c r="D3398" s="11" t="str">
        <f>IF('Anterior-TXT'!A3419&lt;&gt;"",RIGHT(LEFT('Anterior-TXT'!A3419,77),1),"")</f>
        <v/>
      </c>
      <c r="E3398" s="13" t="str">
        <f>IF('Anterior-TXT'!A3419&lt;&gt;"",IF(MOD(VALUE(LEFT(A3398,1)),2)=1,IF(D3398="D",C3398,-C3398),IF(D3398="C",C3398,-C3398)),"")</f>
        <v/>
      </c>
    </row>
    <row r="3399" spans="1:5" x14ac:dyDescent="0.2">
      <c r="A3399" s="11" t="str">
        <f>IF('Anterior-TXT'!A3420&lt;&gt;"",LEFT('Anterior-TXT'!A3420,15),"")</f>
        <v/>
      </c>
      <c r="B3399" s="11" t="str">
        <f>IF('Anterior-TXT'!A3420&lt;&gt;"",RIGHT(LEFT('Anterior-TXT'!A3420,51),34),"")</f>
        <v/>
      </c>
      <c r="C3399" s="12" t="str">
        <f>IF('Anterior-TXT'!A3420&lt;&gt;"",VALUE(RIGHT(LEFT('Anterior-TXT'!A3420,75),23)),"")</f>
        <v/>
      </c>
      <c r="D3399" s="11" t="str">
        <f>IF('Anterior-TXT'!A3420&lt;&gt;"",RIGHT(LEFT('Anterior-TXT'!A3420,77),1),"")</f>
        <v/>
      </c>
      <c r="E3399" s="13" t="str">
        <f>IF('Anterior-TXT'!A3420&lt;&gt;"",IF(MOD(VALUE(LEFT(A3399,1)),2)=1,IF(D3399="D",C3399,-C3399),IF(D3399="C",C3399,-C3399)),"")</f>
        <v/>
      </c>
    </row>
    <row r="3400" spans="1:5" x14ac:dyDescent="0.2">
      <c r="A3400" s="11" t="str">
        <f>IF('Anterior-TXT'!A3421&lt;&gt;"",LEFT('Anterior-TXT'!A3421,15),"")</f>
        <v/>
      </c>
      <c r="B3400" s="11" t="str">
        <f>IF('Anterior-TXT'!A3421&lt;&gt;"",RIGHT(LEFT('Anterior-TXT'!A3421,51),34),"")</f>
        <v/>
      </c>
      <c r="C3400" s="12" t="str">
        <f>IF('Anterior-TXT'!A3421&lt;&gt;"",VALUE(RIGHT(LEFT('Anterior-TXT'!A3421,75),23)),"")</f>
        <v/>
      </c>
      <c r="D3400" s="11" t="str">
        <f>IF('Anterior-TXT'!A3421&lt;&gt;"",RIGHT(LEFT('Anterior-TXT'!A3421,77),1),"")</f>
        <v/>
      </c>
      <c r="E3400" s="13" t="str">
        <f>IF('Anterior-TXT'!A3421&lt;&gt;"",IF(MOD(VALUE(LEFT(A3400,1)),2)=1,IF(D3400="D",C3400,-C3400),IF(D3400="C",C3400,-C3400)),"")</f>
        <v/>
      </c>
    </row>
    <row r="3401" spans="1:5" x14ac:dyDescent="0.2">
      <c r="A3401" s="11" t="str">
        <f>IF('Anterior-TXT'!A3422&lt;&gt;"",LEFT('Anterior-TXT'!A3422,15),"")</f>
        <v/>
      </c>
      <c r="B3401" s="11" t="str">
        <f>IF('Anterior-TXT'!A3422&lt;&gt;"",RIGHT(LEFT('Anterior-TXT'!A3422,51),34),"")</f>
        <v/>
      </c>
      <c r="C3401" s="12" t="str">
        <f>IF('Anterior-TXT'!A3422&lt;&gt;"",VALUE(RIGHT(LEFT('Anterior-TXT'!A3422,75),23)),"")</f>
        <v/>
      </c>
      <c r="D3401" s="11" t="str">
        <f>IF('Anterior-TXT'!A3422&lt;&gt;"",RIGHT(LEFT('Anterior-TXT'!A3422,77),1),"")</f>
        <v/>
      </c>
      <c r="E3401" s="13" t="str">
        <f>IF('Anterior-TXT'!A3422&lt;&gt;"",IF(MOD(VALUE(LEFT(A3401,1)),2)=1,IF(D3401="D",C3401,-C3401),IF(D3401="C",C3401,-C3401)),"")</f>
        <v/>
      </c>
    </row>
    <row r="3402" spans="1:5" x14ac:dyDescent="0.2">
      <c r="A3402" s="11" t="str">
        <f>IF('Anterior-TXT'!A3423&lt;&gt;"",LEFT('Anterior-TXT'!A3423,15),"")</f>
        <v/>
      </c>
      <c r="B3402" s="11" t="str">
        <f>IF('Anterior-TXT'!A3423&lt;&gt;"",RIGHT(LEFT('Anterior-TXT'!A3423,51),34),"")</f>
        <v/>
      </c>
      <c r="C3402" s="12" t="str">
        <f>IF('Anterior-TXT'!A3423&lt;&gt;"",VALUE(RIGHT(LEFT('Anterior-TXT'!A3423,75),23)),"")</f>
        <v/>
      </c>
      <c r="D3402" s="11" t="str">
        <f>IF('Anterior-TXT'!A3423&lt;&gt;"",RIGHT(LEFT('Anterior-TXT'!A3423,77),1),"")</f>
        <v/>
      </c>
      <c r="E3402" s="13" t="str">
        <f>IF('Anterior-TXT'!A3423&lt;&gt;"",IF(MOD(VALUE(LEFT(A3402,1)),2)=1,IF(D3402="D",C3402,-C3402),IF(D3402="C",C3402,-C3402)),"")</f>
        <v/>
      </c>
    </row>
    <row r="3403" spans="1:5" x14ac:dyDescent="0.2">
      <c r="A3403" s="11" t="str">
        <f>IF('Anterior-TXT'!A3424&lt;&gt;"",LEFT('Anterior-TXT'!A3424,15),"")</f>
        <v/>
      </c>
      <c r="B3403" s="11" t="str">
        <f>IF('Anterior-TXT'!A3424&lt;&gt;"",RIGHT(LEFT('Anterior-TXT'!A3424,51),34),"")</f>
        <v/>
      </c>
      <c r="C3403" s="12" t="str">
        <f>IF('Anterior-TXT'!A3424&lt;&gt;"",VALUE(RIGHT(LEFT('Anterior-TXT'!A3424,75),23)),"")</f>
        <v/>
      </c>
      <c r="D3403" s="11" t="str">
        <f>IF('Anterior-TXT'!A3424&lt;&gt;"",RIGHT(LEFT('Anterior-TXT'!A3424,77),1),"")</f>
        <v/>
      </c>
      <c r="E3403" s="13" t="str">
        <f>IF('Anterior-TXT'!A3424&lt;&gt;"",IF(MOD(VALUE(LEFT(A3403,1)),2)=1,IF(D3403="D",C3403,-C3403),IF(D3403="C",C3403,-C3403)),"")</f>
        <v/>
      </c>
    </row>
    <row r="3404" spans="1:5" x14ac:dyDescent="0.2">
      <c r="A3404" s="11" t="str">
        <f>IF('Anterior-TXT'!A3425&lt;&gt;"",LEFT('Anterior-TXT'!A3425,15),"")</f>
        <v/>
      </c>
      <c r="B3404" s="11" t="str">
        <f>IF('Anterior-TXT'!A3425&lt;&gt;"",RIGHT(LEFT('Anterior-TXT'!A3425,51),34),"")</f>
        <v/>
      </c>
      <c r="C3404" s="12" t="str">
        <f>IF('Anterior-TXT'!A3425&lt;&gt;"",VALUE(RIGHT(LEFT('Anterior-TXT'!A3425,75),23)),"")</f>
        <v/>
      </c>
      <c r="D3404" s="11" t="str">
        <f>IF('Anterior-TXT'!A3425&lt;&gt;"",RIGHT(LEFT('Anterior-TXT'!A3425,77),1),"")</f>
        <v/>
      </c>
      <c r="E3404" s="13" t="str">
        <f>IF('Anterior-TXT'!A3425&lt;&gt;"",IF(MOD(VALUE(LEFT(A3404,1)),2)=1,IF(D3404="D",C3404,-C3404),IF(D3404="C",C3404,-C3404)),"")</f>
        <v/>
      </c>
    </row>
    <row r="3405" spans="1:5" x14ac:dyDescent="0.2">
      <c r="A3405" s="11" t="str">
        <f>IF('Anterior-TXT'!A3426&lt;&gt;"",LEFT('Anterior-TXT'!A3426,15),"")</f>
        <v/>
      </c>
      <c r="B3405" s="11" t="str">
        <f>IF('Anterior-TXT'!A3426&lt;&gt;"",RIGHT(LEFT('Anterior-TXT'!A3426,51),34),"")</f>
        <v/>
      </c>
      <c r="C3405" s="12" t="str">
        <f>IF('Anterior-TXT'!A3426&lt;&gt;"",VALUE(RIGHT(LEFT('Anterior-TXT'!A3426,75),23)),"")</f>
        <v/>
      </c>
      <c r="D3405" s="11" t="str">
        <f>IF('Anterior-TXT'!A3426&lt;&gt;"",RIGHT(LEFT('Anterior-TXT'!A3426,77),1),"")</f>
        <v/>
      </c>
      <c r="E3405" s="13" t="str">
        <f>IF('Anterior-TXT'!A3426&lt;&gt;"",IF(MOD(VALUE(LEFT(A3405,1)),2)=1,IF(D3405="D",C3405,-C3405),IF(D3405="C",C3405,-C3405)),"")</f>
        <v/>
      </c>
    </row>
    <row r="3406" spans="1:5" x14ac:dyDescent="0.2">
      <c r="A3406" s="11" t="str">
        <f>IF('Anterior-TXT'!A3427&lt;&gt;"",LEFT('Anterior-TXT'!A3427,15),"")</f>
        <v/>
      </c>
      <c r="B3406" s="11" t="str">
        <f>IF('Anterior-TXT'!A3427&lt;&gt;"",RIGHT(LEFT('Anterior-TXT'!A3427,51),34),"")</f>
        <v/>
      </c>
      <c r="C3406" s="12" t="str">
        <f>IF('Anterior-TXT'!A3427&lt;&gt;"",VALUE(RIGHT(LEFT('Anterior-TXT'!A3427,75),23)),"")</f>
        <v/>
      </c>
      <c r="D3406" s="11" t="str">
        <f>IF('Anterior-TXT'!A3427&lt;&gt;"",RIGHT(LEFT('Anterior-TXT'!A3427,77),1),"")</f>
        <v/>
      </c>
      <c r="E3406" s="13" t="str">
        <f>IF('Anterior-TXT'!A3427&lt;&gt;"",IF(MOD(VALUE(LEFT(A3406,1)),2)=1,IF(D3406="D",C3406,-C3406),IF(D3406="C",C3406,-C3406)),"")</f>
        <v/>
      </c>
    </row>
    <row r="3407" spans="1:5" x14ac:dyDescent="0.2">
      <c r="A3407" s="11" t="str">
        <f>IF('Anterior-TXT'!A3428&lt;&gt;"",LEFT('Anterior-TXT'!A3428,15),"")</f>
        <v/>
      </c>
      <c r="B3407" s="11" t="str">
        <f>IF('Anterior-TXT'!A3428&lt;&gt;"",RIGHT(LEFT('Anterior-TXT'!A3428,51),34),"")</f>
        <v/>
      </c>
      <c r="C3407" s="12" t="str">
        <f>IF('Anterior-TXT'!A3428&lt;&gt;"",VALUE(RIGHT(LEFT('Anterior-TXT'!A3428,75),23)),"")</f>
        <v/>
      </c>
      <c r="D3407" s="11" t="str">
        <f>IF('Anterior-TXT'!A3428&lt;&gt;"",RIGHT(LEFT('Anterior-TXT'!A3428,77),1),"")</f>
        <v/>
      </c>
      <c r="E3407" s="13" t="str">
        <f>IF('Anterior-TXT'!A3428&lt;&gt;"",IF(MOD(VALUE(LEFT(A3407,1)),2)=1,IF(D3407="D",C3407,-C3407),IF(D3407="C",C3407,-C3407)),"")</f>
        <v/>
      </c>
    </row>
    <row r="3408" spans="1:5" x14ac:dyDescent="0.2">
      <c r="A3408" s="11" t="str">
        <f>IF('Anterior-TXT'!A3429&lt;&gt;"",LEFT('Anterior-TXT'!A3429,15),"")</f>
        <v/>
      </c>
      <c r="B3408" s="11" t="str">
        <f>IF('Anterior-TXT'!A3429&lt;&gt;"",RIGHT(LEFT('Anterior-TXT'!A3429,51),34),"")</f>
        <v/>
      </c>
      <c r="C3408" s="12" t="str">
        <f>IF('Anterior-TXT'!A3429&lt;&gt;"",VALUE(RIGHT(LEFT('Anterior-TXT'!A3429,75),23)),"")</f>
        <v/>
      </c>
      <c r="D3408" s="11" t="str">
        <f>IF('Anterior-TXT'!A3429&lt;&gt;"",RIGHT(LEFT('Anterior-TXT'!A3429,77),1),"")</f>
        <v/>
      </c>
      <c r="E3408" s="13" t="str">
        <f>IF('Anterior-TXT'!A3429&lt;&gt;"",IF(MOD(VALUE(LEFT(A3408,1)),2)=1,IF(D3408="D",C3408,-C3408),IF(D3408="C",C3408,-C3408)),"")</f>
        <v/>
      </c>
    </row>
    <row r="3409" spans="1:5" x14ac:dyDescent="0.2">
      <c r="A3409" s="11" t="str">
        <f>IF('Anterior-TXT'!A3430&lt;&gt;"",LEFT('Anterior-TXT'!A3430,15),"")</f>
        <v/>
      </c>
      <c r="B3409" s="11" t="str">
        <f>IF('Anterior-TXT'!A3430&lt;&gt;"",RIGHT(LEFT('Anterior-TXT'!A3430,51),34),"")</f>
        <v/>
      </c>
      <c r="C3409" s="12" t="str">
        <f>IF('Anterior-TXT'!A3430&lt;&gt;"",VALUE(RIGHT(LEFT('Anterior-TXT'!A3430,75),23)),"")</f>
        <v/>
      </c>
      <c r="D3409" s="11" t="str">
        <f>IF('Anterior-TXT'!A3430&lt;&gt;"",RIGHT(LEFT('Anterior-TXT'!A3430,77),1),"")</f>
        <v/>
      </c>
      <c r="E3409" s="13" t="str">
        <f>IF('Anterior-TXT'!A3430&lt;&gt;"",IF(MOD(VALUE(LEFT(A3409,1)),2)=1,IF(D3409="D",C3409,-C3409),IF(D3409="C",C3409,-C3409)),"")</f>
        <v/>
      </c>
    </row>
    <row r="3410" spans="1:5" x14ac:dyDescent="0.2">
      <c r="A3410" s="11" t="str">
        <f>IF('Anterior-TXT'!A3431&lt;&gt;"",LEFT('Anterior-TXT'!A3431,15),"")</f>
        <v/>
      </c>
      <c r="B3410" s="11" t="str">
        <f>IF('Anterior-TXT'!A3431&lt;&gt;"",RIGHT(LEFT('Anterior-TXT'!A3431,51),34),"")</f>
        <v/>
      </c>
      <c r="C3410" s="12" t="str">
        <f>IF('Anterior-TXT'!A3431&lt;&gt;"",VALUE(RIGHT(LEFT('Anterior-TXT'!A3431,75),23)),"")</f>
        <v/>
      </c>
      <c r="D3410" s="11" t="str">
        <f>IF('Anterior-TXT'!A3431&lt;&gt;"",RIGHT(LEFT('Anterior-TXT'!A3431,77),1),"")</f>
        <v/>
      </c>
      <c r="E3410" s="13" t="str">
        <f>IF('Anterior-TXT'!A3431&lt;&gt;"",IF(MOD(VALUE(LEFT(A3410,1)),2)=1,IF(D3410="D",C3410,-C3410),IF(D3410="C",C3410,-C3410)),"")</f>
        <v/>
      </c>
    </row>
    <row r="3411" spans="1:5" x14ac:dyDescent="0.2">
      <c r="A3411" s="11" t="str">
        <f>IF('Anterior-TXT'!A3432&lt;&gt;"",LEFT('Anterior-TXT'!A3432,15),"")</f>
        <v/>
      </c>
      <c r="B3411" s="11" t="str">
        <f>IF('Anterior-TXT'!A3432&lt;&gt;"",RIGHT(LEFT('Anterior-TXT'!A3432,51),34),"")</f>
        <v/>
      </c>
      <c r="C3411" s="12" t="str">
        <f>IF('Anterior-TXT'!A3432&lt;&gt;"",VALUE(RIGHT(LEFT('Anterior-TXT'!A3432,75),23)),"")</f>
        <v/>
      </c>
      <c r="D3411" s="11" t="str">
        <f>IF('Anterior-TXT'!A3432&lt;&gt;"",RIGHT(LEFT('Anterior-TXT'!A3432,77),1),"")</f>
        <v/>
      </c>
      <c r="E3411" s="13" t="str">
        <f>IF('Anterior-TXT'!A3432&lt;&gt;"",IF(MOD(VALUE(LEFT(A3411,1)),2)=1,IF(D3411="D",C3411,-C3411),IF(D3411="C",C3411,-C3411)),"")</f>
        <v/>
      </c>
    </row>
    <row r="3412" spans="1:5" x14ac:dyDescent="0.2">
      <c r="A3412" s="11" t="str">
        <f>IF('Anterior-TXT'!A3433&lt;&gt;"",LEFT('Anterior-TXT'!A3433,15),"")</f>
        <v/>
      </c>
      <c r="B3412" s="11" t="str">
        <f>IF('Anterior-TXT'!A3433&lt;&gt;"",RIGHT(LEFT('Anterior-TXT'!A3433,51),34),"")</f>
        <v/>
      </c>
      <c r="C3412" s="12" t="str">
        <f>IF('Anterior-TXT'!A3433&lt;&gt;"",VALUE(RIGHT(LEFT('Anterior-TXT'!A3433,75),23)),"")</f>
        <v/>
      </c>
      <c r="D3412" s="11" t="str">
        <f>IF('Anterior-TXT'!A3433&lt;&gt;"",RIGHT(LEFT('Anterior-TXT'!A3433,77),1),"")</f>
        <v/>
      </c>
      <c r="E3412" s="13" t="str">
        <f>IF('Anterior-TXT'!A3433&lt;&gt;"",IF(MOD(VALUE(LEFT(A3412,1)),2)=1,IF(D3412="D",C3412,-C3412),IF(D3412="C",C3412,-C3412)),"")</f>
        <v/>
      </c>
    </row>
    <row r="3413" spans="1:5" x14ac:dyDescent="0.2">
      <c r="A3413" s="11" t="str">
        <f>IF('Anterior-TXT'!A3434&lt;&gt;"",LEFT('Anterior-TXT'!A3434,15),"")</f>
        <v/>
      </c>
      <c r="B3413" s="11" t="str">
        <f>IF('Anterior-TXT'!A3434&lt;&gt;"",RIGHT(LEFT('Anterior-TXT'!A3434,51),34),"")</f>
        <v/>
      </c>
      <c r="C3413" s="12" t="str">
        <f>IF('Anterior-TXT'!A3434&lt;&gt;"",VALUE(RIGHT(LEFT('Anterior-TXT'!A3434,75),23)),"")</f>
        <v/>
      </c>
      <c r="D3413" s="11" t="str">
        <f>IF('Anterior-TXT'!A3434&lt;&gt;"",RIGHT(LEFT('Anterior-TXT'!A3434,77),1),"")</f>
        <v/>
      </c>
      <c r="E3413" s="13" t="str">
        <f>IF('Anterior-TXT'!A3434&lt;&gt;"",IF(MOD(VALUE(LEFT(A3413,1)),2)=1,IF(D3413="D",C3413,-C3413),IF(D3413="C",C3413,-C3413)),"")</f>
        <v/>
      </c>
    </row>
    <row r="3414" spans="1:5" x14ac:dyDescent="0.2">
      <c r="A3414" s="11" t="str">
        <f>IF('Anterior-TXT'!A3435&lt;&gt;"",LEFT('Anterior-TXT'!A3435,15),"")</f>
        <v/>
      </c>
      <c r="B3414" s="11" t="str">
        <f>IF('Anterior-TXT'!A3435&lt;&gt;"",RIGHT(LEFT('Anterior-TXT'!A3435,51),34),"")</f>
        <v/>
      </c>
      <c r="C3414" s="12" t="str">
        <f>IF('Anterior-TXT'!A3435&lt;&gt;"",VALUE(RIGHT(LEFT('Anterior-TXT'!A3435,75),23)),"")</f>
        <v/>
      </c>
      <c r="D3414" s="11" t="str">
        <f>IF('Anterior-TXT'!A3435&lt;&gt;"",RIGHT(LEFT('Anterior-TXT'!A3435,77),1),"")</f>
        <v/>
      </c>
      <c r="E3414" s="13" t="str">
        <f>IF('Anterior-TXT'!A3435&lt;&gt;"",IF(MOD(VALUE(LEFT(A3414,1)),2)=1,IF(D3414="D",C3414,-C3414),IF(D3414="C",C3414,-C3414)),"")</f>
        <v/>
      </c>
    </row>
    <row r="3415" spans="1:5" x14ac:dyDescent="0.2">
      <c r="A3415" s="11" t="str">
        <f>IF('Anterior-TXT'!A3436&lt;&gt;"",LEFT('Anterior-TXT'!A3436,15),"")</f>
        <v/>
      </c>
      <c r="B3415" s="11" t="str">
        <f>IF('Anterior-TXT'!A3436&lt;&gt;"",RIGHT(LEFT('Anterior-TXT'!A3436,51),34),"")</f>
        <v/>
      </c>
      <c r="C3415" s="12" t="str">
        <f>IF('Anterior-TXT'!A3436&lt;&gt;"",VALUE(RIGHT(LEFT('Anterior-TXT'!A3436,75),23)),"")</f>
        <v/>
      </c>
      <c r="D3415" s="11" t="str">
        <f>IF('Anterior-TXT'!A3436&lt;&gt;"",RIGHT(LEFT('Anterior-TXT'!A3436,77),1),"")</f>
        <v/>
      </c>
      <c r="E3415" s="13" t="str">
        <f>IF('Anterior-TXT'!A3436&lt;&gt;"",IF(MOD(VALUE(LEFT(A3415,1)),2)=1,IF(D3415="D",C3415,-C3415),IF(D3415="C",C3415,-C3415)),"")</f>
        <v/>
      </c>
    </row>
    <row r="3416" spans="1:5" x14ac:dyDescent="0.2">
      <c r="A3416" s="11" t="str">
        <f>IF('Anterior-TXT'!A3437&lt;&gt;"",LEFT('Anterior-TXT'!A3437,15),"")</f>
        <v/>
      </c>
      <c r="B3416" s="11" t="str">
        <f>IF('Anterior-TXT'!A3437&lt;&gt;"",RIGHT(LEFT('Anterior-TXT'!A3437,51),34),"")</f>
        <v/>
      </c>
      <c r="C3416" s="12" t="str">
        <f>IF('Anterior-TXT'!A3437&lt;&gt;"",VALUE(RIGHT(LEFT('Anterior-TXT'!A3437,75),23)),"")</f>
        <v/>
      </c>
      <c r="D3416" s="11" t="str">
        <f>IF('Anterior-TXT'!A3437&lt;&gt;"",RIGHT(LEFT('Anterior-TXT'!A3437,77),1),"")</f>
        <v/>
      </c>
      <c r="E3416" s="13" t="str">
        <f>IF('Anterior-TXT'!A3437&lt;&gt;"",IF(MOD(VALUE(LEFT(A3416,1)),2)=1,IF(D3416="D",C3416,-C3416),IF(D3416="C",C3416,-C3416)),"")</f>
        <v/>
      </c>
    </row>
    <row r="3417" spans="1:5" x14ac:dyDescent="0.2">
      <c r="A3417" s="11" t="str">
        <f>IF('Anterior-TXT'!A3438&lt;&gt;"",LEFT('Anterior-TXT'!A3438,15),"")</f>
        <v/>
      </c>
      <c r="B3417" s="11" t="str">
        <f>IF('Anterior-TXT'!A3438&lt;&gt;"",RIGHT(LEFT('Anterior-TXT'!A3438,51),34),"")</f>
        <v/>
      </c>
      <c r="C3417" s="12" t="str">
        <f>IF('Anterior-TXT'!A3438&lt;&gt;"",VALUE(RIGHT(LEFT('Anterior-TXT'!A3438,75),23)),"")</f>
        <v/>
      </c>
      <c r="D3417" s="11" t="str">
        <f>IF('Anterior-TXT'!A3438&lt;&gt;"",RIGHT(LEFT('Anterior-TXT'!A3438,77),1),"")</f>
        <v/>
      </c>
      <c r="E3417" s="13" t="str">
        <f>IF('Anterior-TXT'!A3438&lt;&gt;"",IF(MOD(VALUE(LEFT(A3417,1)),2)=1,IF(D3417="D",C3417,-C3417),IF(D3417="C",C3417,-C3417)),"")</f>
        <v/>
      </c>
    </row>
    <row r="3418" spans="1:5" x14ac:dyDescent="0.2">
      <c r="A3418" s="11" t="str">
        <f>IF('Anterior-TXT'!A3439&lt;&gt;"",LEFT('Anterior-TXT'!A3439,15),"")</f>
        <v/>
      </c>
      <c r="B3418" s="11" t="str">
        <f>IF('Anterior-TXT'!A3439&lt;&gt;"",RIGHT(LEFT('Anterior-TXT'!A3439,51),34),"")</f>
        <v/>
      </c>
      <c r="C3418" s="12" t="str">
        <f>IF('Anterior-TXT'!A3439&lt;&gt;"",VALUE(RIGHT(LEFT('Anterior-TXT'!A3439,75),23)),"")</f>
        <v/>
      </c>
      <c r="D3418" s="11" t="str">
        <f>IF('Anterior-TXT'!A3439&lt;&gt;"",RIGHT(LEFT('Anterior-TXT'!A3439,77),1),"")</f>
        <v/>
      </c>
      <c r="E3418" s="13" t="str">
        <f>IF('Anterior-TXT'!A3439&lt;&gt;"",IF(MOD(VALUE(LEFT(A3418,1)),2)=1,IF(D3418="D",C3418,-C3418),IF(D3418="C",C3418,-C3418)),"")</f>
        <v/>
      </c>
    </row>
    <row r="3419" spans="1:5" x14ac:dyDescent="0.2">
      <c r="A3419" s="11" t="str">
        <f>IF('Anterior-TXT'!A3440&lt;&gt;"",LEFT('Anterior-TXT'!A3440,15),"")</f>
        <v/>
      </c>
      <c r="B3419" s="11" t="str">
        <f>IF('Anterior-TXT'!A3440&lt;&gt;"",RIGHT(LEFT('Anterior-TXT'!A3440,51),34),"")</f>
        <v/>
      </c>
      <c r="C3419" s="12" t="str">
        <f>IF('Anterior-TXT'!A3440&lt;&gt;"",VALUE(RIGHT(LEFT('Anterior-TXT'!A3440,75),23)),"")</f>
        <v/>
      </c>
      <c r="D3419" s="11" t="str">
        <f>IF('Anterior-TXT'!A3440&lt;&gt;"",RIGHT(LEFT('Anterior-TXT'!A3440,77),1),"")</f>
        <v/>
      </c>
      <c r="E3419" s="13" t="str">
        <f>IF('Anterior-TXT'!A3440&lt;&gt;"",IF(MOD(VALUE(LEFT(A3419,1)),2)=1,IF(D3419="D",C3419,-C3419),IF(D3419="C",C3419,-C3419)),"")</f>
        <v/>
      </c>
    </row>
    <row r="3420" spans="1:5" x14ac:dyDescent="0.2">
      <c r="A3420" s="11" t="str">
        <f>IF('Anterior-TXT'!A3441&lt;&gt;"",LEFT('Anterior-TXT'!A3441,15),"")</f>
        <v/>
      </c>
      <c r="B3420" s="11" t="str">
        <f>IF('Anterior-TXT'!A3441&lt;&gt;"",RIGHT(LEFT('Anterior-TXT'!A3441,51),34),"")</f>
        <v/>
      </c>
      <c r="C3420" s="12" t="str">
        <f>IF('Anterior-TXT'!A3441&lt;&gt;"",VALUE(RIGHT(LEFT('Anterior-TXT'!A3441,75),23)),"")</f>
        <v/>
      </c>
      <c r="D3420" s="11" t="str">
        <f>IF('Anterior-TXT'!A3441&lt;&gt;"",RIGHT(LEFT('Anterior-TXT'!A3441,77),1),"")</f>
        <v/>
      </c>
      <c r="E3420" s="13" t="str">
        <f>IF('Anterior-TXT'!A3441&lt;&gt;"",IF(MOD(VALUE(LEFT(A3420,1)),2)=1,IF(D3420="D",C3420,-C3420),IF(D3420="C",C3420,-C3420)),"")</f>
        <v/>
      </c>
    </row>
    <row r="3421" spans="1:5" x14ac:dyDescent="0.2">
      <c r="A3421" s="11" t="str">
        <f>IF('Anterior-TXT'!A3442&lt;&gt;"",LEFT('Anterior-TXT'!A3442,15),"")</f>
        <v/>
      </c>
      <c r="B3421" s="11" t="str">
        <f>IF('Anterior-TXT'!A3442&lt;&gt;"",RIGHT(LEFT('Anterior-TXT'!A3442,51),34),"")</f>
        <v/>
      </c>
      <c r="C3421" s="12" t="str">
        <f>IF('Anterior-TXT'!A3442&lt;&gt;"",VALUE(RIGHT(LEFT('Anterior-TXT'!A3442,75),23)),"")</f>
        <v/>
      </c>
      <c r="D3421" s="11" t="str">
        <f>IF('Anterior-TXT'!A3442&lt;&gt;"",RIGHT(LEFT('Anterior-TXT'!A3442,77),1),"")</f>
        <v/>
      </c>
      <c r="E3421" s="13" t="str">
        <f>IF('Anterior-TXT'!A3442&lt;&gt;"",IF(MOD(VALUE(LEFT(A3421,1)),2)=1,IF(D3421="D",C3421,-C3421),IF(D3421="C",C3421,-C3421)),"")</f>
        <v/>
      </c>
    </row>
    <row r="3422" spans="1:5" x14ac:dyDescent="0.2">
      <c r="A3422" s="11" t="str">
        <f>IF('Anterior-TXT'!A3443&lt;&gt;"",LEFT('Anterior-TXT'!A3443,15),"")</f>
        <v/>
      </c>
      <c r="B3422" s="11" t="str">
        <f>IF('Anterior-TXT'!A3443&lt;&gt;"",RIGHT(LEFT('Anterior-TXT'!A3443,51),34),"")</f>
        <v/>
      </c>
      <c r="C3422" s="12" t="str">
        <f>IF('Anterior-TXT'!A3443&lt;&gt;"",VALUE(RIGHT(LEFT('Anterior-TXT'!A3443,75),23)),"")</f>
        <v/>
      </c>
      <c r="D3422" s="11" t="str">
        <f>IF('Anterior-TXT'!A3443&lt;&gt;"",RIGHT(LEFT('Anterior-TXT'!A3443,77),1),"")</f>
        <v/>
      </c>
      <c r="E3422" s="13" t="str">
        <f>IF('Anterior-TXT'!A3443&lt;&gt;"",IF(MOD(VALUE(LEFT(A3422,1)),2)=1,IF(D3422="D",C3422,-C3422),IF(D3422="C",C3422,-C3422)),"")</f>
        <v/>
      </c>
    </row>
    <row r="3423" spans="1:5" x14ac:dyDescent="0.2">
      <c r="A3423" s="11" t="str">
        <f>IF('Anterior-TXT'!A3444&lt;&gt;"",LEFT('Anterior-TXT'!A3444,15),"")</f>
        <v/>
      </c>
      <c r="B3423" s="11" t="str">
        <f>IF('Anterior-TXT'!A3444&lt;&gt;"",RIGHT(LEFT('Anterior-TXT'!A3444,51),34),"")</f>
        <v/>
      </c>
      <c r="C3423" s="12" t="str">
        <f>IF('Anterior-TXT'!A3444&lt;&gt;"",VALUE(RIGHT(LEFT('Anterior-TXT'!A3444,75),23)),"")</f>
        <v/>
      </c>
      <c r="D3423" s="11" t="str">
        <f>IF('Anterior-TXT'!A3444&lt;&gt;"",RIGHT(LEFT('Anterior-TXT'!A3444,77),1),"")</f>
        <v/>
      </c>
      <c r="E3423" s="13" t="str">
        <f>IF('Anterior-TXT'!A3444&lt;&gt;"",IF(MOD(VALUE(LEFT(A3423,1)),2)=1,IF(D3423="D",C3423,-C3423),IF(D3423="C",C3423,-C3423)),"")</f>
        <v/>
      </c>
    </row>
    <row r="3424" spans="1:5" x14ac:dyDescent="0.2">
      <c r="A3424" s="11" t="str">
        <f>IF('Anterior-TXT'!A3445&lt;&gt;"",LEFT('Anterior-TXT'!A3445,15),"")</f>
        <v/>
      </c>
      <c r="B3424" s="11" t="str">
        <f>IF('Anterior-TXT'!A3445&lt;&gt;"",RIGHT(LEFT('Anterior-TXT'!A3445,51),34),"")</f>
        <v/>
      </c>
      <c r="C3424" s="12" t="str">
        <f>IF('Anterior-TXT'!A3445&lt;&gt;"",VALUE(RIGHT(LEFT('Anterior-TXT'!A3445,75),23)),"")</f>
        <v/>
      </c>
      <c r="D3424" s="11" t="str">
        <f>IF('Anterior-TXT'!A3445&lt;&gt;"",RIGHT(LEFT('Anterior-TXT'!A3445,77),1),"")</f>
        <v/>
      </c>
      <c r="E3424" s="13" t="str">
        <f>IF('Anterior-TXT'!A3445&lt;&gt;"",IF(MOD(VALUE(LEFT(A3424,1)),2)=1,IF(D3424="D",C3424,-C3424),IF(D3424="C",C3424,-C3424)),"")</f>
        <v/>
      </c>
    </row>
    <row r="3425" spans="1:5" x14ac:dyDescent="0.2">
      <c r="A3425" s="11" t="str">
        <f>IF('Anterior-TXT'!A3446&lt;&gt;"",LEFT('Anterior-TXT'!A3446,15),"")</f>
        <v/>
      </c>
      <c r="B3425" s="11" t="str">
        <f>IF('Anterior-TXT'!A3446&lt;&gt;"",RIGHT(LEFT('Anterior-TXT'!A3446,51),34),"")</f>
        <v/>
      </c>
      <c r="C3425" s="12" t="str">
        <f>IF('Anterior-TXT'!A3446&lt;&gt;"",VALUE(RIGHT(LEFT('Anterior-TXT'!A3446,75),23)),"")</f>
        <v/>
      </c>
      <c r="D3425" s="11" t="str">
        <f>IF('Anterior-TXT'!A3446&lt;&gt;"",RIGHT(LEFT('Anterior-TXT'!A3446,77),1),"")</f>
        <v/>
      </c>
      <c r="E3425" s="13" t="str">
        <f>IF('Anterior-TXT'!A3446&lt;&gt;"",IF(MOD(VALUE(LEFT(A3425,1)),2)=1,IF(D3425="D",C3425,-C3425),IF(D3425="C",C3425,-C3425)),"")</f>
        <v/>
      </c>
    </row>
    <row r="3426" spans="1:5" x14ac:dyDescent="0.2">
      <c r="A3426" s="11" t="str">
        <f>IF('Anterior-TXT'!A3447&lt;&gt;"",LEFT('Anterior-TXT'!A3447,15),"")</f>
        <v/>
      </c>
      <c r="B3426" s="11" t="str">
        <f>IF('Anterior-TXT'!A3447&lt;&gt;"",RIGHT(LEFT('Anterior-TXT'!A3447,51),34),"")</f>
        <v/>
      </c>
      <c r="C3426" s="12" t="str">
        <f>IF('Anterior-TXT'!A3447&lt;&gt;"",VALUE(RIGHT(LEFT('Anterior-TXT'!A3447,75),23)),"")</f>
        <v/>
      </c>
      <c r="D3426" s="11" t="str">
        <f>IF('Anterior-TXT'!A3447&lt;&gt;"",RIGHT(LEFT('Anterior-TXT'!A3447,77),1),"")</f>
        <v/>
      </c>
      <c r="E3426" s="13" t="str">
        <f>IF('Anterior-TXT'!A3447&lt;&gt;"",IF(MOD(VALUE(LEFT(A3426,1)),2)=1,IF(D3426="D",C3426,-C3426),IF(D3426="C",C3426,-C3426)),"")</f>
        <v/>
      </c>
    </row>
    <row r="3427" spans="1:5" x14ac:dyDescent="0.2">
      <c r="A3427" s="11" t="str">
        <f>IF('Anterior-TXT'!A3448&lt;&gt;"",LEFT('Anterior-TXT'!A3448,15),"")</f>
        <v/>
      </c>
      <c r="B3427" s="11" t="str">
        <f>IF('Anterior-TXT'!A3448&lt;&gt;"",RIGHT(LEFT('Anterior-TXT'!A3448,51),34),"")</f>
        <v/>
      </c>
      <c r="C3427" s="12" t="str">
        <f>IF('Anterior-TXT'!A3448&lt;&gt;"",VALUE(RIGHT(LEFT('Anterior-TXT'!A3448,75),23)),"")</f>
        <v/>
      </c>
      <c r="D3427" s="11" t="str">
        <f>IF('Anterior-TXT'!A3448&lt;&gt;"",RIGHT(LEFT('Anterior-TXT'!A3448,77),1),"")</f>
        <v/>
      </c>
      <c r="E3427" s="13" t="str">
        <f>IF('Anterior-TXT'!A3448&lt;&gt;"",IF(MOD(VALUE(LEFT(A3427,1)),2)=1,IF(D3427="D",C3427,-C3427),IF(D3427="C",C3427,-C3427)),"")</f>
        <v/>
      </c>
    </row>
    <row r="3428" spans="1:5" x14ac:dyDescent="0.2">
      <c r="A3428" s="11" t="str">
        <f>IF('Anterior-TXT'!A3449&lt;&gt;"",LEFT('Anterior-TXT'!A3449,15),"")</f>
        <v/>
      </c>
      <c r="B3428" s="11" t="str">
        <f>IF('Anterior-TXT'!A3449&lt;&gt;"",RIGHT(LEFT('Anterior-TXT'!A3449,51),34),"")</f>
        <v/>
      </c>
      <c r="C3428" s="12" t="str">
        <f>IF('Anterior-TXT'!A3449&lt;&gt;"",VALUE(RIGHT(LEFT('Anterior-TXT'!A3449,75),23)),"")</f>
        <v/>
      </c>
      <c r="D3428" s="11" t="str">
        <f>IF('Anterior-TXT'!A3449&lt;&gt;"",RIGHT(LEFT('Anterior-TXT'!A3449,77),1),"")</f>
        <v/>
      </c>
      <c r="E3428" s="13" t="str">
        <f>IF('Anterior-TXT'!A3449&lt;&gt;"",IF(MOD(VALUE(LEFT(A3428,1)),2)=1,IF(D3428="D",C3428,-C3428),IF(D3428="C",C3428,-C3428)),"")</f>
        <v/>
      </c>
    </row>
    <row r="3429" spans="1:5" x14ac:dyDescent="0.2">
      <c r="A3429" s="11" t="str">
        <f>IF('Anterior-TXT'!A3450&lt;&gt;"",LEFT('Anterior-TXT'!A3450,15),"")</f>
        <v/>
      </c>
      <c r="B3429" s="11" t="str">
        <f>IF('Anterior-TXT'!A3450&lt;&gt;"",RIGHT(LEFT('Anterior-TXT'!A3450,51),34),"")</f>
        <v/>
      </c>
      <c r="C3429" s="12" t="str">
        <f>IF('Anterior-TXT'!A3450&lt;&gt;"",VALUE(RIGHT(LEFT('Anterior-TXT'!A3450,75),23)),"")</f>
        <v/>
      </c>
      <c r="D3429" s="11" t="str">
        <f>IF('Anterior-TXT'!A3450&lt;&gt;"",RIGHT(LEFT('Anterior-TXT'!A3450,77),1),"")</f>
        <v/>
      </c>
      <c r="E3429" s="13" t="str">
        <f>IF('Anterior-TXT'!A3450&lt;&gt;"",IF(MOD(VALUE(LEFT(A3429,1)),2)=1,IF(D3429="D",C3429,-C3429),IF(D3429="C",C3429,-C3429)),"")</f>
        <v/>
      </c>
    </row>
    <row r="3430" spans="1:5" x14ac:dyDescent="0.2">
      <c r="A3430" s="11" t="str">
        <f>IF('Anterior-TXT'!A3451&lt;&gt;"",LEFT('Anterior-TXT'!A3451,15),"")</f>
        <v/>
      </c>
      <c r="B3430" s="11" t="str">
        <f>IF('Anterior-TXT'!A3451&lt;&gt;"",RIGHT(LEFT('Anterior-TXT'!A3451,51),34),"")</f>
        <v/>
      </c>
      <c r="C3430" s="12" t="str">
        <f>IF('Anterior-TXT'!A3451&lt;&gt;"",VALUE(RIGHT(LEFT('Anterior-TXT'!A3451,75),23)),"")</f>
        <v/>
      </c>
      <c r="D3430" s="11" t="str">
        <f>IF('Anterior-TXT'!A3451&lt;&gt;"",RIGHT(LEFT('Anterior-TXT'!A3451,77),1),"")</f>
        <v/>
      </c>
      <c r="E3430" s="13" t="str">
        <f>IF('Anterior-TXT'!A3451&lt;&gt;"",IF(MOD(VALUE(LEFT(A3430,1)),2)=1,IF(D3430="D",C3430,-C3430),IF(D3430="C",C3430,-C3430)),"")</f>
        <v/>
      </c>
    </row>
    <row r="3431" spans="1:5" x14ac:dyDescent="0.2">
      <c r="A3431" s="11" t="str">
        <f>IF('Anterior-TXT'!A3452&lt;&gt;"",LEFT('Anterior-TXT'!A3452,15),"")</f>
        <v/>
      </c>
      <c r="B3431" s="11" t="str">
        <f>IF('Anterior-TXT'!A3452&lt;&gt;"",RIGHT(LEFT('Anterior-TXT'!A3452,51),34),"")</f>
        <v/>
      </c>
      <c r="C3431" s="12" t="str">
        <f>IF('Anterior-TXT'!A3452&lt;&gt;"",VALUE(RIGHT(LEFT('Anterior-TXT'!A3452,75),23)),"")</f>
        <v/>
      </c>
      <c r="D3431" s="11" t="str">
        <f>IF('Anterior-TXT'!A3452&lt;&gt;"",RIGHT(LEFT('Anterior-TXT'!A3452,77),1),"")</f>
        <v/>
      </c>
      <c r="E3431" s="13" t="str">
        <f>IF('Anterior-TXT'!A3452&lt;&gt;"",IF(MOD(VALUE(LEFT(A3431,1)),2)=1,IF(D3431="D",C3431,-C3431),IF(D3431="C",C3431,-C3431)),"")</f>
        <v/>
      </c>
    </row>
    <row r="3432" spans="1:5" x14ac:dyDescent="0.2">
      <c r="A3432" s="11" t="str">
        <f>IF('Anterior-TXT'!A3453&lt;&gt;"",LEFT('Anterior-TXT'!A3453,15),"")</f>
        <v/>
      </c>
      <c r="B3432" s="11" t="str">
        <f>IF('Anterior-TXT'!A3453&lt;&gt;"",RIGHT(LEFT('Anterior-TXT'!A3453,51),34),"")</f>
        <v/>
      </c>
      <c r="C3432" s="12" t="str">
        <f>IF('Anterior-TXT'!A3453&lt;&gt;"",VALUE(RIGHT(LEFT('Anterior-TXT'!A3453,75),23)),"")</f>
        <v/>
      </c>
      <c r="D3432" s="11" t="str">
        <f>IF('Anterior-TXT'!A3453&lt;&gt;"",RIGHT(LEFT('Anterior-TXT'!A3453,77),1),"")</f>
        <v/>
      </c>
      <c r="E3432" s="13" t="str">
        <f>IF('Anterior-TXT'!A3453&lt;&gt;"",IF(MOD(VALUE(LEFT(A3432,1)),2)=1,IF(D3432="D",C3432,-C3432),IF(D3432="C",C3432,-C3432)),"")</f>
        <v/>
      </c>
    </row>
    <row r="3433" spans="1:5" x14ac:dyDescent="0.2">
      <c r="A3433" s="11" t="str">
        <f>IF('Anterior-TXT'!A3454&lt;&gt;"",LEFT('Anterior-TXT'!A3454,15),"")</f>
        <v/>
      </c>
      <c r="B3433" s="11" t="str">
        <f>IF('Anterior-TXT'!A3454&lt;&gt;"",RIGHT(LEFT('Anterior-TXT'!A3454,51),34),"")</f>
        <v/>
      </c>
      <c r="C3433" s="12" t="str">
        <f>IF('Anterior-TXT'!A3454&lt;&gt;"",VALUE(RIGHT(LEFT('Anterior-TXT'!A3454,75),23)),"")</f>
        <v/>
      </c>
      <c r="D3433" s="11" t="str">
        <f>IF('Anterior-TXT'!A3454&lt;&gt;"",RIGHT(LEFT('Anterior-TXT'!A3454,77),1),"")</f>
        <v/>
      </c>
      <c r="E3433" s="13" t="str">
        <f>IF('Anterior-TXT'!A3454&lt;&gt;"",IF(MOD(VALUE(LEFT(A3433,1)),2)=1,IF(D3433="D",C3433,-C3433),IF(D3433="C",C3433,-C3433)),"")</f>
        <v/>
      </c>
    </row>
    <row r="3434" spans="1:5" x14ac:dyDescent="0.2">
      <c r="A3434" s="11" t="str">
        <f>IF('Anterior-TXT'!A3455&lt;&gt;"",LEFT('Anterior-TXT'!A3455,15),"")</f>
        <v/>
      </c>
      <c r="B3434" s="11" t="str">
        <f>IF('Anterior-TXT'!A3455&lt;&gt;"",RIGHT(LEFT('Anterior-TXT'!A3455,51),34),"")</f>
        <v/>
      </c>
      <c r="C3434" s="12" t="str">
        <f>IF('Anterior-TXT'!A3455&lt;&gt;"",VALUE(RIGHT(LEFT('Anterior-TXT'!A3455,75),23)),"")</f>
        <v/>
      </c>
      <c r="D3434" s="11" t="str">
        <f>IF('Anterior-TXT'!A3455&lt;&gt;"",RIGHT(LEFT('Anterior-TXT'!A3455,77),1),"")</f>
        <v/>
      </c>
      <c r="E3434" s="13" t="str">
        <f>IF('Anterior-TXT'!A3455&lt;&gt;"",IF(MOD(VALUE(LEFT(A3434,1)),2)=1,IF(D3434="D",C3434,-C3434),IF(D3434="C",C3434,-C3434)),"")</f>
        <v/>
      </c>
    </row>
    <row r="3435" spans="1:5" x14ac:dyDescent="0.2">
      <c r="A3435" s="11" t="str">
        <f>IF('Anterior-TXT'!A3456&lt;&gt;"",LEFT('Anterior-TXT'!A3456,15),"")</f>
        <v/>
      </c>
      <c r="B3435" s="11" t="str">
        <f>IF('Anterior-TXT'!A3456&lt;&gt;"",RIGHT(LEFT('Anterior-TXT'!A3456,51),34),"")</f>
        <v/>
      </c>
      <c r="C3435" s="12" t="str">
        <f>IF('Anterior-TXT'!A3456&lt;&gt;"",VALUE(RIGHT(LEFT('Anterior-TXT'!A3456,75),23)),"")</f>
        <v/>
      </c>
      <c r="D3435" s="11" t="str">
        <f>IF('Anterior-TXT'!A3456&lt;&gt;"",RIGHT(LEFT('Anterior-TXT'!A3456,77),1),"")</f>
        <v/>
      </c>
      <c r="E3435" s="13" t="str">
        <f>IF('Anterior-TXT'!A3456&lt;&gt;"",IF(MOD(VALUE(LEFT(A3435,1)),2)=1,IF(D3435="D",C3435,-C3435),IF(D3435="C",C3435,-C3435)),"")</f>
        <v/>
      </c>
    </row>
    <row r="3436" spans="1:5" x14ac:dyDescent="0.2">
      <c r="A3436" s="11" t="str">
        <f>IF('Anterior-TXT'!A3457&lt;&gt;"",LEFT('Anterior-TXT'!A3457,15),"")</f>
        <v/>
      </c>
      <c r="B3436" s="11" t="str">
        <f>IF('Anterior-TXT'!A3457&lt;&gt;"",RIGHT(LEFT('Anterior-TXT'!A3457,51),34),"")</f>
        <v/>
      </c>
      <c r="C3436" s="12" t="str">
        <f>IF('Anterior-TXT'!A3457&lt;&gt;"",VALUE(RIGHT(LEFT('Anterior-TXT'!A3457,75),23)),"")</f>
        <v/>
      </c>
      <c r="D3436" s="11" t="str">
        <f>IF('Anterior-TXT'!A3457&lt;&gt;"",RIGHT(LEFT('Anterior-TXT'!A3457,77),1),"")</f>
        <v/>
      </c>
      <c r="E3436" s="13" t="str">
        <f>IF('Anterior-TXT'!A3457&lt;&gt;"",IF(MOD(VALUE(LEFT(A3436,1)),2)=1,IF(D3436="D",C3436,-C3436),IF(D3436="C",C3436,-C3436)),"")</f>
        <v/>
      </c>
    </row>
    <row r="3437" spans="1:5" x14ac:dyDescent="0.2">
      <c r="A3437" s="11" t="str">
        <f>IF('Anterior-TXT'!A3458&lt;&gt;"",LEFT('Anterior-TXT'!A3458,15),"")</f>
        <v/>
      </c>
      <c r="B3437" s="11" t="str">
        <f>IF('Anterior-TXT'!A3458&lt;&gt;"",RIGHT(LEFT('Anterior-TXT'!A3458,51),34),"")</f>
        <v/>
      </c>
      <c r="C3437" s="12" t="str">
        <f>IF('Anterior-TXT'!A3458&lt;&gt;"",VALUE(RIGHT(LEFT('Anterior-TXT'!A3458,75),23)),"")</f>
        <v/>
      </c>
      <c r="D3437" s="11" t="str">
        <f>IF('Anterior-TXT'!A3458&lt;&gt;"",RIGHT(LEFT('Anterior-TXT'!A3458,77),1),"")</f>
        <v/>
      </c>
      <c r="E3437" s="13" t="str">
        <f>IF('Anterior-TXT'!A3458&lt;&gt;"",IF(MOD(VALUE(LEFT(A3437,1)),2)=1,IF(D3437="D",C3437,-C3437),IF(D3437="C",C3437,-C3437)),"")</f>
        <v/>
      </c>
    </row>
    <row r="3438" spans="1:5" x14ac:dyDescent="0.2">
      <c r="A3438" s="11" t="str">
        <f>IF('Anterior-TXT'!A3459&lt;&gt;"",LEFT('Anterior-TXT'!A3459,15),"")</f>
        <v/>
      </c>
      <c r="B3438" s="11" t="str">
        <f>IF('Anterior-TXT'!A3459&lt;&gt;"",RIGHT(LEFT('Anterior-TXT'!A3459,51),34),"")</f>
        <v/>
      </c>
      <c r="C3438" s="12" t="str">
        <f>IF('Anterior-TXT'!A3459&lt;&gt;"",VALUE(RIGHT(LEFT('Anterior-TXT'!A3459,75),23)),"")</f>
        <v/>
      </c>
      <c r="D3438" s="11" t="str">
        <f>IF('Anterior-TXT'!A3459&lt;&gt;"",RIGHT(LEFT('Anterior-TXT'!A3459,77),1),"")</f>
        <v/>
      </c>
      <c r="E3438" s="13" t="str">
        <f>IF('Anterior-TXT'!A3459&lt;&gt;"",IF(MOD(VALUE(LEFT(A3438,1)),2)=1,IF(D3438="D",C3438,-C3438),IF(D3438="C",C3438,-C3438)),"")</f>
        <v/>
      </c>
    </row>
    <row r="3439" spans="1:5" x14ac:dyDescent="0.2">
      <c r="A3439" s="11" t="str">
        <f>IF('Anterior-TXT'!A3460&lt;&gt;"",LEFT('Anterior-TXT'!A3460,15),"")</f>
        <v/>
      </c>
      <c r="B3439" s="11" t="str">
        <f>IF('Anterior-TXT'!A3460&lt;&gt;"",RIGHT(LEFT('Anterior-TXT'!A3460,51),34),"")</f>
        <v/>
      </c>
      <c r="C3439" s="12" t="str">
        <f>IF('Anterior-TXT'!A3460&lt;&gt;"",VALUE(RIGHT(LEFT('Anterior-TXT'!A3460,75),23)),"")</f>
        <v/>
      </c>
      <c r="D3439" s="11" t="str">
        <f>IF('Anterior-TXT'!A3460&lt;&gt;"",RIGHT(LEFT('Anterior-TXT'!A3460,77),1),"")</f>
        <v/>
      </c>
      <c r="E3439" s="13" t="str">
        <f>IF('Anterior-TXT'!A3460&lt;&gt;"",IF(MOD(VALUE(LEFT(A3439,1)),2)=1,IF(D3439="D",C3439,-C3439),IF(D3439="C",C3439,-C3439)),"")</f>
        <v/>
      </c>
    </row>
    <row r="3440" spans="1:5" x14ac:dyDescent="0.2">
      <c r="A3440" s="11" t="str">
        <f>IF('Anterior-TXT'!A3461&lt;&gt;"",LEFT('Anterior-TXT'!A3461,15),"")</f>
        <v/>
      </c>
      <c r="B3440" s="11" t="str">
        <f>IF('Anterior-TXT'!A3461&lt;&gt;"",RIGHT(LEFT('Anterior-TXT'!A3461,51),34),"")</f>
        <v/>
      </c>
      <c r="C3440" s="12" t="str">
        <f>IF('Anterior-TXT'!A3461&lt;&gt;"",VALUE(RIGHT(LEFT('Anterior-TXT'!A3461,75),23)),"")</f>
        <v/>
      </c>
      <c r="D3440" s="11" t="str">
        <f>IF('Anterior-TXT'!A3461&lt;&gt;"",RIGHT(LEFT('Anterior-TXT'!A3461,77),1),"")</f>
        <v/>
      </c>
      <c r="E3440" s="13" t="str">
        <f>IF('Anterior-TXT'!A3461&lt;&gt;"",IF(MOD(VALUE(LEFT(A3440,1)),2)=1,IF(D3440="D",C3440,-C3440),IF(D3440="C",C3440,-C3440)),"")</f>
        <v/>
      </c>
    </row>
    <row r="3441" spans="1:5" x14ac:dyDescent="0.2">
      <c r="A3441" s="11" t="str">
        <f>IF('Anterior-TXT'!A3462&lt;&gt;"",LEFT('Anterior-TXT'!A3462,15),"")</f>
        <v/>
      </c>
      <c r="B3441" s="11" t="str">
        <f>IF('Anterior-TXT'!A3462&lt;&gt;"",RIGHT(LEFT('Anterior-TXT'!A3462,51),34),"")</f>
        <v/>
      </c>
      <c r="C3441" s="12" t="str">
        <f>IF('Anterior-TXT'!A3462&lt;&gt;"",VALUE(RIGHT(LEFT('Anterior-TXT'!A3462,75),23)),"")</f>
        <v/>
      </c>
      <c r="D3441" s="11" t="str">
        <f>IF('Anterior-TXT'!A3462&lt;&gt;"",RIGHT(LEFT('Anterior-TXT'!A3462,77),1),"")</f>
        <v/>
      </c>
      <c r="E3441" s="13" t="str">
        <f>IF('Anterior-TXT'!A3462&lt;&gt;"",IF(MOD(VALUE(LEFT(A3441,1)),2)=1,IF(D3441="D",C3441,-C3441),IF(D3441="C",C3441,-C3441)),"")</f>
        <v/>
      </c>
    </row>
    <row r="3442" spans="1:5" x14ac:dyDescent="0.2">
      <c r="A3442" s="11" t="str">
        <f>IF('Anterior-TXT'!A3463&lt;&gt;"",LEFT('Anterior-TXT'!A3463,15),"")</f>
        <v/>
      </c>
      <c r="B3442" s="11" t="str">
        <f>IF('Anterior-TXT'!A3463&lt;&gt;"",RIGHT(LEFT('Anterior-TXT'!A3463,51),34),"")</f>
        <v/>
      </c>
      <c r="C3442" s="12" t="str">
        <f>IF('Anterior-TXT'!A3463&lt;&gt;"",VALUE(RIGHT(LEFT('Anterior-TXT'!A3463,75),23)),"")</f>
        <v/>
      </c>
      <c r="D3442" s="11" t="str">
        <f>IF('Anterior-TXT'!A3463&lt;&gt;"",RIGHT(LEFT('Anterior-TXT'!A3463,77),1),"")</f>
        <v/>
      </c>
      <c r="E3442" s="13" t="str">
        <f>IF('Anterior-TXT'!A3463&lt;&gt;"",IF(MOD(VALUE(LEFT(A3442,1)),2)=1,IF(D3442="D",C3442,-C3442),IF(D3442="C",C3442,-C3442)),"")</f>
        <v/>
      </c>
    </row>
    <row r="3443" spans="1:5" x14ac:dyDescent="0.2">
      <c r="A3443" s="11" t="str">
        <f>IF('Anterior-TXT'!A3464&lt;&gt;"",LEFT('Anterior-TXT'!A3464,15),"")</f>
        <v/>
      </c>
      <c r="B3443" s="11" t="str">
        <f>IF('Anterior-TXT'!A3464&lt;&gt;"",RIGHT(LEFT('Anterior-TXT'!A3464,51),34),"")</f>
        <v/>
      </c>
      <c r="C3443" s="12" t="str">
        <f>IF('Anterior-TXT'!A3464&lt;&gt;"",VALUE(RIGHT(LEFT('Anterior-TXT'!A3464,75),23)),"")</f>
        <v/>
      </c>
      <c r="D3443" s="11" t="str">
        <f>IF('Anterior-TXT'!A3464&lt;&gt;"",RIGHT(LEFT('Anterior-TXT'!A3464,77),1),"")</f>
        <v/>
      </c>
      <c r="E3443" s="13" t="str">
        <f>IF('Anterior-TXT'!A3464&lt;&gt;"",IF(MOD(VALUE(LEFT(A3443,1)),2)=1,IF(D3443="D",C3443,-C3443),IF(D3443="C",C3443,-C3443)),"")</f>
        <v/>
      </c>
    </row>
    <row r="3444" spans="1:5" x14ac:dyDescent="0.2">
      <c r="A3444" s="11" t="str">
        <f>IF('Anterior-TXT'!A3465&lt;&gt;"",LEFT('Anterior-TXT'!A3465,15),"")</f>
        <v/>
      </c>
      <c r="B3444" s="11" t="str">
        <f>IF('Anterior-TXT'!A3465&lt;&gt;"",RIGHT(LEFT('Anterior-TXT'!A3465,51),34),"")</f>
        <v/>
      </c>
      <c r="C3444" s="12" t="str">
        <f>IF('Anterior-TXT'!A3465&lt;&gt;"",VALUE(RIGHT(LEFT('Anterior-TXT'!A3465,75),23)),"")</f>
        <v/>
      </c>
      <c r="D3444" s="11" t="str">
        <f>IF('Anterior-TXT'!A3465&lt;&gt;"",RIGHT(LEFT('Anterior-TXT'!A3465,77),1),"")</f>
        <v/>
      </c>
      <c r="E3444" s="13" t="str">
        <f>IF('Anterior-TXT'!A3465&lt;&gt;"",IF(MOD(VALUE(LEFT(A3444,1)),2)=1,IF(D3444="D",C3444,-C3444),IF(D3444="C",C3444,-C3444)),"")</f>
        <v/>
      </c>
    </row>
    <row r="3445" spans="1:5" x14ac:dyDescent="0.2">
      <c r="A3445" s="11" t="str">
        <f>IF('Anterior-TXT'!A3466&lt;&gt;"",LEFT('Anterior-TXT'!A3466,15),"")</f>
        <v/>
      </c>
      <c r="B3445" s="11" t="str">
        <f>IF('Anterior-TXT'!A3466&lt;&gt;"",RIGHT(LEFT('Anterior-TXT'!A3466,51),34),"")</f>
        <v/>
      </c>
      <c r="C3445" s="12" t="str">
        <f>IF('Anterior-TXT'!A3466&lt;&gt;"",VALUE(RIGHT(LEFT('Anterior-TXT'!A3466,75),23)),"")</f>
        <v/>
      </c>
      <c r="D3445" s="11" t="str">
        <f>IF('Anterior-TXT'!A3466&lt;&gt;"",RIGHT(LEFT('Anterior-TXT'!A3466,77),1),"")</f>
        <v/>
      </c>
      <c r="E3445" s="13" t="str">
        <f>IF('Anterior-TXT'!A3466&lt;&gt;"",IF(MOD(VALUE(LEFT(A3445,1)),2)=1,IF(D3445="D",C3445,-C3445),IF(D3445="C",C3445,-C3445)),"")</f>
        <v/>
      </c>
    </row>
    <row r="3446" spans="1:5" x14ac:dyDescent="0.2">
      <c r="A3446" s="11" t="str">
        <f>IF('Anterior-TXT'!A3467&lt;&gt;"",LEFT('Anterior-TXT'!A3467,15),"")</f>
        <v/>
      </c>
      <c r="B3446" s="11" t="str">
        <f>IF('Anterior-TXT'!A3467&lt;&gt;"",RIGHT(LEFT('Anterior-TXT'!A3467,51),34),"")</f>
        <v/>
      </c>
      <c r="C3446" s="12" t="str">
        <f>IF('Anterior-TXT'!A3467&lt;&gt;"",VALUE(RIGHT(LEFT('Anterior-TXT'!A3467,75),23)),"")</f>
        <v/>
      </c>
      <c r="D3446" s="11" t="str">
        <f>IF('Anterior-TXT'!A3467&lt;&gt;"",RIGHT(LEFT('Anterior-TXT'!A3467,77),1),"")</f>
        <v/>
      </c>
      <c r="E3446" s="13" t="str">
        <f>IF('Anterior-TXT'!A3467&lt;&gt;"",IF(MOD(VALUE(LEFT(A3446,1)),2)=1,IF(D3446="D",C3446,-C3446),IF(D3446="C",C3446,-C3446)),"")</f>
        <v/>
      </c>
    </row>
    <row r="3447" spans="1:5" x14ac:dyDescent="0.2">
      <c r="A3447" s="11" t="str">
        <f>IF('Anterior-TXT'!A3468&lt;&gt;"",LEFT('Anterior-TXT'!A3468,15),"")</f>
        <v/>
      </c>
      <c r="B3447" s="11" t="str">
        <f>IF('Anterior-TXT'!A3468&lt;&gt;"",RIGHT(LEFT('Anterior-TXT'!A3468,51),34),"")</f>
        <v/>
      </c>
      <c r="C3447" s="12" t="str">
        <f>IF('Anterior-TXT'!A3468&lt;&gt;"",VALUE(RIGHT(LEFT('Anterior-TXT'!A3468,75),23)),"")</f>
        <v/>
      </c>
      <c r="D3447" s="11" t="str">
        <f>IF('Anterior-TXT'!A3468&lt;&gt;"",RIGHT(LEFT('Anterior-TXT'!A3468,77),1),"")</f>
        <v/>
      </c>
      <c r="E3447" s="13" t="str">
        <f>IF('Anterior-TXT'!A3468&lt;&gt;"",IF(MOD(VALUE(LEFT(A3447,1)),2)=1,IF(D3447="D",C3447,-C3447),IF(D3447="C",C3447,-C3447)),"")</f>
        <v/>
      </c>
    </row>
    <row r="3448" spans="1:5" x14ac:dyDescent="0.2">
      <c r="A3448" s="11" t="str">
        <f>IF('Anterior-TXT'!A3469&lt;&gt;"",LEFT('Anterior-TXT'!A3469,15),"")</f>
        <v/>
      </c>
      <c r="B3448" s="11" t="str">
        <f>IF('Anterior-TXT'!A3469&lt;&gt;"",RIGHT(LEFT('Anterior-TXT'!A3469,51),34),"")</f>
        <v/>
      </c>
      <c r="C3448" s="12" t="str">
        <f>IF('Anterior-TXT'!A3469&lt;&gt;"",VALUE(RIGHT(LEFT('Anterior-TXT'!A3469,75),23)),"")</f>
        <v/>
      </c>
      <c r="D3448" s="11" t="str">
        <f>IF('Anterior-TXT'!A3469&lt;&gt;"",RIGHT(LEFT('Anterior-TXT'!A3469,77),1),"")</f>
        <v/>
      </c>
      <c r="E3448" s="13" t="str">
        <f>IF('Anterior-TXT'!A3469&lt;&gt;"",IF(MOD(VALUE(LEFT(A3448,1)),2)=1,IF(D3448="D",C3448,-C3448),IF(D3448="C",C3448,-C3448)),"")</f>
        <v/>
      </c>
    </row>
    <row r="3449" spans="1:5" x14ac:dyDescent="0.2">
      <c r="A3449" s="11" t="str">
        <f>IF('Anterior-TXT'!A3470&lt;&gt;"",LEFT('Anterior-TXT'!A3470,15),"")</f>
        <v/>
      </c>
      <c r="B3449" s="11" t="str">
        <f>IF('Anterior-TXT'!A3470&lt;&gt;"",RIGHT(LEFT('Anterior-TXT'!A3470,51),34),"")</f>
        <v/>
      </c>
      <c r="C3449" s="12" t="str">
        <f>IF('Anterior-TXT'!A3470&lt;&gt;"",VALUE(RIGHT(LEFT('Anterior-TXT'!A3470,75),23)),"")</f>
        <v/>
      </c>
      <c r="D3449" s="11" t="str">
        <f>IF('Anterior-TXT'!A3470&lt;&gt;"",RIGHT(LEFT('Anterior-TXT'!A3470,77),1),"")</f>
        <v/>
      </c>
      <c r="E3449" s="13" t="str">
        <f>IF('Anterior-TXT'!A3470&lt;&gt;"",IF(MOD(VALUE(LEFT(A3449,1)),2)=1,IF(D3449="D",C3449,-C3449),IF(D3449="C",C3449,-C3449)),"")</f>
        <v/>
      </c>
    </row>
    <row r="3450" spans="1:5" x14ac:dyDescent="0.2">
      <c r="A3450" s="11" t="str">
        <f>IF('Anterior-TXT'!A3471&lt;&gt;"",LEFT('Anterior-TXT'!A3471,15),"")</f>
        <v/>
      </c>
      <c r="B3450" s="11" t="str">
        <f>IF('Anterior-TXT'!A3471&lt;&gt;"",RIGHT(LEFT('Anterior-TXT'!A3471,51),34),"")</f>
        <v/>
      </c>
      <c r="C3450" s="12" t="str">
        <f>IF('Anterior-TXT'!A3471&lt;&gt;"",VALUE(RIGHT(LEFT('Anterior-TXT'!A3471,75),23)),"")</f>
        <v/>
      </c>
      <c r="D3450" s="11" t="str">
        <f>IF('Anterior-TXT'!A3471&lt;&gt;"",RIGHT(LEFT('Anterior-TXT'!A3471,77),1),"")</f>
        <v/>
      </c>
      <c r="E3450" s="13" t="str">
        <f>IF('Anterior-TXT'!A3471&lt;&gt;"",IF(MOD(VALUE(LEFT(A3450,1)),2)=1,IF(D3450="D",C3450,-C3450),IF(D3450="C",C3450,-C3450)),"")</f>
        <v/>
      </c>
    </row>
    <row r="3451" spans="1:5" x14ac:dyDescent="0.2">
      <c r="A3451" s="11" t="str">
        <f>IF('Anterior-TXT'!A3472&lt;&gt;"",LEFT('Anterior-TXT'!A3472,15),"")</f>
        <v/>
      </c>
      <c r="B3451" s="11" t="str">
        <f>IF('Anterior-TXT'!A3472&lt;&gt;"",RIGHT(LEFT('Anterior-TXT'!A3472,51),34),"")</f>
        <v/>
      </c>
      <c r="C3451" s="12" t="str">
        <f>IF('Anterior-TXT'!A3472&lt;&gt;"",VALUE(RIGHT(LEFT('Anterior-TXT'!A3472,75),23)),"")</f>
        <v/>
      </c>
      <c r="D3451" s="11" t="str">
        <f>IF('Anterior-TXT'!A3472&lt;&gt;"",RIGHT(LEFT('Anterior-TXT'!A3472,77),1),"")</f>
        <v/>
      </c>
      <c r="E3451" s="13" t="str">
        <f>IF('Anterior-TXT'!A3472&lt;&gt;"",IF(MOD(VALUE(LEFT(A3451,1)),2)=1,IF(D3451="D",C3451,-C3451),IF(D3451="C",C3451,-C3451)),"")</f>
        <v/>
      </c>
    </row>
    <row r="3452" spans="1:5" x14ac:dyDescent="0.2">
      <c r="A3452" s="11" t="str">
        <f>IF('Anterior-TXT'!A3473&lt;&gt;"",LEFT('Anterior-TXT'!A3473,15),"")</f>
        <v/>
      </c>
      <c r="B3452" s="11" t="str">
        <f>IF('Anterior-TXT'!A3473&lt;&gt;"",RIGHT(LEFT('Anterior-TXT'!A3473,51),34),"")</f>
        <v/>
      </c>
      <c r="C3452" s="12" t="str">
        <f>IF('Anterior-TXT'!A3473&lt;&gt;"",VALUE(RIGHT(LEFT('Anterior-TXT'!A3473,75),23)),"")</f>
        <v/>
      </c>
      <c r="D3452" s="11" t="str">
        <f>IF('Anterior-TXT'!A3473&lt;&gt;"",RIGHT(LEFT('Anterior-TXT'!A3473,77),1),"")</f>
        <v/>
      </c>
      <c r="E3452" s="13" t="str">
        <f>IF('Anterior-TXT'!A3473&lt;&gt;"",IF(MOD(VALUE(LEFT(A3452,1)),2)=1,IF(D3452="D",C3452,-C3452),IF(D3452="C",C3452,-C3452)),"")</f>
        <v/>
      </c>
    </row>
    <row r="3453" spans="1:5" x14ac:dyDescent="0.2">
      <c r="A3453" s="11" t="str">
        <f>IF('Anterior-TXT'!A3474&lt;&gt;"",LEFT('Anterior-TXT'!A3474,15),"")</f>
        <v/>
      </c>
      <c r="B3453" s="11" t="str">
        <f>IF('Anterior-TXT'!A3474&lt;&gt;"",RIGHT(LEFT('Anterior-TXT'!A3474,51),34),"")</f>
        <v/>
      </c>
      <c r="C3453" s="12" t="str">
        <f>IF('Anterior-TXT'!A3474&lt;&gt;"",VALUE(RIGHT(LEFT('Anterior-TXT'!A3474,75),23)),"")</f>
        <v/>
      </c>
      <c r="D3453" s="11" t="str">
        <f>IF('Anterior-TXT'!A3474&lt;&gt;"",RIGHT(LEFT('Anterior-TXT'!A3474,77),1),"")</f>
        <v/>
      </c>
      <c r="E3453" s="13" t="str">
        <f>IF('Anterior-TXT'!A3474&lt;&gt;"",IF(MOD(VALUE(LEFT(A3453,1)),2)=1,IF(D3453="D",C3453,-C3453),IF(D3453="C",C3453,-C3453)),"")</f>
        <v/>
      </c>
    </row>
    <row r="3454" spans="1:5" x14ac:dyDescent="0.2">
      <c r="A3454" s="11" t="str">
        <f>IF('Anterior-TXT'!A3475&lt;&gt;"",LEFT('Anterior-TXT'!A3475,15),"")</f>
        <v/>
      </c>
      <c r="B3454" s="11" t="str">
        <f>IF('Anterior-TXT'!A3475&lt;&gt;"",RIGHT(LEFT('Anterior-TXT'!A3475,51),34),"")</f>
        <v/>
      </c>
      <c r="C3454" s="12" t="str">
        <f>IF('Anterior-TXT'!A3475&lt;&gt;"",VALUE(RIGHT(LEFT('Anterior-TXT'!A3475,75),23)),"")</f>
        <v/>
      </c>
      <c r="D3454" s="11" t="str">
        <f>IF('Anterior-TXT'!A3475&lt;&gt;"",RIGHT(LEFT('Anterior-TXT'!A3475,77),1),"")</f>
        <v/>
      </c>
      <c r="E3454" s="13" t="str">
        <f>IF('Anterior-TXT'!A3475&lt;&gt;"",IF(MOD(VALUE(LEFT(A3454,1)),2)=1,IF(D3454="D",C3454,-C3454),IF(D3454="C",C3454,-C3454)),"")</f>
        <v/>
      </c>
    </row>
    <row r="3455" spans="1:5" x14ac:dyDescent="0.2">
      <c r="A3455" s="11" t="str">
        <f>IF('Anterior-TXT'!A3476&lt;&gt;"",LEFT('Anterior-TXT'!A3476,15),"")</f>
        <v/>
      </c>
      <c r="B3455" s="11" t="str">
        <f>IF('Anterior-TXT'!A3476&lt;&gt;"",RIGHT(LEFT('Anterior-TXT'!A3476,51),34),"")</f>
        <v/>
      </c>
      <c r="C3455" s="12" t="str">
        <f>IF('Anterior-TXT'!A3476&lt;&gt;"",VALUE(RIGHT(LEFT('Anterior-TXT'!A3476,75),23)),"")</f>
        <v/>
      </c>
      <c r="D3455" s="11" t="str">
        <f>IF('Anterior-TXT'!A3476&lt;&gt;"",RIGHT(LEFT('Anterior-TXT'!A3476,77),1),"")</f>
        <v/>
      </c>
      <c r="E3455" s="13" t="str">
        <f>IF('Anterior-TXT'!A3476&lt;&gt;"",IF(MOD(VALUE(LEFT(A3455,1)),2)=1,IF(D3455="D",C3455,-C3455),IF(D3455="C",C3455,-C3455)),"")</f>
        <v/>
      </c>
    </row>
    <row r="3456" spans="1:5" x14ac:dyDescent="0.2">
      <c r="A3456" s="11" t="str">
        <f>IF('Anterior-TXT'!A3477&lt;&gt;"",LEFT('Anterior-TXT'!A3477,15),"")</f>
        <v/>
      </c>
      <c r="B3456" s="11" t="str">
        <f>IF('Anterior-TXT'!A3477&lt;&gt;"",RIGHT(LEFT('Anterior-TXT'!A3477,51),34),"")</f>
        <v/>
      </c>
      <c r="C3456" s="12" t="str">
        <f>IF('Anterior-TXT'!A3477&lt;&gt;"",VALUE(RIGHT(LEFT('Anterior-TXT'!A3477,75),23)),"")</f>
        <v/>
      </c>
      <c r="D3456" s="11" t="str">
        <f>IF('Anterior-TXT'!A3477&lt;&gt;"",RIGHT(LEFT('Anterior-TXT'!A3477,77),1),"")</f>
        <v/>
      </c>
      <c r="E3456" s="13" t="str">
        <f>IF('Anterior-TXT'!A3477&lt;&gt;"",IF(MOD(VALUE(LEFT(A3456,1)),2)=1,IF(D3456="D",C3456,-C3456),IF(D3456="C",C3456,-C3456)),"")</f>
        <v/>
      </c>
    </row>
    <row r="3457" spans="1:5" x14ac:dyDescent="0.2">
      <c r="A3457" s="11" t="str">
        <f>IF('Anterior-TXT'!A3478&lt;&gt;"",LEFT('Anterior-TXT'!A3478,15),"")</f>
        <v/>
      </c>
      <c r="B3457" s="11" t="str">
        <f>IF('Anterior-TXT'!A3478&lt;&gt;"",RIGHT(LEFT('Anterior-TXT'!A3478,51),34),"")</f>
        <v/>
      </c>
      <c r="C3457" s="12" t="str">
        <f>IF('Anterior-TXT'!A3478&lt;&gt;"",VALUE(RIGHT(LEFT('Anterior-TXT'!A3478,75),23)),"")</f>
        <v/>
      </c>
      <c r="D3457" s="11" t="str">
        <f>IF('Anterior-TXT'!A3478&lt;&gt;"",RIGHT(LEFT('Anterior-TXT'!A3478,77),1),"")</f>
        <v/>
      </c>
      <c r="E3457" s="13" t="str">
        <f>IF('Anterior-TXT'!A3478&lt;&gt;"",IF(MOD(VALUE(LEFT(A3457,1)),2)=1,IF(D3457="D",C3457,-C3457),IF(D3457="C",C3457,-C3457)),"")</f>
        <v/>
      </c>
    </row>
    <row r="3458" spans="1:5" x14ac:dyDescent="0.2">
      <c r="A3458" s="11" t="str">
        <f>IF('Anterior-TXT'!A3479&lt;&gt;"",LEFT('Anterior-TXT'!A3479,15),"")</f>
        <v/>
      </c>
      <c r="B3458" s="11" t="str">
        <f>IF('Anterior-TXT'!A3479&lt;&gt;"",RIGHT(LEFT('Anterior-TXT'!A3479,51),34),"")</f>
        <v/>
      </c>
      <c r="C3458" s="12" t="str">
        <f>IF('Anterior-TXT'!A3479&lt;&gt;"",VALUE(RIGHT(LEFT('Anterior-TXT'!A3479,75),23)),"")</f>
        <v/>
      </c>
      <c r="D3458" s="11" t="str">
        <f>IF('Anterior-TXT'!A3479&lt;&gt;"",RIGHT(LEFT('Anterior-TXT'!A3479,77),1),"")</f>
        <v/>
      </c>
      <c r="E3458" s="13" t="str">
        <f>IF('Anterior-TXT'!A3479&lt;&gt;"",IF(MOD(VALUE(LEFT(A3458,1)),2)=1,IF(D3458="D",C3458,-C3458),IF(D3458="C",C3458,-C3458)),"")</f>
        <v/>
      </c>
    </row>
    <row r="3459" spans="1:5" x14ac:dyDescent="0.2">
      <c r="A3459" s="11" t="str">
        <f>IF('Anterior-TXT'!A3480&lt;&gt;"",LEFT('Anterior-TXT'!A3480,15),"")</f>
        <v/>
      </c>
      <c r="B3459" s="11" t="str">
        <f>IF('Anterior-TXT'!A3480&lt;&gt;"",RIGHT(LEFT('Anterior-TXT'!A3480,51),34),"")</f>
        <v/>
      </c>
      <c r="C3459" s="12" t="str">
        <f>IF('Anterior-TXT'!A3480&lt;&gt;"",VALUE(RIGHT(LEFT('Anterior-TXT'!A3480,75),23)),"")</f>
        <v/>
      </c>
      <c r="D3459" s="11" t="str">
        <f>IF('Anterior-TXT'!A3480&lt;&gt;"",RIGHT(LEFT('Anterior-TXT'!A3480,77),1),"")</f>
        <v/>
      </c>
      <c r="E3459" s="13" t="str">
        <f>IF('Anterior-TXT'!A3480&lt;&gt;"",IF(MOD(VALUE(LEFT(A3459,1)),2)=1,IF(D3459="D",C3459,-C3459),IF(D3459="C",C3459,-C3459)),"")</f>
        <v/>
      </c>
    </row>
    <row r="3460" spans="1:5" x14ac:dyDescent="0.2">
      <c r="A3460" s="11" t="str">
        <f>IF('Anterior-TXT'!A3481&lt;&gt;"",LEFT('Anterior-TXT'!A3481,15),"")</f>
        <v/>
      </c>
      <c r="B3460" s="11" t="str">
        <f>IF('Anterior-TXT'!A3481&lt;&gt;"",RIGHT(LEFT('Anterior-TXT'!A3481,51),34),"")</f>
        <v/>
      </c>
      <c r="C3460" s="12" t="str">
        <f>IF('Anterior-TXT'!A3481&lt;&gt;"",VALUE(RIGHT(LEFT('Anterior-TXT'!A3481,75),23)),"")</f>
        <v/>
      </c>
      <c r="D3460" s="11" t="str">
        <f>IF('Anterior-TXT'!A3481&lt;&gt;"",RIGHT(LEFT('Anterior-TXT'!A3481,77),1),"")</f>
        <v/>
      </c>
      <c r="E3460" s="13" t="str">
        <f>IF('Anterior-TXT'!A3481&lt;&gt;"",IF(MOD(VALUE(LEFT(A3460,1)),2)=1,IF(D3460="D",C3460,-C3460),IF(D3460="C",C3460,-C3460)),"")</f>
        <v/>
      </c>
    </row>
    <row r="3461" spans="1:5" x14ac:dyDescent="0.2">
      <c r="A3461" s="11" t="str">
        <f>IF('Anterior-TXT'!A3482&lt;&gt;"",LEFT('Anterior-TXT'!A3482,15),"")</f>
        <v/>
      </c>
      <c r="B3461" s="11" t="str">
        <f>IF('Anterior-TXT'!A3482&lt;&gt;"",RIGHT(LEFT('Anterior-TXT'!A3482,51),34),"")</f>
        <v/>
      </c>
      <c r="C3461" s="12" t="str">
        <f>IF('Anterior-TXT'!A3482&lt;&gt;"",VALUE(RIGHT(LEFT('Anterior-TXT'!A3482,75),23)),"")</f>
        <v/>
      </c>
      <c r="D3461" s="11" t="str">
        <f>IF('Anterior-TXT'!A3482&lt;&gt;"",RIGHT(LEFT('Anterior-TXT'!A3482,77),1),"")</f>
        <v/>
      </c>
      <c r="E3461" s="13" t="str">
        <f>IF('Anterior-TXT'!A3482&lt;&gt;"",IF(MOD(VALUE(LEFT(A3461,1)),2)=1,IF(D3461="D",C3461,-C3461),IF(D3461="C",C3461,-C3461)),"")</f>
        <v/>
      </c>
    </row>
    <row r="3462" spans="1:5" x14ac:dyDescent="0.2">
      <c r="A3462" s="11" t="str">
        <f>IF('Anterior-TXT'!A3483&lt;&gt;"",LEFT('Anterior-TXT'!A3483,15),"")</f>
        <v/>
      </c>
      <c r="B3462" s="11" t="str">
        <f>IF('Anterior-TXT'!A3483&lt;&gt;"",RIGHT(LEFT('Anterior-TXT'!A3483,51),34),"")</f>
        <v/>
      </c>
      <c r="C3462" s="12" t="str">
        <f>IF('Anterior-TXT'!A3483&lt;&gt;"",VALUE(RIGHT(LEFT('Anterior-TXT'!A3483,75),23)),"")</f>
        <v/>
      </c>
      <c r="D3462" s="11" t="str">
        <f>IF('Anterior-TXT'!A3483&lt;&gt;"",RIGHT(LEFT('Anterior-TXT'!A3483,77),1),"")</f>
        <v/>
      </c>
      <c r="E3462" s="13" t="str">
        <f>IF('Anterior-TXT'!A3483&lt;&gt;"",IF(MOD(VALUE(LEFT(A3462,1)),2)=1,IF(D3462="D",C3462,-C3462),IF(D3462="C",C3462,-C3462)),"")</f>
        <v/>
      </c>
    </row>
    <row r="3463" spans="1:5" x14ac:dyDescent="0.2">
      <c r="A3463" s="11" t="str">
        <f>IF('Anterior-TXT'!A3484&lt;&gt;"",LEFT('Anterior-TXT'!A3484,15),"")</f>
        <v/>
      </c>
      <c r="B3463" s="11" t="str">
        <f>IF('Anterior-TXT'!A3484&lt;&gt;"",RIGHT(LEFT('Anterior-TXT'!A3484,51),34),"")</f>
        <v/>
      </c>
      <c r="C3463" s="12" t="str">
        <f>IF('Anterior-TXT'!A3484&lt;&gt;"",VALUE(RIGHT(LEFT('Anterior-TXT'!A3484,75),23)),"")</f>
        <v/>
      </c>
      <c r="D3463" s="11" t="str">
        <f>IF('Anterior-TXT'!A3484&lt;&gt;"",RIGHT(LEFT('Anterior-TXT'!A3484,77),1),"")</f>
        <v/>
      </c>
      <c r="E3463" s="13" t="str">
        <f>IF('Anterior-TXT'!A3484&lt;&gt;"",IF(MOD(VALUE(LEFT(A3463,1)),2)=1,IF(D3463="D",C3463,-C3463),IF(D3463="C",C3463,-C3463)),"")</f>
        <v/>
      </c>
    </row>
    <row r="3464" spans="1:5" x14ac:dyDescent="0.2">
      <c r="A3464" s="11" t="str">
        <f>IF('Anterior-TXT'!A3485&lt;&gt;"",LEFT('Anterior-TXT'!A3485,15),"")</f>
        <v/>
      </c>
      <c r="B3464" s="11" t="str">
        <f>IF('Anterior-TXT'!A3485&lt;&gt;"",RIGHT(LEFT('Anterior-TXT'!A3485,51),34),"")</f>
        <v/>
      </c>
      <c r="C3464" s="12" t="str">
        <f>IF('Anterior-TXT'!A3485&lt;&gt;"",VALUE(RIGHT(LEFT('Anterior-TXT'!A3485,75),23)),"")</f>
        <v/>
      </c>
      <c r="D3464" s="11" t="str">
        <f>IF('Anterior-TXT'!A3485&lt;&gt;"",RIGHT(LEFT('Anterior-TXT'!A3485,77),1),"")</f>
        <v/>
      </c>
      <c r="E3464" s="13" t="str">
        <f>IF('Anterior-TXT'!A3485&lt;&gt;"",IF(MOD(VALUE(LEFT(A3464,1)),2)=1,IF(D3464="D",C3464,-C3464),IF(D3464="C",C3464,-C3464)),"")</f>
        <v/>
      </c>
    </row>
    <row r="3465" spans="1:5" x14ac:dyDescent="0.2">
      <c r="A3465" s="11" t="str">
        <f>IF('Anterior-TXT'!A3486&lt;&gt;"",LEFT('Anterior-TXT'!A3486,15),"")</f>
        <v/>
      </c>
      <c r="B3465" s="11" t="str">
        <f>IF('Anterior-TXT'!A3486&lt;&gt;"",RIGHT(LEFT('Anterior-TXT'!A3486,51),34),"")</f>
        <v/>
      </c>
      <c r="C3465" s="12" t="str">
        <f>IF('Anterior-TXT'!A3486&lt;&gt;"",VALUE(RIGHT(LEFT('Anterior-TXT'!A3486,75),23)),"")</f>
        <v/>
      </c>
      <c r="D3465" s="11" t="str">
        <f>IF('Anterior-TXT'!A3486&lt;&gt;"",RIGHT(LEFT('Anterior-TXT'!A3486,77),1),"")</f>
        <v/>
      </c>
      <c r="E3465" s="13" t="str">
        <f>IF('Anterior-TXT'!A3486&lt;&gt;"",IF(MOD(VALUE(LEFT(A3465,1)),2)=1,IF(D3465="D",C3465,-C3465),IF(D3465="C",C3465,-C3465)),"")</f>
        <v/>
      </c>
    </row>
    <row r="3466" spans="1:5" x14ac:dyDescent="0.2">
      <c r="A3466" s="11" t="str">
        <f>IF('Anterior-TXT'!A3487&lt;&gt;"",LEFT('Anterior-TXT'!A3487,15),"")</f>
        <v/>
      </c>
      <c r="B3466" s="11" t="str">
        <f>IF('Anterior-TXT'!A3487&lt;&gt;"",RIGHT(LEFT('Anterior-TXT'!A3487,51),34),"")</f>
        <v/>
      </c>
      <c r="C3466" s="12" t="str">
        <f>IF('Anterior-TXT'!A3487&lt;&gt;"",VALUE(RIGHT(LEFT('Anterior-TXT'!A3487,75),23)),"")</f>
        <v/>
      </c>
      <c r="D3466" s="11" t="str">
        <f>IF('Anterior-TXT'!A3487&lt;&gt;"",RIGHT(LEFT('Anterior-TXT'!A3487,77),1),"")</f>
        <v/>
      </c>
      <c r="E3466" s="13" t="str">
        <f>IF('Anterior-TXT'!A3487&lt;&gt;"",IF(MOD(VALUE(LEFT(A3466,1)),2)=1,IF(D3466="D",C3466,-C3466),IF(D3466="C",C3466,-C3466)),"")</f>
        <v/>
      </c>
    </row>
    <row r="3467" spans="1:5" x14ac:dyDescent="0.2">
      <c r="A3467" s="11" t="str">
        <f>IF('Anterior-TXT'!A3488&lt;&gt;"",LEFT('Anterior-TXT'!A3488,15),"")</f>
        <v/>
      </c>
      <c r="B3467" s="11" t="str">
        <f>IF('Anterior-TXT'!A3488&lt;&gt;"",RIGHT(LEFT('Anterior-TXT'!A3488,51),34),"")</f>
        <v/>
      </c>
      <c r="C3467" s="12" t="str">
        <f>IF('Anterior-TXT'!A3488&lt;&gt;"",VALUE(RIGHT(LEFT('Anterior-TXT'!A3488,75),23)),"")</f>
        <v/>
      </c>
      <c r="D3467" s="11" t="str">
        <f>IF('Anterior-TXT'!A3488&lt;&gt;"",RIGHT(LEFT('Anterior-TXT'!A3488,77),1),"")</f>
        <v/>
      </c>
      <c r="E3467" s="13" t="str">
        <f>IF('Anterior-TXT'!A3488&lt;&gt;"",IF(MOD(VALUE(LEFT(A3467,1)),2)=1,IF(D3467="D",C3467,-C3467),IF(D3467="C",C3467,-C3467)),"")</f>
        <v/>
      </c>
    </row>
    <row r="3468" spans="1:5" x14ac:dyDescent="0.2">
      <c r="A3468" s="11" t="str">
        <f>IF('Anterior-TXT'!A3489&lt;&gt;"",LEFT('Anterior-TXT'!A3489,15),"")</f>
        <v/>
      </c>
      <c r="B3468" s="11" t="str">
        <f>IF('Anterior-TXT'!A3489&lt;&gt;"",RIGHT(LEFT('Anterior-TXT'!A3489,51),34),"")</f>
        <v/>
      </c>
      <c r="C3468" s="12" t="str">
        <f>IF('Anterior-TXT'!A3489&lt;&gt;"",VALUE(RIGHT(LEFT('Anterior-TXT'!A3489,75),23)),"")</f>
        <v/>
      </c>
      <c r="D3468" s="11" t="str">
        <f>IF('Anterior-TXT'!A3489&lt;&gt;"",RIGHT(LEFT('Anterior-TXT'!A3489,77),1),"")</f>
        <v/>
      </c>
      <c r="E3468" s="13" t="str">
        <f>IF('Anterior-TXT'!A3489&lt;&gt;"",IF(MOD(VALUE(LEFT(A3468,1)),2)=1,IF(D3468="D",C3468,-C3468),IF(D3468="C",C3468,-C3468)),"")</f>
        <v/>
      </c>
    </row>
    <row r="3469" spans="1:5" x14ac:dyDescent="0.2">
      <c r="A3469" s="11" t="str">
        <f>IF('Anterior-TXT'!A3490&lt;&gt;"",LEFT('Anterior-TXT'!A3490,15),"")</f>
        <v/>
      </c>
      <c r="B3469" s="11" t="str">
        <f>IF('Anterior-TXT'!A3490&lt;&gt;"",RIGHT(LEFT('Anterior-TXT'!A3490,51),34),"")</f>
        <v/>
      </c>
      <c r="C3469" s="12" t="str">
        <f>IF('Anterior-TXT'!A3490&lt;&gt;"",VALUE(RIGHT(LEFT('Anterior-TXT'!A3490,75),23)),"")</f>
        <v/>
      </c>
      <c r="D3469" s="11" t="str">
        <f>IF('Anterior-TXT'!A3490&lt;&gt;"",RIGHT(LEFT('Anterior-TXT'!A3490,77),1),"")</f>
        <v/>
      </c>
      <c r="E3469" s="13" t="str">
        <f>IF('Anterior-TXT'!A3490&lt;&gt;"",IF(MOD(VALUE(LEFT(A3469,1)),2)=1,IF(D3469="D",C3469,-C3469),IF(D3469="C",C3469,-C3469)),"")</f>
        <v/>
      </c>
    </row>
    <row r="3470" spans="1:5" x14ac:dyDescent="0.2">
      <c r="A3470" s="11" t="str">
        <f>IF('Anterior-TXT'!A3491&lt;&gt;"",LEFT('Anterior-TXT'!A3491,15),"")</f>
        <v/>
      </c>
      <c r="B3470" s="11" t="str">
        <f>IF('Anterior-TXT'!A3491&lt;&gt;"",RIGHT(LEFT('Anterior-TXT'!A3491,51),34),"")</f>
        <v/>
      </c>
      <c r="C3470" s="12" t="str">
        <f>IF('Anterior-TXT'!A3491&lt;&gt;"",VALUE(RIGHT(LEFT('Anterior-TXT'!A3491,75),23)),"")</f>
        <v/>
      </c>
      <c r="D3470" s="11" t="str">
        <f>IF('Anterior-TXT'!A3491&lt;&gt;"",RIGHT(LEFT('Anterior-TXT'!A3491,77),1),"")</f>
        <v/>
      </c>
      <c r="E3470" s="13" t="str">
        <f>IF('Anterior-TXT'!A3491&lt;&gt;"",IF(MOD(VALUE(LEFT(A3470,1)),2)=1,IF(D3470="D",C3470,-C3470),IF(D3470="C",C3470,-C3470)),"")</f>
        <v/>
      </c>
    </row>
    <row r="3471" spans="1:5" x14ac:dyDescent="0.2">
      <c r="A3471" s="11" t="str">
        <f>IF('Anterior-TXT'!A3492&lt;&gt;"",LEFT('Anterior-TXT'!A3492,15),"")</f>
        <v/>
      </c>
      <c r="B3471" s="11" t="str">
        <f>IF('Anterior-TXT'!A3492&lt;&gt;"",RIGHT(LEFT('Anterior-TXT'!A3492,51),34),"")</f>
        <v/>
      </c>
      <c r="C3471" s="12" t="str">
        <f>IF('Anterior-TXT'!A3492&lt;&gt;"",VALUE(RIGHT(LEFT('Anterior-TXT'!A3492,75),23)),"")</f>
        <v/>
      </c>
      <c r="D3471" s="11" t="str">
        <f>IF('Anterior-TXT'!A3492&lt;&gt;"",RIGHT(LEFT('Anterior-TXT'!A3492,77),1),"")</f>
        <v/>
      </c>
      <c r="E3471" s="13" t="str">
        <f>IF('Anterior-TXT'!A3492&lt;&gt;"",IF(MOD(VALUE(LEFT(A3471,1)),2)=1,IF(D3471="D",C3471,-C3471),IF(D3471="C",C3471,-C3471)),"")</f>
        <v/>
      </c>
    </row>
    <row r="3472" spans="1:5" x14ac:dyDescent="0.2">
      <c r="A3472" s="11" t="str">
        <f>IF('Anterior-TXT'!A3493&lt;&gt;"",LEFT('Anterior-TXT'!A3493,15),"")</f>
        <v/>
      </c>
      <c r="B3472" s="11" t="str">
        <f>IF('Anterior-TXT'!A3493&lt;&gt;"",RIGHT(LEFT('Anterior-TXT'!A3493,51),34),"")</f>
        <v/>
      </c>
      <c r="C3472" s="12" t="str">
        <f>IF('Anterior-TXT'!A3493&lt;&gt;"",VALUE(RIGHT(LEFT('Anterior-TXT'!A3493,75),23)),"")</f>
        <v/>
      </c>
      <c r="D3472" s="11" t="str">
        <f>IF('Anterior-TXT'!A3493&lt;&gt;"",RIGHT(LEFT('Anterior-TXT'!A3493,77),1),"")</f>
        <v/>
      </c>
      <c r="E3472" s="13" t="str">
        <f>IF('Anterior-TXT'!A3493&lt;&gt;"",IF(MOD(VALUE(LEFT(A3472,1)),2)=1,IF(D3472="D",C3472,-C3472),IF(D3472="C",C3472,-C3472)),"")</f>
        <v/>
      </c>
    </row>
    <row r="3473" spans="1:5" x14ac:dyDescent="0.2">
      <c r="A3473" s="11" t="str">
        <f>IF('Anterior-TXT'!A3494&lt;&gt;"",LEFT('Anterior-TXT'!A3494,15),"")</f>
        <v/>
      </c>
      <c r="B3473" s="11" t="str">
        <f>IF('Anterior-TXT'!A3494&lt;&gt;"",RIGHT(LEFT('Anterior-TXT'!A3494,51),34),"")</f>
        <v/>
      </c>
      <c r="C3473" s="12" t="str">
        <f>IF('Anterior-TXT'!A3494&lt;&gt;"",VALUE(RIGHT(LEFT('Anterior-TXT'!A3494,75),23)),"")</f>
        <v/>
      </c>
      <c r="D3473" s="11" t="str">
        <f>IF('Anterior-TXT'!A3494&lt;&gt;"",RIGHT(LEFT('Anterior-TXT'!A3494,77),1),"")</f>
        <v/>
      </c>
      <c r="E3473" s="13" t="str">
        <f>IF('Anterior-TXT'!A3494&lt;&gt;"",IF(MOD(VALUE(LEFT(A3473,1)),2)=1,IF(D3473="D",C3473,-C3473),IF(D3473="C",C3473,-C3473)),"")</f>
        <v/>
      </c>
    </row>
    <row r="3474" spans="1:5" x14ac:dyDescent="0.2">
      <c r="A3474" s="11" t="str">
        <f>IF('Anterior-TXT'!A3495&lt;&gt;"",LEFT('Anterior-TXT'!A3495,15),"")</f>
        <v/>
      </c>
      <c r="B3474" s="11" t="str">
        <f>IF('Anterior-TXT'!A3495&lt;&gt;"",RIGHT(LEFT('Anterior-TXT'!A3495,51),34),"")</f>
        <v/>
      </c>
      <c r="C3474" s="12" t="str">
        <f>IF('Anterior-TXT'!A3495&lt;&gt;"",VALUE(RIGHT(LEFT('Anterior-TXT'!A3495,75),23)),"")</f>
        <v/>
      </c>
      <c r="D3474" s="11" t="str">
        <f>IF('Anterior-TXT'!A3495&lt;&gt;"",RIGHT(LEFT('Anterior-TXT'!A3495,77),1),"")</f>
        <v/>
      </c>
      <c r="E3474" s="13" t="str">
        <f>IF('Anterior-TXT'!A3495&lt;&gt;"",IF(MOD(VALUE(LEFT(A3474,1)),2)=1,IF(D3474="D",C3474,-C3474),IF(D3474="C",C3474,-C3474)),"")</f>
        <v/>
      </c>
    </row>
    <row r="3475" spans="1:5" x14ac:dyDescent="0.2">
      <c r="A3475" s="11" t="str">
        <f>IF('Anterior-TXT'!A3496&lt;&gt;"",LEFT('Anterior-TXT'!A3496,15),"")</f>
        <v/>
      </c>
      <c r="B3475" s="11" t="str">
        <f>IF('Anterior-TXT'!A3496&lt;&gt;"",RIGHT(LEFT('Anterior-TXT'!A3496,51),34),"")</f>
        <v/>
      </c>
      <c r="C3475" s="12" t="str">
        <f>IF('Anterior-TXT'!A3496&lt;&gt;"",VALUE(RIGHT(LEFT('Anterior-TXT'!A3496,75),23)),"")</f>
        <v/>
      </c>
      <c r="D3475" s="11" t="str">
        <f>IF('Anterior-TXT'!A3496&lt;&gt;"",RIGHT(LEFT('Anterior-TXT'!A3496,77),1),"")</f>
        <v/>
      </c>
      <c r="E3475" s="13" t="str">
        <f>IF('Anterior-TXT'!A3496&lt;&gt;"",IF(MOD(VALUE(LEFT(A3475,1)),2)=1,IF(D3475="D",C3475,-C3475),IF(D3475="C",C3475,-C3475)),"")</f>
        <v/>
      </c>
    </row>
    <row r="3476" spans="1:5" x14ac:dyDescent="0.2">
      <c r="A3476" s="11" t="str">
        <f>IF('Anterior-TXT'!A3497&lt;&gt;"",LEFT('Anterior-TXT'!A3497,15),"")</f>
        <v/>
      </c>
      <c r="B3476" s="11" t="str">
        <f>IF('Anterior-TXT'!A3497&lt;&gt;"",RIGHT(LEFT('Anterior-TXT'!A3497,51),34),"")</f>
        <v/>
      </c>
      <c r="C3476" s="12" t="str">
        <f>IF('Anterior-TXT'!A3497&lt;&gt;"",VALUE(RIGHT(LEFT('Anterior-TXT'!A3497,75),23)),"")</f>
        <v/>
      </c>
      <c r="D3476" s="11" t="str">
        <f>IF('Anterior-TXT'!A3497&lt;&gt;"",RIGHT(LEFT('Anterior-TXT'!A3497,77),1),"")</f>
        <v/>
      </c>
      <c r="E3476" s="13" t="str">
        <f>IF('Anterior-TXT'!A3497&lt;&gt;"",IF(MOD(VALUE(LEFT(A3476,1)),2)=1,IF(D3476="D",C3476,-C3476),IF(D3476="C",C3476,-C3476)),"")</f>
        <v/>
      </c>
    </row>
    <row r="3477" spans="1:5" x14ac:dyDescent="0.2">
      <c r="A3477" s="11" t="str">
        <f>IF('Anterior-TXT'!A3498&lt;&gt;"",LEFT('Anterior-TXT'!A3498,15),"")</f>
        <v/>
      </c>
      <c r="B3477" s="11" t="str">
        <f>IF('Anterior-TXT'!A3498&lt;&gt;"",RIGHT(LEFT('Anterior-TXT'!A3498,51),34),"")</f>
        <v/>
      </c>
      <c r="C3477" s="12" t="str">
        <f>IF('Anterior-TXT'!A3498&lt;&gt;"",VALUE(RIGHT(LEFT('Anterior-TXT'!A3498,75),23)),"")</f>
        <v/>
      </c>
      <c r="D3477" s="11" t="str">
        <f>IF('Anterior-TXT'!A3498&lt;&gt;"",RIGHT(LEFT('Anterior-TXT'!A3498,77),1),"")</f>
        <v/>
      </c>
      <c r="E3477" s="13" t="str">
        <f>IF('Anterior-TXT'!A3498&lt;&gt;"",IF(MOD(VALUE(LEFT(A3477,1)),2)=1,IF(D3477="D",C3477,-C3477),IF(D3477="C",C3477,-C3477)),"")</f>
        <v/>
      </c>
    </row>
    <row r="3478" spans="1:5" x14ac:dyDescent="0.2">
      <c r="A3478" s="11" t="str">
        <f>IF('Anterior-TXT'!A3499&lt;&gt;"",LEFT('Anterior-TXT'!A3499,15),"")</f>
        <v/>
      </c>
      <c r="B3478" s="11" t="str">
        <f>IF('Anterior-TXT'!A3499&lt;&gt;"",RIGHT(LEFT('Anterior-TXT'!A3499,51),34),"")</f>
        <v/>
      </c>
      <c r="C3478" s="12" t="str">
        <f>IF('Anterior-TXT'!A3499&lt;&gt;"",VALUE(RIGHT(LEFT('Anterior-TXT'!A3499,75),23)),"")</f>
        <v/>
      </c>
      <c r="D3478" s="11" t="str">
        <f>IF('Anterior-TXT'!A3499&lt;&gt;"",RIGHT(LEFT('Anterior-TXT'!A3499,77),1),"")</f>
        <v/>
      </c>
      <c r="E3478" s="13" t="str">
        <f>IF('Anterior-TXT'!A3499&lt;&gt;"",IF(MOD(VALUE(LEFT(A3478,1)),2)=1,IF(D3478="D",C3478,-C3478),IF(D3478="C",C3478,-C3478)),"")</f>
        <v/>
      </c>
    </row>
    <row r="3479" spans="1:5" x14ac:dyDescent="0.2">
      <c r="A3479" s="11" t="str">
        <f>IF('Anterior-TXT'!A3500&lt;&gt;"",LEFT('Anterior-TXT'!A3500,15),"")</f>
        <v/>
      </c>
      <c r="B3479" s="11" t="str">
        <f>IF('Anterior-TXT'!A3500&lt;&gt;"",RIGHT(LEFT('Anterior-TXT'!A3500,51),34),"")</f>
        <v/>
      </c>
      <c r="C3479" s="12" t="str">
        <f>IF('Anterior-TXT'!A3500&lt;&gt;"",VALUE(RIGHT(LEFT('Anterior-TXT'!A3500,75),23)),"")</f>
        <v/>
      </c>
      <c r="D3479" s="11" t="str">
        <f>IF('Anterior-TXT'!A3500&lt;&gt;"",RIGHT(LEFT('Anterior-TXT'!A3500,77),1),"")</f>
        <v/>
      </c>
      <c r="E3479" s="13" t="str">
        <f>IF('Anterior-TXT'!A3500&lt;&gt;"",IF(MOD(VALUE(LEFT(A3479,1)),2)=1,IF(D3479="D",C3479,-C3479),IF(D3479="C",C3479,-C3479)),"")</f>
        <v/>
      </c>
    </row>
    <row r="3480" spans="1:5" x14ac:dyDescent="0.2">
      <c r="A3480" s="11" t="str">
        <f>IF('Anterior-TXT'!A3501&lt;&gt;"",LEFT('Anterior-TXT'!A3501,15),"")</f>
        <v/>
      </c>
      <c r="B3480" s="11" t="str">
        <f>IF('Anterior-TXT'!A3501&lt;&gt;"",RIGHT(LEFT('Anterior-TXT'!A3501,51),34),"")</f>
        <v/>
      </c>
      <c r="C3480" s="12" t="str">
        <f>IF('Anterior-TXT'!A3501&lt;&gt;"",VALUE(RIGHT(LEFT('Anterior-TXT'!A3501,75),23)),"")</f>
        <v/>
      </c>
      <c r="D3480" s="11" t="str">
        <f>IF('Anterior-TXT'!A3501&lt;&gt;"",RIGHT(LEFT('Anterior-TXT'!A3501,77),1),"")</f>
        <v/>
      </c>
      <c r="E3480" s="13" t="str">
        <f>IF('Anterior-TXT'!A3501&lt;&gt;"",IF(MOD(VALUE(LEFT(A3480,1)),2)=1,IF(D3480="D",C3480,-C3480),IF(D3480="C",C3480,-C3480)),"")</f>
        <v/>
      </c>
    </row>
    <row r="3481" spans="1:5" x14ac:dyDescent="0.2">
      <c r="A3481" s="11" t="str">
        <f>IF('Anterior-TXT'!A3502&lt;&gt;"",LEFT('Anterior-TXT'!A3502,15),"")</f>
        <v/>
      </c>
      <c r="B3481" s="11" t="str">
        <f>IF('Anterior-TXT'!A3502&lt;&gt;"",RIGHT(LEFT('Anterior-TXT'!A3502,51),34),"")</f>
        <v/>
      </c>
      <c r="C3481" s="12" t="str">
        <f>IF('Anterior-TXT'!A3502&lt;&gt;"",VALUE(RIGHT(LEFT('Anterior-TXT'!A3502,75),23)),"")</f>
        <v/>
      </c>
      <c r="D3481" s="11" t="str">
        <f>IF('Anterior-TXT'!A3502&lt;&gt;"",RIGHT(LEFT('Anterior-TXT'!A3502,77),1),"")</f>
        <v/>
      </c>
      <c r="E3481" s="13" t="str">
        <f>IF('Anterior-TXT'!A3502&lt;&gt;"",IF(MOD(VALUE(LEFT(A3481,1)),2)=1,IF(D3481="D",C3481,-C3481),IF(D3481="C",C3481,-C3481)),"")</f>
        <v/>
      </c>
    </row>
    <row r="3482" spans="1:5" x14ac:dyDescent="0.2">
      <c r="A3482" s="11" t="str">
        <f>IF('Anterior-TXT'!A3503&lt;&gt;"",LEFT('Anterior-TXT'!A3503,15),"")</f>
        <v/>
      </c>
      <c r="B3482" s="11" t="str">
        <f>IF('Anterior-TXT'!A3503&lt;&gt;"",RIGHT(LEFT('Anterior-TXT'!A3503,51),34),"")</f>
        <v/>
      </c>
      <c r="C3482" s="12" t="str">
        <f>IF('Anterior-TXT'!A3503&lt;&gt;"",VALUE(RIGHT(LEFT('Anterior-TXT'!A3503,75),23)),"")</f>
        <v/>
      </c>
      <c r="D3482" s="11" t="str">
        <f>IF('Anterior-TXT'!A3503&lt;&gt;"",RIGHT(LEFT('Anterior-TXT'!A3503,77),1),"")</f>
        <v/>
      </c>
      <c r="E3482" s="13" t="str">
        <f>IF('Anterior-TXT'!A3503&lt;&gt;"",IF(MOD(VALUE(LEFT(A3482,1)),2)=1,IF(D3482="D",C3482,-C3482),IF(D3482="C",C3482,-C3482)),"")</f>
        <v/>
      </c>
    </row>
    <row r="3483" spans="1:5" x14ac:dyDescent="0.2">
      <c r="A3483" s="11" t="str">
        <f>IF('Anterior-TXT'!A3504&lt;&gt;"",LEFT('Anterior-TXT'!A3504,15),"")</f>
        <v/>
      </c>
      <c r="B3483" s="11" t="str">
        <f>IF('Anterior-TXT'!A3504&lt;&gt;"",RIGHT(LEFT('Anterior-TXT'!A3504,51),34),"")</f>
        <v/>
      </c>
      <c r="C3483" s="12" t="str">
        <f>IF('Anterior-TXT'!A3504&lt;&gt;"",VALUE(RIGHT(LEFT('Anterior-TXT'!A3504,75),23)),"")</f>
        <v/>
      </c>
      <c r="D3483" s="11" t="str">
        <f>IF('Anterior-TXT'!A3504&lt;&gt;"",RIGHT(LEFT('Anterior-TXT'!A3504,77),1),"")</f>
        <v/>
      </c>
      <c r="E3483" s="13" t="str">
        <f>IF('Anterior-TXT'!A3504&lt;&gt;"",IF(MOD(VALUE(LEFT(A3483,1)),2)=1,IF(D3483="D",C3483,-C3483),IF(D3483="C",C3483,-C3483)),"")</f>
        <v/>
      </c>
    </row>
    <row r="3484" spans="1:5" x14ac:dyDescent="0.2">
      <c r="A3484" s="11" t="str">
        <f>IF('Anterior-TXT'!A3505&lt;&gt;"",LEFT('Anterior-TXT'!A3505,15),"")</f>
        <v/>
      </c>
      <c r="B3484" s="11" t="str">
        <f>IF('Anterior-TXT'!A3505&lt;&gt;"",RIGHT(LEFT('Anterior-TXT'!A3505,51),34),"")</f>
        <v/>
      </c>
      <c r="C3484" s="12" t="str">
        <f>IF('Anterior-TXT'!A3505&lt;&gt;"",VALUE(RIGHT(LEFT('Anterior-TXT'!A3505,75),23)),"")</f>
        <v/>
      </c>
      <c r="D3484" s="11" t="str">
        <f>IF('Anterior-TXT'!A3505&lt;&gt;"",RIGHT(LEFT('Anterior-TXT'!A3505,77),1),"")</f>
        <v/>
      </c>
      <c r="E3484" s="13" t="str">
        <f>IF('Anterior-TXT'!A3505&lt;&gt;"",IF(MOD(VALUE(LEFT(A3484,1)),2)=1,IF(D3484="D",C3484,-C3484),IF(D3484="C",C3484,-C3484)),"")</f>
        <v/>
      </c>
    </row>
    <row r="3485" spans="1:5" x14ac:dyDescent="0.2">
      <c r="A3485" s="11" t="str">
        <f>IF('Anterior-TXT'!A3506&lt;&gt;"",LEFT('Anterior-TXT'!A3506,15),"")</f>
        <v/>
      </c>
      <c r="B3485" s="11" t="str">
        <f>IF('Anterior-TXT'!A3506&lt;&gt;"",RIGHT(LEFT('Anterior-TXT'!A3506,51),34),"")</f>
        <v/>
      </c>
      <c r="C3485" s="12" t="str">
        <f>IF('Anterior-TXT'!A3506&lt;&gt;"",VALUE(RIGHT(LEFT('Anterior-TXT'!A3506,75),23)),"")</f>
        <v/>
      </c>
      <c r="D3485" s="11" t="str">
        <f>IF('Anterior-TXT'!A3506&lt;&gt;"",RIGHT(LEFT('Anterior-TXT'!A3506,77),1),"")</f>
        <v/>
      </c>
      <c r="E3485" s="13" t="str">
        <f>IF('Anterior-TXT'!A3506&lt;&gt;"",IF(MOD(VALUE(LEFT(A3485,1)),2)=1,IF(D3485="D",C3485,-C3485),IF(D3485="C",C3485,-C3485)),"")</f>
        <v/>
      </c>
    </row>
    <row r="3486" spans="1:5" x14ac:dyDescent="0.2">
      <c r="A3486" s="11" t="str">
        <f>IF('Anterior-TXT'!A3507&lt;&gt;"",LEFT('Anterior-TXT'!A3507,15),"")</f>
        <v/>
      </c>
      <c r="B3486" s="11" t="str">
        <f>IF('Anterior-TXT'!A3507&lt;&gt;"",RIGHT(LEFT('Anterior-TXT'!A3507,51),34),"")</f>
        <v/>
      </c>
      <c r="C3486" s="12" t="str">
        <f>IF('Anterior-TXT'!A3507&lt;&gt;"",VALUE(RIGHT(LEFT('Anterior-TXT'!A3507,75),23)),"")</f>
        <v/>
      </c>
      <c r="D3486" s="11" t="str">
        <f>IF('Anterior-TXT'!A3507&lt;&gt;"",RIGHT(LEFT('Anterior-TXT'!A3507,77),1),"")</f>
        <v/>
      </c>
      <c r="E3486" s="13" t="str">
        <f>IF('Anterior-TXT'!A3507&lt;&gt;"",IF(MOD(VALUE(LEFT(A3486,1)),2)=1,IF(D3486="D",C3486,-C3486),IF(D3486="C",C3486,-C3486)),"")</f>
        <v/>
      </c>
    </row>
    <row r="3487" spans="1:5" x14ac:dyDescent="0.2">
      <c r="A3487" s="11" t="str">
        <f>IF('Anterior-TXT'!A3508&lt;&gt;"",LEFT('Anterior-TXT'!A3508,15),"")</f>
        <v/>
      </c>
      <c r="B3487" s="11" t="str">
        <f>IF('Anterior-TXT'!A3508&lt;&gt;"",RIGHT(LEFT('Anterior-TXT'!A3508,51),34),"")</f>
        <v/>
      </c>
      <c r="C3487" s="12" t="str">
        <f>IF('Anterior-TXT'!A3508&lt;&gt;"",VALUE(RIGHT(LEFT('Anterior-TXT'!A3508,75),23)),"")</f>
        <v/>
      </c>
      <c r="D3487" s="11" t="str">
        <f>IF('Anterior-TXT'!A3508&lt;&gt;"",RIGHT(LEFT('Anterior-TXT'!A3508,77),1),"")</f>
        <v/>
      </c>
      <c r="E3487" s="13" t="str">
        <f>IF('Anterior-TXT'!A3508&lt;&gt;"",IF(MOD(VALUE(LEFT(A3487,1)),2)=1,IF(D3487="D",C3487,-C3487),IF(D3487="C",C3487,-C3487)),"")</f>
        <v/>
      </c>
    </row>
    <row r="3488" spans="1:5" x14ac:dyDescent="0.2">
      <c r="A3488" s="11" t="str">
        <f>IF('Anterior-TXT'!A3509&lt;&gt;"",LEFT('Anterior-TXT'!A3509,15),"")</f>
        <v/>
      </c>
      <c r="B3488" s="11" t="str">
        <f>IF('Anterior-TXT'!A3509&lt;&gt;"",RIGHT(LEFT('Anterior-TXT'!A3509,51),34),"")</f>
        <v/>
      </c>
      <c r="C3488" s="12" t="str">
        <f>IF('Anterior-TXT'!A3509&lt;&gt;"",VALUE(RIGHT(LEFT('Anterior-TXT'!A3509,75),23)),"")</f>
        <v/>
      </c>
      <c r="D3488" s="11" t="str">
        <f>IF('Anterior-TXT'!A3509&lt;&gt;"",RIGHT(LEFT('Anterior-TXT'!A3509,77),1),"")</f>
        <v/>
      </c>
      <c r="E3488" s="13" t="str">
        <f>IF('Anterior-TXT'!A3509&lt;&gt;"",IF(MOD(VALUE(LEFT(A3488,1)),2)=1,IF(D3488="D",C3488,-C3488),IF(D3488="C",C3488,-C3488)),"")</f>
        <v/>
      </c>
    </row>
    <row r="3489" spans="1:5" x14ac:dyDescent="0.2">
      <c r="A3489" s="11" t="str">
        <f>IF('Anterior-TXT'!A3510&lt;&gt;"",LEFT('Anterior-TXT'!A3510,15),"")</f>
        <v/>
      </c>
      <c r="B3489" s="11" t="str">
        <f>IF('Anterior-TXT'!A3510&lt;&gt;"",RIGHT(LEFT('Anterior-TXT'!A3510,51),34),"")</f>
        <v/>
      </c>
      <c r="C3489" s="12" t="str">
        <f>IF('Anterior-TXT'!A3510&lt;&gt;"",VALUE(RIGHT(LEFT('Anterior-TXT'!A3510,75),23)),"")</f>
        <v/>
      </c>
      <c r="D3489" s="11" t="str">
        <f>IF('Anterior-TXT'!A3510&lt;&gt;"",RIGHT(LEFT('Anterior-TXT'!A3510,77),1),"")</f>
        <v/>
      </c>
      <c r="E3489" s="13" t="str">
        <f>IF('Anterior-TXT'!A3510&lt;&gt;"",IF(MOD(VALUE(LEFT(A3489,1)),2)=1,IF(D3489="D",C3489,-C3489),IF(D3489="C",C3489,-C3489)),"")</f>
        <v/>
      </c>
    </row>
    <row r="3490" spans="1:5" x14ac:dyDescent="0.2">
      <c r="A3490" s="11" t="str">
        <f>IF('Anterior-TXT'!A3511&lt;&gt;"",LEFT('Anterior-TXT'!A3511,15),"")</f>
        <v/>
      </c>
      <c r="B3490" s="11" t="str">
        <f>IF('Anterior-TXT'!A3511&lt;&gt;"",RIGHT(LEFT('Anterior-TXT'!A3511,51),34),"")</f>
        <v/>
      </c>
      <c r="C3490" s="12" t="str">
        <f>IF('Anterior-TXT'!A3511&lt;&gt;"",VALUE(RIGHT(LEFT('Anterior-TXT'!A3511,75),23)),"")</f>
        <v/>
      </c>
      <c r="D3490" s="11" t="str">
        <f>IF('Anterior-TXT'!A3511&lt;&gt;"",RIGHT(LEFT('Anterior-TXT'!A3511,77),1),"")</f>
        <v/>
      </c>
      <c r="E3490" s="13" t="str">
        <f>IF('Anterior-TXT'!A3511&lt;&gt;"",IF(MOD(VALUE(LEFT(A3490,1)),2)=1,IF(D3490="D",C3490,-C3490),IF(D3490="C",C3490,-C3490)),"")</f>
        <v/>
      </c>
    </row>
    <row r="3491" spans="1:5" x14ac:dyDescent="0.2">
      <c r="A3491" s="11" t="str">
        <f>IF('Anterior-TXT'!A3512&lt;&gt;"",LEFT('Anterior-TXT'!A3512,15),"")</f>
        <v/>
      </c>
      <c r="B3491" s="11" t="str">
        <f>IF('Anterior-TXT'!A3512&lt;&gt;"",RIGHT(LEFT('Anterior-TXT'!A3512,51),34),"")</f>
        <v/>
      </c>
      <c r="C3491" s="12" t="str">
        <f>IF('Anterior-TXT'!A3512&lt;&gt;"",VALUE(RIGHT(LEFT('Anterior-TXT'!A3512,75),23)),"")</f>
        <v/>
      </c>
      <c r="D3491" s="11" t="str">
        <f>IF('Anterior-TXT'!A3512&lt;&gt;"",RIGHT(LEFT('Anterior-TXT'!A3512,77),1),"")</f>
        <v/>
      </c>
      <c r="E3491" s="13" t="str">
        <f>IF('Anterior-TXT'!A3512&lt;&gt;"",IF(MOD(VALUE(LEFT(A3491,1)),2)=1,IF(D3491="D",C3491,-C3491),IF(D3491="C",C3491,-C3491)),"")</f>
        <v/>
      </c>
    </row>
    <row r="3492" spans="1:5" x14ac:dyDescent="0.2">
      <c r="A3492" s="11" t="str">
        <f>IF('Anterior-TXT'!A3513&lt;&gt;"",LEFT('Anterior-TXT'!A3513,15),"")</f>
        <v/>
      </c>
      <c r="B3492" s="11" t="str">
        <f>IF('Anterior-TXT'!A3513&lt;&gt;"",RIGHT(LEFT('Anterior-TXT'!A3513,51),34),"")</f>
        <v/>
      </c>
      <c r="C3492" s="12" t="str">
        <f>IF('Anterior-TXT'!A3513&lt;&gt;"",VALUE(RIGHT(LEFT('Anterior-TXT'!A3513,75),23)),"")</f>
        <v/>
      </c>
      <c r="D3492" s="11" t="str">
        <f>IF('Anterior-TXT'!A3513&lt;&gt;"",RIGHT(LEFT('Anterior-TXT'!A3513,77),1),"")</f>
        <v/>
      </c>
      <c r="E3492" s="13" t="str">
        <f>IF('Anterior-TXT'!A3513&lt;&gt;"",IF(MOD(VALUE(LEFT(A3492,1)),2)=1,IF(D3492="D",C3492,-C3492),IF(D3492="C",C3492,-C3492)),"")</f>
        <v/>
      </c>
    </row>
    <row r="3493" spans="1:5" x14ac:dyDescent="0.2">
      <c r="A3493" s="11" t="str">
        <f>IF('Anterior-TXT'!A3514&lt;&gt;"",LEFT('Anterior-TXT'!A3514,15),"")</f>
        <v/>
      </c>
      <c r="B3493" s="11" t="str">
        <f>IF('Anterior-TXT'!A3514&lt;&gt;"",RIGHT(LEFT('Anterior-TXT'!A3514,51),34),"")</f>
        <v/>
      </c>
      <c r="C3493" s="12" t="str">
        <f>IF('Anterior-TXT'!A3514&lt;&gt;"",VALUE(RIGHT(LEFT('Anterior-TXT'!A3514,75),23)),"")</f>
        <v/>
      </c>
      <c r="D3493" s="11" t="str">
        <f>IF('Anterior-TXT'!A3514&lt;&gt;"",RIGHT(LEFT('Anterior-TXT'!A3514,77),1),"")</f>
        <v/>
      </c>
      <c r="E3493" s="13" t="str">
        <f>IF('Anterior-TXT'!A3514&lt;&gt;"",IF(MOD(VALUE(LEFT(A3493,1)),2)=1,IF(D3493="D",C3493,-C3493),IF(D3493="C",C3493,-C3493)),"")</f>
        <v/>
      </c>
    </row>
    <row r="3494" spans="1:5" x14ac:dyDescent="0.2">
      <c r="A3494" s="11" t="str">
        <f>IF('Anterior-TXT'!A3515&lt;&gt;"",LEFT('Anterior-TXT'!A3515,15),"")</f>
        <v/>
      </c>
      <c r="B3494" s="11" t="str">
        <f>IF('Anterior-TXT'!A3515&lt;&gt;"",RIGHT(LEFT('Anterior-TXT'!A3515,51),34),"")</f>
        <v/>
      </c>
      <c r="C3494" s="12" t="str">
        <f>IF('Anterior-TXT'!A3515&lt;&gt;"",VALUE(RIGHT(LEFT('Anterior-TXT'!A3515,75),23)),"")</f>
        <v/>
      </c>
      <c r="D3494" s="11" t="str">
        <f>IF('Anterior-TXT'!A3515&lt;&gt;"",RIGHT(LEFT('Anterior-TXT'!A3515,77),1),"")</f>
        <v/>
      </c>
      <c r="E3494" s="13" t="str">
        <f>IF('Anterior-TXT'!A3515&lt;&gt;"",IF(MOD(VALUE(LEFT(A3494,1)),2)=1,IF(D3494="D",C3494,-C3494),IF(D3494="C",C3494,-C3494)),"")</f>
        <v/>
      </c>
    </row>
    <row r="3495" spans="1:5" x14ac:dyDescent="0.2">
      <c r="A3495" s="11" t="str">
        <f>IF('Anterior-TXT'!A3516&lt;&gt;"",LEFT('Anterior-TXT'!A3516,15),"")</f>
        <v/>
      </c>
      <c r="B3495" s="11" t="str">
        <f>IF('Anterior-TXT'!A3516&lt;&gt;"",RIGHT(LEFT('Anterior-TXT'!A3516,51),34),"")</f>
        <v/>
      </c>
      <c r="C3495" s="12" t="str">
        <f>IF('Anterior-TXT'!A3516&lt;&gt;"",VALUE(RIGHT(LEFT('Anterior-TXT'!A3516,75),23)),"")</f>
        <v/>
      </c>
      <c r="D3495" s="11" t="str">
        <f>IF('Anterior-TXT'!A3516&lt;&gt;"",RIGHT(LEFT('Anterior-TXT'!A3516,77),1),"")</f>
        <v/>
      </c>
      <c r="E3495" s="13" t="str">
        <f>IF('Anterior-TXT'!A3516&lt;&gt;"",IF(MOD(VALUE(LEFT(A3495,1)),2)=1,IF(D3495="D",C3495,-C3495),IF(D3495="C",C3495,-C3495)),"")</f>
        <v/>
      </c>
    </row>
    <row r="3496" spans="1:5" x14ac:dyDescent="0.2">
      <c r="A3496" s="11" t="str">
        <f>IF('Anterior-TXT'!A3517&lt;&gt;"",LEFT('Anterior-TXT'!A3517,15),"")</f>
        <v/>
      </c>
      <c r="B3496" s="11" t="str">
        <f>IF('Anterior-TXT'!A3517&lt;&gt;"",RIGHT(LEFT('Anterior-TXT'!A3517,51),34),"")</f>
        <v/>
      </c>
      <c r="C3496" s="12" t="str">
        <f>IF('Anterior-TXT'!A3517&lt;&gt;"",VALUE(RIGHT(LEFT('Anterior-TXT'!A3517,75),23)),"")</f>
        <v/>
      </c>
      <c r="D3496" s="11" t="str">
        <f>IF('Anterior-TXT'!A3517&lt;&gt;"",RIGHT(LEFT('Anterior-TXT'!A3517,77),1),"")</f>
        <v/>
      </c>
      <c r="E3496" s="13" t="str">
        <f>IF('Anterior-TXT'!A3517&lt;&gt;"",IF(MOD(VALUE(LEFT(A3496,1)),2)=1,IF(D3496="D",C3496,-C3496),IF(D3496="C",C3496,-C3496)),"")</f>
        <v/>
      </c>
    </row>
    <row r="3497" spans="1:5" x14ac:dyDescent="0.2">
      <c r="A3497" s="11" t="str">
        <f>IF('Anterior-TXT'!A3518&lt;&gt;"",LEFT('Anterior-TXT'!A3518,15),"")</f>
        <v/>
      </c>
      <c r="B3497" s="11" t="str">
        <f>IF('Anterior-TXT'!A3518&lt;&gt;"",RIGHT(LEFT('Anterior-TXT'!A3518,51),34),"")</f>
        <v/>
      </c>
      <c r="C3497" s="12" t="str">
        <f>IF('Anterior-TXT'!A3518&lt;&gt;"",VALUE(RIGHT(LEFT('Anterior-TXT'!A3518,75),23)),"")</f>
        <v/>
      </c>
      <c r="D3497" s="11" t="str">
        <f>IF('Anterior-TXT'!A3518&lt;&gt;"",RIGHT(LEFT('Anterior-TXT'!A3518,77),1),"")</f>
        <v/>
      </c>
      <c r="E3497" s="13" t="str">
        <f>IF('Anterior-TXT'!A3518&lt;&gt;"",IF(MOD(VALUE(LEFT(A3497,1)),2)=1,IF(D3497="D",C3497,-C3497),IF(D3497="C",C3497,-C3497)),"")</f>
        <v/>
      </c>
    </row>
    <row r="3498" spans="1:5" x14ac:dyDescent="0.2">
      <c r="A3498" s="11" t="str">
        <f>IF('Anterior-TXT'!A3519&lt;&gt;"",LEFT('Anterior-TXT'!A3519,15),"")</f>
        <v/>
      </c>
      <c r="B3498" s="11" t="str">
        <f>IF('Anterior-TXT'!A3519&lt;&gt;"",RIGHT(LEFT('Anterior-TXT'!A3519,51),34),"")</f>
        <v/>
      </c>
      <c r="C3498" s="12" t="str">
        <f>IF('Anterior-TXT'!A3519&lt;&gt;"",VALUE(RIGHT(LEFT('Anterior-TXT'!A3519,75),23)),"")</f>
        <v/>
      </c>
      <c r="D3498" s="11" t="str">
        <f>IF('Anterior-TXT'!A3519&lt;&gt;"",RIGHT(LEFT('Anterior-TXT'!A3519,77),1),"")</f>
        <v/>
      </c>
      <c r="E3498" s="13" t="str">
        <f>IF('Anterior-TXT'!A3519&lt;&gt;"",IF(MOD(VALUE(LEFT(A3498,1)),2)=1,IF(D3498="D",C3498,-C3498),IF(D3498="C",C3498,-C3498)),"")</f>
        <v/>
      </c>
    </row>
    <row r="3499" spans="1:5" x14ac:dyDescent="0.2">
      <c r="A3499" s="11" t="str">
        <f>IF('Anterior-TXT'!A3520&lt;&gt;"",LEFT('Anterior-TXT'!A3520,15),"")</f>
        <v/>
      </c>
      <c r="B3499" s="11" t="str">
        <f>IF('Anterior-TXT'!A3520&lt;&gt;"",RIGHT(LEFT('Anterior-TXT'!A3520,51),34),"")</f>
        <v/>
      </c>
      <c r="C3499" s="12" t="str">
        <f>IF('Anterior-TXT'!A3520&lt;&gt;"",VALUE(RIGHT(LEFT('Anterior-TXT'!A3520,75),23)),"")</f>
        <v/>
      </c>
      <c r="D3499" s="11" t="str">
        <f>IF('Anterior-TXT'!A3520&lt;&gt;"",RIGHT(LEFT('Anterior-TXT'!A3520,77),1),"")</f>
        <v/>
      </c>
      <c r="E3499" s="13" t="str">
        <f>IF('Anterior-TXT'!A3520&lt;&gt;"",IF(MOD(VALUE(LEFT(A3499,1)),2)=1,IF(D3499="D",C3499,-C3499),IF(D3499="C",C3499,-C3499)),"")</f>
        <v/>
      </c>
    </row>
    <row r="3500" spans="1:5" x14ac:dyDescent="0.2">
      <c r="A3500" s="11" t="str">
        <f>IF('Anterior-TXT'!A3521&lt;&gt;"",LEFT('Anterior-TXT'!A3521,15),"")</f>
        <v/>
      </c>
      <c r="B3500" s="11" t="str">
        <f>IF('Anterior-TXT'!A3521&lt;&gt;"",RIGHT(LEFT('Anterior-TXT'!A3521,51),34),"")</f>
        <v/>
      </c>
      <c r="C3500" s="12" t="str">
        <f>IF('Anterior-TXT'!A3521&lt;&gt;"",VALUE(RIGHT(LEFT('Anterior-TXT'!A3521,75),23)),"")</f>
        <v/>
      </c>
      <c r="D3500" s="11" t="str">
        <f>IF('Anterior-TXT'!A3521&lt;&gt;"",RIGHT(LEFT('Anterior-TXT'!A3521,77),1),"")</f>
        <v/>
      </c>
      <c r="E3500" s="13" t="str">
        <f>IF('Anterior-TXT'!A3521&lt;&gt;"",IF(MOD(VALUE(LEFT(A3500,1)),2)=1,IF(D3500="D",C3500,-C3500),IF(D3500="C",C3500,-C3500)),"")</f>
        <v/>
      </c>
    </row>
    <row r="3501" spans="1:5" x14ac:dyDescent="0.2">
      <c r="A3501" s="11" t="str">
        <f>IF('Anterior-TXT'!A3522&lt;&gt;"",LEFT('Anterior-TXT'!A3522,15),"")</f>
        <v/>
      </c>
      <c r="B3501" s="11" t="str">
        <f>IF('Anterior-TXT'!A3522&lt;&gt;"",RIGHT(LEFT('Anterior-TXT'!A3522,51),34),"")</f>
        <v/>
      </c>
      <c r="C3501" s="12" t="str">
        <f>IF('Anterior-TXT'!A3522&lt;&gt;"",VALUE(RIGHT(LEFT('Anterior-TXT'!A3522,75),23)),"")</f>
        <v/>
      </c>
      <c r="D3501" s="11" t="str">
        <f>IF('Anterior-TXT'!A3522&lt;&gt;"",RIGHT(LEFT('Anterior-TXT'!A3522,77),1),"")</f>
        <v/>
      </c>
      <c r="E3501" s="13" t="str">
        <f>IF('Anterior-TXT'!A3522&lt;&gt;"",IF(MOD(VALUE(LEFT(A3501,1)),2)=1,IF(D3501="D",C3501,-C3501),IF(D3501="C",C3501,-C3501)),"")</f>
        <v/>
      </c>
    </row>
    <row r="3502" spans="1:5" x14ac:dyDescent="0.2">
      <c r="A3502" s="11" t="str">
        <f>IF('Anterior-TXT'!A3523&lt;&gt;"",LEFT('Anterior-TXT'!A3523,15),"")</f>
        <v/>
      </c>
      <c r="B3502" s="11" t="str">
        <f>IF('Anterior-TXT'!A3523&lt;&gt;"",RIGHT(LEFT('Anterior-TXT'!A3523,51),34),"")</f>
        <v/>
      </c>
      <c r="C3502" s="12" t="str">
        <f>IF('Anterior-TXT'!A3523&lt;&gt;"",VALUE(RIGHT(LEFT('Anterior-TXT'!A3523,75),23)),"")</f>
        <v/>
      </c>
      <c r="D3502" s="11" t="str">
        <f>IF('Anterior-TXT'!A3523&lt;&gt;"",RIGHT(LEFT('Anterior-TXT'!A3523,77),1),"")</f>
        <v/>
      </c>
      <c r="E3502" s="13" t="str">
        <f>IF('Anterior-TXT'!A3523&lt;&gt;"",IF(MOD(VALUE(LEFT(A3502,1)),2)=1,IF(D3502="D",C3502,-C3502),IF(D3502="C",C3502,-C3502)),"")</f>
        <v/>
      </c>
    </row>
    <row r="3503" spans="1:5" x14ac:dyDescent="0.2">
      <c r="A3503" s="11" t="str">
        <f>IF('Anterior-TXT'!A3524&lt;&gt;"",LEFT('Anterior-TXT'!A3524,15),"")</f>
        <v/>
      </c>
      <c r="B3503" s="11" t="str">
        <f>IF('Anterior-TXT'!A3524&lt;&gt;"",RIGHT(LEFT('Anterior-TXT'!A3524,51),34),"")</f>
        <v/>
      </c>
      <c r="C3503" s="12" t="str">
        <f>IF('Anterior-TXT'!A3524&lt;&gt;"",VALUE(RIGHT(LEFT('Anterior-TXT'!A3524,75),23)),"")</f>
        <v/>
      </c>
      <c r="D3503" s="11" t="str">
        <f>IF('Anterior-TXT'!A3524&lt;&gt;"",RIGHT(LEFT('Anterior-TXT'!A3524,77),1),"")</f>
        <v/>
      </c>
      <c r="E3503" s="13" t="str">
        <f>IF('Anterior-TXT'!A3524&lt;&gt;"",IF(MOD(VALUE(LEFT(A3503,1)),2)=1,IF(D3503="D",C3503,-C3503),IF(D3503="C",C3503,-C3503)),"")</f>
        <v/>
      </c>
    </row>
    <row r="3504" spans="1:5" x14ac:dyDescent="0.2">
      <c r="A3504" s="11" t="str">
        <f>IF('Anterior-TXT'!A3525&lt;&gt;"",LEFT('Anterior-TXT'!A3525,15),"")</f>
        <v/>
      </c>
      <c r="B3504" s="11" t="str">
        <f>IF('Anterior-TXT'!A3525&lt;&gt;"",RIGHT(LEFT('Anterior-TXT'!A3525,51),34),"")</f>
        <v/>
      </c>
      <c r="C3504" s="12" t="str">
        <f>IF('Anterior-TXT'!A3525&lt;&gt;"",VALUE(RIGHT(LEFT('Anterior-TXT'!A3525,75),23)),"")</f>
        <v/>
      </c>
      <c r="D3504" s="11" t="str">
        <f>IF('Anterior-TXT'!A3525&lt;&gt;"",RIGHT(LEFT('Anterior-TXT'!A3525,77),1),"")</f>
        <v/>
      </c>
      <c r="E3504" s="13" t="str">
        <f>IF('Anterior-TXT'!A3525&lt;&gt;"",IF(MOD(VALUE(LEFT(A3504,1)),2)=1,IF(D3504="D",C3504,-C3504),IF(D3504="C",C3504,-C3504)),"")</f>
        <v/>
      </c>
    </row>
    <row r="3505" spans="1:5" x14ac:dyDescent="0.2">
      <c r="A3505" s="11" t="str">
        <f>IF('Anterior-TXT'!A3526&lt;&gt;"",LEFT('Anterior-TXT'!A3526,15),"")</f>
        <v/>
      </c>
      <c r="B3505" s="11" t="str">
        <f>IF('Anterior-TXT'!A3526&lt;&gt;"",RIGHT(LEFT('Anterior-TXT'!A3526,51),34),"")</f>
        <v/>
      </c>
      <c r="C3505" s="12" t="str">
        <f>IF('Anterior-TXT'!A3526&lt;&gt;"",VALUE(RIGHT(LEFT('Anterior-TXT'!A3526,75),23)),"")</f>
        <v/>
      </c>
      <c r="D3505" s="11" t="str">
        <f>IF('Anterior-TXT'!A3526&lt;&gt;"",RIGHT(LEFT('Anterior-TXT'!A3526,77),1),"")</f>
        <v/>
      </c>
      <c r="E3505" s="13" t="str">
        <f>IF('Anterior-TXT'!A3526&lt;&gt;"",IF(MOD(VALUE(LEFT(A3505,1)),2)=1,IF(D3505="D",C3505,-C3505),IF(D3505="C",C3505,-C3505)),"")</f>
        <v/>
      </c>
    </row>
    <row r="3506" spans="1:5" x14ac:dyDescent="0.2">
      <c r="A3506" s="11" t="str">
        <f>IF('Anterior-TXT'!A3527&lt;&gt;"",LEFT('Anterior-TXT'!A3527,15),"")</f>
        <v/>
      </c>
      <c r="B3506" s="11" t="str">
        <f>IF('Anterior-TXT'!A3527&lt;&gt;"",RIGHT(LEFT('Anterior-TXT'!A3527,51),34),"")</f>
        <v/>
      </c>
      <c r="C3506" s="12" t="str">
        <f>IF('Anterior-TXT'!A3527&lt;&gt;"",VALUE(RIGHT(LEFT('Anterior-TXT'!A3527,75),23)),"")</f>
        <v/>
      </c>
      <c r="D3506" s="11" t="str">
        <f>IF('Anterior-TXT'!A3527&lt;&gt;"",RIGHT(LEFT('Anterior-TXT'!A3527,77),1),"")</f>
        <v/>
      </c>
      <c r="E3506" s="13" t="str">
        <f>IF('Anterior-TXT'!A3527&lt;&gt;"",IF(MOD(VALUE(LEFT(A3506,1)),2)=1,IF(D3506="D",C3506,-C3506),IF(D3506="C",C3506,-C3506)),"")</f>
        <v/>
      </c>
    </row>
    <row r="3507" spans="1:5" x14ac:dyDescent="0.2">
      <c r="A3507" s="11" t="str">
        <f>IF('Anterior-TXT'!A3528&lt;&gt;"",LEFT('Anterior-TXT'!A3528,15),"")</f>
        <v/>
      </c>
      <c r="B3507" s="11" t="str">
        <f>IF('Anterior-TXT'!A3528&lt;&gt;"",RIGHT(LEFT('Anterior-TXT'!A3528,51),34),"")</f>
        <v/>
      </c>
      <c r="C3507" s="12" t="str">
        <f>IF('Anterior-TXT'!A3528&lt;&gt;"",VALUE(RIGHT(LEFT('Anterior-TXT'!A3528,75),23)),"")</f>
        <v/>
      </c>
      <c r="D3507" s="11" t="str">
        <f>IF('Anterior-TXT'!A3528&lt;&gt;"",RIGHT(LEFT('Anterior-TXT'!A3528,77),1),"")</f>
        <v/>
      </c>
      <c r="E3507" s="13" t="str">
        <f>IF('Anterior-TXT'!A3528&lt;&gt;"",IF(MOD(VALUE(LEFT(A3507,1)),2)=1,IF(D3507="D",C3507,-C3507),IF(D3507="C",C3507,-C3507)),"")</f>
        <v/>
      </c>
    </row>
    <row r="3508" spans="1:5" x14ac:dyDescent="0.2">
      <c r="A3508" s="11" t="str">
        <f>IF('Anterior-TXT'!A3529&lt;&gt;"",LEFT('Anterior-TXT'!A3529,15),"")</f>
        <v/>
      </c>
      <c r="B3508" s="11" t="str">
        <f>IF('Anterior-TXT'!A3529&lt;&gt;"",RIGHT(LEFT('Anterior-TXT'!A3529,51),34),"")</f>
        <v/>
      </c>
      <c r="C3508" s="12" t="str">
        <f>IF('Anterior-TXT'!A3529&lt;&gt;"",VALUE(RIGHT(LEFT('Anterior-TXT'!A3529,75),23)),"")</f>
        <v/>
      </c>
      <c r="D3508" s="11" t="str">
        <f>IF('Anterior-TXT'!A3529&lt;&gt;"",RIGHT(LEFT('Anterior-TXT'!A3529,77),1),"")</f>
        <v/>
      </c>
      <c r="E3508" s="13" t="str">
        <f>IF('Anterior-TXT'!A3529&lt;&gt;"",IF(MOD(VALUE(LEFT(A3508,1)),2)=1,IF(D3508="D",C3508,-C3508),IF(D3508="C",C3508,-C3508)),"")</f>
        <v/>
      </c>
    </row>
    <row r="3509" spans="1:5" x14ac:dyDescent="0.2">
      <c r="A3509" s="11" t="str">
        <f>IF('Anterior-TXT'!A3530&lt;&gt;"",LEFT('Anterior-TXT'!A3530,15),"")</f>
        <v/>
      </c>
      <c r="B3509" s="11" t="str">
        <f>IF('Anterior-TXT'!A3530&lt;&gt;"",RIGHT(LEFT('Anterior-TXT'!A3530,51),34),"")</f>
        <v/>
      </c>
      <c r="C3509" s="12" t="str">
        <f>IF('Anterior-TXT'!A3530&lt;&gt;"",VALUE(RIGHT(LEFT('Anterior-TXT'!A3530,75),23)),"")</f>
        <v/>
      </c>
      <c r="D3509" s="11" t="str">
        <f>IF('Anterior-TXT'!A3530&lt;&gt;"",RIGHT(LEFT('Anterior-TXT'!A3530,77),1),"")</f>
        <v/>
      </c>
      <c r="E3509" s="13" t="str">
        <f>IF('Anterior-TXT'!A3530&lt;&gt;"",IF(MOD(VALUE(LEFT(A3509,1)),2)=1,IF(D3509="D",C3509,-C3509),IF(D3509="C",C3509,-C3509)),"")</f>
        <v/>
      </c>
    </row>
    <row r="3510" spans="1:5" x14ac:dyDescent="0.2">
      <c r="A3510" s="11" t="str">
        <f>IF('Anterior-TXT'!A3531&lt;&gt;"",LEFT('Anterior-TXT'!A3531,15),"")</f>
        <v/>
      </c>
      <c r="B3510" s="11" t="str">
        <f>IF('Anterior-TXT'!A3531&lt;&gt;"",RIGHT(LEFT('Anterior-TXT'!A3531,51),34),"")</f>
        <v/>
      </c>
      <c r="C3510" s="12" t="str">
        <f>IF('Anterior-TXT'!A3531&lt;&gt;"",VALUE(RIGHT(LEFT('Anterior-TXT'!A3531,75),23)),"")</f>
        <v/>
      </c>
      <c r="D3510" s="11" t="str">
        <f>IF('Anterior-TXT'!A3531&lt;&gt;"",RIGHT(LEFT('Anterior-TXT'!A3531,77),1),"")</f>
        <v/>
      </c>
      <c r="E3510" s="13" t="str">
        <f>IF('Anterior-TXT'!A3531&lt;&gt;"",IF(MOD(VALUE(LEFT(A3510,1)),2)=1,IF(D3510="D",C3510,-C3510),IF(D3510="C",C3510,-C3510)),"")</f>
        <v/>
      </c>
    </row>
    <row r="3511" spans="1:5" x14ac:dyDescent="0.2">
      <c r="A3511" s="11" t="str">
        <f>IF('Anterior-TXT'!A3532&lt;&gt;"",LEFT('Anterior-TXT'!A3532,15),"")</f>
        <v/>
      </c>
      <c r="B3511" s="11" t="str">
        <f>IF('Anterior-TXT'!A3532&lt;&gt;"",RIGHT(LEFT('Anterior-TXT'!A3532,51),34),"")</f>
        <v/>
      </c>
      <c r="C3511" s="12" t="str">
        <f>IF('Anterior-TXT'!A3532&lt;&gt;"",VALUE(RIGHT(LEFT('Anterior-TXT'!A3532,75),23)),"")</f>
        <v/>
      </c>
      <c r="D3511" s="11" t="str">
        <f>IF('Anterior-TXT'!A3532&lt;&gt;"",RIGHT(LEFT('Anterior-TXT'!A3532,77),1),"")</f>
        <v/>
      </c>
      <c r="E3511" s="13" t="str">
        <f>IF('Anterior-TXT'!A3532&lt;&gt;"",IF(MOD(VALUE(LEFT(A3511,1)),2)=1,IF(D3511="D",C3511,-C3511),IF(D3511="C",C3511,-C3511)),"")</f>
        <v/>
      </c>
    </row>
    <row r="3512" spans="1:5" x14ac:dyDescent="0.2">
      <c r="A3512" s="11" t="str">
        <f>IF('Anterior-TXT'!A3533&lt;&gt;"",LEFT('Anterior-TXT'!A3533,15),"")</f>
        <v/>
      </c>
      <c r="B3512" s="11" t="str">
        <f>IF('Anterior-TXT'!A3533&lt;&gt;"",RIGHT(LEFT('Anterior-TXT'!A3533,51),34),"")</f>
        <v/>
      </c>
      <c r="C3512" s="12" t="str">
        <f>IF('Anterior-TXT'!A3533&lt;&gt;"",VALUE(RIGHT(LEFT('Anterior-TXT'!A3533,75),23)),"")</f>
        <v/>
      </c>
      <c r="D3512" s="11" t="str">
        <f>IF('Anterior-TXT'!A3533&lt;&gt;"",RIGHT(LEFT('Anterior-TXT'!A3533,77),1),"")</f>
        <v/>
      </c>
      <c r="E3512" s="13" t="str">
        <f>IF('Anterior-TXT'!A3533&lt;&gt;"",IF(MOD(VALUE(LEFT(A3512,1)),2)=1,IF(D3512="D",C3512,-C3512),IF(D3512="C",C3512,-C3512)),"")</f>
        <v/>
      </c>
    </row>
    <row r="3513" spans="1:5" x14ac:dyDescent="0.2">
      <c r="A3513" s="11" t="str">
        <f>IF('Anterior-TXT'!A3534&lt;&gt;"",LEFT('Anterior-TXT'!A3534,15),"")</f>
        <v/>
      </c>
      <c r="B3513" s="11" t="str">
        <f>IF('Anterior-TXT'!A3534&lt;&gt;"",RIGHT(LEFT('Anterior-TXT'!A3534,51),34),"")</f>
        <v/>
      </c>
      <c r="C3513" s="12" t="str">
        <f>IF('Anterior-TXT'!A3534&lt;&gt;"",VALUE(RIGHT(LEFT('Anterior-TXT'!A3534,75),23)),"")</f>
        <v/>
      </c>
      <c r="D3513" s="11" t="str">
        <f>IF('Anterior-TXT'!A3534&lt;&gt;"",RIGHT(LEFT('Anterior-TXT'!A3534,77),1),"")</f>
        <v/>
      </c>
      <c r="E3513" s="13" t="str">
        <f>IF('Anterior-TXT'!A3534&lt;&gt;"",IF(MOD(VALUE(LEFT(A3513,1)),2)=1,IF(D3513="D",C3513,-C3513),IF(D3513="C",C3513,-C3513)),"")</f>
        <v/>
      </c>
    </row>
    <row r="3514" spans="1:5" x14ac:dyDescent="0.2">
      <c r="A3514" s="11" t="str">
        <f>IF('Anterior-TXT'!A3535&lt;&gt;"",LEFT('Anterior-TXT'!A3535,15),"")</f>
        <v/>
      </c>
      <c r="B3514" s="11" t="str">
        <f>IF('Anterior-TXT'!A3535&lt;&gt;"",RIGHT(LEFT('Anterior-TXT'!A3535,51),34),"")</f>
        <v/>
      </c>
      <c r="C3514" s="12" t="str">
        <f>IF('Anterior-TXT'!A3535&lt;&gt;"",VALUE(RIGHT(LEFT('Anterior-TXT'!A3535,75),23)),"")</f>
        <v/>
      </c>
      <c r="D3514" s="11" t="str">
        <f>IF('Anterior-TXT'!A3535&lt;&gt;"",RIGHT(LEFT('Anterior-TXT'!A3535,77),1),"")</f>
        <v/>
      </c>
      <c r="E3514" s="13" t="str">
        <f>IF('Anterior-TXT'!A3535&lt;&gt;"",IF(MOD(VALUE(LEFT(A3514,1)),2)=1,IF(D3514="D",C3514,-C3514),IF(D3514="C",C3514,-C3514)),"")</f>
        <v/>
      </c>
    </row>
    <row r="3515" spans="1:5" x14ac:dyDescent="0.2">
      <c r="A3515" s="11" t="str">
        <f>IF('Anterior-TXT'!A3536&lt;&gt;"",LEFT('Anterior-TXT'!A3536,15),"")</f>
        <v/>
      </c>
      <c r="B3515" s="11" t="str">
        <f>IF('Anterior-TXT'!A3536&lt;&gt;"",RIGHT(LEFT('Anterior-TXT'!A3536,51),34),"")</f>
        <v/>
      </c>
      <c r="C3515" s="12" t="str">
        <f>IF('Anterior-TXT'!A3536&lt;&gt;"",VALUE(RIGHT(LEFT('Anterior-TXT'!A3536,75),23)),"")</f>
        <v/>
      </c>
      <c r="D3515" s="11" t="str">
        <f>IF('Anterior-TXT'!A3536&lt;&gt;"",RIGHT(LEFT('Anterior-TXT'!A3536,77),1),"")</f>
        <v/>
      </c>
      <c r="E3515" s="13" t="str">
        <f>IF('Anterior-TXT'!A3536&lt;&gt;"",IF(MOD(VALUE(LEFT(A3515,1)),2)=1,IF(D3515="D",C3515,-C3515),IF(D3515="C",C3515,-C3515)),"")</f>
        <v/>
      </c>
    </row>
    <row r="3516" spans="1:5" x14ac:dyDescent="0.2">
      <c r="A3516" s="11" t="str">
        <f>IF('Anterior-TXT'!A3537&lt;&gt;"",LEFT('Anterior-TXT'!A3537,15),"")</f>
        <v/>
      </c>
      <c r="B3516" s="11" t="str">
        <f>IF('Anterior-TXT'!A3537&lt;&gt;"",RIGHT(LEFT('Anterior-TXT'!A3537,51),34),"")</f>
        <v/>
      </c>
      <c r="C3516" s="12" t="str">
        <f>IF('Anterior-TXT'!A3537&lt;&gt;"",VALUE(RIGHT(LEFT('Anterior-TXT'!A3537,75),23)),"")</f>
        <v/>
      </c>
      <c r="D3516" s="11" t="str">
        <f>IF('Anterior-TXT'!A3537&lt;&gt;"",RIGHT(LEFT('Anterior-TXT'!A3537,77),1),"")</f>
        <v/>
      </c>
      <c r="E3516" s="13" t="str">
        <f>IF('Anterior-TXT'!A3537&lt;&gt;"",IF(MOD(VALUE(LEFT(A3516,1)),2)=1,IF(D3516="D",C3516,-C3516),IF(D3516="C",C3516,-C3516)),"")</f>
        <v/>
      </c>
    </row>
    <row r="3517" spans="1:5" x14ac:dyDescent="0.2">
      <c r="A3517" s="11" t="str">
        <f>IF('Anterior-TXT'!A3538&lt;&gt;"",LEFT('Anterior-TXT'!A3538,15),"")</f>
        <v/>
      </c>
      <c r="B3517" s="11" t="str">
        <f>IF('Anterior-TXT'!A3538&lt;&gt;"",RIGHT(LEFT('Anterior-TXT'!A3538,51),34),"")</f>
        <v/>
      </c>
      <c r="C3517" s="12" t="str">
        <f>IF('Anterior-TXT'!A3538&lt;&gt;"",VALUE(RIGHT(LEFT('Anterior-TXT'!A3538,75),23)),"")</f>
        <v/>
      </c>
      <c r="D3517" s="11" t="str">
        <f>IF('Anterior-TXT'!A3538&lt;&gt;"",RIGHT(LEFT('Anterior-TXT'!A3538,77),1),"")</f>
        <v/>
      </c>
      <c r="E3517" s="13" t="str">
        <f>IF('Anterior-TXT'!A3538&lt;&gt;"",IF(MOD(VALUE(LEFT(A3517,1)),2)=1,IF(D3517="D",C3517,-C3517),IF(D3517="C",C3517,-C3517)),"")</f>
        <v/>
      </c>
    </row>
    <row r="3518" spans="1:5" x14ac:dyDescent="0.2">
      <c r="A3518" s="11" t="str">
        <f>IF('Anterior-TXT'!A3539&lt;&gt;"",LEFT('Anterior-TXT'!A3539,15),"")</f>
        <v/>
      </c>
      <c r="B3518" s="11" t="str">
        <f>IF('Anterior-TXT'!A3539&lt;&gt;"",RIGHT(LEFT('Anterior-TXT'!A3539,51),34),"")</f>
        <v/>
      </c>
      <c r="C3518" s="12" t="str">
        <f>IF('Anterior-TXT'!A3539&lt;&gt;"",VALUE(RIGHT(LEFT('Anterior-TXT'!A3539,75),23)),"")</f>
        <v/>
      </c>
      <c r="D3518" s="11" t="str">
        <f>IF('Anterior-TXT'!A3539&lt;&gt;"",RIGHT(LEFT('Anterior-TXT'!A3539,77),1),"")</f>
        <v/>
      </c>
      <c r="E3518" s="13" t="str">
        <f>IF('Anterior-TXT'!A3539&lt;&gt;"",IF(MOD(VALUE(LEFT(A3518,1)),2)=1,IF(D3518="D",C3518,-C3518),IF(D3518="C",C3518,-C3518)),"")</f>
        <v/>
      </c>
    </row>
    <row r="3519" spans="1:5" x14ac:dyDescent="0.2">
      <c r="A3519" s="11" t="str">
        <f>IF('Anterior-TXT'!A3540&lt;&gt;"",LEFT('Anterior-TXT'!A3540,15),"")</f>
        <v/>
      </c>
      <c r="B3519" s="11" t="str">
        <f>IF('Anterior-TXT'!A3540&lt;&gt;"",RIGHT(LEFT('Anterior-TXT'!A3540,51),34),"")</f>
        <v/>
      </c>
      <c r="C3519" s="12" t="str">
        <f>IF('Anterior-TXT'!A3540&lt;&gt;"",VALUE(RIGHT(LEFT('Anterior-TXT'!A3540,75),23)),"")</f>
        <v/>
      </c>
      <c r="D3519" s="11" t="str">
        <f>IF('Anterior-TXT'!A3540&lt;&gt;"",RIGHT(LEFT('Anterior-TXT'!A3540,77),1),"")</f>
        <v/>
      </c>
      <c r="E3519" s="13" t="str">
        <f>IF('Anterior-TXT'!A3540&lt;&gt;"",IF(MOD(VALUE(LEFT(A3519,1)),2)=1,IF(D3519="D",C3519,-C3519),IF(D3519="C",C3519,-C3519)),"")</f>
        <v/>
      </c>
    </row>
    <row r="3520" spans="1:5" x14ac:dyDescent="0.2">
      <c r="A3520" s="11" t="str">
        <f>IF('Anterior-TXT'!A3541&lt;&gt;"",LEFT('Anterior-TXT'!A3541,15),"")</f>
        <v/>
      </c>
      <c r="B3520" s="11" t="str">
        <f>IF('Anterior-TXT'!A3541&lt;&gt;"",RIGHT(LEFT('Anterior-TXT'!A3541,51),34),"")</f>
        <v/>
      </c>
      <c r="C3520" s="12" t="str">
        <f>IF('Anterior-TXT'!A3541&lt;&gt;"",VALUE(RIGHT(LEFT('Anterior-TXT'!A3541,75),23)),"")</f>
        <v/>
      </c>
      <c r="D3520" s="11" t="str">
        <f>IF('Anterior-TXT'!A3541&lt;&gt;"",RIGHT(LEFT('Anterior-TXT'!A3541,77),1),"")</f>
        <v/>
      </c>
      <c r="E3520" s="13" t="str">
        <f>IF('Anterior-TXT'!A3541&lt;&gt;"",IF(MOD(VALUE(LEFT(A3520,1)),2)=1,IF(D3520="D",C3520,-C3520),IF(D3520="C",C3520,-C3520)),"")</f>
        <v/>
      </c>
    </row>
    <row r="3521" spans="1:5" x14ac:dyDescent="0.2">
      <c r="A3521" s="11" t="str">
        <f>IF('Anterior-TXT'!A3542&lt;&gt;"",LEFT('Anterior-TXT'!A3542,15),"")</f>
        <v/>
      </c>
      <c r="B3521" s="11" t="str">
        <f>IF('Anterior-TXT'!A3542&lt;&gt;"",RIGHT(LEFT('Anterior-TXT'!A3542,51),34),"")</f>
        <v/>
      </c>
      <c r="C3521" s="12" t="str">
        <f>IF('Anterior-TXT'!A3542&lt;&gt;"",VALUE(RIGHT(LEFT('Anterior-TXT'!A3542,75),23)),"")</f>
        <v/>
      </c>
      <c r="D3521" s="11" t="str">
        <f>IF('Anterior-TXT'!A3542&lt;&gt;"",RIGHT(LEFT('Anterior-TXT'!A3542,77),1),"")</f>
        <v/>
      </c>
      <c r="E3521" s="13" t="str">
        <f>IF('Anterior-TXT'!A3542&lt;&gt;"",IF(MOD(VALUE(LEFT(A3521,1)),2)=1,IF(D3521="D",C3521,-C3521),IF(D3521="C",C3521,-C3521)),"")</f>
        <v/>
      </c>
    </row>
    <row r="3522" spans="1:5" x14ac:dyDescent="0.2">
      <c r="A3522" s="11" t="str">
        <f>IF('Anterior-TXT'!A3543&lt;&gt;"",LEFT('Anterior-TXT'!A3543,15),"")</f>
        <v/>
      </c>
      <c r="B3522" s="11" t="str">
        <f>IF('Anterior-TXT'!A3543&lt;&gt;"",RIGHT(LEFT('Anterior-TXT'!A3543,51),34),"")</f>
        <v/>
      </c>
      <c r="C3522" s="12" t="str">
        <f>IF('Anterior-TXT'!A3543&lt;&gt;"",VALUE(RIGHT(LEFT('Anterior-TXT'!A3543,75),23)),"")</f>
        <v/>
      </c>
      <c r="D3522" s="11" t="str">
        <f>IF('Anterior-TXT'!A3543&lt;&gt;"",RIGHT(LEFT('Anterior-TXT'!A3543,77),1),"")</f>
        <v/>
      </c>
      <c r="E3522" s="13" t="str">
        <f>IF('Anterior-TXT'!A3543&lt;&gt;"",IF(MOD(VALUE(LEFT(A3522,1)),2)=1,IF(D3522="D",C3522,-C3522),IF(D3522="C",C3522,-C3522)),"")</f>
        <v/>
      </c>
    </row>
    <row r="3523" spans="1:5" x14ac:dyDescent="0.2">
      <c r="A3523" s="11" t="str">
        <f>IF('Anterior-TXT'!A3544&lt;&gt;"",LEFT('Anterior-TXT'!A3544,15),"")</f>
        <v/>
      </c>
      <c r="B3523" s="11" t="str">
        <f>IF('Anterior-TXT'!A3544&lt;&gt;"",RIGHT(LEFT('Anterior-TXT'!A3544,51),34),"")</f>
        <v/>
      </c>
      <c r="C3523" s="12" t="str">
        <f>IF('Anterior-TXT'!A3544&lt;&gt;"",VALUE(RIGHT(LEFT('Anterior-TXT'!A3544,75),23)),"")</f>
        <v/>
      </c>
      <c r="D3523" s="11" t="str">
        <f>IF('Anterior-TXT'!A3544&lt;&gt;"",RIGHT(LEFT('Anterior-TXT'!A3544,77),1),"")</f>
        <v/>
      </c>
      <c r="E3523" s="13" t="str">
        <f>IF('Anterior-TXT'!A3544&lt;&gt;"",IF(MOD(VALUE(LEFT(A3523,1)),2)=1,IF(D3523="D",C3523,-C3523),IF(D3523="C",C3523,-C3523)),"")</f>
        <v/>
      </c>
    </row>
    <row r="3524" spans="1:5" x14ac:dyDescent="0.2">
      <c r="A3524" s="11" t="str">
        <f>IF('Anterior-TXT'!A3545&lt;&gt;"",LEFT('Anterior-TXT'!A3545,15),"")</f>
        <v/>
      </c>
      <c r="B3524" s="11" t="str">
        <f>IF('Anterior-TXT'!A3545&lt;&gt;"",RIGHT(LEFT('Anterior-TXT'!A3545,51),34),"")</f>
        <v/>
      </c>
      <c r="C3524" s="12" t="str">
        <f>IF('Anterior-TXT'!A3545&lt;&gt;"",VALUE(RIGHT(LEFT('Anterior-TXT'!A3545,75),23)),"")</f>
        <v/>
      </c>
      <c r="D3524" s="11" t="str">
        <f>IF('Anterior-TXT'!A3545&lt;&gt;"",RIGHT(LEFT('Anterior-TXT'!A3545,77),1),"")</f>
        <v/>
      </c>
      <c r="E3524" s="13" t="str">
        <f>IF('Anterior-TXT'!A3545&lt;&gt;"",IF(MOD(VALUE(LEFT(A3524,1)),2)=1,IF(D3524="D",C3524,-C3524),IF(D3524="C",C3524,-C3524)),"")</f>
        <v/>
      </c>
    </row>
    <row r="3525" spans="1:5" x14ac:dyDescent="0.2">
      <c r="A3525" s="11" t="str">
        <f>IF('Anterior-TXT'!A3546&lt;&gt;"",LEFT('Anterior-TXT'!A3546,15),"")</f>
        <v/>
      </c>
      <c r="B3525" s="11" t="str">
        <f>IF('Anterior-TXT'!A3546&lt;&gt;"",RIGHT(LEFT('Anterior-TXT'!A3546,51),34),"")</f>
        <v/>
      </c>
      <c r="C3525" s="12" t="str">
        <f>IF('Anterior-TXT'!A3546&lt;&gt;"",VALUE(RIGHT(LEFT('Anterior-TXT'!A3546,75),23)),"")</f>
        <v/>
      </c>
      <c r="D3525" s="11" t="str">
        <f>IF('Anterior-TXT'!A3546&lt;&gt;"",RIGHT(LEFT('Anterior-TXT'!A3546,77),1),"")</f>
        <v/>
      </c>
      <c r="E3525" s="13" t="str">
        <f>IF('Anterior-TXT'!A3546&lt;&gt;"",IF(MOD(VALUE(LEFT(A3525,1)),2)=1,IF(D3525="D",C3525,-C3525),IF(D3525="C",C3525,-C3525)),"")</f>
        <v/>
      </c>
    </row>
    <row r="3526" spans="1:5" x14ac:dyDescent="0.2">
      <c r="A3526" s="11" t="str">
        <f>IF('Anterior-TXT'!A3547&lt;&gt;"",LEFT('Anterior-TXT'!A3547,15),"")</f>
        <v/>
      </c>
      <c r="B3526" s="11" t="str">
        <f>IF('Anterior-TXT'!A3547&lt;&gt;"",RIGHT(LEFT('Anterior-TXT'!A3547,51),34),"")</f>
        <v/>
      </c>
      <c r="C3526" s="12" t="str">
        <f>IF('Anterior-TXT'!A3547&lt;&gt;"",VALUE(RIGHT(LEFT('Anterior-TXT'!A3547,75),23)),"")</f>
        <v/>
      </c>
      <c r="D3526" s="11" t="str">
        <f>IF('Anterior-TXT'!A3547&lt;&gt;"",RIGHT(LEFT('Anterior-TXT'!A3547,77),1),"")</f>
        <v/>
      </c>
      <c r="E3526" s="13" t="str">
        <f>IF('Anterior-TXT'!A3547&lt;&gt;"",IF(MOD(VALUE(LEFT(A3526,1)),2)=1,IF(D3526="D",C3526,-C3526),IF(D3526="C",C3526,-C3526)),"")</f>
        <v/>
      </c>
    </row>
    <row r="3527" spans="1:5" x14ac:dyDescent="0.2">
      <c r="A3527" s="11" t="str">
        <f>IF('Anterior-TXT'!A3548&lt;&gt;"",LEFT('Anterior-TXT'!A3548,15),"")</f>
        <v/>
      </c>
      <c r="B3527" s="11" t="str">
        <f>IF('Anterior-TXT'!A3548&lt;&gt;"",RIGHT(LEFT('Anterior-TXT'!A3548,51),34),"")</f>
        <v/>
      </c>
      <c r="C3527" s="12" t="str">
        <f>IF('Anterior-TXT'!A3548&lt;&gt;"",VALUE(RIGHT(LEFT('Anterior-TXT'!A3548,75),23)),"")</f>
        <v/>
      </c>
      <c r="D3527" s="11" t="str">
        <f>IF('Anterior-TXT'!A3548&lt;&gt;"",RIGHT(LEFT('Anterior-TXT'!A3548,77),1),"")</f>
        <v/>
      </c>
      <c r="E3527" s="13" t="str">
        <f>IF('Anterior-TXT'!A3548&lt;&gt;"",IF(MOD(VALUE(LEFT(A3527,1)),2)=1,IF(D3527="D",C3527,-C3527),IF(D3527="C",C3527,-C3527)),"")</f>
        <v/>
      </c>
    </row>
    <row r="3528" spans="1:5" x14ac:dyDescent="0.2">
      <c r="A3528" s="11" t="str">
        <f>IF('Anterior-TXT'!A3549&lt;&gt;"",LEFT('Anterior-TXT'!A3549,15),"")</f>
        <v/>
      </c>
      <c r="B3528" s="11" t="str">
        <f>IF('Anterior-TXT'!A3549&lt;&gt;"",RIGHT(LEFT('Anterior-TXT'!A3549,51),34),"")</f>
        <v/>
      </c>
      <c r="C3528" s="12" t="str">
        <f>IF('Anterior-TXT'!A3549&lt;&gt;"",VALUE(RIGHT(LEFT('Anterior-TXT'!A3549,75),23)),"")</f>
        <v/>
      </c>
      <c r="D3528" s="11" t="str">
        <f>IF('Anterior-TXT'!A3549&lt;&gt;"",RIGHT(LEFT('Anterior-TXT'!A3549,77),1),"")</f>
        <v/>
      </c>
      <c r="E3528" s="13" t="str">
        <f>IF('Anterior-TXT'!A3549&lt;&gt;"",IF(MOD(VALUE(LEFT(A3528,1)),2)=1,IF(D3528="D",C3528,-C3528),IF(D3528="C",C3528,-C3528)),"")</f>
        <v/>
      </c>
    </row>
    <row r="3529" spans="1:5" x14ac:dyDescent="0.2">
      <c r="A3529" s="11" t="str">
        <f>IF('Anterior-TXT'!A3550&lt;&gt;"",LEFT('Anterior-TXT'!A3550,15),"")</f>
        <v/>
      </c>
      <c r="B3529" s="11" t="str">
        <f>IF('Anterior-TXT'!A3550&lt;&gt;"",RIGHT(LEFT('Anterior-TXT'!A3550,51),34),"")</f>
        <v/>
      </c>
      <c r="C3529" s="12" t="str">
        <f>IF('Anterior-TXT'!A3550&lt;&gt;"",VALUE(RIGHT(LEFT('Anterior-TXT'!A3550,75),23)),"")</f>
        <v/>
      </c>
      <c r="D3529" s="11" t="str">
        <f>IF('Anterior-TXT'!A3550&lt;&gt;"",RIGHT(LEFT('Anterior-TXT'!A3550,77),1),"")</f>
        <v/>
      </c>
      <c r="E3529" s="13" t="str">
        <f>IF('Anterior-TXT'!A3550&lt;&gt;"",IF(MOD(VALUE(LEFT(A3529,1)),2)=1,IF(D3529="D",C3529,-C3529),IF(D3529="C",C3529,-C3529)),"")</f>
        <v/>
      </c>
    </row>
    <row r="3530" spans="1:5" x14ac:dyDescent="0.2">
      <c r="A3530" s="11" t="str">
        <f>IF('Anterior-TXT'!A3551&lt;&gt;"",LEFT('Anterior-TXT'!A3551,15),"")</f>
        <v/>
      </c>
      <c r="B3530" s="11" t="str">
        <f>IF('Anterior-TXT'!A3551&lt;&gt;"",RIGHT(LEFT('Anterior-TXT'!A3551,51),34),"")</f>
        <v/>
      </c>
      <c r="C3530" s="12" t="str">
        <f>IF('Anterior-TXT'!A3551&lt;&gt;"",VALUE(RIGHT(LEFT('Anterior-TXT'!A3551,75),23)),"")</f>
        <v/>
      </c>
      <c r="D3530" s="11" t="str">
        <f>IF('Anterior-TXT'!A3551&lt;&gt;"",RIGHT(LEFT('Anterior-TXT'!A3551,77),1),"")</f>
        <v/>
      </c>
      <c r="E3530" s="13" t="str">
        <f>IF('Anterior-TXT'!A3551&lt;&gt;"",IF(MOD(VALUE(LEFT(A3530,1)),2)=1,IF(D3530="D",C3530,-C3530),IF(D3530="C",C3530,-C3530)),"")</f>
        <v/>
      </c>
    </row>
    <row r="3531" spans="1:5" x14ac:dyDescent="0.2">
      <c r="A3531" s="11" t="str">
        <f>IF('Anterior-TXT'!A3552&lt;&gt;"",LEFT('Anterior-TXT'!A3552,15),"")</f>
        <v/>
      </c>
      <c r="B3531" s="11" t="str">
        <f>IF('Anterior-TXT'!A3552&lt;&gt;"",RIGHT(LEFT('Anterior-TXT'!A3552,51),34),"")</f>
        <v/>
      </c>
      <c r="C3531" s="12" t="str">
        <f>IF('Anterior-TXT'!A3552&lt;&gt;"",VALUE(RIGHT(LEFT('Anterior-TXT'!A3552,75),23)),"")</f>
        <v/>
      </c>
      <c r="D3531" s="11" t="str">
        <f>IF('Anterior-TXT'!A3552&lt;&gt;"",RIGHT(LEFT('Anterior-TXT'!A3552,77),1),"")</f>
        <v/>
      </c>
      <c r="E3531" s="13" t="str">
        <f>IF('Anterior-TXT'!A3552&lt;&gt;"",IF(MOD(VALUE(LEFT(A3531,1)),2)=1,IF(D3531="D",C3531,-C3531),IF(D3531="C",C3531,-C3531)),"")</f>
        <v/>
      </c>
    </row>
    <row r="3532" spans="1:5" x14ac:dyDescent="0.2">
      <c r="A3532" s="11" t="str">
        <f>IF('Anterior-TXT'!A3553&lt;&gt;"",LEFT('Anterior-TXT'!A3553,15),"")</f>
        <v/>
      </c>
      <c r="B3532" s="11" t="str">
        <f>IF('Anterior-TXT'!A3553&lt;&gt;"",RIGHT(LEFT('Anterior-TXT'!A3553,51),34),"")</f>
        <v/>
      </c>
      <c r="C3532" s="12" t="str">
        <f>IF('Anterior-TXT'!A3553&lt;&gt;"",VALUE(RIGHT(LEFT('Anterior-TXT'!A3553,75),23)),"")</f>
        <v/>
      </c>
      <c r="D3532" s="11" t="str">
        <f>IF('Anterior-TXT'!A3553&lt;&gt;"",RIGHT(LEFT('Anterior-TXT'!A3553,77),1),"")</f>
        <v/>
      </c>
      <c r="E3532" s="13" t="str">
        <f>IF('Anterior-TXT'!A3553&lt;&gt;"",IF(MOD(VALUE(LEFT(A3532,1)),2)=1,IF(D3532="D",C3532,-C3532),IF(D3532="C",C3532,-C3532)),"")</f>
        <v/>
      </c>
    </row>
    <row r="3533" spans="1:5" x14ac:dyDescent="0.2">
      <c r="A3533" s="11" t="str">
        <f>IF('Anterior-TXT'!A3554&lt;&gt;"",LEFT('Anterior-TXT'!A3554,15),"")</f>
        <v/>
      </c>
      <c r="B3533" s="11" t="str">
        <f>IF('Anterior-TXT'!A3554&lt;&gt;"",RIGHT(LEFT('Anterior-TXT'!A3554,51),34),"")</f>
        <v/>
      </c>
      <c r="C3533" s="12" t="str">
        <f>IF('Anterior-TXT'!A3554&lt;&gt;"",VALUE(RIGHT(LEFT('Anterior-TXT'!A3554,75),23)),"")</f>
        <v/>
      </c>
      <c r="D3533" s="11" t="str">
        <f>IF('Anterior-TXT'!A3554&lt;&gt;"",RIGHT(LEFT('Anterior-TXT'!A3554,77),1),"")</f>
        <v/>
      </c>
      <c r="E3533" s="13" t="str">
        <f>IF('Anterior-TXT'!A3554&lt;&gt;"",IF(MOD(VALUE(LEFT(A3533,1)),2)=1,IF(D3533="D",C3533,-C3533),IF(D3533="C",C3533,-C3533)),"")</f>
        <v/>
      </c>
    </row>
    <row r="3534" spans="1:5" x14ac:dyDescent="0.2">
      <c r="A3534" s="11" t="str">
        <f>IF('Anterior-TXT'!A3555&lt;&gt;"",LEFT('Anterior-TXT'!A3555,15),"")</f>
        <v/>
      </c>
      <c r="B3534" s="11" t="str">
        <f>IF('Anterior-TXT'!A3555&lt;&gt;"",RIGHT(LEFT('Anterior-TXT'!A3555,51),34),"")</f>
        <v/>
      </c>
      <c r="C3534" s="12" t="str">
        <f>IF('Anterior-TXT'!A3555&lt;&gt;"",VALUE(RIGHT(LEFT('Anterior-TXT'!A3555,75),23)),"")</f>
        <v/>
      </c>
      <c r="D3534" s="11" t="str">
        <f>IF('Anterior-TXT'!A3555&lt;&gt;"",RIGHT(LEFT('Anterior-TXT'!A3555,77),1),"")</f>
        <v/>
      </c>
      <c r="E3534" s="13" t="str">
        <f>IF('Anterior-TXT'!A3555&lt;&gt;"",IF(MOD(VALUE(LEFT(A3534,1)),2)=1,IF(D3534="D",C3534,-C3534),IF(D3534="C",C3534,-C3534)),"")</f>
        <v/>
      </c>
    </row>
    <row r="3535" spans="1:5" x14ac:dyDescent="0.2">
      <c r="A3535" s="11" t="str">
        <f>IF('Anterior-TXT'!A3556&lt;&gt;"",LEFT('Anterior-TXT'!A3556,15),"")</f>
        <v/>
      </c>
      <c r="B3535" s="11" t="str">
        <f>IF('Anterior-TXT'!A3556&lt;&gt;"",RIGHT(LEFT('Anterior-TXT'!A3556,51),34),"")</f>
        <v/>
      </c>
      <c r="C3535" s="12" t="str">
        <f>IF('Anterior-TXT'!A3556&lt;&gt;"",VALUE(RIGHT(LEFT('Anterior-TXT'!A3556,75),23)),"")</f>
        <v/>
      </c>
      <c r="D3535" s="11" t="str">
        <f>IF('Anterior-TXT'!A3556&lt;&gt;"",RIGHT(LEFT('Anterior-TXT'!A3556,77),1),"")</f>
        <v/>
      </c>
      <c r="E3535" s="13" t="str">
        <f>IF('Anterior-TXT'!A3556&lt;&gt;"",IF(MOD(VALUE(LEFT(A3535,1)),2)=1,IF(D3535="D",C3535,-C3535),IF(D3535="C",C3535,-C3535)),"")</f>
        <v/>
      </c>
    </row>
    <row r="3536" spans="1:5" x14ac:dyDescent="0.2">
      <c r="A3536" s="11" t="str">
        <f>IF('Anterior-TXT'!A3557&lt;&gt;"",LEFT('Anterior-TXT'!A3557,15),"")</f>
        <v/>
      </c>
      <c r="B3536" s="11" t="str">
        <f>IF('Anterior-TXT'!A3557&lt;&gt;"",RIGHT(LEFT('Anterior-TXT'!A3557,51),34),"")</f>
        <v/>
      </c>
      <c r="C3536" s="12" t="str">
        <f>IF('Anterior-TXT'!A3557&lt;&gt;"",VALUE(RIGHT(LEFT('Anterior-TXT'!A3557,75),23)),"")</f>
        <v/>
      </c>
      <c r="D3536" s="11" t="str">
        <f>IF('Anterior-TXT'!A3557&lt;&gt;"",RIGHT(LEFT('Anterior-TXT'!A3557,77),1),"")</f>
        <v/>
      </c>
      <c r="E3536" s="13" t="str">
        <f>IF('Anterior-TXT'!A3557&lt;&gt;"",IF(MOD(VALUE(LEFT(A3536,1)),2)=1,IF(D3536="D",C3536,-C3536),IF(D3536="C",C3536,-C3536)),"")</f>
        <v/>
      </c>
    </row>
    <row r="3537" spans="1:5" x14ac:dyDescent="0.2">
      <c r="A3537" s="11" t="str">
        <f>IF('Anterior-TXT'!A3558&lt;&gt;"",LEFT('Anterior-TXT'!A3558,15),"")</f>
        <v/>
      </c>
      <c r="B3537" s="11" t="str">
        <f>IF('Anterior-TXT'!A3558&lt;&gt;"",RIGHT(LEFT('Anterior-TXT'!A3558,51),34),"")</f>
        <v/>
      </c>
      <c r="C3537" s="12" t="str">
        <f>IF('Anterior-TXT'!A3558&lt;&gt;"",VALUE(RIGHT(LEFT('Anterior-TXT'!A3558,75),23)),"")</f>
        <v/>
      </c>
      <c r="D3537" s="11" t="str">
        <f>IF('Anterior-TXT'!A3558&lt;&gt;"",RIGHT(LEFT('Anterior-TXT'!A3558,77),1),"")</f>
        <v/>
      </c>
      <c r="E3537" s="13" t="str">
        <f>IF('Anterior-TXT'!A3558&lt;&gt;"",IF(MOD(VALUE(LEFT(A3537,1)),2)=1,IF(D3537="D",C3537,-C3537),IF(D3537="C",C3537,-C3537)),"")</f>
        <v/>
      </c>
    </row>
    <row r="3538" spans="1:5" x14ac:dyDescent="0.2">
      <c r="A3538" s="11" t="str">
        <f>IF('Anterior-TXT'!A3559&lt;&gt;"",LEFT('Anterior-TXT'!A3559,15),"")</f>
        <v/>
      </c>
      <c r="B3538" s="11" t="str">
        <f>IF('Anterior-TXT'!A3559&lt;&gt;"",RIGHT(LEFT('Anterior-TXT'!A3559,51),34),"")</f>
        <v/>
      </c>
      <c r="C3538" s="12" t="str">
        <f>IF('Anterior-TXT'!A3559&lt;&gt;"",VALUE(RIGHT(LEFT('Anterior-TXT'!A3559,75),23)),"")</f>
        <v/>
      </c>
      <c r="D3538" s="11" t="str">
        <f>IF('Anterior-TXT'!A3559&lt;&gt;"",RIGHT(LEFT('Anterior-TXT'!A3559,77),1),"")</f>
        <v/>
      </c>
      <c r="E3538" s="13" t="str">
        <f>IF('Anterior-TXT'!A3559&lt;&gt;"",IF(MOD(VALUE(LEFT(A3538,1)),2)=1,IF(D3538="D",C3538,-C3538),IF(D3538="C",C3538,-C3538)),"")</f>
        <v/>
      </c>
    </row>
    <row r="3539" spans="1:5" x14ac:dyDescent="0.2">
      <c r="A3539" s="11" t="str">
        <f>IF('Anterior-TXT'!A3560&lt;&gt;"",LEFT('Anterior-TXT'!A3560,15),"")</f>
        <v/>
      </c>
      <c r="B3539" s="11" t="str">
        <f>IF('Anterior-TXT'!A3560&lt;&gt;"",RIGHT(LEFT('Anterior-TXT'!A3560,51),34),"")</f>
        <v/>
      </c>
      <c r="C3539" s="12" t="str">
        <f>IF('Anterior-TXT'!A3560&lt;&gt;"",VALUE(RIGHT(LEFT('Anterior-TXT'!A3560,75),23)),"")</f>
        <v/>
      </c>
      <c r="D3539" s="11" t="str">
        <f>IF('Anterior-TXT'!A3560&lt;&gt;"",RIGHT(LEFT('Anterior-TXT'!A3560,77),1),"")</f>
        <v/>
      </c>
      <c r="E3539" s="13" t="str">
        <f>IF('Anterior-TXT'!A3560&lt;&gt;"",IF(MOD(VALUE(LEFT(A3539,1)),2)=1,IF(D3539="D",C3539,-C3539),IF(D3539="C",C3539,-C3539)),"")</f>
        <v/>
      </c>
    </row>
    <row r="3540" spans="1:5" x14ac:dyDescent="0.2">
      <c r="A3540" s="11" t="str">
        <f>IF('Anterior-TXT'!A3561&lt;&gt;"",LEFT('Anterior-TXT'!A3561,15),"")</f>
        <v/>
      </c>
      <c r="B3540" s="11" t="str">
        <f>IF('Anterior-TXT'!A3561&lt;&gt;"",RIGHT(LEFT('Anterior-TXT'!A3561,51),34),"")</f>
        <v/>
      </c>
      <c r="C3540" s="12" t="str">
        <f>IF('Anterior-TXT'!A3561&lt;&gt;"",VALUE(RIGHT(LEFT('Anterior-TXT'!A3561,75),23)),"")</f>
        <v/>
      </c>
      <c r="D3540" s="11" t="str">
        <f>IF('Anterior-TXT'!A3561&lt;&gt;"",RIGHT(LEFT('Anterior-TXT'!A3561,77),1),"")</f>
        <v/>
      </c>
      <c r="E3540" s="13" t="str">
        <f>IF('Anterior-TXT'!A3561&lt;&gt;"",IF(MOD(VALUE(LEFT(A3540,1)),2)=1,IF(D3540="D",C3540,-C3540),IF(D3540="C",C3540,-C3540)),"")</f>
        <v/>
      </c>
    </row>
    <row r="3541" spans="1:5" x14ac:dyDescent="0.2">
      <c r="A3541" s="11" t="str">
        <f>IF('Anterior-TXT'!A3562&lt;&gt;"",LEFT('Anterior-TXT'!A3562,15),"")</f>
        <v/>
      </c>
      <c r="B3541" s="11" t="str">
        <f>IF('Anterior-TXT'!A3562&lt;&gt;"",RIGHT(LEFT('Anterior-TXT'!A3562,51),34),"")</f>
        <v/>
      </c>
      <c r="C3541" s="12" t="str">
        <f>IF('Anterior-TXT'!A3562&lt;&gt;"",VALUE(RIGHT(LEFT('Anterior-TXT'!A3562,75),23)),"")</f>
        <v/>
      </c>
      <c r="D3541" s="11" t="str">
        <f>IF('Anterior-TXT'!A3562&lt;&gt;"",RIGHT(LEFT('Anterior-TXT'!A3562,77),1),"")</f>
        <v/>
      </c>
      <c r="E3541" s="13" t="str">
        <f>IF('Anterior-TXT'!A3562&lt;&gt;"",IF(MOD(VALUE(LEFT(A3541,1)),2)=1,IF(D3541="D",C3541,-C3541),IF(D3541="C",C3541,-C3541)),"")</f>
        <v/>
      </c>
    </row>
    <row r="3542" spans="1:5" x14ac:dyDescent="0.2">
      <c r="A3542" s="11" t="str">
        <f>IF('Anterior-TXT'!A3563&lt;&gt;"",LEFT('Anterior-TXT'!A3563,15),"")</f>
        <v/>
      </c>
      <c r="B3542" s="11" t="str">
        <f>IF('Anterior-TXT'!A3563&lt;&gt;"",RIGHT(LEFT('Anterior-TXT'!A3563,51),34),"")</f>
        <v/>
      </c>
      <c r="C3542" s="12" t="str">
        <f>IF('Anterior-TXT'!A3563&lt;&gt;"",VALUE(RIGHT(LEFT('Anterior-TXT'!A3563,75),23)),"")</f>
        <v/>
      </c>
      <c r="D3542" s="11" t="str">
        <f>IF('Anterior-TXT'!A3563&lt;&gt;"",RIGHT(LEFT('Anterior-TXT'!A3563,77),1),"")</f>
        <v/>
      </c>
      <c r="E3542" s="13" t="str">
        <f>IF('Anterior-TXT'!A3563&lt;&gt;"",IF(MOD(VALUE(LEFT(A3542,1)),2)=1,IF(D3542="D",C3542,-C3542),IF(D3542="C",C3542,-C3542)),"")</f>
        <v/>
      </c>
    </row>
    <row r="3543" spans="1:5" x14ac:dyDescent="0.2">
      <c r="A3543" s="11" t="str">
        <f>IF('Anterior-TXT'!A3564&lt;&gt;"",LEFT('Anterior-TXT'!A3564,15),"")</f>
        <v/>
      </c>
      <c r="B3543" s="11" t="str">
        <f>IF('Anterior-TXT'!A3564&lt;&gt;"",RIGHT(LEFT('Anterior-TXT'!A3564,51),34),"")</f>
        <v/>
      </c>
      <c r="C3543" s="12" t="str">
        <f>IF('Anterior-TXT'!A3564&lt;&gt;"",VALUE(RIGHT(LEFT('Anterior-TXT'!A3564,75),23)),"")</f>
        <v/>
      </c>
      <c r="D3543" s="11" t="str">
        <f>IF('Anterior-TXT'!A3564&lt;&gt;"",RIGHT(LEFT('Anterior-TXT'!A3564,77),1),"")</f>
        <v/>
      </c>
      <c r="E3543" s="13" t="str">
        <f>IF('Anterior-TXT'!A3564&lt;&gt;"",IF(MOD(VALUE(LEFT(A3543,1)),2)=1,IF(D3543="D",C3543,-C3543),IF(D3543="C",C3543,-C3543)),"")</f>
        <v/>
      </c>
    </row>
    <row r="3544" spans="1:5" x14ac:dyDescent="0.2">
      <c r="A3544" s="11" t="str">
        <f>IF('Anterior-TXT'!A3565&lt;&gt;"",LEFT('Anterior-TXT'!A3565,15),"")</f>
        <v/>
      </c>
      <c r="B3544" s="11" t="str">
        <f>IF('Anterior-TXT'!A3565&lt;&gt;"",RIGHT(LEFT('Anterior-TXT'!A3565,51),34),"")</f>
        <v/>
      </c>
      <c r="C3544" s="12" t="str">
        <f>IF('Anterior-TXT'!A3565&lt;&gt;"",VALUE(RIGHT(LEFT('Anterior-TXT'!A3565,75),23)),"")</f>
        <v/>
      </c>
      <c r="D3544" s="11" t="str">
        <f>IF('Anterior-TXT'!A3565&lt;&gt;"",RIGHT(LEFT('Anterior-TXT'!A3565,77),1),"")</f>
        <v/>
      </c>
      <c r="E3544" s="13" t="str">
        <f>IF('Anterior-TXT'!A3565&lt;&gt;"",IF(MOD(VALUE(LEFT(A3544,1)),2)=1,IF(D3544="D",C3544,-C3544),IF(D3544="C",C3544,-C3544)),"")</f>
        <v/>
      </c>
    </row>
    <row r="3545" spans="1:5" x14ac:dyDescent="0.2">
      <c r="A3545" s="11" t="str">
        <f>IF('Anterior-TXT'!A3566&lt;&gt;"",LEFT('Anterior-TXT'!A3566,15),"")</f>
        <v/>
      </c>
      <c r="B3545" s="11" t="str">
        <f>IF('Anterior-TXT'!A3566&lt;&gt;"",RIGHT(LEFT('Anterior-TXT'!A3566,51),34),"")</f>
        <v/>
      </c>
      <c r="C3545" s="12" t="str">
        <f>IF('Anterior-TXT'!A3566&lt;&gt;"",VALUE(RIGHT(LEFT('Anterior-TXT'!A3566,75),23)),"")</f>
        <v/>
      </c>
      <c r="D3545" s="11" t="str">
        <f>IF('Anterior-TXT'!A3566&lt;&gt;"",RIGHT(LEFT('Anterior-TXT'!A3566,77),1),"")</f>
        <v/>
      </c>
      <c r="E3545" s="13" t="str">
        <f>IF('Anterior-TXT'!A3566&lt;&gt;"",IF(MOD(VALUE(LEFT(A3545,1)),2)=1,IF(D3545="D",C3545,-C3545),IF(D3545="C",C3545,-C3545)),"")</f>
        <v/>
      </c>
    </row>
    <row r="3546" spans="1:5" x14ac:dyDescent="0.2">
      <c r="A3546" s="11" t="str">
        <f>IF('Anterior-TXT'!A3567&lt;&gt;"",LEFT('Anterior-TXT'!A3567,15),"")</f>
        <v/>
      </c>
      <c r="B3546" s="11" t="str">
        <f>IF('Anterior-TXT'!A3567&lt;&gt;"",RIGHT(LEFT('Anterior-TXT'!A3567,51),34),"")</f>
        <v/>
      </c>
      <c r="C3546" s="12" t="str">
        <f>IF('Anterior-TXT'!A3567&lt;&gt;"",VALUE(RIGHT(LEFT('Anterior-TXT'!A3567,75),23)),"")</f>
        <v/>
      </c>
      <c r="D3546" s="11" t="str">
        <f>IF('Anterior-TXT'!A3567&lt;&gt;"",RIGHT(LEFT('Anterior-TXT'!A3567,77),1),"")</f>
        <v/>
      </c>
      <c r="E3546" s="13" t="str">
        <f>IF('Anterior-TXT'!A3567&lt;&gt;"",IF(MOD(VALUE(LEFT(A3546,1)),2)=1,IF(D3546="D",C3546,-C3546),IF(D3546="C",C3546,-C3546)),"")</f>
        <v/>
      </c>
    </row>
    <row r="3547" spans="1:5" x14ac:dyDescent="0.2">
      <c r="A3547" s="11" t="str">
        <f>IF('Anterior-TXT'!A3568&lt;&gt;"",LEFT('Anterior-TXT'!A3568,15),"")</f>
        <v/>
      </c>
      <c r="B3547" s="11" t="str">
        <f>IF('Anterior-TXT'!A3568&lt;&gt;"",RIGHT(LEFT('Anterior-TXT'!A3568,51),34),"")</f>
        <v/>
      </c>
      <c r="C3547" s="12" t="str">
        <f>IF('Anterior-TXT'!A3568&lt;&gt;"",VALUE(RIGHT(LEFT('Anterior-TXT'!A3568,75),23)),"")</f>
        <v/>
      </c>
      <c r="D3547" s="11" t="str">
        <f>IF('Anterior-TXT'!A3568&lt;&gt;"",RIGHT(LEFT('Anterior-TXT'!A3568,77),1),"")</f>
        <v/>
      </c>
      <c r="E3547" s="13" t="str">
        <f>IF('Anterior-TXT'!A3568&lt;&gt;"",IF(MOD(VALUE(LEFT(A3547,1)),2)=1,IF(D3547="D",C3547,-C3547),IF(D3547="C",C3547,-C3547)),"")</f>
        <v/>
      </c>
    </row>
    <row r="3548" spans="1:5" x14ac:dyDescent="0.2">
      <c r="A3548" s="11" t="str">
        <f>IF('Anterior-TXT'!A3569&lt;&gt;"",LEFT('Anterior-TXT'!A3569,15),"")</f>
        <v/>
      </c>
      <c r="B3548" s="11" t="str">
        <f>IF('Anterior-TXT'!A3569&lt;&gt;"",RIGHT(LEFT('Anterior-TXT'!A3569,51),34),"")</f>
        <v/>
      </c>
      <c r="C3548" s="12" t="str">
        <f>IF('Anterior-TXT'!A3569&lt;&gt;"",VALUE(RIGHT(LEFT('Anterior-TXT'!A3569,75),23)),"")</f>
        <v/>
      </c>
      <c r="D3548" s="11" t="str">
        <f>IF('Anterior-TXT'!A3569&lt;&gt;"",RIGHT(LEFT('Anterior-TXT'!A3569,77),1),"")</f>
        <v/>
      </c>
      <c r="E3548" s="13" t="str">
        <f>IF('Anterior-TXT'!A3569&lt;&gt;"",IF(MOD(VALUE(LEFT(A3548,1)),2)=1,IF(D3548="D",C3548,-C3548),IF(D3548="C",C3548,-C3548)),"")</f>
        <v/>
      </c>
    </row>
    <row r="3549" spans="1:5" x14ac:dyDescent="0.2">
      <c r="A3549" s="11" t="str">
        <f>IF('Anterior-TXT'!A3570&lt;&gt;"",LEFT('Anterior-TXT'!A3570,15),"")</f>
        <v/>
      </c>
      <c r="B3549" s="11" t="str">
        <f>IF('Anterior-TXT'!A3570&lt;&gt;"",RIGHT(LEFT('Anterior-TXT'!A3570,51),34),"")</f>
        <v/>
      </c>
      <c r="C3549" s="12" t="str">
        <f>IF('Anterior-TXT'!A3570&lt;&gt;"",VALUE(RIGHT(LEFT('Anterior-TXT'!A3570,75),23)),"")</f>
        <v/>
      </c>
      <c r="D3549" s="11" t="str">
        <f>IF('Anterior-TXT'!A3570&lt;&gt;"",RIGHT(LEFT('Anterior-TXT'!A3570,77),1),"")</f>
        <v/>
      </c>
      <c r="E3549" s="13" t="str">
        <f>IF('Anterior-TXT'!A3570&lt;&gt;"",IF(MOD(VALUE(LEFT(A3549,1)),2)=1,IF(D3549="D",C3549,-C3549),IF(D3549="C",C3549,-C3549)),"")</f>
        <v/>
      </c>
    </row>
    <row r="3550" spans="1:5" x14ac:dyDescent="0.2">
      <c r="A3550" s="11" t="str">
        <f>IF('Anterior-TXT'!A3571&lt;&gt;"",LEFT('Anterior-TXT'!A3571,15),"")</f>
        <v/>
      </c>
      <c r="B3550" s="11" t="str">
        <f>IF('Anterior-TXT'!A3571&lt;&gt;"",RIGHT(LEFT('Anterior-TXT'!A3571,51),34),"")</f>
        <v/>
      </c>
      <c r="C3550" s="12" t="str">
        <f>IF('Anterior-TXT'!A3571&lt;&gt;"",VALUE(RIGHT(LEFT('Anterior-TXT'!A3571,75),23)),"")</f>
        <v/>
      </c>
      <c r="D3550" s="11" t="str">
        <f>IF('Anterior-TXT'!A3571&lt;&gt;"",RIGHT(LEFT('Anterior-TXT'!A3571,77),1),"")</f>
        <v/>
      </c>
      <c r="E3550" s="13" t="str">
        <f>IF('Anterior-TXT'!A3571&lt;&gt;"",IF(MOD(VALUE(LEFT(A3550,1)),2)=1,IF(D3550="D",C3550,-C3550),IF(D3550="C",C3550,-C3550)),"")</f>
        <v/>
      </c>
    </row>
    <row r="3551" spans="1:5" x14ac:dyDescent="0.2">
      <c r="A3551" s="11" t="str">
        <f>IF('Anterior-TXT'!A3572&lt;&gt;"",LEFT('Anterior-TXT'!A3572,15),"")</f>
        <v/>
      </c>
      <c r="B3551" s="11" t="str">
        <f>IF('Anterior-TXT'!A3572&lt;&gt;"",RIGHT(LEFT('Anterior-TXT'!A3572,51),34),"")</f>
        <v/>
      </c>
      <c r="C3551" s="12" t="str">
        <f>IF('Anterior-TXT'!A3572&lt;&gt;"",VALUE(RIGHT(LEFT('Anterior-TXT'!A3572,75),23)),"")</f>
        <v/>
      </c>
      <c r="D3551" s="11" t="str">
        <f>IF('Anterior-TXT'!A3572&lt;&gt;"",RIGHT(LEFT('Anterior-TXT'!A3572,77),1),"")</f>
        <v/>
      </c>
      <c r="E3551" s="13" t="str">
        <f>IF('Anterior-TXT'!A3572&lt;&gt;"",IF(MOD(VALUE(LEFT(A3551,1)),2)=1,IF(D3551="D",C3551,-C3551),IF(D3551="C",C3551,-C3551)),"")</f>
        <v/>
      </c>
    </row>
    <row r="3552" spans="1:5" x14ac:dyDescent="0.2">
      <c r="A3552" s="11" t="str">
        <f>IF('Anterior-TXT'!A3573&lt;&gt;"",LEFT('Anterior-TXT'!A3573,15),"")</f>
        <v/>
      </c>
      <c r="B3552" s="11" t="str">
        <f>IF('Anterior-TXT'!A3573&lt;&gt;"",RIGHT(LEFT('Anterior-TXT'!A3573,51),34),"")</f>
        <v/>
      </c>
      <c r="C3552" s="12" t="str">
        <f>IF('Anterior-TXT'!A3573&lt;&gt;"",VALUE(RIGHT(LEFT('Anterior-TXT'!A3573,75),23)),"")</f>
        <v/>
      </c>
      <c r="D3552" s="11" t="str">
        <f>IF('Anterior-TXT'!A3573&lt;&gt;"",RIGHT(LEFT('Anterior-TXT'!A3573,77),1),"")</f>
        <v/>
      </c>
      <c r="E3552" s="13" t="str">
        <f>IF('Anterior-TXT'!A3573&lt;&gt;"",IF(MOD(VALUE(LEFT(A3552,1)),2)=1,IF(D3552="D",C3552,-C3552),IF(D3552="C",C3552,-C3552)),"")</f>
        <v/>
      </c>
    </row>
    <row r="3553" spans="1:5" x14ac:dyDescent="0.2">
      <c r="A3553" s="11" t="str">
        <f>IF('Anterior-TXT'!A3574&lt;&gt;"",LEFT('Anterior-TXT'!A3574,15),"")</f>
        <v/>
      </c>
      <c r="B3553" s="11" t="str">
        <f>IF('Anterior-TXT'!A3574&lt;&gt;"",RIGHT(LEFT('Anterior-TXT'!A3574,51),34),"")</f>
        <v/>
      </c>
      <c r="C3553" s="12" t="str">
        <f>IF('Anterior-TXT'!A3574&lt;&gt;"",VALUE(RIGHT(LEFT('Anterior-TXT'!A3574,75),23)),"")</f>
        <v/>
      </c>
      <c r="D3553" s="11" t="str">
        <f>IF('Anterior-TXT'!A3574&lt;&gt;"",RIGHT(LEFT('Anterior-TXT'!A3574,77),1),"")</f>
        <v/>
      </c>
      <c r="E3553" s="13" t="str">
        <f>IF('Anterior-TXT'!A3574&lt;&gt;"",IF(MOD(VALUE(LEFT(A3553,1)),2)=1,IF(D3553="D",C3553,-C3553),IF(D3553="C",C3553,-C3553)),"")</f>
        <v/>
      </c>
    </row>
    <row r="3554" spans="1:5" x14ac:dyDescent="0.2">
      <c r="A3554" s="11" t="str">
        <f>IF('Anterior-TXT'!A3575&lt;&gt;"",LEFT('Anterior-TXT'!A3575,15),"")</f>
        <v/>
      </c>
      <c r="B3554" s="11" t="str">
        <f>IF('Anterior-TXT'!A3575&lt;&gt;"",RIGHT(LEFT('Anterior-TXT'!A3575,51),34),"")</f>
        <v/>
      </c>
      <c r="C3554" s="12" t="str">
        <f>IF('Anterior-TXT'!A3575&lt;&gt;"",VALUE(RIGHT(LEFT('Anterior-TXT'!A3575,75),23)),"")</f>
        <v/>
      </c>
      <c r="D3554" s="11" t="str">
        <f>IF('Anterior-TXT'!A3575&lt;&gt;"",RIGHT(LEFT('Anterior-TXT'!A3575,77),1),"")</f>
        <v/>
      </c>
      <c r="E3554" s="13" t="str">
        <f>IF('Anterior-TXT'!A3575&lt;&gt;"",IF(MOD(VALUE(LEFT(A3554,1)),2)=1,IF(D3554="D",C3554,-C3554),IF(D3554="C",C3554,-C3554)),"")</f>
        <v/>
      </c>
    </row>
    <row r="3555" spans="1:5" x14ac:dyDescent="0.2">
      <c r="A3555" s="11" t="str">
        <f>IF('Anterior-TXT'!A3576&lt;&gt;"",LEFT('Anterior-TXT'!A3576,15),"")</f>
        <v/>
      </c>
      <c r="B3555" s="11" t="str">
        <f>IF('Anterior-TXT'!A3576&lt;&gt;"",RIGHT(LEFT('Anterior-TXT'!A3576,51),34),"")</f>
        <v/>
      </c>
      <c r="C3555" s="12" t="str">
        <f>IF('Anterior-TXT'!A3576&lt;&gt;"",VALUE(RIGHT(LEFT('Anterior-TXT'!A3576,75),23)),"")</f>
        <v/>
      </c>
      <c r="D3555" s="11" t="str">
        <f>IF('Anterior-TXT'!A3576&lt;&gt;"",RIGHT(LEFT('Anterior-TXT'!A3576,77),1),"")</f>
        <v/>
      </c>
      <c r="E3555" s="13" t="str">
        <f>IF('Anterior-TXT'!A3576&lt;&gt;"",IF(MOD(VALUE(LEFT(A3555,1)),2)=1,IF(D3555="D",C3555,-C3555),IF(D3555="C",C3555,-C3555)),"")</f>
        <v/>
      </c>
    </row>
    <row r="3556" spans="1:5" x14ac:dyDescent="0.2">
      <c r="A3556" s="11" t="str">
        <f>IF('Anterior-TXT'!A3577&lt;&gt;"",LEFT('Anterior-TXT'!A3577,15),"")</f>
        <v/>
      </c>
      <c r="B3556" s="11" t="str">
        <f>IF('Anterior-TXT'!A3577&lt;&gt;"",RIGHT(LEFT('Anterior-TXT'!A3577,51),34),"")</f>
        <v/>
      </c>
      <c r="C3556" s="12" t="str">
        <f>IF('Anterior-TXT'!A3577&lt;&gt;"",VALUE(RIGHT(LEFT('Anterior-TXT'!A3577,75),23)),"")</f>
        <v/>
      </c>
      <c r="D3556" s="11" t="str">
        <f>IF('Anterior-TXT'!A3577&lt;&gt;"",RIGHT(LEFT('Anterior-TXT'!A3577,77),1),"")</f>
        <v/>
      </c>
      <c r="E3556" s="13" t="str">
        <f>IF('Anterior-TXT'!A3577&lt;&gt;"",IF(MOD(VALUE(LEFT(A3556,1)),2)=1,IF(D3556="D",C3556,-C3556),IF(D3556="C",C3556,-C3556)),"")</f>
        <v/>
      </c>
    </row>
    <row r="3557" spans="1:5" x14ac:dyDescent="0.2">
      <c r="A3557" s="11" t="str">
        <f>IF('Anterior-TXT'!A3578&lt;&gt;"",LEFT('Anterior-TXT'!A3578,15),"")</f>
        <v/>
      </c>
      <c r="B3557" s="11" t="str">
        <f>IF('Anterior-TXT'!A3578&lt;&gt;"",RIGHT(LEFT('Anterior-TXT'!A3578,51),34),"")</f>
        <v/>
      </c>
      <c r="C3557" s="12" t="str">
        <f>IF('Anterior-TXT'!A3578&lt;&gt;"",VALUE(RIGHT(LEFT('Anterior-TXT'!A3578,75),23)),"")</f>
        <v/>
      </c>
      <c r="D3557" s="11" t="str">
        <f>IF('Anterior-TXT'!A3578&lt;&gt;"",RIGHT(LEFT('Anterior-TXT'!A3578,77),1),"")</f>
        <v/>
      </c>
      <c r="E3557" s="13" t="str">
        <f>IF('Anterior-TXT'!A3578&lt;&gt;"",IF(MOD(VALUE(LEFT(A3557,1)),2)=1,IF(D3557="D",C3557,-C3557),IF(D3557="C",C3557,-C3557)),"")</f>
        <v/>
      </c>
    </row>
    <row r="3558" spans="1:5" x14ac:dyDescent="0.2">
      <c r="A3558" s="11" t="str">
        <f>IF('Anterior-TXT'!A3579&lt;&gt;"",LEFT('Anterior-TXT'!A3579,15),"")</f>
        <v/>
      </c>
      <c r="B3558" s="11" t="str">
        <f>IF('Anterior-TXT'!A3579&lt;&gt;"",RIGHT(LEFT('Anterior-TXT'!A3579,51),34),"")</f>
        <v/>
      </c>
      <c r="C3558" s="12" t="str">
        <f>IF('Anterior-TXT'!A3579&lt;&gt;"",VALUE(RIGHT(LEFT('Anterior-TXT'!A3579,75),23)),"")</f>
        <v/>
      </c>
      <c r="D3558" s="11" t="str">
        <f>IF('Anterior-TXT'!A3579&lt;&gt;"",RIGHT(LEFT('Anterior-TXT'!A3579,77),1),"")</f>
        <v/>
      </c>
      <c r="E3558" s="13" t="str">
        <f>IF('Anterior-TXT'!A3579&lt;&gt;"",IF(MOD(VALUE(LEFT(A3558,1)),2)=1,IF(D3558="D",C3558,-C3558),IF(D3558="C",C3558,-C3558)),"")</f>
        <v/>
      </c>
    </row>
    <row r="3559" spans="1:5" x14ac:dyDescent="0.2">
      <c r="A3559" s="11" t="str">
        <f>IF('Anterior-TXT'!A3580&lt;&gt;"",LEFT('Anterior-TXT'!A3580,15),"")</f>
        <v/>
      </c>
      <c r="B3559" s="11" t="str">
        <f>IF('Anterior-TXT'!A3580&lt;&gt;"",RIGHT(LEFT('Anterior-TXT'!A3580,51),34),"")</f>
        <v/>
      </c>
      <c r="C3559" s="12" t="str">
        <f>IF('Anterior-TXT'!A3580&lt;&gt;"",VALUE(RIGHT(LEFT('Anterior-TXT'!A3580,75),23)),"")</f>
        <v/>
      </c>
      <c r="D3559" s="11" t="str">
        <f>IF('Anterior-TXT'!A3580&lt;&gt;"",RIGHT(LEFT('Anterior-TXT'!A3580,77),1),"")</f>
        <v/>
      </c>
      <c r="E3559" s="13" t="str">
        <f>IF('Anterior-TXT'!A3580&lt;&gt;"",IF(MOD(VALUE(LEFT(A3559,1)),2)=1,IF(D3559="D",C3559,-C3559),IF(D3559="C",C3559,-C3559)),"")</f>
        <v/>
      </c>
    </row>
    <row r="3560" spans="1:5" x14ac:dyDescent="0.2">
      <c r="A3560" s="11" t="str">
        <f>IF('Anterior-TXT'!A3581&lt;&gt;"",LEFT('Anterior-TXT'!A3581,15),"")</f>
        <v/>
      </c>
      <c r="B3560" s="11" t="str">
        <f>IF('Anterior-TXT'!A3581&lt;&gt;"",RIGHT(LEFT('Anterior-TXT'!A3581,51),34),"")</f>
        <v/>
      </c>
      <c r="C3560" s="12" t="str">
        <f>IF('Anterior-TXT'!A3581&lt;&gt;"",VALUE(RIGHT(LEFT('Anterior-TXT'!A3581,75),23)),"")</f>
        <v/>
      </c>
      <c r="D3560" s="11" t="str">
        <f>IF('Anterior-TXT'!A3581&lt;&gt;"",RIGHT(LEFT('Anterior-TXT'!A3581,77),1),"")</f>
        <v/>
      </c>
      <c r="E3560" s="13" t="str">
        <f>IF('Anterior-TXT'!A3581&lt;&gt;"",IF(MOD(VALUE(LEFT(A3560,1)),2)=1,IF(D3560="D",C3560,-C3560),IF(D3560="C",C3560,-C3560)),"")</f>
        <v/>
      </c>
    </row>
    <row r="3561" spans="1:5" x14ac:dyDescent="0.2">
      <c r="A3561" s="11" t="str">
        <f>IF('Anterior-TXT'!A3582&lt;&gt;"",LEFT('Anterior-TXT'!A3582,15),"")</f>
        <v/>
      </c>
      <c r="B3561" s="11" t="str">
        <f>IF('Anterior-TXT'!A3582&lt;&gt;"",RIGHT(LEFT('Anterior-TXT'!A3582,51),34),"")</f>
        <v/>
      </c>
      <c r="C3561" s="12" t="str">
        <f>IF('Anterior-TXT'!A3582&lt;&gt;"",VALUE(RIGHT(LEFT('Anterior-TXT'!A3582,75),23)),"")</f>
        <v/>
      </c>
      <c r="D3561" s="11" t="str">
        <f>IF('Anterior-TXT'!A3582&lt;&gt;"",RIGHT(LEFT('Anterior-TXT'!A3582,77),1),"")</f>
        <v/>
      </c>
      <c r="E3561" s="13" t="str">
        <f>IF('Anterior-TXT'!A3582&lt;&gt;"",IF(MOD(VALUE(LEFT(A3561,1)),2)=1,IF(D3561="D",C3561,-C3561),IF(D3561="C",C3561,-C3561)),"")</f>
        <v/>
      </c>
    </row>
    <row r="3562" spans="1:5" x14ac:dyDescent="0.2">
      <c r="A3562" s="11" t="str">
        <f>IF('Anterior-TXT'!A3583&lt;&gt;"",LEFT('Anterior-TXT'!A3583,15),"")</f>
        <v/>
      </c>
      <c r="B3562" s="11" t="str">
        <f>IF('Anterior-TXT'!A3583&lt;&gt;"",RIGHT(LEFT('Anterior-TXT'!A3583,51),34),"")</f>
        <v/>
      </c>
      <c r="C3562" s="12" t="str">
        <f>IF('Anterior-TXT'!A3583&lt;&gt;"",VALUE(RIGHT(LEFT('Anterior-TXT'!A3583,75),23)),"")</f>
        <v/>
      </c>
      <c r="D3562" s="11" t="str">
        <f>IF('Anterior-TXT'!A3583&lt;&gt;"",RIGHT(LEFT('Anterior-TXT'!A3583,77),1),"")</f>
        <v/>
      </c>
      <c r="E3562" s="13" t="str">
        <f>IF('Anterior-TXT'!A3583&lt;&gt;"",IF(MOD(VALUE(LEFT(A3562,1)),2)=1,IF(D3562="D",C3562,-C3562),IF(D3562="C",C3562,-C3562)),"")</f>
        <v/>
      </c>
    </row>
    <row r="3563" spans="1:5" x14ac:dyDescent="0.2">
      <c r="A3563" s="11" t="str">
        <f>IF('Anterior-TXT'!A3584&lt;&gt;"",LEFT('Anterior-TXT'!A3584,15),"")</f>
        <v/>
      </c>
      <c r="B3563" s="11" t="str">
        <f>IF('Anterior-TXT'!A3584&lt;&gt;"",RIGHT(LEFT('Anterior-TXT'!A3584,51),34),"")</f>
        <v/>
      </c>
      <c r="C3563" s="12" t="str">
        <f>IF('Anterior-TXT'!A3584&lt;&gt;"",VALUE(RIGHT(LEFT('Anterior-TXT'!A3584,75),23)),"")</f>
        <v/>
      </c>
      <c r="D3563" s="11" t="str">
        <f>IF('Anterior-TXT'!A3584&lt;&gt;"",RIGHT(LEFT('Anterior-TXT'!A3584,77),1),"")</f>
        <v/>
      </c>
      <c r="E3563" s="13" t="str">
        <f>IF('Anterior-TXT'!A3584&lt;&gt;"",IF(MOD(VALUE(LEFT(A3563,1)),2)=1,IF(D3563="D",C3563,-C3563),IF(D3563="C",C3563,-C3563)),"")</f>
        <v/>
      </c>
    </row>
    <row r="3564" spans="1:5" x14ac:dyDescent="0.2">
      <c r="A3564" s="11" t="str">
        <f>IF('Anterior-TXT'!A3585&lt;&gt;"",LEFT('Anterior-TXT'!A3585,15),"")</f>
        <v/>
      </c>
      <c r="B3564" s="11" t="str">
        <f>IF('Anterior-TXT'!A3585&lt;&gt;"",RIGHT(LEFT('Anterior-TXT'!A3585,51),34),"")</f>
        <v/>
      </c>
      <c r="C3564" s="12" t="str">
        <f>IF('Anterior-TXT'!A3585&lt;&gt;"",VALUE(RIGHT(LEFT('Anterior-TXT'!A3585,75),23)),"")</f>
        <v/>
      </c>
      <c r="D3564" s="11" t="str">
        <f>IF('Anterior-TXT'!A3585&lt;&gt;"",RIGHT(LEFT('Anterior-TXT'!A3585,77),1),"")</f>
        <v/>
      </c>
      <c r="E3564" s="13" t="str">
        <f>IF('Anterior-TXT'!A3585&lt;&gt;"",IF(MOD(VALUE(LEFT(A3564,1)),2)=1,IF(D3564="D",C3564,-C3564),IF(D3564="C",C3564,-C3564)),"")</f>
        <v/>
      </c>
    </row>
    <row r="3565" spans="1:5" x14ac:dyDescent="0.2">
      <c r="A3565" s="11" t="str">
        <f>IF('Anterior-TXT'!A3586&lt;&gt;"",LEFT('Anterior-TXT'!A3586,15),"")</f>
        <v/>
      </c>
      <c r="B3565" s="11" t="str">
        <f>IF('Anterior-TXT'!A3586&lt;&gt;"",RIGHT(LEFT('Anterior-TXT'!A3586,51),34),"")</f>
        <v/>
      </c>
      <c r="C3565" s="12" t="str">
        <f>IF('Anterior-TXT'!A3586&lt;&gt;"",VALUE(RIGHT(LEFT('Anterior-TXT'!A3586,75),23)),"")</f>
        <v/>
      </c>
      <c r="D3565" s="11" t="str">
        <f>IF('Anterior-TXT'!A3586&lt;&gt;"",RIGHT(LEFT('Anterior-TXT'!A3586,77),1),"")</f>
        <v/>
      </c>
      <c r="E3565" s="13" t="str">
        <f>IF('Anterior-TXT'!A3586&lt;&gt;"",IF(MOD(VALUE(LEFT(A3565,1)),2)=1,IF(D3565="D",C3565,-C3565),IF(D3565="C",C3565,-C3565)),"")</f>
        <v/>
      </c>
    </row>
    <row r="3566" spans="1:5" x14ac:dyDescent="0.2">
      <c r="A3566" s="11" t="str">
        <f>IF('Anterior-TXT'!A3587&lt;&gt;"",LEFT('Anterior-TXT'!A3587,15),"")</f>
        <v/>
      </c>
      <c r="B3566" s="11" t="str">
        <f>IF('Anterior-TXT'!A3587&lt;&gt;"",RIGHT(LEFT('Anterior-TXT'!A3587,51),34),"")</f>
        <v/>
      </c>
      <c r="C3566" s="12" t="str">
        <f>IF('Anterior-TXT'!A3587&lt;&gt;"",VALUE(RIGHT(LEFT('Anterior-TXT'!A3587,75),23)),"")</f>
        <v/>
      </c>
      <c r="D3566" s="11" t="str">
        <f>IF('Anterior-TXT'!A3587&lt;&gt;"",RIGHT(LEFT('Anterior-TXT'!A3587,77),1),"")</f>
        <v/>
      </c>
      <c r="E3566" s="13" t="str">
        <f>IF('Anterior-TXT'!A3587&lt;&gt;"",IF(MOD(VALUE(LEFT(A3566,1)),2)=1,IF(D3566="D",C3566,-C3566),IF(D3566="C",C3566,-C3566)),"")</f>
        <v/>
      </c>
    </row>
    <row r="3567" spans="1:5" x14ac:dyDescent="0.2">
      <c r="A3567" s="11" t="str">
        <f>IF('Anterior-TXT'!A3588&lt;&gt;"",LEFT('Anterior-TXT'!A3588,15),"")</f>
        <v/>
      </c>
      <c r="B3567" s="11" t="str">
        <f>IF('Anterior-TXT'!A3588&lt;&gt;"",RIGHT(LEFT('Anterior-TXT'!A3588,51),34),"")</f>
        <v/>
      </c>
      <c r="C3567" s="12" t="str">
        <f>IF('Anterior-TXT'!A3588&lt;&gt;"",VALUE(RIGHT(LEFT('Anterior-TXT'!A3588,75),23)),"")</f>
        <v/>
      </c>
      <c r="D3567" s="11" t="str">
        <f>IF('Anterior-TXT'!A3588&lt;&gt;"",RIGHT(LEFT('Anterior-TXT'!A3588,77),1),"")</f>
        <v/>
      </c>
      <c r="E3567" s="13" t="str">
        <f>IF('Anterior-TXT'!A3588&lt;&gt;"",IF(MOD(VALUE(LEFT(A3567,1)),2)=1,IF(D3567="D",C3567,-C3567),IF(D3567="C",C3567,-C3567)),"")</f>
        <v/>
      </c>
    </row>
    <row r="3568" spans="1:5" x14ac:dyDescent="0.2">
      <c r="A3568" s="11" t="str">
        <f>IF('Anterior-TXT'!A3589&lt;&gt;"",LEFT('Anterior-TXT'!A3589,15),"")</f>
        <v/>
      </c>
      <c r="B3568" s="11" t="str">
        <f>IF('Anterior-TXT'!A3589&lt;&gt;"",RIGHT(LEFT('Anterior-TXT'!A3589,51),34),"")</f>
        <v/>
      </c>
      <c r="C3568" s="12" t="str">
        <f>IF('Anterior-TXT'!A3589&lt;&gt;"",VALUE(RIGHT(LEFT('Anterior-TXT'!A3589,75),23)),"")</f>
        <v/>
      </c>
      <c r="D3568" s="11" t="str">
        <f>IF('Anterior-TXT'!A3589&lt;&gt;"",RIGHT(LEFT('Anterior-TXT'!A3589,77),1),"")</f>
        <v/>
      </c>
      <c r="E3568" s="13" t="str">
        <f>IF('Anterior-TXT'!A3589&lt;&gt;"",IF(MOD(VALUE(LEFT(A3568,1)),2)=1,IF(D3568="D",C3568,-C3568),IF(D3568="C",C3568,-C3568)),"")</f>
        <v/>
      </c>
    </row>
    <row r="3569" spans="1:5" x14ac:dyDescent="0.2">
      <c r="A3569" s="11" t="str">
        <f>IF('Anterior-TXT'!A3590&lt;&gt;"",LEFT('Anterior-TXT'!A3590,15),"")</f>
        <v/>
      </c>
      <c r="B3569" s="11" t="str">
        <f>IF('Anterior-TXT'!A3590&lt;&gt;"",RIGHT(LEFT('Anterior-TXT'!A3590,51),34),"")</f>
        <v/>
      </c>
      <c r="C3569" s="12" t="str">
        <f>IF('Anterior-TXT'!A3590&lt;&gt;"",VALUE(RIGHT(LEFT('Anterior-TXT'!A3590,75),23)),"")</f>
        <v/>
      </c>
      <c r="D3569" s="11" t="str">
        <f>IF('Anterior-TXT'!A3590&lt;&gt;"",RIGHT(LEFT('Anterior-TXT'!A3590,77),1),"")</f>
        <v/>
      </c>
      <c r="E3569" s="13" t="str">
        <f>IF('Anterior-TXT'!A3590&lt;&gt;"",IF(MOD(VALUE(LEFT(A3569,1)),2)=1,IF(D3569="D",C3569,-C3569),IF(D3569="C",C3569,-C3569)),"")</f>
        <v/>
      </c>
    </row>
    <row r="3570" spans="1:5" x14ac:dyDescent="0.2">
      <c r="A3570" s="11" t="str">
        <f>IF('Anterior-TXT'!A3591&lt;&gt;"",LEFT('Anterior-TXT'!A3591,15),"")</f>
        <v/>
      </c>
      <c r="B3570" s="11" t="str">
        <f>IF('Anterior-TXT'!A3591&lt;&gt;"",RIGHT(LEFT('Anterior-TXT'!A3591,51),34),"")</f>
        <v/>
      </c>
      <c r="C3570" s="12" t="str">
        <f>IF('Anterior-TXT'!A3591&lt;&gt;"",VALUE(RIGHT(LEFT('Anterior-TXT'!A3591,75),23)),"")</f>
        <v/>
      </c>
      <c r="D3570" s="11" t="str">
        <f>IF('Anterior-TXT'!A3591&lt;&gt;"",RIGHT(LEFT('Anterior-TXT'!A3591,77),1),"")</f>
        <v/>
      </c>
      <c r="E3570" s="13" t="str">
        <f>IF('Anterior-TXT'!A3591&lt;&gt;"",IF(MOD(VALUE(LEFT(A3570,1)),2)=1,IF(D3570="D",C3570,-C3570),IF(D3570="C",C3570,-C3570)),"")</f>
        <v/>
      </c>
    </row>
    <row r="3571" spans="1:5" x14ac:dyDescent="0.2">
      <c r="A3571" s="11" t="str">
        <f>IF('Anterior-TXT'!A3592&lt;&gt;"",LEFT('Anterior-TXT'!A3592,15),"")</f>
        <v/>
      </c>
      <c r="B3571" s="11" t="str">
        <f>IF('Anterior-TXT'!A3592&lt;&gt;"",RIGHT(LEFT('Anterior-TXT'!A3592,51),34),"")</f>
        <v/>
      </c>
      <c r="C3571" s="12" t="str">
        <f>IF('Anterior-TXT'!A3592&lt;&gt;"",VALUE(RIGHT(LEFT('Anterior-TXT'!A3592,75),23)),"")</f>
        <v/>
      </c>
      <c r="D3571" s="11" t="str">
        <f>IF('Anterior-TXT'!A3592&lt;&gt;"",RIGHT(LEFT('Anterior-TXT'!A3592,77),1),"")</f>
        <v/>
      </c>
      <c r="E3571" s="13" t="str">
        <f>IF('Anterior-TXT'!A3592&lt;&gt;"",IF(MOD(VALUE(LEFT(A3571,1)),2)=1,IF(D3571="D",C3571,-C3571),IF(D3571="C",C3571,-C3571)),"")</f>
        <v/>
      </c>
    </row>
    <row r="3572" spans="1:5" x14ac:dyDescent="0.2">
      <c r="A3572" s="11" t="str">
        <f>IF('Anterior-TXT'!A3593&lt;&gt;"",LEFT('Anterior-TXT'!A3593,15),"")</f>
        <v/>
      </c>
      <c r="B3572" s="11" t="str">
        <f>IF('Anterior-TXT'!A3593&lt;&gt;"",RIGHT(LEFT('Anterior-TXT'!A3593,51),34),"")</f>
        <v/>
      </c>
      <c r="C3572" s="12" t="str">
        <f>IF('Anterior-TXT'!A3593&lt;&gt;"",VALUE(RIGHT(LEFT('Anterior-TXT'!A3593,75),23)),"")</f>
        <v/>
      </c>
      <c r="D3572" s="11" t="str">
        <f>IF('Anterior-TXT'!A3593&lt;&gt;"",RIGHT(LEFT('Anterior-TXT'!A3593,77),1),"")</f>
        <v/>
      </c>
      <c r="E3572" s="13" t="str">
        <f>IF('Anterior-TXT'!A3593&lt;&gt;"",IF(MOD(VALUE(LEFT(A3572,1)),2)=1,IF(D3572="D",C3572,-C3572),IF(D3572="C",C3572,-C3572)),"")</f>
        <v/>
      </c>
    </row>
    <row r="3573" spans="1:5" x14ac:dyDescent="0.2">
      <c r="A3573" s="11" t="str">
        <f>IF('Anterior-TXT'!A3594&lt;&gt;"",LEFT('Anterior-TXT'!A3594,15),"")</f>
        <v/>
      </c>
      <c r="B3573" s="11" t="str">
        <f>IF('Anterior-TXT'!A3594&lt;&gt;"",RIGHT(LEFT('Anterior-TXT'!A3594,51),34),"")</f>
        <v/>
      </c>
      <c r="C3573" s="12" t="str">
        <f>IF('Anterior-TXT'!A3594&lt;&gt;"",VALUE(RIGHT(LEFT('Anterior-TXT'!A3594,75),23)),"")</f>
        <v/>
      </c>
      <c r="D3573" s="11" t="str">
        <f>IF('Anterior-TXT'!A3594&lt;&gt;"",RIGHT(LEFT('Anterior-TXT'!A3594,77),1),"")</f>
        <v/>
      </c>
      <c r="E3573" s="13" t="str">
        <f>IF('Anterior-TXT'!A3594&lt;&gt;"",IF(MOD(VALUE(LEFT(A3573,1)),2)=1,IF(D3573="D",C3573,-C3573),IF(D3573="C",C3573,-C3573)),"")</f>
        <v/>
      </c>
    </row>
    <row r="3574" spans="1:5" x14ac:dyDescent="0.2">
      <c r="A3574" s="11" t="str">
        <f>IF('Anterior-TXT'!A3595&lt;&gt;"",LEFT('Anterior-TXT'!A3595,15),"")</f>
        <v/>
      </c>
      <c r="B3574" s="11" t="str">
        <f>IF('Anterior-TXT'!A3595&lt;&gt;"",RIGHT(LEFT('Anterior-TXT'!A3595,51),34),"")</f>
        <v/>
      </c>
      <c r="C3574" s="12" t="str">
        <f>IF('Anterior-TXT'!A3595&lt;&gt;"",VALUE(RIGHT(LEFT('Anterior-TXT'!A3595,75),23)),"")</f>
        <v/>
      </c>
      <c r="D3574" s="11" t="str">
        <f>IF('Anterior-TXT'!A3595&lt;&gt;"",RIGHT(LEFT('Anterior-TXT'!A3595,77),1),"")</f>
        <v/>
      </c>
      <c r="E3574" s="13" t="str">
        <f>IF('Anterior-TXT'!A3595&lt;&gt;"",IF(MOD(VALUE(LEFT(A3574,1)),2)=1,IF(D3574="D",C3574,-C3574),IF(D3574="C",C3574,-C3574)),"")</f>
        <v/>
      </c>
    </row>
    <row r="3575" spans="1:5" x14ac:dyDescent="0.2">
      <c r="A3575" s="11" t="str">
        <f>IF('Anterior-TXT'!A3596&lt;&gt;"",LEFT('Anterior-TXT'!A3596,15),"")</f>
        <v/>
      </c>
      <c r="B3575" s="11" t="str">
        <f>IF('Anterior-TXT'!A3596&lt;&gt;"",RIGHT(LEFT('Anterior-TXT'!A3596,51),34),"")</f>
        <v/>
      </c>
      <c r="C3575" s="12" t="str">
        <f>IF('Anterior-TXT'!A3596&lt;&gt;"",VALUE(RIGHT(LEFT('Anterior-TXT'!A3596,75),23)),"")</f>
        <v/>
      </c>
      <c r="D3575" s="11" t="str">
        <f>IF('Anterior-TXT'!A3596&lt;&gt;"",RIGHT(LEFT('Anterior-TXT'!A3596,77),1),"")</f>
        <v/>
      </c>
      <c r="E3575" s="13" t="str">
        <f>IF('Anterior-TXT'!A3596&lt;&gt;"",IF(MOD(VALUE(LEFT(A3575,1)),2)=1,IF(D3575="D",C3575,-C3575),IF(D3575="C",C3575,-C3575)),"")</f>
        <v/>
      </c>
    </row>
    <row r="3576" spans="1:5" x14ac:dyDescent="0.2">
      <c r="A3576" s="11" t="str">
        <f>IF('Anterior-TXT'!A3597&lt;&gt;"",LEFT('Anterior-TXT'!A3597,15),"")</f>
        <v/>
      </c>
      <c r="B3576" s="11" t="str">
        <f>IF('Anterior-TXT'!A3597&lt;&gt;"",RIGHT(LEFT('Anterior-TXT'!A3597,51),34),"")</f>
        <v/>
      </c>
      <c r="C3576" s="12" t="str">
        <f>IF('Anterior-TXT'!A3597&lt;&gt;"",VALUE(RIGHT(LEFT('Anterior-TXT'!A3597,75),23)),"")</f>
        <v/>
      </c>
      <c r="D3576" s="11" t="str">
        <f>IF('Anterior-TXT'!A3597&lt;&gt;"",RIGHT(LEFT('Anterior-TXT'!A3597,77),1),"")</f>
        <v/>
      </c>
      <c r="E3576" s="13" t="str">
        <f>IF('Anterior-TXT'!A3597&lt;&gt;"",IF(MOD(VALUE(LEFT(A3576,1)),2)=1,IF(D3576="D",C3576,-C3576),IF(D3576="C",C3576,-C3576)),"")</f>
        <v/>
      </c>
    </row>
    <row r="3577" spans="1:5" x14ac:dyDescent="0.2">
      <c r="A3577" s="11" t="str">
        <f>IF('Anterior-TXT'!A3598&lt;&gt;"",LEFT('Anterior-TXT'!A3598,15),"")</f>
        <v/>
      </c>
      <c r="B3577" s="11" t="str">
        <f>IF('Anterior-TXT'!A3598&lt;&gt;"",RIGHT(LEFT('Anterior-TXT'!A3598,51),34),"")</f>
        <v/>
      </c>
      <c r="C3577" s="12" t="str">
        <f>IF('Anterior-TXT'!A3598&lt;&gt;"",VALUE(RIGHT(LEFT('Anterior-TXT'!A3598,75),23)),"")</f>
        <v/>
      </c>
      <c r="D3577" s="11" t="str">
        <f>IF('Anterior-TXT'!A3598&lt;&gt;"",RIGHT(LEFT('Anterior-TXT'!A3598,77),1),"")</f>
        <v/>
      </c>
      <c r="E3577" s="13" t="str">
        <f>IF('Anterior-TXT'!A3598&lt;&gt;"",IF(MOD(VALUE(LEFT(A3577,1)),2)=1,IF(D3577="D",C3577,-C3577),IF(D3577="C",C3577,-C3577)),"")</f>
        <v/>
      </c>
    </row>
    <row r="3578" spans="1:5" x14ac:dyDescent="0.2">
      <c r="A3578" s="11" t="str">
        <f>IF('Anterior-TXT'!A3599&lt;&gt;"",LEFT('Anterior-TXT'!A3599,15),"")</f>
        <v/>
      </c>
      <c r="B3578" s="11" t="str">
        <f>IF('Anterior-TXT'!A3599&lt;&gt;"",RIGHT(LEFT('Anterior-TXT'!A3599,51),34),"")</f>
        <v/>
      </c>
      <c r="C3578" s="12" t="str">
        <f>IF('Anterior-TXT'!A3599&lt;&gt;"",VALUE(RIGHT(LEFT('Anterior-TXT'!A3599,75),23)),"")</f>
        <v/>
      </c>
      <c r="D3578" s="11" t="str">
        <f>IF('Anterior-TXT'!A3599&lt;&gt;"",RIGHT(LEFT('Anterior-TXT'!A3599,77),1),"")</f>
        <v/>
      </c>
      <c r="E3578" s="13" t="str">
        <f>IF('Anterior-TXT'!A3599&lt;&gt;"",IF(MOD(VALUE(LEFT(A3578,1)),2)=1,IF(D3578="D",C3578,-C3578),IF(D3578="C",C3578,-C3578)),"")</f>
        <v/>
      </c>
    </row>
    <row r="3579" spans="1:5" x14ac:dyDescent="0.2">
      <c r="A3579" s="11" t="str">
        <f>IF('Anterior-TXT'!A3600&lt;&gt;"",LEFT('Anterior-TXT'!A3600,15),"")</f>
        <v/>
      </c>
      <c r="B3579" s="11" t="str">
        <f>IF('Anterior-TXT'!A3600&lt;&gt;"",RIGHT(LEFT('Anterior-TXT'!A3600,51),34),"")</f>
        <v/>
      </c>
      <c r="C3579" s="12" t="str">
        <f>IF('Anterior-TXT'!A3600&lt;&gt;"",VALUE(RIGHT(LEFT('Anterior-TXT'!A3600,75),23)),"")</f>
        <v/>
      </c>
      <c r="D3579" s="11" t="str">
        <f>IF('Anterior-TXT'!A3600&lt;&gt;"",RIGHT(LEFT('Anterior-TXT'!A3600,77),1),"")</f>
        <v/>
      </c>
      <c r="E3579" s="13" t="str">
        <f>IF('Anterior-TXT'!A3600&lt;&gt;"",IF(MOD(VALUE(LEFT(A3579,1)),2)=1,IF(D3579="D",C3579,-C3579),IF(D3579="C",C3579,-C3579)),"")</f>
        <v/>
      </c>
    </row>
    <row r="3580" spans="1:5" x14ac:dyDescent="0.2">
      <c r="A3580" s="11" t="str">
        <f>IF('Anterior-TXT'!A3601&lt;&gt;"",LEFT('Anterior-TXT'!A3601,15),"")</f>
        <v/>
      </c>
      <c r="B3580" s="11" t="str">
        <f>IF('Anterior-TXT'!A3601&lt;&gt;"",RIGHT(LEFT('Anterior-TXT'!A3601,51),34),"")</f>
        <v/>
      </c>
      <c r="C3580" s="12" t="str">
        <f>IF('Anterior-TXT'!A3601&lt;&gt;"",VALUE(RIGHT(LEFT('Anterior-TXT'!A3601,75),23)),"")</f>
        <v/>
      </c>
      <c r="D3580" s="11" t="str">
        <f>IF('Anterior-TXT'!A3601&lt;&gt;"",RIGHT(LEFT('Anterior-TXT'!A3601,77),1),"")</f>
        <v/>
      </c>
      <c r="E3580" s="13" t="str">
        <f>IF('Anterior-TXT'!A3601&lt;&gt;"",IF(MOD(VALUE(LEFT(A3580,1)),2)=1,IF(D3580="D",C3580,-C3580),IF(D3580="C",C3580,-C3580)),"")</f>
        <v/>
      </c>
    </row>
    <row r="3581" spans="1:5" x14ac:dyDescent="0.2">
      <c r="A3581" s="11" t="str">
        <f>IF('Anterior-TXT'!A3602&lt;&gt;"",LEFT('Anterior-TXT'!A3602,15),"")</f>
        <v/>
      </c>
      <c r="B3581" s="11" t="str">
        <f>IF('Anterior-TXT'!A3602&lt;&gt;"",RIGHT(LEFT('Anterior-TXT'!A3602,51),34),"")</f>
        <v/>
      </c>
      <c r="C3581" s="12" t="str">
        <f>IF('Anterior-TXT'!A3602&lt;&gt;"",VALUE(RIGHT(LEFT('Anterior-TXT'!A3602,75),23)),"")</f>
        <v/>
      </c>
      <c r="D3581" s="11" t="str">
        <f>IF('Anterior-TXT'!A3602&lt;&gt;"",RIGHT(LEFT('Anterior-TXT'!A3602,77),1),"")</f>
        <v/>
      </c>
      <c r="E3581" s="13" t="str">
        <f>IF('Anterior-TXT'!A3602&lt;&gt;"",IF(MOD(VALUE(LEFT(A3581,1)),2)=1,IF(D3581="D",C3581,-C3581),IF(D3581="C",C3581,-C3581)),"")</f>
        <v/>
      </c>
    </row>
    <row r="3582" spans="1:5" x14ac:dyDescent="0.2">
      <c r="A3582" s="11" t="str">
        <f>IF('Anterior-TXT'!A3603&lt;&gt;"",LEFT('Anterior-TXT'!A3603,15),"")</f>
        <v/>
      </c>
      <c r="B3582" s="11" t="str">
        <f>IF('Anterior-TXT'!A3603&lt;&gt;"",RIGHT(LEFT('Anterior-TXT'!A3603,51),34),"")</f>
        <v/>
      </c>
      <c r="C3582" s="12" t="str">
        <f>IF('Anterior-TXT'!A3603&lt;&gt;"",VALUE(RIGHT(LEFT('Anterior-TXT'!A3603,75),23)),"")</f>
        <v/>
      </c>
      <c r="D3582" s="11" t="str">
        <f>IF('Anterior-TXT'!A3603&lt;&gt;"",RIGHT(LEFT('Anterior-TXT'!A3603,77),1),"")</f>
        <v/>
      </c>
      <c r="E3582" s="13" t="str">
        <f>IF('Anterior-TXT'!A3603&lt;&gt;"",IF(MOD(VALUE(LEFT(A3582,1)),2)=1,IF(D3582="D",C3582,-C3582),IF(D3582="C",C3582,-C3582)),"")</f>
        <v/>
      </c>
    </row>
    <row r="3583" spans="1:5" x14ac:dyDescent="0.2">
      <c r="A3583" s="11" t="str">
        <f>IF('Anterior-TXT'!A3604&lt;&gt;"",LEFT('Anterior-TXT'!A3604,15),"")</f>
        <v/>
      </c>
      <c r="B3583" s="11" t="str">
        <f>IF('Anterior-TXT'!A3604&lt;&gt;"",RIGHT(LEFT('Anterior-TXT'!A3604,51),34),"")</f>
        <v/>
      </c>
      <c r="C3583" s="12" t="str">
        <f>IF('Anterior-TXT'!A3604&lt;&gt;"",VALUE(RIGHT(LEFT('Anterior-TXT'!A3604,75),23)),"")</f>
        <v/>
      </c>
      <c r="D3583" s="11" t="str">
        <f>IF('Anterior-TXT'!A3604&lt;&gt;"",RIGHT(LEFT('Anterior-TXT'!A3604,77),1),"")</f>
        <v/>
      </c>
      <c r="E3583" s="13" t="str">
        <f>IF('Anterior-TXT'!A3604&lt;&gt;"",IF(MOD(VALUE(LEFT(A3583,1)),2)=1,IF(D3583="D",C3583,-C3583),IF(D3583="C",C3583,-C3583)),"")</f>
        <v/>
      </c>
    </row>
    <row r="3584" spans="1:5" x14ac:dyDescent="0.2">
      <c r="A3584" s="11" t="str">
        <f>IF('Anterior-TXT'!A3605&lt;&gt;"",LEFT('Anterior-TXT'!A3605,15),"")</f>
        <v/>
      </c>
      <c r="B3584" s="11" t="str">
        <f>IF('Anterior-TXT'!A3605&lt;&gt;"",RIGHT(LEFT('Anterior-TXT'!A3605,51),34),"")</f>
        <v/>
      </c>
      <c r="C3584" s="12" t="str">
        <f>IF('Anterior-TXT'!A3605&lt;&gt;"",VALUE(RIGHT(LEFT('Anterior-TXT'!A3605,75),23)),"")</f>
        <v/>
      </c>
      <c r="D3584" s="11" t="str">
        <f>IF('Anterior-TXT'!A3605&lt;&gt;"",RIGHT(LEFT('Anterior-TXT'!A3605,77),1),"")</f>
        <v/>
      </c>
      <c r="E3584" s="13" t="str">
        <f>IF('Anterior-TXT'!A3605&lt;&gt;"",IF(MOD(VALUE(LEFT(A3584,1)),2)=1,IF(D3584="D",C3584,-C3584),IF(D3584="C",C3584,-C3584)),"")</f>
        <v/>
      </c>
    </row>
    <row r="3585" spans="1:5" x14ac:dyDescent="0.2">
      <c r="A3585" s="11" t="str">
        <f>IF('Anterior-TXT'!A3606&lt;&gt;"",LEFT('Anterior-TXT'!A3606,15),"")</f>
        <v/>
      </c>
      <c r="B3585" s="11" t="str">
        <f>IF('Anterior-TXT'!A3606&lt;&gt;"",RIGHT(LEFT('Anterior-TXT'!A3606,51),34),"")</f>
        <v/>
      </c>
      <c r="C3585" s="12" t="str">
        <f>IF('Anterior-TXT'!A3606&lt;&gt;"",VALUE(RIGHT(LEFT('Anterior-TXT'!A3606,75),23)),"")</f>
        <v/>
      </c>
      <c r="D3585" s="11" t="str">
        <f>IF('Anterior-TXT'!A3606&lt;&gt;"",RIGHT(LEFT('Anterior-TXT'!A3606,77),1),"")</f>
        <v/>
      </c>
      <c r="E3585" s="13" t="str">
        <f>IF('Anterior-TXT'!A3606&lt;&gt;"",IF(MOD(VALUE(LEFT(A3585,1)),2)=1,IF(D3585="D",C3585,-C3585),IF(D3585="C",C3585,-C3585)),"")</f>
        <v/>
      </c>
    </row>
    <row r="3586" spans="1:5" x14ac:dyDescent="0.2">
      <c r="A3586" s="11" t="str">
        <f>IF('Anterior-TXT'!A3607&lt;&gt;"",LEFT('Anterior-TXT'!A3607,15),"")</f>
        <v/>
      </c>
      <c r="B3586" s="11" t="str">
        <f>IF('Anterior-TXT'!A3607&lt;&gt;"",RIGHT(LEFT('Anterior-TXT'!A3607,51),34),"")</f>
        <v/>
      </c>
      <c r="C3586" s="12" t="str">
        <f>IF('Anterior-TXT'!A3607&lt;&gt;"",VALUE(RIGHT(LEFT('Anterior-TXT'!A3607,75),23)),"")</f>
        <v/>
      </c>
      <c r="D3586" s="11" t="str">
        <f>IF('Anterior-TXT'!A3607&lt;&gt;"",RIGHT(LEFT('Anterior-TXT'!A3607,77),1),"")</f>
        <v/>
      </c>
      <c r="E3586" s="13" t="str">
        <f>IF('Anterior-TXT'!A3607&lt;&gt;"",IF(MOD(VALUE(LEFT(A3586,1)),2)=1,IF(D3586="D",C3586,-C3586),IF(D3586="C",C3586,-C3586)),"")</f>
        <v/>
      </c>
    </row>
    <row r="3587" spans="1:5" x14ac:dyDescent="0.2">
      <c r="A3587" s="11" t="str">
        <f>IF('Anterior-TXT'!A3608&lt;&gt;"",LEFT('Anterior-TXT'!A3608,15),"")</f>
        <v/>
      </c>
      <c r="B3587" s="11" t="str">
        <f>IF('Anterior-TXT'!A3608&lt;&gt;"",RIGHT(LEFT('Anterior-TXT'!A3608,51),34),"")</f>
        <v/>
      </c>
      <c r="C3587" s="12" t="str">
        <f>IF('Anterior-TXT'!A3608&lt;&gt;"",VALUE(RIGHT(LEFT('Anterior-TXT'!A3608,75),23)),"")</f>
        <v/>
      </c>
      <c r="D3587" s="11" t="str">
        <f>IF('Anterior-TXT'!A3608&lt;&gt;"",RIGHT(LEFT('Anterior-TXT'!A3608,77),1),"")</f>
        <v/>
      </c>
      <c r="E3587" s="13" t="str">
        <f>IF('Anterior-TXT'!A3608&lt;&gt;"",IF(MOD(VALUE(LEFT(A3587,1)),2)=1,IF(D3587="D",C3587,-C3587),IF(D3587="C",C3587,-C3587)),"")</f>
        <v/>
      </c>
    </row>
    <row r="3588" spans="1:5" x14ac:dyDescent="0.2">
      <c r="A3588" s="11" t="str">
        <f>IF('Anterior-TXT'!A3609&lt;&gt;"",LEFT('Anterior-TXT'!A3609,15),"")</f>
        <v/>
      </c>
      <c r="B3588" s="11" t="str">
        <f>IF('Anterior-TXT'!A3609&lt;&gt;"",RIGHT(LEFT('Anterior-TXT'!A3609,51),34),"")</f>
        <v/>
      </c>
      <c r="C3588" s="12" t="str">
        <f>IF('Anterior-TXT'!A3609&lt;&gt;"",VALUE(RIGHT(LEFT('Anterior-TXT'!A3609,75),23)),"")</f>
        <v/>
      </c>
      <c r="D3588" s="11" t="str">
        <f>IF('Anterior-TXT'!A3609&lt;&gt;"",RIGHT(LEFT('Anterior-TXT'!A3609,77),1),"")</f>
        <v/>
      </c>
      <c r="E3588" s="13" t="str">
        <f>IF('Anterior-TXT'!A3609&lt;&gt;"",IF(MOD(VALUE(LEFT(A3588,1)),2)=1,IF(D3588="D",C3588,-C3588),IF(D3588="C",C3588,-C3588)),"")</f>
        <v/>
      </c>
    </row>
    <row r="3589" spans="1:5" x14ac:dyDescent="0.2">
      <c r="A3589" s="11" t="str">
        <f>IF('Anterior-TXT'!A3610&lt;&gt;"",LEFT('Anterior-TXT'!A3610,15),"")</f>
        <v/>
      </c>
      <c r="B3589" s="11" t="str">
        <f>IF('Anterior-TXT'!A3610&lt;&gt;"",RIGHT(LEFT('Anterior-TXT'!A3610,51),34),"")</f>
        <v/>
      </c>
      <c r="C3589" s="12" t="str">
        <f>IF('Anterior-TXT'!A3610&lt;&gt;"",VALUE(RIGHT(LEFT('Anterior-TXT'!A3610,75),23)),"")</f>
        <v/>
      </c>
      <c r="D3589" s="11" t="str">
        <f>IF('Anterior-TXT'!A3610&lt;&gt;"",RIGHT(LEFT('Anterior-TXT'!A3610,77),1),"")</f>
        <v/>
      </c>
      <c r="E3589" s="13" t="str">
        <f>IF('Anterior-TXT'!A3610&lt;&gt;"",IF(MOD(VALUE(LEFT(A3589,1)),2)=1,IF(D3589="D",C3589,-C3589),IF(D3589="C",C3589,-C3589)),"")</f>
        <v/>
      </c>
    </row>
    <row r="3590" spans="1:5" x14ac:dyDescent="0.2">
      <c r="A3590" s="11" t="str">
        <f>IF('Anterior-TXT'!A3611&lt;&gt;"",LEFT('Anterior-TXT'!A3611,15),"")</f>
        <v/>
      </c>
      <c r="B3590" s="11" t="str">
        <f>IF('Anterior-TXT'!A3611&lt;&gt;"",RIGHT(LEFT('Anterior-TXT'!A3611,51),34),"")</f>
        <v/>
      </c>
      <c r="C3590" s="12" t="str">
        <f>IF('Anterior-TXT'!A3611&lt;&gt;"",VALUE(RIGHT(LEFT('Anterior-TXT'!A3611,75),23)),"")</f>
        <v/>
      </c>
      <c r="D3590" s="11" t="str">
        <f>IF('Anterior-TXT'!A3611&lt;&gt;"",RIGHT(LEFT('Anterior-TXT'!A3611,77),1),"")</f>
        <v/>
      </c>
      <c r="E3590" s="13" t="str">
        <f>IF('Anterior-TXT'!A3611&lt;&gt;"",IF(MOD(VALUE(LEFT(A3590,1)),2)=1,IF(D3590="D",C3590,-C3590),IF(D3590="C",C3590,-C3590)),"")</f>
        <v/>
      </c>
    </row>
    <row r="3591" spans="1:5" x14ac:dyDescent="0.2">
      <c r="A3591" s="11" t="str">
        <f>IF('Anterior-TXT'!A3612&lt;&gt;"",LEFT('Anterior-TXT'!A3612,15),"")</f>
        <v/>
      </c>
      <c r="B3591" s="11" t="str">
        <f>IF('Anterior-TXT'!A3612&lt;&gt;"",RIGHT(LEFT('Anterior-TXT'!A3612,51),34),"")</f>
        <v/>
      </c>
      <c r="C3591" s="12" t="str">
        <f>IF('Anterior-TXT'!A3612&lt;&gt;"",VALUE(RIGHT(LEFT('Anterior-TXT'!A3612,75),23)),"")</f>
        <v/>
      </c>
      <c r="D3591" s="11" t="str">
        <f>IF('Anterior-TXT'!A3612&lt;&gt;"",RIGHT(LEFT('Anterior-TXT'!A3612,77),1),"")</f>
        <v/>
      </c>
      <c r="E3591" s="13" t="str">
        <f>IF('Anterior-TXT'!A3612&lt;&gt;"",IF(MOD(VALUE(LEFT(A3591,1)),2)=1,IF(D3591="D",C3591,-C3591),IF(D3591="C",C3591,-C3591)),"")</f>
        <v/>
      </c>
    </row>
    <row r="3592" spans="1:5" x14ac:dyDescent="0.2">
      <c r="A3592" s="11" t="str">
        <f>IF('Anterior-TXT'!A3613&lt;&gt;"",LEFT('Anterior-TXT'!A3613,15),"")</f>
        <v/>
      </c>
      <c r="B3592" s="11" t="str">
        <f>IF('Anterior-TXT'!A3613&lt;&gt;"",RIGHT(LEFT('Anterior-TXT'!A3613,51),34),"")</f>
        <v/>
      </c>
      <c r="C3592" s="12" t="str">
        <f>IF('Anterior-TXT'!A3613&lt;&gt;"",VALUE(RIGHT(LEFT('Anterior-TXT'!A3613,75),23)),"")</f>
        <v/>
      </c>
      <c r="D3592" s="11" t="str">
        <f>IF('Anterior-TXT'!A3613&lt;&gt;"",RIGHT(LEFT('Anterior-TXT'!A3613,77),1),"")</f>
        <v/>
      </c>
      <c r="E3592" s="13" t="str">
        <f>IF('Anterior-TXT'!A3613&lt;&gt;"",IF(MOD(VALUE(LEFT(A3592,1)),2)=1,IF(D3592="D",C3592,-C3592),IF(D3592="C",C3592,-C3592)),"")</f>
        <v/>
      </c>
    </row>
    <row r="3593" spans="1:5" x14ac:dyDescent="0.2">
      <c r="A3593" s="11" t="str">
        <f>IF('Anterior-TXT'!A3614&lt;&gt;"",LEFT('Anterior-TXT'!A3614,15),"")</f>
        <v/>
      </c>
      <c r="B3593" s="11" t="str">
        <f>IF('Anterior-TXT'!A3614&lt;&gt;"",RIGHT(LEFT('Anterior-TXT'!A3614,51),34),"")</f>
        <v/>
      </c>
      <c r="C3593" s="12" t="str">
        <f>IF('Anterior-TXT'!A3614&lt;&gt;"",VALUE(RIGHT(LEFT('Anterior-TXT'!A3614,75),23)),"")</f>
        <v/>
      </c>
      <c r="D3593" s="11" t="str">
        <f>IF('Anterior-TXT'!A3614&lt;&gt;"",RIGHT(LEFT('Anterior-TXT'!A3614,77),1),"")</f>
        <v/>
      </c>
      <c r="E3593" s="13" t="str">
        <f>IF('Anterior-TXT'!A3614&lt;&gt;"",IF(MOD(VALUE(LEFT(A3593,1)),2)=1,IF(D3593="D",C3593,-C3593),IF(D3593="C",C3593,-C3593)),"")</f>
        <v/>
      </c>
    </row>
    <row r="3594" spans="1:5" x14ac:dyDescent="0.2">
      <c r="A3594" s="11" t="str">
        <f>IF('Anterior-TXT'!A3615&lt;&gt;"",LEFT('Anterior-TXT'!A3615,15),"")</f>
        <v/>
      </c>
      <c r="B3594" s="11" t="str">
        <f>IF('Anterior-TXT'!A3615&lt;&gt;"",RIGHT(LEFT('Anterior-TXT'!A3615,51),34),"")</f>
        <v/>
      </c>
      <c r="C3594" s="12" t="str">
        <f>IF('Anterior-TXT'!A3615&lt;&gt;"",VALUE(RIGHT(LEFT('Anterior-TXT'!A3615,75),23)),"")</f>
        <v/>
      </c>
      <c r="D3594" s="11" t="str">
        <f>IF('Anterior-TXT'!A3615&lt;&gt;"",RIGHT(LEFT('Anterior-TXT'!A3615,77),1),"")</f>
        <v/>
      </c>
      <c r="E3594" s="13" t="str">
        <f>IF('Anterior-TXT'!A3615&lt;&gt;"",IF(MOD(VALUE(LEFT(A3594,1)),2)=1,IF(D3594="D",C3594,-C3594),IF(D3594="C",C3594,-C3594)),"")</f>
        <v/>
      </c>
    </row>
    <row r="3595" spans="1:5" x14ac:dyDescent="0.2">
      <c r="A3595" s="11" t="str">
        <f>IF('Anterior-TXT'!A3616&lt;&gt;"",LEFT('Anterior-TXT'!A3616,15),"")</f>
        <v/>
      </c>
      <c r="B3595" s="11" t="str">
        <f>IF('Anterior-TXT'!A3616&lt;&gt;"",RIGHT(LEFT('Anterior-TXT'!A3616,51),34),"")</f>
        <v/>
      </c>
      <c r="C3595" s="12" t="str">
        <f>IF('Anterior-TXT'!A3616&lt;&gt;"",VALUE(RIGHT(LEFT('Anterior-TXT'!A3616,75),23)),"")</f>
        <v/>
      </c>
      <c r="D3595" s="11" t="str">
        <f>IF('Anterior-TXT'!A3616&lt;&gt;"",RIGHT(LEFT('Anterior-TXT'!A3616,77),1),"")</f>
        <v/>
      </c>
      <c r="E3595" s="13" t="str">
        <f>IF('Anterior-TXT'!A3616&lt;&gt;"",IF(MOD(VALUE(LEFT(A3595,1)),2)=1,IF(D3595="D",C3595,-C3595),IF(D3595="C",C3595,-C3595)),"")</f>
        <v/>
      </c>
    </row>
    <row r="3596" spans="1:5" x14ac:dyDescent="0.2">
      <c r="A3596" s="11" t="str">
        <f>IF('Anterior-TXT'!A3617&lt;&gt;"",LEFT('Anterior-TXT'!A3617,15),"")</f>
        <v/>
      </c>
      <c r="B3596" s="11" t="str">
        <f>IF('Anterior-TXT'!A3617&lt;&gt;"",RIGHT(LEFT('Anterior-TXT'!A3617,51),34),"")</f>
        <v/>
      </c>
      <c r="C3596" s="12" t="str">
        <f>IF('Anterior-TXT'!A3617&lt;&gt;"",VALUE(RIGHT(LEFT('Anterior-TXT'!A3617,75),23)),"")</f>
        <v/>
      </c>
      <c r="D3596" s="11" t="str">
        <f>IF('Anterior-TXT'!A3617&lt;&gt;"",RIGHT(LEFT('Anterior-TXT'!A3617,77),1),"")</f>
        <v/>
      </c>
      <c r="E3596" s="13" t="str">
        <f>IF('Anterior-TXT'!A3617&lt;&gt;"",IF(MOD(VALUE(LEFT(A3596,1)),2)=1,IF(D3596="D",C3596,-C3596),IF(D3596="C",C3596,-C3596)),"")</f>
        <v/>
      </c>
    </row>
    <row r="3597" spans="1:5" x14ac:dyDescent="0.2">
      <c r="A3597" s="11" t="str">
        <f>IF('Anterior-TXT'!A3618&lt;&gt;"",LEFT('Anterior-TXT'!A3618,15),"")</f>
        <v/>
      </c>
      <c r="B3597" s="11" t="str">
        <f>IF('Anterior-TXT'!A3618&lt;&gt;"",RIGHT(LEFT('Anterior-TXT'!A3618,51),34),"")</f>
        <v/>
      </c>
      <c r="C3597" s="12" t="str">
        <f>IF('Anterior-TXT'!A3618&lt;&gt;"",VALUE(RIGHT(LEFT('Anterior-TXT'!A3618,75),23)),"")</f>
        <v/>
      </c>
      <c r="D3597" s="11" t="str">
        <f>IF('Anterior-TXT'!A3618&lt;&gt;"",RIGHT(LEFT('Anterior-TXT'!A3618,77),1),"")</f>
        <v/>
      </c>
      <c r="E3597" s="13" t="str">
        <f>IF('Anterior-TXT'!A3618&lt;&gt;"",IF(MOD(VALUE(LEFT(A3597,1)),2)=1,IF(D3597="D",C3597,-C3597),IF(D3597="C",C3597,-C3597)),"")</f>
        <v/>
      </c>
    </row>
    <row r="3598" spans="1:5" x14ac:dyDescent="0.2">
      <c r="A3598" s="11" t="str">
        <f>IF('Anterior-TXT'!A3619&lt;&gt;"",LEFT('Anterior-TXT'!A3619,15),"")</f>
        <v/>
      </c>
      <c r="B3598" s="11" t="str">
        <f>IF('Anterior-TXT'!A3619&lt;&gt;"",RIGHT(LEFT('Anterior-TXT'!A3619,51),34),"")</f>
        <v/>
      </c>
      <c r="C3598" s="12" t="str">
        <f>IF('Anterior-TXT'!A3619&lt;&gt;"",VALUE(RIGHT(LEFT('Anterior-TXT'!A3619,75),23)),"")</f>
        <v/>
      </c>
      <c r="D3598" s="11" t="str">
        <f>IF('Anterior-TXT'!A3619&lt;&gt;"",RIGHT(LEFT('Anterior-TXT'!A3619,77),1),"")</f>
        <v/>
      </c>
      <c r="E3598" s="13" t="str">
        <f>IF('Anterior-TXT'!A3619&lt;&gt;"",IF(MOD(VALUE(LEFT(A3598,1)),2)=1,IF(D3598="D",C3598,-C3598),IF(D3598="C",C3598,-C3598)),"")</f>
        <v/>
      </c>
    </row>
    <row r="3599" spans="1:5" x14ac:dyDescent="0.2">
      <c r="A3599" s="11" t="str">
        <f>IF('Anterior-TXT'!A3620&lt;&gt;"",LEFT('Anterior-TXT'!A3620,15),"")</f>
        <v/>
      </c>
      <c r="B3599" s="11" t="str">
        <f>IF('Anterior-TXT'!A3620&lt;&gt;"",RIGHT(LEFT('Anterior-TXT'!A3620,51),34),"")</f>
        <v/>
      </c>
      <c r="C3599" s="12" t="str">
        <f>IF('Anterior-TXT'!A3620&lt;&gt;"",VALUE(RIGHT(LEFT('Anterior-TXT'!A3620,75),23)),"")</f>
        <v/>
      </c>
      <c r="D3599" s="11" t="str">
        <f>IF('Anterior-TXT'!A3620&lt;&gt;"",RIGHT(LEFT('Anterior-TXT'!A3620,77),1),"")</f>
        <v/>
      </c>
      <c r="E3599" s="13" t="str">
        <f>IF('Anterior-TXT'!A3620&lt;&gt;"",IF(MOD(VALUE(LEFT(A3599,1)),2)=1,IF(D3599="D",C3599,-C3599),IF(D3599="C",C3599,-C3599)),"")</f>
        <v/>
      </c>
    </row>
    <row r="3600" spans="1:5" x14ac:dyDescent="0.2">
      <c r="A3600" s="11" t="str">
        <f>IF('Anterior-TXT'!A3621&lt;&gt;"",LEFT('Anterior-TXT'!A3621,15),"")</f>
        <v/>
      </c>
      <c r="B3600" s="11" t="str">
        <f>IF('Anterior-TXT'!A3621&lt;&gt;"",RIGHT(LEFT('Anterior-TXT'!A3621,51),34),"")</f>
        <v/>
      </c>
      <c r="C3600" s="12" t="str">
        <f>IF('Anterior-TXT'!A3621&lt;&gt;"",VALUE(RIGHT(LEFT('Anterior-TXT'!A3621,75),23)),"")</f>
        <v/>
      </c>
      <c r="D3600" s="11" t="str">
        <f>IF('Anterior-TXT'!A3621&lt;&gt;"",RIGHT(LEFT('Anterior-TXT'!A3621,77),1),"")</f>
        <v/>
      </c>
      <c r="E3600" s="13" t="str">
        <f>IF('Anterior-TXT'!A3621&lt;&gt;"",IF(MOD(VALUE(LEFT(A3600,1)),2)=1,IF(D3600="D",C3600,-C3600),IF(D3600="C",C3600,-C3600)),"")</f>
        <v/>
      </c>
    </row>
    <row r="3601" spans="1:5" x14ac:dyDescent="0.2">
      <c r="A3601" s="11" t="str">
        <f>IF('Anterior-TXT'!A3622&lt;&gt;"",LEFT('Anterior-TXT'!A3622,15),"")</f>
        <v/>
      </c>
      <c r="B3601" s="11" t="str">
        <f>IF('Anterior-TXT'!A3622&lt;&gt;"",RIGHT(LEFT('Anterior-TXT'!A3622,51),34),"")</f>
        <v/>
      </c>
      <c r="C3601" s="12" t="str">
        <f>IF('Anterior-TXT'!A3622&lt;&gt;"",VALUE(RIGHT(LEFT('Anterior-TXT'!A3622,75),23)),"")</f>
        <v/>
      </c>
      <c r="D3601" s="11" t="str">
        <f>IF('Anterior-TXT'!A3622&lt;&gt;"",RIGHT(LEFT('Anterior-TXT'!A3622,77),1),"")</f>
        <v/>
      </c>
      <c r="E3601" s="13" t="str">
        <f>IF('Anterior-TXT'!A3622&lt;&gt;"",IF(MOD(VALUE(LEFT(A3601,1)),2)=1,IF(D3601="D",C3601,-C3601),IF(D3601="C",C3601,-C3601)),"")</f>
        <v/>
      </c>
    </row>
    <row r="3602" spans="1:5" x14ac:dyDescent="0.2">
      <c r="A3602" s="11" t="str">
        <f>IF('Anterior-TXT'!A3623&lt;&gt;"",LEFT('Anterior-TXT'!A3623,15),"")</f>
        <v/>
      </c>
      <c r="B3602" s="11" t="str">
        <f>IF('Anterior-TXT'!A3623&lt;&gt;"",RIGHT(LEFT('Anterior-TXT'!A3623,51),34),"")</f>
        <v/>
      </c>
      <c r="C3602" s="12" t="str">
        <f>IF('Anterior-TXT'!A3623&lt;&gt;"",VALUE(RIGHT(LEFT('Anterior-TXT'!A3623,75),23)),"")</f>
        <v/>
      </c>
      <c r="D3602" s="11" t="str">
        <f>IF('Anterior-TXT'!A3623&lt;&gt;"",RIGHT(LEFT('Anterior-TXT'!A3623,77),1),"")</f>
        <v/>
      </c>
      <c r="E3602" s="13" t="str">
        <f>IF('Anterior-TXT'!A3623&lt;&gt;"",IF(MOD(VALUE(LEFT(A3602,1)),2)=1,IF(D3602="D",C3602,-C3602),IF(D3602="C",C3602,-C3602)),"")</f>
        <v/>
      </c>
    </row>
    <row r="3603" spans="1:5" x14ac:dyDescent="0.2">
      <c r="A3603" s="11" t="str">
        <f>IF('Anterior-TXT'!A3624&lt;&gt;"",LEFT('Anterior-TXT'!A3624,15),"")</f>
        <v/>
      </c>
      <c r="B3603" s="11" t="str">
        <f>IF('Anterior-TXT'!A3624&lt;&gt;"",RIGHT(LEFT('Anterior-TXT'!A3624,51),34),"")</f>
        <v/>
      </c>
      <c r="C3603" s="12" t="str">
        <f>IF('Anterior-TXT'!A3624&lt;&gt;"",VALUE(RIGHT(LEFT('Anterior-TXT'!A3624,75),23)),"")</f>
        <v/>
      </c>
      <c r="D3603" s="11" t="str">
        <f>IF('Anterior-TXT'!A3624&lt;&gt;"",RIGHT(LEFT('Anterior-TXT'!A3624,77),1),"")</f>
        <v/>
      </c>
      <c r="E3603" s="13" t="str">
        <f>IF('Anterior-TXT'!A3624&lt;&gt;"",IF(MOD(VALUE(LEFT(A3603,1)),2)=1,IF(D3603="D",C3603,-C3603),IF(D3603="C",C3603,-C3603)),"")</f>
        <v/>
      </c>
    </row>
    <row r="3604" spans="1:5" x14ac:dyDescent="0.2">
      <c r="A3604" s="11" t="str">
        <f>IF('Anterior-TXT'!A3625&lt;&gt;"",LEFT('Anterior-TXT'!A3625,15),"")</f>
        <v/>
      </c>
      <c r="B3604" s="11" t="str">
        <f>IF('Anterior-TXT'!A3625&lt;&gt;"",RIGHT(LEFT('Anterior-TXT'!A3625,51),34),"")</f>
        <v/>
      </c>
      <c r="C3604" s="12" t="str">
        <f>IF('Anterior-TXT'!A3625&lt;&gt;"",VALUE(RIGHT(LEFT('Anterior-TXT'!A3625,75),23)),"")</f>
        <v/>
      </c>
      <c r="D3604" s="11" t="str">
        <f>IF('Anterior-TXT'!A3625&lt;&gt;"",RIGHT(LEFT('Anterior-TXT'!A3625,77),1),"")</f>
        <v/>
      </c>
      <c r="E3604" s="13" t="str">
        <f>IF('Anterior-TXT'!A3625&lt;&gt;"",IF(MOD(VALUE(LEFT(A3604,1)),2)=1,IF(D3604="D",C3604,-C3604),IF(D3604="C",C3604,-C3604)),"")</f>
        <v/>
      </c>
    </row>
    <row r="3605" spans="1:5" x14ac:dyDescent="0.2">
      <c r="A3605" s="11" t="str">
        <f>IF('Anterior-TXT'!A3626&lt;&gt;"",LEFT('Anterior-TXT'!A3626,15),"")</f>
        <v/>
      </c>
      <c r="B3605" s="11" t="str">
        <f>IF('Anterior-TXT'!A3626&lt;&gt;"",RIGHT(LEFT('Anterior-TXT'!A3626,51),34),"")</f>
        <v/>
      </c>
      <c r="C3605" s="12" t="str">
        <f>IF('Anterior-TXT'!A3626&lt;&gt;"",VALUE(RIGHT(LEFT('Anterior-TXT'!A3626,75),23)),"")</f>
        <v/>
      </c>
      <c r="D3605" s="11" t="str">
        <f>IF('Anterior-TXT'!A3626&lt;&gt;"",RIGHT(LEFT('Anterior-TXT'!A3626,77),1),"")</f>
        <v/>
      </c>
      <c r="E3605" s="13" t="str">
        <f>IF('Anterior-TXT'!A3626&lt;&gt;"",IF(MOD(VALUE(LEFT(A3605,1)),2)=1,IF(D3605="D",C3605,-C3605),IF(D3605="C",C3605,-C3605)),"")</f>
        <v/>
      </c>
    </row>
    <row r="3606" spans="1:5" x14ac:dyDescent="0.2">
      <c r="A3606" s="11" t="str">
        <f>IF('Anterior-TXT'!A3627&lt;&gt;"",LEFT('Anterior-TXT'!A3627,15),"")</f>
        <v/>
      </c>
      <c r="B3606" s="11" t="str">
        <f>IF('Anterior-TXT'!A3627&lt;&gt;"",RIGHT(LEFT('Anterior-TXT'!A3627,51),34),"")</f>
        <v/>
      </c>
      <c r="C3606" s="12" t="str">
        <f>IF('Anterior-TXT'!A3627&lt;&gt;"",VALUE(RIGHT(LEFT('Anterior-TXT'!A3627,75),23)),"")</f>
        <v/>
      </c>
      <c r="D3606" s="11" t="str">
        <f>IF('Anterior-TXT'!A3627&lt;&gt;"",RIGHT(LEFT('Anterior-TXT'!A3627,77),1),"")</f>
        <v/>
      </c>
      <c r="E3606" s="13" t="str">
        <f>IF('Anterior-TXT'!A3627&lt;&gt;"",IF(MOD(VALUE(LEFT(A3606,1)),2)=1,IF(D3606="D",C3606,-C3606),IF(D3606="C",C3606,-C3606)),"")</f>
        <v/>
      </c>
    </row>
    <row r="3607" spans="1:5" x14ac:dyDescent="0.2">
      <c r="A3607" s="11" t="str">
        <f>IF('Anterior-TXT'!A3628&lt;&gt;"",LEFT('Anterior-TXT'!A3628,15),"")</f>
        <v/>
      </c>
      <c r="B3607" s="11" t="str">
        <f>IF('Anterior-TXT'!A3628&lt;&gt;"",RIGHT(LEFT('Anterior-TXT'!A3628,51),34),"")</f>
        <v/>
      </c>
      <c r="C3607" s="12" t="str">
        <f>IF('Anterior-TXT'!A3628&lt;&gt;"",VALUE(RIGHT(LEFT('Anterior-TXT'!A3628,75),23)),"")</f>
        <v/>
      </c>
      <c r="D3607" s="11" t="str">
        <f>IF('Anterior-TXT'!A3628&lt;&gt;"",RIGHT(LEFT('Anterior-TXT'!A3628,77),1),"")</f>
        <v/>
      </c>
      <c r="E3607" s="13" t="str">
        <f>IF('Anterior-TXT'!A3628&lt;&gt;"",IF(MOD(VALUE(LEFT(A3607,1)),2)=1,IF(D3607="D",C3607,-C3607),IF(D3607="C",C3607,-C3607)),"")</f>
        <v/>
      </c>
    </row>
    <row r="3608" spans="1:5" x14ac:dyDescent="0.2">
      <c r="A3608" s="11" t="str">
        <f>IF('Anterior-TXT'!A3629&lt;&gt;"",LEFT('Anterior-TXT'!A3629,15),"")</f>
        <v/>
      </c>
      <c r="B3608" s="11" t="str">
        <f>IF('Anterior-TXT'!A3629&lt;&gt;"",RIGHT(LEFT('Anterior-TXT'!A3629,51),34),"")</f>
        <v/>
      </c>
      <c r="C3608" s="12" t="str">
        <f>IF('Anterior-TXT'!A3629&lt;&gt;"",VALUE(RIGHT(LEFT('Anterior-TXT'!A3629,75),23)),"")</f>
        <v/>
      </c>
      <c r="D3608" s="11" t="str">
        <f>IF('Anterior-TXT'!A3629&lt;&gt;"",RIGHT(LEFT('Anterior-TXT'!A3629,77),1),"")</f>
        <v/>
      </c>
      <c r="E3608" s="13" t="str">
        <f>IF('Anterior-TXT'!A3629&lt;&gt;"",IF(MOD(VALUE(LEFT(A3608,1)),2)=1,IF(D3608="D",C3608,-C3608),IF(D3608="C",C3608,-C3608)),"")</f>
        <v/>
      </c>
    </row>
    <row r="3609" spans="1:5" x14ac:dyDescent="0.2">
      <c r="A3609" s="11" t="str">
        <f>IF('Anterior-TXT'!A3630&lt;&gt;"",LEFT('Anterior-TXT'!A3630,15),"")</f>
        <v/>
      </c>
      <c r="B3609" s="11" t="str">
        <f>IF('Anterior-TXT'!A3630&lt;&gt;"",RIGHT(LEFT('Anterior-TXT'!A3630,51),34),"")</f>
        <v/>
      </c>
      <c r="C3609" s="12" t="str">
        <f>IF('Anterior-TXT'!A3630&lt;&gt;"",VALUE(RIGHT(LEFT('Anterior-TXT'!A3630,75),23)),"")</f>
        <v/>
      </c>
      <c r="D3609" s="11" t="str">
        <f>IF('Anterior-TXT'!A3630&lt;&gt;"",RIGHT(LEFT('Anterior-TXT'!A3630,77),1),"")</f>
        <v/>
      </c>
      <c r="E3609" s="13" t="str">
        <f>IF('Anterior-TXT'!A3630&lt;&gt;"",IF(MOD(VALUE(LEFT(A3609,1)),2)=1,IF(D3609="D",C3609,-C3609),IF(D3609="C",C3609,-C3609)),"")</f>
        <v/>
      </c>
    </row>
    <row r="3610" spans="1:5" x14ac:dyDescent="0.2">
      <c r="A3610" s="11" t="str">
        <f>IF('Anterior-TXT'!A3631&lt;&gt;"",LEFT('Anterior-TXT'!A3631,15),"")</f>
        <v/>
      </c>
      <c r="B3610" s="11" t="str">
        <f>IF('Anterior-TXT'!A3631&lt;&gt;"",RIGHT(LEFT('Anterior-TXT'!A3631,51),34),"")</f>
        <v/>
      </c>
      <c r="C3610" s="12" t="str">
        <f>IF('Anterior-TXT'!A3631&lt;&gt;"",VALUE(RIGHT(LEFT('Anterior-TXT'!A3631,75),23)),"")</f>
        <v/>
      </c>
      <c r="D3610" s="11" t="str">
        <f>IF('Anterior-TXT'!A3631&lt;&gt;"",RIGHT(LEFT('Anterior-TXT'!A3631,77),1),"")</f>
        <v/>
      </c>
      <c r="E3610" s="13" t="str">
        <f>IF('Anterior-TXT'!A3631&lt;&gt;"",IF(MOD(VALUE(LEFT(A3610,1)),2)=1,IF(D3610="D",C3610,-C3610),IF(D3610="C",C3610,-C3610)),"")</f>
        <v/>
      </c>
    </row>
    <row r="3611" spans="1:5" x14ac:dyDescent="0.2">
      <c r="A3611" s="11" t="str">
        <f>IF('Anterior-TXT'!A3632&lt;&gt;"",LEFT('Anterior-TXT'!A3632,15),"")</f>
        <v/>
      </c>
      <c r="B3611" s="11" t="str">
        <f>IF('Anterior-TXT'!A3632&lt;&gt;"",RIGHT(LEFT('Anterior-TXT'!A3632,51),34),"")</f>
        <v/>
      </c>
      <c r="C3611" s="12" t="str">
        <f>IF('Anterior-TXT'!A3632&lt;&gt;"",VALUE(RIGHT(LEFT('Anterior-TXT'!A3632,75),23)),"")</f>
        <v/>
      </c>
      <c r="D3611" s="11" t="str">
        <f>IF('Anterior-TXT'!A3632&lt;&gt;"",RIGHT(LEFT('Anterior-TXT'!A3632,77),1),"")</f>
        <v/>
      </c>
      <c r="E3611" s="13" t="str">
        <f>IF('Anterior-TXT'!A3632&lt;&gt;"",IF(MOD(VALUE(LEFT(A3611,1)),2)=1,IF(D3611="D",C3611,-C3611),IF(D3611="C",C3611,-C3611)),"")</f>
        <v/>
      </c>
    </row>
    <row r="3612" spans="1:5" x14ac:dyDescent="0.2">
      <c r="A3612" s="11" t="str">
        <f>IF('Anterior-TXT'!A3633&lt;&gt;"",LEFT('Anterior-TXT'!A3633,15),"")</f>
        <v/>
      </c>
      <c r="B3612" s="11" t="str">
        <f>IF('Anterior-TXT'!A3633&lt;&gt;"",RIGHT(LEFT('Anterior-TXT'!A3633,51),34),"")</f>
        <v/>
      </c>
      <c r="C3612" s="12" t="str">
        <f>IF('Anterior-TXT'!A3633&lt;&gt;"",VALUE(RIGHT(LEFT('Anterior-TXT'!A3633,75),23)),"")</f>
        <v/>
      </c>
      <c r="D3612" s="11" t="str">
        <f>IF('Anterior-TXT'!A3633&lt;&gt;"",RIGHT(LEFT('Anterior-TXT'!A3633,77),1),"")</f>
        <v/>
      </c>
      <c r="E3612" s="13" t="str">
        <f>IF('Anterior-TXT'!A3633&lt;&gt;"",IF(MOD(VALUE(LEFT(A3612,1)),2)=1,IF(D3612="D",C3612,-C3612),IF(D3612="C",C3612,-C3612)),"")</f>
        <v/>
      </c>
    </row>
    <row r="3613" spans="1:5" x14ac:dyDescent="0.2">
      <c r="A3613" s="11" t="str">
        <f>IF('Anterior-TXT'!A3634&lt;&gt;"",LEFT('Anterior-TXT'!A3634,15),"")</f>
        <v/>
      </c>
      <c r="B3613" s="11" t="str">
        <f>IF('Anterior-TXT'!A3634&lt;&gt;"",RIGHT(LEFT('Anterior-TXT'!A3634,51),34),"")</f>
        <v/>
      </c>
      <c r="C3613" s="12" t="str">
        <f>IF('Anterior-TXT'!A3634&lt;&gt;"",VALUE(RIGHT(LEFT('Anterior-TXT'!A3634,75),23)),"")</f>
        <v/>
      </c>
      <c r="D3613" s="11" t="str">
        <f>IF('Anterior-TXT'!A3634&lt;&gt;"",RIGHT(LEFT('Anterior-TXT'!A3634,77),1),"")</f>
        <v/>
      </c>
      <c r="E3613" s="13" t="str">
        <f>IF('Anterior-TXT'!A3634&lt;&gt;"",IF(MOD(VALUE(LEFT(A3613,1)),2)=1,IF(D3613="D",C3613,-C3613),IF(D3613="C",C3613,-C3613)),"")</f>
        <v/>
      </c>
    </row>
    <row r="3614" spans="1:5" x14ac:dyDescent="0.2">
      <c r="A3614" s="11" t="str">
        <f>IF('Anterior-TXT'!A3635&lt;&gt;"",LEFT('Anterior-TXT'!A3635,15),"")</f>
        <v/>
      </c>
      <c r="B3614" s="11" t="str">
        <f>IF('Anterior-TXT'!A3635&lt;&gt;"",RIGHT(LEFT('Anterior-TXT'!A3635,51),34),"")</f>
        <v/>
      </c>
      <c r="C3614" s="12" t="str">
        <f>IF('Anterior-TXT'!A3635&lt;&gt;"",VALUE(RIGHT(LEFT('Anterior-TXT'!A3635,75),23)),"")</f>
        <v/>
      </c>
      <c r="D3614" s="11" t="str">
        <f>IF('Anterior-TXT'!A3635&lt;&gt;"",RIGHT(LEFT('Anterior-TXT'!A3635,77),1),"")</f>
        <v/>
      </c>
      <c r="E3614" s="13" t="str">
        <f>IF('Anterior-TXT'!A3635&lt;&gt;"",IF(MOD(VALUE(LEFT(A3614,1)),2)=1,IF(D3614="D",C3614,-C3614),IF(D3614="C",C3614,-C3614)),"")</f>
        <v/>
      </c>
    </row>
    <row r="3615" spans="1:5" x14ac:dyDescent="0.2">
      <c r="A3615" s="11" t="str">
        <f>IF('Anterior-TXT'!A3636&lt;&gt;"",LEFT('Anterior-TXT'!A3636,15),"")</f>
        <v/>
      </c>
      <c r="B3615" s="11" t="str">
        <f>IF('Anterior-TXT'!A3636&lt;&gt;"",RIGHT(LEFT('Anterior-TXT'!A3636,51),34),"")</f>
        <v/>
      </c>
      <c r="C3615" s="12" t="str">
        <f>IF('Anterior-TXT'!A3636&lt;&gt;"",VALUE(RIGHT(LEFT('Anterior-TXT'!A3636,75),23)),"")</f>
        <v/>
      </c>
      <c r="D3615" s="11" t="str">
        <f>IF('Anterior-TXT'!A3636&lt;&gt;"",RIGHT(LEFT('Anterior-TXT'!A3636,77),1),"")</f>
        <v/>
      </c>
      <c r="E3615" s="13" t="str">
        <f>IF('Anterior-TXT'!A3636&lt;&gt;"",IF(MOD(VALUE(LEFT(A3615,1)),2)=1,IF(D3615="D",C3615,-C3615),IF(D3615="C",C3615,-C3615)),"")</f>
        <v/>
      </c>
    </row>
    <row r="3616" spans="1:5" x14ac:dyDescent="0.2">
      <c r="A3616" s="11" t="str">
        <f>IF('Anterior-TXT'!A3637&lt;&gt;"",LEFT('Anterior-TXT'!A3637,15),"")</f>
        <v/>
      </c>
      <c r="B3616" s="11" t="str">
        <f>IF('Anterior-TXT'!A3637&lt;&gt;"",RIGHT(LEFT('Anterior-TXT'!A3637,51),34),"")</f>
        <v/>
      </c>
      <c r="C3616" s="12" t="str">
        <f>IF('Anterior-TXT'!A3637&lt;&gt;"",VALUE(RIGHT(LEFT('Anterior-TXT'!A3637,75),23)),"")</f>
        <v/>
      </c>
      <c r="D3616" s="11" t="str">
        <f>IF('Anterior-TXT'!A3637&lt;&gt;"",RIGHT(LEFT('Anterior-TXT'!A3637,77),1),"")</f>
        <v/>
      </c>
      <c r="E3616" s="13" t="str">
        <f>IF('Anterior-TXT'!A3637&lt;&gt;"",IF(MOD(VALUE(LEFT(A3616,1)),2)=1,IF(D3616="D",C3616,-C3616),IF(D3616="C",C3616,-C3616)),"")</f>
        <v/>
      </c>
    </row>
    <row r="3617" spans="1:5" x14ac:dyDescent="0.2">
      <c r="A3617" s="11" t="str">
        <f>IF('Anterior-TXT'!A3638&lt;&gt;"",LEFT('Anterior-TXT'!A3638,15),"")</f>
        <v/>
      </c>
      <c r="B3617" s="11" t="str">
        <f>IF('Anterior-TXT'!A3638&lt;&gt;"",RIGHT(LEFT('Anterior-TXT'!A3638,51),34),"")</f>
        <v/>
      </c>
      <c r="C3617" s="12" t="str">
        <f>IF('Anterior-TXT'!A3638&lt;&gt;"",VALUE(RIGHT(LEFT('Anterior-TXT'!A3638,75),23)),"")</f>
        <v/>
      </c>
      <c r="D3617" s="11" t="str">
        <f>IF('Anterior-TXT'!A3638&lt;&gt;"",RIGHT(LEFT('Anterior-TXT'!A3638,77),1),"")</f>
        <v/>
      </c>
      <c r="E3617" s="13" t="str">
        <f>IF('Anterior-TXT'!A3638&lt;&gt;"",IF(MOD(VALUE(LEFT(A3617,1)),2)=1,IF(D3617="D",C3617,-C3617),IF(D3617="C",C3617,-C3617)),"")</f>
        <v/>
      </c>
    </row>
    <row r="3618" spans="1:5" x14ac:dyDescent="0.2">
      <c r="A3618" s="11" t="str">
        <f>IF('Anterior-TXT'!A3639&lt;&gt;"",LEFT('Anterior-TXT'!A3639,15),"")</f>
        <v/>
      </c>
      <c r="B3618" s="11" t="str">
        <f>IF('Anterior-TXT'!A3639&lt;&gt;"",RIGHT(LEFT('Anterior-TXT'!A3639,51),34),"")</f>
        <v/>
      </c>
      <c r="C3618" s="12" t="str">
        <f>IF('Anterior-TXT'!A3639&lt;&gt;"",VALUE(RIGHT(LEFT('Anterior-TXT'!A3639,75),23)),"")</f>
        <v/>
      </c>
      <c r="D3618" s="11" t="str">
        <f>IF('Anterior-TXT'!A3639&lt;&gt;"",RIGHT(LEFT('Anterior-TXT'!A3639,77),1),"")</f>
        <v/>
      </c>
      <c r="E3618" s="13" t="str">
        <f>IF('Anterior-TXT'!A3639&lt;&gt;"",IF(MOD(VALUE(LEFT(A3618,1)),2)=1,IF(D3618="D",C3618,-C3618),IF(D3618="C",C3618,-C3618)),"")</f>
        <v/>
      </c>
    </row>
    <row r="3619" spans="1:5" x14ac:dyDescent="0.2">
      <c r="A3619" s="11" t="str">
        <f>IF('Anterior-TXT'!A3640&lt;&gt;"",LEFT('Anterior-TXT'!A3640,15),"")</f>
        <v/>
      </c>
      <c r="B3619" s="11" t="str">
        <f>IF('Anterior-TXT'!A3640&lt;&gt;"",RIGHT(LEFT('Anterior-TXT'!A3640,51),34),"")</f>
        <v/>
      </c>
      <c r="C3619" s="12" t="str">
        <f>IF('Anterior-TXT'!A3640&lt;&gt;"",VALUE(RIGHT(LEFT('Anterior-TXT'!A3640,75),23)),"")</f>
        <v/>
      </c>
      <c r="D3619" s="11" t="str">
        <f>IF('Anterior-TXT'!A3640&lt;&gt;"",RIGHT(LEFT('Anterior-TXT'!A3640,77),1),"")</f>
        <v/>
      </c>
      <c r="E3619" s="13" t="str">
        <f>IF('Anterior-TXT'!A3640&lt;&gt;"",IF(MOD(VALUE(LEFT(A3619,1)),2)=1,IF(D3619="D",C3619,-C3619),IF(D3619="C",C3619,-C3619)),"")</f>
        <v/>
      </c>
    </row>
    <row r="3620" spans="1:5" x14ac:dyDescent="0.2">
      <c r="A3620" s="11" t="str">
        <f>IF('Anterior-TXT'!A3641&lt;&gt;"",LEFT('Anterior-TXT'!A3641,15),"")</f>
        <v/>
      </c>
      <c r="B3620" s="11" t="str">
        <f>IF('Anterior-TXT'!A3641&lt;&gt;"",RIGHT(LEFT('Anterior-TXT'!A3641,51),34),"")</f>
        <v/>
      </c>
      <c r="C3620" s="12" t="str">
        <f>IF('Anterior-TXT'!A3641&lt;&gt;"",VALUE(RIGHT(LEFT('Anterior-TXT'!A3641,75),23)),"")</f>
        <v/>
      </c>
      <c r="D3620" s="11" t="str">
        <f>IF('Anterior-TXT'!A3641&lt;&gt;"",RIGHT(LEFT('Anterior-TXT'!A3641,77),1),"")</f>
        <v/>
      </c>
      <c r="E3620" s="13" t="str">
        <f>IF('Anterior-TXT'!A3641&lt;&gt;"",IF(MOD(VALUE(LEFT(A3620,1)),2)=1,IF(D3620="D",C3620,-C3620),IF(D3620="C",C3620,-C3620)),"")</f>
        <v/>
      </c>
    </row>
    <row r="3621" spans="1:5" x14ac:dyDescent="0.2">
      <c r="A3621" s="11" t="str">
        <f>IF('Anterior-TXT'!A3642&lt;&gt;"",LEFT('Anterior-TXT'!A3642,15),"")</f>
        <v/>
      </c>
      <c r="B3621" s="11" t="str">
        <f>IF('Anterior-TXT'!A3642&lt;&gt;"",RIGHT(LEFT('Anterior-TXT'!A3642,51),34),"")</f>
        <v/>
      </c>
      <c r="C3621" s="12" t="str">
        <f>IF('Anterior-TXT'!A3642&lt;&gt;"",VALUE(RIGHT(LEFT('Anterior-TXT'!A3642,75),23)),"")</f>
        <v/>
      </c>
      <c r="D3621" s="11" t="str">
        <f>IF('Anterior-TXT'!A3642&lt;&gt;"",RIGHT(LEFT('Anterior-TXT'!A3642,77),1),"")</f>
        <v/>
      </c>
      <c r="E3621" s="13" t="str">
        <f>IF('Anterior-TXT'!A3642&lt;&gt;"",IF(MOD(VALUE(LEFT(A3621,1)),2)=1,IF(D3621="D",C3621,-C3621),IF(D3621="C",C3621,-C3621)),"")</f>
        <v/>
      </c>
    </row>
    <row r="3622" spans="1:5" x14ac:dyDescent="0.2">
      <c r="A3622" s="11" t="str">
        <f>IF('Anterior-TXT'!A3643&lt;&gt;"",LEFT('Anterior-TXT'!A3643,15),"")</f>
        <v/>
      </c>
      <c r="B3622" s="11" t="str">
        <f>IF('Anterior-TXT'!A3643&lt;&gt;"",RIGHT(LEFT('Anterior-TXT'!A3643,51),34),"")</f>
        <v/>
      </c>
      <c r="C3622" s="12" t="str">
        <f>IF('Anterior-TXT'!A3643&lt;&gt;"",VALUE(RIGHT(LEFT('Anterior-TXT'!A3643,75),23)),"")</f>
        <v/>
      </c>
      <c r="D3622" s="11" t="str">
        <f>IF('Anterior-TXT'!A3643&lt;&gt;"",RIGHT(LEFT('Anterior-TXT'!A3643,77),1),"")</f>
        <v/>
      </c>
      <c r="E3622" s="13" t="str">
        <f>IF('Anterior-TXT'!A3643&lt;&gt;"",IF(MOD(VALUE(LEFT(A3622,1)),2)=1,IF(D3622="D",C3622,-C3622),IF(D3622="C",C3622,-C3622)),"")</f>
        <v/>
      </c>
    </row>
    <row r="3623" spans="1:5" x14ac:dyDescent="0.2">
      <c r="A3623" s="11" t="str">
        <f>IF('Anterior-TXT'!A3644&lt;&gt;"",LEFT('Anterior-TXT'!A3644,15),"")</f>
        <v/>
      </c>
      <c r="B3623" s="11" t="str">
        <f>IF('Anterior-TXT'!A3644&lt;&gt;"",RIGHT(LEFT('Anterior-TXT'!A3644,51),34),"")</f>
        <v/>
      </c>
      <c r="C3623" s="12" t="str">
        <f>IF('Anterior-TXT'!A3644&lt;&gt;"",VALUE(RIGHT(LEFT('Anterior-TXT'!A3644,75),23)),"")</f>
        <v/>
      </c>
      <c r="D3623" s="11" t="str">
        <f>IF('Anterior-TXT'!A3644&lt;&gt;"",RIGHT(LEFT('Anterior-TXT'!A3644,77),1),"")</f>
        <v/>
      </c>
      <c r="E3623" s="13" t="str">
        <f>IF('Anterior-TXT'!A3644&lt;&gt;"",IF(MOD(VALUE(LEFT(A3623,1)),2)=1,IF(D3623="D",C3623,-C3623),IF(D3623="C",C3623,-C3623)),"")</f>
        <v/>
      </c>
    </row>
    <row r="3624" spans="1:5" x14ac:dyDescent="0.2">
      <c r="A3624" s="11" t="str">
        <f>IF('Anterior-TXT'!A3645&lt;&gt;"",LEFT('Anterior-TXT'!A3645,15),"")</f>
        <v/>
      </c>
      <c r="B3624" s="11" t="str">
        <f>IF('Anterior-TXT'!A3645&lt;&gt;"",RIGHT(LEFT('Anterior-TXT'!A3645,51),34),"")</f>
        <v/>
      </c>
      <c r="C3624" s="12" t="str">
        <f>IF('Anterior-TXT'!A3645&lt;&gt;"",VALUE(RIGHT(LEFT('Anterior-TXT'!A3645,75),23)),"")</f>
        <v/>
      </c>
      <c r="D3624" s="11" t="str">
        <f>IF('Anterior-TXT'!A3645&lt;&gt;"",RIGHT(LEFT('Anterior-TXT'!A3645,77),1),"")</f>
        <v/>
      </c>
      <c r="E3624" s="13" t="str">
        <f>IF('Anterior-TXT'!A3645&lt;&gt;"",IF(MOD(VALUE(LEFT(A3624,1)),2)=1,IF(D3624="D",C3624,-C3624),IF(D3624="C",C3624,-C3624)),"")</f>
        <v/>
      </c>
    </row>
    <row r="3625" spans="1:5" x14ac:dyDescent="0.2">
      <c r="A3625" s="11" t="str">
        <f>IF('Anterior-TXT'!A3646&lt;&gt;"",LEFT('Anterior-TXT'!A3646,15),"")</f>
        <v/>
      </c>
      <c r="B3625" s="11" t="str">
        <f>IF('Anterior-TXT'!A3646&lt;&gt;"",RIGHT(LEFT('Anterior-TXT'!A3646,51),34),"")</f>
        <v/>
      </c>
      <c r="C3625" s="12" t="str">
        <f>IF('Anterior-TXT'!A3646&lt;&gt;"",VALUE(RIGHT(LEFT('Anterior-TXT'!A3646,75),23)),"")</f>
        <v/>
      </c>
      <c r="D3625" s="11" t="str">
        <f>IF('Anterior-TXT'!A3646&lt;&gt;"",RIGHT(LEFT('Anterior-TXT'!A3646,77),1),"")</f>
        <v/>
      </c>
      <c r="E3625" s="13" t="str">
        <f>IF('Anterior-TXT'!A3646&lt;&gt;"",IF(MOD(VALUE(LEFT(A3625,1)),2)=1,IF(D3625="D",C3625,-C3625),IF(D3625="C",C3625,-C3625)),"")</f>
        <v/>
      </c>
    </row>
    <row r="3626" spans="1:5" x14ac:dyDescent="0.2">
      <c r="A3626" s="11" t="str">
        <f>IF('Anterior-TXT'!A3647&lt;&gt;"",LEFT('Anterior-TXT'!A3647,15),"")</f>
        <v/>
      </c>
      <c r="B3626" s="11" t="str">
        <f>IF('Anterior-TXT'!A3647&lt;&gt;"",RIGHT(LEFT('Anterior-TXT'!A3647,51),34),"")</f>
        <v/>
      </c>
      <c r="C3626" s="12" t="str">
        <f>IF('Anterior-TXT'!A3647&lt;&gt;"",VALUE(RIGHT(LEFT('Anterior-TXT'!A3647,75),23)),"")</f>
        <v/>
      </c>
      <c r="D3626" s="11" t="str">
        <f>IF('Anterior-TXT'!A3647&lt;&gt;"",RIGHT(LEFT('Anterior-TXT'!A3647,77),1),"")</f>
        <v/>
      </c>
      <c r="E3626" s="13" t="str">
        <f>IF('Anterior-TXT'!A3647&lt;&gt;"",IF(MOD(VALUE(LEFT(A3626,1)),2)=1,IF(D3626="D",C3626,-C3626),IF(D3626="C",C3626,-C3626)),"")</f>
        <v/>
      </c>
    </row>
    <row r="3627" spans="1:5" x14ac:dyDescent="0.2">
      <c r="A3627" s="11" t="str">
        <f>IF('Anterior-TXT'!A3648&lt;&gt;"",LEFT('Anterior-TXT'!A3648,15),"")</f>
        <v/>
      </c>
      <c r="B3627" s="11" t="str">
        <f>IF('Anterior-TXT'!A3648&lt;&gt;"",RIGHT(LEFT('Anterior-TXT'!A3648,51),34),"")</f>
        <v/>
      </c>
      <c r="C3627" s="12" t="str">
        <f>IF('Anterior-TXT'!A3648&lt;&gt;"",VALUE(RIGHT(LEFT('Anterior-TXT'!A3648,75),23)),"")</f>
        <v/>
      </c>
      <c r="D3627" s="11" t="str">
        <f>IF('Anterior-TXT'!A3648&lt;&gt;"",RIGHT(LEFT('Anterior-TXT'!A3648,77),1),"")</f>
        <v/>
      </c>
      <c r="E3627" s="13" t="str">
        <f>IF('Anterior-TXT'!A3648&lt;&gt;"",IF(MOD(VALUE(LEFT(A3627,1)),2)=1,IF(D3627="D",C3627,-C3627),IF(D3627="C",C3627,-C3627)),"")</f>
        <v/>
      </c>
    </row>
    <row r="3628" spans="1:5" x14ac:dyDescent="0.2">
      <c r="A3628" s="11" t="str">
        <f>IF('Anterior-TXT'!A3649&lt;&gt;"",LEFT('Anterior-TXT'!A3649,15),"")</f>
        <v/>
      </c>
      <c r="B3628" s="11" t="str">
        <f>IF('Anterior-TXT'!A3649&lt;&gt;"",RIGHT(LEFT('Anterior-TXT'!A3649,51),34),"")</f>
        <v/>
      </c>
      <c r="C3628" s="12" t="str">
        <f>IF('Anterior-TXT'!A3649&lt;&gt;"",VALUE(RIGHT(LEFT('Anterior-TXT'!A3649,75),23)),"")</f>
        <v/>
      </c>
      <c r="D3628" s="11" t="str">
        <f>IF('Anterior-TXT'!A3649&lt;&gt;"",RIGHT(LEFT('Anterior-TXT'!A3649,77),1),"")</f>
        <v/>
      </c>
      <c r="E3628" s="13" t="str">
        <f>IF('Anterior-TXT'!A3649&lt;&gt;"",IF(MOD(VALUE(LEFT(A3628,1)),2)=1,IF(D3628="D",C3628,-C3628),IF(D3628="C",C3628,-C3628)),"")</f>
        <v/>
      </c>
    </row>
    <row r="3629" spans="1:5" x14ac:dyDescent="0.2">
      <c r="A3629" s="11" t="str">
        <f>IF('Anterior-TXT'!A3650&lt;&gt;"",LEFT('Anterior-TXT'!A3650,15),"")</f>
        <v/>
      </c>
      <c r="B3629" s="11" t="str">
        <f>IF('Anterior-TXT'!A3650&lt;&gt;"",RIGHT(LEFT('Anterior-TXT'!A3650,51),34),"")</f>
        <v/>
      </c>
      <c r="C3629" s="12" t="str">
        <f>IF('Anterior-TXT'!A3650&lt;&gt;"",VALUE(RIGHT(LEFT('Anterior-TXT'!A3650,75),23)),"")</f>
        <v/>
      </c>
      <c r="D3629" s="11" t="str">
        <f>IF('Anterior-TXT'!A3650&lt;&gt;"",RIGHT(LEFT('Anterior-TXT'!A3650,77),1),"")</f>
        <v/>
      </c>
      <c r="E3629" s="13" t="str">
        <f>IF('Anterior-TXT'!A3650&lt;&gt;"",IF(MOD(VALUE(LEFT(A3629,1)),2)=1,IF(D3629="D",C3629,-C3629),IF(D3629="C",C3629,-C3629)),"")</f>
        <v/>
      </c>
    </row>
    <row r="3630" spans="1:5" x14ac:dyDescent="0.2">
      <c r="A3630" s="11" t="str">
        <f>IF('Anterior-TXT'!A3651&lt;&gt;"",LEFT('Anterior-TXT'!A3651,15),"")</f>
        <v/>
      </c>
      <c r="B3630" s="11" t="str">
        <f>IF('Anterior-TXT'!A3651&lt;&gt;"",RIGHT(LEFT('Anterior-TXT'!A3651,51),34),"")</f>
        <v/>
      </c>
      <c r="C3630" s="12" t="str">
        <f>IF('Anterior-TXT'!A3651&lt;&gt;"",VALUE(RIGHT(LEFT('Anterior-TXT'!A3651,75),23)),"")</f>
        <v/>
      </c>
      <c r="D3630" s="11" t="str">
        <f>IF('Anterior-TXT'!A3651&lt;&gt;"",RIGHT(LEFT('Anterior-TXT'!A3651,77),1),"")</f>
        <v/>
      </c>
      <c r="E3630" s="13" t="str">
        <f>IF('Anterior-TXT'!A3651&lt;&gt;"",IF(MOD(VALUE(LEFT(A3630,1)),2)=1,IF(D3630="D",C3630,-C3630),IF(D3630="C",C3630,-C3630)),"")</f>
        <v/>
      </c>
    </row>
    <row r="3631" spans="1:5" x14ac:dyDescent="0.2">
      <c r="A3631" s="11" t="str">
        <f>IF('Anterior-TXT'!A3652&lt;&gt;"",LEFT('Anterior-TXT'!A3652,15),"")</f>
        <v/>
      </c>
      <c r="B3631" s="11" t="str">
        <f>IF('Anterior-TXT'!A3652&lt;&gt;"",RIGHT(LEFT('Anterior-TXT'!A3652,51),34),"")</f>
        <v/>
      </c>
      <c r="C3631" s="12" t="str">
        <f>IF('Anterior-TXT'!A3652&lt;&gt;"",VALUE(RIGHT(LEFT('Anterior-TXT'!A3652,75),23)),"")</f>
        <v/>
      </c>
      <c r="D3631" s="11" t="str">
        <f>IF('Anterior-TXT'!A3652&lt;&gt;"",RIGHT(LEFT('Anterior-TXT'!A3652,77),1),"")</f>
        <v/>
      </c>
      <c r="E3631" s="13" t="str">
        <f>IF('Anterior-TXT'!A3652&lt;&gt;"",IF(MOD(VALUE(LEFT(A3631,1)),2)=1,IF(D3631="D",C3631,-C3631),IF(D3631="C",C3631,-C3631)),"")</f>
        <v/>
      </c>
    </row>
    <row r="3632" spans="1:5" x14ac:dyDescent="0.2">
      <c r="A3632" s="11" t="str">
        <f>IF('Anterior-TXT'!A3653&lt;&gt;"",LEFT('Anterior-TXT'!A3653,15),"")</f>
        <v/>
      </c>
      <c r="B3632" s="11" t="str">
        <f>IF('Anterior-TXT'!A3653&lt;&gt;"",RIGHT(LEFT('Anterior-TXT'!A3653,51),34),"")</f>
        <v/>
      </c>
      <c r="C3632" s="12" t="str">
        <f>IF('Anterior-TXT'!A3653&lt;&gt;"",VALUE(RIGHT(LEFT('Anterior-TXT'!A3653,75),23)),"")</f>
        <v/>
      </c>
      <c r="D3632" s="11" t="str">
        <f>IF('Anterior-TXT'!A3653&lt;&gt;"",RIGHT(LEFT('Anterior-TXT'!A3653,77),1),"")</f>
        <v/>
      </c>
      <c r="E3632" s="13" t="str">
        <f>IF('Anterior-TXT'!A3653&lt;&gt;"",IF(MOD(VALUE(LEFT(A3632,1)),2)=1,IF(D3632="D",C3632,-C3632),IF(D3632="C",C3632,-C3632)),"")</f>
        <v/>
      </c>
    </row>
    <row r="3633" spans="1:5" x14ac:dyDescent="0.2">
      <c r="A3633" s="11" t="str">
        <f>IF('Anterior-TXT'!A3654&lt;&gt;"",LEFT('Anterior-TXT'!A3654,15),"")</f>
        <v/>
      </c>
      <c r="B3633" s="11" t="str">
        <f>IF('Anterior-TXT'!A3654&lt;&gt;"",RIGHT(LEFT('Anterior-TXT'!A3654,51),34),"")</f>
        <v/>
      </c>
      <c r="C3633" s="12" t="str">
        <f>IF('Anterior-TXT'!A3654&lt;&gt;"",VALUE(RIGHT(LEFT('Anterior-TXT'!A3654,75),23)),"")</f>
        <v/>
      </c>
      <c r="D3633" s="11" t="str">
        <f>IF('Anterior-TXT'!A3654&lt;&gt;"",RIGHT(LEFT('Anterior-TXT'!A3654,77),1),"")</f>
        <v/>
      </c>
      <c r="E3633" s="13" t="str">
        <f>IF('Anterior-TXT'!A3654&lt;&gt;"",IF(MOD(VALUE(LEFT(A3633,1)),2)=1,IF(D3633="D",C3633,-C3633),IF(D3633="C",C3633,-C3633)),"")</f>
        <v/>
      </c>
    </row>
    <row r="3634" spans="1:5" x14ac:dyDescent="0.2">
      <c r="A3634" s="11" t="str">
        <f>IF('Anterior-TXT'!A3655&lt;&gt;"",LEFT('Anterior-TXT'!A3655,15),"")</f>
        <v/>
      </c>
      <c r="B3634" s="11" t="str">
        <f>IF('Anterior-TXT'!A3655&lt;&gt;"",RIGHT(LEFT('Anterior-TXT'!A3655,51),34),"")</f>
        <v/>
      </c>
      <c r="C3634" s="12" t="str">
        <f>IF('Anterior-TXT'!A3655&lt;&gt;"",VALUE(RIGHT(LEFT('Anterior-TXT'!A3655,75),23)),"")</f>
        <v/>
      </c>
      <c r="D3634" s="11" t="str">
        <f>IF('Anterior-TXT'!A3655&lt;&gt;"",RIGHT(LEFT('Anterior-TXT'!A3655,77),1),"")</f>
        <v/>
      </c>
      <c r="E3634" s="13" t="str">
        <f>IF('Anterior-TXT'!A3655&lt;&gt;"",IF(MOD(VALUE(LEFT(A3634,1)),2)=1,IF(D3634="D",C3634,-C3634),IF(D3634="C",C3634,-C3634)),"")</f>
        <v/>
      </c>
    </row>
    <row r="3635" spans="1:5" x14ac:dyDescent="0.2">
      <c r="A3635" s="11" t="str">
        <f>IF('Anterior-TXT'!A3656&lt;&gt;"",LEFT('Anterior-TXT'!A3656,15),"")</f>
        <v/>
      </c>
      <c r="B3635" s="11" t="str">
        <f>IF('Anterior-TXT'!A3656&lt;&gt;"",RIGHT(LEFT('Anterior-TXT'!A3656,51),34),"")</f>
        <v/>
      </c>
      <c r="C3635" s="12" t="str">
        <f>IF('Anterior-TXT'!A3656&lt;&gt;"",VALUE(RIGHT(LEFT('Anterior-TXT'!A3656,75),23)),"")</f>
        <v/>
      </c>
      <c r="D3635" s="11" t="str">
        <f>IF('Anterior-TXT'!A3656&lt;&gt;"",RIGHT(LEFT('Anterior-TXT'!A3656,77),1),"")</f>
        <v/>
      </c>
      <c r="E3635" s="13" t="str">
        <f>IF('Anterior-TXT'!A3656&lt;&gt;"",IF(MOD(VALUE(LEFT(A3635,1)),2)=1,IF(D3635="D",C3635,-C3635),IF(D3635="C",C3635,-C3635)),"")</f>
        <v/>
      </c>
    </row>
    <row r="3636" spans="1:5" x14ac:dyDescent="0.2">
      <c r="A3636" s="11" t="str">
        <f>IF('Anterior-TXT'!A3657&lt;&gt;"",LEFT('Anterior-TXT'!A3657,15),"")</f>
        <v/>
      </c>
      <c r="B3636" s="11" t="str">
        <f>IF('Anterior-TXT'!A3657&lt;&gt;"",RIGHT(LEFT('Anterior-TXT'!A3657,51),34),"")</f>
        <v/>
      </c>
      <c r="C3636" s="12" t="str">
        <f>IF('Anterior-TXT'!A3657&lt;&gt;"",VALUE(RIGHT(LEFT('Anterior-TXT'!A3657,75),23)),"")</f>
        <v/>
      </c>
      <c r="D3636" s="11" t="str">
        <f>IF('Anterior-TXT'!A3657&lt;&gt;"",RIGHT(LEFT('Anterior-TXT'!A3657,77),1),"")</f>
        <v/>
      </c>
      <c r="E3636" s="13" t="str">
        <f>IF('Anterior-TXT'!A3657&lt;&gt;"",IF(MOD(VALUE(LEFT(A3636,1)),2)=1,IF(D3636="D",C3636,-C3636),IF(D3636="C",C3636,-C3636)),"")</f>
        <v/>
      </c>
    </row>
    <row r="3637" spans="1:5" x14ac:dyDescent="0.2">
      <c r="A3637" s="11" t="str">
        <f>IF('Anterior-TXT'!A3658&lt;&gt;"",LEFT('Anterior-TXT'!A3658,15),"")</f>
        <v/>
      </c>
      <c r="B3637" s="11" t="str">
        <f>IF('Anterior-TXT'!A3658&lt;&gt;"",RIGHT(LEFT('Anterior-TXT'!A3658,51),34),"")</f>
        <v/>
      </c>
      <c r="C3637" s="12" t="str">
        <f>IF('Anterior-TXT'!A3658&lt;&gt;"",VALUE(RIGHT(LEFT('Anterior-TXT'!A3658,75),23)),"")</f>
        <v/>
      </c>
      <c r="D3637" s="11" t="str">
        <f>IF('Anterior-TXT'!A3658&lt;&gt;"",RIGHT(LEFT('Anterior-TXT'!A3658,77),1),"")</f>
        <v/>
      </c>
      <c r="E3637" s="13" t="str">
        <f>IF('Anterior-TXT'!A3658&lt;&gt;"",IF(MOD(VALUE(LEFT(A3637,1)),2)=1,IF(D3637="D",C3637,-C3637),IF(D3637="C",C3637,-C3637)),"")</f>
        <v/>
      </c>
    </row>
    <row r="3638" spans="1:5" x14ac:dyDescent="0.2">
      <c r="A3638" s="11" t="str">
        <f>IF('Anterior-TXT'!A3659&lt;&gt;"",LEFT('Anterior-TXT'!A3659,15),"")</f>
        <v/>
      </c>
      <c r="B3638" s="11" t="str">
        <f>IF('Anterior-TXT'!A3659&lt;&gt;"",RIGHT(LEFT('Anterior-TXT'!A3659,51),34),"")</f>
        <v/>
      </c>
      <c r="C3638" s="12" t="str">
        <f>IF('Anterior-TXT'!A3659&lt;&gt;"",VALUE(RIGHT(LEFT('Anterior-TXT'!A3659,75),23)),"")</f>
        <v/>
      </c>
      <c r="D3638" s="11" t="str">
        <f>IF('Anterior-TXT'!A3659&lt;&gt;"",RIGHT(LEFT('Anterior-TXT'!A3659,77),1),"")</f>
        <v/>
      </c>
      <c r="E3638" s="13" t="str">
        <f>IF('Anterior-TXT'!A3659&lt;&gt;"",IF(MOD(VALUE(LEFT(A3638,1)),2)=1,IF(D3638="D",C3638,-C3638),IF(D3638="C",C3638,-C3638)),"")</f>
        <v/>
      </c>
    </row>
    <row r="3639" spans="1:5" x14ac:dyDescent="0.2">
      <c r="A3639" s="11" t="str">
        <f>IF('Anterior-TXT'!A3660&lt;&gt;"",LEFT('Anterior-TXT'!A3660,15),"")</f>
        <v/>
      </c>
      <c r="B3639" s="11" t="str">
        <f>IF('Anterior-TXT'!A3660&lt;&gt;"",RIGHT(LEFT('Anterior-TXT'!A3660,51),34),"")</f>
        <v/>
      </c>
      <c r="C3639" s="12" t="str">
        <f>IF('Anterior-TXT'!A3660&lt;&gt;"",VALUE(RIGHT(LEFT('Anterior-TXT'!A3660,75),23)),"")</f>
        <v/>
      </c>
      <c r="D3639" s="11" t="str">
        <f>IF('Anterior-TXT'!A3660&lt;&gt;"",RIGHT(LEFT('Anterior-TXT'!A3660,77),1),"")</f>
        <v/>
      </c>
      <c r="E3639" s="13" t="str">
        <f>IF('Anterior-TXT'!A3660&lt;&gt;"",IF(MOD(VALUE(LEFT(A3639,1)),2)=1,IF(D3639="D",C3639,-C3639),IF(D3639="C",C3639,-C3639)),"")</f>
        <v/>
      </c>
    </row>
    <row r="3640" spans="1:5" x14ac:dyDescent="0.2">
      <c r="A3640" s="11" t="str">
        <f>IF('Anterior-TXT'!A3661&lt;&gt;"",LEFT('Anterior-TXT'!A3661,15),"")</f>
        <v/>
      </c>
      <c r="B3640" s="11" t="str">
        <f>IF('Anterior-TXT'!A3661&lt;&gt;"",RIGHT(LEFT('Anterior-TXT'!A3661,51),34),"")</f>
        <v/>
      </c>
      <c r="C3640" s="12" t="str">
        <f>IF('Anterior-TXT'!A3661&lt;&gt;"",VALUE(RIGHT(LEFT('Anterior-TXT'!A3661,75),23)),"")</f>
        <v/>
      </c>
      <c r="D3640" s="11" t="str">
        <f>IF('Anterior-TXT'!A3661&lt;&gt;"",RIGHT(LEFT('Anterior-TXT'!A3661,77),1),"")</f>
        <v/>
      </c>
      <c r="E3640" s="13" t="str">
        <f>IF('Anterior-TXT'!A3661&lt;&gt;"",IF(MOD(VALUE(LEFT(A3640,1)),2)=1,IF(D3640="D",C3640,-C3640),IF(D3640="C",C3640,-C3640)),"")</f>
        <v/>
      </c>
    </row>
    <row r="3641" spans="1:5" x14ac:dyDescent="0.2">
      <c r="A3641" s="11" t="str">
        <f>IF('Anterior-TXT'!A3662&lt;&gt;"",LEFT('Anterior-TXT'!A3662,15),"")</f>
        <v/>
      </c>
      <c r="B3641" s="11" t="str">
        <f>IF('Anterior-TXT'!A3662&lt;&gt;"",RIGHT(LEFT('Anterior-TXT'!A3662,51),34),"")</f>
        <v/>
      </c>
      <c r="C3641" s="12" t="str">
        <f>IF('Anterior-TXT'!A3662&lt;&gt;"",VALUE(RIGHT(LEFT('Anterior-TXT'!A3662,75),23)),"")</f>
        <v/>
      </c>
      <c r="D3641" s="11" t="str">
        <f>IF('Anterior-TXT'!A3662&lt;&gt;"",RIGHT(LEFT('Anterior-TXT'!A3662,77),1),"")</f>
        <v/>
      </c>
      <c r="E3641" s="13" t="str">
        <f>IF('Anterior-TXT'!A3662&lt;&gt;"",IF(MOD(VALUE(LEFT(A3641,1)),2)=1,IF(D3641="D",C3641,-C3641),IF(D3641="C",C3641,-C3641)),"")</f>
        <v/>
      </c>
    </row>
    <row r="3642" spans="1:5" x14ac:dyDescent="0.2">
      <c r="A3642" s="11" t="str">
        <f>IF('Anterior-TXT'!A3663&lt;&gt;"",LEFT('Anterior-TXT'!A3663,15),"")</f>
        <v/>
      </c>
      <c r="B3642" s="11" t="str">
        <f>IF('Anterior-TXT'!A3663&lt;&gt;"",RIGHT(LEFT('Anterior-TXT'!A3663,51),34),"")</f>
        <v/>
      </c>
      <c r="C3642" s="12" t="str">
        <f>IF('Anterior-TXT'!A3663&lt;&gt;"",VALUE(RIGHT(LEFT('Anterior-TXT'!A3663,75),23)),"")</f>
        <v/>
      </c>
      <c r="D3642" s="11" t="str">
        <f>IF('Anterior-TXT'!A3663&lt;&gt;"",RIGHT(LEFT('Anterior-TXT'!A3663,77),1),"")</f>
        <v/>
      </c>
      <c r="E3642" s="13" t="str">
        <f>IF('Anterior-TXT'!A3663&lt;&gt;"",IF(MOD(VALUE(LEFT(A3642,1)),2)=1,IF(D3642="D",C3642,-C3642),IF(D3642="C",C3642,-C3642)),"")</f>
        <v/>
      </c>
    </row>
    <row r="3643" spans="1:5" x14ac:dyDescent="0.2">
      <c r="A3643" s="11" t="str">
        <f>IF('Anterior-TXT'!A3664&lt;&gt;"",LEFT('Anterior-TXT'!A3664,15),"")</f>
        <v/>
      </c>
      <c r="B3643" s="11" t="str">
        <f>IF('Anterior-TXT'!A3664&lt;&gt;"",RIGHT(LEFT('Anterior-TXT'!A3664,51),34),"")</f>
        <v/>
      </c>
      <c r="C3643" s="12" t="str">
        <f>IF('Anterior-TXT'!A3664&lt;&gt;"",VALUE(RIGHT(LEFT('Anterior-TXT'!A3664,75),23)),"")</f>
        <v/>
      </c>
      <c r="D3643" s="11" t="str">
        <f>IF('Anterior-TXT'!A3664&lt;&gt;"",RIGHT(LEFT('Anterior-TXT'!A3664,77),1),"")</f>
        <v/>
      </c>
      <c r="E3643" s="13" t="str">
        <f>IF('Anterior-TXT'!A3664&lt;&gt;"",IF(MOD(VALUE(LEFT(A3643,1)),2)=1,IF(D3643="D",C3643,-C3643),IF(D3643="C",C3643,-C3643)),"")</f>
        <v/>
      </c>
    </row>
    <row r="3644" spans="1:5" x14ac:dyDescent="0.2">
      <c r="A3644" s="11" t="str">
        <f>IF('Anterior-TXT'!A3665&lt;&gt;"",LEFT('Anterior-TXT'!A3665,15),"")</f>
        <v/>
      </c>
      <c r="B3644" s="11" t="str">
        <f>IF('Anterior-TXT'!A3665&lt;&gt;"",RIGHT(LEFT('Anterior-TXT'!A3665,51),34),"")</f>
        <v/>
      </c>
      <c r="C3644" s="12" t="str">
        <f>IF('Anterior-TXT'!A3665&lt;&gt;"",VALUE(RIGHT(LEFT('Anterior-TXT'!A3665,75),23)),"")</f>
        <v/>
      </c>
      <c r="D3644" s="11" t="str">
        <f>IF('Anterior-TXT'!A3665&lt;&gt;"",RIGHT(LEFT('Anterior-TXT'!A3665,77),1),"")</f>
        <v/>
      </c>
      <c r="E3644" s="13" t="str">
        <f>IF('Anterior-TXT'!A3665&lt;&gt;"",IF(MOD(VALUE(LEFT(A3644,1)),2)=1,IF(D3644="D",C3644,-C3644),IF(D3644="C",C3644,-C3644)),"")</f>
        <v/>
      </c>
    </row>
    <row r="3645" spans="1:5" x14ac:dyDescent="0.2">
      <c r="A3645" s="11" t="str">
        <f>IF('Anterior-TXT'!A3666&lt;&gt;"",LEFT('Anterior-TXT'!A3666,15),"")</f>
        <v/>
      </c>
      <c r="B3645" s="11" t="str">
        <f>IF('Anterior-TXT'!A3666&lt;&gt;"",RIGHT(LEFT('Anterior-TXT'!A3666,51),34),"")</f>
        <v/>
      </c>
      <c r="C3645" s="12" t="str">
        <f>IF('Anterior-TXT'!A3666&lt;&gt;"",VALUE(RIGHT(LEFT('Anterior-TXT'!A3666,75),23)),"")</f>
        <v/>
      </c>
      <c r="D3645" s="11" t="str">
        <f>IF('Anterior-TXT'!A3666&lt;&gt;"",RIGHT(LEFT('Anterior-TXT'!A3666,77),1),"")</f>
        <v/>
      </c>
      <c r="E3645" s="13" t="str">
        <f>IF('Anterior-TXT'!A3666&lt;&gt;"",IF(MOD(VALUE(LEFT(A3645,1)),2)=1,IF(D3645="D",C3645,-C3645),IF(D3645="C",C3645,-C3645)),"")</f>
        <v/>
      </c>
    </row>
    <row r="3646" spans="1:5" x14ac:dyDescent="0.2">
      <c r="A3646" s="11" t="str">
        <f>IF('Anterior-TXT'!A3667&lt;&gt;"",LEFT('Anterior-TXT'!A3667,15),"")</f>
        <v/>
      </c>
      <c r="B3646" s="11" t="str">
        <f>IF('Anterior-TXT'!A3667&lt;&gt;"",RIGHT(LEFT('Anterior-TXT'!A3667,51),34),"")</f>
        <v/>
      </c>
      <c r="C3646" s="12" t="str">
        <f>IF('Anterior-TXT'!A3667&lt;&gt;"",VALUE(RIGHT(LEFT('Anterior-TXT'!A3667,75),23)),"")</f>
        <v/>
      </c>
      <c r="D3646" s="11" t="str">
        <f>IF('Anterior-TXT'!A3667&lt;&gt;"",RIGHT(LEFT('Anterior-TXT'!A3667,77),1),"")</f>
        <v/>
      </c>
      <c r="E3646" s="13" t="str">
        <f>IF('Anterior-TXT'!A3667&lt;&gt;"",IF(MOD(VALUE(LEFT(A3646,1)),2)=1,IF(D3646="D",C3646,-C3646),IF(D3646="C",C3646,-C3646)),"")</f>
        <v/>
      </c>
    </row>
    <row r="3647" spans="1:5" x14ac:dyDescent="0.2">
      <c r="A3647" s="11" t="str">
        <f>IF('Anterior-TXT'!A3668&lt;&gt;"",LEFT('Anterior-TXT'!A3668,15),"")</f>
        <v/>
      </c>
      <c r="B3647" s="11" t="str">
        <f>IF('Anterior-TXT'!A3668&lt;&gt;"",RIGHT(LEFT('Anterior-TXT'!A3668,51),34),"")</f>
        <v/>
      </c>
      <c r="C3647" s="12" t="str">
        <f>IF('Anterior-TXT'!A3668&lt;&gt;"",VALUE(RIGHT(LEFT('Anterior-TXT'!A3668,75),23)),"")</f>
        <v/>
      </c>
      <c r="D3647" s="11" t="str">
        <f>IF('Anterior-TXT'!A3668&lt;&gt;"",RIGHT(LEFT('Anterior-TXT'!A3668,77),1),"")</f>
        <v/>
      </c>
      <c r="E3647" s="13" t="str">
        <f>IF('Anterior-TXT'!A3668&lt;&gt;"",IF(MOD(VALUE(LEFT(A3647,1)),2)=1,IF(D3647="D",C3647,-C3647),IF(D3647="C",C3647,-C3647)),"")</f>
        <v/>
      </c>
    </row>
    <row r="3648" spans="1:5" x14ac:dyDescent="0.2">
      <c r="A3648" s="11" t="str">
        <f>IF('Anterior-TXT'!A3669&lt;&gt;"",LEFT('Anterior-TXT'!A3669,15),"")</f>
        <v/>
      </c>
      <c r="B3648" s="11" t="str">
        <f>IF('Anterior-TXT'!A3669&lt;&gt;"",RIGHT(LEFT('Anterior-TXT'!A3669,51),34),"")</f>
        <v/>
      </c>
      <c r="C3648" s="12" t="str">
        <f>IF('Anterior-TXT'!A3669&lt;&gt;"",VALUE(RIGHT(LEFT('Anterior-TXT'!A3669,75),23)),"")</f>
        <v/>
      </c>
      <c r="D3648" s="11" t="str">
        <f>IF('Anterior-TXT'!A3669&lt;&gt;"",RIGHT(LEFT('Anterior-TXT'!A3669,77),1),"")</f>
        <v/>
      </c>
      <c r="E3648" s="13" t="str">
        <f>IF('Anterior-TXT'!A3669&lt;&gt;"",IF(MOD(VALUE(LEFT(A3648,1)),2)=1,IF(D3648="D",C3648,-C3648),IF(D3648="C",C3648,-C3648)),"")</f>
        <v/>
      </c>
    </row>
    <row r="3649" spans="1:5" x14ac:dyDescent="0.2">
      <c r="A3649" s="11" t="str">
        <f>IF('Anterior-TXT'!A3670&lt;&gt;"",LEFT('Anterior-TXT'!A3670,15),"")</f>
        <v/>
      </c>
      <c r="B3649" s="11" t="str">
        <f>IF('Anterior-TXT'!A3670&lt;&gt;"",RIGHT(LEFT('Anterior-TXT'!A3670,51),34),"")</f>
        <v/>
      </c>
      <c r="C3649" s="12" t="str">
        <f>IF('Anterior-TXT'!A3670&lt;&gt;"",VALUE(RIGHT(LEFT('Anterior-TXT'!A3670,75),23)),"")</f>
        <v/>
      </c>
      <c r="D3649" s="11" t="str">
        <f>IF('Anterior-TXT'!A3670&lt;&gt;"",RIGHT(LEFT('Anterior-TXT'!A3670,77),1),"")</f>
        <v/>
      </c>
      <c r="E3649" s="13" t="str">
        <f>IF('Anterior-TXT'!A3670&lt;&gt;"",IF(MOD(VALUE(LEFT(A3649,1)),2)=1,IF(D3649="D",C3649,-C3649),IF(D3649="C",C3649,-C3649)),"")</f>
        <v/>
      </c>
    </row>
    <row r="3650" spans="1:5" x14ac:dyDescent="0.2">
      <c r="A3650" s="11" t="str">
        <f>IF('Anterior-TXT'!A3671&lt;&gt;"",LEFT('Anterior-TXT'!A3671,15),"")</f>
        <v/>
      </c>
      <c r="B3650" s="11" t="str">
        <f>IF('Anterior-TXT'!A3671&lt;&gt;"",RIGHT(LEFT('Anterior-TXT'!A3671,51),34),"")</f>
        <v/>
      </c>
      <c r="C3650" s="12" t="str">
        <f>IF('Anterior-TXT'!A3671&lt;&gt;"",VALUE(RIGHT(LEFT('Anterior-TXT'!A3671,75),23)),"")</f>
        <v/>
      </c>
      <c r="D3650" s="11" t="str">
        <f>IF('Anterior-TXT'!A3671&lt;&gt;"",RIGHT(LEFT('Anterior-TXT'!A3671,77),1),"")</f>
        <v/>
      </c>
      <c r="E3650" s="13" t="str">
        <f>IF('Anterior-TXT'!A3671&lt;&gt;"",IF(MOD(VALUE(LEFT(A3650,1)),2)=1,IF(D3650="D",C3650,-C3650),IF(D3650="C",C3650,-C3650)),"")</f>
        <v/>
      </c>
    </row>
    <row r="3651" spans="1:5" x14ac:dyDescent="0.2">
      <c r="A3651" s="11" t="str">
        <f>IF('Anterior-TXT'!A3672&lt;&gt;"",LEFT('Anterior-TXT'!A3672,15),"")</f>
        <v/>
      </c>
      <c r="B3651" s="11" t="str">
        <f>IF('Anterior-TXT'!A3672&lt;&gt;"",RIGHT(LEFT('Anterior-TXT'!A3672,51),34),"")</f>
        <v/>
      </c>
      <c r="C3651" s="12" t="str">
        <f>IF('Anterior-TXT'!A3672&lt;&gt;"",VALUE(RIGHT(LEFT('Anterior-TXT'!A3672,75),23)),"")</f>
        <v/>
      </c>
      <c r="D3651" s="11" t="str">
        <f>IF('Anterior-TXT'!A3672&lt;&gt;"",RIGHT(LEFT('Anterior-TXT'!A3672,77),1),"")</f>
        <v/>
      </c>
      <c r="E3651" s="13" t="str">
        <f>IF('Anterior-TXT'!A3672&lt;&gt;"",IF(MOD(VALUE(LEFT(A3651,1)),2)=1,IF(D3651="D",C3651,-C3651),IF(D3651="C",C3651,-C3651)),"")</f>
        <v/>
      </c>
    </row>
    <row r="3652" spans="1:5" x14ac:dyDescent="0.2">
      <c r="A3652" s="11" t="str">
        <f>IF('Anterior-TXT'!A3673&lt;&gt;"",LEFT('Anterior-TXT'!A3673,15),"")</f>
        <v/>
      </c>
      <c r="B3652" s="11" t="str">
        <f>IF('Anterior-TXT'!A3673&lt;&gt;"",RIGHT(LEFT('Anterior-TXT'!A3673,51),34),"")</f>
        <v/>
      </c>
      <c r="C3652" s="12" t="str">
        <f>IF('Anterior-TXT'!A3673&lt;&gt;"",VALUE(RIGHT(LEFT('Anterior-TXT'!A3673,75),23)),"")</f>
        <v/>
      </c>
      <c r="D3652" s="11" t="str">
        <f>IF('Anterior-TXT'!A3673&lt;&gt;"",RIGHT(LEFT('Anterior-TXT'!A3673,77),1),"")</f>
        <v/>
      </c>
      <c r="E3652" s="13" t="str">
        <f>IF('Anterior-TXT'!A3673&lt;&gt;"",IF(MOD(VALUE(LEFT(A3652,1)),2)=1,IF(D3652="D",C3652,-C3652),IF(D3652="C",C3652,-C3652)),"")</f>
        <v/>
      </c>
    </row>
    <row r="3653" spans="1:5" x14ac:dyDescent="0.2">
      <c r="A3653" s="11" t="str">
        <f>IF('Anterior-TXT'!A3674&lt;&gt;"",LEFT('Anterior-TXT'!A3674,15),"")</f>
        <v/>
      </c>
      <c r="B3653" s="11" t="str">
        <f>IF('Anterior-TXT'!A3674&lt;&gt;"",RIGHT(LEFT('Anterior-TXT'!A3674,51),34),"")</f>
        <v/>
      </c>
      <c r="C3653" s="12" t="str">
        <f>IF('Anterior-TXT'!A3674&lt;&gt;"",VALUE(RIGHT(LEFT('Anterior-TXT'!A3674,75),23)),"")</f>
        <v/>
      </c>
      <c r="D3653" s="11" t="str">
        <f>IF('Anterior-TXT'!A3674&lt;&gt;"",RIGHT(LEFT('Anterior-TXT'!A3674,77),1),"")</f>
        <v/>
      </c>
      <c r="E3653" s="13" t="str">
        <f>IF('Anterior-TXT'!A3674&lt;&gt;"",IF(MOD(VALUE(LEFT(A3653,1)),2)=1,IF(D3653="D",C3653,-C3653),IF(D3653="C",C3653,-C3653)),"")</f>
        <v/>
      </c>
    </row>
    <row r="3654" spans="1:5" x14ac:dyDescent="0.2">
      <c r="A3654" s="11" t="str">
        <f>IF('Anterior-TXT'!A3675&lt;&gt;"",LEFT('Anterior-TXT'!A3675,15),"")</f>
        <v/>
      </c>
      <c r="B3654" s="11" t="str">
        <f>IF('Anterior-TXT'!A3675&lt;&gt;"",RIGHT(LEFT('Anterior-TXT'!A3675,51),34),"")</f>
        <v/>
      </c>
      <c r="C3654" s="12" t="str">
        <f>IF('Anterior-TXT'!A3675&lt;&gt;"",VALUE(RIGHT(LEFT('Anterior-TXT'!A3675,75),23)),"")</f>
        <v/>
      </c>
      <c r="D3654" s="11" t="str">
        <f>IF('Anterior-TXT'!A3675&lt;&gt;"",RIGHT(LEFT('Anterior-TXT'!A3675,77),1),"")</f>
        <v/>
      </c>
      <c r="E3654" s="13" t="str">
        <f>IF('Anterior-TXT'!A3675&lt;&gt;"",IF(MOD(VALUE(LEFT(A3654,1)),2)=1,IF(D3654="D",C3654,-C3654),IF(D3654="C",C3654,-C3654)),"")</f>
        <v/>
      </c>
    </row>
    <row r="3655" spans="1:5" x14ac:dyDescent="0.2">
      <c r="A3655" s="11" t="str">
        <f>IF('Anterior-TXT'!A3676&lt;&gt;"",LEFT('Anterior-TXT'!A3676,15),"")</f>
        <v/>
      </c>
      <c r="B3655" s="11" t="str">
        <f>IF('Anterior-TXT'!A3676&lt;&gt;"",RIGHT(LEFT('Anterior-TXT'!A3676,51),34),"")</f>
        <v/>
      </c>
      <c r="C3655" s="12" t="str">
        <f>IF('Anterior-TXT'!A3676&lt;&gt;"",VALUE(RIGHT(LEFT('Anterior-TXT'!A3676,75),23)),"")</f>
        <v/>
      </c>
      <c r="D3655" s="11" t="str">
        <f>IF('Anterior-TXT'!A3676&lt;&gt;"",RIGHT(LEFT('Anterior-TXT'!A3676,77),1),"")</f>
        <v/>
      </c>
      <c r="E3655" s="13" t="str">
        <f>IF('Anterior-TXT'!A3676&lt;&gt;"",IF(MOD(VALUE(LEFT(A3655,1)),2)=1,IF(D3655="D",C3655,-C3655),IF(D3655="C",C3655,-C3655)),"")</f>
        <v/>
      </c>
    </row>
    <row r="3656" spans="1:5" x14ac:dyDescent="0.2">
      <c r="A3656" s="11" t="str">
        <f>IF('Anterior-TXT'!A3677&lt;&gt;"",LEFT('Anterior-TXT'!A3677,15),"")</f>
        <v/>
      </c>
      <c r="B3656" s="11" t="str">
        <f>IF('Anterior-TXT'!A3677&lt;&gt;"",RIGHT(LEFT('Anterior-TXT'!A3677,51),34),"")</f>
        <v/>
      </c>
      <c r="C3656" s="12" t="str">
        <f>IF('Anterior-TXT'!A3677&lt;&gt;"",VALUE(RIGHT(LEFT('Anterior-TXT'!A3677,75),23)),"")</f>
        <v/>
      </c>
      <c r="D3656" s="11" t="str">
        <f>IF('Anterior-TXT'!A3677&lt;&gt;"",RIGHT(LEFT('Anterior-TXT'!A3677,77),1),"")</f>
        <v/>
      </c>
      <c r="E3656" s="13" t="str">
        <f>IF('Anterior-TXT'!A3677&lt;&gt;"",IF(MOD(VALUE(LEFT(A3656,1)),2)=1,IF(D3656="D",C3656,-C3656),IF(D3656="C",C3656,-C3656)),"")</f>
        <v/>
      </c>
    </row>
    <row r="3657" spans="1:5" x14ac:dyDescent="0.2">
      <c r="A3657" s="11" t="str">
        <f>IF('Anterior-TXT'!A3678&lt;&gt;"",LEFT('Anterior-TXT'!A3678,15),"")</f>
        <v/>
      </c>
      <c r="B3657" s="11" t="str">
        <f>IF('Anterior-TXT'!A3678&lt;&gt;"",RIGHT(LEFT('Anterior-TXT'!A3678,51),34),"")</f>
        <v/>
      </c>
      <c r="C3657" s="12" t="str">
        <f>IF('Anterior-TXT'!A3678&lt;&gt;"",VALUE(RIGHT(LEFT('Anterior-TXT'!A3678,75),23)),"")</f>
        <v/>
      </c>
      <c r="D3657" s="11" t="str">
        <f>IF('Anterior-TXT'!A3678&lt;&gt;"",RIGHT(LEFT('Anterior-TXT'!A3678,77),1),"")</f>
        <v/>
      </c>
      <c r="E3657" s="13" t="str">
        <f>IF('Anterior-TXT'!A3678&lt;&gt;"",IF(MOD(VALUE(LEFT(A3657,1)),2)=1,IF(D3657="D",C3657,-C3657),IF(D3657="C",C3657,-C3657)),"")</f>
        <v/>
      </c>
    </row>
    <row r="3658" spans="1:5" x14ac:dyDescent="0.2">
      <c r="A3658" s="11" t="str">
        <f>IF('Anterior-TXT'!A3679&lt;&gt;"",LEFT('Anterior-TXT'!A3679,15),"")</f>
        <v/>
      </c>
      <c r="B3658" s="11" t="str">
        <f>IF('Anterior-TXT'!A3679&lt;&gt;"",RIGHT(LEFT('Anterior-TXT'!A3679,51),34),"")</f>
        <v/>
      </c>
      <c r="C3658" s="12" t="str">
        <f>IF('Anterior-TXT'!A3679&lt;&gt;"",VALUE(RIGHT(LEFT('Anterior-TXT'!A3679,75),23)),"")</f>
        <v/>
      </c>
      <c r="D3658" s="11" t="str">
        <f>IF('Anterior-TXT'!A3679&lt;&gt;"",RIGHT(LEFT('Anterior-TXT'!A3679,77),1),"")</f>
        <v/>
      </c>
      <c r="E3658" s="13" t="str">
        <f>IF('Anterior-TXT'!A3679&lt;&gt;"",IF(MOD(VALUE(LEFT(A3658,1)),2)=1,IF(D3658="D",C3658,-C3658),IF(D3658="C",C3658,-C3658)),"")</f>
        <v/>
      </c>
    </row>
    <row r="3659" spans="1:5" x14ac:dyDescent="0.2">
      <c r="A3659" s="11" t="str">
        <f>IF('Anterior-TXT'!A3680&lt;&gt;"",LEFT('Anterior-TXT'!A3680,15),"")</f>
        <v/>
      </c>
      <c r="B3659" s="11" t="str">
        <f>IF('Anterior-TXT'!A3680&lt;&gt;"",RIGHT(LEFT('Anterior-TXT'!A3680,51),34),"")</f>
        <v/>
      </c>
      <c r="C3659" s="12" t="str">
        <f>IF('Anterior-TXT'!A3680&lt;&gt;"",VALUE(RIGHT(LEFT('Anterior-TXT'!A3680,75),23)),"")</f>
        <v/>
      </c>
      <c r="D3659" s="11" t="str">
        <f>IF('Anterior-TXT'!A3680&lt;&gt;"",RIGHT(LEFT('Anterior-TXT'!A3680,77),1),"")</f>
        <v/>
      </c>
      <c r="E3659" s="13" t="str">
        <f>IF('Anterior-TXT'!A3680&lt;&gt;"",IF(MOD(VALUE(LEFT(A3659,1)),2)=1,IF(D3659="D",C3659,-C3659),IF(D3659="C",C3659,-C3659)),"")</f>
        <v/>
      </c>
    </row>
    <row r="3660" spans="1:5" x14ac:dyDescent="0.2">
      <c r="A3660" s="11" t="str">
        <f>IF('Anterior-TXT'!A3681&lt;&gt;"",LEFT('Anterior-TXT'!A3681,15),"")</f>
        <v/>
      </c>
      <c r="B3660" s="11" t="str">
        <f>IF('Anterior-TXT'!A3681&lt;&gt;"",RIGHT(LEFT('Anterior-TXT'!A3681,51),34),"")</f>
        <v/>
      </c>
      <c r="C3660" s="12" t="str">
        <f>IF('Anterior-TXT'!A3681&lt;&gt;"",VALUE(RIGHT(LEFT('Anterior-TXT'!A3681,75),23)),"")</f>
        <v/>
      </c>
      <c r="D3660" s="11" t="str">
        <f>IF('Anterior-TXT'!A3681&lt;&gt;"",RIGHT(LEFT('Anterior-TXT'!A3681,77),1),"")</f>
        <v/>
      </c>
      <c r="E3660" s="13" t="str">
        <f>IF('Anterior-TXT'!A3681&lt;&gt;"",IF(MOD(VALUE(LEFT(A3660,1)),2)=1,IF(D3660="D",C3660,-C3660),IF(D3660="C",C3660,-C3660)),"")</f>
        <v/>
      </c>
    </row>
    <row r="3661" spans="1:5" x14ac:dyDescent="0.2">
      <c r="A3661" s="11" t="str">
        <f>IF('Anterior-TXT'!A3682&lt;&gt;"",LEFT('Anterior-TXT'!A3682,15),"")</f>
        <v/>
      </c>
      <c r="B3661" s="11" t="str">
        <f>IF('Anterior-TXT'!A3682&lt;&gt;"",RIGHT(LEFT('Anterior-TXT'!A3682,51),34),"")</f>
        <v/>
      </c>
      <c r="C3661" s="12" t="str">
        <f>IF('Anterior-TXT'!A3682&lt;&gt;"",VALUE(RIGHT(LEFT('Anterior-TXT'!A3682,75),23)),"")</f>
        <v/>
      </c>
      <c r="D3661" s="11" t="str">
        <f>IF('Anterior-TXT'!A3682&lt;&gt;"",RIGHT(LEFT('Anterior-TXT'!A3682,77),1),"")</f>
        <v/>
      </c>
      <c r="E3661" s="13" t="str">
        <f>IF('Anterior-TXT'!A3682&lt;&gt;"",IF(MOD(VALUE(LEFT(A3661,1)),2)=1,IF(D3661="D",C3661,-C3661),IF(D3661="C",C3661,-C3661)),"")</f>
        <v/>
      </c>
    </row>
    <row r="3662" spans="1:5" x14ac:dyDescent="0.2">
      <c r="A3662" s="11" t="str">
        <f>IF('Anterior-TXT'!A3683&lt;&gt;"",LEFT('Anterior-TXT'!A3683,15),"")</f>
        <v/>
      </c>
      <c r="B3662" s="11" t="str">
        <f>IF('Anterior-TXT'!A3683&lt;&gt;"",RIGHT(LEFT('Anterior-TXT'!A3683,51),34),"")</f>
        <v/>
      </c>
      <c r="C3662" s="12" t="str">
        <f>IF('Anterior-TXT'!A3683&lt;&gt;"",VALUE(RIGHT(LEFT('Anterior-TXT'!A3683,75),23)),"")</f>
        <v/>
      </c>
      <c r="D3662" s="11" t="str">
        <f>IF('Anterior-TXT'!A3683&lt;&gt;"",RIGHT(LEFT('Anterior-TXT'!A3683,77),1),"")</f>
        <v/>
      </c>
      <c r="E3662" s="13" t="str">
        <f>IF('Anterior-TXT'!A3683&lt;&gt;"",IF(MOD(VALUE(LEFT(A3662,1)),2)=1,IF(D3662="D",C3662,-C3662),IF(D3662="C",C3662,-C3662)),"")</f>
        <v/>
      </c>
    </row>
    <row r="3663" spans="1:5" x14ac:dyDescent="0.2">
      <c r="A3663" s="11" t="str">
        <f>IF('Anterior-TXT'!A3684&lt;&gt;"",LEFT('Anterior-TXT'!A3684,15),"")</f>
        <v/>
      </c>
      <c r="B3663" s="11" t="str">
        <f>IF('Anterior-TXT'!A3684&lt;&gt;"",RIGHT(LEFT('Anterior-TXT'!A3684,51),34),"")</f>
        <v/>
      </c>
      <c r="C3663" s="12" t="str">
        <f>IF('Anterior-TXT'!A3684&lt;&gt;"",VALUE(RIGHT(LEFT('Anterior-TXT'!A3684,75),23)),"")</f>
        <v/>
      </c>
      <c r="D3663" s="11" t="str">
        <f>IF('Anterior-TXT'!A3684&lt;&gt;"",RIGHT(LEFT('Anterior-TXT'!A3684,77),1),"")</f>
        <v/>
      </c>
      <c r="E3663" s="13" t="str">
        <f>IF('Anterior-TXT'!A3684&lt;&gt;"",IF(MOD(VALUE(LEFT(A3663,1)),2)=1,IF(D3663="D",C3663,-C3663),IF(D3663="C",C3663,-C3663)),"")</f>
        <v/>
      </c>
    </row>
    <row r="3664" spans="1:5" x14ac:dyDescent="0.2">
      <c r="A3664" s="11" t="str">
        <f>IF('Anterior-TXT'!A3685&lt;&gt;"",LEFT('Anterior-TXT'!A3685,15),"")</f>
        <v/>
      </c>
      <c r="B3664" s="11" t="str">
        <f>IF('Anterior-TXT'!A3685&lt;&gt;"",RIGHT(LEFT('Anterior-TXT'!A3685,51),34),"")</f>
        <v/>
      </c>
      <c r="C3664" s="12" t="str">
        <f>IF('Anterior-TXT'!A3685&lt;&gt;"",VALUE(RIGHT(LEFT('Anterior-TXT'!A3685,75),23)),"")</f>
        <v/>
      </c>
      <c r="D3664" s="11" t="str">
        <f>IF('Anterior-TXT'!A3685&lt;&gt;"",RIGHT(LEFT('Anterior-TXT'!A3685,77),1),"")</f>
        <v/>
      </c>
      <c r="E3664" s="13" t="str">
        <f>IF('Anterior-TXT'!A3685&lt;&gt;"",IF(MOD(VALUE(LEFT(A3664,1)),2)=1,IF(D3664="D",C3664,-C3664),IF(D3664="C",C3664,-C3664)),"")</f>
        <v/>
      </c>
    </row>
    <row r="3665" spans="1:5" x14ac:dyDescent="0.2">
      <c r="A3665" s="11" t="str">
        <f>IF('Anterior-TXT'!A3686&lt;&gt;"",LEFT('Anterior-TXT'!A3686,15),"")</f>
        <v/>
      </c>
      <c r="B3665" s="11" t="str">
        <f>IF('Anterior-TXT'!A3686&lt;&gt;"",RIGHT(LEFT('Anterior-TXT'!A3686,51),34),"")</f>
        <v/>
      </c>
      <c r="C3665" s="12" t="str">
        <f>IF('Anterior-TXT'!A3686&lt;&gt;"",VALUE(RIGHT(LEFT('Anterior-TXT'!A3686,75),23)),"")</f>
        <v/>
      </c>
      <c r="D3665" s="11" t="str">
        <f>IF('Anterior-TXT'!A3686&lt;&gt;"",RIGHT(LEFT('Anterior-TXT'!A3686,77),1),"")</f>
        <v/>
      </c>
      <c r="E3665" s="13" t="str">
        <f>IF('Anterior-TXT'!A3686&lt;&gt;"",IF(MOD(VALUE(LEFT(A3665,1)),2)=1,IF(D3665="D",C3665,-C3665),IF(D3665="C",C3665,-C3665)),"")</f>
        <v/>
      </c>
    </row>
    <row r="3666" spans="1:5" x14ac:dyDescent="0.2">
      <c r="A3666" s="11" t="str">
        <f>IF('Anterior-TXT'!A3687&lt;&gt;"",LEFT('Anterior-TXT'!A3687,15),"")</f>
        <v/>
      </c>
      <c r="B3666" s="11" t="str">
        <f>IF('Anterior-TXT'!A3687&lt;&gt;"",RIGHT(LEFT('Anterior-TXT'!A3687,51),34),"")</f>
        <v/>
      </c>
      <c r="C3666" s="12" t="str">
        <f>IF('Anterior-TXT'!A3687&lt;&gt;"",VALUE(RIGHT(LEFT('Anterior-TXT'!A3687,75),23)),"")</f>
        <v/>
      </c>
      <c r="D3666" s="11" t="str">
        <f>IF('Anterior-TXT'!A3687&lt;&gt;"",RIGHT(LEFT('Anterior-TXT'!A3687,77),1),"")</f>
        <v/>
      </c>
      <c r="E3666" s="13" t="str">
        <f>IF('Anterior-TXT'!A3687&lt;&gt;"",IF(MOD(VALUE(LEFT(A3666,1)),2)=1,IF(D3666="D",C3666,-C3666),IF(D3666="C",C3666,-C3666)),"")</f>
        <v/>
      </c>
    </row>
    <row r="3667" spans="1:5" x14ac:dyDescent="0.2">
      <c r="A3667" s="11" t="str">
        <f>IF('Anterior-TXT'!A3688&lt;&gt;"",LEFT('Anterior-TXT'!A3688,15),"")</f>
        <v/>
      </c>
      <c r="B3667" s="11" t="str">
        <f>IF('Anterior-TXT'!A3688&lt;&gt;"",RIGHT(LEFT('Anterior-TXT'!A3688,51),34),"")</f>
        <v/>
      </c>
      <c r="C3667" s="12" t="str">
        <f>IF('Anterior-TXT'!A3688&lt;&gt;"",VALUE(RIGHT(LEFT('Anterior-TXT'!A3688,75),23)),"")</f>
        <v/>
      </c>
      <c r="D3667" s="11" t="str">
        <f>IF('Anterior-TXT'!A3688&lt;&gt;"",RIGHT(LEFT('Anterior-TXT'!A3688,77),1),"")</f>
        <v/>
      </c>
      <c r="E3667" s="13" t="str">
        <f>IF('Anterior-TXT'!A3688&lt;&gt;"",IF(MOD(VALUE(LEFT(A3667,1)),2)=1,IF(D3667="D",C3667,-C3667),IF(D3667="C",C3667,-C3667)),"")</f>
        <v/>
      </c>
    </row>
    <row r="3668" spans="1:5" x14ac:dyDescent="0.2">
      <c r="A3668" s="11" t="str">
        <f>IF('Anterior-TXT'!A3689&lt;&gt;"",LEFT('Anterior-TXT'!A3689,15),"")</f>
        <v/>
      </c>
      <c r="B3668" s="11" t="str">
        <f>IF('Anterior-TXT'!A3689&lt;&gt;"",RIGHT(LEFT('Anterior-TXT'!A3689,51),34),"")</f>
        <v/>
      </c>
      <c r="C3668" s="12" t="str">
        <f>IF('Anterior-TXT'!A3689&lt;&gt;"",VALUE(RIGHT(LEFT('Anterior-TXT'!A3689,75),23)),"")</f>
        <v/>
      </c>
      <c r="D3668" s="11" t="str">
        <f>IF('Anterior-TXT'!A3689&lt;&gt;"",RIGHT(LEFT('Anterior-TXT'!A3689,77),1),"")</f>
        <v/>
      </c>
      <c r="E3668" s="13" t="str">
        <f>IF('Anterior-TXT'!A3689&lt;&gt;"",IF(MOD(VALUE(LEFT(A3668,1)),2)=1,IF(D3668="D",C3668,-C3668),IF(D3668="C",C3668,-C3668)),"")</f>
        <v/>
      </c>
    </row>
    <row r="3669" spans="1:5" x14ac:dyDescent="0.2">
      <c r="A3669" s="11" t="str">
        <f>IF('Anterior-TXT'!A3690&lt;&gt;"",LEFT('Anterior-TXT'!A3690,15),"")</f>
        <v/>
      </c>
      <c r="B3669" s="11" t="str">
        <f>IF('Anterior-TXT'!A3690&lt;&gt;"",RIGHT(LEFT('Anterior-TXT'!A3690,51),34),"")</f>
        <v/>
      </c>
      <c r="C3669" s="12" t="str">
        <f>IF('Anterior-TXT'!A3690&lt;&gt;"",VALUE(RIGHT(LEFT('Anterior-TXT'!A3690,75),23)),"")</f>
        <v/>
      </c>
      <c r="D3669" s="11" t="str">
        <f>IF('Anterior-TXT'!A3690&lt;&gt;"",RIGHT(LEFT('Anterior-TXT'!A3690,77),1),"")</f>
        <v/>
      </c>
      <c r="E3669" s="13" t="str">
        <f>IF('Anterior-TXT'!A3690&lt;&gt;"",IF(MOD(VALUE(LEFT(A3669,1)),2)=1,IF(D3669="D",C3669,-C3669),IF(D3669="C",C3669,-C3669)),"")</f>
        <v/>
      </c>
    </row>
    <row r="3670" spans="1:5" x14ac:dyDescent="0.2">
      <c r="A3670" s="11" t="str">
        <f>IF('Anterior-TXT'!A3691&lt;&gt;"",LEFT('Anterior-TXT'!A3691,15),"")</f>
        <v/>
      </c>
      <c r="B3670" s="11" t="str">
        <f>IF('Anterior-TXT'!A3691&lt;&gt;"",RIGHT(LEFT('Anterior-TXT'!A3691,51),34),"")</f>
        <v/>
      </c>
      <c r="C3670" s="12" t="str">
        <f>IF('Anterior-TXT'!A3691&lt;&gt;"",VALUE(RIGHT(LEFT('Anterior-TXT'!A3691,75),23)),"")</f>
        <v/>
      </c>
      <c r="D3670" s="11" t="str">
        <f>IF('Anterior-TXT'!A3691&lt;&gt;"",RIGHT(LEFT('Anterior-TXT'!A3691,77),1),"")</f>
        <v/>
      </c>
      <c r="E3670" s="13" t="str">
        <f>IF('Anterior-TXT'!A3691&lt;&gt;"",IF(MOD(VALUE(LEFT(A3670,1)),2)=1,IF(D3670="D",C3670,-C3670),IF(D3670="C",C3670,-C3670)),"")</f>
        <v/>
      </c>
    </row>
    <row r="3671" spans="1:5" x14ac:dyDescent="0.2">
      <c r="A3671" s="11" t="str">
        <f>IF('Anterior-TXT'!A3692&lt;&gt;"",LEFT('Anterior-TXT'!A3692,15),"")</f>
        <v/>
      </c>
      <c r="B3671" s="11" t="str">
        <f>IF('Anterior-TXT'!A3692&lt;&gt;"",RIGHT(LEFT('Anterior-TXT'!A3692,51),34),"")</f>
        <v/>
      </c>
      <c r="C3671" s="12" t="str">
        <f>IF('Anterior-TXT'!A3692&lt;&gt;"",VALUE(RIGHT(LEFT('Anterior-TXT'!A3692,75),23)),"")</f>
        <v/>
      </c>
      <c r="D3671" s="11" t="str">
        <f>IF('Anterior-TXT'!A3692&lt;&gt;"",RIGHT(LEFT('Anterior-TXT'!A3692,77),1),"")</f>
        <v/>
      </c>
      <c r="E3671" s="13" t="str">
        <f>IF('Anterior-TXT'!A3692&lt;&gt;"",IF(MOD(VALUE(LEFT(A3671,1)),2)=1,IF(D3671="D",C3671,-C3671),IF(D3671="C",C3671,-C3671)),"")</f>
        <v/>
      </c>
    </row>
    <row r="3672" spans="1:5" x14ac:dyDescent="0.2">
      <c r="A3672" s="11" t="str">
        <f>IF('Anterior-TXT'!A3693&lt;&gt;"",LEFT('Anterior-TXT'!A3693,15),"")</f>
        <v/>
      </c>
      <c r="B3672" s="11" t="str">
        <f>IF('Anterior-TXT'!A3693&lt;&gt;"",RIGHT(LEFT('Anterior-TXT'!A3693,51),34),"")</f>
        <v/>
      </c>
      <c r="C3672" s="12" t="str">
        <f>IF('Anterior-TXT'!A3693&lt;&gt;"",VALUE(RIGHT(LEFT('Anterior-TXT'!A3693,75),23)),"")</f>
        <v/>
      </c>
      <c r="D3672" s="11" t="str">
        <f>IF('Anterior-TXT'!A3693&lt;&gt;"",RIGHT(LEFT('Anterior-TXT'!A3693,77),1),"")</f>
        <v/>
      </c>
      <c r="E3672" s="13" t="str">
        <f>IF('Anterior-TXT'!A3693&lt;&gt;"",IF(MOD(VALUE(LEFT(A3672,1)),2)=1,IF(D3672="D",C3672,-C3672),IF(D3672="C",C3672,-C3672)),"")</f>
        <v/>
      </c>
    </row>
    <row r="3673" spans="1:5" x14ac:dyDescent="0.2">
      <c r="A3673" s="11" t="str">
        <f>IF('Anterior-TXT'!A3694&lt;&gt;"",LEFT('Anterior-TXT'!A3694,15),"")</f>
        <v/>
      </c>
      <c r="B3673" s="11" t="str">
        <f>IF('Anterior-TXT'!A3694&lt;&gt;"",RIGHT(LEFT('Anterior-TXT'!A3694,51),34),"")</f>
        <v/>
      </c>
      <c r="C3673" s="12" t="str">
        <f>IF('Anterior-TXT'!A3694&lt;&gt;"",VALUE(RIGHT(LEFT('Anterior-TXT'!A3694,75),23)),"")</f>
        <v/>
      </c>
      <c r="D3673" s="11" t="str">
        <f>IF('Anterior-TXT'!A3694&lt;&gt;"",RIGHT(LEFT('Anterior-TXT'!A3694,77),1),"")</f>
        <v/>
      </c>
      <c r="E3673" s="13" t="str">
        <f>IF('Anterior-TXT'!A3694&lt;&gt;"",IF(MOD(VALUE(LEFT(A3673,1)),2)=1,IF(D3673="D",C3673,-C3673),IF(D3673="C",C3673,-C3673)),"")</f>
        <v/>
      </c>
    </row>
    <row r="3674" spans="1:5" x14ac:dyDescent="0.2">
      <c r="A3674" s="11" t="str">
        <f>IF('Anterior-TXT'!A3695&lt;&gt;"",LEFT('Anterior-TXT'!A3695,15),"")</f>
        <v/>
      </c>
      <c r="B3674" s="11" t="str">
        <f>IF('Anterior-TXT'!A3695&lt;&gt;"",RIGHT(LEFT('Anterior-TXT'!A3695,51),34),"")</f>
        <v/>
      </c>
      <c r="C3674" s="12" t="str">
        <f>IF('Anterior-TXT'!A3695&lt;&gt;"",VALUE(RIGHT(LEFT('Anterior-TXT'!A3695,75),23)),"")</f>
        <v/>
      </c>
      <c r="D3674" s="11" t="str">
        <f>IF('Anterior-TXT'!A3695&lt;&gt;"",RIGHT(LEFT('Anterior-TXT'!A3695,77),1),"")</f>
        <v/>
      </c>
      <c r="E3674" s="13" t="str">
        <f>IF('Anterior-TXT'!A3695&lt;&gt;"",IF(MOD(VALUE(LEFT(A3674,1)),2)=1,IF(D3674="D",C3674,-C3674),IF(D3674="C",C3674,-C3674)),"")</f>
        <v/>
      </c>
    </row>
    <row r="3675" spans="1:5" x14ac:dyDescent="0.2">
      <c r="A3675" s="11" t="str">
        <f>IF('Anterior-TXT'!A3696&lt;&gt;"",LEFT('Anterior-TXT'!A3696,15),"")</f>
        <v/>
      </c>
      <c r="B3675" s="11" t="str">
        <f>IF('Anterior-TXT'!A3696&lt;&gt;"",RIGHT(LEFT('Anterior-TXT'!A3696,51),34),"")</f>
        <v/>
      </c>
      <c r="C3675" s="12" t="str">
        <f>IF('Anterior-TXT'!A3696&lt;&gt;"",VALUE(RIGHT(LEFT('Anterior-TXT'!A3696,75),23)),"")</f>
        <v/>
      </c>
      <c r="D3675" s="11" t="str">
        <f>IF('Anterior-TXT'!A3696&lt;&gt;"",RIGHT(LEFT('Anterior-TXT'!A3696,77),1),"")</f>
        <v/>
      </c>
      <c r="E3675" s="13" t="str">
        <f>IF('Anterior-TXT'!A3696&lt;&gt;"",IF(MOD(VALUE(LEFT(A3675,1)),2)=1,IF(D3675="D",C3675,-C3675),IF(D3675="C",C3675,-C3675)),"")</f>
        <v/>
      </c>
    </row>
    <row r="3676" spans="1:5" x14ac:dyDescent="0.2">
      <c r="A3676" s="11" t="str">
        <f>IF('Anterior-TXT'!A3697&lt;&gt;"",LEFT('Anterior-TXT'!A3697,15),"")</f>
        <v/>
      </c>
      <c r="B3676" s="11" t="str">
        <f>IF('Anterior-TXT'!A3697&lt;&gt;"",RIGHT(LEFT('Anterior-TXT'!A3697,51),34),"")</f>
        <v/>
      </c>
      <c r="C3676" s="12" t="str">
        <f>IF('Anterior-TXT'!A3697&lt;&gt;"",VALUE(RIGHT(LEFT('Anterior-TXT'!A3697,75),23)),"")</f>
        <v/>
      </c>
      <c r="D3676" s="11" t="str">
        <f>IF('Anterior-TXT'!A3697&lt;&gt;"",RIGHT(LEFT('Anterior-TXT'!A3697,77),1),"")</f>
        <v/>
      </c>
      <c r="E3676" s="13" t="str">
        <f>IF('Anterior-TXT'!A3697&lt;&gt;"",IF(MOD(VALUE(LEFT(A3676,1)),2)=1,IF(D3676="D",C3676,-C3676),IF(D3676="C",C3676,-C3676)),"")</f>
        <v/>
      </c>
    </row>
    <row r="3677" spans="1:5" x14ac:dyDescent="0.2">
      <c r="A3677" s="11" t="str">
        <f>IF('Anterior-TXT'!A3698&lt;&gt;"",LEFT('Anterior-TXT'!A3698,15),"")</f>
        <v/>
      </c>
      <c r="B3677" s="11" t="str">
        <f>IF('Anterior-TXT'!A3698&lt;&gt;"",RIGHT(LEFT('Anterior-TXT'!A3698,51),34),"")</f>
        <v/>
      </c>
      <c r="C3677" s="12" t="str">
        <f>IF('Anterior-TXT'!A3698&lt;&gt;"",VALUE(RIGHT(LEFT('Anterior-TXT'!A3698,75),23)),"")</f>
        <v/>
      </c>
      <c r="D3677" s="11" t="str">
        <f>IF('Anterior-TXT'!A3698&lt;&gt;"",RIGHT(LEFT('Anterior-TXT'!A3698,77),1),"")</f>
        <v/>
      </c>
      <c r="E3677" s="13" t="str">
        <f>IF('Anterior-TXT'!A3698&lt;&gt;"",IF(MOD(VALUE(LEFT(A3677,1)),2)=1,IF(D3677="D",C3677,-C3677),IF(D3677="C",C3677,-C3677)),"")</f>
        <v/>
      </c>
    </row>
    <row r="3678" spans="1:5" x14ac:dyDescent="0.2">
      <c r="A3678" s="11" t="str">
        <f>IF('Anterior-TXT'!A3699&lt;&gt;"",LEFT('Anterior-TXT'!A3699,15),"")</f>
        <v/>
      </c>
      <c r="B3678" s="11" t="str">
        <f>IF('Anterior-TXT'!A3699&lt;&gt;"",RIGHT(LEFT('Anterior-TXT'!A3699,51),34),"")</f>
        <v/>
      </c>
      <c r="C3678" s="12" t="str">
        <f>IF('Anterior-TXT'!A3699&lt;&gt;"",VALUE(RIGHT(LEFT('Anterior-TXT'!A3699,75),23)),"")</f>
        <v/>
      </c>
      <c r="D3678" s="11" t="str">
        <f>IF('Anterior-TXT'!A3699&lt;&gt;"",RIGHT(LEFT('Anterior-TXT'!A3699,77),1),"")</f>
        <v/>
      </c>
      <c r="E3678" s="13" t="str">
        <f>IF('Anterior-TXT'!A3699&lt;&gt;"",IF(MOD(VALUE(LEFT(A3678,1)),2)=1,IF(D3678="D",C3678,-C3678),IF(D3678="C",C3678,-C3678)),"")</f>
        <v/>
      </c>
    </row>
    <row r="3679" spans="1:5" x14ac:dyDescent="0.2">
      <c r="A3679" s="11" t="str">
        <f>IF('Anterior-TXT'!A3700&lt;&gt;"",LEFT('Anterior-TXT'!A3700,15),"")</f>
        <v/>
      </c>
      <c r="B3679" s="11" t="str">
        <f>IF('Anterior-TXT'!A3700&lt;&gt;"",RIGHT(LEFT('Anterior-TXT'!A3700,51),34),"")</f>
        <v/>
      </c>
      <c r="C3679" s="12" t="str">
        <f>IF('Anterior-TXT'!A3700&lt;&gt;"",VALUE(RIGHT(LEFT('Anterior-TXT'!A3700,75),23)),"")</f>
        <v/>
      </c>
      <c r="D3679" s="11" t="str">
        <f>IF('Anterior-TXT'!A3700&lt;&gt;"",RIGHT(LEFT('Anterior-TXT'!A3700,77),1),"")</f>
        <v/>
      </c>
      <c r="E3679" s="13" t="str">
        <f>IF('Anterior-TXT'!A3700&lt;&gt;"",IF(MOD(VALUE(LEFT(A3679,1)),2)=1,IF(D3679="D",C3679,-C3679),IF(D3679="C",C3679,-C3679)),"")</f>
        <v/>
      </c>
    </row>
    <row r="3680" spans="1:5" x14ac:dyDescent="0.2">
      <c r="A3680" s="11" t="str">
        <f>IF('Anterior-TXT'!A3701&lt;&gt;"",LEFT('Anterior-TXT'!A3701,15),"")</f>
        <v/>
      </c>
      <c r="B3680" s="11" t="str">
        <f>IF('Anterior-TXT'!A3701&lt;&gt;"",RIGHT(LEFT('Anterior-TXT'!A3701,51),34),"")</f>
        <v/>
      </c>
      <c r="C3680" s="12" t="str">
        <f>IF('Anterior-TXT'!A3701&lt;&gt;"",VALUE(RIGHT(LEFT('Anterior-TXT'!A3701,75),23)),"")</f>
        <v/>
      </c>
      <c r="D3680" s="11" t="str">
        <f>IF('Anterior-TXT'!A3701&lt;&gt;"",RIGHT(LEFT('Anterior-TXT'!A3701,77),1),"")</f>
        <v/>
      </c>
      <c r="E3680" s="13" t="str">
        <f>IF('Anterior-TXT'!A3701&lt;&gt;"",IF(MOD(VALUE(LEFT(A3680,1)),2)=1,IF(D3680="D",C3680,-C3680),IF(D3680="C",C3680,-C3680)),"")</f>
        <v/>
      </c>
    </row>
    <row r="3681" spans="1:5" x14ac:dyDescent="0.2">
      <c r="A3681" s="11" t="str">
        <f>IF('Anterior-TXT'!A3702&lt;&gt;"",LEFT('Anterior-TXT'!A3702,15),"")</f>
        <v/>
      </c>
      <c r="B3681" s="11" t="str">
        <f>IF('Anterior-TXT'!A3702&lt;&gt;"",RIGHT(LEFT('Anterior-TXT'!A3702,51),34),"")</f>
        <v/>
      </c>
      <c r="C3681" s="12" t="str">
        <f>IF('Anterior-TXT'!A3702&lt;&gt;"",VALUE(RIGHT(LEFT('Anterior-TXT'!A3702,75),23)),"")</f>
        <v/>
      </c>
      <c r="D3681" s="11" t="str">
        <f>IF('Anterior-TXT'!A3702&lt;&gt;"",RIGHT(LEFT('Anterior-TXT'!A3702,77),1),"")</f>
        <v/>
      </c>
      <c r="E3681" s="13" t="str">
        <f>IF('Anterior-TXT'!A3702&lt;&gt;"",IF(MOD(VALUE(LEFT(A3681,1)),2)=1,IF(D3681="D",C3681,-C3681),IF(D3681="C",C3681,-C3681)),"")</f>
        <v/>
      </c>
    </row>
    <row r="3682" spans="1:5" x14ac:dyDescent="0.2">
      <c r="A3682" s="11" t="str">
        <f>IF('Anterior-TXT'!A3703&lt;&gt;"",LEFT('Anterior-TXT'!A3703,15),"")</f>
        <v/>
      </c>
      <c r="B3682" s="11" t="str">
        <f>IF('Anterior-TXT'!A3703&lt;&gt;"",RIGHT(LEFT('Anterior-TXT'!A3703,51),34),"")</f>
        <v/>
      </c>
      <c r="C3682" s="12" t="str">
        <f>IF('Anterior-TXT'!A3703&lt;&gt;"",VALUE(RIGHT(LEFT('Anterior-TXT'!A3703,75),23)),"")</f>
        <v/>
      </c>
      <c r="D3682" s="11" t="str">
        <f>IF('Anterior-TXT'!A3703&lt;&gt;"",RIGHT(LEFT('Anterior-TXT'!A3703,77),1),"")</f>
        <v/>
      </c>
      <c r="E3682" s="13" t="str">
        <f>IF('Anterior-TXT'!A3703&lt;&gt;"",IF(MOD(VALUE(LEFT(A3682,1)),2)=1,IF(D3682="D",C3682,-C3682),IF(D3682="C",C3682,-C3682)),"")</f>
        <v/>
      </c>
    </row>
    <row r="3683" spans="1:5" x14ac:dyDescent="0.2">
      <c r="A3683" s="11" t="str">
        <f>IF('Anterior-TXT'!A3704&lt;&gt;"",LEFT('Anterior-TXT'!A3704,15),"")</f>
        <v/>
      </c>
      <c r="B3683" s="11" t="str">
        <f>IF('Anterior-TXT'!A3704&lt;&gt;"",RIGHT(LEFT('Anterior-TXT'!A3704,51),34),"")</f>
        <v/>
      </c>
      <c r="C3683" s="12" t="str">
        <f>IF('Anterior-TXT'!A3704&lt;&gt;"",VALUE(RIGHT(LEFT('Anterior-TXT'!A3704,75),23)),"")</f>
        <v/>
      </c>
      <c r="D3683" s="11" t="str">
        <f>IF('Anterior-TXT'!A3704&lt;&gt;"",RIGHT(LEFT('Anterior-TXT'!A3704,77),1),"")</f>
        <v/>
      </c>
      <c r="E3683" s="13" t="str">
        <f>IF('Anterior-TXT'!A3704&lt;&gt;"",IF(MOD(VALUE(LEFT(A3683,1)),2)=1,IF(D3683="D",C3683,-C3683),IF(D3683="C",C3683,-C3683)),"")</f>
        <v/>
      </c>
    </row>
    <row r="3684" spans="1:5" x14ac:dyDescent="0.2">
      <c r="A3684" s="11" t="str">
        <f>IF('Anterior-TXT'!A3705&lt;&gt;"",LEFT('Anterior-TXT'!A3705,15),"")</f>
        <v/>
      </c>
      <c r="B3684" s="11" t="str">
        <f>IF('Anterior-TXT'!A3705&lt;&gt;"",RIGHT(LEFT('Anterior-TXT'!A3705,51),34),"")</f>
        <v/>
      </c>
      <c r="C3684" s="12" t="str">
        <f>IF('Anterior-TXT'!A3705&lt;&gt;"",VALUE(RIGHT(LEFT('Anterior-TXT'!A3705,75),23)),"")</f>
        <v/>
      </c>
      <c r="D3684" s="11" t="str">
        <f>IF('Anterior-TXT'!A3705&lt;&gt;"",RIGHT(LEFT('Anterior-TXT'!A3705,77),1),"")</f>
        <v/>
      </c>
      <c r="E3684" s="13" t="str">
        <f>IF('Anterior-TXT'!A3705&lt;&gt;"",IF(MOD(VALUE(LEFT(A3684,1)),2)=1,IF(D3684="D",C3684,-C3684),IF(D3684="C",C3684,-C3684)),"")</f>
        <v/>
      </c>
    </row>
    <row r="3685" spans="1:5" x14ac:dyDescent="0.2">
      <c r="A3685" s="11" t="str">
        <f>IF('Anterior-TXT'!A3706&lt;&gt;"",LEFT('Anterior-TXT'!A3706,15),"")</f>
        <v/>
      </c>
      <c r="B3685" s="11" t="str">
        <f>IF('Anterior-TXT'!A3706&lt;&gt;"",RIGHT(LEFT('Anterior-TXT'!A3706,51),34),"")</f>
        <v/>
      </c>
      <c r="C3685" s="12" t="str">
        <f>IF('Anterior-TXT'!A3706&lt;&gt;"",VALUE(RIGHT(LEFT('Anterior-TXT'!A3706,75),23)),"")</f>
        <v/>
      </c>
      <c r="D3685" s="11" t="str">
        <f>IF('Anterior-TXT'!A3706&lt;&gt;"",RIGHT(LEFT('Anterior-TXT'!A3706,77),1),"")</f>
        <v/>
      </c>
      <c r="E3685" s="13" t="str">
        <f>IF('Anterior-TXT'!A3706&lt;&gt;"",IF(MOD(VALUE(LEFT(A3685,1)),2)=1,IF(D3685="D",C3685,-C3685),IF(D3685="C",C3685,-C3685)),"")</f>
        <v/>
      </c>
    </row>
    <row r="3686" spans="1:5" x14ac:dyDescent="0.2">
      <c r="A3686" s="11" t="str">
        <f>IF('Anterior-TXT'!A3707&lt;&gt;"",LEFT('Anterior-TXT'!A3707,15),"")</f>
        <v/>
      </c>
      <c r="B3686" s="11" t="str">
        <f>IF('Anterior-TXT'!A3707&lt;&gt;"",RIGHT(LEFT('Anterior-TXT'!A3707,51),34),"")</f>
        <v/>
      </c>
      <c r="C3686" s="12" t="str">
        <f>IF('Anterior-TXT'!A3707&lt;&gt;"",VALUE(RIGHT(LEFT('Anterior-TXT'!A3707,75),23)),"")</f>
        <v/>
      </c>
      <c r="D3686" s="11" t="str">
        <f>IF('Anterior-TXT'!A3707&lt;&gt;"",RIGHT(LEFT('Anterior-TXT'!A3707,77),1),"")</f>
        <v/>
      </c>
      <c r="E3686" s="13" t="str">
        <f>IF('Anterior-TXT'!A3707&lt;&gt;"",IF(MOD(VALUE(LEFT(A3686,1)),2)=1,IF(D3686="D",C3686,-C3686),IF(D3686="C",C3686,-C3686)),"")</f>
        <v/>
      </c>
    </row>
    <row r="3687" spans="1:5" x14ac:dyDescent="0.2">
      <c r="A3687" s="11" t="str">
        <f>IF('Anterior-TXT'!A3708&lt;&gt;"",LEFT('Anterior-TXT'!A3708,15),"")</f>
        <v/>
      </c>
      <c r="B3687" s="11" t="str">
        <f>IF('Anterior-TXT'!A3708&lt;&gt;"",RIGHT(LEFT('Anterior-TXT'!A3708,51),34),"")</f>
        <v/>
      </c>
      <c r="C3687" s="12" t="str">
        <f>IF('Anterior-TXT'!A3708&lt;&gt;"",VALUE(RIGHT(LEFT('Anterior-TXT'!A3708,75),23)),"")</f>
        <v/>
      </c>
      <c r="D3687" s="11" t="str">
        <f>IF('Anterior-TXT'!A3708&lt;&gt;"",RIGHT(LEFT('Anterior-TXT'!A3708,77),1),"")</f>
        <v/>
      </c>
      <c r="E3687" s="13" t="str">
        <f>IF('Anterior-TXT'!A3708&lt;&gt;"",IF(MOD(VALUE(LEFT(A3687,1)),2)=1,IF(D3687="D",C3687,-C3687),IF(D3687="C",C3687,-C3687)),"")</f>
        <v/>
      </c>
    </row>
    <row r="3688" spans="1:5" x14ac:dyDescent="0.2">
      <c r="A3688" s="11" t="str">
        <f>IF('Anterior-TXT'!A3709&lt;&gt;"",LEFT('Anterior-TXT'!A3709,15),"")</f>
        <v/>
      </c>
      <c r="B3688" s="11" t="str">
        <f>IF('Anterior-TXT'!A3709&lt;&gt;"",RIGHT(LEFT('Anterior-TXT'!A3709,51),34),"")</f>
        <v/>
      </c>
      <c r="C3688" s="12" t="str">
        <f>IF('Anterior-TXT'!A3709&lt;&gt;"",VALUE(RIGHT(LEFT('Anterior-TXT'!A3709,75),23)),"")</f>
        <v/>
      </c>
      <c r="D3688" s="11" t="str">
        <f>IF('Anterior-TXT'!A3709&lt;&gt;"",RIGHT(LEFT('Anterior-TXT'!A3709,77),1),"")</f>
        <v/>
      </c>
      <c r="E3688" s="13" t="str">
        <f>IF('Anterior-TXT'!A3709&lt;&gt;"",IF(MOD(VALUE(LEFT(A3688,1)),2)=1,IF(D3688="D",C3688,-C3688),IF(D3688="C",C3688,-C3688)),"")</f>
        <v/>
      </c>
    </row>
    <row r="3689" spans="1:5" x14ac:dyDescent="0.2">
      <c r="A3689" s="11" t="str">
        <f>IF('Anterior-TXT'!A3710&lt;&gt;"",LEFT('Anterior-TXT'!A3710,15),"")</f>
        <v/>
      </c>
      <c r="B3689" s="11" t="str">
        <f>IF('Anterior-TXT'!A3710&lt;&gt;"",RIGHT(LEFT('Anterior-TXT'!A3710,51),34),"")</f>
        <v/>
      </c>
      <c r="C3689" s="12" t="str">
        <f>IF('Anterior-TXT'!A3710&lt;&gt;"",VALUE(RIGHT(LEFT('Anterior-TXT'!A3710,75),23)),"")</f>
        <v/>
      </c>
      <c r="D3689" s="11" t="str">
        <f>IF('Anterior-TXT'!A3710&lt;&gt;"",RIGHT(LEFT('Anterior-TXT'!A3710,77),1),"")</f>
        <v/>
      </c>
      <c r="E3689" s="13" t="str">
        <f>IF('Anterior-TXT'!A3710&lt;&gt;"",IF(MOD(VALUE(LEFT(A3689,1)),2)=1,IF(D3689="D",C3689,-C3689),IF(D3689="C",C3689,-C3689)),"")</f>
        <v/>
      </c>
    </row>
    <row r="3690" spans="1:5" x14ac:dyDescent="0.2">
      <c r="A3690" s="11" t="str">
        <f>IF('Anterior-TXT'!A3711&lt;&gt;"",LEFT('Anterior-TXT'!A3711,15),"")</f>
        <v/>
      </c>
      <c r="B3690" s="11" t="str">
        <f>IF('Anterior-TXT'!A3711&lt;&gt;"",RIGHT(LEFT('Anterior-TXT'!A3711,51),34),"")</f>
        <v/>
      </c>
      <c r="C3690" s="12" t="str">
        <f>IF('Anterior-TXT'!A3711&lt;&gt;"",VALUE(RIGHT(LEFT('Anterior-TXT'!A3711,75),23)),"")</f>
        <v/>
      </c>
      <c r="D3690" s="11" t="str">
        <f>IF('Anterior-TXT'!A3711&lt;&gt;"",RIGHT(LEFT('Anterior-TXT'!A3711,77),1),"")</f>
        <v/>
      </c>
      <c r="E3690" s="13" t="str">
        <f>IF('Anterior-TXT'!A3711&lt;&gt;"",IF(MOD(VALUE(LEFT(A3690,1)),2)=1,IF(D3690="D",C3690,-C3690),IF(D3690="C",C3690,-C3690)),"")</f>
        <v/>
      </c>
    </row>
    <row r="3691" spans="1:5" x14ac:dyDescent="0.2">
      <c r="A3691" s="11" t="str">
        <f>IF('Anterior-TXT'!A3712&lt;&gt;"",LEFT('Anterior-TXT'!A3712,15),"")</f>
        <v/>
      </c>
      <c r="B3691" s="11" t="str">
        <f>IF('Anterior-TXT'!A3712&lt;&gt;"",RIGHT(LEFT('Anterior-TXT'!A3712,51),34),"")</f>
        <v/>
      </c>
      <c r="C3691" s="12" t="str">
        <f>IF('Anterior-TXT'!A3712&lt;&gt;"",VALUE(RIGHT(LEFT('Anterior-TXT'!A3712,75),23)),"")</f>
        <v/>
      </c>
      <c r="D3691" s="11" t="str">
        <f>IF('Anterior-TXT'!A3712&lt;&gt;"",RIGHT(LEFT('Anterior-TXT'!A3712,77),1),"")</f>
        <v/>
      </c>
      <c r="E3691" s="13" t="str">
        <f>IF('Anterior-TXT'!A3712&lt;&gt;"",IF(MOD(VALUE(LEFT(A3691,1)),2)=1,IF(D3691="D",C3691,-C3691),IF(D3691="C",C3691,-C3691)),"")</f>
        <v/>
      </c>
    </row>
    <row r="3692" spans="1:5" x14ac:dyDescent="0.2">
      <c r="A3692" s="11" t="str">
        <f>IF('Anterior-TXT'!A3713&lt;&gt;"",LEFT('Anterior-TXT'!A3713,15),"")</f>
        <v/>
      </c>
      <c r="B3692" s="11" t="str">
        <f>IF('Anterior-TXT'!A3713&lt;&gt;"",RIGHT(LEFT('Anterior-TXT'!A3713,51),34),"")</f>
        <v/>
      </c>
      <c r="C3692" s="12" t="str">
        <f>IF('Anterior-TXT'!A3713&lt;&gt;"",VALUE(RIGHT(LEFT('Anterior-TXT'!A3713,75),23)),"")</f>
        <v/>
      </c>
      <c r="D3692" s="11" t="str">
        <f>IF('Anterior-TXT'!A3713&lt;&gt;"",RIGHT(LEFT('Anterior-TXT'!A3713,77),1),"")</f>
        <v/>
      </c>
      <c r="E3692" s="13" t="str">
        <f>IF('Anterior-TXT'!A3713&lt;&gt;"",IF(MOD(VALUE(LEFT(A3692,1)),2)=1,IF(D3692="D",C3692,-C3692),IF(D3692="C",C3692,-C3692)),"")</f>
        <v/>
      </c>
    </row>
    <row r="3693" spans="1:5" x14ac:dyDescent="0.2">
      <c r="A3693" s="11" t="str">
        <f>IF('Anterior-TXT'!A3714&lt;&gt;"",LEFT('Anterior-TXT'!A3714,15),"")</f>
        <v/>
      </c>
      <c r="B3693" s="11" t="str">
        <f>IF('Anterior-TXT'!A3714&lt;&gt;"",RIGHT(LEFT('Anterior-TXT'!A3714,51),34),"")</f>
        <v/>
      </c>
      <c r="C3693" s="12" t="str">
        <f>IF('Anterior-TXT'!A3714&lt;&gt;"",VALUE(RIGHT(LEFT('Anterior-TXT'!A3714,75),23)),"")</f>
        <v/>
      </c>
      <c r="D3693" s="11" t="str">
        <f>IF('Anterior-TXT'!A3714&lt;&gt;"",RIGHT(LEFT('Anterior-TXT'!A3714,77),1),"")</f>
        <v/>
      </c>
      <c r="E3693" s="13" t="str">
        <f>IF('Anterior-TXT'!A3714&lt;&gt;"",IF(MOD(VALUE(LEFT(A3693,1)),2)=1,IF(D3693="D",C3693,-C3693),IF(D3693="C",C3693,-C3693)),"")</f>
        <v/>
      </c>
    </row>
    <row r="3694" spans="1:5" x14ac:dyDescent="0.2">
      <c r="A3694" s="11" t="str">
        <f>IF('Anterior-TXT'!A3715&lt;&gt;"",LEFT('Anterior-TXT'!A3715,15),"")</f>
        <v/>
      </c>
      <c r="B3694" s="11" t="str">
        <f>IF('Anterior-TXT'!A3715&lt;&gt;"",RIGHT(LEFT('Anterior-TXT'!A3715,51),34),"")</f>
        <v/>
      </c>
      <c r="C3694" s="12" t="str">
        <f>IF('Anterior-TXT'!A3715&lt;&gt;"",VALUE(RIGHT(LEFT('Anterior-TXT'!A3715,75),23)),"")</f>
        <v/>
      </c>
      <c r="D3694" s="11" t="str">
        <f>IF('Anterior-TXT'!A3715&lt;&gt;"",RIGHT(LEFT('Anterior-TXT'!A3715,77),1),"")</f>
        <v/>
      </c>
      <c r="E3694" s="13" t="str">
        <f>IF('Anterior-TXT'!A3715&lt;&gt;"",IF(MOD(VALUE(LEFT(A3694,1)),2)=1,IF(D3694="D",C3694,-C3694),IF(D3694="C",C3694,-C3694)),"")</f>
        <v/>
      </c>
    </row>
    <row r="3695" spans="1:5" x14ac:dyDescent="0.2">
      <c r="A3695" s="11" t="str">
        <f>IF('Anterior-TXT'!A3716&lt;&gt;"",LEFT('Anterior-TXT'!A3716,15),"")</f>
        <v/>
      </c>
      <c r="B3695" s="11" t="str">
        <f>IF('Anterior-TXT'!A3716&lt;&gt;"",RIGHT(LEFT('Anterior-TXT'!A3716,51),34),"")</f>
        <v/>
      </c>
      <c r="C3695" s="12" t="str">
        <f>IF('Anterior-TXT'!A3716&lt;&gt;"",VALUE(RIGHT(LEFT('Anterior-TXT'!A3716,75),23)),"")</f>
        <v/>
      </c>
      <c r="D3695" s="11" t="str">
        <f>IF('Anterior-TXT'!A3716&lt;&gt;"",RIGHT(LEFT('Anterior-TXT'!A3716,77),1),"")</f>
        <v/>
      </c>
      <c r="E3695" s="13" t="str">
        <f>IF('Anterior-TXT'!A3716&lt;&gt;"",IF(MOD(VALUE(LEFT(A3695,1)),2)=1,IF(D3695="D",C3695,-C3695),IF(D3695="C",C3695,-C3695)),"")</f>
        <v/>
      </c>
    </row>
    <row r="3696" spans="1:5" x14ac:dyDescent="0.2">
      <c r="A3696" s="11" t="str">
        <f>IF('Anterior-TXT'!A3717&lt;&gt;"",LEFT('Anterior-TXT'!A3717,15),"")</f>
        <v/>
      </c>
      <c r="B3696" s="11" t="str">
        <f>IF('Anterior-TXT'!A3717&lt;&gt;"",RIGHT(LEFT('Anterior-TXT'!A3717,51),34),"")</f>
        <v/>
      </c>
      <c r="C3696" s="12" t="str">
        <f>IF('Anterior-TXT'!A3717&lt;&gt;"",VALUE(RIGHT(LEFT('Anterior-TXT'!A3717,75),23)),"")</f>
        <v/>
      </c>
      <c r="D3696" s="11" t="str">
        <f>IF('Anterior-TXT'!A3717&lt;&gt;"",RIGHT(LEFT('Anterior-TXT'!A3717,77),1),"")</f>
        <v/>
      </c>
      <c r="E3696" s="13" t="str">
        <f>IF('Anterior-TXT'!A3717&lt;&gt;"",IF(MOD(VALUE(LEFT(A3696,1)),2)=1,IF(D3696="D",C3696,-C3696),IF(D3696="C",C3696,-C3696)),"")</f>
        <v/>
      </c>
    </row>
    <row r="3697" spans="1:5" x14ac:dyDescent="0.2">
      <c r="A3697" s="11" t="str">
        <f>IF('Anterior-TXT'!A3718&lt;&gt;"",LEFT('Anterior-TXT'!A3718,15),"")</f>
        <v/>
      </c>
      <c r="B3697" s="11" t="str">
        <f>IF('Anterior-TXT'!A3718&lt;&gt;"",RIGHT(LEFT('Anterior-TXT'!A3718,51),34),"")</f>
        <v/>
      </c>
      <c r="C3697" s="12" t="str">
        <f>IF('Anterior-TXT'!A3718&lt;&gt;"",VALUE(RIGHT(LEFT('Anterior-TXT'!A3718,75),23)),"")</f>
        <v/>
      </c>
      <c r="D3697" s="11" t="str">
        <f>IF('Anterior-TXT'!A3718&lt;&gt;"",RIGHT(LEFT('Anterior-TXT'!A3718,77),1),"")</f>
        <v/>
      </c>
      <c r="E3697" s="13" t="str">
        <f>IF('Anterior-TXT'!A3718&lt;&gt;"",IF(MOD(VALUE(LEFT(A3697,1)),2)=1,IF(D3697="D",C3697,-C3697),IF(D3697="C",C3697,-C3697)),"")</f>
        <v/>
      </c>
    </row>
    <row r="3698" spans="1:5" x14ac:dyDescent="0.2">
      <c r="A3698" s="11" t="str">
        <f>IF('Anterior-TXT'!A3719&lt;&gt;"",LEFT('Anterior-TXT'!A3719,15),"")</f>
        <v/>
      </c>
      <c r="B3698" s="11" t="str">
        <f>IF('Anterior-TXT'!A3719&lt;&gt;"",RIGHT(LEFT('Anterior-TXT'!A3719,51),34),"")</f>
        <v/>
      </c>
      <c r="C3698" s="12" t="str">
        <f>IF('Anterior-TXT'!A3719&lt;&gt;"",VALUE(RIGHT(LEFT('Anterior-TXT'!A3719,75),23)),"")</f>
        <v/>
      </c>
      <c r="D3698" s="11" t="str">
        <f>IF('Anterior-TXT'!A3719&lt;&gt;"",RIGHT(LEFT('Anterior-TXT'!A3719,77),1),"")</f>
        <v/>
      </c>
      <c r="E3698" s="13" t="str">
        <f>IF('Anterior-TXT'!A3719&lt;&gt;"",IF(MOD(VALUE(LEFT(A3698,1)),2)=1,IF(D3698="D",C3698,-C3698),IF(D3698="C",C3698,-C3698)),"")</f>
        <v/>
      </c>
    </row>
    <row r="3699" spans="1:5" x14ac:dyDescent="0.2">
      <c r="A3699" s="11" t="str">
        <f>IF('Anterior-TXT'!A3720&lt;&gt;"",LEFT('Anterior-TXT'!A3720,15),"")</f>
        <v/>
      </c>
      <c r="B3699" s="11" t="str">
        <f>IF('Anterior-TXT'!A3720&lt;&gt;"",RIGHT(LEFT('Anterior-TXT'!A3720,51),34),"")</f>
        <v/>
      </c>
      <c r="C3699" s="12" t="str">
        <f>IF('Anterior-TXT'!A3720&lt;&gt;"",VALUE(RIGHT(LEFT('Anterior-TXT'!A3720,75),23)),"")</f>
        <v/>
      </c>
      <c r="D3699" s="11" t="str">
        <f>IF('Anterior-TXT'!A3720&lt;&gt;"",RIGHT(LEFT('Anterior-TXT'!A3720,77),1),"")</f>
        <v/>
      </c>
      <c r="E3699" s="13" t="str">
        <f>IF('Anterior-TXT'!A3720&lt;&gt;"",IF(MOD(VALUE(LEFT(A3699,1)),2)=1,IF(D3699="D",C3699,-C3699),IF(D3699="C",C3699,-C3699)),"")</f>
        <v/>
      </c>
    </row>
    <row r="3700" spans="1:5" x14ac:dyDescent="0.2">
      <c r="A3700" s="11" t="str">
        <f>IF('Anterior-TXT'!A3721&lt;&gt;"",LEFT('Anterior-TXT'!A3721,15),"")</f>
        <v/>
      </c>
      <c r="B3700" s="11" t="str">
        <f>IF('Anterior-TXT'!A3721&lt;&gt;"",RIGHT(LEFT('Anterior-TXT'!A3721,51),34),"")</f>
        <v/>
      </c>
      <c r="C3700" s="12" t="str">
        <f>IF('Anterior-TXT'!A3721&lt;&gt;"",VALUE(RIGHT(LEFT('Anterior-TXT'!A3721,75),23)),"")</f>
        <v/>
      </c>
      <c r="D3700" s="11" t="str">
        <f>IF('Anterior-TXT'!A3721&lt;&gt;"",RIGHT(LEFT('Anterior-TXT'!A3721,77),1),"")</f>
        <v/>
      </c>
      <c r="E3700" s="13" t="str">
        <f>IF('Anterior-TXT'!A3721&lt;&gt;"",IF(MOD(VALUE(LEFT(A3700,1)),2)=1,IF(D3700="D",C3700,-C3700),IF(D3700="C",C3700,-C3700)),"")</f>
        <v/>
      </c>
    </row>
    <row r="3701" spans="1:5" x14ac:dyDescent="0.2">
      <c r="A3701" s="11" t="str">
        <f>IF('Anterior-TXT'!A3722&lt;&gt;"",LEFT('Anterior-TXT'!A3722,15),"")</f>
        <v/>
      </c>
      <c r="B3701" s="11" t="str">
        <f>IF('Anterior-TXT'!A3722&lt;&gt;"",RIGHT(LEFT('Anterior-TXT'!A3722,51),34),"")</f>
        <v/>
      </c>
      <c r="C3701" s="12" t="str">
        <f>IF('Anterior-TXT'!A3722&lt;&gt;"",VALUE(RIGHT(LEFT('Anterior-TXT'!A3722,75),23)),"")</f>
        <v/>
      </c>
      <c r="D3701" s="11" t="str">
        <f>IF('Anterior-TXT'!A3722&lt;&gt;"",RIGHT(LEFT('Anterior-TXT'!A3722,77),1),"")</f>
        <v/>
      </c>
      <c r="E3701" s="13" t="str">
        <f>IF('Anterior-TXT'!A3722&lt;&gt;"",IF(MOD(VALUE(LEFT(A3701,1)),2)=1,IF(D3701="D",C3701,-C3701),IF(D3701="C",C3701,-C3701)),"")</f>
        <v/>
      </c>
    </row>
    <row r="3702" spans="1:5" x14ac:dyDescent="0.2">
      <c r="A3702" s="11" t="str">
        <f>IF('Anterior-TXT'!A3723&lt;&gt;"",LEFT('Anterior-TXT'!A3723,15),"")</f>
        <v/>
      </c>
      <c r="B3702" s="11" t="str">
        <f>IF('Anterior-TXT'!A3723&lt;&gt;"",RIGHT(LEFT('Anterior-TXT'!A3723,51),34),"")</f>
        <v/>
      </c>
      <c r="C3702" s="12" t="str">
        <f>IF('Anterior-TXT'!A3723&lt;&gt;"",VALUE(RIGHT(LEFT('Anterior-TXT'!A3723,75),23)),"")</f>
        <v/>
      </c>
      <c r="D3702" s="11" t="str">
        <f>IF('Anterior-TXT'!A3723&lt;&gt;"",RIGHT(LEFT('Anterior-TXT'!A3723,77),1),"")</f>
        <v/>
      </c>
      <c r="E3702" s="13" t="str">
        <f>IF('Anterior-TXT'!A3723&lt;&gt;"",IF(MOD(VALUE(LEFT(A3702,1)),2)=1,IF(D3702="D",C3702,-C3702),IF(D3702="C",C3702,-C3702)),"")</f>
        <v/>
      </c>
    </row>
    <row r="3703" spans="1:5" x14ac:dyDescent="0.2">
      <c r="A3703" s="11" t="str">
        <f>IF('Anterior-TXT'!A3724&lt;&gt;"",LEFT('Anterior-TXT'!A3724,15),"")</f>
        <v/>
      </c>
      <c r="B3703" s="11" t="str">
        <f>IF('Anterior-TXT'!A3724&lt;&gt;"",RIGHT(LEFT('Anterior-TXT'!A3724,51),34),"")</f>
        <v/>
      </c>
      <c r="C3703" s="12" t="str">
        <f>IF('Anterior-TXT'!A3724&lt;&gt;"",VALUE(RIGHT(LEFT('Anterior-TXT'!A3724,75),23)),"")</f>
        <v/>
      </c>
      <c r="D3703" s="11" t="str">
        <f>IF('Anterior-TXT'!A3724&lt;&gt;"",RIGHT(LEFT('Anterior-TXT'!A3724,77),1),"")</f>
        <v/>
      </c>
      <c r="E3703" s="13" t="str">
        <f>IF('Anterior-TXT'!A3724&lt;&gt;"",IF(MOD(VALUE(LEFT(A3703,1)),2)=1,IF(D3703="D",C3703,-C3703),IF(D3703="C",C3703,-C3703)),"")</f>
        <v/>
      </c>
    </row>
    <row r="3704" spans="1:5" x14ac:dyDescent="0.2">
      <c r="A3704" s="11" t="str">
        <f>IF('Anterior-TXT'!A3725&lt;&gt;"",LEFT('Anterior-TXT'!A3725,15),"")</f>
        <v/>
      </c>
      <c r="B3704" s="11" t="str">
        <f>IF('Anterior-TXT'!A3725&lt;&gt;"",RIGHT(LEFT('Anterior-TXT'!A3725,51),34),"")</f>
        <v/>
      </c>
      <c r="C3704" s="12" t="str">
        <f>IF('Anterior-TXT'!A3725&lt;&gt;"",VALUE(RIGHT(LEFT('Anterior-TXT'!A3725,75),23)),"")</f>
        <v/>
      </c>
      <c r="D3704" s="11" t="str">
        <f>IF('Anterior-TXT'!A3725&lt;&gt;"",RIGHT(LEFT('Anterior-TXT'!A3725,77),1),"")</f>
        <v/>
      </c>
      <c r="E3704" s="13" t="str">
        <f>IF('Anterior-TXT'!A3725&lt;&gt;"",IF(MOD(VALUE(LEFT(A3704,1)),2)=1,IF(D3704="D",C3704,-C3704),IF(D3704="C",C3704,-C3704)),"")</f>
        <v/>
      </c>
    </row>
    <row r="3705" spans="1:5" x14ac:dyDescent="0.2">
      <c r="A3705" s="11" t="str">
        <f>IF('Anterior-TXT'!A3726&lt;&gt;"",LEFT('Anterior-TXT'!A3726,15),"")</f>
        <v/>
      </c>
      <c r="B3705" s="11" t="str">
        <f>IF('Anterior-TXT'!A3726&lt;&gt;"",RIGHT(LEFT('Anterior-TXT'!A3726,51),34),"")</f>
        <v/>
      </c>
      <c r="C3705" s="12" t="str">
        <f>IF('Anterior-TXT'!A3726&lt;&gt;"",VALUE(RIGHT(LEFT('Anterior-TXT'!A3726,75),23)),"")</f>
        <v/>
      </c>
      <c r="D3705" s="11" t="str">
        <f>IF('Anterior-TXT'!A3726&lt;&gt;"",RIGHT(LEFT('Anterior-TXT'!A3726,77),1),"")</f>
        <v/>
      </c>
      <c r="E3705" s="13" t="str">
        <f>IF('Anterior-TXT'!A3726&lt;&gt;"",IF(MOD(VALUE(LEFT(A3705,1)),2)=1,IF(D3705="D",C3705,-C3705),IF(D3705="C",C3705,-C3705)),"")</f>
        <v/>
      </c>
    </row>
    <row r="3706" spans="1:5" x14ac:dyDescent="0.2">
      <c r="A3706" s="11" t="str">
        <f>IF('Anterior-TXT'!A3727&lt;&gt;"",LEFT('Anterior-TXT'!A3727,15),"")</f>
        <v/>
      </c>
      <c r="B3706" s="11" t="str">
        <f>IF('Anterior-TXT'!A3727&lt;&gt;"",RIGHT(LEFT('Anterior-TXT'!A3727,51),34),"")</f>
        <v/>
      </c>
      <c r="C3706" s="12" t="str">
        <f>IF('Anterior-TXT'!A3727&lt;&gt;"",VALUE(RIGHT(LEFT('Anterior-TXT'!A3727,75),23)),"")</f>
        <v/>
      </c>
      <c r="D3706" s="11" t="str">
        <f>IF('Anterior-TXT'!A3727&lt;&gt;"",RIGHT(LEFT('Anterior-TXT'!A3727,77),1),"")</f>
        <v/>
      </c>
      <c r="E3706" s="13" t="str">
        <f>IF('Anterior-TXT'!A3727&lt;&gt;"",IF(MOD(VALUE(LEFT(A3706,1)),2)=1,IF(D3706="D",C3706,-C3706),IF(D3706="C",C3706,-C3706)),"")</f>
        <v/>
      </c>
    </row>
    <row r="3707" spans="1:5" x14ac:dyDescent="0.2">
      <c r="A3707" s="11" t="str">
        <f>IF('Anterior-TXT'!A3728&lt;&gt;"",LEFT('Anterior-TXT'!A3728,15),"")</f>
        <v/>
      </c>
      <c r="B3707" s="11" t="str">
        <f>IF('Anterior-TXT'!A3728&lt;&gt;"",RIGHT(LEFT('Anterior-TXT'!A3728,51),34),"")</f>
        <v/>
      </c>
      <c r="C3707" s="12" t="str">
        <f>IF('Anterior-TXT'!A3728&lt;&gt;"",VALUE(RIGHT(LEFT('Anterior-TXT'!A3728,75),23)),"")</f>
        <v/>
      </c>
      <c r="D3707" s="11" t="str">
        <f>IF('Anterior-TXT'!A3728&lt;&gt;"",RIGHT(LEFT('Anterior-TXT'!A3728,77),1),"")</f>
        <v/>
      </c>
      <c r="E3707" s="13" t="str">
        <f>IF('Anterior-TXT'!A3728&lt;&gt;"",IF(MOD(VALUE(LEFT(A3707,1)),2)=1,IF(D3707="D",C3707,-C3707),IF(D3707="C",C3707,-C3707)),"")</f>
        <v/>
      </c>
    </row>
    <row r="3708" spans="1:5" x14ac:dyDescent="0.2">
      <c r="A3708" s="11" t="str">
        <f>IF('Anterior-TXT'!A3729&lt;&gt;"",LEFT('Anterior-TXT'!A3729,15),"")</f>
        <v/>
      </c>
      <c r="B3708" s="11" t="str">
        <f>IF('Anterior-TXT'!A3729&lt;&gt;"",RIGHT(LEFT('Anterior-TXT'!A3729,51),34),"")</f>
        <v/>
      </c>
      <c r="C3708" s="12" t="str">
        <f>IF('Anterior-TXT'!A3729&lt;&gt;"",VALUE(RIGHT(LEFT('Anterior-TXT'!A3729,75),23)),"")</f>
        <v/>
      </c>
      <c r="D3708" s="11" t="str">
        <f>IF('Anterior-TXT'!A3729&lt;&gt;"",RIGHT(LEFT('Anterior-TXT'!A3729,77),1),"")</f>
        <v/>
      </c>
      <c r="E3708" s="13" t="str">
        <f>IF('Anterior-TXT'!A3729&lt;&gt;"",IF(MOD(VALUE(LEFT(A3708,1)),2)=1,IF(D3708="D",C3708,-C3708),IF(D3708="C",C3708,-C3708)),"")</f>
        <v/>
      </c>
    </row>
    <row r="3709" spans="1:5" x14ac:dyDescent="0.2">
      <c r="A3709" s="11" t="str">
        <f>IF('Anterior-TXT'!A3730&lt;&gt;"",LEFT('Anterior-TXT'!A3730,15),"")</f>
        <v/>
      </c>
      <c r="B3709" s="11" t="str">
        <f>IF('Anterior-TXT'!A3730&lt;&gt;"",RIGHT(LEFT('Anterior-TXT'!A3730,51),34),"")</f>
        <v/>
      </c>
      <c r="C3709" s="12" t="str">
        <f>IF('Anterior-TXT'!A3730&lt;&gt;"",VALUE(RIGHT(LEFT('Anterior-TXT'!A3730,75),23)),"")</f>
        <v/>
      </c>
      <c r="D3709" s="11" t="str">
        <f>IF('Anterior-TXT'!A3730&lt;&gt;"",RIGHT(LEFT('Anterior-TXT'!A3730,77),1),"")</f>
        <v/>
      </c>
      <c r="E3709" s="13" t="str">
        <f>IF('Anterior-TXT'!A3730&lt;&gt;"",IF(MOD(VALUE(LEFT(A3709,1)),2)=1,IF(D3709="D",C3709,-C3709),IF(D3709="C",C3709,-C3709)),"")</f>
        <v/>
      </c>
    </row>
    <row r="3710" spans="1:5" x14ac:dyDescent="0.2">
      <c r="A3710" s="11" t="str">
        <f>IF('Anterior-TXT'!A3731&lt;&gt;"",LEFT('Anterior-TXT'!A3731,15),"")</f>
        <v/>
      </c>
      <c r="B3710" s="11" t="str">
        <f>IF('Anterior-TXT'!A3731&lt;&gt;"",RIGHT(LEFT('Anterior-TXT'!A3731,51),34),"")</f>
        <v/>
      </c>
      <c r="C3710" s="12" t="str">
        <f>IF('Anterior-TXT'!A3731&lt;&gt;"",VALUE(RIGHT(LEFT('Anterior-TXT'!A3731,75),23)),"")</f>
        <v/>
      </c>
      <c r="D3710" s="11" t="str">
        <f>IF('Anterior-TXT'!A3731&lt;&gt;"",RIGHT(LEFT('Anterior-TXT'!A3731,77),1),"")</f>
        <v/>
      </c>
      <c r="E3710" s="13" t="str">
        <f>IF('Anterior-TXT'!A3731&lt;&gt;"",IF(MOD(VALUE(LEFT(A3710,1)),2)=1,IF(D3710="D",C3710,-C3710),IF(D3710="C",C3710,-C3710)),"")</f>
        <v/>
      </c>
    </row>
    <row r="3711" spans="1:5" x14ac:dyDescent="0.2">
      <c r="A3711" s="11" t="str">
        <f>IF('Anterior-TXT'!A3732&lt;&gt;"",LEFT('Anterior-TXT'!A3732,15),"")</f>
        <v/>
      </c>
      <c r="B3711" s="11" t="str">
        <f>IF('Anterior-TXT'!A3732&lt;&gt;"",RIGHT(LEFT('Anterior-TXT'!A3732,51),34),"")</f>
        <v/>
      </c>
      <c r="C3711" s="12" t="str">
        <f>IF('Anterior-TXT'!A3732&lt;&gt;"",VALUE(RIGHT(LEFT('Anterior-TXT'!A3732,75),23)),"")</f>
        <v/>
      </c>
      <c r="D3711" s="11" t="str">
        <f>IF('Anterior-TXT'!A3732&lt;&gt;"",RIGHT(LEFT('Anterior-TXT'!A3732,77),1),"")</f>
        <v/>
      </c>
      <c r="E3711" s="13" t="str">
        <f>IF('Anterior-TXT'!A3732&lt;&gt;"",IF(MOD(VALUE(LEFT(A3711,1)),2)=1,IF(D3711="D",C3711,-C3711),IF(D3711="C",C3711,-C3711)),"")</f>
        <v/>
      </c>
    </row>
    <row r="3712" spans="1:5" x14ac:dyDescent="0.2">
      <c r="A3712" s="11" t="str">
        <f>IF('Anterior-TXT'!A3733&lt;&gt;"",LEFT('Anterior-TXT'!A3733,15),"")</f>
        <v/>
      </c>
      <c r="B3712" s="11" t="str">
        <f>IF('Anterior-TXT'!A3733&lt;&gt;"",RIGHT(LEFT('Anterior-TXT'!A3733,51),34),"")</f>
        <v/>
      </c>
      <c r="C3712" s="12" t="str">
        <f>IF('Anterior-TXT'!A3733&lt;&gt;"",VALUE(RIGHT(LEFT('Anterior-TXT'!A3733,75),23)),"")</f>
        <v/>
      </c>
      <c r="D3712" s="11" t="str">
        <f>IF('Anterior-TXT'!A3733&lt;&gt;"",RIGHT(LEFT('Anterior-TXT'!A3733,77),1),"")</f>
        <v/>
      </c>
      <c r="E3712" s="13" t="str">
        <f>IF('Anterior-TXT'!A3733&lt;&gt;"",IF(MOD(VALUE(LEFT(A3712,1)),2)=1,IF(D3712="D",C3712,-C3712),IF(D3712="C",C3712,-C3712)),"")</f>
        <v/>
      </c>
    </row>
    <row r="3713" spans="1:5" x14ac:dyDescent="0.2">
      <c r="A3713" s="11" t="str">
        <f>IF('Anterior-TXT'!A3734&lt;&gt;"",LEFT('Anterior-TXT'!A3734,15),"")</f>
        <v/>
      </c>
      <c r="B3713" s="11" t="str">
        <f>IF('Anterior-TXT'!A3734&lt;&gt;"",RIGHT(LEFT('Anterior-TXT'!A3734,51),34),"")</f>
        <v/>
      </c>
      <c r="C3713" s="12" t="str">
        <f>IF('Anterior-TXT'!A3734&lt;&gt;"",VALUE(RIGHT(LEFT('Anterior-TXT'!A3734,75),23)),"")</f>
        <v/>
      </c>
      <c r="D3713" s="11" t="str">
        <f>IF('Anterior-TXT'!A3734&lt;&gt;"",RIGHT(LEFT('Anterior-TXT'!A3734,77),1),"")</f>
        <v/>
      </c>
      <c r="E3713" s="13" t="str">
        <f>IF('Anterior-TXT'!A3734&lt;&gt;"",IF(MOD(VALUE(LEFT(A3713,1)),2)=1,IF(D3713="D",C3713,-C3713),IF(D3713="C",C3713,-C3713)),"")</f>
        <v/>
      </c>
    </row>
    <row r="3714" spans="1:5" x14ac:dyDescent="0.2">
      <c r="A3714" s="11" t="str">
        <f>IF('Anterior-TXT'!A3735&lt;&gt;"",LEFT('Anterior-TXT'!A3735,15),"")</f>
        <v/>
      </c>
      <c r="B3714" s="11" t="str">
        <f>IF('Anterior-TXT'!A3735&lt;&gt;"",RIGHT(LEFT('Anterior-TXT'!A3735,51),34),"")</f>
        <v/>
      </c>
      <c r="C3714" s="12" t="str">
        <f>IF('Anterior-TXT'!A3735&lt;&gt;"",VALUE(RIGHT(LEFT('Anterior-TXT'!A3735,75),23)),"")</f>
        <v/>
      </c>
      <c r="D3714" s="11" t="str">
        <f>IF('Anterior-TXT'!A3735&lt;&gt;"",RIGHT(LEFT('Anterior-TXT'!A3735,77),1),"")</f>
        <v/>
      </c>
      <c r="E3714" s="13" t="str">
        <f>IF('Anterior-TXT'!A3735&lt;&gt;"",IF(MOD(VALUE(LEFT(A3714,1)),2)=1,IF(D3714="D",C3714,-C3714),IF(D3714="C",C3714,-C3714)),"")</f>
        <v/>
      </c>
    </row>
    <row r="3715" spans="1:5" x14ac:dyDescent="0.2">
      <c r="A3715" s="11" t="str">
        <f>IF('Anterior-TXT'!A3736&lt;&gt;"",LEFT('Anterior-TXT'!A3736,15),"")</f>
        <v/>
      </c>
      <c r="B3715" s="11" t="str">
        <f>IF('Anterior-TXT'!A3736&lt;&gt;"",RIGHT(LEFT('Anterior-TXT'!A3736,51),34),"")</f>
        <v/>
      </c>
      <c r="C3715" s="12" t="str">
        <f>IF('Anterior-TXT'!A3736&lt;&gt;"",VALUE(RIGHT(LEFT('Anterior-TXT'!A3736,75),23)),"")</f>
        <v/>
      </c>
      <c r="D3715" s="11" t="str">
        <f>IF('Anterior-TXT'!A3736&lt;&gt;"",RIGHT(LEFT('Anterior-TXT'!A3736,77),1),"")</f>
        <v/>
      </c>
      <c r="E3715" s="13" t="str">
        <f>IF('Anterior-TXT'!A3736&lt;&gt;"",IF(MOD(VALUE(LEFT(A3715,1)),2)=1,IF(D3715="D",C3715,-C3715),IF(D3715="C",C3715,-C3715)),"")</f>
        <v/>
      </c>
    </row>
    <row r="3716" spans="1:5" x14ac:dyDescent="0.2">
      <c r="A3716" s="11" t="str">
        <f>IF('Anterior-TXT'!A3737&lt;&gt;"",LEFT('Anterior-TXT'!A3737,15),"")</f>
        <v/>
      </c>
      <c r="B3716" s="11" t="str">
        <f>IF('Anterior-TXT'!A3737&lt;&gt;"",RIGHT(LEFT('Anterior-TXT'!A3737,51),34),"")</f>
        <v/>
      </c>
      <c r="C3716" s="12" t="str">
        <f>IF('Anterior-TXT'!A3737&lt;&gt;"",VALUE(RIGHT(LEFT('Anterior-TXT'!A3737,75),23)),"")</f>
        <v/>
      </c>
      <c r="D3716" s="11" t="str">
        <f>IF('Anterior-TXT'!A3737&lt;&gt;"",RIGHT(LEFT('Anterior-TXT'!A3737,77),1),"")</f>
        <v/>
      </c>
      <c r="E3716" s="13" t="str">
        <f>IF('Anterior-TXT'!A3737&lt;&gt;"",IF(MOD(VALUE(LEFT(A3716,1)),2)=1,IF(D3716="D",C3716,-C3716),IF(D3716="C",C3716,-C3716)),"")</f>
        <v/>
      </c>
    </row>
    <row r="3717" spans="1:5" x14ac:dyDescent="0.2">
      <c r="A3717" s="11" t="str">
        <f>IF('Anterior-TXT'!A3738&lt;&gt;"",LEFT('Anterior-TXT'!A3738,15),"")</f>
        <v/>
      </c>
      <c r="B3717" s="11" t="str">
        <f>IF('Anterior-TXT'!A3738&lt;&gt;"",RIGHT(LEFT('Anterior-TXT'!A3738,51),34),"")</f>
        <v/>
      </c>
      <c r="C3717" s="12" t="str">
        <f>IF('Anterior-TXT'!A3738&lt;&gt;"",VALUE(RIGHT(LEFT('Anterior-TXT'!A3738,75),23)),"")</f>
        <v/>
      </c>
      <c r="D3717" s="11" t="str">
        <f>IF('Anterior-TXT'!A3738&lt;&gt;"",RIGHT(LEFT('Anterior-TXT'!A3738,77),1),"")</f>
        <v/>
      </c>
      <c r="E3717" s="13" t="str">
        <f>IF('Anterior-TXT'!A3738&lt;&gt;"",IF(MOD(VALUE(LEFT(A3717,1)),2)=1,IF(D3717="D",C3717,-C3717),IF(D3717="C",C3717,-C3717)),"")</f>
        <v/>
      </c>
    </row>
    <row r="3718" spans="1:5" x14ac:dyDescent="0.2">
      <c r="A3718" s="11" t="str">
        <f>IF('Anterior-TXT'!A3739&lt;&gt;"",LEFT('Anterior-TXT'!A3739,15),"")</f>
        <v/>
      </c>
      <c r="B3718" s="11" t="str">
        <f>IF('Anterior-TXT'!A3739&lt;&gt;"",RIGHT(LEFT('Anterior-TXT'!A3739,51),34),"")</f>
        <v/>
      </c>
      <c r="C3718" s="12" t="str">
        <f>IF('Anterior-TXT'!A3739&lt;&gt;"",VALUE(RIGHT(LEFT('Anterior-TXT'!A3739,75),23)),"")</f>
        <v/>
      </c>
      <c r="D3718" s="11" t="str">
        <f>IF('Anterior-TXT'!A3739&lt;&gt;"",RIGHT(LEFT('Anterior-TXT'!A3739,77),1),"")</f>
        <v/>
      </c>
      <c r="E3718" s="13" t="str">
        <f>IF('Anterior-TXT'!A3739&lt;&gt;"",IF(MOD(VALUE(LEFT(A3718,1)),2)=1,IF(D3718="D",C3718,-C3718),IF(D3718="C",C3718,-C3718)),"")</f>
        <v/>
      </c>
    </row>
    <row r="3719" spans="1:5" x14ac:dyDescent="0.2">
      <c r="A3719" s="11" t="str">
        <f>IF('Anterior-TXT'!A3740&lt;&gt;"",LEFT('Anterior-TXT'!A3740,15),"")</f>
        <v/>
      </c>
      <c r="B3719" s="11" t="str">
        <f>IF('Anterior-TXT'!A3740&lt;&gt;"",RIGHT(LEFT('Anterior-TXT'!A3740,51),34),"")</f>
        <v/>
      </c>
      <c r="C3719" s="12" t="str">
        <f>IF('Anterior-TXT'!A3740&lt;&gt;"",VALUE(RIGHT(LEFT('Anterior-TXT'!A3740,75),23)),"")</f>
        <v/>
      </c>
      <c r="D3719" s="11" t="str">
        <f>IF('Anterior-TXT'!A3740&lt;&gt;"",RIGHT(LEFT('Anterior-TXT'!A3740,77),1),"")</f>
        <v/>
      </c>
      <c r="E3719" s="13" t="str">
        <f>IF('Anterior-TXT'!A3740&lt;&gt;"",IF(MOD(VALUE(LEFT(A3719,1)),2)=1,IF(D3719="D",C3719,-C3719),IF(D3719="C",C3719,-C3719)),"")</f>
        <v/>
      </c>
    </row>
    <row r="3720" spans="1:5" x14ac:dyDescent="0.2">
      <c r="A3720" s="11" t="str">
        <f>IF('Anterior-TXT'!A3741&lt;&gt;"",LEFT('Anterior-TXT'!A3741,15),"")</f>
        <v/>
      </c>
      <c r="B3720" s="11" t="str">
        <f>IF('Anterior-TXT'!A3741&lt;&gt;"",RIGHT(LEFT('Anterior-TXT'!A3741,51),34),"")</f>
        <v/>
      </c>
      <c r="C3720" s="12" t="str">
        <f>IF('Anterior-TXT'!A3741&lt;&gt;"",VALUE(RIGHT(LEFT('Anterior-TXT'!A3741,75),23)),"")</f>
        <v/>
      </c>
      <c r="D3720" s="11" t="str">
        <f>IF('Anterior-TXT'!A3741&lt;&gt;"",RIGHT(LEFT('Anterior-TXT'!A3741,77),1),"")</f>
        <v/>
      </c>
      <c r="E3720" s="13" t="str">
        <f>IF('Anterior-TXT'!A3741&lt;&gt;"",IF(MOD(VALUE(LEFT(A3720,1)),2)=1,IF(D3720="D",C3720,-C3720),IF(D3720="C",C3720,-C3720)),"")</f>
        <v/>
      </c>
    </row>
    <row r="3721" spans="1:5" x14ac:dyDescent="0.2">
      <c r="A3721" s="11" t="str">
        <f>IF('Anterior-TXT'!A3742&lt;&gt;"",LEFT('Anterior-TXT'!A3742,15),"")</f>
        <v/>
      </c>
      <c r="B3721" s="11" t="str">
        <f>IF('Anterior-TXT'!A3742&lt;&gt;"",RIGHT(LEFT('Anterior-TXT'!A3742,51),34),"")</f>
        <v/>
      </c>
      <c r="C3721" s="12" t="str">
        <f>IF('Anterior-TXT'!A3742&lt;&gt;"",VALUE(RIGHT(LEFT('Anterior-TXT'!A3742,75),23)),"")</f>
        <v/>
      </c>
      <c r="D3721" s="11" t="str">
        <f>IF('Anterior-TXT'!A3742&lt;&gt;"",RIGHT(LEFT('Anterior-TXT'!A3742,77),1),"")</f>
        <v/>
      </c>
      <c r="E3721" s="13" t="str">
        <f>IF('Anterior-TXT'!A3742&lt;&gt;"",IF(MOD(VALUE(LEFT(A3721,1)),2)=1,IF(D3721="D",C3721,-C3721),IF(D3721="C",C3721,-C3721)),"")</f>
        <v/>
      </c>
    </row>
    <row r="3722" spans="1:5" x14ac:dyDescent="0.2">
      <c r="A3722" s="11" t="str">
        <f>IF('Anterior-TXT'!A3743&lt;&gt;"",LEFT('Anterior-TXT'!A3743,15),"")</f>
        <v/>
      </c>
      <c r="B3722" s="11" t="str">
        <f>IF('Anterior-TXT'!A3743&lt;&gt;"",RIGHT(LEFT('Anterior-TXT'!A3743,51),34),"")</f>
        <v/>
      </c>
      <c r="C3722" s="12" t="str">
        <f>IF('Anterior-TXT'!A3743&lt;&gt;"",VALUE(RIGHT(LEFT('Anterior-TXT'!A3743,75),23)),"")</f>
        <v/>
      </c>
      <c r="D3722" s="11" t="str">
        <f>IF('Anterior-TXT'!A3743&lt;&gt;"",RIGHT(LEFT('Anterior-TXT'!A3743,77),1),"")</f>
        <v/>
      </c>
      <c r="E3722" s="13" t="str">
        <f>IF('Anterior-TXT'!A3743&lt;&gt;"",IF(MOD(VALUE(LEFT(A3722,1)),2)=1,IF(D3722="D",C3722,-C3722),IF(D3722="C",C3722,-C3722)),"")</f>
        <v/>
      </c>
    </row>
    <row r="3723" spans="1:5" x14ac:dyDescent="0.2">
      <c r="A3723" s="11" t="str">
        <f>IF('Anterior-TXT'!A3744&lt;&gt;"",LEFT('Anterior-TXT'!A3744,15),"")</f>
        <v/>
      </c>
      <c r="B3723" s="11" t="str">
        <f>IF('Anterior-TXT'!A3744&lt;&gt;"",RIGHT(LEFT('Anterior-TXT'!A3744,51),34),"")</f>
        <v/>
      </c>
      <c r="C3723" s="12" t="str">
        <f>IF('Anterior-TXT'!A3744&lt;&gt;"",VALUE(RIGHT(LEFT('Anterior-TXT'!A3744,75),23)),"")</f>
        <v/>
      </c>
      <c r="D3723" s="11" t="str">
        <f>IF('Anterior-TXT'!A3744&lt;&gt;"",RIGHT(LEFT('Anterior-TXT'!A3744,77),1),"")</f>
        <v/>
      </c>
      <c r="E3723" s="13" t="str">
        <f>IF('Anterior-TXT'!A3744&lt;&gt;"",IF(MOD(VALUE(LEFT(A3723,1)),2)=1,IF(D3723="D",C3723,-C3723),IF(D3723="C",C3723,-C3723)),"")</f>
        <v/>
      </c>
    </row>
    <row r="3724" spans="1:5" x14ac:dyDescent="0.2">
      <c r="A3724" s="11" t="str">
        <f>IF('Anterior-TXT'!A3745&lt;&gt;"",LEFT('Anterior-TXT'!A3745,15),"")</f>
        <v/>
      </c>
      <c r="B3724" s="11" t="str">
        <f>IF('Anterior-TXT'!A3745&lt;&gt;"",RIGHT(LEFT('Anterior-TXT'!A3745,51),34),"")</f>
        <v/>
      </c>
      <c r="C3724" s="12" t="str">
        <f>IF('Anterior-TXT'!A3745&lt;&gt;"",VALUE(RIGHT(LEFT('Anterior-TXT'!A3745,75),23)),"")</f>
        <v/>
      </c>
      <c r="D3724" s="11" t="str">
        <f>IF('Anterior-TXT'!A3745&lt;&gt;"",RIGHT(LEFT('Anterior-TXT'!A3745,77),1),"")</f>
        <v/>
      </c>
      <c r="E3724" s="13" t="str">
        <f>IF('Anterior-TXT'!A3745&lt;&gt;"",IF(MOD(VALUE(LEFT(A3724,1)),2)=1,IF(D3724="D",C3724,-C3724),IF(D3724="C",C3724,-C3724)),"")</f>
        <v/>
      </c>
    </row>
    <row r="3725" spans="1:5" x14ac:dyDescent="0.2">
      <c r="A3725" s="11" t="str">
        <f>IF('Anterior-TXT'!A3746&lt;&gt;"",LEFT('Anterior-TXT'!A3746,15),"")</f>
        <v/>
      </c>
      <c r="B3725" s="11" t="str">
        <f>IF('Anterior-TXT'!A3746&lt;&gt;"",RIGHT(LEFT('Anterior-TXT'!A3746,51),34),"")</f>
        <v/>
      </c>
      <c r="C3725" s="12" t="str">
        <f>IF('Anterior-TXT'!A3746&lt;&gt;"",VALUE(RIGHT(LEFT('Anterior-TXT'!A3746,75),23)),"")</f>
        <v/>
      </c>
      <c r="D3725" s="11" t="str">
        <f>IF('Anterior-TXT'!A3746&lt;&gt;"",RIGHT(LEFT('Anterior-TXT'!A3746,77),1),"")</f>
        <v/>
      </c>
      <c r="E3725" s="13" t="str">
        <f>IF('Anterior-TXT'!A3746&lt;&gt;"",IF(MOD(VALUE(LEFT(A3725,1)),2)=1,IF(D3725="D",C3725,-C3725),IF(D3725="C",C3725,-C3725)),"")</f>
        <v/>
      </c>
    </row>
    <row r="3726" spans="1:5" x14ac:dyDescent="0.2">
      <c r="A3726" s="11" t="str">
        <f>IF('Anterior-TXT'!A3747&lt;&gt;"",LEFT('Anterior-TXT'!A3747,15),"")</f>
        <v/>
      </c>
      <c r="B3726" s="11" t="str">
        <f>IF('Anterior-TXT'!A3747&lt;&gt;"",RIGHT(LEFT('Anterior-TXT'!A3747,51),34),"")</f>
        <v/>
      </c>
      <c r="C3726" s="12" t="str">
        <f>IF('Anterior-TXT'!A3747&lt;&gt;"",VALUE(RIGHT(LEFT('Anterior-TXT'!A3747,75),23)),"")</f>
        <v/>
      </c>
      <c r="D3726" s="11" t="str">
        <f>IF('Anterior-TXT'!A3747&lt;&gt;"",RIGHT(LEFT('Anterior-TXT'!A3747,77),1),"")</f>
        <v/>
      </c>
      <c r="E3726" s="13" t="str">
        <f>IF('Anterior-TXT'!A3747&lt;&gt;"",IF(MOD(VALUE(LEFT(A3726,1)),2)=1,IF(D3726="D",C3726,-C3726),IF(D3726="C",C3726,-C3726)),"")</f>
        <v/>
      </c>
    </row>
    <row r="3727" spans="1:5" x14ac:dyDescent="0.2">
      <c r="A3727" s="11" t="str">
        <f>IF('Anterior-TXT'!A3748&lt;&gt;"",LEFT('Anterior-TXT'!A3748,15),"")</f>
        <v/>
      </c>
      <c r="B3727" s="11" t="str">
        <f>IF('Anterior-TXT'!A3748&lt;&gt;"",RIGHT(LEFT('Anterior-TXT'!A3748,51),34),"")</f>
        <v/>
      </c>
      <c r="C3727" s="12" t="str">
        <f>IF('Anterior-TXT'!A3748&lt;&gt;"",VALUE(RIGHT(LEFT('Anterior-TXT'!A3748,75),23)),"")</f>
        <v/>
      </c>
      <c r="D3727" s="11" t="str">
        <f>IF('Anterior-TXT'!A3748&lt;&gt;"",RIGHT(LEFT('Anterior-TXT'!A3748,77),1),"")</f>
        <v/>
      </c>
      <c r="E3727" s="13" t="str">
        <f>IF('Anterior-TXT'!A3748&lt;&gt;"",IF(MOD(VALUE(LEFT(A3727,1)),2)=1,IF(D3727="D",C3727,-C3727),IF(D3727="C",C3727,-C3727)),"")</f>
        <v/>
      </c>
    </row>
    <row r="3728" spans="1:5" x14ac:dyDescent="0.2">
      <c r="A3728" s="11" t="str">
        <f>IF('Anterior-TXT'!A3749&lt;&gt;"",LEFT('Anterior-TXT'!A3749,15),"")</f>
        <v/>
      </c>
      <c r="B3728" s="11" t="str">
        <f>IF('Anterior-TXT'!A3749&lt;&gt;"",RIGHT(LEFT('Anterior-TXT'!A3749,51),34),"")</f>
        <v/>
      </c>
      <c r="C3728" s="12" t="str">
        <f>IF('Anterior-TXT'!A3749&lt;&gt;"",VALUE(RIGHT(LEFT('Anterior-TXT'!A3749,75),23)),"")</f>
        <v/>
      </c>
      <c r="D3728" s="11" t="str">
        <f>IF('Anterior-TXT'!A3749&lt;&gt;"",RIGHT(LEFT('Anterior-TXT'!A3749,77),1),"")</f>
        <v/>
      </c>
      <c r="E3728" s="13" t="str">
        <f>IF('Anterior-TXT'!A3749&lt;&gt;"",IF(MOD(VALUE(LEFT(A3728,1)),2)=1,IF(D3728="D",C3728,-C3728),IF(D3728="C",C3728,-C3728)),"")</f>
        <v/>
      </c>
    </row>
    <row r="3729" spans="1:5" x14ac:dyDescent="0.2">
      <c r="A3729" s="11" t="str">
        <f>IF('Anterior-TXT'!A3750&lt;&gt;"",LEFT('Anterior-TXT'!A3750,15),"")</f>
        <v/>
      </c>
      <c r="B3729" s="11" t="str">
        <f>IF('Anterior-TXT'!A3750&lt;&gt;"",RIGHT(LEFT('Anterior-TXT'!A3750,51),34),"")</f>
        <v/>
      </c>
      <c r="C3729" s="12" t="str">
        <f>IF('Anterior-TXT'!A3750&lt;&gt;"",VALUE(RIGHT(LEFT('Anterior-TXT'!A3750,75),23)),"")</f>
        <v/>
      </c>
      <c r="D3729" s="11" t="str">
        <f>IF('Anterior-TXT'!A3750&lt;&gt;"",RIGHT(LEFT('Anterior-TXT'!A3750,77),1),"")</f>
        <v/>
      </c>
      <c r="E3729" s="13" t="str">
        <f>IF('Anterior-TXT'!A3750&lt;&gt;"",IF(MOD(VALUE(LEFT(A3729,1)),2)=1,IF(D3729="D",C3729,-C3729),IF(D3729="C",C3729,-C3729)),"")</f>
        <v/>
      </c>
    </row>
    <row r="3730" spans="1:5" x14ac:dyDescent="0.2">
      <c r="A3730" s="11" t="str">
        <f>IF('Anterior-TXT'!A3751&lt;&gt;"",LEFT('Anterior-TXT'!A3751,15),"")</f>
        <v/>
      </c>
      <c r="B3730" s="11" t="str">
        <f>IF('Anterior-TXT'!A3751&lt;&gt;"",RIGHT(LEFT('Anterior-TXT'!A3751,51),34),"")</f>
        <v/>
      </c>
      <c r="C3730" s="12" t="str">
        <f>IF('Anterior-TXT'!A3751&lt;&gt;"",VALUE(RIGHT(LEFT('Anterior-TXT'!A3751,75),23)),"")</f>
        <v/>
      </c>
      <c r="D3730" s="11" t="str">
        <f>IF('Anterior-TXT'!A3751&lt;&gt;"",RIGHT(LEFT('Anterior-TXT'!A3751,77),1),"")</f>
        <v/>
      </c>
      <c r="E3730" s="13" t="str">
        <f>IF('Anterior-TXT'!A3751&lt;&gt;"",IF(MOD(VALUE(LEFT(A3730,1)),2)=1,IF(D3730="D",C3730,-C3730),IF(D3730="C",C3730,-C3730)),"")</f>
        <v/>
      </c>
    </row>
    <row r="3731" spans="1:5" x14ac:dyDescent="0.2">
      <c r="A3731" s="11" t="str">
        <f>IF('Anterior-TXT'!A3752&lt;&gt;"",LEFT('Anterior-TXT'!A3752,15),"")</f>
        <v/>
      </c>
      <c r="B3731" s="11" t="str">
        <f>IF('Anterior-TXT'!A3752&lt;&gt;"",RIGHT(LEFT('Anterior-TXT'!A3752,51),34),"")</f>
        <v/>
      </c>
      <c r="C3731" s="12" t="str">
        <f>IF('Anterior-TXT'!A3752&lt;&gt;"",VALUE(RIGHT(LEFT('Anterior-TXT'!A3752,75),23)),"")</f>
        <v/>
      </c>
      <c r="D3731" s="11" t="str">
        <f>IF('Anterior-TXT'!A3752&lt;&gt;"",RIGHT(LEFT('Anterior-TXT'!A3752,77),1),"")</f>
        <v/>
      </c>
      <c r="E3731" s="13" t="str">
        <f>IF('Anterior-TXT'!A3752&lt;&gt;"",IF(MOD(VALUE(LEFT(A3731,1)),2)=1,IF(D3731="D",C3731,-C3731),IF(D3731="C",C3731,-C3731)),"")</f>
        <v/>
      </c>
    </row>
    <row r="3732" spans="1:5" x14ac:dyDescent="0.2">
      <c r="A3732" s="11" t="str">
        <f>IF('Anterior-TXT'!A3753&lt;&gt;"",LEFT('Anterior-TXT'!A3753,15),"")</f>
        <v/>
      </c>
      <c r="B3732" s="11" t="str">
        <f>IF('Anterior-TXT'!A3753&lt;&gt;"",RIGHT(LEFT('Anterior-TXT'!A3753,51),34),"")</f>
        <v/>
      </c>
      <c r="C3732" s="12" t="str">
        <f>IF('Anterior-TXT'!A3753&lt;&gt;"",VALUE(RIGHT(LEFT('Anterior-TXT'!A3753,75),23)),"")</f>
        <v/>
      </c>
      <c r="D3732" s="11" t="str">
        <f>IF('Anterior-TXT'!A3753&lt;&gt;"",RIGHT(LEFT('Anterior-TXT'!A3753,77),1),"")</f>
        <v/>
      </c>
      <c r="E3732" s="13" t="str">
        <f>IF('Anterior-TXT'!A3753&lt;&gt;"",IF(MOD(VALUE(LEFT(A3732,1)),2)=1,IF(D3732="D",C3732,-C3732),IF(D3732="C",C3732,-C3732)),"")</f>
        <v/>
      </c>
    </row>
    <row r="3733" spans="1:5" x14ac:dyDescent="0.2">
      <c r="A3733" s="11" t="str">
        <f>IF('Anterior-TXT'!A3754&lt;&gt;"",LEFT('Anterior-TXT'!A3754,15),"")</f>
        <v/>
      </c>
      <c r="B3733" s="11" t="str">
        <f>IF('Anterior-TXT'!A3754&lt;&gt;"",RIGHT(LEFT('Anterior-TXT'!A3754,51),34),"")</f>
        <v/>
      </c>
      <c r="C3733" s="12" t="str">
        <f>IF('Anterior-TXT'!A3754&lt;&gt;"",VALUE(RIGHT(LEFT('Anterior-TXT'!A3754,75),23)),"")</f>
        <v/>
      </c>
      <c r="D3733" s="11" t="str">
        <f>IF('Anterior-TXT'!A3754&lt;&gt;"",RIGHT(LEFT('Anterior-TXT'!A3754,77),1),"")</f>
        <v/>
      </c>
      <c r="E3733" s="13" t="str">
        <f>IF('Anterior-TXT'!A3754&lt;&gt;"",IF(MOD(VALUE(LEFT(A3733,1)),2)=1,IF(D3733="D",C3733,-C3733),IF(D3733="C",C3733,-C3733)),"")</f>
        <v/>
      </c>
    </row>
    <row r="3734" spans="1:5" x14ac:dyDescent="0.2">
      <c r="A3734" s="11" t="str">
        <f>IF('Anterior-TXT'!A3755&lt;&gt;"",LEFT('Anterior-TXT'!A3755,15),"")</f>
        <v/>
      </c>
      <c r="B3734" s="11" t="str">
        <f>IF('Anterior-TXT'!A3755&lt;&gt;"",RIGHT(LEFT('Anterior-TXT'!A3755,51),34),"")</f>
        <v/>
      </c>
      <c r="C3734" s="12" t="str">
        <f>IF('Anterior-TXT'!A3755&lt;&gt;"",VALUE(RIGHT(LEFT('Anterior-TXT'!A3755,75),23)),"")</f>
        <v/>
      </c>
      <c r="D3734" s="11" t="str">
        <f>IF('Anterior-TXT'!A3755&lt;&gt;"",RIGHT(LEFT('Anterior-TXT'!A3755,77),1),"")</f>
        <v/>
      </c>
      <c r="E3734" s="13" t="str">
        <f>IF('Anterior-TXT'!A3755&lt;&gt;"",IF(MOD(VALUE(LEFT(A3734,1)),2)=1,IF(D3734="D",C3734,-C3734),IF(D3734="C",C3734,-C3734)),"")</f>
        <v/>
      </c>
    </row>
    <row r="3735" spans="1:5" x14ac:dyDescent="0.2">
      <c r="A3735" s="11" t="str">
        <f>IF('Anterior-TXT'!A3756&lt;&gt;"",LEFT('Anterior-TXT'!A3756,15),"")</f>
        <v/>
      </c>
      <c r="B3735" s="11" t="str">
        <f>IF('Anterior-TXT'!A3756&lt;&gt;"",RIGHT(LEFT('Anterior-TXT'!A3756,51),34),"")</f>
        <v/>
      </c>
      <c r="C3735" s="12" t="str">
        <f>IF('Anterior-TXT'!A3756&lt;&gt;"",VALUE(RIGHT(LEFT('Anterior-TXT'!A3756,75),23)),"")</f>
        <v/>
      </c>
      <c r="D3735" s="11" t="str">
        <f>IF('Anterior-TXT'!A3756&lt;&gt;"",RIGHT(LEFT('Anterior-TXT'!A3756,77),1),"")</f>
        <v/>
      </c>
      <c r="E3735" s="13" t="str">
        <f>IF('Anterior-TXT'!A3756&lt;&gt;"",IF(MOD(VALUE(LEFT(A3735,1)),2)=1,IF(D3735="D",C3735,-C3735),IF(D3735="C",C3735,-C3735)),"")</f>
        <v/>
      </c>
    </row>
    <row r="3736" spans="1:5" x14ac:dyDescent="0.2">
      <c r="A3736" s="11" t="str">
        <f>IF('Anterior-TXT'!A3757&lt;&gt;"",LEFT('Anterior-TXT'!A3757,15),"")</f>
        <v/>
      </c>
      <c r="B3736" s="11" t="str">
        <f>IF('Anterior-TXT'!A3757&lt;&gt;"",RIGHT(LEFT('Anterior-TXT'!A3757,51),34),"")</f>
        <v/>
      </c>
      <c r="C3736" s="12" t="str">
        <f>IF('Anterior-TXT'!A3757&lt;&gt;"",VALUE(RIGHT(LEFT('Anterior-TXT'!A3757,75),23)),"")</f>
        <v/>
      </c>
      <c r="D3736" s="11" t="str">
        <f>IF('Anterior-TXT'!A3757&lt;&gt;"",RIGHT(LEFT('Anterior-TXT'!A3757,77),1),"")</f>
        <v/>
      </c>
      <c r="E3736" s="13" t="str">
        <f>IF('Anterior-TXT'!A3757&lt;&gt;"",IF(MOD(VALUE(LEFT(A3736,1)),2)=1,IF(D3736="D",C3736,-C3736),IF(D3736="C",C3736,-C3736)),"")</f>
        <v/>
      </c>
    </row>
    <row r="3737" spans="1:5" x14ac:dyDescent="0.2">
      <c r="A3737" s="11" t="str">
        <f>IF('Anterior-TXT'!A3758&lt;&gt;"",LEFT('Anterior-TXT'!A3758,15),"")</f>
        <v/>
      </c>
      <c r="B3737" s="11" t="str">
        <f>IF('Anterior-TXT'!A3758&lt;&gt;"",RIGHT(LEFT('Anterior-TXT'!A3758,51),34),"")</f>
        <v/>
      </c>
      <c r="C3737" s="12" t="str">
        <f>IF('Anterior-TXT'!A3758&lt;&gt;"",VALUE(RIGHT(LEFT('Anterior-TXT'!A3758,75),23)),"")</f>
        <v/>
      </c>
      <c r="D3737" s="11" t="str">
        <f>IF('Anterior-TXT'!A3758&lt;&gt;"",RIGHT(LEFT('Anterior-TXT'!A3758,77),1),"")</f>
        <v/>
      </c>
      <c r="E3737" s="13" t="str">
        <f>IF('Anterior-TXT'!A3758&lt;&gt;"",IF(MOD(VALUE(LEFT(A3737,1)),2)=1,IF(D3737="D",C3737,-C3737),IF(D3737="C",C3737,-C3737)),"")</f>
        <v/>
      </c>
    </row>
    <row r="3738" spans="1:5" x14ac:dyDescent="0.2">
      <c r="A3738" s="11" t="str">
        <f>IF('Anterior-TXT'!A3759&lt;&gt;"",LEFT('Anterior-TXT'!A3759,15),"")</f>
        <v/>
      </c>
      <c r="B3738" s="11" t="str">
        <f>IF('Anterior-TXT'!A3759&lt;&gt;"",RIGHT(LEFT('Anterior-TXT'!A3759,51),34),"")</f>
        <v/>
      </c>
      <c r="C3738" s="12" t="str">
        <f>IF('Anterior-TXT'!A3759&lt;&gt;"",VALUE(RIGHT(LEFT('Anterior-TXT'!A3759,75),23)),"")</f>
        <v/>
      </c>
      <c r="D3738" s="11" t="str">
        <f>IF('Anterior-TXT'!A3759&lt;&gt;"",RIGHT(LEFT('Anterior-TXT'!A3759,77),1),"")</f>
        <v/>
      </c>
      <c r="E3738" s="13" t="str">
        <f>IF('Anterior-TXT'!A3759&lt;&gt;"",IF(MOD(VALUE(LEFT(A3738,1)),2)=1,IF(D3738="D",C3738,-C3738),IF(D3738="C",C3738,-C3738)),"")</f>
        <v/>
      </c>
    </row>
    <row r="3739" spans="1:5" x14ac:dyDescent="0.2">
      <c r="A3739" s="11" t="str">
        <f>IF('Anterior-TXT'!A3760&lt;&gt;"",LEFT('Anterior-TXT'!A3760,15),"")</f>
        <v/>
      </c>
      <c r="B3739" s="11" t="str">
        <f>IF('Anterior-TXT'!A3760&lt;&gt;"",RIGHT(LEFT('Anterior-TXT'!A3760,51),34),"")</f>
        <v/>
      </c>
      <c r="C3739" s="12" t="str">
        <f>IF('Anterior-TXT'!A3760&lt;&gt;"",VALUE(RIGHT(LEFT('Anterior-TXT'!A3760,75),23)),"")</f>
        <v/>
      </c>
      <c r="D3739" s="11" t="str">
        <f>IF('Anterior-TXT'!A3760&lt;&gt;"",RIGHT(LEFT('Anterior-TXT'!A3760,77),1),"")</f>
        <v/>
      </c>
      <c r="E3739" s="13" t="str">
        <f>IF('Anterior-TXT'!A3760&lt;&gt;"",IF(MOD(VALUE(LEFT(A3739,1)),2)=1,IF(D3739="D",C3739,-C3739),IF(D3739="C",C3739,-C3739)),"")</f>
        <v/>
      </c>
    </row>
    <row r="3740" spans="1:5" x14ac:dyDescent="0.2">
      <c r="A3740" s="11" t="str">
        <f>IF('Anterior-TXT'!A3761&lt;&gt;"",LEFT('Anterior-TXT'!A3761,15),"")</f>
        <v/>
      </c>
      <c r="B3740" s="11" t="str">
        <f>IF('Anterior-TXT'!A3761&lt;&gt;"",RIGHT(LEFT('Anterior-TXT'!A3761,51),34),"")</f>
        <v/>
      </c>
      <c r="C3740" s="12" t="str">
        <f>IF('Anterior-TXT'!A3761&lt;&gt;"",VALUE(RIGHT(LEFT('Anterior-TXT'!A3761,75),23)),"")</f>
        <v/>
      </c>
      <c r="D3740" s="11" t="str">
        <f>IF('Anterior-TXT'!A3761&lt;&gt;"",RIGHT(LEFT('Anterior-TXT'!A3761,77),1),"")</f>
        <v/>
      </c>
      <c r="E3740" s="13" t="str">
        <f>IF('Anterior-TXT'!A3761&lt;&gt;"",IF(MOD(VALUE(LEFT(A3740,1)),2)=1,IF(D3740="D",C3740,-C3740),IF(D3740="C",C3740,-C3740)),"")</f>
        <v/>
      </c>
    </row>
    <row r="3741" spans="1:5" x14ac:dyDescent="0.2">
      <c r="A3741" s="11" t="str">
        <f>IF('Anterior-TXT'!A3762&lt;&gt;"",LEFT('Anterior-TXT'!A3762,15),"")</f>
        <v/>
      </c>
      <c r="B3741" s="11" t="str">
        <f>IF('Anterior-TXT'!A3762&lt;&gt;"",RIGHT(LEFT('Anterior-TXT'!A3762,51),34),"")</f>
        <v/>
      </c>
      <c r="C3741" s="12" t="str">
        <f>IF('Anterior-TXT'!A3762&lt;&gt;"",VALUE(RIGHT(LEFT('Anterior-TXT'!A3762,75),23)),"")</f>
        <v/>
      </c>
      <c r="D3741" s="11" t="str">
        <f>IF('Anterior-TXT'!A3762&lt;&gt;"",RIGHT(LEFT('Anterior-TXT'!A3762,77),1),"")</f>
        <v/>
      </c>
      <c r="E3741" s="13" t="str">
        <f>IF('Anterior-TXT'!A3762&lt;&gt;"",IF(MOD(VALUE(LEFT(A3741,1)),2)=1,IF(D3741="D",C3741,-C3741),IF(D3741="C",C3741,-C3741)),"")</f>
        <v/>
      </c>
    </row>
    <row r="3742" spans="1:5" x14ac:dyDescent="0.2">
      <c r="A3742" s="11" t="str">
        <f>IF('Anterior-TXT'!A3763&lt;&gt;"",LEFT('Anterior-TXT'!A3763,15),"")</f>
        <v/>
      </c>
      <c r="B3742" s="11" t="str">
        <f>IF('Anterior-TXT'!A3763&lt;&gt;"",RIGHT(LEFT('Anterior-TXT'!A3763,51),34),"")</f>
        <v/>
      </c>
      <c r="C3742" s="12" t="str">
        <f>IF('Anterior-TXT'!A3763&lt;&gt;"",VALUE(RIGHT(LEFT('Anterior-TXT'!A3763,75),23)),"")</f>
        <v/>
      </c>
      <c r="D3742" s="11" t="str">
        <f>IF('Anterior-TXT'!A3763&lt;&gt;"",RIGHT(LEFT('Anterior-TXT'!A3763,77),1),"")</f>
        <v/>
      </c>
      <c r="E3742" s="13" t="str">
        <f>IF('Anterior-TXT'!A3763&lt;&gt;"",IF(MOD(VALUE(LEFT(A3742,1)),2)=1,IF(D3742="D",C3742,-C3742),IF(D3742="C",C3742,-C3742)),"")</f>
        <v/>
      </c>
    </row>
    <row r="3743" spans="1:5" x14ac:dyDescent="0.2">
      <c r="A3743" s="11" t="str">
        <f>IF('Anterior-TXT'!A3764&lt;&gt;"",LEFT('Anterior-TXT'!A3764,15),"")</f>
        <v/>
      </c>
      <c r="B3743" s="11" t="str">
        <f>IF('Anterior-TXT'!A3764&lt;&gt;"",RIGHT(LEFT('Anterior-TXT'!A3764,51),34),"")</f>
        <v/>
      </c>
      <c r="C3743" s="12" t="str">
        <f>IF('Anterior-TXT'!A3764&lt;&gt;"",VALUE(RIGHT(LEFT('Anterior-TXT'!A3764,75),23)),"")</f>
        <v/>
      </c>
      <c r="D3743" s="11" t="str">
        <f>IF('Anterior-TXT'!A3764&lt;&gt;"",RIGHT(LEFT('Anterior-TXT'!A3764,77),1),"")</f>
        <v/>
      </c>
      <c r="E3743" s="13" t="str">
        <f>IF('Anterior-TXT'!A3764&lt;&gt;"",IF(MOD(VALUE(LEFT(A3743,1)),2)=1,IF(D3743="D",C3743,-C3743),IF(D3743="C",C3743,-C3743)),"")</f>
        <v/>
      </c>
    </row>
    <row r="3744" spans="1:5" x14ac:dyDescent="0.2">
      <c r="A3744" s="11" t="str">
        <f>IF('Anterior-TXT'!A3765&lt;&gt;"",LEFT('Anterior-TXT'!A3765,15),"")</f>
        <v/>
      </c>
      <c r="B3744" s="11" t="str">
        <f>IF('Anterior-TXT'!A3765&lt;&gt;"",RIGHT(LEFT('Anterior-TXT'!A3765,51),34),"")</f>
        <v/>
      </c>
      <c r="C3744" s="12" t="str">
        <f>IF('Anterior-TXT'!A3765&lt;&gt;"",VALUE(RIGHT(LEFT('Anterior-TXT'!A3765,75),23)),"")</f>
        <v/>
      </c>
      <c r="D3744" s="11" t="str">
        <f>IF('Anterior-TXT'!A3765&lt;&gt;"",RIGHT(LEFT('Anterior-TXT'!A3765,77),1),"")</f>
        <v/>
      </c>
      <c r="E3744" s="13" t="str">
        <f>IF('Anterior-TXT'!A3765&lt;&gt;"",IF(MOD(VALUE(LEFT(A3744,1)),2)=1,IF(D3744="D",C3744,-C3744),IF(D3744="C",C3744,-C3744)),"")</f>
        <v/>
      </c>
    </row>
    <row r="3745" spans="1:5" x14ac:dyDescent="0.2">
      <c r="A3745" s="11" t="str">
        <f>IF('Anterior-TXT'!A3766&lt;&gt;"",LEFT('Anterior-TXT'!A3766,15),"")</f>
        <v/>
      </c>
      <c r="B3745" s="11" t="str">
        <f>IF('Anterior-TXT'!A3766&lt;&gt;"",RIGHT(LEFT('Anterior-TXT'!A3766,51),34),"")</f>
        <v/>
      </c>
      <c r="C3745" s="12" t="str">
        <f>IF('Anterior-TXT'!A3766&lt;&gt;"",VALUE(RIGHT(LEFT('Anterior-TXT'!A3766,75),23)),"")</f>
        <v/>
      </c>
      <c r="D3745" s="11" t="str">
        <f>IF('Anterior-TXT'!A3766&lt;&gt;"",RIGHT(LEFT('Anterior-TXT'!A3766,77),1),"")</f>
        <v/>
      </c>
      <c r="E3745" s="13" t="str">
        <f>IF('Anterior-TXT'!A3766&lt;&gt;"",IF(MOD(VALUE(LEFT(A3745,1)),2)=1,IF(D3745="D",C3745,-C3745),IF(D3745="C",C3745,-C3745)),"")</f>
        <v/>
      </c>
    </row>
    <row r="3746" spans="1:5" x14ac:dyDescent="0.2">
      <c r="A3746" s="11" t="str">
        <f>IF('Anterior-TXT'!A3767&lt;&gt;"",LEFT('Anterior-TXT'!A3767,15),"")</f>
        <v/>
      </c>
      <c r="B3746" s="11" t="str">
        <f>IF('Anterior-TXT'!A3767&lt;&gt;"",RIGHT(LEFT('Anterior-TXT'!A3767,51),34),"")</f>
        <v/>
      </c>
      <c r="C3746" s="12" t="str">
        <f>IF('Anterior-TXT'!A3767&lt;&gt;"",VALUE(RIGHT(LEFT('Anterior-TXT'!A3767,75),23)),"")</f>
        <v/>
      </c>
      <c r="D3746" s="11" t="str">
        <f>IF('Anterior-TXT'!A3767&lt;&gt;"",RIGHT(LEFT('Anterior-TXT'!A3767,77),1),"")</f>
        <v/>
      </c>
      <c r="E3746" s="13" t="str">
        <f>IF('Anterior-TXT'!A3767&lt;&gt;"",IF(MOD(VALUE(LEFT(A3746,1)),2)=1,IF(D3746="D",C3746,-C3746),IF(D3746="C",C3746,-C3746)),"")</f>
        <v/>
      </c>
    </row>
    <row r="3747" spans="1:5" x14ac:dyDescent="0.2">
      <c r="A3747" s="11" t="str">
        <f>IF('Anterior-TXT'!A3768&lt;&gt;"",LEFT('Anterior-TXT'!A3768,15),"")</f>
        <v/>
      </c>
      <c r="B3747" s="11" t="str">
        <f>IF('Anterior-TXT'!A3768&lt;&gt;"",RIGHT(LEFT('Anterior-TXT'!A3768,51),34),"")</f>
        <v/>
      </c>
      <c r="C3747" s="12" t="str">
        <f>IF('Anterior-TXT'!A3768&lt;&gt;"",VALUE(RIGHT(LEFT('Anterior-TXT'!A3768,75),23)),"")</f>
        <v/>
      </c>
      <c r="D3747" s="11" t="str">
        <f>IF('Anterior-TXT'!A3768&lt;&gt;"",RIGHT(LEFT('Anterior-TXT'!A3768,77),1),"")</f>
        <v/>
      </c>
      <c r="E3747" s="13" t="str">
        <f>IF('Anterior-TXT'!A3768&lt;&gt;"",IF(MOD(VALUE(LEFT(A3747,1)),2)=1,IF(D3747="D",C3747,-C3747),IF(D3747="C",C3747,-C3747)),"")</f>
        <v/>
      </c>
    </row>
    <row r="3748" spans="1:5" x14ac:dyDescent="0.2">
      <c r="A3748" s="11" t="str">
        <f>IF('Anterior-TXT'!A3769&lt;&gt;"",LEFT('Anterior-TXT'!A3769,15),"")</f>
        <v/>
      </c>
      <c r="B3748" s="11" t="str">
        <f>IF('Anterior-TXT'!A3769&lt;&gt;"",RIGHT(LEFT('Anterior-TXT'!A3769,51),34),"")</f>
        <v/>
      </c>
      <c r="C3748" s="12" t="str">
        <f>IF('Anterior-TXT'!A3769&lt;&gt;"",VALUE(RIGHT(LEFT('Anterior-TXT'!A3769,75),23)),"")</f>
        <v/>
      </c>
      <c r="D3748" s="11" t="str">
        <f>IF('Anterior-TXT'!A3769&lt;&gt;"",RIGHT(LEFT('Anterior-TXT'!A3769,77),1),"")</f>
        <v/>
      </c>
      <c r="E3748" s="13" t="str">
        <f>IF('Anterior-TXT'!A3769&lt;&gt;"",IF(MOD(VALUE(LEFT(A3748,1)),2)=1,IF(D3748="D",C3748,-C3748),IF(D3748="C",C3748,-C3748)),"")</f>
        <v/>
      </c>
    </row>
    <row r="3749" spans="1:5" x14ac:dyDescent="0.2">
      <c r="A3749" s="11" t="str">
        <f>IF('Anterior-TXT'!A3770&lt;&gt;"",LEFT('Anterior-TXT'!A3770,15),"")</f>
        <v/>
      </c>
      <c r="B3749" s="11" t="str">
        <f>IF('Anterior-TXT'!A3770&lt;&gt;"",RIGHT(LEFT('Anterior-TXT'!A3770,51),34),"")</f>
        <v/>
      </c>
      <c r="C3749" s="12" t="str">
        <f>IF('Anterior-TXT'!A3770&lt;&gt;"",VALUE(RIGHT(LEFT('Anterior-TXT'!A3770,75),23)),"")</f>
        <v/>
      </c>
      <c r="D3749" s="11" t="str">
        <f>IF('Anterior-TXT'!A3770&lt;&gt;"",RIGHT(LEFT('Anterior-TXT'!A3770,77),1),"")</f>
        <v/>
      </c>
      <c r="E3749" s="13" t="str">
        <f>IF('Anterior-TXT'!A3770&lt;&gt;"",IF(MOD(VALUE(LEFT(A3749,1)),2)=1,IF(D3749="D",C3749,-C3749),IF(D3749="C",C3749,-C3749)),"")</f>
        <v/>
      </c>
    </row>
    <row r="3750" spans="1:5" x14ac:dyDescent="0.2">
      <c r="A3750" s="11" t="str">
        <f>IF('Anterior-TXT'!A3771&lt;&gt;"",LEFT('Anterior-TXT'!A3771,15),"")</f>
        <v/>
      </c>
      <c r="B3750" s="11" t="str">
        <f>IF('Anterior-TXT'!A3771&lt;&gt;"",RIGHT(LEFT('Anterior-TXT'!A3771,51),34),"")</f>
        <v/>
      </c>
      <c r="C3750" s="12" t="str">
        <f>IF('Anterior-TXT'!A3771&lt;&gt;"",VALUE(RIGHT(LEFT('Anterior-TXT'!A3771,75),23)),"")</f>
        <v/>
      </c>
      <c r="D3750" s="11" t="str">
        <f>IF('Anterior-TXT'!A3771&lt;&gt;"",RIGHT(LEFT('Anterior-TXT'!A3771,77),1),"")</f>
        <v/>
      </c>
      <c r="E3750" s="13" t="str">
        <f>IF('Anterior-TXT'!A3771&lt;&gt;"",IF(MOD(VALUE(LEFT(A3750,1)),2)=1,IF(D3750="D",C3750,-C3750),IF(D3750="C",C3750,-C3750)),"")</f>
        <v/>
      </c>
    </row>
    <row r="3751" spans="1:5" x14ac:dyDescent="0.2">
      <c r="A3751" s="11" t="str">
        <f>IF('Anterior-TXT'!A3772&lt;&gt;"",LEFT('Anterior-TXT'!A3772,15),"")</f>
        <v/>
      </c>
      <c r="B3751" s="11" t="str">
        <f>IF('Anterior-TXT'!A3772&lt;&gt;"",RIGHT(LEFT('Anterior-TXT'!A3772,51),34),"")</f>
        <v/>
      </c>
      <c r="C3751" s="12" t="str">
        <f>IF('Anterior-TXT'!A3772&lt;&gt;"",VALUE(RIGHT(LEFT('Anterior-TXT'!A3772,75),23)),"")</f>
        <v/>
      </c>
      <c r="D3751" s="11" t="str">
        <f>IF('Anterior-TXT'!A3772&lt;&gt;"",RIGHT(LEFT('Anterior-TXT'!A3772,77),1),"")</f>
        <v/>
      </c>
      <c r="E3751" s="13" t="str">
        <f>IF('Anterior-TXT'!A3772&lt;&gt;"",IF(MOD(VALUE(LEFT(A3751,1)),2)=1,IF(D3751="D",C3751,-C3751),IF(D3751="C",C3751,-C3751)),"")</f>
        <v/>
      </c>
    </row>
    <row r="3752" spans="1:5" x14ac:dyDescent="0.2">
      <c r="A3752" s="11" t="str">
        <f>IF('Anterior-TXT'!A3773&lt;&gt;"",LEFT('Anterior-TXT'!A3773,15),"")</f>
        <v/>
      </c>
      <c r="B3752" s="11" t="str">
        <f>IF('Anterior-TXT'!A3773&lt;&gt;"",RIGHT(LEFT('Anterior-TXT'!A3773,51),34),"")</f>
        <v/>
      </c>
      <c r="C3752" s="12" t="str">
        <f>IF('Anterior-TXT'!A3773&lt;&gt;"",VALUE(RIGHT(LEFT('Anterior-TXT'!A3773,75),23)),"")</f>
        <v/>
      </c>
      <c r="D3752" s="11" t="str">
        <f>IF('Anterior-TXT'!A3773&lt;&gt;"",RIGHT(LEFT('Anterior-TXT'!A3773,77),1),"")</f>
        <v/>
      </c>
      <c r="E3752" s="13" t="str">
        <f>IF('Anterior-TXT'!A3773&lt;&gt;"",IF(MOD(VALUE(LEFT(A3752,1)),2)=1,IF(D3752="D",C3752,-C3752),IF(D3752="C",C3752,-C3752)),"")</f>
        <v/>
      </c>
    </row>
    <row r="3753" spans="1:5" x14ac:dyDescent="0.2">
      <c r="A3753" s="11" t="str">
        <f>IF('Anterior-TXT'!A3774&lt;&gt;"",LEFT('Anterior-TXT'!A3774,15),"")</f>
        <v/>
      </c>
      <c r="B3753" s="11" t="str">
        <f>IF('Anterior-TXT'!A3774&lt;&gt;"",RIGHT(LEFT('Anterior-TXT'!A3774,51),34),"")</f>
        <v/>
      </c>
      <c r="C3753" s="12" t="str">
        <f>IF('Anterior-TXT'!A3774&lt;&gt;"",VALUE(RIGHT(LEFT('Anterior-TXT'!A3774,75),23)),"")</f>
        <v/>
      </c>
      <c r="D3753" s="11" t="str">
        <f>IF('Anterior-TXT'!A3774&lt;&gt;"",RIGHT(LEFT('Anterior-TXT'!A3774,77),1),"")</f>
        <v/>
      </c>
      <c r="E3753" s="13" t="str">
        <f>IF('Anterior-TXT'!A3774&lt;&gt;"",IF(MOD(VALUE(LEFT(A3753,1)),2)=1,IF(D3753="D",C3753,-C3753),IF(D3753="C",C3753,-C3753)),"")</f>
        <v/>
      </c>
    </row>
    <row r="3754" spans="1:5" x14ac:dyDescent="0.2">
      <c r="A3754" s="11" t="str">
        <f>IF('Anterior-TXT'!A3775&lt;&gt;"",LEFT('Anterior-TXT'!A3775,15),"")</f>
        <v/>
      </c>
      <c r="B3754" s="11" t="str">
        <f>IF('Anterior-TXT'!A3775&lt;&gt;"",RIGHT(LEFT('Anterior-TXT'!A3775,51),34),"")</f>
        <v/>
      </c>
      <c r="C3754" s="12" t="str">
        <f>IF('Anterior-TXT'!A3775&lt;&gt;"",VALUE(RIGHT(LEFT('Anterior-TXT'!A3775,75),23)),"")</f>
        <v/>
      </c>
      <c r="D3754" s="11" t="str">
        <f>IF('Anterior-TXT'!A3775&lt;&gt;"",RIGHT(LEFT('Anterior-TXT'!A3775,77),1),"")</f>
        <v/>
      </c>
      <c r="E3754" s="13" t="str">
        <f>IF('Anterior-TXT'!A3775&lt;&gt;"",IF(MOD(VALUE(LEFT(A3754,1)),2)=1,IF(D3754="D",C3754,-C3754),IF(D3754="C",C3754,-C3754)),"")</f>
        <v/>
      </c>
    </row>
    <row r="3755" spans="1:5" x14ac:dyDescent="0.2">
      <c r="A3755" s="11" t="str">
        <f>IF('Anterior-TXT'!A3776&lt;&gt;"",LEFT('Anterior-TXT'!A3776,15),"")</f>
        <v/>
      </c>
      <c r="B3755" s="11" t="str">
        <f>IF('Anterior-TXT'!A3776&lt;&gt;"",RIGHT(LEFT('Anterior-TXT'!A3776,51),34),"")</f>
        <v/>
      </c>
      <c r="C3755" s="12" t="str">
        <f>IF('Anterior-TXT'!A3776&lt;&gt;"",VALUE(RIGHT(LEFT('Anterior-TXT'!A3776,75),23)),"")</f>
        <v/>
      </c>
      <c r="D3755" s="11" t="str">
        <f>IF('Anterior-TXT'!A3776&lt;&gt;"",RIGHT(LEFT('Anterior-TXT'!A3776,77),1),"")</f>
        <v/>
      </c>
      <c r="E3755" s="13" t="str">
        <f>IF('Anterior-TXT'!A3776&lt;&gt;"",IF(MOD(VALUE(LEFT(A3755,1)),2)=1,IF(D3755="D",C3755,-C3755),IF(D3755="C",C3755,-C3755)),"")</f>
        <v/>
      </c>
    </row>
    <row r="3756" spans="1:5" x14ac:dyDescent="0.2">
      <c r="A3756" s="11" t="str">
        <f>IF('Anterior-TXT'!A3777&lt;&gt;"",LEFT('Anterior-TXT'!A3777,15),"")</f>
        <v/>
      </c>
      <c r="B3756" s="11" t="str">
        <f>IF('Anterior-TXT'!A3777&lt;&gt;"",RIGHT(LEFT('Anterior-TXT'!A3777,51),34),"")</f>
        <v/>
      </c>
      <c r="C3756" s="12" t="str">
        <f>IF('Anterior-TXT'!A3777&lt;&gt;"",VALUE(RIGHT(LEFT('Anterior-TXT'!A3777,75),23)),"")</f>
        <v/>
      </c>
      <c r="D3756" s="11" t="str">
        <f>IF('Anterior-TXT'!A3777&lt;&gt;"",RIGHT(LEFT('Anterior-TXT'!A3777,77),1),"")</f>
        <v/>
      </c>
      <c r="E3756" s="13" t="str">
        <f>IF('Anterior-TXT'!A3777&lt;&gt;"",IF(MOD(VALUE(LEFT(A3756,1)),2)=1,IF(D3756="D",C3756,-C3756),IF(D3756="C",C3756,-C3756)),"")</f>
        <v/>
      </c>
    </row>
    <row r="3757" spans="1:5" x14ac:dyDescent="0.2">
      <c r="A3757" s="11" t="str">
        <f>IF('Anterior-TXT'!A3778&lt;&gt;"",LEFT('Anterior-TXT'!A3778,15),"")</f>
        <v/>
      </c>
      <c r="B3757" s="11" t="str">
        <f>IF('Anterior-TXT'!A3778&lt;&gt;"",RIGHT(LEFT('Anterior-TXT'!A3778,51),34),"")</f>
        <v/>
      </c>
      <c r="C3757" s="12" t="str">
        <f>IF('Anterior-TXT'!A3778&lt;&gt;"",VALUE(RIGHT(LEFT('Anterior-TXT'!A3778,75),23)),"")</f>
        <v/>
      </c>
      <c r="D3757" s="11" t="str">
        <f>IF('Anterior-TXT'!A3778&lt;&gt;"",RIGHT(LEFT('Anterior-TXT'!A3778,77),1),"")</f>
        <v/>
      </c>
      <c r="E3757" s="13" t="str">
        <f>IF('Anterior-TXT'!A3778&lt;&gt;"",IF(MOD(VALUE(LEFT(A3757,1)),2)=1,IF(D3757="D",C3757,-C3757),IF(D3757="C",C3757,-C3757)),"")</f>
        <v/>
      </c>
    </row>
    <row r="3758" spans="1:5" x14ac:dyDescent="0.2">
      <c r="A3758" s="11" t="str">
        <f>IF('Anterior-TXT'!A3779&lt;&gt;"",LEFT('Anterior-TXT'!A3779,15),"")</f>
        <v/>
      </c>
      <c r="B3758" s="11" t="str">
        <f>IF('Anterior-TXT'!A3779&lt;&gt;"",RIGHT(LEFT('Anterior-TXT'!A3779,51),34),"")</f>
        <v/>
      </c>
      <c r="C3758" s="12" t="str">
        <f>IF('Anterior-TXT'!A3779&lt;&gt;"",VALUE(RIGHT(LEFT('Anterior-TXT'!A3779,75),23)),"")</f>
        <v/>
      </c>
      <c r="D3758" s="11" t="str">
        <f>IF('Anterior-TXT'!A3779&lt;&gt;"",RIGHT(LEFT('Anterior-TXT'!A3779,77),1),"")</f>
        <v/>
      </c>
      <c r="E3758" s="13" t="str">
        <f>IF('Anterior-TXT'!A3779&lt;&gt;"",IF(MOD(VALUE(LEFT(A3758,1)),2)=1,IF(D3758="D",C3758,-C3758),IF(D3758="C",C3758,-C3758)),"")</f>
        <v/>
      </c>
    </row>
    <row r="3759" spans="1:5" x14ac:dyDescent="0.2">
      <c r="A3759" s="11" t="str">
        <f>IF('Anterior-TXT'!A3780&lt;&gt;"",LEFT('Anterior-TXT'!A3780,15),"")</f>
        <v/>
      </c>
      <c r="B3759" s="11" t="str">
        <f>IF('Anterior-TXT'!A3780&lt;&gt;"",RIGHT(LEFT('Anterior-TXT'!A3780,51),34),"")</f>
        <v/>
      </c>
      <c r="C3759" s="12" t="str">
        <f>IF('Anterior-TXT'!A3780&lt;&gt;"",VALUE(RIGHT(LEFT('Anterior-TXT'!A3780,75),23)),"")</f>
        <v/>
      </c>
      <c r="D3759" s="11" t="str">
        <f>IF('Anterior-TXT'!A3780&lt;&gt;"",RIGHT(LEFT('Anterior-TXT'!A3780,77),1),"")</f>
        <v/>
      </c>
      <c r="E3759" s="13" t="str">
        <f>IF('Anterior-TXT'!A3780&lt;&gt;"",IF(MOD(VALUE(LEFT(A3759,1)),2)=1,IF(D3759="D",C3759,-C3759),IF(D3759="C",C3759,-C3759)),"")</f>
        <v/>
      </c>
    </row>
    <row r="3760" spans="1:5" x14ac:dyDescent="0.2">
      <c r="A3760" s="11" t="str">
        <f>IF('Anterior-TXT'!A3781&lt;&gt;"",LEFT('Anterior-TXT'!A3781,15),"")</f>
        <v/>
      </c>
      <c r="B3760" s="11" t="str">
        <f>IF('Anterior-TXT'!A3781&lt;&gt;"",RIGHT(LEFT('Anterior-TXT'!A3781,51),34),"")</f>
        <v/>
      </c>
      <c r="C3760" s="12" t="str">
        <f>IF('Anterior-TXT'!A3781&lt;&gt;"",VALUE(RIGHT(LEFT('Anterior-TXT'!A3781,75),23)),"")</f>
        <v/>
      </c>
      <c r="D3760" s="11" t="str">
        <f>IF('Anterior-TXT'!A3781&lt;&gt;"",RIGHT(LEFT('Anterior-TXT'!A3781,77),1),"")</f>
        <v/>
      </c>
      <c r="E3760" s="13" t="str">
        <f>IF('Anterior-TXT'!A3781&lt;&gt;"",IF(MOD(VALUE(LEFT(A3760,1)),2)=1,IF(D3760="D",C3760,-C3760),IF(D3760="C",C3760,-C3760)),"")</f>
        <v/>
      </c>
    </row>
    <row r="3761" spans="1:5" x14ac:dyDescent="0.2">
      <c r="A3761" s="11" t="str">
        <f>IF('Anterior-TXT'!A3782&lt;&gt;"",LEFT('Anterior-TXT'!A3782,15),"")</f>
        <v/>
      </c>
      <c r="B3761" s="11" t="str">
        <f>IF('Anterior-TXT'!A3782&lt;&gt;"",RIGHT(LEFT('Anterior-TXT'!A3782,51),34),"")</f>
        <v/>
      </c>
      <c r="C3761" s="12" t="str">
        <f>IF('Anterior-TXT'!A3782&lt;&gt;"",VALUE(RIGHT(LEFT('Anterior-TXT'!A3782,75),23)),"")</f>
        <v/>
      </c>
      <c r="D3761" s="11" t="str">
        <f>IF('Anterior-TXT'!A3782&lt;&gt;"",RIGHT(LEFT('Anterior-TXT'!A3782,77),1),"")</f>
        <v/>
      </c>
      <c r="E3761" s="13" t="str">
        <f>IF('Anterior-TXT'!A3782&lt;&gt;"",IF(MOD(VALUE(LEFT(A3761,1)),2)=1,IF(D3761="D",C3761,-C3761),IF(D3761="C",C3761,-C3761)),"")</f>
        <v/>
      </c>
    </row>
    <row r="3762" spans="1:5" x14ac:dyDescent="0.2">
      <c r="A3762" s="11" t="str">
        <f>IF('Anterior-TXT'!A3783&lt;&gt;"",LEFT('Anterior-TXT'!A3783,15),"")</f>
        <v/>
      </c>
      <c r="B3762" s="11" t="str">
        <f>IF('Anterior-TXT'!A3783&lt;&gt;"",RIGHT(LEFT('Anterior-TXT'!A3783,51),34),"")</f>
        <v/>
      </c>
      <c r="C3762" s="12" t="str">
        <f>IF('Anterior-TXT'!A3783&lt;&gt;"",VALUE(RIGHT(LEFT('Anterior-TXT'!A3783,75),23)),"")</f>
        <v/>
      </c>
      <c r="D3762" s="11" t="str">
        <f>IF('Anterior-TXT'!A3783&lt;&gt;"",RIGHT(LEFT('Anterior-TXT'!A3783,77),1),"")</f>
        <v/>
      </c>
      <c r="E3762" s="13" t="str">
        <f>IF('Anterior-TXT'!A3783&lt;&gt;"",IF(MOD(VALUE(LEFT(A3762,1)),2)=1,IF(D3762="D",C3762,-C3762),IF(D3762="C",C3762,-C3762)),"")</f>
        <v/>
      </c>
    </row>
    <row r="3763" spans="1:5" x14ac:dyDescent="0.2">
      <c r="A3763" s="11" t="str">
        <f>IF('Anterior-TXT'!A3784&lt;&gt;"",LEFT('Anterior-TXT'!A3784,15),"")</f>
        <v/>
      </c>
      <c r="B3763" s="11" t="str">
        <f>IF('Anterior-TXT'!A3784&lt;&gt;"",RIGHT(LEFT('Anterior-TXT'!A3784,51),34),"")</f>
        <v/>
      </c>
      <c r="C3763" s="12" t="str">
        <f>IF('Anterior-TXT'!A3784&lt;&gt;"",VALUE(RIGHT(LEFT('Anterior-TXT'!A3784,75),23)),"")</f>
        <v/>
      </c>
      <c r="D3763" s="11" t="str">
        <f>IF('Anterior-TXT'!A3784&lt;&gt;"",RIGHT(LEFT('Anterior-TXT'!A3784,77),1),"")</f>
        <v/>
      </c>
      <c r="E3763" s="13" t="str">
        <f>IF('Anterior-TXT'!A3784&lt;&gt;"",IF(MOD(VALUE(LEFT(A3763,1)),2)=1,IF(D3763="D",C3763,-C3763),IF(D3763="C",C3763,-C3763)),"")</f>
        <v/>
      </c>
    </row>
    <row r="3764" spans="1:5" x14ac:dyDescent="0.2">
      <c r="A3764" s="11" t="str">
        <f>IF('Anterior-TXT'!A3785&lt;&gt;"",LEFT('Anterior-TXT'!A3785,15),"")</f>
        <v/>
      </c>
      <c r="B3764" s="11" t="str">
        <f>IF('Anterior-TXT'!A3785&lt;&gt;"",RIGHT(LEFT('Anterior-TXT'!A3785,51),34),"")</f>
        <v/>
      </c>
      <c r="C3764" s="12" t="str">
        <f>IF('Anterior-TXT'!A3785&lt;&gt;"",VALUE(RIGHT(LEFT('Anterior-TXT'!A3785,75),23)),"")</f>
        <v/>
      </c>
      <c r="D3764" s="11" t="str">
        <f>IF('Anterior-TXT'!A3785&lt;&gt;"",RIGHT(LEFT('Anterior-TXT'!A3785,77),1),"")</f>
        <v/>
      </c>
      <c r="E3764" s="13" t="str">
        <f>IF('Anterior-TXT'!A3785&lt;&gt;"",IF(MOD(VALUE(LEFT(A3764,1)),2)=1,IF(D3764="D",C3764,-C3764),IF(D3764="C",C3764,-C3764)),"")</f>
        <v/>
      </c>
    </row>
    <row r="3765" spans="1:5" x14ac:dyDescent="0.2">
      <c r="A3765" s="11" t="str">
        <f>IF('Anterior-TXT'!A3786&lt;&gt;"",LEFT('Anterior-TXT'!A3786,15),"")</f>
        <v/>
      </c>
      <c r="B3765" s="11" t="str">
        <f>IF('Anterior-TXT'!A3786&lt;&gt;"",RIGHT(LEFT('Anterior-TXT'!A3786,51),34),"")</f>
        <v/>
      </c>
      <c r="C3765" s="12" t="str">
        <f>IF('Anterior-TXT'!A3786&lt;&gt;"",VALUE(RIGHT(LEFT('Anterior-TXT'!A3786,75),23)),"")</f>
        <v/>
      </c>
      <c r="D3765" s="11" t="str">
        <f>IF('Anterior-TXT'!A3786&lt;&gt;"",RIGHT(LEFT('Anterior-TXT'!A3786,77),1),"")</f>
        <v/>
      </c>
      <c r="E3765" s="13" t="str">
        <f>IF('Anterior-TXT'!A3786&lt;&gt;"",IF(MOD(VALUE(LEFT(A3765,1)),2)=1,IF(D3765="D",C3765,-C3765),IF(D3765="C",C3765,-C3765)),"")</f>
        <v/>
      </c>
    </row>
    <row r="3766" spans="1:5" x14ac:dyDescent="0.2">
      <c r="A3766" s="11" t="str">
        <f>IF('Anterior-TXT'!A3787&lt;&gt;"",LEFT('Anterior-TXT'!A3787,15),"")</f>
        <v/>
      </c>
      <c r="B3766" s="11" t="str">
        <f>IF('Anterior-TXT'!A3787&lt;&gt;"",RIGHT(LEFT('Anterior-TXT'!A3787,51),34),"")</f>
        <v/>
      </c>
      <c r="C3766" s="12" t="str">
        <f>IF('Anterior-TXT'!A3787&lt;&gt;"",VALUE(RIGHT(LEFT('Anterior-TXT'!A3787,75),23)),"")</f>
        <v/>
      </c>
      <c r="D3766" s="11" t="str">
        <f>IF('Anterior-TXT'!A3787&lt;&gt;"",RIGHT(LEFT('Anterior-TXT'!A3787,77),1),"")</f>
        <v/>
      </c>
      <c r="E3766" s="13" t="str">
        <f>IF('Anterior-TXT'!A3787&lt;&gt;"",IF(MOD(VALUE(LEFT(A3766,1)),2)=1,IF(D3766="D",C3766,-C3766),IF(D3766="C",C3766,-C3766)),"")</f>
        <v/>
      </c>
    </row>
    <row r="3767" spans="1:5" x14ac:dyDescent="0.2">
      <c r="A3767" s="11" t="str">
        <f>IF('Anterior-TXT'!A3788&lt;&gt;"",LEFT('Anterior-TXT'!A3788,15),"")</f>
        <v/>
      </c>
      <c r="B3767" s="11" t="str">
        <f>IF('Anterior-TXT'!A3788&lt;&gt;"",RIGHT(LEFT('Anterior-TXT'!A3788,51),34),"")</f>
        <v/>
      </c>
      <c r="C3767" s="12" t="str">
        <f>IF('Anterior-TXT'!A3788&lt;&gt;"",VALUE(RIGHT(LEFT('Anterior-TXT'!A3788,75),23)),"")</f>
        <v/>
      </c>
      <c r="D3767" s="11" t="str">
        <f>IF('Anterior-TXT'!A3788&lt;&gt;"",RIGHT(LEFT('Anterior-TXT'!A3788,77),1),"")</f>
        <v/>
      </c>
      <c r="E3767" s="13" t="str">
        <f>IF('Anterior-TXT'!A3788&lt;&gt;"",IF(MOD(VALUE(LEFT(A3767,1)),2)=1,IF(D3767="D",C3767,-C3767),IF(D3767="C",C3767,-C3767)),"")</f>
        <v/>
      </c>
    </row>
    <row r="3768" spans="1:5" x14ac:dyDescent="0.2">
      <c r="A3768" s="11" t="str">
        <f>IF('Anterior-TXT'!A3789&lt;&gt;"",LEFT('Anterior-TXT'!A3789,15),"")</f>
        <v/>
      </c>
      <c r="B3768" s="11" t="str">
        <f>IF('Anterior-TXT'!A3789&lt;&gt;"",RIGHT(LEFT('Anterior-TXT'!A3789,51),34),"")</f>
        <v/>
      </c>
      <c r="C3768" s="12" t="str">
        <f>IF('Anterior-TXT'!A3789&lt;&gt;"",VALUE(RIGHT(LEFT('Anterior-TXT'!A3789,75),23)),"")</f>
        <v/>
      </c>
      <c r="D3768" s="11" t="str">
        <f>IF('Anterior-TXT'!A3789&lt;&gt;"",RIGHT(LEFT('Anterior-TXT'!A3789,77),1),"")</f>
        <v/>
      </c>
      <c r="E3768" s="13" t="str">
        <f>IF('Anterior-TXT'!A3789&lt;&gt;"",IF(MOD(VALUE(LEFT(A3768,1)),2)=1,IF(D3768="D",C3768,-C3768),IF(D3768="C",C3768,-C3768)),"")</f>
        <v/>
      </c>
    </row>
    <row r="3769" spans="1:5" x14ac:dyDescent="0.2">
      <c r="A3769" s="11" t="str">
        <f>IF('Anterior-TXT'!A3790&lt;&gt;"",LEFT('Anterior-TXT'!A3790,15),"")</f>
        <v/>
      </c>
      <c r="B3769" s="11" t="str">
        <f>IF('Anterior-TXT'!A3790&lt;&gt;"",RIGHT(LEFT('Anterior-TXT'!A3790,51),34),"")</f>
        <v/>
      </c>
      <c r="C3769" s="12" t="str">
        <f>IF('Anterior-TXT'!A3790&lt;&gt;"",VALUE(RIGHT(LEFT('Anterior-TXT'!A3790,75),23)),"")</f>
        <v/>
      </c>
      <c r="D3769" s="11" t="str">
        <f>IF('Anterior-TXT'!A3790&lt;&gt;"",RIGHT(LEFT('Anterior-TXT'!A3790,77),1),"")</f>
        <v/>
      </c>
      <c r="E3769" s="13" t="str">
        <f>IF('Anterior-TXT'!A3790&lt;&gt;"",IF(MOD(VALUE(LEFT(A3769,1)),2)=1,IF(D3769="D",C3769,-C3769),IF(D3769="C",C3769,-C3769)),"")</f>
        <v/>
      </c>
    </row>
    <row r="3770" spans="1:5" x14ac:dyDescent="0.2">
      <c r="A3770" s="11" t="str">
        <f>IF('Anterior-TXT'!A3791&lt;&gt;"",LEFT('Anterior-TXT'!A3791,15),"")</f>
        <v/>
      </c>
      <c r="B3770" s="11" t="str">
        <f>IF('Anterior-TXT'!A3791&lt;&gt;"",RIGHT(LEFT('Anterior-TXT'!A3791,51),34),"")</f>
        <v/>
      </c>
      <c r="C3770" s="12" t="str">
        <f>IF('Anterior-TXT'!A3791&lt;&gt;"",VALUE(RIGHT(LEFT('Anterior-TXT'!A3791,75),23)),"")</f>
        <v/>
      </c>
      <c r="D3770" s="11" t="str">
        <f>IF('Anterior-TXT'!A3791&lt;&gt;"",RIGHT(LEFT('Anterior-TXT'!A3791,77),1),"")</f>
        <v/>
      </c>
      <c r="E3770" s="13" t="str">
        <f>IF('Anterior-TXT'!A3791&lt;&gt;"",IF(MOD(VALUE(LEFT(A3770,1)),2)=1,IF(D3770="D",C3770,-C3770),IF(D3770="C",C3770,-C3770)),"")</f>
        <v/>
      </c>
    </row>
    <row r="3771" spans="1:5" x14ac:dyDescent="0.2">
      <c r="A3771" s="11" t="str">
        <f>IF('Anterior-TXT'!A3792&lt;&gt;"",LEFT('Anterior-TXT'!A3792,15),"")</f>
        <v/>
      </c>
      <c r="B3771" s="11" t="str">
        <f>IF('Anterior-TXT'!A3792&lt;&gt;"",RIGHT(LEFT('Anterior-TXT'!A3792,51),34),"")</f>
        <v/>
      </c>
      <c r="C3771" s="12" t="str">
        <f>IF('Anterior-TXT'!A3792&lt;&gt;"",VALUE(RIGHT(LEFT('Anterior-TXT'!A3792,75),23)),"")</f>
        <v/>
      </c>
      <c r="D3771" s="11" t="str">
        <f>IF('Anterior-TXT'!A3792&lt;&gt;"",RIGHT(LEFT('Anterior-TXT'!A3792,77),1),"")</f>
        <v/>
      </c>
      <c r="E3771" s="13" t="str">
        <f>IF('Anterior-TXT'!A3792&lt;&gt;"",IF(MOD(VALUE(LEFT(A3771,1)),2)=1,IF(D3771="D",C3771,-C3771),IF(D3771="C",C3771,-C3771)),"")</f>
        <v/>
      </c>
    </row>
    <row r="3772" spans="1:5" x14ac:dyDescent="0.2">
      <c r="A3772" s="11" t="str">
        <f>IF('Anterior-TXT'!A3793&lt;&gt;"",LEFT('Anterior-TXT'!A3793,15),"")</f>
        <v/>
      </c>
      <c r="B3772" s="11" t="str">
        <f>IF('Anterior-TXT'!A3793&lt;&gt;"",RIGHT(LEFT('Anterior-TXT'!A3793,51),34),"")</f>
        <v/>
      </c>
      <c r="C3772" s="12" t="str">
        <f>IF('Anterior-TXT'!A3793&lt;&gt;"",VALUE(RIGHT(LEFT('Anterior-TXT'!A3793,75),23)),"")</f>
        <v/>
      </c>
      <c r="D3772" s="11" t="str">
        <f>IF('Anterior-TXT'!A3793&lt;&gt;"",RIGHT(LEFT('Anterior-TXT'!A3793,77),1),"")</f>
        <v/>
      </c>
      <c r="E3772" s="13" t="str">
        <f>IF('Anterior-TXT'!A3793&lt;&gt;"",IF(MOD(VALUE(LEFT(A3772,1)),2)=1,IF(D3772="D",C3772,-C3772),IF(D3772="C",C3772,-C3772)),"")</f>
        <v/>
      </c>
    </row>
    <row r="3773" spans="1:5" x14ac:dyDescent="0.2">
      <c r="A3773" s="11" t="str">
        <f>IF('Anterior-TXT'!A3794&lt;&gt;"",LEFT('Anterior-TXT'!A3794,15),"")</f>
        <v/>
      </c>
      <c r="B3773" s="11" t="str">
        <f>IF('Anterior-TXT'!A3794&lt;&gt;"",RIGHT(LEFT('Anterior-TXT'!A3794,51),34),"")</f>
        <v/>
      </c>
      <c r="C3773" s="12" t="str">
        <f>IF('Anterior-TXT'!A3794&lt;&gt;"",VALUE(RIGHT(LEFT('Anterior-TXT'!A3794,75),23)),"")</f>
        <v/>
      </c>
      <c r="D3773" s="11" t="str">
        <f>IF('Anterior-TXT'!A3794&lt;&gt;"",RIGHT(LEFT('Anterior-TXT'!A3794,77),1),"")</f>
        <v/>
      </c>
      <c r="E3773" s="13" t="str">
        <f>IF('Anterior-TXT'!A3794&lt;&gt;"",IF(MOD(VALUE(LEFT(A3773,1)),2)=1,IF(D3773="D",C3773,-C3773),IF(D3773="C",C3773,-C3773)),"")</f>
        <v/>
      </c>
    </row>
    <row r="3774" spans="1:5" x14ac:dyDescent="0.2">
      <c r="A3774" s="11" t="str">
        <f>IF('Anterior-TXT'!A3795&lt;&gt;"",LEFT('Anterior-TXT'!A3795,15),"")</f>
        <v/>
      </c>
      <c r="B3774" s="11" t="str">
        <f>IF('Anterior-TXT'!A3795&lt;&gt;"",RIGHT(LEFT('Anterior-TXT'!A3795,51),34),"")</f>
        <v/>
      </c>
      <c r="C3774" s="12" t="str">
        <f>IF('Anterior-TXT'!A3795&lt;&gt;"",VALUE(RIGHT(LEFT('Anterior-TXT'!A3795,75),23)),"")</f>
        <v/>
      </c>
      <c r="D3774" s="11" t="str">
        <f>IF('Anterior-TXT'!A3795&lt;&gt;"",RIGHT(LEFT('Anterior-TXT'!A3795,77),1),"")</f>
        <v/>
      </c>
      <c r="E3774" s="13" t="str">
        <f>IF('Anterior-TXT'!A3795&lt;&gt;"",IF(MOD(VALUE(LEFT(A3774,1)),2)=1,IF(D3774="D",C3774,-C3774),IF(D3774="C",C3774,-C3774)),"")</f>
        <v/>
      </c>
    </row>
    <row r="3775" spans="1:5" x14ac:dyDescent="0.2">
      <c r="A3775" s="11" t="str">
        <f>IF('Anterior-TXT'!A3796&lt;&gt;"",LEFT('Anterior-TXT'!A3796,15),"")</f>
        <v/>
      </c>
      <c r="B3775" s="11" t="str">
        <f>IF('Anterior-TXT'!A3796&lt;&gt;"",RIGHT(LEFT('Anterior-TXT'!A3796,51),34),"")</f>
        <v/>
      </c>
      <c r="C3775" s="12" t="str">
        <f>IF('Anterior-TXT'!A3796&lt;&gt;"",VALUE(RIGHT(LEFT('Anterior-TXT'!A3796,75),23)),"")</f>
        <v/>
      </c>
      <c r="D3775" s="11" t="str">
        <f>IF('Anterior-TXT'!A3796&lt;&gt;"",RIGHT(LEFT('Anterior-TXT'!A3796,77),1),"")</f>
        <v/>
      </c>
      <c r="E3775" s="13" t="str">
        <f>IF('Anterior-TXT'!A3796&lt;&gt;"",IF(MOD(VALUE(LEFT(A3775,1)),2)=1,IF(D3775="D",C3775,-C3775),IF(D3775="C",C3775,-C3775)),"")</f>
        <v/>
      </c>
    </row>
    <row r="3776" spans="1:5" x14ac:dyDescent="0.2">
      <c r="A3776" s="11" t="str">
        <f>IF('Anterior-TXT'!A3797&lt;&gt;"",LEFT('Anterior-TXT'!A3797,15),"")</f>
        <v/>
      </c>
      <c r="B3776" s="11" t="str">
        <f>IF('Anterior-TXT'!A3797&lt;&gt;"",RIGHT(LEFT('Anterior-TXT'!A3797,51),34),"")</f>
        <v/>
      </c>
      <c r="C3776" s="12" t="str">
        <f>IF('Anterior-TXT'!A3797&lt;&gt;"",VALUE(RIGHT(LEFT('Anterior-TXT'!A3797,75),23)),"")</f>
        <v/>
      </c>
      <c r="D3776" s="11" t="str">
        <f>IF('Anterior-TXT'!A3797&lt;&gt;"",RIGHT(LEFT('Anterior-TXT'!A3797,77),1),"")</f>
        <v/>
      </c>
      <c r="E3776" s="13" t="str">
        <f>IF('Anterior-TXT'!A3797&lt;&gt;"",IF(MOD(VALUE(LEFT(A3776,1)),2)=1,IF(D3776="D",C3776,-C3776),IF(D3776="C",C3776,-C3776)),"")</f>
        <v/>
      </c>
    </row>
    <row r="3777" spans="1:5" x14ac:dyDescent="0.2">
      <c r="A3777" s="11" t="str">
        <f>IF('Anterior-TXT'!A3798&lt;&gt;"",LEFT('Anterior-TXT'!A3798,15),"")</f>
        <v/>
      </c>
      <c r="B3777" s="11" t="str">
        <f>IF('Anterior-TXT'!A3798&lt;&gt;"",RIGHT(LEFT('Anterior-TXT'!A3798,51),34),"")</f>
        <v/>
      </c>
      <c r="C3777" s="12" t="str">
        <f>IF('Anterior-TXT'!A3798&lt;&gt;"",VALUE(RIGHT(LEFT('Anterior-TXT'!A3798,75),23)),"")</f>
        <v/>
      </c>
      <c r="D3777" s="11" t="str">
        <f>IF('Anterior-TXT'!A3798&lt;&gt;"",RIGHT(LEFT('Anterior-TXT'!A3798,77),1),"")</f>
        <v/>
      </c>
      <c r="E3777" s="13" t="str">
        <f>IF('Anterior-TXT'!A3798&lt;&gt;"",IF(MOD(VALUE(LEFT(A3777,1)),2)=1,IF(D3777="D",C3777,-C3777),IF(D3777="C",C3777,-C3777)),"")</f>
        <v/>
      </c>
    </row>
    <row r="3778" spans="1:5" x14ac:dyDescent="0.2">
      <c r="A3778" s="11" t="str">
        <f>IF('Anterior-TXT'!A3799&lt;&gt;"",LEFT('Anterior-TXT'!A3799,15),"")</f>
        <v/>
      </c>
      <c r="B3778" s="11" t="str">
        <f>IF('Anterior-TXT'!A3799&lt;&gt;"",RIGHT(LEFT('Anterior-TXT'!A3799,51),34),"")</f>
        <v/>
      </c>
      <c r="C3778" s="12" t="str">
        <f>IF('Anterior-TXT'!A3799&lt;&gt;"",VALUE(RIGHT(LEFT('Anterior-TXT'!A3799,75),23)),"")</f>
        <v/>
      </c>
      <c r="D3778" s="11" t="str">
        <f>IF('Anterior-TXT'!A3799&lt;&gt;"",RIGHT(LEFT('Anterior-TXT'!A3799,77),1),"")</f>
        <v/>
      </c>
      <c r="E3778" s="13" t="str">
        <f>IF('Anterior-TXT'!A3799&lt;&gt;"",IF(MOD(VALUE(LEFT(A3778,1)),2)=1,IF(D3778="D",C3778,-C3778),IF(D3778="C",C3778,-C3778)),"")</f>
        <v/>
      </c>
    </row>
    <row r="3779" spans="1:5" x14ac:dyDescent="0.2">
      <c r="A3779" s="11" t="str">
        <f>IF('Anterior-TXT'!A3800&lt;&gt;"",LEFT('Anterior-TXT'!A3800,15),"")</f>
        <v/>
      </c>
      <c r="B3779" s="11" t="str">
        <f>IF('Anterior-TXT'!A3800&lt;&gt;"",RIGHT(LEFT('Anterior-TXT'!A3800,51),34),"")</f>
        <v/>
      </c>
      <c r="C3779" s="12" t="str">
        <f>IF('Anterior-TXT'!A3800&lt;&gt;"",VALUE(RIGHT(LEFT('Anterior-TXT'!A3800,75),23)),"")</f>
        <v/>
      </c>
      <c r="D3779" s="11" t="str">
        <f>IF('Anterior-TXT'!A3800&lt;&gt;"",RIGHT(LEFT('Anterior-TXT'!A3800,77),1),"")</f>
        <v/>
      </c>
      <c r="E3779" s="13" t="str">
        <f>IF('Anterior-TXT'!A3800&lt;&gt;"",IF(MOD(VALUE(LEFT(A3779,1)),2)=1,IF(D3779="D",C3779,-C3779),IF(D3779="C",C3779,-C3779)),"")</f>
        <v/>
      </c>
    </row>
    <row r="3780" spans="1:5" x14ac:dyDescent="0.2">
      <c r="A3780" s="11" t="str">
        <f>IF('Anterior-TXT'!A3801&lt;&gt;"",LEFT('Anterior-TXT'!A3801,15),"")</f>
        <v/>
      </c>
      <c r="B3780" s="11" t="str">
        <f>IF('Anterior-TXT'!A3801&lt;&gt;"",RIGHT(LEFT('Anterior-TXT'!A3801,51),34),"")</f>
        <v/>
      </c>
      <c r="C3780" s="12" t="str">
        <f>IF('Anterior-TXT'!A3801&lt;&gt;"",VALUE(RIGHT(LEFT('Anterior-TXT'!A3801,75),23)),"")</f>
        <v/>
      </c>
      <c r="D3780" s="11" t="str">
        <f>IF('Anterior-TXT'!A3801&lt;&gt;"",RIGHT(LEFT('Anterior-TXT'!A3801,77),1),"")</f>
        <v/>
      </c>
      <c r="E3780" s="13" t="str">
        <f>IF('Anterior-TXT'!A3801&lt;&gt;"",IF(MOD(VALUE(LEFT(A3780,1)),2)=1,IF(D3780="D",C3780,-C3780),IF(D3780="C",C3780,-C3780)),"")</f>
        <v/>
      </c>
    </row>
    <row r="3781" spans="1:5" x14ac:dyDescent="0.2">
      <c r="A3781" s="11" t="str">
        <f>IF('Anterior-TXT'!A3802&lt;&gt;"",LEFT('Anterior-TXT'!A3802,15),"")</f>
        <v/>
      </c>
      <c r="B3781" s="11" t="str">
        <f>IF('Anterior-TXT'!A3802&lt;&gt;"",RIGHT(LEFT('Anterior-TXT'!A3802,51),34),"")</f>
        <v/>
      </c>
      <c r="C3781" s="12" t="str">
        <f>IF('Anterior-TXT'!A3802&lt;&gt;"",VALUE(RIGHT(LEFT('Anterior-TXT'!A3802,75),23)),"")</f>
        <v/>
      </c>
      <c r="D3781" s="11" t="str">
        <f>IF('Anterior-TXT'!A3802&lt;&gt;"",RIGHT(LEFT('Anterior-TXT'!A3802,77),1),"")</f>
        <v/>
      </c>
      <c r="E3781" s="13" t="str">
        <f>IF('Anterior-TXT'!A3802&lt;&gt;"",IF(MOD(VALUE(LEFT(A3781,1)),2)=1,IF(D3781="D",C3781,-C3781),IF(D3781="C",C3781,-C3781)),"")</f>
        <v/>
      </c>
    </row>
    <row r="3782" spans="1:5" x14ac:dyDescent="0.2">
      <c r="A3782" s="11" t="str">
        <f>IF('Anterior-TXT'!A3803&lt;&gt;"",LEFT('Anterior-TXT'!A3803,15),"")</f>
        <v/>
      </c>
      <c r="B3782" s="11" t="str">
        <f>IF('Anterior-TXT'!A3803&lt;&gt;"",RIGHT(LEFT('Anterior-TXT'!A3803,51),34),"")</f>
        <v/>
      </c>
      <c r="C3782" s="12" t="str">
        <f>IF('Anterior-TXT'!A3803&lt;&gt;"",VALUE(RIGHT(LEFT('Anterior-TXT'!A3803,75),23)),"")</f>
        <v/>
      </c>
      <c r="D3782" s="11" t="str">
        <f>IF('Anterior-TXT'!A3803&lt;&gt;"",RIGHT(LEFT('Anterior-TXT'!A3803,77),1),"")</f>
        <v/>
      </c>
      <c r="E3782" s="13" t="str">
        <f>IF('Anterior-TXT'!A3803&lt;&gt;"",IF(MOD(VALUE(LEFT(A3782,1)),2)=1,IF(D3782="D",C3782,-C3782),IF(D3782="C",C3782,-C3782)),"")</f>
        <v/>
      </c>
    </row>
    <row r="3783" spans="1:5" x14ac:dyDescent="0.2">
      <c r="A3783" s="11" t="str">
        <f>IF('Anterior-TXT'!A3804&lt;&gt;"",LEFT('Anterior-TXT'!A3804,15),"")</f>
        <v/>
      </c>
      <c r="B3783" s="11" t="str">
        <f>IF('Anterior-TXT'!A3804&lt;&gt;"",RIGHT(LEFT('Anterior-TXT'!A3804,51),34),"")</f>
        <v/>
      </c>
      <c r="C3783" s="12" t="str">
        <f>IF('Anterior-TXT'!A3804&lt;&gt;"",VALUE(RIGHT(LEFT('Anterior-TXT'!A3804,75),23)),"")</f>
        <v/>
      </c>
      <c r="D3783" s="11" t="str">
        <f>IF('Anterior-TXT'!A3804&lt;&gt;"",RIGHT(LEFT('Anterior-TXT'!A3804,77),1),"")</f>
        <v/>
      </c>
      <c r="E3783" s="13" t="str">
        <f>IF('Anterior-TXT'!A3804&lt;&gt;"",IF(MOD(VALUE(LEFT(A3783,1)),2)=1,IF(D3783="D",C3783,-C3783),IF(D3783="C",C3783,-C3783)),"")</f>
        <v/>
      </c>
    </row>
    <row r="3784" spans="1:5" x14ac:dyDescent="0.2">
      <c r="A3784" s="11" t="str">
        <f>IF('Anterior-TXT'!A3805&lt;&gt;"",LEFT('Anterior-TXT'!A3805,15),"")</f>
        <v/>
      </c>
      <c r="B3784" s="11" t="str">
        <f>IF('Anterior-TXT'!A3805&lt;&gt;"",RIGHT(LEFT('Anterior-TXT'!A3805,51),34),"")</f>
        <v/>
      </c>
      <c r="C3784" s="12" t="str">
        <f>IF('Anterior-TXT'!A3805&lt;&gt;"",VALUE(RIGHT(LEFT('Anterior-TXT'!A3805,75),23)),"")</f>
        <v/>
      </c>
      <c r="D3784" s="11" t="str">
        <f>IF('Anterior-TXT'!A3805&lt;&gt;"",RIGHT(LEFT('Anterior-TXT'!A3805,77),1),"")</f>
        <v/>
      </c>
      <c r="E3784" s="13" t="str">
        <f>IF('Anterior-TXT'!A3805&lt;&gt;"",IF(MOD(VALUE(LEFT(A3784,1)),2)=1,IF(D3784="D",C3784,-C3784),IF(D3784="C",C3784,-C3784)),"")</f>
        <v/>
      </c>
    </row>
    <row r="3785" spans="1:5" x14ac:dyDescent="0.2">
      <c r="A3785" s="11" t="str">
        <f>IF('Anterior-TXT'!A3806&lt;&gt;"",LEFT('Anterior-TXT'!A3806,15),"")</f>
        <v/>
      </c>
      <c r="B3785" s="11" t="str">
        <f>IF('Anterior-TXT'!A3806&lt;&gt;"",RIGHT(LEFT('Anterior-TXT'!A3806,51),34),"")</f>
        <v/>
      </c>
      <c r="C3785" s="12" t="str">
        <f>IF('Anterior-TXT'!A3806&lt;&gt;"",VALUE(RIGHT(LEFT('Anterior-TXT'!A3806,75),23)),"")</f>
        <v/>
      </c>
      <c r="D3785" s="11" t="str">
        <f>IF('Anterior-TXT'!A3806&lt;&gt;"",RIGHT(LEFT('Anterior-TXT'!A3806,77),1),"")</f>
        <v/>
      </c>
      <c r="E3785" s="13" t="str">
        <f>IF('Anterior-TXT'!A3806&lt;&gt;"",IF(MOD(VALUE(LEFT(A3785,1)),2)=1,IF(D3785="D",C3785,-C3785),IF(D3785="C",C3785,-C3785)),"")</f>
        <v/>
      </c>
    </row>
    <row r="3786" spans="1:5" x14ac:dyDescent="0.2">
      <c r="A3786" s="11" t="str">
        <f>IF('Anterior-TXT'!A3807&lt;&gt;"",LEFT('Anterior-TXT'!A3807,15),"")</f>
        <v/>
      </c>
      <c r="B3786" s="11" t="str">
        <f>IF('Anterior-TXT'!A3807&lt;&gt;"",RIGHT(LEFT('Anterior-TXT'!A3807,51),34),"")</f>
        <v/>
      </c>
      <c r="C3786" s="12" t="str">
        <f>IF('Anterior-TXT'!A3807&lt;&gt;"",VALUE(RIGHT(LEFT('Anterior-TXT'!A3807,75),23)),"")</f>
        <v/>
      </c>
      <c r="D3786" s="11" t="str">
        <f>IF('Anterior-TXT'!A3807&lt;&gt;"",RIGHT(LEFT('Anterior-TXT'!A3807,77),1),"")</f>
        <v/>
      </c>
      <c r="E3786" s="13" t="str">
        <f>IF('Anterior-TXT'!A3807&lt;&gt;"",IF(MOD(VALUE(LEFT(A3786,1)),2)=1,IF(D3786="D",C3786,-C3786),IF(D3786="C",C3786,-C3786)),"")</f>
        <v/>
      </c>
    </row>
    <row r="3787" spans="1:5" x14ac:dyDescent="0.2">
      <c r="A3787" s="11" t="str">
        <f>IF('Anterior-TXT'!A3808&lt;&gt;"",LEFT('Anterior-TXT'!A3808,15),"")</f>
        <v/>
      </c>
      <c r="B3787" s="11" t="str">
        <f>IF('Anterior-TXT'!A3808&lt;&gt;"",RIGHT(LEFT('Anterior-TXT'!A3808,51),34),"")</f>
        <v/>
      </c>
      <c r="C3787" s="12" t="str">
        <f>IF('Anterior-TXT'!A3808&lt;&gt;"",VALUE(RIGHT(LEFT('Anterior-TXT'!A3808,75),23)),"")</f>
        <v/>
      </c>
      <c r="D3787" s="11" t="str">
        <f>IF('Anterior-TXT'!A3808&lt;&gt;"",RIGHT(LEFT('Anterior-TXT'!A3808,77),1),"")</f>
        <v/>
      </c>
      <c r="E3787" s="13" t="str">
        <f>IF('Anterior-TXT'!A3808&lt;&gt;"",IF(MOD(VALUE(LEFT(A3787,1)),2)=1,IF(D3787="D",C3787,-C3787),IF(D3787="C",C3787,-C3787)),"")</f>
        <v/>
      </c>
    </row>
    <row r="3788" spans="1:5" x14ac:dyDescent="0.2">
      <c r="A3788" s="11" t="str">
        <f>IF('Anterior-TXT'!A3809&lt;&gt;"",LEFT('Anterior-TXT'!A3809,15),"")</f>
        <v/>
      </c>
      <c r="B3788" s="11" t="str">
        <f>IF('Anterior-TXT'!A3809&lt;&gt;"",RIGHT(LEFT('Anterior-TXT'!A3809,51),34),"")</f>
        <v/>
      </c>
      <c r="C3788" s="12" t="str">
        <f>IF('Anterior-TXT'!A3809&lt;&gt;"",VALUE(RIGHT(LEFT('Anterior-TXT'!A3809,75),23)),"")</f>
        <v/>
      </c>
      <c r="D3788" s="11" t="str">
        <f>IF('Anterior-TXT'!A3809&lt;&gt;"",RIGHT(LEFT('Anterior-TXT'!A3809,77),1),"")</f>
        <v/>
      </c>
      <c r="E3788" s="13" t="str">
        <f>IF('Anterior-TXT'!A3809&lt;&gt;"",IF(MOD(VALUE(LEFT(A3788,1)),2)=1,IF(D3788="D",C3788,-C3788),IF(D3788="C",C3788,-C3788)),"")</f>
        <v/>
      </c>
    </row>
    <row r="3789" spans="1:5" x14ac:dyDescent="0.2">
      <c r="A3789" s="11" t="str">
        <f>IF('Anterior-TXT'!A3810&lt;&gt;"",LEFT('Anterior-TXT'!A3810,15),"")</f>
        <v/>
      </c>
      <c r="B3789" s="11" t="str">
        <f>IF('Anterior-TXT'!A3810&lt;&gt;"",RIGHT(LEFT('Anterior-TXT'!A3810,51),34),"")</f>
        <v/>
      </c>
      <c r="C3789" s="12" t="str">
        <f>IF('Anterior-TXT'!A3810&lt;&gt;"",VALUE(RIGHT(LEFT('Anterior-TXT'!A3810,75),23)),"")</f>
        <v/>
      </c>
      <c r="D3789" s="11" t="str">
        <f>IF('Anterior-TXT'!A3810&lt;&gt;"",RIGHT(LEFT('Anterior-TXT'!A3810,77),1),"")</f>
        <v/>
      </c>
      <c r="E3789" s="13" t="str">
        <f>IF('Anterior-TXT'!A3810&lt;&gt;"",IF(MOD(VALUE(LEFT(A3789,1)),2)=1,IF(D3789="D",C3789,-C3789),IF(D3789="C",C3789,-C3789)),"")</f>
        <v/>
      </c>
    </row>
    <row r="3790" spans="1:5" x14ac:dyDescent="0.2">
      <c r="A3790" s="11" t="str">
        <f>IF('Anterior-TXT'!A3811&lt;&gt;"",LEFT('Anterior-TXT'!A3811,15),"")</f>
        <v/>
      </c>
      <c r="B3790" s="11" t="str">
        <f>IF('Anterior-TXT'!A3811&lt;&gt;"",RIGHT(LEFT('Anterior-TXT'!A3811,51),34),"")</f>
        <v/>
      </c>
      <c r="C3790" s="12" t="str">
        <f>IF('Anterior-TXT'!A3811&lt;&gt;"",VALUE(RIGHT(LEFT('Anterior-TXT'!A3811,75),23)),"")</f>
        <v/>
      </c>
      <c r="D3790" s="11" t="str">
        <f>IF('Anterior-TXT'!A3811&lt;&gt;"",RIGHT(LEFT('Anterior-TXT'!A3811,77),1),"")</f>
        <v/>
      </c>
      <c r="E3790" s="13" t="str">
        <f>IF('Anterior-TXT'!A3811&lt;&gt;"",IF(MOD(VALUE(LEFT(A3790,1)),2)=1,IF(D3790="D",C3790,-C3790),IF(D3790="C",C3790,-C3790)),"")</f>
        <v/>
      </c>
    </row>
    <row r="3791" spans="1:5" x14ac:dyDescent="0.2">
      <c r="A3791" s="11" t="str">
        <f>IF('Anterior-TXT'!A3812&lt;&gt;"",LEFT('Anterior-TXT'!A3812,15),"")</f>
        <v/>
      </c>
      <c r="B3791" s="11" t="str">
        <f>IF('Anterior-TXT'!A3812&lt;&gt;"",RIGHT(LEFT('Anterior-TXT'!A3812,51),34),"")</f>
        <v/>
      </c>
      <c r="C3791" s="12" t="str">
        <f>IF('Anterior-TXT'!A3812&lt;&gt;"",VALUE(RIGHT(LEFT('Anterior-TXT'!A3812,75),23)),"")</f>
        <v/>
      </c>
      <c r="D3791" s="11" t="str">
        <f>IF('Anterior-TXT'!A3812&lt;&gt;"",RIGHT(LEFT('Anterior-TXT'!A3812,77),1),"")</f>
        <v/>
      </c>
      <c r="E3791" s="13" t="str">
        <f>IF('Anterior-TXT'!A3812&lt;&gt;"",IF(MOD(VALUE(LEFT(A3791,1)),2)=1,IF(D3791="D",C3791,-C3791),IF(D3791="C",C3791,-C3791)),"")</f>
        <v/>
      </c>
    </row>
    <row r="3792" spans="1:5" x14ac:dyDescent="0.2">
      <c r="A3792" s="11" t="str">
        <f>IF('Anterior-TXT'!A3813&lt;&gt;"",LEFT('Anterior-TXT'!A3813,15),"")</f>
        <v/>
      </c>
      <c r="B3792" s="11" t="str">
        <f>IF('Anterior-TXT'!A3813&lt;&gt;"",RIGHT(LEFT('Anterior-TXT'!A3813,51),34),"")</f>
        <v/>
      </c>
      <c r="C3792" s="12" t="str">
        <f>IF('Anterior-TXT'!A3813&lt;&gt;"",VALUE(RIGHT(LEFT('Anterior-TXT'!A3813,75),23)),"")</f>
        <v/>
      </c>
      <c r="D3792" s="11" t="str">
        <f>IF('Anterior-TXT'!A3813&lt;&gt;"",RIGHT(LEFT('Anterior-TXT'!A3813,77),1),"")</f>
        <v/>
      </c>
      <c r="E3792" s="13" t="str">
        <f>IF('Anterior-TXT'!A3813&lt;&gt;"",IF(MOD(VALUE(LEFT(A3792,1)),2)=1,IF(D3792="D",C3792,-C3792),IF(D3792="C",C3792,-C3792)),"")</f>
        <v/>
      </c>
    </row>
    <row r="3793" spans="1:5" x14ac:dyDescent="0.2">
      <c r="A3793" s="11" t="str">
        <f>IF('Anterior-TXT'!A3814&lt;&gt;"",LEFT('Anterior-TXT'!A3814,15),"")</f>
        <v/>
      </c>
      <c r="B3793" s="11" t="str">
        <f>IF('Anterior-TXT'!A3814&lt;&gt;"",RIGHT(LEFT('Anterior-TXT'!A3814,51),34),"")</f>
        <v/>
      </c>
      <c r="C3793" s="12" t="str">
        <f>IF('Anterior-TXT'!A3814&lt;&gt;"",VALUE(RIGHT(LEFT('Anterior-TXT'!A3814,75),23)),"")</f>
        <v/>
      </c>
      <c r="D3793" s="11" t="str">
        <f>IF('Anterior-TXT'!A3814&lt;&gt;"",RIGHT(LEFT('Anterior-TXT'!A3814,77),1),"")</f>
        <v/>
      </c>
      <c r="E3793" s="13" t="str">
        <f>IF('Anterior-TXT'!A3814&lt;&gt;"",IF(MOD(VALUE(LEFT(A3793,1)),2)=1,IF(D3793="D",C3793,-C3793),IF(D3793="C",C3793,-C3793)),"")</f>
        <v/>
      </c>
    </row>
    <row r="3794" spans="1:5" x14ac:dyDescent="0.2">
      <c r="A3794" s="11" t="str">
        <f>IF('Anterior-TXT'!A3815&lt;&gt;"",LEFT('Anterior-TXT'!A3815,15),"")</f>
        <v/>
      </c>
      <c r="B3794" s="11" t="str">
        <f>IF('Anterior-TXT'!A3815&lt;&gt;"",RIGHT(LEFT('Anterior-TXT'!A3815,51),34),"")</f>
        <v/>
      </c>
      <c r="C3794" s="12" t="str">
        <f>IF('Anterior-TXT'!A3815&lt;&gt;"",VALUE(RIGHT(LEFT('Anterior-TXT'!A3815,75),23)),"")</f>
        <v/>
      </c>
      <c r="D3794" s="11" t="str">
        <f>IF('Anterior-TXT'!A3815&lt;&gt;"",RIGHT(LEFT('Anterior-TXT'!A3815,77),1),"")</f>
        <v/>
      </c>
      <c r="E3794" s="13" t="str">
        <f>IF('Anterior-TXT'!A3815&lt;&gt;"",IF(MOD(VALUE(LEFT(A3794,1)),2)=1,IF(D3794="D",C3794,-C3794),IF(D3794="C",C3794,-C3794)),"")</f>
        <v/>
      </c>
    </row>
    <row r="3795" spans="1:5" x14ac:dyDescent="0.2">
      <c r="A3795" s="11" t="str">
        <f>IF('Anterior-TXT'!A3816&lt;&gt;"",LEFT('Anterior-TXT'!A3816,15),"")</f>
        <v/>
      </c>
      <c r="B3795" s="11" t="str">
        <f>IF('Anterior-TXT'!A3816&lt;&gt;"",RIGHT(LEFT('Anterior-TXT'!A3816,51),34),"")</f>
        <v/>
      </c>
      <c r="C3795" s="12" t="str">
        <f>IF('Anterior-TXT'!A3816&lt;&gt;"",VALUE(RIGHT(LEFT('Anterior-TXT'!A3816,75),23)),"")</f>
        <v/>
      </c>
      <c r="D3795" s="11" t="str">
        <f>IF('Anterior-TXT'!A3816&lt;&gt;"",RIGHT(LEFT('Anterior-TXT'!A3816,77),1),"")</f>
        <v/>
      </c>
      <c r="E3795" s="13" t="str">
        <f>IF('Anterior-TXT'!A3816&lt;&gt;"",IF(MOD(VALUE(LEFT(A3795,1)),2)=1,IF(D3795="D",C3795,-C3795),IF(D3795="C",C3795,-C3795)),"")</f>
        <v/>
      </c>
    </row>
    <row r="3796" spans="1:5" x14ac:dyDescent="0.2">
      <c r="A3796" s="11" t="str">
        <f>IF('Anterior-TXT'!A3817&lt;&gt;"",LEFT('Anterior-TXT'!A3817,15),"")</f>
        <v/>
      </c>
      <c r="B3796" s="11" t="str">
        <f>IF('Anterior-TXT'!A3817&lt;&gt;"",RIGHT(LEFT('Anterior-TXT'!A3817,51),34),"")</f>
        <v/>
      </c>
      <c r="C3796" s="12" t="str">
        <f>IF('Anterior-TXT'!A3817&lt;&gt;"",VALUE(RIGHT(LEFT('Anterior-TXT'!A3817,75),23)),"")</f>
        <v/>
      </c>
      <c r="D3796" s="11" t="str">
        <f>IF('Anterior-TXT'!A3817&lt;&gt;"",RIGHT(LEFT('Anterior-TXT'!A3817,77),1),"")</f>
        <v/>
      </c>
      <c r="E3796" s="13" t="str">
        <f>IF('Anterior-TXT'!A3817&lt;&gt;"",IF(MOD(VALUE(LEFT(A3796,1)),2)=1,IF(D3796="D",C3796,-C3796),IF(D3796="C",C3796,-C3796)),"")</f>
        <v/>
      </c>
    </row>
    <row r="3797" spans="1:5" x14ac:dyDescent="0.2">
      <c r="A3797" s="11" t="str">
        <f>IF('Anterior-TXT'!A3818&lt;&gt;"",LEFT('Anterior-TXT'!A3818,15),"")</f>
        <v/>
      </c>
      <c r="B3797" s="11" t="str">
        <f>IF('Anterior-TXT'!A3818&lt;&gt;"",RIGHT(LEFT('Anterior-TXT'!A3818,51),34),"")</f>
        <v/>
      </c>
      <c r="C3797" s="12" t="str">
        <f>IF('Anterior-TXT'!A3818&lt;&gt;"",VALUE(RIGHT(LEFT('Anterior-TXT'!A3818,75),23)),"")</f>
        <v/>
      </c>
      <c r="D3797" s="11" t="str">
        <f>IF('Anterior-TXT'!A3818&lt;&gt;"",RIGHT(LEFT('Anterior-TXT'!A3818,77),1),"")</f>
        <v/>
      </c>
      <c r="E3797" s="13" t="str">
        <f>IF('Anterior-TXT'!A3818&lt;&gt;"",IF(MOD(VALUE(LEFT(A3797,1)),2)=1,IF(D3797="D",C3797,-C3797),IF(D3797="C",C3797,-C3797)),"")</f>
        <v/>
      </c>
    </row>
    <row r="3798" spans="1:5" x14ac:dyDescent="0.2">
      <c r="A3798" s="11" t="str">
        <f>IF('Anterior-TXT'!A3819&lt;&gt;"",LEFT('Anterior-TXT'!A3819,15),"")</f>
        <v/>
      </c>
      <c r="B3798" s="11" t="str">
        <f>IF('Anterior-TXT'!A3819&lt;&gt;"",RIGHT(LEFT('Anterior-TXT'!A3819,51),34),"")</f>
        <v/>
      </c>
      <c r="C3798" s="12" t="str">
        <f>IF('Anterior-TXT'!A3819&lt;&gt;"",VALUE(RIGHT(LEFT('Anterior-TXT'!A3819,75),23)),"")</f>
        <v/>
      </c>
      <c r="D3798" s="11" t="str">
        <f>IF('Anterior-TXT'!A3819&lt;&gt;"",RIGHT(LEFT('Anterior-TXT'!A3819,77),1),"")</f>
        <v/>
      </c>
      <c r="E3798" s="13" t="str">
        <f>IF('Anterior-TXT'!A3819&lt;&gt;"",IF(MOD(VALUE(LEFT(A3798,1)),2)=1,IF(D3798="D",C3798,-C3798),IF(D3798="C",C3798,-C3798)),"")</f>
        <v/>
      </c>
    </row>
    <row r="3799" spans="1:5" x14ac:dyDescent="0.2">
      <c r="A3799" s="11" t="str">
        <f>IF('Anterior-TXT'!A3820&lt;&gt;"",LEFT('Anterior-TXT'!A3820,15),"")</f>
        <v/>
      </c>
      <c r="B3799" s="11" t="str">
        <f>IF('Anterior-TXT'!A3820&lt;&gt;"",RIGHT(LEFT('Anterior-TXT'!A3820,51),34),"")</f>
        <v/>
      </c>
      <c r="C3799" s="12" t="str">
        <f>IF('Anterior-TXT'!A3820&lt;&gt;"",VALUE(RIGHT(LEFT('Anterior-TXT'!A3820,75),23)),"")</f>
        <v/>
      </c>
      <c r="D3799" s="11" t="str">
        <f>IF('Anterior-TXT'!A3820&lt;&gt;"",RIGHT(LEFT('Anterior-TXT'!A3820,77),1),"")</f>
        <v/>
      </c>
      <c r="E3799" s="13" t="str">
        <f>IF('Anterior-TXT'!A3820&lt;&gt;"",IF(MOD(VALUE(LEFT(A3799,1)),2)=1,IF(D3799="D",C3799,-C3799),IF(D3799="C",C3799,-C3799)),"")</f>
        <v/>
      </c>
    </row>
    <row r="3800" spans="1:5" x14ac:dyDescent="0.2">
      <c r="A3800" s="11" t="str">
        <f>IF('Anterior-TXT'!A3821&lt;&gt;"",LEFT('Anterior-TXT'!A3821,15),"")</f>
        <v/>
      </c>
      <c r="B3800" s="11" t="str">
        <f>IF('Anterior-TXT'!A3821&lt;&gt;"",RIGHT(LEFT('Anterior-TXT'!A3821,51),34),"")</f>
        <v/>
      </c>
      <c r="C3800" s="12" t="str">
        <f>IF('Anterior-TXT'!A3821&lt;&gt;"",VALUE(RIGHT(LEFT('Anterior-TXT'!A3821,75),23)),"")</f>
        <v/>
      </c>
      <c r="D3800" s="11" t="str">
        <f>IF('Anterior-TXT'!A3821&lt;&gt;"",RIGHT(LEFT('Anterior-TXT'!A3821,77),1),"")</f>
        <v/>
      </c>
      <c r="E3800" s="13" t="str">
        <f>IF('Anterior-TXT'!A3821&lt;&gt;"",IF(MOD(VALUE(LEFT(A3800,1)),2)=1,IF(D3800="D",C3800,-C3800),IF(D3800="C",C3800,-C3800)),"")</f>
        <v/>
      </c>
    </row>
    <row r="3801" spans="1:5" x14ac:dyDescent="0.2">
      <c r="A3801" s="11" t="str">
        <f>IF('Anterior-TXT'!A3822&lt;&gt;"",LEFT('Anterior-TXT'!A3822,15),"")</f>
        <v/>
      </c>
      <c r="B3801" s="11" t="str">
        <f>IF('Anterior-TXT'!A3822&lt;&gt;"",RIGHT(LEFT('Anterior-TXT'!A3822,51),34),"")</f>
        <v/>
      </c>
      <c r="C3801" s="12" t="str">
        <f>IF('Anterior-TXT'!A3822&lt;&gt;"",VALUE(RIGHT(LEFT('Anterior-TXT'!A3822,75),23)),"")</f>
        <v/>
      </c>
      <c r="D3801" s="11" t="str">
        <f>IF('Anterior-TXT'!A3822&lt;&gt;"",RIGHT(LEFT('Anterior-TXT'!A3822,77),1),"")</f>
        <v/>
      </c>
      <c r="E3801" s="13" t="str">
        <f>IF('Anterior-TXT'!A3822&lt;&gt;"",IF(MOD(VALUE(LEFT(A3801,1)),2)=1,IF(D3801="D",C3801,-C3801),IF(D3801="C",C3801,-C3801)),"")</f>
        <v/>
      </c>
    </row>
    <row r="3802" spans="1:5" x14ac:dyDescent="0.2">
      <c r="A3802" s="11" t="str">
        <f>IF('Anterior-TXT'!A3823&lt;&gt;"",LEFT('Anterior-TXT'!A3823,15),"")</f>
        <v/>
      </c>
      <c r="B3802" s="11" t="str">
        <f>IF('Anterior-TXT'!A3823&lt;&gt;"",RIGHT(LEFT('Anterior-TXT'!A3823,51),34),"")</f>
        <v/>
      </c>
      <c r="C3802" s="12" t="str">
        <f>IF('Anterior-TXT'!A3823&lt;&gt;"",VALUE(RIGHT(LEFT('Anterior-TXT'!A3823,75),23)),"")</f>
        <v/>
      </c>
      <c r="D3802" s="11" t="str">
        <f>IF('Anterior-TXT'!A3823&lt;&gt;"",RIGHT(LEFT('Anterior-TXT'!A3823,77),1),"")</f>
        <v/>
      </c>
      <c r="E3802" s="13" t="str">
        <f>IF('Anterior-TXT'!A3823&lt;&gt;"",IF(MOD(VALUE(LEFT(A3802,1)),2)=1,IF(D3802="D",C3802,-C3802),IF(D3802="C",C3802,-C3802)),"")</f>
        <v/>
      </c>
    </row>
    <row r="3803" spans="1:5" x14ac:dyDescent="0.2">
      <c r="A3803" s="11" t="str">
        <f>IF('Anterior-TXT'!A3824&lt;&gt;"",LEFT('Anterior-TXT'!A3824,15),"")</f>
        <v/>
      </c>
      <c r="B3803" s="11" t="str">
        <f>IF('Anterior-TXT'!A3824&lt;&gt;"",RIGHT(LEFT('Anterior-TXT'!A3824,51),34),"")</f>
        <v/>
      </c>
      <c r="C3803" s="12" t="str">
        <f>IF('Anterior-TXT'!A3824&lt;&gt;"",VALUE(RIGHT(LEFT('Anterior-TXT'!A3824,75),23)),"")</f>
        <v/>
      </c>
      <c r="D3803" s="11" t="str">
        <f>IF('Anterior-TXT'!A3824&lt;&gt;"",RIGHT(LEFT('Anterior-TXT'!A3824,77),1),"")</f>
        <v/>
      </c>
      <c r="E3803" s="13" t="str">
        <f>IF('Anterior-TXT'!A3824&lt;&gt;"",IF(MOD(VALUE(LEFT(A3803,1)),2)=1,IF(D3803="D",C3803,-C3803),IF(D3803="C",C3803,-C3803)),"")</f>
        <v/>
      </c>
    </row>
    <row r="3804" spans="1:5" x14ac:dyDescent="0.2">
      <c r="A3804" s="11" t="str">
        <f>IF('Anterior-TXT'!A3825&lt;&gt;"",LEFT('Anterior-TXT'!A3825,15),"")</f>
        <v/>
      </c>
      <c r="B3804" s="11" t="str">
        <f>IF('Anterior-TXT'!A3825&lt;&gt;"",RIGHT(LEFT('Anterior-TXT'!A3825,51),34),"")</f>
        <v/>
      </c>
      <c r="C3804" s="12" t="str">
        <f>IF('Anterior-TXT'!A3825&lt;&gt;"",VALUE(RIGHT(LEFT('Anterior-TXT'!A3825,75),23)),"")</f>
        <v/>
      </c>
      <c r="D3804" s="11" t="str">
        <f>IF('Anterior-TXT'!A3825&lt;&gt;"",RIGHT(LEFT('Anterior-TXT'!A3825,77),1),"")</f>
        <v/>
      </c>
      <c r="E3804" s="13" t="str">
        <f>IF('Anterior-TXT'!A3825&lt;&gt;"",IF(MOD(VALUE(LEFT(A3804,1)),2)=1,IF(D3804="D",C3804,-C3804),IF(D3804="C",C3804,-C3804)),"")</f>
        <v/>
      </c>
    </row>
    <row r="3805" spans="1:5" x14ac:dyDescent="0.2">
      <c r="A3805" s="11" t="str">
        <f>IF('Anterior-TXT'!A3826&lt;&gt;"",LEFT('Anterior-TXT'!A3826,15),"")</f>
        <v/>
      </c>
      <c r="B3805" s="11" t="str">
        <f>IF('Anterior-TXT'!A3826&lt;&gt;"",RIGHT(LEFT('Anterior-TXT'!A3826,51),34),"")</f>
        <v/>
      </c>
      <c r="C3805" s="12" t="str">
        <f>IF('Anterior-TXT'!A3826&lt;&gt;"",VALUE(RIGHT(LEFT('Anterior-TXT'!A3826,75),23)),"")</f>
        <v/>
      </c>
      <c r="D3805" s="11" t="str">
        <f>IF('Anterior-TXT'!A3826&lt;&gt;"",RIGHT(LEFT('Anterior-TXT'!A3826,77),1),"")</f>
        <v/>
      </c>
      <c r="E3805" s="13" t="str">
        <f>IF('Anterior-TXT'!A3826&lt;&gt;"",IF(MOD(VALUE(LEFT(A3805,1)),2)=1,IF(D3805="D",C3805,-C3805),IF(D3805="C",C3805,-C3805)),"")</f>
        <v/>
      </c>
    </row>
    <row r="3806" spans="1:5" x14ac:dyDescent="0.2">
      <c r="A3806" s="11" t="str">
        <f>IF('Anterior-TXT'!A3827&lt;&gt;"",LEFT('Anterior-TXT'!A3827,15),"")</f>
        <v/>
      </c>
      <c r="B3806" s="11" t="str">
        <f>IF('Anterior-TXT'!A3827&lt;&gt;"",RIGHT(LEFT('Anterior-TXT'!A3827,51),34),"")</f>
        <v/>
      </c>
      <c r="C3806" s="12" t="str">
        <f>IF('Anterior-TXT'!A3827&lt;&gt;"",VALUE(RIGHT(LEFT('Anterior-TXT'!A3827,75),23)),"")</f>
        <v/>
      </c>
      <c r="D3806" s="11" t="str">
        <f>IF('Anterior-TXT'!A3827&lt;&gt;"",RIGHT(LEFT('Anterior-TXT'!A3827,77),1),"")</f>
        <v/>
      </c>
      <c r="E3806" s="13" t="str">
        <f>IF('Anterior-TXT'!A3827&lt;&gt;"",IF(MOD(VALUE(LEFT(A3806,1)),2)=1,IF(D3806="D",C3806,-C3806),IF(D3806="C",C3806,-C3806)),"")</f>
        <v/>
      </c>
    </row>
    <row r="3807" spans="1:5" x14ac:dyDescent="0.2">
      <c r="A3807" s="11" t="str">
        <f>IF('Anterior-TXT'!A3828&lt;&gt;"",LEFT('Anterior-TXT'!A3828,15),"")</f>
        <v/>
      </c>
      <c r="B3807" s="11" t="str">
        <f>IF('Anterior-TXT'!A3828&lt;&gt;"",RIGHT(LEFT('Anterior-TXT'!A3828,51),34),"")</f>
        <v/>
      </c>
      <c r="C3807" s="12" t="str">
        <f>IF('Anterior-TXT'!A3828&lt;&gt;"",VALUE(RIGHT(LEFT('Anterior-TXT'!A3828,75),23)),"")</f>
        <v/>
      </c>
      <c r="D3807" s="11" t="str">
        <f>IF('Anterior-TXT'!A3828&lt;&gt;"",RIGHT(LEFT('Anterior-TXT'!A3828,77),1),"")</f>
        <v/>
      </c>
      <c r="E3807" s="13" t="str">
        <f>IF('Anterior-TXT'!A3828&lt;&gt;"",IF(MOD(VALUE(LEFT(A3807,1)),2)=1,IF(D3807="D",C3807,-C3807),IF(D3807="C",C3807,-C3807)),"")</f>
        <v/>
      </c>
    </row>
    <row r="3808" spans="1:5" x14ac:dyDescent="0.2">
      <c r="A3808" s="11" t="str">
        <f>IF('Anterior-TXT'!A3829&lt;&gt;"",LEFT('Anterior-TXT'!A3829,15),"")</f>
        <v/>
      </c>
      <c r="B3808" s="11" t="str">
        <f>IF('Anterior-TXT'!A3829&lt;&gt;"",RIGHT(LEFT('Anterior-TXT'!A3829,51),34),"")</f>
        <v/>
      </c>
      <c r="C3808" s="12" t="str">
        <f>IF('Anterior-TXT'!A3829&lt;&gt;"",VALUE(RIGHT(LEFT('Anterior-TXT'!A3829,75),23)),"")</f>
        <v/>
      </c>
      <c r="D3808" s="11" t="str">
        <f>IF('Anterior-TXT'!A3829&lt;&gt;"",RIGHT(LEFT('Anterior-TXT'!A3829,77),1),"")</f>
        <v/>
      </c>
      <c r="E3808" s="13" t="str">
        <f>IF('Anterior-TXT'!A3829&lt;&gt;"",IF(MOD(VALUE(LEFT(A3808,1)),2)=1,IF(D3808="D",C3808,-C3808),IF(D3808="C",C3808,-C3808)),"")</f>
        <v/>
      </c>
    </row>
    <row r="3809" spans="1:5" x14ac:dyDescent="0.2">
      <c r="A3809" s="11" t="str">
        <f>IF('Anterior-TXT'!A3830&lt;&gt;"",LEFT('Anterior-TXT'!A3830,15),"")</f>
        <v/>
      </c>
      <c r="B3809" s="11" t="str">
        <f>IF('Anterior-TXT'!A3830&lt;&gt;"",RIGHT(LEFT('Anterior-TXT'!A3830,51),34),"")</f>
        <v/>
      </c>
      <c r="C3809" s="12" t="str">
        <f>IF('Anterior-TXT'!A3830&lt;&gt;"",VALUE(RIGHT(LEFT('Anterior-TXT'!A3830,75),23)),"")</f>
        <v/>
      </c>
      <c r="D3809" s="11" t="str">
        <f>IF('Anterior-TXT'!A3830&lt;&gt;"",RIGHT(LEFT('Anterior-TXT'!A3830,77),1),"")</f>
        <v/>
      </c>
      <c r="E3809" s="13" t="str">
        <f>IF('Anterior-TXT'!A3830&lt;&gt;"",IF(MOD(VALUE(LEFT(A3809,1)),2)=1,IF(D3809="D",C3809,-C3809),IF(D3809="C",C3809,-C3809)),"")</f>
        <v/>
      </c>
    </row>
    <row r="3810" spans="1:5" x14ac:dyDescent="0.2">
      <c r="A3810" s="11" t="str">
        <f>IF('Anterior-TXT'!A3831&lt;&gt;"",LEFT('Anterior-TXT'!A3831,15),"")</f>
        <v/>
      </c>
      <c r="B3810" s="11" t="str">
        <f>IF('Anterior-TXT'!A3831&lt;&gt;"",RIGHT(LEFT('Anterior-TXT'!A3831,51),34),"")</f>
        <v/>
      </c>
      <c r="C3810" s="12" t="str">
        <f>IF('Anterior-TXT'!A3831&lt;&gt;"",VALUE(RIGHT(LEFT('Anterior-TXT'!A3831,75),23)),"")</f>
        <v/>
      </c>
      <c r="D3810" s="11" t="str">
        <f>IF('Anterior-TXT'!A3831&lt;&gt;"",RIGHT(LEFT('Anterior-TXT'!A3831,77),1),"")</f>
        <v/>
      </c>
      <c r="E3810" s="13" t="str">
        <f>IF('Anterior-TXT'!A3831&lt;&gt;"",IF(MOD(VALUE(LEFT(A3810,1)),2)=1,IF(D3810="D",C3810,-C3810),IF(D3810="C",C3810,-C3810)),"")</f>
        <v/>
      </c>
    </row>
    <row r="3811" spans="1:5" x14ac:dyDescent="0.2">
      <c r="A3811" s="11" t="str">
        <f>IF('Anterior-TXT'!A3832&lt;&gt;"",LEFT('Anterior-TXT'!A3832,15),"")</f>
        <v/>
      </c>
      <c r="B3811" s="11" t="str">
        <f>IF('Anterior-TXT'!A3832&lt;&gt;"",RIGHT(LEFT('Anterior-TXT'!A3832,51),34),"")</f>
        <v/>
      </c>
      <c r="C3811" s="12" t="str">
        <f>IF('Anterior-TXT'!A3832&lt;&gt;"",VALUE(RIGHT(LEFT('Anterior-TXT'!A3832,75),23)),"")</f>
        <v/>
      </c>
      <c r="D3811" s="11" t="str">
        <f>IF('Anterior-TXT'!A3832&lt;&gt;"",RIGHT(LEFT('Anterior-TXT'!A3832,77),1),"")</f>
        <v/>
      </c>
      <c r="E3811" s="13" t="str">
        <f>IF('Anterior-TXT'!A3832&lt;&gt;"",IF(MOD(VALUE(LEFT(A3811,1)),2)=1,IF(D3811="D",C3811,-C3811),IF(D3811="C",C3811,-C3811)),"")</f>
        <v/>
      </c>
    </row>
    <row r="3812" spans="1:5" x14ac:dyDescent="0.2">
      <c r="A3812" s="11" t="str">
        <f>IF('Anterior-TXT'!A3833&lt;&gt;"",LEFT('Anterior-TXT'!A3833,15),"")</f>
        <v/>
      </c>
      <c r="B3812" s="11" t="str">
        <f>IF('Anterior-TXT'!A3833&lt;&gt;"",RIGHT(LEFT('Anterior-TXT'!A3833,51),34),"")</f>
        <v/>
      </c>
      <c r="C3812" s="12" t="str">
        <f>IF('Anterior-TXT'!A3833&lt;&gt;"",VALUE(RIGHT(LEFT('Anterior-TXT'!A3833,75),23)),"")</f>
        <v/>
      </c>
      <c r="D3812" s="11" t="str">
        <f>IF('Anterior-TXT'!A3833&lt;&gt;"",RIGHT(LEFT('Anterior-TXT'!A3833,77),1),"")</f>
        <v/>
      </c>
      <c r="E3812" s="13" t="str">
        <f>IF('Anterior-TXT'!A3833&lt;&gt;"",IF(MOD(VALUE(LEFT(A3812,1)),2)=1,IF(D3812="D",C3812,-C3812),IF(D3812="C",C3812,-C3812)),"")</f>
        <v/>
      </c>
    </row>
    <row r="3813" spans="1:5" x14ac:dyDescent="0.2">
      <c r="A3813" s="11" t="str">
        <f>IF('Anterior-TXT'!A3834&lt;&gt;"",LEFT('Anterior-TXT'!A3834,15),"")</f>
        <v/>
      </c>
      <c r="B3813" s="11" t="str">
        <f>IF('Anterior-TXT'!A3834&lt;&gt;"",RIGHT(LEFT('Anterior-TXT'!A3834,51),34),"")</f>
        <v/>
      </c>
      <c r="C3813" s="12" t="str">
        <f>IF('Anterior-TXT'!A3834&lt;&gt;"",VALUE(RIGHT(LEFT('Anterior-TXT'!A3834,75),23)),"")</f>
        <v/>
      </c>
      <c r="D3813" s="11" t="str">
        <f>IF('Anterior-TXT'!A3834&lt;&gt;"",RIGHT(LEFT('Anterior-TXT'!A3834,77),1),"")</f>
        <v/>
      </c>
      <c r="E3813" s="13" t="str">
        <f>IF('Anterior-TXT'!A3834&lt;&gt;"",IF(MOD(VALUE(LEFT(A3813,1)),2)=1,IF(D3813="D",C3813,-C3813),IF(D3813="C",C3813,-C3813)),"")</f>
        <v/>
      </c>
    </row>
    <row r="3814" spans="1:5" x14ac:dyDescent="0.2">
      <c r="A3814" s="11" t="str">
        <f>IF('Anterior-TXT'!A3835&lt;&gt;"",LEFT('Anterior-TXT'!A3835,15),"")</f>
        <v/>
      </c>
      <c r="B3814" s="11" t="str">
        <f>IF('Anterior-TXT'!A3835&lt;&gt;"",RIGHT(LEFT('Anterior-TXT'!A3835,51),34),"")</f>
        <v/>
      </c>
      <c r="C3814" s="12" t="str">
        <f>IF('Anterior-TXT'!A3835&lt;&gt;"",VALUE(RIGHT(LEFT('Anterior-TXT'!A3835,75),23)),"")</f>
        <v/>
      </c>
      <c r="D3814" s="11" t="str">
        <f>IF('Anterior-TXT'!A3835&lt;&gt;"",RIGHT(LEFT('Anterior-TXT'!A3835,77),1),"")</f>
        <v/>
      </c>
      <c r="E3814" s="13" t="str">
        <f>IF('Anterior-TXT'!A3835&lt;&gt;"",IF(MOD(VALUE(LEFT(A3814,1)),2)=1,IF(D3814="D",C3814,-C3814),IF(D3814="C",C3814,-C3814)),"")</f>
        <v/>
      </c>
    </row>
    <row r="3815" spans="1:5" x14ac:dyDescent="0.2">
      <c r="A3815" s="11" t="str">
        <f>IF('Anterior-TXT'!A3836&lt;&gt;"",LEFT('Anterior-TXT'!A3836,15),"")</f>
        <v/>
      </c>
      <c r="B3815" s="11" t="str">
        <f>IF('Anterior-TXT'!A3836&lt;&gt;"",RIGHT(LEFT('Anterior-TXT'!A3836,51),34),"")</f>
        <v/>
      </c>
      <c r="C3815" s="12" t="str">
        <f>IF('Anterior-TXT'!A3836&lt;&gt;"",VALUE(RIGHT(LEFT('Anterior-TXT'!A3836,75),23)),"")</f>
        <v/>
      </c>
      <c r="D3815" s="11" t="str">
        <f>IF('Anterior-TXT'!A3836&lt;&gt;"",RIGHT(LEFT('Anterior-TXT'!A3836,77),1),"")</f>
        <v/>
      </c>
      <c r="E3815" s="13" t="str">
        <f>IF('Anterior-TXT'!A3836&lt;&gt;"",IF(MOD(VALUE(LEFT(A3815,1)),2)=1,IF(D3815="D",C3815,-C3815),IF(D3815="C",C3815,-C3815)),"")</f>
        <v/>
      </c>
    </row>
    <row r="3816" spans="1:5" x14ac:dyDescent="0.2">
      <c r="A3816" s="11" t="str">
        <f>IF('Anterior-TXT'!A3837&lt;&gt;"",LEFT('Anterior-TXT'!A3837,15),"")</f>
        <v/>
      </c>
      <c r="B3816" s="11" t="str">
        <f>IF('Anterior-TXT'!A3837&lt;&gt;"",RIGHT(LEFT('Anterior-TXT'!A3837,51),34),"")</f>
        <v/>
      </c>
      <c r="C3816" s="12" t="str">
        <f>IF('Anterior-TXT'!A3837&lt;&gt;"",VALUE(RIGHT(LEFT('Anterior-TXT'!A3837,75),23)),"")</f>
        <v/>
      </c>
      <c r="D3816" s="11" t="str">
        <f>IF('Anterior-TXT'!A3837&lt;&gt;"",RIGHT(LEFT('Anterior-TXT'!A3837,77),1),"")</f>
        <v/>
      </c>
      <c r="E3816" s="13" t="str">
        <f>IF('Anterior-TXT'!A3837&lt;&gt;"",IF(MOD(VALUE(LEFT(A3816,1)),2)=1,IF(D3816="D",C3816,-C3816),IF(D3816="C",C3816,-C3816)),"")</f>
        <v/>
      </c>
    </row>
    <row r="3817" spans="1:5" x14ac:dyDescent="0.2">
      <c r="A3817" s="11" t="str">
        <f>IF('Anterior-TXT'!A3838&lt;&gt;"",LEFT('Anterior-TXT'!A3838,15),"")</f>
        <v/>
      </c>
      <c r="B3817" s="11" t="str">
        <f>IF('Anterior-TXT'!A3838&lt;&gt;"",RIGHT(LEFT('Anterior-TXT'!A3838,51),34),"")</f>
        <v/>
      </c>
      <c r="C3817" s="12" t="str">
        <f>IF('Anterior-TXT'!A3838&lt;&gt;"",VALUE(RIGHT(LEFT('Anterior-TXT'!A3838,75),23)),"")</f>
        <v/>
      </c>
      <c r="D3817" s="11" t="str">
        <f>IF('Anterior-TXT'!A3838&lt;&gt;"",RIGHT(LEFT('Anterior-TXT'!A3838,77),1),"")</f>
        <v/>
      </c>
      <c r="E3817" s="13" t="str">
        <f>IF('Anterior-TXT'!A3838&lt;&gt;"",IF(MOD(VALUE(LEFT(A3817,1)),2)=1,IF(D3817="D",C3817,-C3817),IF(D3817="C",C3817,-C3817)),"")</f>
        <v/>
      </c>
    </row>
    <row r="3818" spans="1:5" x14ac:dyDescent="0.2">
      <c r="A3818" s="11" t="str">
        <f>IF('Anterior-TXT'!A3839&lt;&gt;"",LEFT('Anterior-TXT'!A3839,15),"")</f>
        <v/>
      </c>
      <c r="B3818" s="11" t="str">
        <f>IF('Anterior-TXT'!A3839&lt;&gt;"",RIGHT(LEFT('Anterior-TXT'!A3839,51),34),"")</f>
        <v/>
      </c>
      <c r="C3818" s="12" t="str">
        <f>IF('Anterior-TXT'!A3839&lt;&gt;"",VALUE(RIGHT(LEFT('Anterior-TXT'!A3839,75),23)),"")</f>
        <v/>
      </c>
      <c r="D3818" s="11" t="str">
        <f>IF('Anterior-TXT'!A3839&lt;&gt;"",RIGHT(LEFT('Anterior-TXT'!A3839,77),1),"")</f>
        <v/>
      </c>
      <c r="E3818" s="13" t="str">
        <f>IF('Anterior-TXT'!A3839&lt;&gt;"",IF(MOD(VALUE(LEFT(A3818,1)),2)=1,IF(D3818="D",C3818,-C3818),IF(D3818="C",C3818,-C3818)),"")</f>
        <v/>
      </c>
    </row>
    <row r="3819" spans="1:5" x14ac:dyDescent="0.2">
      <c r="A3819" s="11" t="str">
        <f>IF('Anterior-TXT'!A3840&lt;&gt;"",LEFT('Anterior-TXT'!A3840,15),"")</f>
        <v/>
      </c>
      <c r="B3819" s="11" t="str">
        <f>IF('Anterior-TXT'!A3840&lt;&gt;"",RIGHT(LEFT('Anterior-TXT'!A3840,51),34),"")</f>
        <v/>
      </c>
      <c r="C3819" s="12" t="str">
        <f>IF('Anterior-TXT'!A3840&lt;&gt;"",VALUE(RIGHT(LEFT('Anterior-TXT'!A3840,75),23)),"")</f>
        <v/>
      </c>
      <c r="D3819" s="11" t="str">
        <f>IF('Anterior-TXT'!A3840&lt;&gt;"",RIGHT(LEFT('Anterior-TXT'!A3840,77),1),"")</f>
        <v/>
      </c>
      <c r="E3819" s="13" t="str">
        <f>IF('Anterior-TXT'!A3840&lt;&gt;"",IF(MOD(VALUE(LEFT(A3819,1)),2)=1,IF(D3819="D",C3819,-C3819),IF(D3819="C",C3819,-C3819)),"")</f>
        <v/>
      </c>
    </row>
    <row r="3820" spans="1:5" x14ac:dyDescent="0.2">
      <c r="A3820" s="11" t="str">
        <f>IF('Anterior-TXT'!A3841&lt;&gt;"",LEFT('Anterior-TXT'!A3841,15),"")</f>
        <v/>
      </c>
      <c r="B3820" s="11" t="str">
        <f>IF('Anterior-TXT'!A3841&lt;&gt;"",RIGHT(LEFT('Anterior-TXT'!A3841,51),34),"")</f>
        <v/>
      </c>
      <c r="C3820" s="12" t="str">
        <f>IF('Anterior-TXT'!A3841&lt;&gt;"",VALUE(RIGHT(LEFT('Anterior-TXT'!A3841,75),23)),"")</f>
        <v/>
      </c>
      <c r="D3820" s="11" t="str">
        <f>IF('Anterior-TXT'!A3841&lt;&gt;"",RIGHT(LEFT('Anterior-TXT'!A3841,77),1),"")</f>
        <v/>
      </c>
      <c r="E3820" s="13" t="str">
        <f>IF('Anterior-TXT'!A3841&lt;&gt;"",IF(MOD(VALUE(LEFT(A3820,1)),2)=1,IF(D3820="D",C3820,-C3820),IF(D3820="C",C3820,-C3820)),"")</f>
        <v/>
      </c>
    </row>
    <row r="3821" spans="1:5" x14ac:dyDescent="0.2">
      <c r="A3821" s="11" t="str">
        <f>IF('Anterior-TXT'!A3842&lt;&gt;"",LEFT('Anterior-TXT'!A3842,15),"")</f>
        <v/>
      </c>
      <c r="B3821" s="11" t="str">
        <f>IF('Anterior-TXT'!A3842&lt;&gt;"",RIGHT(LEFT('Anterior-TXT'!A3842,51),34),"")</f>
        <v/>
      </c>
      <c r="C3821" s="12" t="str">
        <f>IF('Anterior-TXT'!A3842&lt;&gt;"",VALUE(RIGHT(LEFT('Anterior-TXT'!A3842,75),23)),"")</f>
        <v/>
      </c>
      <c r="D3821" s="11" t="str">
        <f>IF('Anterior-TXT'!A3842&lt;&gt;"",RIGHT(LEFT('Anterior-TXT'!A3842,77),1),"")</f>
        <v/>
      </c>
      <c r="E3821" s="13" t="str">
        <f>IF('Anterior-TXT'!A3842&lt;&gt;"",IF(MOD(VALUE(LEFT(A3821,1)),2)=1,IF(D3821="D",C3821,-C3821),IF(D3821="C",C3821,-C3821)),"")</f>
        <v/>
      </c>
    </row>
    <row r="3822" spans="1:5" x14ac:dyDescent="0.2">
      <c r="A3822" s="11" t="str">
        <f>IF('Anterior-TXT'!A3843&lt;&gt;"",LEFT('Anterior-TXT'!A3843,15),"")</f>
        <v/>
      </c>
      <c r="B3822" s="11" t="str">
        <f>IF('Anterior-TXT'!A3843&lt;&gt;"",RIGHT(LEFT('Anterior-TXT'!A3843,51),34),"")</f>
        <v/>
      </c>
      <c r="C3822" s="12" t="str">
        <f>IF('Anterior-TXT'!A3843&lt;&gt;"",VALUE(RIGHT(LEFT('Anterior-TXT'!A3843,75),23)),"")</f>
        <v/>
      </c>
      <c r="D3822" s="11" t="str">
        <f>IF('Anterior-TXT'!A3843&lt;&gt;"",RIGHT(LEFT('Anterior-TXT'!A3843,77),1),"")</f>
        <v/>
      </c>
      <c r="E3822" s="13" t="str">
        <f>IF('Anterior-TXT'!A3843&lt;&gt;"",IF(MOD(VALUE(LEFT(A3822,1)),2)=1,IF(D3822="D",C3822,-C3822),IF(D3822="C",C3822,-C3822)),"")</f>
        <v/>
      </c>
    </row>
    <row r="3823" spans="1:5" x14ac:dyDescent="0.2">
      <c r="A3823" s="11" t="str">
        <f>IF('Anterior-TXT'!A3844&lt;&gt;"",LEFT('Anterior-TXT'!A3844,15),"")</f>
        <v/>
      </c>
      <c r="B3823" s="11" t="str">
        <f>IF('Anterior-TXT'!A3844&lt;&gt;"",RIGHT(LEFT('Anterior-TXT'!A3844,51),34),"")</f>
        <v/>
      </c>
      <c r="C3823" s="12" t="str">
        <f>IF('Anterior-TXT'!A3844&lt;&gt;"",VALUE(RIGHT(LEFT('Anterior-TXT'!A3844,75),23)),"")</f>
        <v/>
      </c>
      <c r="D3823" s="11" t="str">
        <f>IF('Anterior-TXT'!A3844&lt;&gt;"",RIGHT(LEFT('Anterior-TXT'!A3844,77),1),"")</f>
        <v/>
      </c>
      <c r="E3823" s="13" t="str">
        <f>IF('Anterior-TXT'!A3844&lt;&gt;"",IF(MOD(VALUE(LEFT(A3823,1)),2)=1,IF(D3823="D",C3823,-C3823),IF(D3823="C",C3823,-C3823)),"")</f>
        <v/>
      </c>
    </row>
    <row r="3824" spans="1:5" x14ac:dyDescent="0.2">
      <c r="A3824" s="11" t="str">
        <f>IF('Anterior-TXT'!A3845&lt;&gt;"",LEFT('Anterior-TXT'!A3845,15),"")</f>
        <v/>
      </c>
      <c r="B3824" s="11" t="str">
        <f>IF('Anterior-TXT'!A3845&lt;&gt;"",RIGHT(LEFT('Anterior-TXT'!A3845,51),34),"")</f>
        <v/>
      </c>
      <c r="C3824" s="12" t="str">
        <f>IF('Anterior-TXT'!A3845&lt;&gt;"",VALUE(RIGHT(LEFT('Anterior-TXT'!A3845,75),23)),"")</f>
        <v/>
      </c>
      <c r="D3824" s="11" t="str">
        <f>IF('Anterior-TXT'!A3845&lt;&gt;"",RIGHT(LEFT('Anterior-TXT'!A3845,77),1),"")</f>
        <v/>
      </c>
      <c r="E3824" s="13" t="str">
        <f>IF('Anterior-TXT'!A3845&lt;&gt;"",IF(MOD(VALUE(LEFT(A3824,1)),2)=1,IF(D3824="D",C3824,-C3824),IF(D3824="C",C3824,-C3824)),"")</f>
        <v/>
      </c>
    </row>
    <row r="3825" spans="1:5" x14ac:dyDescent="0.2">
      <c r="A3825" s="11" t="str">
        <f>IF('Anterior-TXT'!A3846&lt;&gt;"",LEFT('Anterior-TXT'!A3846,15),"")</f>
        <v/>
      </c>
      <c r="B3825" s="11" t="str">
        <f>IF('Anterior-TXT'!A3846&lt;&gt;"",RIGHT(LEFT('Anterior-TXT'!A3846,51),34),"")</f>
        <v/>
      </c>
      <c r="C3825" s="12" t="str">
        <f>IF('Anterior-TXT'!A3846&lt;&gt;"",VALUE(RIGHT(LEFT('Anterior-TXT'!A3846,75),23)),"")</f>
        <v/>
      </c>
      <c r="D3825" s="11" t="str">
        <f>IF('Anterior-TXT'!A3846&lt;&gt;"",RIGHT(LEFT('Anterior-TXT'!A3846,77),1),"")</f>
        <v/>
      </c>
      <c r="E3825" s="13" t="str">
        <f>IF('Anterior-TXT'!A3846&lt;&gt;"",IF(MOD(VALUE(LEFT(A3825,1)),2)=1,IF(D3825="D",C3825,-C3825),IF(D3825="C",C3825,-C3825)),"")</f>
        <v/>
      </c>
    </row>
    <row r="3826" spans="1:5" x14ac:dyDescent="0.2">
      <c r="A3826" s="11" t="str">
        <f>IF('Anterior-TXT'!A3847&lt;&gt;"",LEFT('Anterior-TXT'!A3847,15),"")</f>
        <v/>
      </c>
      <c r="B3826" s="11" t="str">
        <f>IF('Anterior-TXT'!A3847&lt;&gt;"",RIGHT(LEFT('Anterior-TXT'!A3847,51),34),"")</f>
        <v/>
      </c>
      <c r="C3826" s="12" t="str">
        <f>IF('Anterior-TXT'!A3847&lt;&gt;"",VALUE(RIGHT(LEFT('Anterior-TXT'!A3847,75),23)),"")</f>
        <v/>
      </c>
      <c r="D3826" s="11" t="str">
        <f>IF('Anterior-TXT'!A3847&lt;&gt;"",RIGHT(LEFT('Anterior-TXT'!A3847,77),1),"")</f>
        <v/>
      </c>
      <c r="E3826" s="13" t="str">
        <f>IF('Anterior-TXT'!A3847&lt;&gt;"",IF(MOD(VALUE(LEFT(A3826,1)),2)=1,IF(D3826="D",C3826,-C3826),IF(D3826="C",C3826,-C3826)),"")</f>
        <v/>
      </c>
    </row>
    <row r="3827" spans="1:5" x14ac:dyDescent="0.2">
      <c r="A3827" s="11" t="str">
        <f>IF('Anterior-TXT'!A3848&lt;&gt;"",LEFT('Anterior-TXT'!A3848,15),"")</f>
        <v/>
      </c>
      <c r="B3827" s="11" t="str">
        <f>IF('Anterior-TXT'!A3848&lt;&gt;"",RIGHT(LEFT('Anterior-TXT'!A3848,51),34),"")</f>
        <v/>
      </c>
      <c r="C3827" s="12" t="str">
        <f>IF('Anterior-TXT'!A3848&lt;&gt;"",VALUE(RIGHT(LEFT('Anterior-TXT'!A3848,75),23)),"")</f>
        <v/>
      </c>
      <c r="D3827" s="11" t="str">
        <f>IF('Anterior-TXT'!A3848&lt;&gt;"",RIGHT(LEFT('Anterior-TXT'!A3848,77),1),"")</f>
        <v/>
      </c>
      <c r="E3827" s="13" t="str">
        <f>IF('Anterior-TXT'!A3848&lt;&gt;"",IF(MOD(VALUE(LEFT(A3827,1)),2)=1,IF(D3827="D",C3827,-C3827),IF(D3827="C",C3827,-C3827)),"")</f>
        <v/>
      </c>
    </row>
    <row r="3828" spans="1:5" x14ac:dyDescent="0.2">
      <c r="A3828" s="11" t="str">
        <f>IF('Anterior-TXT'!A3849&lt;&gt;"",LEFT('Anterior-TXT'!A3849,15),"")</f>
        <v/>
      </c>
      <c r="B3828" s="11" t="str">
        <f>IF('Anterior-TXT'!A3849&lt;&gt;"",RIGHT(LEFT('Anterior-TXT'!A3849,51),34),"")</f>
        <v/>
      </c>
      <c r="C3828" s="12" t="str">
        <f>IF('Anterior-TXT'!A3849&lt;&gt;"",VALUE(RIGHT(LEFT('Anterior-TXT'!A3849,75),23)),"")</f>
        <v/>
      </c>
      <c r="D3828" s="11" t="str">
        <f>IF('Anterior-TXT'!A3849&lt;&gt;"",RIGHT(LEFT('Anterior-TXT'!A3849,77),1),"")</f>
        <v/>
      </c>
      <c r="E3828" s="13" t="str">
        <f>IF('Anterior-TXT'!A3849&lt;&gt;"",IF(MOD(VALUE(LEFT(A3828,1)),2)=1,IF(D3828="D",C3828,-C3828),IF(D3828="C",C3828,-C3828)),"")</f>
        <v/>
      </c>
    </row>
    <row r="3829" spans="1:5" x14ac:dyDescent="0.2">
      <c r="A3829" s="11" t="str">
        <f>IF('Anterior-TXT'!A3850&lt;&gt;"",LEFT('Anterior-TXT'!A3850,15),"")</f>
        <v/>
      </c>
      <c r="B3829" s="11" t="str">
        <f>IF('Anterior-TXT'!A3850&lt;&gt;"",RIGHT(LEFT('Anterior-TXT'!A3850,51),34),"")</f>
        <v/>
      </c>
      <c r="C3829" s="12" t="str">
        <f>IF('Anterior-TXT'!A3850&lt;&gt;"",VALUE(RIGHT(LEFT('Anterior-TXT'!A3850,75),23)),"")</f>
        <v/>
      </c>
      <c r="D3829" s="11" t="str">
        <f>IF('Anterior-TXT'!A3850&lt;&gt;"",RIGHT(LEFT('Anterior-TXT'!A3850,77),1),"")</f>
        <v/>
      </c>
      <c r="E3829" s="13" t="str">
        <f>IF('Anterior-TXT'!A3850&lt;&gt;"",IF(MOD(VALUE(LEFT(A3829,1)),2)=1,IF(D3829="D",C3829,-C3829),IF(D3829="C",C3829,-C3829)),"")</f>
        <v/>
      </c>
    </row>
    <row r="3830" spans="1:5" x14ac:dyDescent="0.2">
      <c r="A3830" s="11" t="str">
        <f>IF('Anterior-TXT'!A3851&lt;&gt;"",LEFT('Anterior-TXT'!A3851,15),"")</f>
        <v/>
      </c>
      <c r="B3830" s="11" t="str">
        <f>IF('Anterior-TXT'!A3851&lt;&gt;"",RIGHT(LEFT('Anterior-TXT'!A3851,51),34),"")</f>
        <v/>
      </c>
      <c r="C3830" s="12" t="str">
        <f>IF('Anterior-TXT'!A3851&lt;&gt;"",VALUE(RIGHT(LEFT('Anterior-TXT'!A3851,75),23)),"")</f>
        <v/>
      </c>
      <c r="D3830" s="11" t="str">
        <f>IF('Anterior-TXT'!A3851&lt;&gt;"",RIGHT(LEFT('Anterior-TXT'!A3851,77),1),"")</f>
        <v/>
      </c>
      <c r="E3830" s="13" t="str">
        <f>IF('Anterior-TXT'!A3851&lt;&gt;"",IF(MOD(VALUE(LEFT(A3830,1)),2)=1,IF(D3830="D",C3830,-C3830),IF(D3830="C",C3830,-C3830)),"")</f>
        <v/>
      </c>
    </row>
    <row r="3831" spans="1:5" x14ac:dyDescent="0.2">
      <c r="A3831" s="11" t="str">
        <f>IF('Anterior-TXT'!A3852&lt;&gt;"",LEFT('Anterior-TXT'!A3852,15),"")</f>
        <v/>
      </c>
      <c r="B3831" s="11" t="str">
        <f>IF('Anterior-TXT'!A3852&lt;&gt;"",RIGHT(LEFT('Anterior-TXT'!A3852,51),34),"")</f>
        <v/>
      </c>
      <c r="C3831" s="12" t="str">
        <f>IF('Anterior-TXT'!A3852&lt;&gt;"",VALUE(RIGHT(LEFT('Anterior-TXT'!A3852,75),23)),"")</f>
        <v/>
      </c>
      <c r="D3831" s="11" t="str">
        <f>IF('Anterior-TXT'!A3852&lt;&gt;"",RIGHT(LEFT('Anterior-TXT'!A3852,77),1),"")</f>
        <v/>
      </c>
      <c r="E3831" s="13" t="str">
        <f>IF('Anterior-TXT'!A3852&lt;&gt;"",IF(MOD(VALUE(LEFT(A3831,1)),2)=1,IF(D3831="D",C3831,-C3831),IF(D3831="C",C3831,-C3831)),"")</f>
        <v/>
      </c>
    </row>
    <row r="3832" spans="1:5" x14ac:dyDescent="0.2">
      <c r="A3832" s="11" t="str">
        <f>IF('Anterior-TXT'!A3853&lt;&gt;"",LEFT('Anterior-TXT'!A3853,15),"")</f>
        <v/>
      </c>
      <c r="B3832" s="11" t="str">
        <f>IF('Anterior-TXT'!A3853&lt;&gt;"",RIGHT(LEFT('Anterior-TXT'!A3853,51),34),"")</f>
        <v/>
      </c>
      <c r="C3832" s="12" t="str">
        <f>IF('Anterior-TXT'!A3853&lt;&gt;"",VALUE(RIGHT(LEFT('Anterior-TXT'!A3853,75),23)),"")</f>
        <v/>
      </c>
      <c r="D3832" s="11" t="str">
        <f>IF('Anterior-TXT'!A3853&lt;&gt;"",RIGHT(LEFT('Anterior-TXT'!A3853,77),1),"")</f>
        <v/>
      </c>
      <c r="E3832" s="13" t="str">
        <f>IF('Anterior-TXT'!A3853&lt;&gt;"",IF(MOD(VALUE(LEFT(A3832,1)),2)=1,IF(D3832="D",C3832,-C3832),IF(D3832="C",C3832,-C3832)),"")</f>
        <v/>
      </c>
    </row>
    <row r="3833" spans="1:5" x14ac:dyDescent="0.2">
      <c r="A3833" s="11" t="str">
        <f>IF('Anterior-TXT'!A3854&lt;&gt;"",LEFT('Anterior-TXT'!A3854,15),"")</f>
        <v/>
      </c>
      <c r="B3833" s="11" t="str">
        <f>IF('Anterior-TXT'!A3854&lt;&gt;"",RIGHT(LEFT('Anterior-TXT'!A3854,51),34),"")</f>
        <v/>
      </c>
      <c r="C3833" s="12" t="str">
        <f>IF('Anterior-TXT'!A3854&lt;&gt;"",VALUE(RIGHT(LEFT('Anterior-TXT'!A3854,75),23)),"")</f>
        <v/>
      </c>
      <c r="D3833" s="11" t="str">
        <f>IF('Anterior-TXT'!A3854&lt;&gt;"",RIGHT(LEFT('Anterior-TXT'!A3854,77),1),"")</f>
        <v/>
      </c>
      <c r="E3833" s="13" t="str">
        <f>IF('Anterior-TXT'!A3854&lt;&gt;"",IF(MOD(VALUE(LEFT(A3833,1)),2)=1,IF(D3833="D",C3833,-C3833),IF(D3833="C",C3833,-C3833)),"")</f>
        <v/>
      </c>
    </row>
    <row r="3834" spans="1:5" x14ac:dyDescent="0.2">
      <c r="A3834" s="11" t="str">
        <f>IF('Anterior-TXT'!A3855&lt;&gt;"",LEFT('Anterior-TXT'!A3855,15),"")</f>
        <v/>
      </c>
      <c r="B3834" s="11" t="str">
        <f>IF('Anterior-TXT'!A3855&lt;&gt;"",RIGHT(LEFT('Anterior-TXT'!A3855,51),34),"")</f>
        <v/>
      </c>
      <c r="C3834" s="12" t="str">
        <f>IF('Anterior-TXT'!A3855&lt;&gt;"",VALUE(RIGHT(LEFT('Anterior-TXT'!A3855,75),23)),"")</f>
        <v/>
      </c>
      <c r="D3834" s="11" t="str">
        <f>IF('Anterior-TXT'!A3855&lt;&gt;"",RIGHT(LEFT('Anterior-TXT'!A3855,77),1),"")</f>
        <v/>
      </c>
      <c r="E3834" s="13" t="str">
        <f>IF('Anterior-TXT'!A3855&lt;&gt;"",IF(MOD(VALUE(LEFT(A3834,1)),2)=1,IF(D3834="D",C3834,-C3834),IF(D3834="C",C3834,-C3834)),"")</f>
        <v/>
      </c>
    </row>
    <row r="3835" spans="1:5" x14ac:dyDescent="0.2">
      <c r="A3835" s="11" t="str">
        <f>IF('Anterior-TXT'!A3856&lt;&gt;"",LEFT('Anterior-TXT'!A3856,15),"")</f>
        <v/>
      </c>
      <c r="B3835" s="11" t="str">
        <f>IF('Anterior-TXT'!A3856&lt;&gt;"",RIGHT(LEFT('Anterior-TXT'!A3856,51),34),"")</f>
        <v/>
      </c>
      <c r="C3835" s="12" t="str">
        <f>IF('Anterior-TXT'!A3856&lt;&gt;"",VALUE(RIGHT(LEFT('Anterior-TXT'!A3856,75),23)),"")</f>
        <v/>
      </c>
      <c r="D3835" s="11" t="str">
        <f>IF('Anterior-TXT'!A3856&lt;&gt;"",RIGHT(LEFT('Anterior-TXT'!A3856,77),1),"")</f>
        <v/>
      </c>
      <c r="E3835" s="13" t="str">
        <f>IF('Anterior-TXT'!A3856&lt;&gt;"",IF(MOD(VALUE(LEFT(A3835,1)),2)=1,IF(D3835="D",C3835,-C3835),IF(D3835="C",C3835,-C3835)),"")</f>
        <v/>
      </c>
    </row>
    <row r="3836" spans="1:5" x14ac:dyDescent="0.2">
      <c r="A3836" s="11" t="str">
        <f>IF('Anterior-TXT'!A3857&lt;&gt;"",LEFT('Anterior-TXT'!A3857,15),"")</f>
        <v/>
      </c>
      <c r="B3836" s="11" t="str">
        <f>IF('Anterior-TXT'!A3857&lt;&gt;"",RIGHT(LEFT('Anterior-TXT'!A3857,51),34),"")</f>
        <v/>
      </c>
      <c r="C3836" s="12" t="str">
        <f>IF('Anterior-TXT'!A3857&lt;&gt;"",VALUE(RIGHT(LEFT('Anterior-TXT'!A3857,75),23)),"")</f>
        <v/>
      </c>
      <c r="D3836" s="11" t="str">
        <f>IF('Anterior-TXT'!A3857&lt;&gt;"",RIGHT(LEFT('Anterior-TXT'!A3857,77),1),"")</f>
        <v/>
      </c>
      <c r="E3836" s="13" t="str">
        <f>IF('Anterior-TXT'!A3857&lt;&gt;"",IF(MOD(VALUE(LEFT(A3836,1)),2)=1,IF(D3836="D",C3836,-C3836),IF(D3836="C",C3836,-C3836)),"")</f>
        <v/>
      </c>
    </row>
    <row r="3837" spans="1:5" x14ac:dyDescent="0.2">
      <c r="A3837" s="11" t="str">
        <f>IF('Anterior-TXT'!A3858&lt;&gt;"",LEFT('Anterior-TXT'!A3858,15),"")</f>
        <v/>
      </c>
      <c r="B3837" s="11" t="str">
        <f>IF('Anterior-TXT'!A3858&lt;&gt;"",RIGHT(LEFT('Anterior-TXT'!A3858,51),34),"")</f>
        <v/>
      </c>
      <c r="C3837" s="12" t="str">
        <f>IF('Anterior-TXT'!A3858&lt;&gt;"",VALUE(RIGHT(LEFT('Anterior-TXT'!A3858,75),23)),"")</f>
        <v/>
      </c>
      <c r="D3837" s="11" t="str">
        <f>IF('Anterior-TXT'!A3858&lt;&gt;"",RIGHT(LEFT('Anterior-TXT'!A3858,77),1),"")</f>
        <v/>
      </c>
      <c r="E3837" s="13" t="str">
        <f>IF('Anterior-TXT'!A3858&lt;&gt;"",IF(MOD(VALUE(LEFT(A3837,1)),2)=1,IF(D3837="D",C3837,-C3837),IF(D3837="C",C3837,-C3837)),"")</f>
        <v/>
      </c>
    </row>
    <row r="3838" spans="1:5" x14ac:dyDescent="0.2">
      <c r="A3838" s="11" t="str">
        <f>IF('Anterior-TXT'!A3859&lt;&gt;"",LEFT('Anterior-TXT'!A3859,15),"")</f>
        <v/>
      </c>
      <c r="B3838" s="11" t="str">
        <f>IF('Anterior-TXT'!A3859&lt;&gt;"",RIGHT(LEFT('Anterior-TXT'!A3859,51),34),"")</f>
        <v/>
      </c>
      <c r="C3838" s="12" t="str">
        <f>IF('Anterior-TXT'!A3859&lt;&gt;"",VALUE(RIGHT(LEFT('Anterior-TXT'!A3859,75),23)),"")</f>
        <v/>
      </c>
      <c r="D3838" s="11" t="str">
        <f>IF('Anterior-TXT'!A3859&lt;&gt;"",RIGHT(LEFT('Anterior-TXT'!A3859,77),1),"")</f>
        <v/>
      </c>
      <c r="E3838" s="13" t="str">
        <f>IF('Anterior-TXT'!A3859&lt;&gt;"",IF(MOD(VALUE(LEFT(A3838,1)),2)=1,IF(D3838="D",C3838,-C3838),IF(D3838="C",C3838,-C3838)),"")</f>
        <v/>
      </c>
    </row>
    <row r="3839" spans="1:5" x14ac:dyDescent="0.2">
      <c r="A3839" s="11" t="str">
        <f>IF('Anterior-TXT'!A3860&lt;&gt;"",LEFT('Anterior-TXT'!A3860,15),"")</f>
        <v/>
      </c>
      <c r="B3839" s="11" t="str">
        <f>IF('Anterior-TXT'!A3860&lt;&gt;"",RIGHT(LEFT('Anterior-TXT'!A3860,51),34),"")</f>
        <v/>
      </c>
      <c r="C3839" s="12" t="str">
        <f>IF('Anterior-TXT'!A3860&lt;&gt;"",VALUE(RIGHT(LEFT('Anterior-TXT'!A3860,75),23)),"")</f>
        <v/>
      </c>
      <c r="D3839" s="11" t="str">
        <f>IF('Anterior-TXT'!A3860&lt;&gt;"",RIGHT(LEFT('Anterior-TXT'!A3860,77),1),"")</f>
        <v/>
      </c>
      <c r="E3839" s="13" t="str">
        <f>IF('Anterior-TXT'!A3860&lt;&gt;"",IF(MOD(VALUE(LEFT(A3839,1)),2)=1,IF(D3839="D",C3839,-C3839),IF(D3839="C",C3839,-C3839)),"")</f>
        <v/>
      </c>
    </row>
    <row r="3840" spans="1:5" x14ac:dyDescent="0.2">
      <c r="A3840" s="11" t="str">
        <f>IF('Anterior-TXT'!A3861&lt;&gt;"",LEFT('Anterior-TXT'!A3861,15),"")</f>
        <v/>
      </c>
      <c r="B3840" s="11" t="str">
        <f>IF('Anterior-TXT'!A3861&lt;&gt;"",RIGHT(LEFT('Anterior-TXT'!A3861,51),34),"")</f>
        <v/>
      </c>
      <c r="C3840" s="12" t="str">
        <f>IF('Anterior-TXT'!A3861&lt;&gt;"",VALUE(RIGHT(LEFT('Anterior-TXT'!A3861,75),23)),"")</f>
        <v/>
      </c>
      <c r="D3840" s="11" t="str">
        <f>IF('Anterior-TXT'!A3861&lt;&gt;"",RIGHT(LEFT('Anterior-TXT'!A3861,77),1),"")</f>
        <v/>
      </c>
      <c r="E3840" s="13" t="str">
        <f>IF('Anterior-TXT'!A3861&lt;&gt;"",IF(MOD(VALUE(LEFT(A3840,1)),2)=1,IF(D3840="D",C3840,-C3840),IF(D3840="C",C3840,-C3840)),"")</f>
        <v/>
      </c>
    </row>
    <row r="3841" spans="1:5" x14ac:dyDescent="0.2">
      <c r="A3841" s="11" t="str">
        <f>IF('Anterior-TXT'!A3862&lt;&gt;"",LEFT('Anterior-TXT'!A3862,15),"")</f>
        <v/>
      </c>
      <c r="B3841" s="11" t="str">
        <f>IF('Anterior-TXT'!A3862&lt;&gt;"",RIGHT(LEFT('Anterior-TXT'!A3862,51),34),"")</f>
        <v/>
      </c>
      <c r="C3841" s="12" t="str">
        <f>IF('Anterior-TXT'!A3862&lt;&gt;"",VALUE(RIGHT(LEFT('Anterior-TXT'!A3862,75),23)),"")</f>
        <v/>
      </c>
      <c r="D3841" s="11" t="str">
        <f>IF('Anterior-TXT'!A3862&lt;&gt;"",RIGHT(LEFT('Anterior-TXT'!A3862,77),1),"")</f>
        <v/>
      </c>
      <c r="E3841" s="13" t="str">
        <f>IF('Anterior-TXT'!A3862&lt;&gt;"",IF(MOD(VALUE(LEFT(A3841,1)),2)=1,IF(D3841="D",C3841,-C3841),IF(D3841="C",C3841,-C3841)),"")</f>
        <v/>
      </c>
    </row>
    <row r="3842" spans="1:5" x14ac:dyDescent="0.2">
      <c r="A3842" s="11" t="str">
        <f>IF('Anterior-TXT'!A3863&lt;&gt;"",LEFT('Anterior-TXT'!A3863,15),"")</f>
        <v/>
      </c>
      <c r="B3842" s="11" t="str">
        <f>IF('Anterior-TXT'!A3863&lt;&gt;"",RIGHT(LEFT('Anterior-TXT'!A3863,51),34),"")</f>
        <v/>
      </c>
      <c r="C3842" s="12" t="str">
        <f>IF('Anterior-TXT'!A3863&lt;&gt;"",VALUE(RIGHT(LEFT('Anterior-TXT'!A3863,75),23)),"")</f>
        <v/>
      </c>
      <c r="D3842" s="11" t="str">
        <f>IF('Anterior-TXT'!A3863&lt;&gt;"",RIGHT(LEFT('Anterior-TXT'!A3863,77),1),"")</f>
        <v/>
      </c>
      <c r="E3842" s="13" t="str">
        <f>IF('Anterior-TXT'!A3863&lt;&gt;"",IF(MOD(VALUE(LEFT(A3842,1)),2)=1,IF(D3842="D",C3842,-C3842),IF(D3842="C",C3842,-C3842)),"")</f>
        <v/>
      </c>
    </row>
    <row r="3843" spans="1:5" x14ac:dyDescent="0.2">
      <c r="A3843" s="11" t="str">
        <f>IF('Anterior-TXT'!A3864&lt;&gt;"",LEFT('Anterior-TXT'!A3864,15),"")</f>
        <v/>
      </c>
      <c r="B3843" s="11" t="str">
        <f>IF('Anterior-TXT'!A3864&lt;&gt;"",RIGHT(LEFT('Anterior-TXT'!A3864,51),34),"")</f>
        <v/>
      </c>
      <c r="C3843" s="12" t="str">
        <f>IF('Anterior-TXT'!A3864&lt;&gt;"",VALUE(RIGHT(LEFT('Anterior-TXT'!A3864,75),23)),"")</f>
        <v/>
      </c>
      <c r="D3843" s="11" t="str">
        <f>IF('Anterior-TXT'!A3864&lt;&gt;"",RIGHT(LEFT('Anterior-TXT'!A3864,77),1),"")</f>
        <v/>
      </c>
      <c r="E3843" s="13" t="str">
        <f>IF('Anterior-TXT'!A3864&lt;&gt;"",IF(MOD(VALUE(LEFT(A3843,1)),2)=1,IF(D3843="D",C3843,-C3843),IF(D3843="C",C3843,-C3843)),"")</f>
        <v/>
      </c>
    </row>
    <row r="3844" spans="1:5" x14ac:dyDescent="0.2">
      <c r="A3844" s="11" t="str">
        <f>IF('Anterior-TXT'!A3865&lt;&gt;"",LEFT('Anterior-TXT'!A3865,15),"")</f>
        <v/>
      </c>
      <c r="B3844" s="11" t="str">
        <f>IF('Anterior-TXT'!A3865&lt;&gt;"",RIGHT(LEFT('Anterior-TXT'!A3865,51),34),"")</f>
        <v/>
      </c>
      <c r="C3844" s="12" t="str">
        <f>IF('Anterior-TXT'!A3865&lt;&gt;"",VALUE(RIGHT(LEFT('Anterior-TXT'!A3865,75),23)),"")</f>
        <v/>
      </c>
      <c r="D3844" s="11" t="str">
        <f>IF('Anterior-TXT'!A3865&lt;&gt;"",RIGHT(LEFT('Anterior-TXT'!A3865,77),1),"")</f>
        <v/>
      </c>
      <c r="E3844" s="13" t="str">
        <f>IF('Anterior-TXT'!A3865&lt;&gt;"",IF(MOD(VALUE(LEFT(A3844,1)),2)=1,IF(D3844="D",C3844,-C3844),IF(D3844="C",C3844,-C3844)),"")</f>
        <v/>
      </c>
    </row>
    <row r="3845" spans="1:5" x14ac:dyDescent="0.2">
      <c r="A3845" s="11" t="str">
        <f>IF('Anterior-TXT'!A3866&lt;&gt;"",LEFT('Anterior-TXT'!A3866,15),"")</f>
        <v/>
      </c>
      <c r="B3845" s="11" t="str">
        <f>IF('Anterior-TXT'!A3866&lt;&gt;"",RIGHT(LEFT('Anterior-TXT'!A3866,51),34),"")</f>
        <v/>
      </c>
      <c r="C3845" s="12" t="str">
        <f>IF('Anterior-TXT'!A3866&lt;&gt;"",VALUE(RIGHT(LEFT('Anterior-TXT'!A3866,75),23)),"")</f>
        <v/>
      </c>
      <c r="D3845" s="11" t="str">
        <f>IF('Anterior-TXT'!A3866&lt;&gt;"",RIGHT(LEFT('Anterior-TXT'!A3866,77),1),"")</f>
        <v/>
      </c>
      <c r="E3845" s="13" t="str">
        <f>IF('Anterior-TXT'!A3866&lt;&gt;"",IF(MOD(VALUE(LEFT(A3845,1)),2)=1,IF(D3845="D",C3845,-C3845),IF(D3845="C",C3845,-C3845)),"")</f>
        <v/>
      </c>
    </row>
    <row r="3846" spans="1:5" x14ac:dyDescent="0.2">
      <c r="A3846" s="11" t="str">
        <f>IF('Anterior-TXT'!A3867&lt;&gt;"",LEFT('Anterior-TXT'!A3867,15),"")</f>
        <v/>
      </c>
      <c r="B3846" s="11" t="str">
        <f>IF('Anterior-TXT'!A3867&lt;&gt;"",RIGHT(LEFT('Anterior-TXT'!A3867,51),34),"")</f>
        <v/>
      </c>
      <c r="C3846" s="12" t="str">
        <f>IF('Anterior-TXT'!A3867&lt;&gt;"",VALUE(RIGHT(LEFT('Anterior-TXT'!A3867,75),23)),"")</f>
        <v/>
      </c>
      <c r="D3846" s="11" t="str">
        <f>IF('Anterior-TXT'!A3867&lt;&gt;"",RIGHT(LEFT('Anterior-TXT'!A3867,77),1),"")</f>
        <v/>
      </c>
      <c r="E3846" s="13" t="str">
        <f>IF('Anterior-TXT'!A3867&lt;&gt;"",IF(MOD(VALUE(LEFT(A3846,1)),2)=1,IF(D3846="D",C3846,-C3846),IF(D3846="C",C3846,-C3846)),"")</f>
        <v/>
      </c>
    </row>
    <row r="3847" spans="1:5" x14ac:dyDescent="0.2">
      <c r="A3847" s="11" t="str">
        <f>IF('Anterior-TXT'!A3868&lt;&gt;"",LEFT('Anterior-TXT'!A3868,15),"")</f>
        <v/>
      </c>
      <c r="B3847" s="11" t="str">
        <f>IF('Anterior-TXT'!A3868&lt;&gt;"",RIGHT(LEFT('Anterior-TXT'!A3868,51),34),"")</f>
        <v/>
      </c>
      <c r="C3847" s="12" t="str">
        <f>IF('Anterior-TXT'!A3868&lt;&gt;"",VALUE(RIGHT(LEFT('Anterior-TXT'!A3868,75),23)),"")</f>
        <v/>
      </c>
      <c r="D3847" s="11" t="str">
        <f>IF('Anterior-TXT'!A3868&lt;&gt;"",RIGHT(LEFT('Anterior-TXT'!A3868,77),1),"")</f>
        <v/>
      </c>
      <c r="E3847" s="13" t="str">
        <f>IF('Anterior-TXT'!A3868&lt;&gt;"",IF(MOD(VALUE(LEFT(A3847,1)),2)=1,IF(D3847="D",C3847,-C3847),IF(D3847="C",C3847,-C3847)),"")</f>
        <v/>
      </c>
    </row>
    <row r="3848" spans="1:5" x14ac:dyDescent="0.2">
      <c r="A3848" s="11" t="str">
        <f>IF('Anterior-TXT'!A3869&lt;&gt;"",LEFT('Anterior-TXT'!A3869,15),"")</f>
        <v/>
      </c>
      <c r="B3848" s="11" t="str">
        <f>IF('Anterior-TXT'!A3869&lt;&gt;"",RIGHT(LEFT('Anterior-TXT'!A3869,51),34),"")</f>
        <v/>
      </c>
      <c r="C3848" s="12" t="str">
        <f>IF('Anterior-TXT'!A3869&lt;&gt;"",VALUE(RIGHT(LEFT('Anterior-TXT'!A3869,75),23)),"")</f>
        <v/>
      </c>
      <c r="D3848" s="11" t="str">
        <f>IF('Anterior-TXT'!A3869&lt;&gt;"",RIGHT(LEFT('Anterior-TXT'!A3869,77),1),"")</f>
        <v/>
      </c>
      <c r="E3848" s="13" t="str">
        <f>IF('Anterior-TXT'!A3869&lt;&gt;"",IF(MOD(VALUE(LEFT(A3848,1)),2)=1,IF(D3848="D",C3848,-C3848),IF(D3848="C",C3848,-C3848)),"")</f>
        <v/>
      </c>
    </row>
    <row r="3849" spans="1:5" x14ac:dyDescent="0.2">
      <c r="A3849" s="11" t="str">
        <f>IF('Anterior-TXT'!A3870&lt;&gt;"",LEFT('Anterior-TXT'!A3870,15),"")</f>
        <v/>
      </c>
      <c r="B3849" s="11" t="str">
        <f>IF('Anterior-TXT'!A3870&lt;&gt;"",RIGHT(LEFT('Anterior-TXT'!A3870,51),34),"")</f>
        <v/>
      </c>
      <c r="C3849" s="12" t="str">
        <f>IF('Anterior-TXT'!A3870&lt;&gt;"",VALUE(RIGHT(LEFT('Anterior-TXT'!A3870,75),23)),"")</f>
        <v/>
      </c>
      <c r="D3849" s="11" t="str">
        <f>IF('Anterior-TXT'!A3870&lt;&gt;"",RIGHT(LEFT('Anterior-TXT'!A3870,77),1),"")</f>
        <v/>
      </c>
      <c r="E3849" s="13" t="str">
        <f>IF('Anterior-TXT'!A3870&lt;&gt;"",IF(MOD(VALUE(LEFT(A3849,1)),2)=1,IF(D3849="D",C3849,-C3849),IF(D3849="C",C3849,-C3849)),"")</f>
        <v/>
      </c>
    </row>
    <row r="3850" spans="1:5" x14ac:dyDescent="0.2">
      <c r="A3850" s="11" t="str">
        <f>IF('Anterior-TXT'!A3871&lt;&gt;"",LEFT('Anterior-TXT'!A3871,15),"")</f>
        <v/>
      </c>
      <c r="B3850" s="11" t="str">
        <f>IF('Anterior-TXT'!A3871&lt;&gt;"",RIGHT(LEFT('Anterior-TXT'!A3871,51),34),"")</f>
        <v/>
      </c>
      <c r="C3850" s="12" t="str">
        <f>IF('Anterior-TXT'!A3871&lt;&gt;"",VALUE(RIGHT(LEFT('Anterior-TXT'!A3871,75),23)),"")</f>
        <v/>
      </c>
      <c r="D3850" s="11" t="str">
        <f>IF('Anterior-TXT'!A3871&lt;&gt;"",RIGHT(LEFT('Anterior-TXT'!A3871,77),1),"")</f>
        <v/>
      </c>
      <c r="E3850" s="13" t="str">
        <f>IF('Anterior-TXT'!A3871&lt;&gt;"",IF(MOD(VALUE(LEFT(A3850,1)),2)=1,IF(D3850="D",C3850,-C3850),IF(D3850="C",C3850,-C3850)),"")</f>
        <v/>
      </c>
    </row>
    <row r="3851" spans="1:5" x14ac:dyDescent="0.2">
      <c r="A3851" s="11" t="str">
        <f>IF('Anterior-TXT'!A3872&lt;&gt;"",LEFT('Anterior-TXT'!A3872,15),"")</f>
        <v/>
      </c>
      <c r="B3851" s="11" t="str">
        <f>IF('Anterior-TXT'!A3872&lt;&gt;"",RIGHT(LEFT('Anterior-TXT'!A3872,51),34),"")</f>
        <v/>
      </c>
      <c r="C3851" s="12" t="str">
        <f>IF('Anterior-TXT'!A3872&lt;&gt;"",VALUE(RIGHT(LEFT('Anterior-TXT'!A3872,75),23)),"")</f>
        <v/>
      </c>
      <c r="D3851" s="11" t="str">
        <f>IF('Anterior-TXT'!A3872&lt;&gt;"",RIGHT(LEFT('Anterior-TXT'!A3872,77),1),"")</f>
        <v/>
      </c>
      <c r="E3851" s="13" t="str">
        <f>IF('Anterior-TXT'!A3872&lt;&gt;"",IF(MOD(VALUE(LEFT(A3851,1)),2)=1,IF(D3851="D",C3851,-C3851),IF(D3851="C",C3851,-C3851)),"")</f>
        <v/>
      </c>
    </row>
    <row r="3852" spans="1:5" x14ac:dyDescent="0.2">
      <c r="A3852" s="11" t="str">
        <f>IF('Anterior-TXT'!A3873&lt;&gt;"",LEFT('Anterior-TXT'!A3873,15),"")</f>
        <v/>
      </c>
      <c r="B3852" s="11" t="str">
        <f>IF('Anterior-TXT'!A3873&lt;&gt;"",RIGHT(LEFT('Anterior-TXT'!A3873,51),34),"")</f>
        <v/>
      </c>
      <c r="C3852" s="12" t="str">
        <f>IF('Anterior-TXT'!A3873&lt;&gt;"",VALUE(RIGHT(LEFT('Anterior-TXT'!A3873,75),23)),"")</f>
        <v/>
      </c>
      <c r="D3852" s="11" t="str">
        <f>IF('Anterior-TXT'!A3873&lt;&gt;"",RIGHT(LEFT('Anterior-TXT'!A3873,77),1),"")</f>
        <v/>
      </c>
      <c r="E3852" s="13" t="str">
        <f>IF('Anterior-TXT'!A3873&lt;&gt;"",IF(MOD(VALUE(LEFT(A3852,1)),2)=1,IF(D3852="D",C3852,-C3852),IF(D3852="C",C3852,-C3852)),"")</f>
        <v/>
      </c>
    </row>
    <row r="3853" spans="1:5" x14ac:dyDescent="0.2">
      <c r="A3853" s="11" t="str">
        <f>IF('Anterior-TXT'!A3874&lt;&gt;"",LEFT('Anterior-TXT'!A3874,15),"")</f>
        <v/>
      </c>
      <c r="B3853" s="11" t="str">
        <f>IF('Anterior-TXT'!A3874&lt;&gt;"",RIGHT(LEFT('Anterior-TXT'!A3874,51),34),"")</f>
        <v/>
      </c>
      <c r="C3853" s="12" t="str">
        <f>IF('Anterior-TXT'!A3874&lt;&gt;"",VALUE(RIGHT(LEFT('Anterior-TXT'!A3874,75),23)),"")</f>
        <v/>
      </c>
      <c r="D3853" s="11" t="str">
        <f>IF('Anterior-TXT'!A3874&lt;&gt;"",RIGHT(LEFT('Anterior-TXT'!A3874,77),1),"")</f>
        <v/>
      </c>
      <c r="E3853" s="13" t="str">
        <f>IF('Anterior-TXT'!A3874&lt;&gt;"",IF(MOD(VALUE(LEFT(A3853,1)),2)=1,IF(D3853="D",C3853,-C3853),IF(D3853="C",C3853,-C3853)),"")</f>
        <v/>
      </c>
    </row>
    <row r="3854" spans="1:5" x14ac:dyDescent="0.2">
      <c r="A3854" s="11" t="str">
        <f>IF('Anterior-TXT'!A3875&lt;&gt;"",LEFT('Anterior-TXT'!A3875,15),"")</f>
        <v/>
      </c>
      <c r="B3854" s="11" t="str">
        <f>IF('Anterior-TXT'!A3875&lt;&gt;"",RIGHT(LEFT('Anterior-TXT'!A3875,51),34),"")</f>
        <v/>
      </c>
      <c r="C3854" s="12" t="str">
        <f>IF('Anterior-TXT'!A3875&lt;&gt;"",VALUE(RIGHT(LEFT('Anterior-TXT'!A3875,75),23)),"")</f>
        <v/>
      </c>
      <c r="D3854" s="11" t="str">
        <f>IF('Anterior-TXT'!A3875&lt;&gt;"",RIGHT(LEFT('Anterior-TXT'!A3875,77),1),"")</f>
        <v/>
      </c>
      <c r="E3854" s="13" t="str">
        <f>IF('Anterior-TXT'!A3875&lt;&gt;"",IF(MOD(VALUE(LEFT(A3854,1)),2)=1,IF(D3854="D",C3854,-C3854),IF(D3854="C",C3854,-C3854)),"")</f>
        <v/>
      </c>
    </row>
    <row r="3855" spans="1:5" x14ac:dyDescent="0.2">
      <c r="A3855" s="11" t="str">
        <f>IF('Anterior-TXT'!A3876&lt;&gt;"",LEFT('Anterior-TXT'!A3876,15),"")</f>
        <v/>
      </c>
      <c r="B3855" s="11" t="str">
        <f>IF('Anterior-TXT'!A3876&lt;&gt;"",RIGHT(LEFT('Anterior-TXT'!A3876,51),34),"")</f>
        <v/>
      </c>
      <c r="C3855" s="12" t="str">
        <f>IF('Anterior-TXT'!A3876&lt;&gt;"",VALUE(RIGHT(LEFT('Anterior-TXT'!A3876,75),23)),"")</f>
        <v/>
      </c>
      <c r="D3855" s="11" t="str">
        <f>IF('Anterior-TXT'!A3876&lt;&gt;"",RIGHT(LEFT('Anterior-TXT'!A3876,77),1),"")</f>
        <v/>
      </c>
      <c r="E3855" s="13" t="str">
        <f>IF('Anterior-TXT'!A3876&lt;&gt;"",IF(MOD(VALUE(LEFT(A3855,1)),2)=1,IF(D3855="D",C3855,-C3855),IF(D3855="C",C3855,-C3855)),"")</f>
        <v/>
      </c>
    </row>
    <row r="3856" spans="1:5" x14ac:dyDescent="0.2">
      <c r="A3856" s="11" t="str">
        <f>IF('Anterior-TXT'!A3877&lt;&gt;"",LEFT('Anterior-TXT'!A3877,15),"")</f>
        <v/>
      </c>
      <c r="B3856" s="11" t="str">
        <f>IF('Anterior-TXT'!A3877&lt;&gt;"",RIGHT(LEFT('Anterior-TXT'!A3877,51),34),"")</f>
        <v/>
      </c>
      <c r="C3856" s="12" t="str">
        <f>IF('Anterior-TXT'!A3877&lt;&gt;"",VALUE(RIGHT(LEFT('Anterior-TXT'!A3877,75),23)),"")</f>
        <v/>
      </c>
      <c r="D3856" s="11" t="str">
        <f>IF('Anterior-TXT'!A3877&lt;&gt;"",RIGHT(LEFT('Anterior-TXT'!A3877,77),1),"")</f>
        <v/>
      </c>
      <c r="E3856" s="13" t="str">
        <f>IF('Anterior-TXT'!A3877&lt;&gt;"",IF(MOD(VALUE(LEFT(A3856,1)),2)=1,IF(D3856="D",C3856,-C3856),IF(D3856="C",C3856,-C3856)),"")</f>
        <v/>
      </c>
    </row>
    <row r="3857" spans="1:5" x14ac:dyDescent="0.2">
      <c r="A3857" s="11" t="str">
        <f>IF('Anterior-TXT'!A3878&lt;&gt;"",LEFT('Anterior-TXT'!A3878,15),"")</f>
        <v/>
      </c>
      <c r="B3857" s="11" t="str">
        <f>IF('Anterior-TXT'!A3878&lt;&gt;"",RIGHT(LEFT('Anterior-TXT'!A3878,51),34),"")</f>
        <v/>
      </c>
      <c r="C3857" s="12" t="str">
        <f>IF('Anterior-TXT'!A3878&lt;&gt;"",VALUE(RIGHT(LEFT('Anterior-TXT'!A3878,75),23)),"")</f>
        <v/>
      </c>
      <c r="D3857" s="11" t="str">
        <f>IF('Anterior-TXT'!A3878&lt;&gt;"",RIGHT(LEFT('Anterior-TXT'!A3878,77),1),"")</f>
        <v/>
      </c>
      <c r="E3857" s="13" t="str">
        <f>IF('Anterior-TXT'!A3878&lt;&gt;"",IF(MOD(VALUE(LEFT(A3857,1)),2)=1,IF(D3857="D",C3857,-C3857),IF(D3857="C",C3857,-C3857)),"")</f>
        <v/>
      </c>
    </row>
    <row r="3858" spans="1:5" x14ac:dyDescent="0.2">
      <c r="A3858" s="11" t="str">
        <f>IF('Anterior-TXT'!A3879&lt;&gt;"",LEFT('Anterior-TXT'!A3879,15),"")</f>
        <v/>
      </c>
      <c r="B3858" s="11" t="str">
        <f>IF('Anterior-TXT'!A3879&lt;&gt;"",RIGHT(LEFT('Anterior-TXT'!A3879,51),34),"")</f>
        <v/>
      </c>
      <c r="C3858" s="12" t="str">
        <f>IF('Anterior-TXT'!A3879&lt;&gt;"",VALUE(RIGHT(LEFT('Anterior-TXT'!A3879,75),23)),"")</f>
        <v/>
      </c>
      <c r="D3858" s="11" t="str">
        <f>IF('Anterior-TXT'!A3879&lt;&gt;"",RIGHT(LEFT('Anterior-TXT'!A3879,77),1),"")</f>
        <v/>
      </c>
      <c r="E3858" s="13" t="str">
        <f>IF('Anterior-TXT'!A3879&lt;&gt;"",IF(MOD(VALUE(LEFT(A3858,1)),2)=1,IF(D3858="D",C3858,-C3858),IF(D3858="C",C3858,-C3858)),"")</f>
        <v/>
      </c>
    </row>
    <row r="3859" spans="1:5" x14ac:dyDescent="0.2">
      <c r="A3859" s="11" t="str">
        <f>IF('Anterior-TXT'!A3880&lt;&gt;"",LEFT('Anterior-TXT'!A3880,15),"")</f>
        <v/>
      </c>
      <c r="B3859" s="11" t="str">
        <f>IF('Anterior-TXT'!A3880&lt;&gt;"",RIGHT(LEFT('Anterior-TXT'!A3880,51),34),"")</f>
        <v/>
      </c>
      <c r="C3859" s="12" t="str">
        <f>IF('Anterior-TXT'!A3880&lt;&gt;"",VALUE(RIGHT(LEFT('Anterior-TXT'!A3880,75),23)),"")</f>
        <v/>
      </c>
      <c r="D3859" s="11" t="str">
        <f>IF('Anterior-TXT'!A3880&lt;&gt;"",RIGHT(LEFT('Anterior-TXT'!A3880,77),1),"")</f>
        <v/>
      </c>
      <c r="E3859" s="13" t="str">
        <f>IF('Anterior-TXT'!A3880&lt;&gt;"",IF(MOD(VALUE(LEFT(A3859,1)),2)=1,IF(D3859="D",C3859,-C3859),IF(D3859="C",C3859,-C3859)),"")</f>
        <v/>
      </c>
    </row>
    <row r="3860" spans="1:5" x14ac:dyDescent="0.2">
      <c r="A3860" s="11" t="str">
        <f>IF('Anterior-TXT'!A3881&lt;&gt;"",LEFT('Anterior-TXT'!A3881,15),"")</f>
        <v/>
      </c>
      <c r="B3860" s="11" t="str">
        <f>IF('Anterior-TXT'!A3881&lt;&gt;"",RIGHT(LEFT('Anterior-TXT'!A3881,51),34),"")</f>
        <v/>
      </c>
      <c r="C3860" s="12" t="str">
        <f>IF('Anterior-TXT'!A3881&lt;&gt;"",VALUE(RIGHT(LEFT('Anterior-TXT'!A3881,75),23)),"")</f>
        <v/>
      </c>
      <c r="D3860" s="11" t="str">
        <f>IF('Anterior-TXT'!A3881&lt;&gt;"",RIGHT(LEFT('Anterior-TXT'!A3881,77),1),"")</f>
        <v/>
      </c>
      <c r="E3860" s="13" t="str">
        <f>IF('Anterior-TXT'!A3881&lt;&gt;"",IF(MOD(VALUE(LEFT(A3860,1)),2)=1,IF(D3860="D",C3860,-C3860),IF(D3860="C",C3860,-C3860)),"")</f>
        <v/>
      </c>
    </row>
    <row r="3861" spans="1:5" x14ac:dyDescent="0.2">
      <c r="A3861" s="11" t="str">
        <f>IF('Anterior-TXT'!A3882&lt;&gt;"",LEFT('Anterior-TXT'!A3882,15),"")</f>
        <v/>
      </c>
      <c r="B3861" s="11" t="str">
        <f>IF('Anterior-TXT'!A3882&lt;&gt;"",RIGHT(LEFT('Anterior-TXT'!A3882,51),34),"")</f>
        <v/>
      </c>
      <c r="C3861" s="12" t="str">
        <f>IF('Anterior-TXT'!A3882&lt;&gt;"",VALUE(RIGHT(LEFT('Anterior-TXT'!A3882,75),23)),"")</f>
        <v/>
      </c>
      <c r="D3861" s="11" t="str">
        <f>IF('Anterior-TXT'!A3882&lt;&gt;"",RIGHT(LEFT('Anterior-TXT'!A3882,77),1),"")</f>
        <v/>
      </c>
      <c r="E3861" s="13" t="str">
        <f>IF('Anterior-TXT'!A3882&lt;&gt;"",IF(MOD(VALUE(LEFT(A3861,1)),2)=1,IF(D3861="D",C3861,-C3861),IF(D3861="C",C3861,-C3861)),"")</f>
        <v/>
      </c>
    </row>
    <row r="3862" spans="1:5" x14ac:dyDescent="0.2">
      <c r="A3862" s="11" t="str">
        <f>IF('Anterior-TXT'!A3883&lt;&gt;"",LEFT('Anterior-TXT'!A3883,15),"")</f>
        <v/>
      </c>
      <c r="B3862" s="11" t="str">
        <f>IF('Anterior-TXT'!A3883&lt;&gt;"",RIGHT(LEFT('Anterior-TXT'!A3883,51),34),"")</f>
        <v/>
      </c>
      <c r="C3862" s="12" t="str">
        <f>IF('Anterior-TXT'!A3883&lt;&gt;"",VALUE(RIGHT(LEFT('Anterior-TXT'!A3883,75),23)),"")</f>
        <v/>
      </c>
      <c r="D3862" s="11" t="str">
        <f>IF('Anterior-TXT'!A3883&lt;&gt;"",RIGHT(LEFT('Anterior-TXT'!A3883,77),1),"")</f>
        <v/>
      </c>
      <c r="E3862" s="13" t="str">
        <f>IF('Anterior-TXT'!A3883&lt;&gt;"",IF(MOD(VALUE(LEFT(A3862,1)),2)=1,IF(D3862="D",C3862,-C3862),IF(D3862="C",C3862,-C3862)),"")</f>
        <v/>
      </c>
    </row>
    <row r="3863" spans="1:5" x14ac:dyDescent="0.2">
      <c r="A3863" s="11" t="str">
        <f>IF('Anterior-TXT'!A3884&lt;&gt;"",LEFT('Anterior-TXT'!A3884,15),"")</f>
        <v/>
      </c>
      <c r="B3863" s="11" t="str">
        <f>IF('Anterior-TXT'!A3884&lt;&gt;"",RIGHT(LEFT('Anterior-TXT'!A3884,51),34),"")</f>
        <v/>
      </c>
      <c r="C3863" s="12" t="str">
        <f>IF('Anterior-TXT'!A3884&lt;&gt;"",VALUE(RIGHT(LEFT('Anterior-TXT'!A3884,75),23)),"")</f>
        <v/>
      </c>
      <c r="D3863" s="11" t="str">
        <f>IF('Anterior-TXT'!A3884&lt;&gt;"",RIGHT(LEFT('Anterior-TXT'!A3884,77),1),"")</f>
        <v/>
      </c>
      <c r="E3863" s="13" t="str">
        <f>IF('Anterior-TXT'!A3884&lt;&gt;"",IF(MOD(VALUE(LEFT(A3863,1)),2)=1,IF(D3863="D",C3863,-C3863),IF(D3863="C",C3863,-C3863)),"")</f>
        <v/>
      </c>
    </row>
    <row r="3864" spans="1:5" x14ac:dyDescent="0.2">
      <c r="A3864" s="11" t="str">
        <f>IF('Anterior-TXT'!A3885&lt;&gt;"",LEFT('Anterior-TXT'!A3885,15),"")</f>
        <v/>
      </c>
      <c r="B3864" s="11" t="str">
        <f>IF('Anterior-TXT'!A3885&lt;&gt;"",RIGHT(LEFT('Anterior-TXT'!A3885,51),34),"")</f>
        <v/>
      </c>
      <c r="C3864" s="12" t="str">
        <f>IF('Anterior-TXT'!A3885&lt;&gt;"",VALUE(RIGHT(LEFT('Anterior-TXT'!A3885,75),23)),"")</f>
        <v/>
      </c>
      <c r="D3864" s="11" t="str">
        <f>IF('Anterior-TXT'!A3885&lt;&gt;"",RIGHT(LEFT('Anterior-TXT'!A3885,77),1),"")</f>
        <v/>
      </c>
      <c r="E3864" s="13" t="str">
        <f>IF('Anterior-TXT'!A3885&lt;&gt;"",IF(MOD(VALUE(LEFT(A3864,1)),2)=1,IF(D3864="D",C3864,-C3864),IF(D3864="C",C3864,-C3864)),"")</f>
        <v/>
      </c>
    </row>
    <row r="3865" spans="1:5" x14ac:dyDescent="0.2">
      <c r="A3865" s="11" t="str">
        <f>IF('Anterior-TXT'!A3886&lt;&gt;"",LEFT('Anterior-TXT'!A3886,15),"")</f>
        <v/>
      </c>
      <c r="B3865" s="11" t="str">
        <f>IF('Anterior-TXT'!A3886&lt;&gt;"",RIGHT(LEFT('Anterior-TXT'!A3886,51),34),"")</f>
        <v/>
      </c>
      <c r="C3865" s="12" t="str">
        <f>IF('Anterior-TXT'!A3886&lt;&gt;"",VALUE(RIGHT(LEFT('Anterior-TXT'!A3886,75),23)),"")</f>
        <v/>
      </c>
      <c r="D3865" s="11" t="str">
        <f>IF('Anterior-TXT'!A3886&lt;&gt;"",RIGHT(LEFT('Anterior-TXT'!A3886,77),1),"")</f>
        <v/>
      </c>
      <c r="E3865" s="13" t="str">
        <f>IF('Anterior-TXT'!A3886&lt;&gt;"",IF(MOD(VALUE(LEFT(A3865,1)),2)=1,IF(D3865="D",C3865,-C3865),IF(D3865="C",C3865,-C3865)),"")</f>
        <v/>
      </c>
    </row>
    <row r="3866" spans="1:5" x14ac:dyDescent="0.2">
      <c r="A3866" s="11" t="str">
        <f>IF('Anterior-TXT'!A3887&lt;&gt;"",LEFT('Anterior-TXT'!A3887,15),"")</f>
        <v/>
      </c>
      <c r="B3866" s="11" t="str">
        <f>IF('Anterior-TXT'!A3887&lt;&gt;"",RIGHT(LEFT('Anterior-TXT'!A3887,51),34),"")</f>
        <v/>
      </c>
      <c r="C3866" s="12" t="str">
        <f>IF('Anterior-TXT'!A3887&lt;&gt;"",VALUE(RIGHT(LEFT('Anterior-TXT'!A3887,75),23)),"")</f>
        <v/>
      </c>
      <c r="D3866" s="11" t="str">
        <f>IF('Anterior-TXT'!A3887&lt;&gt;"",RIGHT(LEFT('Anterior-TXT'!A3887,77),1),"")</f>
        <v/>
      </c>
      <c r="E3866" s="13" t="str">
        <f>IF('Anterior-TXT'!A3887&lt;&gt;"",IF(MOD(VALUE(LEFT(A3866,1)),2)=1,IF(D3866="D",C3866,-C3866),IF(D3866="C",C3866,-C3866)),"")</f>
        <v/>
      </c>
    </row>
    <row r="3867" spans="1:5" x14ac:dyDescent="0.2">
      <c r="A3867" s="11" t="str">
        <f>IF('Anterior-TXT'!A3888&lt;&gt;"",LEFT('Anterior-TXT'!A3888,15),"")</f>
        <v/>
      </c>
      <c r="B3867" s="11" t="str">
        <f>IF('Anterior-TXT'!A3888&lt;&gt;"",RIGHT(LEFT('Anterior-TXT'!A3888,51),34),"")</f>
        <v/>
      </c>
      <c r="C3867" s="12" t="str">
        <f>IF('Anterior-TXT'!A3888&lt;&gt;"",VALUE(RIGHT(LEFT('Anterior-TXT'!A3888,75),23)),"")</f>
        <v/>
      </c>
      <c r="D3867" s="11" t="str">
        <f>IF('Anterior-TXT'!A3888&lt;&gt;"",RIGHT(LEFT('Anterior-TXT'!A3888,77),1),"")</f>
        <v/>
      </c>
      <c r="E3867" s="13" t="str">
        <f>IF('Anterior-TXT'!A3888&lt;&gt;"",IF(MOD(VALUE(LEFT(A3867,1)),2)=1,IF(D3867="D",C3867,-C3867),IF(D3867="C",C3867,-C3867)),"")</f>
        <v/>
      </c>
    </row>
    <row r="3868" spans="1:5" x14ac:dyDescent="0.2">
      <c r="A3868" s="11" t="str">
        <f>IF('Anterior-TXT'!A3889&lt;&gt;"",LEFT('Anterior-TXT'!A3889,15),"")</f>
        <v/>
      </c>
      <c r="B3868" s="11" t="str">
        <f>IF('Anterior-TXT'!A3889&lt;&gt;"",RIGHT(LEFT('Anterior-TXT'!A3889,51),34),"")</f>
        <v/>
      </c>
      <c r="C3868" s="12" t="str">
        <f>IF('Anterior-TXT'!A3889&lt;&gt;"",VALUE(RIGHT(LEFT('Anterior-TXT'!A3889,75),23)),"")</f>
        <v/>
      </c>
      <c r="D3868" s="11" t="str">
        <f>IF('Anterior-TXT'!A3889&lt;&gt;"",RIGHT(LEFT('Anterior-TXT'!A3889,77),1),"")</f>
        <v/>
      </c>
      <c r="E3868" s="13" t="str">
        <f>IF('Anterior-TXT'!A3889&lt;&gt;"",IF(MOD(VALUE(LEFT(A3868,1)),2)=1,IF(D3868="D",C3868,-C3868),IF(D3868="C",C3868,-C3868)),"")</f>
        <v/>
      </c>
    </row>
    <row r="3869" spans="1:5" x14ac:dyDescent="0.2">
      <c r="A3869" s="11" t="str">
        <f>IF('Anterior-TXT'!A3890&lt;&gt;"",LEFT('Anterior-TXT'!A3890,15),"")</f>
        <v/>
      </c>
      <c r="B3869" s="11" t="str">
        <f>IF('Anterior-TXT'!A3890&lt;&gt;"",RIGHT(LEFT('Anterior-TXT'!A3890,51),34),"")</f>
        <v/>
      </c>
      <c r="C3869" s="12" t="str">
        <f>IF('Anterior-TXT'!A3890&lt;&gt;"",VALUE(RIGHT(LEFT('Anterior-TXT'!A3890,75),23)),"")</f>
        <v/>
      </c>
      <c r="D3869" s="11" t="str">
        <f>IF('Anterior-TXT'!A3890&lt;&gt;"",RIGHT(LEFT('Anterior-TXT'!A3890,77),1),"")</f>
        <v/>
      </c>
      <c r="E3869" s="13" t="str">
        <f>IF('Anterior-TXT'!A3890&lt;&gt;"",IF(MOD(VALUE(LEFT(A3869,1)),2)=1,IF(D3869="D",C3869,-C3869),IF(D3869="C",C3869,-C3869)),"")</f>
        <v/>
      </c>
    </row>
    <row r="3870" spans="1:5" x14ac:dyDescent="0.2">
      <c r="A3870" s="11" t="str">
        <f>IF('Anterior-TXT'!A3891&lt;&gt;"",LEFT('Anterior-TXT'!A3891,15),"")</f>
        <v/>
      </c>
      <c r="B3870" s="11" t="str">
        <f>IF('Anterior-TXT'!A3891&lt;&gt;"",RIGHT(LEFT('Anterior-TXT'!A3891,51),34),"")</f>
        <v/>
      </c>
      <c r="C3870" s="12" t="str">
        <f>IF('Anterior-TXT'!A3891&lt;&gt;"",VALUE(RIGHT(LEFT('Anterior-TXT'!A3891,75),23)),"")</f>
        <v/>
      </c>
      <c r="D3870" s="11" t="str">
        <f>IF('Anterior-TXT'!A3891&lt;&gt;"",RIGHT(LEFT('Anterior-TXT'!A3891,77),1),"")</f>
        <v/>
      </c>
      <c r="E3870" s="13" t="str">
        <f>IF('Anterior-TXT'!A3891&lt;&gt;"",IF(MOD(VALUE(LEFT(A3870,1)),2)=1,IF(D3870="D",C3870,-C3870),IF(D3870="C",C3870,-C3870)),"")</f>
        <v/>
      </c>
    </row>
    <row r="3871" spans="1:5" x14ac:dyDescent="0.2">
      <c r="A3871" s="11" t="str">
        <f>IF('Anterior-TXT'!A3892&lt;&gt;"",LEFT('Anterior-TXT'!A3892,15),"")</f>
        <v/>
      </c>
      <c r="B3871" s="11" t="str">
        <f>IF('Anterior-TXT'!A3892&lt;&gt;"",RIGHT(LEFT('Anterior-TXT'!A3892,51),34),"")</f>
        <v/>
      </c>
      <c r="C3871" s="12" t="str">
        <f>IF('Anterior-TXT'!A3892&lt;&gt;"",VALUE(RIGHT(LEFT('Anterior-TXT'!A3892,75),23)),"")</f>
        <v/>
      </c>
      <c r="D3871" s="11" t="str">
        <f>IF('Anterior-TXT'!A3892&lt;&gt;"",RIGHT(LEFT('Anterior-TXT'!A3892,77),1),"")</f>
        <v/>
      </c>
      <c r="E3871" s="13" t="str">
        <f>IF('Anterior-TXT'!A3892&lt;&gt;"",IF(MOD(VALUE(LEFT(A3871,1)),2)=1,IF(D3871="D",C3871,-C3871),IF(D3871="C",C3871,-C3871)),"")</f>
        <v/>
      </c>
    </row>
    <row r="3872" spans="1:5" x14ac:dyDescent="0.2">
      <c r="A3872" s="11" t="str">
        <f>IF('Anterior-TXT'!A3893&lt;&gt;"",LEFT('Anterior-TXT'!A3893,15),"")</f>
        <v/>
      </c>
      <c r="B3872" s="11" t="str">
        <f>IF('Anterior-TXT'!A3893&lt;&gt;"",RIGHT(LEFT('Anterior-TXT'!A3893,51),34),"")</f>
        <v/>
      </c>
      <c r="C3872" s="12" t="str">
        <f>IF('Anterior-TXT'!A3893&lt;&gt;"",VALUE(RIGHT(LEFT('Anterior-TXT'!A3893,75),23)),"")</f>
        <v/>
      </c>
      <c r="D3872" s="11" t="str">
        <f>IF('Anterior-TXT'!A3893&lt;&gt;"",RIGHT(LEFT('Anterior-TXT'!A3893,77),1),"")</f>
        <v/>
      </c>
      <c r="E3872" s="13" t="str">
        <f>IF('Anterior-TXT'!A3893&lt;&gt;"",IF(MOD(VALUE(LEFT(A3872,1)),2)=1,IF(D3872="D",C3872,-C3872),IF(D3872="C",C3872,-C3872)),"")</f>
        <v/>
      </c>
    </row>
    <row r="3873" spans="1:5" x14ac:dyDescent="0.2">
      <c r="A3873" s="11" t="str">
        <f>IF('Anterior-TXT'!A3894&lt;&gt;"",LEFT('Anterior-TXT'!A3894,15),"")</f>
        <v/>
      </c>
      <c r="B3873" s="11" t="str">
        <f>IF('Anterior-TXT'!A3894&lt;&gt;"",RIGHT(LEFT('Anterior-TXT'!A3894,51),34),"")</f>
        <v/>
      </c>
      <c r="C3873" s="12" t="str">
        <f>IF('Anterior-TXT'!A3894&lt;&gt;"",VALUE(RIGHT(LEFT('Anterior-TXT'!A3894,75),23)),"")</f>
        <v/>
      </c>
      <c r="D3873" s="11" t="str">
        <f>IF('Anterior-TXT'!A3894&lt;&gt;"",RIGHT(LEFT('Anterior-TXT'!A3894,77),1),"")</f>
        <v/>
      </c>
      <c r="E3873" s="13" t="str">
        <f>IF('Anterior-TXT'!A3894&lt;&gt;"",IF(MOD(VALUE(LEFT(A3873,1)),2)=1,IF(D3873="D",C3873,-C3873),IF(D3873="C",C3873,-C3873)),"")</f>
        <v/>
      </c>
    </row>
    <row r="3874" spans="1:5" x14ac:dyDescent="0.2">
      <c r="A3874" s="11" t="str">
        <f>IF('Anterior-TXT'!A3895&lt;&gt;"",LEFT('Anterior-TXT'!A3895,15),"")</f>
        <v/>
      </c>
      <c r="B3874" s="11" t="str">
        <f>IF('Anterior-TXT'!A3895&lt;&gt;"",RIGHT(LEFT('Anterior-TXT'!A3895,51),34),"")</f>
        <v/>
      </c>
      <c r="C3874" s="12" t="str">
        <f>IF('Anterior-TXT'!A3895&lt;&gt;"",VALUE(RIGHT(LEFT('Anterior-TXT'!A3895,75),23)),"")</f>
        <v/>
      </c>
      <c r="D3874" s="11" t="str">
        <f>IF('Anterior-TXT'!A3895&lt;&gt;"",RIGHT(LEFT('Anterior-TXT'!A3895,77),1),"")</f>
        <v/>
      </c>
      <c r="E3874" s="13" t="str">
        <f>IF('Anterior-TXT'!A3895&lt;&gt;"",IF(MOD(VALUE(LEFT(A3874,1)),2)=1,IF(D3874="D",C3874,-C3874),IF(D3874="C",C3874,-C3874)),"")</f>
        <v/>
      </c>
    </row>
    <row r="3875" spans="1:5" x14ac:dyDescent="0.2">
      <c r="A3875" s="11" t="str">
        <f>IF('Anterior-TXT'!A3896&lt;&gt;"",LEFT('Anterior-TXT'!A3896,15),"")</f>
        <v/>
      </c>
      <c r="B3875" s="11" t="str">
        <f>IF('Anterior-TXT'!A3896&lt;&gt;"",RIGHT(LEFT('Anterior-TXT'!A3896,51),34),"")</f>
        <v/>
      </c>
      <c r="C3875" s="12" t="str">
        <f>IF('Anterior-TXT'!A3896&lt;&gt;"",VALUE(RIGHT(LEFT('Anterior-TXT'!A3896,75),23)),"")</f>
        <v/>
      </c>
      <c r="D3875" s="11" t="str">
        <f>IF('Anterior-TXT'!A3896&lt;&gt;"",RIGHT(LEFT('Anterior-TXT'!A3896,77),1),"")</f>
        <v/>
      </c>
      <c r="E3875" s="13" t="str">
        <f>IF('Anterior-TXT'!A3896&lt;&gt;"",IF(MOD(VALUE(LEFT(A3875,1)),2)=1,IF(D3875="D",C3875,-C3875),IF(D3875="C",C3875,-C3875)),"")</f>
        <v/>
      </c>
    </row>
    <row r="3876" spans="1:5" x14ac:dyDescent="0.2">
      <c r="A3876" s="11" t="str">
        <f>IF('Anterior-TXT'!A3897&lt;&gt;"",LEFT('Anterior-TXT'!A3897,15),"")</f>
        <v/>
      </c>
      <c r="B3876" s="11" t="str">
        <f>IF('Anterior-TXT'!A3897&lt;&gt;"",RIGHT(LEFT('Anterior-TXT'!A3897,51),34),"")</f>
        <v/>
      </c>
      <c r="C3876" s="12" t="str">
        <f>IF('Anterior-TXT'!A3897&lt;&gt;"",VALUE(RIGHT(LEFT('Anterior-TXT'!A3897,75),23)),"")</f>
        <v/>
      </c>
      <c r="D3876" s="11" t="str">
        <f>IF('Anterior-TXT'!A3897&lt;&gt;"",RIGHT(LEFT('Anterior-TXT'!A3897,77),1),"")</f>
        <v/>
      </c>
      <c r="E3876" s="13" t="str">
        <f>IF('Anterior-TXT'!A3897&lt;&gt;"",IF(MOD(VALUE(LEFT(A3876,1)),2)=1,IF(D3876="D",C3876,-C3876),IF(D3876="C",C3876,-C3876)),"")</f>
        <v/>
      </c>
    </row>
    <row r="3877" spans="1:5" x14ac:dyDescent="0.2">
      <c r="A3877" s="11" t="str">
        <f>IF('Anterior-TXT'!A3898&lt;&gt;"",LEFT('Anterior-TXT'!A3898,15),"")</f>
        <v/>
      </c>
      <c r="B3877" s="11" t="str">
        <f>IF('Anterior-TXT'!A3898&lt;&gt;"",RIGHT(LEFT('Anterior-TXT'!A3898,51),34),"")</f>
        <v/>
      </c>
      <c r="C3877" s="12" t="str">
        <f>IF('Anterior-TXT'!A3898&lt;&gt;"",VALUE(RIGHT(LEFT('Anterior-TXT'!A3898,75),23)),"")</f>
        <v/>
      </c>
      <c r="D3877" s="11" t="str">
        <f>IF('Anterior-TXT'!A3898&lt;&gt;"",RIGHT(LEFT('Anterior-TXT'!A3898,77),1),"")</f>
        <v/>
      </c>
      <c r="E3877" s="13" t="str">
        <f>IF('Anterior-TXT'!A3898&lt;&gt;"",IF(MOD(VALUE(LEFT(A3877,1)),2)=1,IF(D3877="D",C3877,-C3877),IF(D3877="C",C3877,-C3877)),"")</f>
        <v/>
      </c>
    </row>
    <row r="3878" spans="1:5" x14ac:dyDescent="0.2">
      <c r="A3878" s="11" t="str">
        <f>IF('Anterior-TXT'!A3899&lt;&gt;"",LEFT('Anterior-TXT'!A3899,15),"")</f>
        <v/>
      </c>
      <c r="B3878" s="11" t="str">
        <f>IF('Anterior-TXT'!A3899&lt;&gt;"",RIGHT(LEFT('Anterior-TXT'!A3899,51),34),"")</f>
        <v/>
      </c>
      <c r="C3878" s="12" t="str">
        <f>IF('Anterior-TXT'!A3899&lt;&gt;"",VALUE(RIGHT(LEFT('Anterior-TXT'!A3899,75),23)),"")</f>
        <v/>
      </c>
      <c r="D3878" s="11" t="str">
        <f>IF('Anterior-TXT'!A3899&lt;&gt;"",RIGHT(LEFT('Anterior-TXT'!A3899,77),1),"")</f>
        <v/>
      </c>
      <c r="E3878" s="13" t="str">
        <f>IF('Anterior-TXT'!A3899&lt;&gt;"",IF(MOD(VALUE(LEFT(A3878,1)),2)=1,IF(D3878="D",C3878,-C3878),IF(D3878="C",C3878,-C3878)),"")</f>
        <v/>
      </c>
    </row>
    <row r="3879" spans="1:5" x14ac:dyDescent="0.2">
      <c r="A3879" s="11" t="str">
        <f>IF('Anterior-TXT'!A3900&lt;&gt;"",LEFT('Anterior-TXT'!A3900,15),"")</f>
        <v/>
      </c>
      <c r="B3879" s="11" t="str">
        <f>IF('Anterior-TXT'!A3900&lt;&gt;"",RIGHT(LEFT('Anterior-TXT'!A3900,51),34),"")</f>
        <v/>
      </c>
      <c r="C3879" s="12" t="str">
        <f>IF('Anterior-TXT'!A3900&lt;&gt;"",VALUE(RIGHT(LEFT('Anterior-TXT'!A3900,75),23)),"")</f>
        <v/>
      </c>
      <c r="D3879" s="11" t="str">
        <f>IF('Anterior-TXT'!A3900&lt;&gt;"",RIGHT(LEFT('Anterior-TXT'!A3900,77),1),"")</f>
        <v/>
      </c>
      <c r="E3879" s="13" t="str">
        <f>IF('Anterior-TXT'!A3900&lt;&gt;"",IF(MOD(VALUE(LEFT(A3879,1)),2)=1,IF(D3879="D",C3879,-C3879),IF(D3879="C",C3879,-C3879)),"")</f>
        <v/>
      </c>
    </row>
    <row r="3880" spans="1:5" x14ac:dyDescent="0.2">
      <c r="A3880" s="11" t="str">
        <f>IF('Anterior-TXT'!A3901&lt;&gt;"",LEFT('Anterior-TXT'!A3901,15),"")</f>
        <v/>
      </c>
      <c r="B3880" s="11" t="str">
        <f>IF('Anterior-TXT'!A3901&lt;&gt;"",RIGHT(LEFT('Anterior-TXT'!A3901,51),34),"")</f>
        <v/>
      </c>
      <c r="C3880" s="12" t="str">
        <f>IF('Anterior-TXT'!A3901&lt;&gt;"",VALUE(RIGHT(LEFT('Anterior-TXT'!A3901,75),23)),"")</f>
        <v/>
      </c>
      <c r="D3880" s="11" t="str">
        <f>IF('Anterior-TXT'!A3901&lt;&gt;"",RIGHT(LEFT('Anterior-TXT'!A3901,77),1),"")</f>
        <v/>
      </c>
      <c r="E3880" s="13" t="str">
        <f>IF('Anterior-TXT'!A3901&lt;&gt;"",IF(MOD(VALUE(LEFT(A3880,1)),2)=1,IF(D3880="D",C3880,-C3880),IF(D3880="C",C3880,-C3880)),"")</f>
        <v/>
      </c>
    </row>
    <row r="3881" spans="1:5" x14ac:dyDescent="0.2">
      <c r="A3881" s="11" t="str">
        <f>IF('Anterior-TXT'!A3902&lt;&gt;"",LEFT('Anterior-TXT'!A3902,15),"")</f>
        <v/>
      </c>
      <c r="B3881" s="11" t="str">
        <f>IF('Anterior-TXT'!A3902&lt;&gt;"",RIGHT(LEFT('Anterior-TXT'!A3902,51),34),"")</f>
        <v/>
      </c>
      <c r="C3881" s="12" t="str">
        <f>IF('Anterior-TXT'!A3902&lt;&gt;"",VALUE(RIGHT(LEFT('Anterior-TXT'!A3902,75),23)),"")</f>
        <v/>
      </c>
      <c r="D3881" s="11" t="str">
        <f>IF('Anterior-TXT'!A3902&lt;&gt;"",RIGHT(LEFT('Anterior-TXT'!A3902,77),1),"")</f>
        <v/>
      </c>
      <c r="E3881" s="13" t="str">
        <f>IF('Anterior-TXT'!A3902&lt;&gt;"",IF(MOD(VALUE(LEFT(A3881,1)),2)=1,IF(D3881="D",C3881,-C3881),IF(D3881="C",C3881,-C3881)),"")</f>
        <v/>
      </c>
    </row>
    <row r="3882" spans="1:5" x14ac:dyDescent="0.2">
      <c r="A3882" s="11" t="str">
        <f>IF('Anterior-TXT'!A3903&lt;&gt;"",LEFT('Anterior-TXT'!A3903,15),"")</f>
        <v/>
      </c>
      <c r="B3882" s="11" t="str">
        <f>IF('Anterior-TXT'!A3903&lt;&gt;"",RIGHT(LEFT('Anterior-TXT'!A3903,51),34),"")</f>
        <v/>
      </c>
      <c r="C3882" s="12" t="str">
        <f>IF('Anterior-TXT'!A3903&lt;&gt;"",VALUE(RIGHT(LEFT('Anterior-TXT'!A3903,75),23)),"")</f>
        <v/>
      </c>
      <c r="D3882" s="11" t="str">
        <f>IF('Anterior-TXT'!A3903&lt;&gt;"",RIGHT(LEFT('Anterior-TXT'!A3903,77),1),"")</f>
        <v/>
      </c>
      <c r="E3882" s="13" t="str">
        <f>IF('Anterior-TXT'!A3903&lt;&gt;"",IF(MOD(VALUE(LEFT(A3882,1)),2)=1,IF(D3882="D",C3882,-C3882),IF(D3882="C",C3882,-C3882)),"")</f>
        <v/>
      </c>
    </row>
    <row r="3883" spans="1:5" x14ac:dyDescent="0.2">
      <c r="A3883" s="11" t="str">
        <f>IF('Anterior-TXT'!A3904&lt;&gt;"",LEFT('Anterior-TXT'!A3904,15),"")</f>
        <v/>
      </c>
      <c r="B3883" s="11" t="str">
        <f>IF('Anterior-TXT'!A3904&lt;&gt;"",RIGHT(LEFT('Anterior-TXT'!A3904,51),34),"")</f>
        <v/>
      </c>
      <c r="C3883" s="12" t="str">
        <f>IF('Anterior-TXT'!A3904&lt;&gt;"",VALUE(RIGHT(LEFT('Anterior-TXT'!A3904,75),23)),"")</f>
        <v/>
      </c>
      <c r="D3883" s="11" t="str">
        <f>IF('Anterior-TXT'!A3904&lt;&gt;"",RIGHT(LEFT('Anterior-TXT'!A3904,77),1),"")</f>
        <v/>
      </c>
      <c r="E3883" s="13" t="str">
        <f>IF('Anterior-TXT'!A3904&lt;&gt;"",IF(MOD(VALUE(LEFT(A3883,1)),2)=1,IF(D3883="D",C3883,-C3883),IF(D3883="C",C3883,-C3883)),"")</f>
        <v/>
      </c>
    </row>
    <row r="3884" spans="1:5" x14ac:dyDescent="0.2">
      <c r="A3884" s="11" t="str">
        <f>IF('Anterior-TXT'!A3905&lt;&gt;"",LEFT('Anterior-TXT'!A3905,15),"")</f>
        <v/>
      </c>
      <c r="B3884" s="11" t="str">
        <f>IF('Anterior-TXT'!A3905&lt;&gt;"",RIGHT(LEFT('Anterior-TXT'!A3905,51),34),"")</f>
        <v/>
      </c>
      <c r="C3884" s="12" t="str">
        <f>IF('Anterior-TXT'!A3905&lt;&gt;"",VALUE(RIGHT(LEFT('Anterior-TXT'!A3905,75),23)),"")</f>
        <v/>
      </c>
      <c r="D3884" s="11" t="str">
        <f>IF('Anterior-TXT'!A3905&lt;&gt;"",RIGHT(LEFT('Anterior-TXT'!A3905,77),1),"")</f>
        <v/>
      </c>
      <c r="E3884" s="13" t="str">
        <f>IF('Anterior-TXT'!A3905&lt;&gt;"",IF(MOD(VALUE(LEFT(A3884,1)),2)=1,IF(D3884="D",C3884,-C3884),IF(D3884="C",C3884,-C3884)),"")</f>
        <v/>
      </c>
    </row>
    <row r="3885" spans="1:5" x14ac:dyDescent="0.2">
      <c r="A3885" s="11" t="str">
        <f>IF('Anterior-TXT'!A3906&lt;&gt;"",LEFT('Anterior-TXT'!A3906,15),"")</f>
        <v/>
      </c>
      <c r="B3885" s="11" t="str">
        <f>IF('Anterior-TXT'!A3906&lt;&gt;"",RIGHT(LEFT('Anterior-TXT'!A3906,51),34),"")</f>
        <v/>
      </c>
      <c r="C3885" s="12" t="str">
        <f>IF('Anterior-TXT'!A3906&lt;&gt;"",VALUE(RIGHT(LEFT('Anterior-TXT'!A3906,75),23)),"")</f>
        <v/>
      </c>
      <c r="D3885" s="11" t="str">
        <f>IF('Anterior-TXT'!A3906&lt;&gt;"",RIGHT(LEFT('Anterior-TXT'!A3906,77),1),"")</f>
        <v/>
      </c>
      <c r="E3885" s="13" t="str">
        <f>IF('Anterior-TXT'!A3906&lt;&gt;"",IF(MOD(VALUE(LEFT(A3885,1)),2)=1,IF(D3885="D",C3885,-C3885),IF(D3885="C",C3885,-C3885)),"")</f>
        <v/>
      </c>
    </row>
    <row r="3886" spans="1:5" x14ac:dyDescent="0.2">
      <c r="A3886" s="11" t="str">
        <f>IF('Anterior-TXT'!A3907&lt;&gt;"",LEFT('Anterior-TXT'!A3907,15),"")</f>
        <v/>
      </c>
      <c r="B3886" s="11" t="str">
        <f>IF('Anterior-TXT'!A3907&lt;&gt;"",RIGHT(LEFT('Anterior-TXT'!A3907,51),34),"")</f>
        <v/>
      </c>
      <c r="C3886" s="12" t="str">
        <f>IF('Anterior-TXT'!A3907&lt;&gt;"",VALUE(RIGHT(LEFT('Anterior-TXT'!A3907,75),23)),"")</f>
        <v/>
      </c>
      <c r="D3886" s="11" t="str">
        <f>IF('Anterior-TXT'!A3907&lt;&gt;"",RIGHT(LEFT('Anterior-TXT'!A3907,77),1),"")</f>
        <v/>
      </c>
      <c r="E3886" s="13" t="str">
        <f>IF('Anterior-TXT'!A3907&lt;&gt;"",IF(MOD(VALUE(LEFT(A3886,1)),2)=1,IF(D3886="D",C3886,-C3886),IF(D3886="C",C3886,-C3886)),"")</f>
        <v/>
      </c>
    </row>
    <row r="3887" spans="1:5" x14ac:dyDescent="0.2">
      <c r="A3887" s="11" t="str">
        <f>IF('Anterior-TXT'!A3908&lt;&gt;"",LEFT('Anterior-TXT'!A3908,15),"")</f>
        <v/>
      </c>
      <c r="B3887" s="11" t="str">
        <f>IF('Anterior-TXT'!A3908&lt;&gt;"",RIGHT(LEFT('Anterior-TXT'!A3908,51),34),"")</f>
        <v/>
      </c>
      <c r="C3887" s="12" t="str">
        <f>IF('Anterior-TXT'!A3908&lt;&gt;"",VALUE(RIGHT(LEFT('Anterior-TXT'!A3908,75),23)),"")</f>
        <v/>
      </c>
      <c r="D3887" s="11" t="str">
        <f>IF('Anterior-TXT'!A3908&lt;&gt;"",RIGHT(LEFT('Anterior-TXT'!A3908,77),1),"")</f>
        <v/>
      </c>
      <c r="E3887" s="13" t="str">
        <f>IF('Anterior-TXT'!A3908&lt;&gt;"",IF(MOD(VALUE(LEFT(A3887,1)),2)=1,IF(D3887="D",C3887,-C3887),IF(D3887="C",C3887,-C3887)),"")</f>
        <v/>
      </c>
    </row>
    <row r="3888" spans="1:5" x14ac:dyDescent="0.2">
      <c r="A3888" s="11" t="str">
        <f>IF('Anterior-TXT'!A3909&lt;&gt;"",LEFT('Anterior-TXT'!A3909,15),"")</f>
        <v/>
      </c>
      <c r="B3888" s="11" t="str">
        <f>IF('Anterior-TXT'!A3909&lt;&gt;"",RIGHT(LEFT('Anterior-TXT'!A3909,51),34),"")</f>
        <v/>
      </c>
      <c r="C3888" s="12" t="str">
        <f>IF('Anterior-TXT'!A3909&lt;&gt;"",VALUE(RIGHT(LEFT('Anterior-TXT'!A3909,75),23)),"")</f>
        <v/>
      </c>
      <c r="D3888" s="11" t="str">
        <f>IF('Anterior-TXT'!A3909&lt;&gt;"",RIGHT(LEFT('Anterior-TXT'!A3909,77),1),"")</f>
        <v/>
      </c>
      <c r="E3888" s="13" t="str">
        <f>IF('Anterior-TXT'!A3909&lt;&gt;"",IF(MOD(VALUE(LEFT(A3888,1)),2)=1,IF(D3888="D",C3888,-C3888),IF(D3888="C",C3888,-C3888)),"")</f>
        <v/>
      </c>
    </row>
    <row r="3889" spans="1:5" x14ac:dyDescent="0.2">
      <c r="A3889" s="11" t="str">
        <f>IF('Anterior-TXT'!A3910&lt;&gt;"",LEFT('Anterior-TXT'!A3910,15),"")</f>
        <v/>
      </c>
      <c r="B3889" s="11" t="str">
        <f>IF('Anterior-TXT'!A3910&lt;&gt;"",RIGHT(LEFT('Anterior-TXT'!A3910,51),34),"")</f>
        <v/>
      </c>
      <c r="C3889" s="12" t="str">
        <f>IF('Anterior-TXT'!A3910&lt;&gt;"",VALUE(RIGHT(LEFT('Anterior-TXT'!A3910,75),23)),"")</f>
        <v/>
      </c>
      <c r="D3889" s="11" t="str">
        <f>IF('Anterior-TXT'!A3910&lt;&gt;"",RIGHT(LEFT('Anterior-TXT'!A3910,77),1),"")</f>
        <v/>
      </c>
      <c r="E3889" s="13" t="str">
        <f>IF('Anterior-TXT'!A3910&lt;&gt;"",IF(MOD(VALUE(LEFT(A3889,1)),2)=1,IF(D3889="D",C3889,-C3889),IF(D3889="C",C3889,-C3889)),"")</f>
        <v/>
      </c>
    </row>
    <row r="3890" spans="1:5" x14ac:dyDescent="0.2">
      <c r="A3890" s="11" t="str">
        <f>IF('Anterior-TXT'!A3911&lt;&gt;"",LEFT('Anterior-TXT'!A3911,15),"")</f>
        <v/>
      </c>
      <c r="B3890" s="11" t="str">
        <f>IF('Anterior-TXT'!A3911&lt;&gt;"",RIGHT(LEFT('Anterior-TXT'!A3911,51),34),"")</f>
        <v/>
      </c>
      <c r="C3890" s="12" t="str">
        <f>IF('Anterior-TXT'!A3911&lt;&gt;"",VALUE(RIGHT(LEFT('Anterior-TXT'!A3911,75),23)),"")</f>
        <v/>
      </c>
      <c r="D3890" s="11" t="str">
        <f>IF('Anterior-TXT'!A3911&lt;&gt;"",RIGHT(LEFT('Anterior-TXT'!A3911,77),1),"")</f>
        <v/>
      </c>
      <c r="E3890" s="13" t="str">
        <f>IF('Anterior-TXT'!A3911&lt;&gt;"",IF(MOD(VALUE(LEFT(A3890,1)),2)=1,IF(D3890="D",C3890,-C3890),IF(D3890="C",C3890,-C3890)),"")</f>
        <v/>
      </c>
    </row>
    <row r="3891" spans="1:5" x14ac:dyDescent="0.2">
      <c r="A3891" s="11" t="str">
        <f>IF('Anterior-TXT'!A3912&lt;&gt;"",LEFT('Anterior-TXT'!A3912,15),"")</f>
        <v/>
      </c>
      <c r="B3891" s="11" t="str">
        <f>IF('Anterior-TXT'!A3912&lt;&gt;"",RIGHT(LEFT('Anterior-TXT'!A3912,51),34),"")</f>
        <v/>
      </c>
      <c r="C3891" s="12" t="str">
        <f>IF('Anterior-TXT'!A3912&lt;&gt;"",VALUE(RIGHT(LEFT('Anterior-TXT'!A3912,75),23)),"")</f>
        <v/>
      </c>
      <c r="D3891" s="11" t="str">
        <f>IF('Anterior-TXT'!A3912&lt;&gt;"",RIGHT(LEFT('Anterior-TXT'!A3912,77),1),"")</f>
        <v/>
      </c>
      <c r="E3891" s="13" t="str">
        <f>IF('Anterior-TXT'!A3912&lt;&gt;"",IF(MOD(VALUE(LEFT(A3891,1)),2)=1,IF(D3891="D",C3891,-C3891),IF(D3891="C",C3891,-C3891)),"")</f>
        <v/>
      </c>
    </row>
    <row r="3892" spans="1:5" x14ac:dyDescent="0.2">
      <c r="A3892" s="11" t="str">
        <f>IF('Anterior-TXT'!A3913&lt;&gt;"",LEFT('Anterior-TXT'!A3913,15),"")</f>
        <v/>
      </c>
      <c r="B3892" s="11" t="str">
        <f>IF('Anterior-TXT'!A3913&lt;&gt;"",RIGHT(LEFT('Anterior-TXT'!A3913,51),34),"")</f>
        <v/>
      </c>
      <c r="C3892" s="12" t="str">
        <f>IF('Anterior-TXT'!A3913&lt;&gt;"",VALUE(RIGHT(LEFT('Anterior-TXT'!A3913,75),23)),"")</f>
        <v/>
      </c>
      <c r="D3892" s="11" t="str">
        <f>IF('Anterior-TXT'!A3913&lt;&gt;"",RIGHT(LEFT('Anterior-TXT'!A3913,77),1),"")</f>
        <v/>
      </c>
      <c r="E3892" s="13" t="str">
        <f>IF('Anterior-TXT'!A3913&lt;&gt;"",IF(MOD(VALUE(LEFT(A3892,1)),2)=1,IF(D3892="D",C3892,-C3892),IF(D3892="C",C3892,-C3892)),"")</f>
        <v/>
      </c>
    </row>
    <row r="3893" spans="1:5" x14ac:dyDescent="0.2">
      <c r="A3893" s="11" t="str">
        <f>IF('Anterior-TXT'!A3914&lt;&gt;"",LEFT('Anterior-TXT'!A3914,15),"")</f>
        <v/>
      </c>
      <c r="B3893" s="11" t="str">
        <f>IF('Anterior-TXT'!A3914&lt;&gt;"",RIGHT(LEFT('Anterior-TXT'!A3914,51),34),"")</f>
        <v/>
      </c>
      <c r="C3893" s="12" t="str">
        <f>IF('Anterior-TXT'!A3914&lt;&gt;"",VALUE(RIGHT(LEFT('Anterior-TXT'!A3914,75),23)),"")</f>
        <v/>
      </c>
      <c r="D3893" s="11" t="str">
        <f>IF('Anterior-TXT'!A3914&lt;&gt;"",RIGHT(LEFT('Anterior-TXT'!A3914,77),1),"")</f>
        <v/>
      </c>
      <c r="E3893" s="13" t="str">
        <f>IF('Anterior-TXT'!A3914&lt;&gt;"",IF(MOD(VALUE(LEFT(A3893,1)),2)=1,IF(D3893="D",C3893,-C3893),IF(D3893="C",C3893,-C3893)),"")</f>
        <v/>
      </c>
    </row>
    <row r="3894" spans="1:5" x14ac:dyDescent="0.2">
      <c r="A3894" s="11" t="str">
        <f>IF('Anterior-TXT'!A3915&lt;&gt;"",LEFT('Anterior-TXT'!A3915,15),"")</f>
        <v/>
      </c>
      <c r="B3894" s="11" t="str">
        <f>IF('Anterior-TXT'!A3915&lt;&gt;"",RIGHT(LEFT('Anterior-TXT'!A3915,51),34),"")</f>
        <v/>
      </c>
      <c r="C3894" s="12" t="str">
        <f>IF('Anterior-TXT'!A3915&lt;&gt;"",VALUE(RIGHT(LEFT('Anterior-TXT'!A3915,75),23)),"")</f>
        <v/>
      </c>
      <c r="D3894" s="11" t="str">
        <f>IF('Anterior-TXT'!A3915&lt;&gt;"",RIGHT(LEFT('Anterior-TXT'!A3915,77),1),"")</f>
        <v/>
      </c>
      <c r="E3894" s="13" t="str">
        <f>IF('Anterior-TXT'!A3915&lt;&gt;"",IF(MOD(VALUE(LEFT(A3894,1)),2)=1,IF(D3894="D",C3894,-C3894),IF(D3894="C",C3894,-C3894)),"")</f>
        <v/>
      </c>
    </row>
    <row r="3895" spans="1:5" x14ac:dyDescent="0.2">
      <c r="A3895" s="11" t="str">
        <f>IF('Anterior-TXT'!A3916&lt;&gt;"",LEFT('Anterior-TXT'!A3916,15),"")</f>
        <v/>
      </c>
      <c r="B3895" s="11" t="str">
        <f>IF('Anterior-TXT'!A3916&lt;&gt;"",RIGHT(LEFT('Anterior-TXT'!A3916,51),34),"")</f>
        <v/>
      </c>
      <c r="C3895" s="12" t="str">
        <f>IF('Anterior-TXT'!A3916&lt;&gt;"",VALUE(RIGHT(LEFT('Anterior-TXT'!A3916,75),23)),"")</f>
        <v/>
      </c>
      <c r="D3895" s="11" t="str">
        <f>IF('Anterior-TXT'!A3916&lt;&gt;"",RIGHT(LEFT('Anterior-TXT'!A3916,77),1),"")</f>
        <v/>
      </c>
      <c r="E3895" s="13" t="str">
        <f>IF('Anterior-TXT'!A3916&lt;&gt;"",IF(MOD(VALUE(LEFT(A3895,1)),2)=1,IF(D3895="D",C3895,-C3895),IF(D3895="C",C3895,-C3895)),"")</f>
        <v/>
      </c>
    </row>
    <row r="3896" spans="1:5" x14ac:dyDescent="0.2">
      <c r="A3896" s="11" t="str">
        <f>IF('Anterior-TXT'!A3917&lt;&gt;"",LEFT('Anterior-TXT'!A3917,15),"")</f>
        <v/>
      </c>
      <c r="B3896" s="11" t="str">
        <f>IF('Anterior-TXT'!A3917&lt;&gt;"",RIGHT(LEFT('Anterior-TXT'!A3917,51),34),"")</f>
        <v/>
      </c>
      <c r="C3896" s="12" t="str">
        <f>IF('Anterior-TXT'!A3917&lt;&gt;"",VALUE(RIGHT(LEFT('Anterior-TXT'!A3917,75),23)),"")</f>
        <v/>
      </c>
      <c r="D3896" s="11" t="str">
        <f>IF('Anterior-TXT'!A3917&lt;&gt;"",RIGHT(LEFT('Anterior-TXT'!A3917,77),1),"")</f>
        <v/>
      </c>
      <c r="E3896" s="13" t="str">
        <f>IF('Anterior-TXT'!A3917&lt;&gt;"",IF(MOD(VALUE(LEFT(A3896,1)),2)=1,IF(D3896="D",C3896,-C3896),IF(D3896="C",C3896,-C3896)),"")</f>
        <v/>
      </c>
    </row>
    <row r="3897" spans="1:5" x14ac:dyDescent="0.2">
      <c r="A3897" s="11" t="str">
        <f>IF('Anterior-TXT'!A3918&lt;&gt;"",LEFT('Anterior-TXT'!A3918,15),"")</f>
        <v/>
      </c>
      <c r="B3897" s="11" t="str">
        <f>IF('Anterior-TXT'!A3918&lt;&gt;"",RIGHT(LEFT('Anterior-TXT'!A3918,51),34),"")</f>
        <v/>
      </c>
      <c r="C3897" s="12" t="str">
        <f>IF('Anterior-TXT'!A3918&lt;&gt;"",VALUE(RIGHT(LEFT('Anterior-TXT'!A3918,75),23)),"")</f>
        <v/>
      </c>
      <c r="D3897" s="11" t="str">
        <f>IF('Anterior-TXT'!A3918&lt;&gt;"",RIGHT(LEFT('Anterior-TXT'!A3918,77),1),"")</f>
        <v/>
      </c>
      <c r="E3897" s="13" t="str">
        <f>IF('Anterior-TXT'!A3918&lt;&gt;"",IF(MOD(VALUE(LEFT(A3897,1)),2)=1,IF(D3897="D",C3897,-C3897),IF(D3897="C",C3897,-C3897)),"")</f>
        <v/>
      </c>
    </row>
    <row r="3898" spans="1:5" x14ac:dyDescent="0.2">
      <c r="A3898" s="11" t="str">
        <f>IF('Anterior-TXT'!A3919&lt;&gt;"",LEFT('Anterior-TXT'!A3919,15),"")</f>
        <v/>
      </c>
      <c r="B3898" s="11" t="str">
        <f>IF('Anterior-TXT'!A3919&lt;&gt;"",RIGHT(LEFT('Anterior-TXT'!A3919,51),34),"")</f>
        <v/>
      </c>
      <c r="C3898" s="12" t="str">
        <f>IF('Anterior-TXT'!A3919&lt;&gt;"",VALUE(RIGHT(LEFT('Anterior-TXT'!A3919,75),23)),"")</f>
        <v/>
      </c>
      <c r="D3898" s="11" t="str">
        <f>IF('Anterior-TXT'!A3919&lt;&gt;"",RIGHT(LEFT('Anterior-TXT'!A3919,77),1),"")</f>
        <v/>
      </c>
      <c r="E3898" s="13" t="str">
        <f>IF('Anterior-TXT'!A3919&lt;&gt;"",IF(MOD(VALUE(LEFT(A3898,1)),2)=1,IF(D3898="D",C3898,-C3898),IF(D3898="C",C3898,-C3898)),"")</f>
        <v/>
      </c>
    </row>
    <row r="3899" spans="1:5" x14ac:dyDescent="0.2">
      <c r="A3899" s="11" t="str">
        <f>IF('Anterior-TXT'!A3920&lt;&gt;"",LEFT('Anterior-TXT'!A3920,15),"")</f>
        <v/>
      </c>
      <c r="B3899" s="11" t="str">
        <f>IF('Anterior-TXT'!A3920&lt;&gt;"",RIGHT(LEFT('Anterior-TXT'!A3920,51),34),"")</f>
        <v/>
      </c>
      <c r="C3899" s="12" t="str">
        <f>IF('Anterior-TXT'!A3920&lt;&gt;"",VALUE(RIGHT(LEFT('Anterior-TXT'!A3920,75),23)),"")</f>
        <v/>
      </c>
      <c r="D3899" s="11" t="str">
        <f>IF('Anterior-TXT'!A3920&lt;&gt;"",RIGHT(LEFT('Anterior-TXT'!A3920,77),1),"")</f>
        <v/>
      </c>
      <c r="E3899" s="13" t="str">
        <f>IF('Anterior-TXT'!A3920&lt;&gt;"",IF(MOD(VALUE(LEFT(A3899,1)),2)=1,IF(D3899="D",C3899,-C3899),IF(D3899="C",C3899,-C3899)),"")</f>
        <v/>
      </c>
    </row>
    <row r="3900" spans="1:5" x14ac:dyDescent="0.2">
      <c r="A3900" s="11" t="str">
        <f>IF('Anterior-TXT'!A3921&lt;&gt;"",LEFT('Anterior-TXT'!A3921,15),"")</f>
        <v/>
      </c>
      <c r="B3900" s="11" t="str">
        <f>IF('Anterior-TXT'!A3921&lt;&gt;"",RIGHT(LEFT('Anterior-TXT'!A3921,51),34),"")</f>
        <v/>
      </c>
      <c r="C3900" s="12" t="str">
        <f>IF('Anterior-TXT'!A3921&lt;&gt;"",VALUE(RIGHT(LEFT('Anterior-TXT'!A3921,75),23)),"")</f>
        <v/>
      </c>
      <c r="D3900" s="11" t="str">
        <f>IF('Anterior-TXT'!A3921&lt;&gt;"",RIGHT(LEFT('Anterior-TXT'!A3921,77),1),"")</f>
        <v/>
      </c>
      <c r="E3900" s="13" t="str">
        <f>IF('Anterior-TXT'!A3921&lt;&gt;"",IF(MOD(VALUE(LEFT(A3900,1)),2)=1,IF(D3900="D",C3900,-C3900),IF(D3900="C",C3900,-C3900)),"")</f>
        <v/>
      </c>
    </row>
    <row r="3901" spans="1:5" x14ac:dyDescent="0.2">
      <c r="A3901" s="11" t="str">
        <f>IF('Anterior-TXT'!A3922&lt;&gt;"",LEFT('Anterior-TXT'!A3922,15),"")</f>
        <v/>
      </c>
      <c r="B3901" s="11" t="str">
        <f>IF('Anterior-TXT'!A3922&lt;&gt;"",RIGHT(LEFT('Anterior-TXT'!A3922,51),34),"")</f>
        <v/>
      </c>
      <c r="C3901" s="12" t="str">
        <f>IF('Anterior-TXT'!A3922&lt;&gt;"",VALUE(RIGHT(LEFT('Anterior-TXT'!A3922,75),23)),"")</f>
        <v/>
      </c>
      <c r="D3901" s="11" t="str">
        <f>IF('Anterior-TXT'!A3922&lt;&gt;"",RIGHT(LEFT('Anterior-TXT'!A3922,77),1),"")</f>
        <v/>
      </c>
      <c r="E3901" s="13" t="str">
        <f>IF('Anterior-TXT'!A3922&lt;&gt;"",IF(MOD(VALUE(LEFT(A3901,1)),2)=1,IF(D3901="D",C3901,-C3901),IF(D3901="C",C3901,-C3901)),"")</f>
        <v/>
      </c>
    </row>
    <row r="3902" spans="1:5" x14ac:dyDescent="0.2">
      <c r="A3902" s="11" t="str">
        <f>IF('Anterior-TXT'!A3923&lt;&gt;"",LEFT('Anterior-TXT'!A3923,15),"")</f>
        <v/>
      </c>
      <c r="B3902" s="11" t="str">
        <f>IF('Anterior-TXT'!A3923&lt;&gt;"",RIGHT(LEFT('Anterior-TXT'!A3923,51),34),"")</f>
        <v/>
      </c>
      <c r="C3902" s="12" t="str">
        <f>IF('Anterior-TXT'!A3923&lt;&gt;"",VALUE(RIGHT(LEFT('Anterior-TXT'!A3923,75),23)),"")</f>
        <v/>
      </c>
      <c r="D3902" s="11" t="str">
        <f>IF('Anterior-TXT'!A3923&lt;&gt;"",RIGHT(LEFT('Anterior-TXT'!A3923,77),1),"")</f>
        <v/>
      </c>
      <c r="E3902" s="13" t="str">
        <f>IF('Anterior-TXT'!A3923&lt;&gt;"",IF(MOD(VALUE(LEFT(A3902,1)),2)=1,IF(D3902="D",C3902,-C3902),IF(D3902="C",C3902,-C3902)),"")</f>
        <v/>
      </c>
    </row>
    <row r="3903" spans="1:5" x14ac:dyDescent="0.2">
      <c r="A3903" s="11" t="str">
        <f>IF('Anterior-TXT'!A3924&lt;&gt;"",LEFT('Anterior-TXT'!A3924,15),"")</f>
        <v/>
      </c>
      <c r="B3903" s="11" t="str">
        <f>IF('Anterior-TXT'!A3924&lt;&gt;"",RIGHT(LEFT('Anterior-TXT'!A3924,51),34),"")</f>
        <v/>
      </c>
      <c r="C3903" s="12" t="str">
        <f>IF('Anterior-TXT'!A3924&lt;&gt;"",VALUE(RIGHT(LEFT('Anterior-TXT'!A3924,75),23)),"")</f>
        <v/>
      </c>
      <c r="D3903" s="11" t="str">
        <f>IF('Anterior-TXT'!A3924&lt;&gt;"",RIGHT(LEFT('Anterior-TXT'!A3924,77),1),"")</f>
        <v/>
      </c>
      <c r="E3903" s="13" t="str">
        <f>IF('Anterior-TXT'!A3924&lt;&gt;"",IF(MOD(VALUE(LEFT(A3903,1)),2)=1,IF(D3903="D",C3903,-C3903),IF(D3903="C",C3903,-C3903)),"")</f>
        <v/>
      </c>
    </row>
    <row r="3904" spans="1:5" x14ac:dyDescent="0.2">
      <c r="A3904" s="11" t="str">
        <f>IF('Anterior-TXT'!A3925&lt;&gt;"",LEFT('Anterior-TXT'!A3925,15),"")</f>
        <v/>
      </c>
      <c r="B3904" s="11" t="str">
        <f>IF('Anterior-TXT'!A3925&lt;&gt;"",RIGHT(LEFT('Anterior-TXT'!A3925,51),34),"")</f>
        <v/>
      </c>
      <c r="C3904" s="12" t="str">
        <f>IF('Anterior-TXT'!A3925&lt;&gt;"",VALUE(RIGHT(LEFT('Anterior-TXT'!A3925,75),23)),"")</f>
        <v/>
      </c>
      <c r="D3904" s="11" t="str">
        <f>IF('Anterior-TXT'!A3925&lt;&gt;"",RIGHT(LEFT('Anterior-TXT'!A3925,77),1),"")</f>
        <v/>
      </c>
      <c r="E3904" s="13" t="str">
        <f>IF('Anterior-TXT'!A3925&lt;&gt;"",IF(MOD(VALUE(LEFT(A3904,1)),2)=1,IF(D3904="D",C3904,-C3904),IF(D3904="C",C3904,-C3904)),"")</f>
        <v/>
      </c>
    </row>
    <row r="3905" spans="1:5" x14ac:dyDescent="0.2">
      <c r="A3905" s="11" t="str">
        <f>IF('Anterior-TXT'!A3926&lt;&gt;"",LEFT('Anterior-TXT'!A3926,15),"")</f>
        <v/>
      </c>
      <c r="B3905" s="11" t="str">
        <f>IF('Anterior-TXT'!A3926&lt;&gt;"",RIGHT(LEFT('Anterior-TXT'!A3926,51),34),"")</f>
        <v/>
      </c>
      <c r="C3905" s="12" t="str">
        <f>IF('Anterior-TXT'!A3926&lt;&gt;"",VALUE(RIGHT(LEFT('Anterior-TXT'!A3926,75),23)),"")</f>
        <v/>
      </c>
      <c r="D3905" s="11" t="str">
        <f>IF('Anterior-TXT'!A3926&lt;&gt;"",RIGHT(LEFT('Anterior-TXT'!A3926,77),1),"")</f>
        <v/>
      </c>
      <c r="E3905" s="13" t="str">
        <f>IF('Anterior-TXT'!A3926&lt;&gt;"",IF(MOD(VALUE(LEFT(A3905,1)),2)=1,IF(D3905="D",C3905,-C3905),IF(D3905="C",C3905,-C3905)),"")</f>
        <v/>
      </c>
    </row>
    <row r="3906" spans="1:5" x14ac:dyDescent="0.2">
      <c r="A3906" s="11" t="str">
        <f>IF('Anterior-TXT'!A3927&lt;&gt;"",LEFT('Anterior-TXT'!A3927,15),"")</f>
        <v/>
      </c>
      <c r="B3906" s="11" t="str">
        <f>IF('Anterior-TXT'!A3927&lt;&gt;"",RIGHT(LEFT('Anterior-TXT'!A3927,51),34),"")</f>
        <v/>
      </c>
      <c r="C3906" s="12" t="str">
        <f>IF('Anterior-TXT'!A3927&lt;&gt;"",VALUE(RIGHT(LEFT('Anterior-TXT'!A3927,75),23)),"")</f>
        <v/>
      </c>
      <c r="D3906" s="11" t="str">
        <f>IF('Anterior-TXT'!A3927&lt;&gt;"",RIGHT(LEFT('Anterior-TXT'!A3927,77),1),"")</f>
        <v/>
      </c>
      <c r="E3906" s="13" t="str">
        <f>IF('Anterior-TXT'!A3927&lt;&gt;"",IF(MOD(VALUE(LEFT(A3906,1)),2)=1,IF(D3906="D",C3906,-C3906),IF(D3906="C",C3906,-C3906)),"")</f>
        <v/>
      </c>
    </row>
    <row r="3907" spans="1:5" x14ac:dyDescent="0.2">
      <c r="A3907" s="11" t="str">
        <f>IF('Anterior-TXT'!A3928&lt;&gt;"",LEFT('Anterior-TXT'!A3928,15),"")</f>
        <v/>
      </c>
      <c r="B3907" s="11" t="str">
        <f>IF('Anterior-TXT'!A3928&lt;&gt;"",RIGHT(LEFT('Anterior-TXT'!A3928,51),34),"")</f>
        <v/>
      </c>
      <c r="C3907" s="12" t="str">
        <f>IF('Anterior-TXT'!A3928&lt;&gt;"",VALUE(RIGHT(LEFT('Anterior-TXT'!A3928,75),23)),"")</f>
        <v/>
      </c>
      <c r="D3907" s="11" t="str">
        <f>IF('Anterior-TXT'!A3928&lt;&gt;"",RIGHT(LEFT('Anterior-TXT'!A3928,77),1),"")</f>
        <v/>
      </c>
      <c r="E3907" s="13" t="str">
        <f>IF('Anterior-TXT'!A3928&lt;&gt;"",IF(MOD(VALUE(LEFT(A3907,1)),2)=1,IF(D3907="D",C3907,-C3907),IF(D3907="C",C3907,-C3907)),"")</f>
        <v/>
      </c>
    </row>
    <row r="3908" spans="1:5" x14ac:dyDescent="0.2">
      <c r="A3908" s="11" t="str">
        <f>IF('Anterior-TXT'!A3929&lt;&gt;"",LEFT('Anterior-TXT'!A3929,15),"")</f>
        <v/>
      </c>
      <c r="B3908" s="11" t="str">
        <f>IF('Anterior-TXT'!A3929&lt;&gt;"",RIGHT(LEFT('Anterior-TXT'!A3929,51),34),"")</f>
        <v/>
      </c>
      <c r="C3908" s="12" t="str">
        <f>IF('Anterior-TXT'!A3929&lt;&gt;"",VALUE(RIGHT(LEFT('Anterior-TXT'!A3929,75),23)),"")</f>
        <v/>
      </c>
      <c r="D3908" s="11" t="str">
        <f>IF('Anterior-TXT'!A3929&lt;&gt;"",RIGHT(LEFT('Anterior-TXT'!A3929,77),1),"")</f>
        <v/>
      </c>
      <c r="E3908" s="13" t="str">
        <f>IF('Anterior-TXT'!A3929&lt;&gt;"",IF(MOD(VALUE(LEFT(A3908,1)),2)=1,IF(D3908="D",C3908,-C3908),IF(D3908="C",C3908,-C3908)),"")</f>
        <v/>
      </c>
    </row>
    <row r="3909" spans="1:5" x14ac:dyDescent="0.2">
      <c r="A3909" s="11" t="str">
        <f>IF('Anterior-TXT'!A3930&lt;&gt;"",LEFT('Anterior-TXT'!A3930,15),"")</f>
        <v/>
      </c>
      <c r="B3909" s="11" t="str">
        <f>IF('Anterior-TXT'!A3930&lt;&gt;"",RIGHT(LEFT('Anterior-TXT'!A3930,51),34),"")</f>
        <v/>
      </c>
      <c r="C3909" s="12" t="str">
        <f>IF('Anterior-TXT'!A3930&lt;&gt;"",VALUE(RIGHT(LEFT('Anterior-TXT'!A3930,75),23)),"")</f>
        <v/>
      </c>
      <c r="D3909" s="11" t="str">
        <f>IF('Anterior-TXT'!A3930&lt;&gt;"",RIGHT(LEFT('Anterior-TXT'!A3930,77),1),"")</f>
        <v/>
      </c>
      <c r="E3909" s="13" t="str">
        <f>IF('Anterior-TXT'!A3930&lt;&gt;"",IF(MOD(VALUE(LEFT(A3909,1)),2)=1,IF(D3909="D",C3909,-C3909),IF(D3909="C",C3909,-C3909)),"")</f>
        <v/>
      </c>
    </row>
    <row r="3910" spans="1:5" x14ac:dyDescent="0.2">
      <c r="A3910" s="11" t="str">
        <f>IF('Anterior-TXT'!A3931&lt;&gt;"",LEFT('Anterior-TXT'!A3931,15),"")</f>
        <v/>
      </c>
      <c r="B3910" s="11" t="str">
        <f>IF('Anterior-TXT'!A3931&lt;&gt;"",RIGHT(LEFT('Anterior-TXT'!A3931,51),34),"")</f>
        <v/>
      </c>
      <c r="C3910" s="12" t="str">
        <f>IF('Anterior-TXT'!A3931&lt;&gt;"",VALUE(RIGHT(LEFT('Anterior-TXT'!A3931,75),23)),"")</f>
        <v/>
      </c>
      <c r="D3910" s="11" t="str">
        <f>IF('Anterior-TXT'!A3931&lt;&gt;"",RIGHT(LEFT('Anterior-TXT'!A3931,77),1),"")</f>
        <v/>
      </c>
      <c r="E3910" s="13" t="str">
        <f>IF('Anterior-TXT'!A3931&lt;&gt;"",IF(MOD(VALUE(LEFT(A3910,1)),2)=1,IF(D3910="D",C3910,-C3910),IF(D3910="C",C3910,-C3910)),"")</f>
        <v/>
      </c>
    </row>
    <row r="3911" spans="1:5" x14ac:dyDescent="0.2">
      <c r="A3911" s="11" t="str">
        <f>IF('Anterior-TXT'!A3932&lt;&gt;"",LEFT('Anterior-TXT'!A3932,15),"")</f>
        <v/>
      </c>
      <c r="B3911" s="11" t="str">
        <f>IF('Anterior-TXT'!A3932&lt;&gt;"",RIGHT(LEFT('Anterior-TXT'!A3932,51),34),"")</f>
        <v/>
      </c>
      <c r="C3911" s="12" t="str">
        <f>IF('Anterior-TXT'!A3932&lt;&gt;"",VALUE(RIGHT(LEFT('Anterior-TXT'!A3932,75),23)),"")</f>
        <v/>
      </c>
      <c r="D3911" s="11" t="str">
        <f>IF('Anterior-TXT'!A3932&lt;&gt;"",RIGHT(LEFT('Anterior-TXT'!A3932,77),1),"")</f>
        <v/>
      </c>
      <c r="E3911" s="13" t="str">
        <f>IF('Anterior-TXT'!A3932&lt;&gt;"",IF(MOD(VALUE(LEFT(A3911,1)),2)=1,IF(D3911="D",C3911,-C3911),IF(D3911="C",C3911,-C3911)),"")</f>
        <v/>
      </c>
    </row>
    <row r="3912" spans="1:5" x14ac:dyDescent="0.2">
      <c r="A3912" s="11" t="str">
        <f>IF('Anterior-TXT'!A3933&lt;&gt;"",LEFT('Anterior-TXT'!A3933,15),"")</f>
        <v/>
      </c>
      <c r="B3912" s="11" t="str">
        <f>IF('Anterior-TXT'!A3933&lt;&gt;"",RIGHT(LEFT('Anterior-TXT'!A3933,51),34),"")</f>
        <v/>
      </c>
      <c r="C3912" s="12" t="str">
        <f>IF('Anterior-TXT'!A3933&lt;&gt;"",VALUE(RIGHT(LEFT('Anterior-TXT'!A3933,75),23)),"")</f>
        <v/>
      </c>
      <c r="D3912" s="11" t="str">
        <f>IF('Anterior-TXT'!A3933&lt;&gt;"",RIGHT(LEFT('Anterior-TXT'!A3933,77),1),"")</f>
        <v/>
      </c>
      <c r="E3912" s="13" t="str">
        <f>IF('Anterior-TXT'!A3933&lt;&gt;"",IF(MOD(VALUE(LEFT(A3912,1)),2)=1,IF(D3912="D",C3912,-C3912),IF(D3912="C",C3912,-C3912)),"")</f>
        <v/>
      </c>
    </row>
    <row r="3913" spans="1:5" x14ac:dyDescent="0.2">
      <c r="A3913" s="11" t="str">
        <f>IF('Anterior-TXT'!A3934&lt;&gt;"",LEFT('Anterior-TXT'!A3934,15),"")</f>
        <v/>
      </c>
      <c r="B3913" s="11" t="str">
        <f>IF('Anterior-TXT'!A3934&lt;&gt;"",RIGHT(LEFT('Anterior-TXT'!A3934,51),34),"")</f>
        <v/>
      </c>
      <c r="C3913" s="12" t="str">
        <f>IF('Anterior-TXT'!A3934&lt;&gt;"",VALUE(RIGHT(LEFT('Anterior-TXT'!A3934,75),23)),"")</f>
        <v/>
      </c>
      <c r="D3913" s="11" t="str">
        <f>IF('Anterior-TXT'!A3934&lt;&gt;"",RIGHT(LEFT('Anterior-TXT'!A3934,77),1),"")</f>
        <v/>
      </c>
      <c r="E3913" s="13" t="str">
        <f>IF('Anterior-TXT'!A3934&lt;&gt;"",IF(MOD(VALUE(LEFT(A3913,1)),2)=1,IF(D3913="D",C3913,-C3913),IF(D3913="C",C3913,-C3913)),"")</f>
        <v/>
      </c>
    </row>
    <row r="3914" spans="1:5" x14ac:dyDescent="0.2">
      <c r="A3914" s="11" t="str">
        <f>IF('Anterior-TXT'!A3935&lt;&gt;"",LEFT('Anterior-TXT'!A3935,15),"")</f>
        <v/>
      </c>
      <c r="B3914" s="11" t="str">
        <f>IF('Anterior-TXT'!A3935&lt;&gt;"",RIGHT(LEFT('Anterior-TXT'!A3935,51),34),"")</f>
        <v/>
      </c>
      <c r="C3914" s="12" t="str">
        <f>IF('Anterior-TXT'!A3935&lt;&gt;"",VALUE(RIGHT(LEFT('Anterior-TXT'!A3935,75),23)),"")</f>
        <v/>
      </c>
      <c r="D3914" s="11" t="str">
        <f>IF('Anterior-TXT'!A3935&lt;&gt;"",RIGHT(LEFT('Anterior-TXT'!A3935,77),1),"")</f>
        <v/>
      </c>
      <c r="E3914" s="13" t="str">
        <f>IF('Anterior-TXT'!A3935&lt;&gt;"",IF(MOD(VALUE(LEFT(A3914,1)),2)=1,IF(D3914="D",C3914,-C3914),IF(D3914="C",C3914,-C3914)),"")</f>
        <v/>
      </c>
    </row>
    <row r="3915" spans="1:5" x14ac:dyDescent="0.2">
      <c r="A3915" s="11" t="str">
        <f>IF('Anterior-TXT'!A3936&lt;&gt;"",LEFT('Anterior-TXT'!A3936,15),"")</f>
        <v/>
      </c>
      <c r="B3915" s="11" t="str">
        <f>IF('Anterior-TXT'!A3936&lt;&gt;"",RIGHT(LEFT('Anterior-TXT'!A3936,51),34),"")</f>
        <v/>
      </c>
      <c r="C3915" s="12" t="str">
        <f>IF('Anterior-TXT'!A3936&lt;&gt;"",VALUE(RIGHT(LEFT('Anterior-TXT'!A3936,75),23)),"")</f>
        <v/>
      </c>
      <c r="D3915" s="11" t="str">
        <f>IF('Anterior-TXT'!A3936&lt;&gt;"",RIGHT(LEFT('Anterior-TXT'!A3936,77),1),"")</f>
        <v/>
      </c>
      <c r="E3915" s="13" t="str">
        <f>IF('Anterior-TXT'!A3936&lt;&gt;"",IF(MOD(VALUE(LEFT(A3915,1)),2)=1,IF(D3915="D",C3915,-C3915),IF(D3915="C",C3915,-C3915)),"")</f>
        <v/>
      </c>
    </row>
    <row r="3916" spans="1:5" x14ac:dyDescent="0.2">
      <c r="A3916" s="11" t="str">
        <f>IF('Anterior-TXT'!A3937&lt;&gt;"",LEFT('Anterior-TXT'!A3937,15),"")</f>
        <v/>
      </c>
      <c r="B3916" s="11" t="str">
        <f>IF('Anterior-TXT'!A3937&lt;&gt;"",RIGHT(LEFT('Anterior-TXT'!A3937,51),34),"")</f>
        <v/>
      </c>
      <c r="C3916" s="12" t="str">
        <f>IF('Anterior-TXT'!A3937&lt;&gt;"",VALUE(RIGHT(LEFT('Anterior-TXT'!A3937,75),23)),"")</f>
        <v/>
      </c>
      <c r="D3916" s="11" t="str">
        <f>IF('Anterior-TXT'!A3937&lt;&gt;"",RIGHT(LEFT('Anterior-TXT'!A3937,77),1),"")</f>
        <v/>
      </c>
      <c r="E3916" s="13" t="str">
        <f>IF('Anterior-TXT'!A3937&lt;&gt;"",IF(MOD(VALUE(LEFT(A3916,1)),2)=1,IF(D3916="D",C3916,-C3916),IF(D3916="C",C3916,-C3916)),"")</f>
        <v/>
      </c>
    </row>
    <row r="3917" spans="1:5" x14ac:dyDescent="0.2">
      <c r="A3917" s="11" t="str">
        <f>IF('Anterior-TXT'!A3938&lt;&gt;"",LEFT('Anterior-TXT'!A3938,15),"")</f>
        <v/>
      </c>
      <c r="B3917" s="11" t="str">
        <f>IF('Anterior-TXT'!A3938&lt;&gt;"",RIGHT(LEFT('Anterior-TXT'!A3938,51),34),"")</f>
        <v/>
      </c>
      <c r="C3917" s="12" t="str">
        <f>IF('Anterior-TXT'!A3938&lt;&gt;"",VALUE(RIGHT(LEFT('Anterior-TXT'!A3938,75),23)),"")</f>
        <v/>
      </c>
      <c r="D3917" s="11" t="str">
        <f>IF('Anterior-TXT'!A3938&lt;&gt;"",RIGHT(LEFT('Anterior-TXT'!A3938,77),1),"")</f>
        <v/>
      </c>
      <c r="E3917" s="13" t="str">
        <f>IF('Anterior-TXT'!A3938&lt;&gt;"",IF(MOD(VALUE(LEFT(A3917,1)),2)=1,IF(D3917="D",C3917,-C3917),IF(D3917="C",C3917,-C3917)),"")</f>
        <v/>
      </c>
    </row>
    <row r="3918" spans="1:5" x14ac:dyDescent="0.2">
      <c r="A3918" s="11" t="str">
        <f>IF('Anterior-TXT'!A3939&lt;&gt;"",LEFT('Anterior-TXT'!A3939,15),"")</f>
        <v/>
      </c>
      <c r="B3918" s="11" t="str">
        <f>IF('Anterior-TXT'!A3939&lt;&gt;"",RIGHT(LEFT('Anterior-TXT'!A3939,51),34),"")</f>
        <v/>
      </c>
      <c r="C3918" s="12" t="str">
        <f>IF('Anterior-TXT'!A3939&lt;&gt;"",VALUE(RIGHT(LEFT('Anterior-TXT'!A3939,75),23)),"")</f>
        <v/>
      </c>
      <c r="D3918" s="11" t="str">
        <f>IF('Anterior-TXT'!A3939&lt;&gt;"",RIGHT(LEFT('Anterior-TXT'!A3939,77),1),"")</f>
        <v/>
      </c>
      <c r="E3918" s="13" t="str">
        <f>IF('Anterior-TXT'!A3939&lt;&gt;"",IF(MOD(VALUE(LEFT(A3918,1)),2)=1,IF(D3918="D",C3918,-C3918),IF(D3918="C",C3918,-C3918)),"")</f>
        <v/>
      </c>
    </row>
    <row r="3919" spans="1:5" x14ac:dyDescent="0.2">
      <c r="A3919" s="11" t="str">
        <f>IF('Anterior-TXT'!A3940&lt;&gt;"",LEFT('Anterior-TXT'!A3940,15),"")</f>
        <v/>
      </c>
      <c r="B3919" s="11" t="str">
        <f>IF('Anterior-TXT'!A3940&lt;&gt;"",RIGHT(LEFT('Anterior-TXT'!A3940,51),34),"")</f>
        <v/>
      </c>
      <c r="C3919" s="12" t="str">
        <f>IF('Anterior-TXT'!A3940&lt;&gt;"",VALUE(RIGHT(LEFT('Anterior-TXT'!A3940,75),23)),"")</f>
        <v/>
      </c>
      <c r="D3919" s="11" t="str">
        <f>IF('Anterior-TXT'!A3940&lt;&gt;"",RIGHT(LEFT('Anterior-TXT'!A3940,77),1),"")</f>
        <v/>
      </c>
      <c r="E3919" s="13" t="str">
        <f>IF('Anterior-TXT'!A3940&lt;&gt;"",IF(MOD(VALUE(LEFT(A3919,1)),2)=1,IF(D3919="D",C3919,-C3919),IF(D3919="C",C3919,-C3919)),"")</f>
        <v/>
      </c>
    </row>
    <row r="3920" spans="1:5" x14ac:dyDescent="0.2">
      <c r="A3920" s="11" t="str">
        <f>IF('Anterior-TXT'!A3941&lt;&gt;"",LEFT('Anterior-TXT'!A3941,15),"")</f>
        <v/>
      </c>
      <c r="B3920" s="11" t="str">
        <f>IF('Anterior-TXT'!A3941&lt;&gt;"",RIGHT(LEFT('Anterior-TXT'!A3941,51),34),"")</f>
        <v/>
      </c>
      <c r="C3920" s="12" t="str">
        <f>IF('Anterior-TXT'!A3941&lt;&gt;"",VALUE(RIGHT(LEFT('Anterior-TXT'!A3941,75),23)),"")</f>
        <v/>
      </c>
      <c r="D3920" s="11" t="str">
        <f>IF('Anterior-TXT'!A3941&lt;&gt;"",RIGHT(LEFT('Anterior-TXT'!A3941,77),1),"")</f>
        <v/>
      </c>
      <c r="E3920" s="13" t="str">
        <f>IF('Anterior-TXT'!A3941&lt;&gt;"",IF(MOD(VALUE(LEFT(A3920,1)),2)=1,IF(D3920="D",C3920,-C3920),IF(D3920="C",C3920,-C3920)),"")</f>
        <v/>
      </c>
    </row>
    <row r="3921" spans="1:5" x14ac:dyDescent="0.2">
      <c r="A3921" s="11" t="str">
        <f>IF('Anterior-TXT'!A3942&lt;&gt;"",LEFT('Anterior-TXT'!A3942,15),"")</f>
        <v/>
      </c>
      <c r="B3921" s="11" t="str">
        <f>IF('Anterior-TXT'!A3942&lt;&gt;"",RIGHT(LEFT('Anterior-TXT'!A3942,51),34),"")</f>
        <v/>
      </c>
      <c r="C3921" s="12" t="str">
        <f>IF('Anterior-TXT'!A3942&lt;&gt;"",VALUE(RIGHT(LEFT('Anterior-TXT'!A3942,75),23)),"")</f>
        <v/>
      </c>
      <c r="D3921" s="11" t="str">
        <f>IF('Anterior-TXT'!A3942&lt;&gt;"",RIGHT(LEFT('Anterior-TXT'!A3942,77),1),"")</f>
        <v/>
      </c>
      <c r="E3921" s="13" t="str">
        <f>IF('Anterior-TXT'!A3942&lt;&gt;"",IF(MOD(VALUE(LEFT(A3921,1)),2)=1,IF(D3921="D",C3921,-C3921),IF(D3921="C",C3921,-C3921)),"")</f>
        <v/>
      </c>
    </row>
    <row r="3922" spans="1:5" x14ac:dyDescent="0.2">
      <c r="A3922" s="11" t="str">
        <f>IF('Anterior-TXT'!A3943&lt;&gt;"",LEFT('Anterior-TXT'!A3943,15),"")</f>
        <v/>
      </c>
      <c r="B3922" s="11" t="str">
        <f>IF('Anterior-TXT'!A3943&lt;&gt;"",RIGHT(LEFT('Anterior-TXT'!A3943,51),34),"")</f>
        <v/>
      </c>
      <c r="C3922" s="12" t="str">
        <f>IF('Anterior-TXT'!A3943&lt;&gt;"",VALUE(RIGHT(LEFT('Anterior-TXT'!A3943,75),23)),"")</f>
        <v/>
      </c>
      <c r="D3922" s="11" t="str">
        <f>IF('Anterior-TXT'!A3943&lt;&gt;"",RIGHT(LEFT('Anterior-TXT'!A3943,77),1),"")</f>
        <v/>
      </c>
      <c r="E3922" s="13" t="str">
        <f>IF('Anterior-TXT'!A3943&lt;&gt;"",IF(MOD(VALUE(LEFT(A3922,1)),2)=1,IF(D3922="D",C3922,-C3922),IF(D3922="C",C3922,-C3922)),"")</f>
        <v/>
      </c>
    </row>
    <row r="3923" spans="1:5" x14ac:dyDescent="0.2">
      <c r="A3923" s="11" t="str">
        <f>IF('Anterior-TXT'!A3944&lt;&gt;"",LEFT('Anterior-TXT'!A3944,15),"")</f>
        <v/>
      </c>
      <c r="B3923" s="11" t="str">
        <f>IF('Anterior-TXT'!A3944&lt;&gt;"",RIGHT(LEFT('Anterior-TXT'!A3944,51),34),"")</f>
        <v/>
      </c>
      <c r="C3923" s="12" t="str">
        <f>IF('Anterior-TXT'!A3944&lt;&gt;"",VALUE(RIGHT(LEFT('Anterior-TXT'!A3944,75),23)),"")</f>
        <v/>
      </c>
      <c r="D3923" s="11" t="str">
        <f>IF('Anterior-TXT'!A3944&lt;&gt;"",RIGHT(LEFT('Anterior-TXT'!A3944,77),1),"")</f>
        <v/>
      </c>
      <c r="E3923" s="13" t="str">
        <f>IF('Anterior-TXT'!A3944&lt;&gt;"",IF(MOD(VALUE(LEFT(A3923,1)),2)=1,IF(D3923="D",C3923,-C3923),IF(D3923="C",C3923,-C3923)),"")</f>
        <v/>
      </c>
    </row>
    <row r="3924" spans="1:5" x14ac:dyDescent="0.2">
      <c r="A3924" s="11" t="str">
        <f>IF('Anterior-TXT'!A3945&lt;&gt;"",LEFT('Anterior-TXT'!A3945,15),"")</f>
        <v/>
      </c>
      <c r="B3924" s="11" t="str">
        <f>IF('Anterior-TXT'!A3945&lt;&gt;"",RIGHT(LEFT('Anterior-TXT'!A3945,51),34),"")</f>
        <v/>
      </c>
      <c r="C3924" s="12" t="str">
        <f>IF('Anterior-TXT'!A3945&lt;&gt;"",VALUE(RIGHT(LEFT('Anterior-TXT'!A3945,75),23)),"")</f>
        <v/>
      </c>
      <c r="D3924" s="11" t="str">
        <f>IF('Anterior-TXT'!A3945&lt;&gt;"",RIGHT(LEFT('Anterior-TXT'!A3945,77),1),"")</f>
        <v/>
      </c>
      <c r="E3924" s="13" t="str">
        <f>IF('Anterior-TXT'!A3945&lt;&gt;"",IF(MOD(VALUE(LEFT(A3924,1)),2)=1,IF(D3924="D",C3924,-C3924),IF(D3924="C",C3924,-C3924)),"")</f>
        <v/>
      </c>
    </row>
    <row r="3925" spans="1:5" x14ac:dyDescent="0.2">
      <c r="A3925" s="11" t="str">
        <f>IF('Anterior-TXT'!A3946&lt;&gt;"",LEFT('Anterior-TXT'!A3946,15),"")</f>
        <v/>
      </c>
      <c r="B3925" s="11" t="str">
        <f>IF('Anterior-TXT'!A3946&lt;&gt;"",RIGHT(LEFT('Anterior-TXT'!A3946,51),34),"")</f>
        <v/>
      </c>
      <c r="C3925" s="12" t="str">
        <f>IF('Anterior-TXT'!A3946&lt;&gt;"",VALUE(RIGHT(LEFT('Anterior-TXT'!A3946,75),23)),"")</f>
        <v/>
      </c>
      <c r="D3925" s="11" t="str">
        <f>IF('Anterior-TXT'!A3946&lt;&gt;"",RIGHT(LEFT('Anterior-TXT'!A3946,77),1),"")</f>
        <v/>
      </c>
      <c r="E3925" s="13" t="str">
        <f>IF('Anterior-TXT'!A3946&lt;&gt;"",IF(MOD(VALUE(LEFT(A3925,1)),2)=1,IF(D3925="D",C3925,-C3925),IF(D3925="C",C3925,-C3925)),"")</f>
        <v/>
      </c>
    </row>
    <row r="3926" spans="1:5" x14ac:dyDescent="0.2">
      <c r="A3926" s="11" t="str">
        <f>IF('Anterior-TXT'!A3947&lt;&gt;"",LEFT('Anterior-TXT'!A3947,15),"")</f>
        <v/>
      </c>
      <c r="B3926" s="11" t="str">
        <f>IF('Anterior-TXT'!A3947&lt;&gt;"",RIGHT(LEFT('Anterior-TXT'!A3947,51),34),"")</f>
        <v/>
      </c>
      <c r="C3926" s="12" t="str">
        <f>IF('Anterior-TXT'!A3947&lt;&gt;"",VALUE(RIGHT(LEFT('Anterior-TXT'!A3947,75),23)),"")</f>
        <v/>
      </c>
      <c r="D3926" s="11" t="str">
        <f>IF('Anterior-TXT'!A3947&lt;&gt;"",RIGHT(LEFT('Anterior-TXT'!A3947,77),1),"")</f>
        <v/>
      </c>
      <c r="E3926" s="13" t="str">
        <f>IF('Anterior-TXT'!A3947&lt;&gt;"",IF(MOD(VALUE(LEFT(A3926,1)),2)=1,IF(D3926="D",C3926,-C3926),IF(D3926="C",C3926,-C3926)),"")</f>
        <v/>
      </c>
    </row>
    <row r="3927" spans="1:5" x14ac:dyDescent="0.2">
      <c r="A3927" s="11" t="str">
        <f>IF('Anterior-TXT'!A3948&lt;&gt;"",LEFT('Anterior-TXT'!A3948,15),"")</f>
        <v/>
      </c>
      <c r="B3927" s="11" t="str">
        <f>IF('Anterior-TXT'!A3948&lt;&gt;"",RIGHT(LEFT('Anterior-TXT'!A3948,51),34),"")</f>
        <v/>
      </c>
      <c r="C3927" s="12" t="str">
        <f>IF('Anterior-TXT'!A3948&lt;&gt;"",VALUE(RIGHT(LEFT('Anterior-TXT'!A3948,75),23)),"")</f>
        <v/>
      </c>
      <c r="D3927" s="11" t="str">
        <f>IF('Anterior-TXT'!A3948&lt;&gt;"",RIGHT(LEFT('Anterior-TXT'!A3948,77),1),"")</f>
        <v/>
      </c>
      <c r="E3927" s="13" t="str">
        <f>IF('Anterior-TXT'!A3948&lt;&gt;"",IF(MOD(VALUE(LEFT(A3927,1)),2)=1,IF(D3927="D",C3927,-C3927),IF(D3927="C",C3927,-C3927)),"")</f>
        <v/>
      </c>
    </row>
    <row r="3928" spans="1:5" x14ac:dyDescent="0.2">
      <c r="A3928" s="11" t="str">
        <f>IF('Anterior-TXT'!A3949&lt;&gt;"",LEFT('Anterior-TXT'!A3949,15),"")</f>
        <v/>
      </c>
      <c r="B3928" s="11" t="str">
        <f>IF('Anterior-TXT'!A3949&lt;&gt;"",RIGHT(LEFT('Anterior-TXT'!A3949,51),34),"")</f>
        <v/>
      </c>
      <c r="C3928" s="12" t="str">
        <f>IF('Anterior-TXT'!A3949&lt;&gt;"",VALUE(RIGHT(LEFT('Anterior-TXT'!A3949,75),23)),"")</f>
        <v/>
      </c>
      <c r="D3928" s="11" t="str">
        <f>IF('Anterior-TXT'!A3949&lt;&gt;"",RIGHT(LEFT('Anterior-TXT'!A3949,77),1),"")</f>
        <v/>
      </c>
      <c r="E3928" s="13" t="str">
        <f>IF('Anterior-TXT'!A3949&lt;&gt;"",IF(MOD(VALUE(LEFT(A3928,1)),2)=1,IF(D3928="D",C3928,-C3928),IF(D3928="C",C3928,-C3928)),"")</f>
        <v/>
      </c>
    </row>
    <row r="3929" spans="1:5" x14ac:dyDescent="0.2">
      <c r="A3929" s="11" t="str">
        <f>IF('Anterior-TXT'!A3950&lt;&gt;"",LEFT('Anterior-TXT'!A3950,15),"")</f>
        <v/>
      </c>
      <c r="B3929" s="11" t="str">
        <f>IF('Anterior-TXT'!A3950&lt;&gt;"",RIGHT(LEFT('Anterior-TXT'!A3950,51),34),"")</f>
        <v/>
      </c>
      <c r="C3929" s="12" t="str">
        <f>IF('Anterior-TXT'!A3950&lt;&gt;"",VALUE(RIGHT(LEFT('Anterior-TXT'!A3950,75),23)),"")</f>
        <v/>
      </c>
      <c r="D3929" s="11" t="str">
        <f>IF('Anterior-TXT'!A3950&lt;&gt;"",RIGHT(LEFT('Anterior-TXT'!A3950,77),1),"")</f>
        <v/>
      </c>
      <c r="E3929" s="13" t="str">
        <f>IF('Anterior-TXT'!A3950&lt;&gt;"",IF(MOD(VALUE(LEFT(A3929,1)),2)=1,IF(D3929="D",C3929,-C3929),IF(D3929="C",C3929,-C3929)),"")</f>
        <v/>
      </c>
    </row>
    <row r="3930" spans="1:5" x14ac:dyDescent="0.2">
      <c r="A3930" s="11" t="str">
        <f>IF('Anterior-TXT'!A3951&lt;&gt;"",LEFT('Anterior-TXT'!A3951,15),"")</f>
        <v/>
      </c>
      <c r="B3930" s="11" t="str">
        <f>IF('Anterior-TXT'!A3951&lt;&gt;"",RIGHT(LEFT('Anterior-TXT'!A3951,51),34),"")</f>
        <v/>
      </c>
      <c r="C3930" s="12" t="str">
        <f>IF('Anterior-TXT'!A3951&lt;&gt;"",VALUE(RIGHT(LEFT('Anterior-TXT'!A3951,75),23)),"")</f>
        <v/>
      </c>
      <c r="D3930" s="11" t="str">
        <f>IF('Anterior-TXT'!A3951&lt;&gt;"",RIGHT(LEFT('Anterior-TXT'!A3951,77),1),"")</f>
        <v/>
      </c>
      <c r="E3930" s="13" t="str">
        <f>IF('Anterior-TXT'!A3951&lt;&gt;"",IF(MOD(VALUE(LEFT(A3930,1)),2)=1,IF(D3930="D",C3930,-C3930),IF(D3930="C",C3930,-C3930)),"")</f>
        <v/>
      </c>
    </row>
    <row r="3931" spans="1:5" x14ac:dyDescent="0.2">
      <c r="A3931" s="11" t="str">
        <f>IF('Anterior-TXT'!A3952&lt;&gt;"",LEFT('Anterior-TXT'!A3952,15),"")</f>
        <v/>
      </c>
      <c r="B3931" s="11" t="str">
        <f>IF('Anterior-TXT'!A3952&lt;&gt;"",RIGHT(LEFT('Anterior-TXT'!A3952,51),34),"")</f>
        <v/>
      </c>
      <c r="C3931" s="12" t="str">
        <f>IF('Anterior-TXT'!A3952&lt;&gt;"",VALUE(RIGHT(LEFT('Anterior-TXT'!A3952,75),23)),"")</f>
        <v/>
      </c>
      <c r="D3931" s="11" t="str">
        <f>IF('Anterior-TXT'!A3952&lt;&gt;"",RIGHT(LEFT('Anterior-TXT'!A3952,77),1),"")</f>
        <v/>
      </c>
      <c r="E3931" s="13" t="str">
        <f>IF('Anterior-TXT'!A3952&lt;&gt;"",IF(MOD(VALUE(LEFT(A3931,1)),2)=1,IF(D3931="D",C3931,-C3931),IF(D3931="C",C3931,-C3931)),"")</f>
        <v/>
      </c>
    </row>
    <row r="3932" spans="1:5" x14ac:dyDescent="0.2">
      <c r="A3932" s="11" t="str">
        <f>IF('Anterior-TXT'!A3953&lt;&gt;"",LEFT('Anterior-TXT'!A3953,15),"")</f>
        <v/>
      </c>
      <c r="B3932" s="11" t="str">
        <f>IF('Anterior-TXT'!A3953&lt;&gt;"",RIGHT(LEFT('Anterior-TXT'!A3953,51),34),"")</f>
        <v/>
      </c>
      <c r="C3932" s="12" t="str">
        <f>IF('Anterior-TXT'!A3953&lt;&gt;"",VALUE(RIGHT(LEFT('Anterior-TXT'!A3953,75),23)),"")</f>
        <v/>
      </c>
      <c r="D3932" s="11" t="str">
        <f>IF('Anterior-TXT'!A3953&lt;&gt;"",RIGHT(LEFT('Anterior-TXT'!A3953,77),1),"")</f>
        <v/>
      </c>
      <c r="E3932" s="13" t="str">
        <f>IF('Anterior-TXT'!A3953&lt;&gt;"",IF(MOD(VALUE(LEFT(A3932,1)),2)=1,IF(D3932="D",C3932,-C3932),IF(D3932="C",C3932,-C3932)),"")</f>
        <v/>
      </c>
    </row>
    <row r="3933" spans="1:5" x14ac:dyDescent="0.2">
      <c r="A3933" s="11" t="str">
        <f>IF('Anterior-TXT'!A3954&lt;&gt;"",LEFT('Anterior-TXT'!A3954,15),"")</f>
        <v/>
      </c>
      <c r="B3933" s="11" t="str">
        <f>IF('Anterior-TXT'!A3954&lt;&gt;"",RIGHT(LEFT('Anterior-TXT'!A3954,51),34),"")</f>
        <v/>
      </c>
      <c r="C3933" s="12" t="str">
        <f>IF('Anterior-TXT'!A3954&lt;&gt;"",VALUE(RIGHT(LEFT('Anterior-TXT'!A3954,75),23)),"")</f>
        <v/>
      </c>
      <c r="D3933" s="11" t="str">
        <f>IF('Anterior-TXT'!A3954&lt;&gt;"",RIGHT(LEFT('Anterior-TXT'!A3954,77),1),"")</f>
        <v/>
      </c>
      <c r="E3933" s="13" t="str">
        <f>IF('Anterior-TXT'!A3954&lt;&gt;"",IF(MOD(VALUE(LEFT(A3933,1)),2)=1,IF(D3933="D",C3933,-C3933),IF(D3933="C",C3933,-C3933)),"")</f>
        <v/>
      </c>
    </row>
    <row r="3934" spans="1:5" x14ac:dyDescent="0.2">
      <c r="A3934" s="11" t="str">
        <f>IF('Anterior-TXT'!A3955&lt;&gt;"",LEFT('Anterior-TXT'!A3955,15),"")</f>
        <v/>
      </c>
      <c r="B3934" s="11" t="str">
        <f>IF('Anterior-TXT'!A3955&lt;&gt;"",RIGHT(LEFT('Anterior-TXT'!A3955,51),34),"")</f>
        <v/>
      </c>
      <c r="C3934" s="12" t="str">
        <f>IF('Anterior-TXT'!A3955&lt;&gt;"",VALUE(RIGHT(LEFT('Anterior-TXT'!A3955,75),23)),"")</f>
        <v/>
      </c>
      <c r="D3934" s="11" t="str">
        <f>IF('Anterior-TXT'!A3955&lt;&gt;"",RIGHT(LEFT('Anterior-TXT'!A3955,77),1),"")</f>
        <v/>
      </c>
      <c r="E3934" s="13" t="str">
        <f>IF('Anterior-TXT'!A3955&lt;&gt;"",IF(MOD(VALUE(LEFT(A3934,1)),2)=1,IF(D3934="D",C3934,-C3934),IF(D3934="C",C3934,-C3934)),"")</f>
        <v/>
      </c>
    </row>
    <row r="3935" spans="1:5" x14ac:dyDescent="0.2">
      <c r="A3935" s="11" t="str">
        <f>IF('Anterior-TXT'!A3956&lt;&gt;"",LEFT('Anterior-TXT'!A3956,15),"")</f>
        <v/>
      </c>
      <c r="B3935" s="11" t="str">
        <f>IF('Anterior-TXT'!A3956&lt;&gt;"",RIGHT(LEFT('Anterior-TXT'!A3956,51),34),"")</f>
        <v/>
      </c>
      <c r="C3935" s="12" t="str">
        <f>IF('Anterior-TXT'!A3956&lt;&gt;"",VALUE(RIGHT(LEFT('Anterior-TXT'!A3956,75),23)),"")</f>
        <v/>
      </c>
      <c r="D3935" s="11" t="str">
        <f>IF('Anterior-TXT'!A3956&lt;&gt;"",RIGHT(LEFT('Anterior-TXT'!A3956,77),1),"")</f>
        <v/>
      </c>
      <c r="E3935" s="13" t="str">
        <f>IF('Anterior-TXT'!A3956&lt;&gt;"",IF(MOD(VALUE(LEFT(A3935,1)),2)=1,IF(D3935="D",C3935,-C3935),IF(D3935="C",C3935,-C3935)),"")</f>
        <v/>
      </c>
    </row>
    <row r="3936" spans="1:5" x14ac:dyDescent="0.2">
      <c r="A3936" s="11" t="str">
        <f>IF('Anterior-TXT'!A3957&lt;&gt;"",LEFT('Anterior-TXT'!A3957,15),"")</f>
        <v/>
      </c>
      <c r="B3936" s="11" t="str">
        <f>IF('Anterior-TXT'!A3957&lt;&gt;"",RIGHT(LEFT('Anterior-TXT'!A3957,51),34),"")</f>
        <v/>
      </c>
      <c r="C3936" s="12" t="str">
        <f>IF('Anterior-TXT'!A3957&lt;&gt;"",VALUE(RIGHT(LEFT('Anterior-TXT'!A3957,75),23)),"")</f>
        <v/>
      </c>
      <c r="D3936" s="11" t="str">
        <f>IF('Anterior-TXT'!A3957&lt;&gt;"",RIGHT(LEFT('Anterior-TXT'!A3957,77),1),"")</f>
        <v/>
      </c>
      <c r="E3936" s="13" t="str">
        <f>IF('Anterior-TXT'!A3957&lt;&gt;"",IF(MOD(VALUE(LEFT(A3936,1)),2)=1,IF(D3936="D",C3936,-C3936),IF(D3936="C",C3936,-C3936)),"")</f>
        <v/>
      </c>
    </row>
    <row r="3937" spans="1:5" x14ac:dyDescent="0.2">
      <c r="A3937" s="11" t="str">
        <f>IF('Anterior-TXT'!A3958&lt;&gt;"",LEFT('Anterior-TXT'!A3958,15),"")</f>
        <v/>
      </c>
      <c r="B3937" s="11" t="str">
        <f>IF('Anterior-TXT'!A3958&lt;&gt;"",RIGHT(LEFT('Anterior-TXT'!A3958,51),34),"")</f>
        <v/>
      </c>
      <c r="C3937" s="12" t="str">
        <f>IF('Anterior-TXT'!A3958&lt;&gt;"",VALUE(RIGHT(LEFT('Anterior-TXT'!A3958,75),23)),"")</f>
        <v/>
      </c>
      <c r="D3937" s="11" t="str">
        <f>IF('Anterior-TXT'!A3958&lt;&gt;"",RIGHT(LEFT('Anterior-TXT'!A3958,77),1),"")</f>
        <v/>
      </c>
      <c r="E3937" s="13" t="str">
        <f>IF('Anterior-TXT'!A3958&lt;&gt;"",IF(MOD(VALUE(LEFT(A3937,1)),2)=1,IF(D3937="D",C3937,-C3937),IF(D3937="C",C3937,-C3937)),"")</f>
        <v/>
      </c>
    </row>
    <row r="3938" spans="1:5" x14ac:dyDescent="0.2">
      <c r="A3938" s="11" t="str">
        <f>IF('Anterior-TXT'!A3959&lt;&gt;"",LEFT('Anterior-TXT'!A3959,15),"")</f>
        <v/>
      </c>
      <c r="B3938" s="11" t="str">
        <f>IF('Anterior-TXT'!A3959&lt;&gt;"",RIGHT(LEFT('Anterior-TXT'!A3959,51),34),"")</f>
        <v/>
      </c>
      <c r="C3938" s="12" t="str">
        <f>IF('Anterior-TXT'!A3959&lt;&gt;"",VALUE(RIGHT(LEFT('Anterior-TXT'!A3959,75),23)),"")</f>
        <v/>
      </c>
      <c r="D3938" s="11" t="str">
        <f>IF('Anterior-TXT'!A3959&lt;&gt;"",RIGHT(LEFT('Anterior-TXT'!A3959,77),1),"")</f>
        <v/>
      </c>
      <c r="E3938" s="13" t="str">
        <f>IF('Anterior-TXT'!A3959&lt;&gt;"",IF(MOD(VALUE(LEFT(A3938,1)),2)=1,IF(D3938="D",C3938,-C3938),IF(D3938="C",C3938,-C3938)),"")</f>
        <v/>
      </c>
    </row>
    <row r="3939" spans="1:5" x14ac:dyDescent="0.2">
      <c r="A3939" s="11" t="str">
        <f>IF('Anterior-TXT'!A3960&lt;&gt;"",LEFT('Anterior-TXT'!A3960,15),"")</f>
        <v/>
      </c>
      <c r="B3939" s="11" t="str">
        <f>IF('Anterior-TXT'!A3960&lt;&gt;"",RIGHT(LEFT('Anterior-TXT'!A3960,51),34),"")</f>
        <v/>
      </c>
      <c r="C3939" s="12" t="str">
        <f>IF('Anterior-TXT'!A3960&lt;&gt;"",VALUE(RIGHT(LEFT('Anterior-TXT'!A3960,75),23)),"")</f>
        <v/>
      </c>
      <c r="D3939" s="11" t="str">
        <f>IF('Anterior-TXT'!A3960&lt;&gt;"",RIGHT(LEFT('Anterior-TXT'!A3960,77),1),"")</f>
        <v/>
      </c>
      <c r="E3939" s="13" t="str">
        <f>IF('Anterior-TXT'!A3960&lt;&gt;"",IF(MOD(VALUE(LEFT(A3939,1)),2)=1,IF(D3939="D",C3939,-C3939),IF(D3939="C",C3939,-C3939)),"")</f>
        <v/>
      </c>
    </row>
    <row r="3940" spans="1:5" x14ac:dyDescent="0.2">
      <c r="A3940" s="11" t="str">
        <f>IF('Anterior-TXT'!A3961&lt;&gt;"",LEFT('Anterior-TXT'!A3961,15),"")</f>
        <v/>
      </c>
      <c r="B3940" s="11" t="str">
        <f>IF('Anterior-TXT'!A3961&lt;&gt;"",RIGHT(LEFT('Anterior-TXT'!A3961,51),34),"")</f>
        <v/>
      </c>
      <c r="C3940" s="12" t="str">
        <f>IF('Anterior-TXT'!A3961&lt;&gt;"",VALUE(RIGHT(LEFT('Anterior-TXT'!A3961,75),23)),"")</f>
        <v/>
      </c>
      <c r="D3940" s="11" t="str">
        <f>IF('Anterior-TXT'!A3961&lt;&gt;"",RIGHT(LEFT('Anterior-TXT'!A3961,77),1),"")</f>
        <v/>
      </c>
      <c r="E3940" s="13" t="str">
        <f>IF('Anterior-TXT'!A3961&lt;&gt;"",IF(MOD(VALUE(LEFT(A3940,1)),2)=1,IF(D3940="D",C3940,-C3940),IF(D3940="C",C3940,-C3940)),"")</f>
        <v/>
      </c>
    </row>
    <row r="3941" spans="1:5" x14ac:dyDescent="0.2">
      <c r="A3941" s="11" t="str">
        <f>IF('Anterior-TXT'!A3962&lt;&gt;"",LEFT('Anterior-TXT'!A3962,15),"")</f>
        <v/>
      </c>
      <c r="B3941" s="11" t="str">
        <f>IF('Anterior-TXT'!A3962&lt;&gt;"",RIGHT(LEFT('Anterior-TXT'!A3962,51),34),"")</f>
        <v/>
      </c>
      <c r="C3941" s="12" t="str">
        <f>IF('Anterior-TXT'!A3962&lt;&gt;"",VALUE(RIGHT(LEFT('Anterior-TXT'!A3962,75),23)),"")</f>
        <v/>
      </c>
      <c r="D3941" s="11" t="str">
        <f>IF('Anterior-TXT'!A3962&lt;&gt;"",RIGHT(LEFT('Anterior-TXT'!A3962,77),1),"")</f>
        <v/>
      </c>
      <c r="E3941" s="13" t="str">
        <f>IF('Anterior-TXT'!A3962&lt;&gt;"",IF(MOD(VALUE(LEFT(A3941,1)),2)=1,IF(D3941="D",C3941,-C3941),IF(D3941="C",C3941,-C3941)),"")</f>
        <v/>
      </c>
    </row>
    <row r="3942" spans="1:5" x14ac:dyDescent="0.2">
      <c r="A3942" s="11" t="str">
        <f>IF('Anterior-TXT'!A3963&lt;&gt;"",LEFT('Anterior-TXT'!A3963,15),"")</f>
        <v/>
      </c>
      <c r="B3942" s="11" t="str">
        <f>IF('Anterior-TXT'!A3963&lt;&gt;"",RIGHT(LEFT('Anterior-TXT'!A3963,51),34),"")</f>
        <v/>
      </c>
      <c r="C3942" s="12" t="str">
        <f>IF('Anterior-TXT'!A3963&lt;&gt;"",VALUE(RIGHT(LEFT('Anterior-TXT'!A3963,75),23)),"")</f>
        <v/>
      </c>
      <c r="D3942" s="11" t="str">
        <f>IF('Anterior-TXT'!A3963&lt;&gt;"",RIGHT(LEFT('Anterior-TXT'!A3963,77),1),"")</f>
        <v/>
      </c>
      <c r="E3942" s="13" t="str">
        <f>IF('Anterior-TXT'!A3963&lt;&gt;"",IF(MOD(VALUE(LEFT(A3942,1)),2)=1,IF(D3942="D",C3942,-C3942),IF(D3942="C",C3942,-C3942)),"")</f>
        <v/>
      </c>
    </row>
    <row r="3943" spans="1:5" x14ac:dyDescent="0.2">
      <c r="A3943" s="11" t="str">
        <f>IF('Anterior-TXT'!A3964&lt;&gt;"",LEFT('Anterior-TXT'!A3964,15),"")</f>
        <v/>
      </c>
      <c r="B3943" s="11" t="str">
        <f>IF('Anterior-TXT'!A3964&lt;&gt;"",RIGHT(LEFT('Anterior-TXT'!A3964,51),34),"")</f>
        <v/>
      </c>
      <c r="C3943" s="12" t="str">
        <f>IF('Anterior-TXT'!A3964&lt;&gt;"",VALUE(RIGHT(LEFT('Anterior-TXT'!A3964,75),23)),"")</f>
        <v/>
      </c>
      <c r="D3943" s="11" t="str">
        <f>IF('Anterior-TXT'!A3964&lt;&gt;"",RIGHT(LEFT('Anterior-TXT'!A3964,77),1),"")</f>
        <v/>
      </c>
      <c r="E3943" s="13" t="str">
        <f>IF('Anterior-TXT'!A3964&lt;&gt;"",IF(MOD(VALUE(LEFT(A3943,1)),2)=1,IF(D3943="D",C3943,-C3943),IF(D3943="C",C3943,-C3943)),"")</f>
        <v/>
      </c>
    </row>
    <row r="3944" spans="1:5" x14ac:dyDescent="0.2">
      <c r="A3944" s="11" t="str">
        <f>IF('Anterior-TXT'!A3965&lt;&gt;"",LEFT('Anterior-TXT'!A3965,15),"")</f>
        <v/>
      </c>
      <c r="B3944" s="11" t="str">
        <f>IF('Anterior-TXT'!A3965&lt;&gt;"",RIGHT(LEFT('Anterior-TXT'!A3965,51),34),"")</f>
        <v/>
      </c>
      <c r="C3944" s="12" t="str">
        <f>IF('Anterior-TXT'!A3965&lt;&gt;"",VALUE(RIGHT(LEFT('Anterior-TXT'!A3965,75),23)),"")</f>
        <v/>
      </c>
      <c r="D3944" s="11" t="str">
        <f>IF('Anterior-TXT'!A3965&lt;&gt;"",RIGHT(LEFT('Anterior-TXT'!A3965,77),1),"")</f>
        <v/>
      </c>
      <c r="E3944" s="13" t="str">
        <f>IF('Anterior-TXT'!A3965&lt;&gt;"",IF(MOD(VALUE(LEFT(A3944,1)),2)=1,IF(D3944="D",C3944,-C3944),IF(D3944="C",C3944,-C3944)),"")</f>
        <v/>
      </c>
    </row>
    <row r="3945" spans="1:5" x14ac:dyDescent="0.2">
      <c r="A3945" s="11" t="str">
        <f>IF('Anterior-TXT'!A3966&lt;&gt;"",LEFT('Anterior-TXT'!A3966,15),"")</f>
        <v/>
      </c>
      <c r="B3945" s="11" t="str">
        <f>IF('Anterior-TXT'!A3966&lt;&gt;"",RIGHT(LEFT('Anterior-TXT'!A3966,51),34),"")</f>
        <v/>
      </c>
      <c r="C3945" s="12" t="str">
        <f>IF('Anterior-TXT'!A3966&lt;&gt;"",VALUE(RIGHT(LEFT('Anterior-TXT'!A3966,75),23)),"")</f>
        <v/>
      </c>
      <c r="D3945" s="11" t="str">
        <f>IF('Anterior-TXT'!A3966&lt;&gt;"",RIGHT(LEFT('Anterior-TXT'!A3966,77),1),"")</f>
        <v/>
      </c>
      <c r="E3945" s="13" t="str">
        <f>IF('Anterior-TXT'!A3966&lt;&gt;"",IF(MOD(VALUE(LEFT(A3945,1)),2)=1,IF(D3945="D",C3945,-C3945),IF(D3945="C",C3945,-C3945)),"")</f>
        <v/>
      </c>
    </row>
    <row r="3946" spans="1:5" x14ac:dyDescent="0.2">
      <c r="A3946" s="11" t="str">
        <f>IF('Anterior-TXT'!A3967&lt;&gt;"",LEFT('Anterior-TXT'!A3967,15),"")</f>
        <v/>
      </c>
      <c r="B3946" s="11" t="str">
        <f>IF('Anterior-TXT'!A3967&lt;&gt;"",RIGHT(LEFT('Anterior-TXT'!A3967,51),34),"")</f>
        <v/>
      </c>
      <c r="C3946" s="12" t="str">
        <f>IF('Anterior-TXT'!A3967&lt;&gt;"",VALUE(RIGHT(LEFT('Anterior-TXT'!A3967,75),23)),"")</f>
        <v/>
      </c>
      <c r="D3946" s="11" t="str">
        <f>IF('Anterior-TXT'!A3967&lt;&gt;"",RIGHT(LEFT('Anterior-TXT'!A3967,77),1),"")</f>
        <v/>
      </c>
      <c r="E3946" s="13" t="str">
        <f>IF('Anterior-TXT'!A3967&lt;&gt;"",IF(MOD(VALUE(LEFT(A3946,1)),2)=1,IF(D3946="D",C3946,-C3946),IF(D3946="C",C3946,-C3946)),"")</f>
        <v/>
      </c>
    </row>
    <row r="3947" spans="1:5" x14ac:dyDescent="0.2">
      <c r="A3947" s="11" t="str">
        <f>IF('Anterior-TXT'!A3968&lt;&gt;"",LEFT('Anterior-TXT'!A3968,15),"")</f>
        <v/>
      </c>
      <c r="B3947" s="11" t="str">
        <f>IF('Anterior-TXT'!A3968&lt;&gt;"",RIGHT(LEFT('Anterior-TXT'!A3968,51),34),"")</f>
        <v/>
      </c>
      <c r="C3947" s="12" t="str">
        <f>IF('Anterior-TXT'!A3968&lt;&gt;"",VALUE(RIGHT(LEFT('Anterior-TXT'!A3968,75),23)),"")</f>
        <v/>
      </c>
      <c r="D3947" s="11" t="str">
        <f>IF('Anterior-TXT'!A3968&lt;&gt;"",RIGHT(LEFT('Anterior-TXT'!A3968,77),1),"")</f>
        <v/>
      </c>
      <c r="E3947" s="13" t="str">
        <f>IF('Anterior-TXT'!A3968&lt;&gt;"",IF(MOD(VALUE(LEFT(A3947,1)),2)=1,IF(D3947="D",C3947,-C3947),IF(D3947="C",C3947,-C3947)),"")</f>
        <v/>
      </c>
    </row>
    <row r="3948" spans="1:5" x14ac:dyDescent="0.2">
      <c r="A3948" s="11" t="str">
        <f>IF('Anterior-TXT'!A3969&lt;&gt;"",LEFT('Anterior-TXT'!A3969,15),"")</f>
        <v/>
      </c>
      <c r="B3948" s="11" t="str">
        <f>IF('Anterior-TXT'!A3969&lt;&gt;"",RIGHT(LEFT('Anterior-TXT'!A3969,51),34),"")</f>
        <v/>
      </c>
      <c r="C3948" s="12" t="str">
        <f>IF('Anterior-TXT'!A3969&lt;&gt;"",VALUE(RIGHT(LEFT('Anterior-TXT'!A3969,75),23)),"")</f>
        <v/>
      </c>
      <c r="D3948" s="11" t="str">
        <f>IF('Anterior-TXT'!A3969&lt;&gt;"",RIGHT(LEFT('Anterior-TXT'!A3969,77),1),"")</f>
        <v/>
      </c>
      <c r="E3948" s="13" t="str">
        <f>IF('Anterior-TXT'!A3969&lt;&gt;"",IF(MOD(VALUE(LEFT(A3948,1)),2)=1,IF(D3948="D",C3948,-C3948),IF(D3948="C",C3948,-C3948)),"")</f>
        <v/>
      </c>
    </row>
    <row r="3949" spans="1:5" x14ac:dyDescent="0.2">
      <c r="A3949" s="11" t="str">
        <f>IF('Anterior-TXT'!A3970&lt;&gt;"",LEFT('Anterior-TXT'!A3970,15),"")</f>
        <v/>
      </c>
      <c r="B3949" s="11" t="str">
        <f>IF('Anterior-TXT'!A3970&lt;&gt;"",RIGHT(LEFT('Anterior-TXT'!A3970,51),34),"")</f>
        <v/>
      </c>
      <c r="C3949" s="12" t="str">
        <f>IF('Anterior-TXT'!A3970&lt;&gt;"",VALUE(RIGHT(LEFT('Anterior-TXT'!A3970,75),23)),"")</f>
        <v/>
      </c>
      <c r="D3949" s="11" t="str">
        <f>IF('Anterior-TXT'!A3970&lt;&gt;"",RIGHT(LEFT('Anterior-TXT'!A3970,77),1),"")</f>
        <v/>
      </c>
      <c r="E3949" s="13" t="str">
        <f>IF('Anterior-TXT'!A3970&lt;&gt;"",IF(MOD(VALUE(LEFT(A3949,1)),2)=1,IF(D3949="D",C3949,-C3949),IF(D3949="C",C3949,-C3949)),"")</f>
        <v/>
      </c>
    </row>
    <row r="3950" spans="1:5" x14ac:dyDescent="0.2">
      <c r="A3950" s="11" t="str">
        <f>IF('Anterior-TXT'!A3971&lt;&gt;"",LEFT('Anterior-TXT'!A3971,15),"")</f>
        <v/>
      </c>
      <c r="B3950" s="11" t="str">
        <f>IF('Anterior-TXT'!A3971&lt;&gt;"",RIGHT(LEFT('Anterior-TXT'!A3971,51),34),"")</f>
        <v/>
      </c>
      <c r="C3950" s="12" t="str">
        <f>IF('Anterior-TXT'!A3971&lt;&gt;"",VALUE(RIGHT(LEFT('Anterior-TXT'!A3971,75),23)),"")</f>
        <v/>
      </c>
      <c r="D3950" s="11" t="str">
        <f>IF('Anterior-TXT'!A3971&lt;&gt;"",RIGHT(LEFT('Anterior-TXT'!A3971,77),1),"")</f>
        <v/>
      </c>
      <c r="E3950" s="13" t="str">
        <f>IF('Anterior-TXT'!A3971&lt;&gt;"",IF(MOD(VALUE(LEFT(A3950,1)),2)=1,IF(D3950="D",C3950,-C3950),IF(D3950="C",C3950,-C3950)),"")</f>
        <v/>
      </c>
    </row>
    <row r="3951" spans="1:5" x14ac:dyDescent="0.2">
      <c r="A3951" s="11" t="str">
        <f>IF('Anterior-TXT'!A3972&lt;&gt;"",LEFT('Anterior-TXT'!A3972,15),"")</f>
        <v/>
      </c>
      <c r="B3951" s="11" t="str">
        <f>IF('Anterior-TXT'!A3972&lt;&gt;"",RIGHT(LEFT('Anterior-TXT'!A3972,51),34),"")</f>
        <v/>
      </c>
      <c r="C3951" s="12" t="str">
        <f>IF('Anterior-TXT'!A3972&lt;&gt;"",VALUE(RIGHT(LEFT('Anterior-TXT'!A3972,75),23)),"")</f>
        <v/>
      </c>
      <c r="D3951" s="11" t="str">
        <f>IF('Anterior-TXT'!A3972&lt;&gt;"",RIGHT(LEFT('Anterior-TXT'!A3972,77),1),"")</f>
        <v/>
      </c>
      <c r="E3951" s="13" t="str">
        <f>IF('Anterior-TXT'!A3972&lt;&gt;"",IF(MOD(VALUE(LEFT(A3951,1)),2)=1,IF(D3951="D",C3951,-C3951),IF(D3951="C",C3951,-C3951)),"")</f>
        <v/>
      </c>
    </row>
    <row r="3952" spans="1:5" x14ac:dyDescent="0.2">
      <c r="A3952" s="11" t="str">
        <f>IF('Anterior-TXT'!A3973&lt;&gt;"",LEFT('Anterior-TXT'!A3973,15),"")</f>
        <v/>
      </c>
      <c r="B3952" s="11" t="str">
        <f>IF('Anterior-TXT'!A3973&lt;&gt;"",RIGHT(LEFT('Anterior-TXT'!A3973,51),34),"")</f>
        <v/>
      </c>
      <c r="C3952" s="12" t="str">
        <f>IF('Anterior-TXT'!A3973&lt;&gt;"",VALUE(RIGHT(LEFT('Anterior-TXT'!A3973,75),23)),"")</f>
        <v/>
      </c>
      <c r="D3952" s="11" t="str">
        <f>IF('Anterior-TXT'!A3973&lt;&gt;"",RIGHT(LEFT('Anterior-TXT'!A3973,77),1),"")</f>
        <v/>
      </c>
      <c r="E3952" s="13" t="str">
        <f>IF('Anterior-TXT'!A3973&lt;&gt;"",IF(MOD(VALUE(LEFT(A3952,1)),2)=1,IF(D3952="D",C3952,-C3952),IF(D3952="C",C3952,-C3952)),"")</f>
        <v/>
      </c>
    </row>
    <row r="3953" spans="1:5" x14ac:dyDescent="0.2">
      <c r="A3953" s="11" t="str">
        <f>IF('Anterior-TXT'!A3974&lt;&gt;"",LEFT('Anterior-TXT'!A3974,15),"")</f>
        <v/>
      </c>
      <c r="B3953" s="11" t="str">
        <f>IF('Anterior-TXT'!A3974&lt;&gt;"",RIGHT(LEFT('Anterior-TXT'!A3974,51),34),"")</f>
        <v/>
      </c>
      <c r="C3953" s="12" t="str">
        <f>IF('Anterior-TXT'!A3974&lt;&gt;"",VALUE(RIGHT(LEFT('Anterior-TXT'!A3974,75),23)),"")</f>
        <v/>
      </c>
      <c r="D3953" s="11" t="str">
        <f>IF('Anterior-TXT'!A3974&lt;&gt;"",RIGHT(LEFT('Anterior-TXT'!A3974,77),1),"")</f>
        <v/>
      </c>
      <c r="E3953" s="13" t="str">
        <f>IF('Anterior-TXT'!A3974&lt;&gt;"",IF(MOD(VALUE(LEFT(A3953,1)),2)=1,IF(D3953="D",C3953,-C3953),IF(D3953="C",C3953,-C3953)),"")</f>
        <v/>
      </c>
    </row>
    <row r="3954" spans="1:5" x14ac:dyDescent="0.2">
      <c r="A3954" s="11" t="str">
        <f>IF('Anterior-TXT'!A3975&lt;&gt;"",LEFT('Anterior-TXT'!A3975,15),"")</f>
        <v/>
      </c>
      <c r="B3954" s="11" t="str">
        <f>IF('Anterior-TXT'!A3975&lt;&gt;"",RIGHT(LEFT('Anterior-TXT'!A3975,51),34),"")</f>
        <v/>
      </c>
      <c r="C3954" s="12" t="str">
        <f>IF('Anterior-TXT'!A3975&lt;&gt;"",VALUE(RIGHT(LEFT('Anterior-TXT'!A3975,75),23)),"")</f>
        <v/>
      </c>
      <c r="D3954" s="11" t="str">
        <f>IF('Anterior-TXT'!A3975&lt;&gt;"",RIGHT(LEFT('Anterior-TXT'!A3975,77),1),"")</f>
        <v/>
      </c>
      <c r="E3954" s="13" t="str">
        <f>IF('Anterior-TXT'!A3975&lt;&gt;"",IF(MOD(VALUE(LEFT(A3954,1)),2)=1,IF(D3954="D",C3954,-C3954),IF(D3954="C",C3954,-C3954)),"")</f>
        <v/>
      </c>
    </row>
    <row r="3955" spans="1:5" x14ac:dyDescent="0.2">
      <c r="A3955" s="11" t="str">
        <f>IF('Anterior-TXT'!A3976&lt;&gt;"",LEFT('Anterior-TXT'!A3976,15),"")</f>
        <v/>
      </c>
      <c r="B3955" s="11" t="str">
        <f>IF('Anterior-TXT'!A3976&lt;&gt;"",RIGHT(LEFT('Anterior-TXT'!A3976,51),34),"")</f>
        <v/>
      </c>
      <c r="C3955" s="12" t="str">
        <f>IF('Anterior-TXT'!A3976&lt;&gt;"",VALUE(RIGHT(LEFT('Anterior-TXT'!A3976,75),23)),"")</f>
        <v/>
      </c>
      <c r="D3955" s="11" t="str">
        <f>IF('Anterior-TXT'!A3976&lt;&gt;"",RIGHT(LEFT('Anterior-TXT'!A3976,77),1),"")</f>
        <v/>
      </c>
      <c r="E3955" s="13" t="str">
        <f>IF('Anterior-TXT'!A3976&lt;&gt;"",IF(MOD(VALUE(LEFT(A3955,1)),2)=1,IF(D3955="D",C3955,-C3955),IF(D3955="C",C3955,-C3955)),"")</f>
        <v/>
      </c>
    </row>
    <row r="3956" spans="1:5" x14ac:dyDescent="0.2">
      <c r="A3956" s="11" t="str">
        <f>IF('Anterior-TXT'!A3977&lt;&gt;"",LEFT('Anterior-TXT'!A3977,15),"")</f>
        <v/>
      </c>
      <c r="B3956" s="11" t="str">
        <f>IF('Anterior-TXT'!A3977&lt;&gt;"",RIGHT(LEFT('Anterior-TXT'!A3977,51),34),"")</f>
        <v/>
      </c>
      <c r="C3956" s="12" t="str">
        <f>IF('Anterior-TXT'!A3977&lt;&gt;"",VALUE(RIGHT(LEFT('Anterior-TXT'!A3977,75),23)),"")</f>
        <v/>
      </c>
      <c r="D3956" s="11" t="str">
        <f>IF('Anterior-TXT'!A3977&lt;&gt;"",RIGHT(LEFT('Anterior-TXT'!A3977,77),1),"")</f>
        <v/>
      </c>
      <c r="E3956" s="13" t="str">
        <f>IF('Anterior-TXT'!A3977&lt;&gt;"",IF(MOD(VALUE(LEFT(A3956,1)),2)=1,IF(D3956="D",C3956,-C3956),IF(D3956="C",C3956,-C3956)),"")</f>
        <v/>
      </c>
    </row>
    <row r="3957" spans="1:5" x14ac:dyDescent="0.2">
      <c r="A3957" s="11" t="str">
        <f>IF('Anterior-TXT'!A3978&lt;&gt;"",LEFT('Anterior-TXT'!A3978,15),"")</f>
        <v/>
      </c>
      <c r="B3957" s="11" t="str">
        <f>IF('Anterior-TXT'!A3978&lt;&gt;"",RIGHT(LEFT('Anterior-TXT'!A3978,51),34),"")</f>
        <v/>
      </c>
      <c r="C3957" s="12" t="str">
        <f>IF('Anterior-TXT'!A3978&lt;&gt;"",VALUE(RIGHT(LEFT('Anterior-TXT'!A3978,75),23)),"")</f>
        <v/>
      </c>
      <c r="D3957" s="11" t="str">
        <f>IF('Anterior-TXT'!A3978&lt;&gt;"",RIGHT(LEFT('Anterior-TXT'!A3978,77),1),"")</f>
        <v/>
      </c>
      <c r="E3957" s="13" t="str">
        <f>IF('Anterior-TXT'!A3978&lt;&gt;"",IF(MOD(VALUE(LEFT(A3957,1)),2)=1,IF(D3957="D",C3957,-C3957),IF(D3957="C",C3957,-C3957)),"")</f>
        <v/>
      </c>
    </row>
    <row r="3958" spans="1:5" x14ac:dyDescent="0.2">
      <c r="A3958" s="11" t="str">
        <f>IF('Anterior-TXT'!A3979&lt;&gt;"",LEFT('Anterior-TXT'!A3979,15),"")</f>
        <v/>
      </c>
      <c r="B3958" s="11" t="str">
        <f>IF('Anterior-TXT'!A3979&lt;&gt;"",RIGHT(LEFT('Anterior-TXT'!A3979,51),34),"")</f>
        <v/>
      </c>
      <c r="C3958" s="12" t="str">
        <f>IF('Anterior-TXT'!A3979&lt;&gt;"",VALUE(RIGHT(LEFT('Anterior-TXT'!A3979,75),23)),"")</f>
        <v/>
      </c>
      <c r="D3958" s="11" t="str">
        <f>IF('Anterior-TXT'!A3979&lt;&gt;"",RIGHT(LEFT('Anterior-TXT'!A3979,77),1),"")</f>
        <v/>
      </c>
      <c r="E3958" s="13" t="str">
        <f>IF('Anterior-TXT'!A3979&lt;&gt;"",IF(MOD(VALUE(LEFT(A3958,1)),2)=1,IF(D3958="D",C3958,-C3958),IF(D3958="C",C3958,-C3958)),"")</f>
        <v/>
      </c>
    </row>
    <row r="3959" spans="1:5" x14ac:dyDescent="0.2">
      <c r="A3959" s="11" t="str">
        <f>IF('Anterior-TXT'!A3980&lt;&gt;"",LEFT('Anterior-TXT'!A3980,15),"")</f>
        <v/>
      </c>
      <c r="B3959" s="11" t="str">
        <f>IF('Anterior-TXT'!A3980&lt;&gt;"",RIGHT(LEFT('Anterior-TXT'!A3980,51),34),"")</f>
        <v/>
      </c>
      <c r="C3959" s="12" t="str">
        <f>IF('Anterior-TXT'!A3980&lt;&gt;"",VALUE(RIGHT(LEFT('Anterior-TXT'!A3980,75),23)),"")</f>
        <v/>
      </c>
      <c r="D3959" s="11" t="str">
        <f>IF('Anterior-TXT'!A3980&lt;&gt;"",RIGHT(LEFT('Anterior-TXT'!A3980,77),1),"")</f>
        <v/>
      </c>
      <c r="E3959" s="13" t="str">
        <f>IF('Anterior-TXT'!A3980&lt;&gt;"",IF(MOD(VALUE(LEFT(A3959,1)),2)=1,IF(D3959="D",C3959,-C3959),IF(D3959="C",C3959,-C3959)),"")</f>
        <v/>
      </c>
    </row>
    <row r="3960" spans="1:5" x14ac:dyDescent="0.2">
      <c r="A3960" s="11" t="str">
        <f>IF('Anterior-TXT'!A3981&lt;&gt;"",LEFT('Anterior-TXT'!A3981,15),"")</f>
        <v/>
      </c>
      <c r="B3960" s="11" t="str">
        <f>IF('Anterior-TXT'!A3981&lt;&gt;"",RIGHT(LEFT('Anterior-TXT'!A3981,51),34),"")</f>
        <v/>
      </c>
      <c r="C3960" s="12" t="str">
        <f>IF('Anterior-TXT'!A3981&lt;&gt;"",VALUE(RIGHT(LEFT('Anterior-TXT'!A3981,75),23)),"")</f>
        <v/>
      </c>
      <c r="D3960" s="11" t="str">
        <f>IF('Anterior-TXT'!A3981&lt;&gt;"",RIGHT(LEFT('Anterior-TXT'!A3981,77),1),"")</f>
        <v/>
      </c>
      <c r="E3960" s="13" t="str">
        <f>IF('Anterior-TXT'!A3981&lt;&gt;"",IF(MOD(VALUE(LEFT(A3960,1)),2)=1,IF(D3960="D",C3960,-C3960),IF(D3960="C",C3960,-C3960)),"")</f>
        <v/>
      </c>
    </row>
    <row r="3961" spans="1:5" x14ac:dyDescent="0.2">
      <c r="A3961" s="11" t="str">
        <f>IF('Anterior-TXT'!A3982&lt;&gt;"",LEFT('Anterior-TXT'!A3982,15),"")</f>
        <v/>
      </c>
      <c r="B3961" s="11" t="str">
        <f>IF('Anterior-TXT'!A3982&lt;&gt;"",RIGHT(LEFT('Anterior-TXT'!A3982,51),34),"")</f>
        <v/>
      </c>
      <c r="C3961" s="12" t="str">
        <f>IF('Anterior-TXT'!A3982&lt;&gt;"",VALUE(RIGHT(LEFT('Anterior-TXT'!A3982,75),23)),"")</f>
        <v/>
      </c>
      <c r="D3961" s="11" t="str">
        <f>IF('Anterior-TXT'!A3982&lt;&gt;"",RIGHT(LEFT('Anterior-TXT'!A3982,77),1),"")</f>
        <v/>
      </c>
      <c r="E3961" s="13" t="str">
        <f>IF('Anterior-TXT'!A3982&lt;&gt;"",IF(MOD(VALUE(LEFT(A3961,1)),2)=1,IF(D3961="D",C3961,-C3961),IF(D3961="C",C3961,-C3961)),"")</f>
        <v/>
      </c>
    </row>
    <row r="3962" spans="1:5" x14ac:dyDescent="0.2">
      <c r="A3962" s="11" t="str">
        <f>IF('Anterior-TXT'!A3983&lt;&gt;"",LEFT('Anterior-TXT'!A3983,15),"")</f>
        <v/>
      </c>
      <c r="B3962" s="11" t="str">
        <f>IF('Anterior-TXT'!A3983&lt;&gt;"",RIGHT(LEFT('Anterior-TXT'!A3983,51),34),"")</f>
        <v/>
      </c>
      <c r="C3962" s="12" t="str">
        <f>IF('Anterior-TXT'!A3983&lt;&gt;"",VALUE(RIGHT(LEFT('Anterior-TXT'!A3983,75),23)),"")</f>
        <v/>
      </c>
      <c r="D3962" s="11" t="str">
        <f>IF('Anterior-TXT'!A3983&lt;&gt;"",RIGHT(LEFT('Anterior-TXT'!A3983,77),1),"")</f>
        <v/>
      </c>
      <c r="E3962" s="13" t="str">
        <f>IF('Anterior-TXT'!A3983&lt;&gt;"",IF(MOD(VALUE(LEFT(A3962,1)),2)=1,IF(D3962="D",C3962,-C3962),IF(D3962="C",C3962,-C3962)),"")</f>
        <v/>
      </c>
    </row>
    <row r="3963" spans="1:5" x14ac:dyDescent="0.2">
      <c r="A3963" s="11" t="str">
        <f>IF('Anterior-TXT'!A3984&lt;&gt;"",LEFT('Anterior-TXT'!A3984,15),"")</f>
        <v/>
      </c>
      <c r="B3963" s="11" t="str">
        <f>IF('Anterior-TXT'!A3984&lt;&gt;"",RIGHT(LEFT('Anterior-TXT'!A3984,51),34),"")</f>
        <v/>
      </c>
      <c r="C3963" s="12" t="str">
        <f>IF('Anterior-TXT'!A3984&lt;&gt;"",VALUE(RIGHT(LEFT('Anterior-TXT'!A3984,75),23)),"")</f>
        <v/>
      </c>
      <c r="D3963" s="11" t="str">
        <f>IF('Anterior-TXT'!A3984&lt;&gt;"",RIGHT(LEFT('Anterior-TXT'!A3984,77),1),"")</f>
        <v/>
      </c>
      <c r="E3963" s="13" t="str">
        <f>IF('Anterior-TXT'!A3984&lt;&gt;"",IF(MOD(VALUE(LEFT(A3963,1)),2)=1,IF(D3963="D",C3963,-C3963),IF(D3963="C",C3963,-C3963)),"")</f>
        <v/>
      </c>
    </row>
    <row r="3964" spans="1:5" x14ac:dyDescent="0.2">
      <c r="A3964" s="11" t="str">
        <f>IF('Anterior-TXT'!A3985&lt;&gt;"",LEFT('Anterior-TXT'!A3985,15),"")</f>
        <v/>
      </c>
      <c r="B3964" s="11" t="str">
        <f>IF('Anterior-TXT'!A3985&lt;&gt;"",RIGHT(LEFT('Anterior-TXT'!A3985,51),34),"")</f>
        <v/>
      </c>
      <c r="C3964" s="12" t="str">
        <f>IF('Anterior-TXT'!A3985&lt;&gt;"",VALUE(RIGHT(LEFT('Anterior-TXT'!A3985,75),23)),"")</f>
        <v/>
      </c>
      <c r="D3964" s="11" t="str">
        <f>IF('Anterior-TXT'!A3985&lt;&gt;"",RIGHT(LEFT('Anterior-TXT'!A3985,77),1),"")</f>
        <v/>
      </c>
      <c r="E3964" s="13" t="str">
        <f>IF('Anterior-TXT'!A3985&lt;&gt;"",IF(MOD(VALUE(LEFT(A3964,1)),2)=1,IF(D3964="D",C3964,-C3964),IF(D3964="C",C3964,-C3964)),"")</f>
        <v/>
      </c>
    </row>
    <row r="3965" spans="1:5" x14ac:dyDescent="0.2">
      <c r="A3965" s="11" t="str">
        <f>IF('Anterior-TXT'!A3986&lt;&gt;"",LEFT('Anterior-TXT'!A3986,15),"")</f>
        <v/>
      </c>
      <c r="B3965" s="11" t="str">
        <f>IF('Anterior-TXT'!A3986&lt;&gt;"",RIGHT(LEFT('Anterior-TXT'!A3986,51),34),"")</f>
        <v/>
      </c>
      <c r="C3965" s="12" t="str">
        <f>IF('Anterior-TXT'!A3986&lt;&gt;"",VALUE(RIGHT(LEFT('Anterior-TXT'!A3986,75),23)),"")</f>
        <v/>
      </c>
      <c r="D3965" s="11" t="str">
        <f>IF('Anterior-TXT'!A3986&lt;&gt;"",RIGHT(LEFT('Anterior-TXT'!A3986,77),1),"")</f>
        <v/>
      </c>
      <c r="E3965" s="13" t="str">
        <f>IF('Anterior-TXT'!A3986&lt;&gt;"",IF(MOD(VALUE(LEFT(A3965,1)),2)=1,IF(D3965="D",C3965,-C3965),IF(D3965="C",C3965,-C3965)),"")</f>
        <v/>
      </c>
    </row>
    <row r="3966" spans="1:5" x14ac:dyDescent="0.2">
      <c r="A3966" s="11" t="str">
        <f>IF('Anterior-TXT'!A3987&lt;&gt;"",LEFT('Anterior-TXT'!A3987,15),"")</f>
        <v/>
      </c>
      <c r="B3966" s="11" t="str">
        <f>IF('Anterior-TXT'!A3987&lt;&gt;"",RIGHT(LEFT('Anterior-TXT'!A3987,51),34),"")</f>
        <v/>
      </c>
      <c r="C3966" s="12" t="str">
        <f>IF('Anterior-TXT'!A3987&lt;&gt;"",VALUE(RIGHT(LEFT('Anterior-TXT'!A3987,75),23)),"")</f>
        <v/>
      </c>
      <c r="D3966" s="11" t="str">
        <f>IF('Anterior-TXT'!A3987&lt;&gt;"",RIGHT(LEFT('Anterior-TXT'!A3987,77),1),"")</f>
        <v/>
      </c>
      <c r="E3966" s="13" t="str">
        <f>IF('Anterior-TXT'!A3987&lt;&gt;"",IF(MOD(VALUE(LEFT(A3966,1)),2)=1,IF(D3966="D",C3966,-C3966),IF(D3966="C",C3966,-C3966)),"")</f>
        <v/>
      </c>
    </row>
    <row r="3967" spans="1:5" x14ac:dyDescent="0.2">
      <c r="A3967" s="11" t="str">
        <f>IF('Anterior-TXT'!A3988&lt;&gt;"",LEFT('Anterior-TXT'!A3988,15),"")</f>
        <v/>
      </c>
      <c r="B3967" s="11" t="str">
        <f>IF('Anterior-TXT'!A3988&lt;&gt;"",RIGHT(LEFT('Anterior-TXT'!A3988,51),34),"")</f>
        <v/>
      </c>
      <c r="C3967" s="12" t="str">
        <f>IF('Anterior-TXT'!A3988&lt;&gt;"",VALUE(RIGHT(LEFT('Anterior-TXT'!A3988,75),23)),"")</f>
        <v/>
      </c>
      <c r="D3967" s="11" t="str">
        <f>IF('Anterior-TXT'!A3988&lt;&gt;"",RIGHT(LEFT('Anterior-TXT'!A3988,77),1),"")</f>
        <v/>
      </c>
      <c r="E3967" s="13" t="str">
        <f>IF('Anterior-TXT'!A3988&lt;&gt;"",IF(MOD(VALUE(LEFT(A3967,1)),2)=1,IF(D3967="D",C3967,-C3967),IF(D3967="C",C3967,-C3967)),"")</f>
        <v/>
      </c>
    </row>
    <row r="3968" spans="1:5" x14ac:dyDescent="0.2">
      <c r="A3968" s="11" t="str">
        <f>IF('Anterior-TXT'!A3989&lt;&gt;"",LEFT('Anterior-TXT'!A3989,15),"")</f>
        <v/>
      </c>
      <c r="B3968" s="11" t="str">
        <f>IF('Anterior-TXT'!A3989&lt;&gt;"",RIGHT(LEFT('Anterior-TXT'!A3989,51),34),"")</f>
        <v/>
      </c>
      <c r="C3968" s="12" t="str">
        <f>IF('Anterior-TXT'!A3989&lt;&gt;"",VALUE(RIGHT(LEFT('Anterior-TXT'!A3989,75),23)),"")</f>
        <v/>
      </c>
      <c r="D3968" s="11" t="str">
        <f>IF('Anterior-TXT'!A3989&lt;&gt;"",RIGHT(LEFT('Anterior-TXT'!A3989,77),1),"")</f>
        <v/>
      </c>
      <c r="E3968" s="13" t="str">
        <f>IF('Anterior-TXT'!A3989&lt;&gt;"",IF(MOD(VALUE(LEFT(A3968,1)),2)=1,IF(D3968="D",C3968,-C3968),IF(D3968="C",C3968,-C3968)),"")</f>
        <v/>
      </c>
    </row>
    <row r="3969" spans="1:5" x14ac:dyDescent="0.2">
      <c r="A3969" s="11" t="str">
        <f>IF('Anterior-TXT'!A3990&lt;&gt;"",LEFT('Anterior-TXT'!A3990,15),"")</f>
        <v/>
      </c>
      <c r="B3969" s="11" t="str">
        <f>IF('Anterior-TXT'!A3990&lt;&gt;"",RIGHT(LEFT('Anterior-TXT'!A3990,51),34),"")</f>
        <v/>
      </c>
      <c r="C3969" s="12" t="str">
        <f>IF('Anterior-TXT'!A3990&lt;&gt;"",VALUE(RIGHT(LEFT('Anterior-TXT'!A3990,75),23)),"")</f>
        <v/>
      </c>
      <c r="D3969" s="11" t="str">
        <f>IF('Anterior-TXT'!A3990&lt;&gt;"",RIGHT(LEFT('Anterior-TXT'!A3990,77),1),"")</f>
        <v/>
      </c>
      <c r="E3969" s="13" t="str">
        <f>IF('Anterior-TXT'!A3990&lt;&gt;"",IF(MOD(VALUE(LEFT(A3969,1)),2)=1,IF(D3969="D",C3969,-C3969),IF(D3969="C",C3969,-C3969)),"")</f>
        <v/>
      </c>
    </row>
    <row r="3970" spans="1:5" x14ac:dyDescent="0.2">
      <c r="A3970" s="11" t="str">
        <f>IF('Anterior-TXT'!A3991&lt;&gt;"",LEFT('Anterior-TXT'!A3991,15),"")</f>
        <v/>
      </c>
      <c r="B3970" s="11" t="str">
        <f>IF('Anterior-TXT'!A3991&lt;&gt;"",RIGHT(LEFT('Anterior-TXT'!A3991,51),34),"")</f>
        <v/>
      </c>
      <c r="C3970" s="12" t="str">
        <f>IF('Anterior-TXT'!A3991&lt;&gt;"",VALUE(RIGHT(LEFT('Anterior-TXT'!A3991,75),23)),"")</f>
        <v/>
      </c>
      <c r="D3970" s="11" t="str">
        <f>IF('Anterior-TXT'!A3991&lt;&gt;"",RIGHT(LEFT('Anterior-TXT'!A3991,77),1),"")</f>
        <v/>
      </c>
      <c r="E3970" s="13" t="str">
        <f>IF('Anterior-TXT'!A3991&lt;&gt;"",IF(MOD(VALUE(LEFT(A3970,1)),2)=1,IF(D3970="D",C3970,-C3970),IF(D3970="C",C3970,-C3970)),"")</f>
        <v/>
      </c>
    </row>
    <row r="3971" spans="1:5" x14ac:dyDescent="0.2">
      <c r="A3971" s="11" t="str">
        <f>IF('Anterior-TXT'!A3992&lt;&gt;"",LEFT('Anterior-TXT'!A3992,15),"")</f>
        <v/>
      </c>
      <c r="B3971" s="11" t="str">
        <f>IF('Anterior-TXT'!A3992&lt;&gt;"",RIGHT(LEFT('Anterior-TXT'!A3992,51),34),"")</f>
        <v/>
      </c>
      <c r="C3971" s="12" t="str">
        <f>IF('Anterior-TXT'!A3992&lt;&gt;"",VALUE(RIGHT(LEFT('Anterior-TXT'!A3992,75),23)),"")</f>
        <v/>
      </c>
      <c r="D3971" s="11" t="str">
        <f>IF('Anterior-TXT'!A3992&lt;&gt;"",RIGHT(LEFT('Anterior-TXT'!A3992,77),1),"")</f>
        <v/>
      </c>
      <c r="E3971" s="13" t="str">
        <f>IF('Anterior-TXT'!A3992&lt;&gt;"",IF(MOD(VALUE(LEFT(A3971,1)),2)=1,IF(D3971="D",C3971,-C3971),IF(D3971="C",C3971,-C3971)),"")</f>
        <v/>
      </c>
    </row>
    <row r="3972" spans="1:5" x14ac:dyDescent="0.2">
      <c r="A3972" s="11" t="str">
        <f>IF('Anterior-TXT'!A3993&lt;&gt;"",LEFT('Anterior-TXT'!A3993,15),"")</f>
        <v/>
      </c>
      <c r="B3972" s="11" t="str">
        <f>IF('Anterior-TXT'!A3993&lt;&gt;"",RIGHT(LEFT('Anterior-TXT'!A3993,51),34),"")</f>
        <v/>
      </c>
      <c r="C3972" s="12" t="str">
        <f>IF('Anterior-TXT'!A3993&lt;&gt;"",VALUE(RIGHT(LEFT('Anterior-TXT'!A3993,75),23)),"")</f>
        <v/>
      </c>
      <c r="D3972" s="11" t="str">
        <f>IF('Anterior-TXT'!A3993&lt;&gt;"",RIGHT(LEFT('Anterior-TXT'!A3993,77),1),"")</f>
        <v/>
      </c>
      <c r="E3972" s="13" t="str">
        <f>IF('Anterior-TXT'!A3993&lt;&gt;"",IF(MOD(VALUE(LEFT(A3972,1)),2)=1,IF(D3972="D",C3972,-C3972),IF(D3972="C",C3972,-C3972)),"")</f>
        <v/>
      </c>
    </row>
    <row r="3973" spans="1:5" x14ac:dyDescent="0.2">
      <c r="A3973" s="11" t="str">
        <f>IF('Anterior-TXT'!A3994&lt;&gt;"",LEFT('Anterior-TXT'!A3994,15),"")</f>
        <v/>
      </c>
      <c r="B3973" s="11" t="str">
        <f>IF('Anterior-TXT'!A3994&lt;&gt;"",RIGHT(LEFT('Anterior-TXT'!A3994,51),34),"")</f>
        <v/>
      </c>
      <c r="C3973" s="12" t="str">
        <f>IF('Anterior-TXT'!A3994&lt;&gt;"",VALUE(RIGHT(LEFT('Anterior-TXT'!A3994,75),23)),"")</f>
        <v/>
      </c>
      <c r="D3973" s="11" t="str">
        <f>IF('Anterior-TXT'!A3994&lt;&gt;"",RIGHT(LEFT('Anterior-TXT'!A3994,77),1),"")</f>
        <v/>
      </c>
      <c r="E3973" s="13" t="str">
        <f>IF('Anterior-TXT'!A3994&lt;&gt;"",IF(MOD(VALUE(LEFT(A3973,1)),2)=1,IF(D3973="D",C3973,-C3973),IF(D3973="C",C3973,-C3973)),"")</f>
        <v/>
      </c>
    </row>
    <row r="3974" spans="1:5" x14ac:dyDescent="0.2">
      <c r="A3974" s="11" t="str">
        <f>IF('Anterior-TXT'!A3995&lt;&gt;"",LEFT('Anterior-TXT'!A3995,15),"")</f>
        <v/>
      </c>
      <c r="B3974" s="11" t="str">
        <f>IF('Anterior-TXT'!A3995&lt;&gt;"",RIGHT(LEFT('Anterior-TXT'!A3995,51),34),"")</f>
        <v/>
      </c>
      <c r="C3974" s="12" t="str">
        <f>IF('Anterior-TXT'!A3995&lt;&gt;"",VALUE(RIGHT(LEFT('Anterior-TXT'!A3995,75),23)),"")</f>
        <v/>
      </c>
      <c r="D3974" s="11" t="str">
        <f>IF('Anterior-TXT'!A3995&lt;&gt;"",RIGHT(LEFT('Anterior-TXT'!A3995,77),1),"")</f>
        <v/>
      </c>
      <c r="E3974" s="13" t="str">
        <f>IF('Anterior-TXT'!A3995&lt;&gt;"",IF(MOD(VALUE(LEFT(A3974,1)),2)=1,IF(D3974="D",C3974,-C3974),IF(D3974="C",C3974,-C3974)),"")</f>
        <v/>
      </c>
    </row>
    <row r="3975" spans="1:5" x14ac:dyDescent="0.2">
      <c r="A3975" s="11" t="str">
        <f>IF('Anterior-TXT'!A3996&lt;&gt;"",LEFT('Anterior-TXT'!A3996,15),"")</f>
        <v/>
      </c>
      <c r="B3975" s="11" t="str">
        <f>IF('Anterior-TXT'!A3996&lt;&gt;"",RIGHT(LEFT('Anterior-TXT'!A3996,51),34),"")</f>
        <v/>
      </c>
      <c r="C3975" s="12" t="str">
        <f>IF('Anterior-TXT'!A3996&lt;&gt;"",VALUE(RIGHT(LEFT('Anterior-TXT'!A3996,75),23)),"")</f>
        <v/>
      </c>
      <c r="D3975" s="11" t="str">
        <f>IF('Anterior-TXT'!A3996&lt;&gt;"",RIGHT(LEFT('Anterior-TXT'!A3996,77),1),"")</f>
        <v/>
      </c>
      <c r="E3975" s="13" t="str">
        <f>IF('Anterior-TXT'!A3996&lt;&gt;"",IF(MOD(VALUE(LEFT(A3975,1)),2)=1,IF(D3975="D",C3975,-C3975),IF(D3975="C",C3975,-C3975)),"")</f>
        <v/>
      </c>
    </row>
    <row r="3976" spans="1:5" x14ac:dyDescent="0.2">
      <c r="A3976" s="11" t="str">
        <f>IF('Anterior-TXT'!A3997&lt;&gt;"",LEFT('Anterior-TXT'!A3997,15),"")</f>
        <v/>
      </c>
      <c r="B3976" s="11" t="str">
        <f>IF('Anterior-TXT'!A3997&lt;&gt;"",RIGHT(LEFT('Anterior-TXT'!A3997,51),34),"")</f>
        <v/>
      </c>
      <c r="C3976" s="12" t="str">
        <f>IF('Anterior-TXT'!A3997&lt;&gt;"",VALUE(RIGHT(LEFT('Anterior-TXT'!A3997,75),23)),"")</f>
        <v/>
      </c>
      <c r="D3976" s="11" t="str">
        <f>IF('Anterior-TXT'!A3997&lt;&gt;"",RIGHT(LEFT('Anterior-TXT'!A3997,77),1),"")</f>
        <v/>
      </c>
      <c r="E3976" s="13" t="str">
        <f>IF('Anterior-TXT'!A3997&lt;&gt;"",IF(MOD(VALUE(LEFT(A3976,1)),2)=1,IF(D3976="D",C3976,-C3976),IF(D3976="C",C3976,-C3976)),"")</f>
        <v/>
      </c>
    </row>
    <row r="3977" spans="1:5" x14ac:dyDescent="0.2">
      <c r="A3977" s="11" t="str">
        <f>IF('Anterior-TXT'!A3998&lt;&gt;"",LEFT('Anterior-TXT'!A3998,15),"")</f>
        <v/>
      </c>
      <c r="B3977" s="11" t="str">
        <f>IF('Anterior-TXT'!A3998&lt;&gt;"",RIGHT(LEFT('Anterior-TXT'!A3998,51),34),"")</f>
        <v/>
      </c>
      <c r="C3977" s="12" t="str">
        <f>IF('Anterior-TXT'!A3998&lt;&gt;"",VALUE(RIGHT(LEFT('Anterior-TXT'!A3998,75),23)),"")</f>
        <v/>
      </c>
      <c r="D3977" s="11" t="str">
        <f>IF('Anterior-TXT'!A3998&lt;&gt;"",RIGHT(LEFT('Anterior-TXT'!A3998,77),1),"")</f>
        <v/>
      </c>
      <c r="E3977" s="13" t="str">
        <f>IF('Anterior-TXT'!A3998&lt;&gt;"",IF(MOD(VALUE(LEFT(A3977,1)),2)=1,IF(D3977="D",C3977,-C3977),IF(D3977="C",C3977,-C3977)),"")</f>
        <v/>
      </c>
    </row>
    <row r="3978" spans="1:5" x14ac:dyDescent="0.2">
      <c r="A3978" s="11" t="str">
        <f>IF('Anterior-TXT'!A3999&lt;&gt;"",LEFT('Anterior-TXT'!A3999,15),"")</f>
        <v/>
      </c>
      <c r="B3978" s="11" t="str">
        <f>IF('Anterior-TXT'!A3999&lt;&gt;"",RIGHT(LEFT('Anterior-TXT'!A3999,51),34),"")</f>
        <v/>
      </c>
      <c r="C3978" s="12" t="str">
        <f>IF('Anterior-TXT'!A3999&lt;&gt;"",VALUE(RIGHT(LEFT('Anterior-TXT'!A3999,75),23)),"")</f>
        <v/>
      </c>
      <c r="D3978" s="11" t="str">
        <f>IF('Anterior-TXT'!A3999&lt;&gt;"",RIGHT(LEFT('Anterior-TXT'!A3999,77),1),"")</f>
        <v/>
      </c>
      <c r="E3978" s="13" t="str">
        <f>IF('Anterior-TXT'!A3999&lt;&gt;"",IF(MOD(VALUE(LEFT(A3978,1)),2)=1,IF(D3978="D",C3978,-C3978),IF(D3978="C",C3978,-C3978)),"")</f>
        <v/>
      </c>
    </row>
    <row r="3979" spans="1:5" x14ac:dyDescent="0.2">
      <c r="A3979" s="11" t="str">
        <f>IF('Anterior-TXT'!A4000&lt;&gt;"",LEFT('Anterior-TXT'!A4000,15),"")</f>
        <v/>
      </c>
      <c r="B3979" s="11" t="str">
        <f>IF('Anterior-TXT'!A4000&lt;&gt;"",RIGHT(LEFT('Anterior-TXT'!A4000,51),34),"")</f>
        <v/>
      </c>
      <c r="C3979" s="12" t="str">
        <f>IF('Anterior-TXT'!A4000&lt;&gt;"",VALUE(RIGHT(LEFT('Anterior-TXT'!A4000,75),23)),"")</f>
        <v/>
      </c>
      <c r="D3979" s="11" t="str">
        <f>IF('Anterior-TXT'!A4000&lt;&gt;"",RIGHT(LEFT('Anterior-TXT'!A4000,77),1),"")</f>
        <v/>
      </c>
      <c r="E3979" s="13" t="str">
        <f>IF('Anterior-TXT'!A4000&lt;&gt;"",IF(MOD(VALUE(LEFT(A3979,1)),2)=1,IF(D3979="D",C3979,-C3979),IF(D3979="C",C3979,-C3979)),"")</f>
        <v/>
      </c>
    </row>
    <row r="3980" spans="1:5" x14ac:dyDescent="0.2">
      <c r="A3980" s="11" t="str">
        <f>IF('Anterior-TXT'!A4001&lt;&gt;"",LEFT('Anterior-TXT'!A4001,15),"")</f>
        <v/>
      </c>
      <c r="B3980" s="11" t="str">
        <f>IF('Anterior-TXT'!A4001&lt;&gt;"",RIGHT(LEFT('Anterior-TXT'!A4001,51),34),"")</f>
        <v/>
      </c>
      <c r="C3980" s="12" t="str">
        <f>IF('Anterior-TXT'!A4001&lt;&gt;"",VALUE(RIGHT(LEFT('Anterior-TXT'!A4001,75),23)),"")</f>
        <v/>
      </c>
      <c r="D3980" s="11" t="str">
        <f>IF('Anterior-TXT'!A4001&lt;&gt;"",RIGHT(LEFT('Anterior-TXT'!A4001,77),1),"")</f>
        <v/>
      </c>
      <c r="E3980" s="13" t="str">
        <f>IF('Anterior-TXT'!A4001&lt;&gt;"",IF(MOD(VALUE(LEFT(A3980,1)),2)=1,IF(D3980="D",C3980,-C3980),IF(D3980="C",C3980,-C3980)),"")</f>
        <v/>
      </c>
    </row>
    <row r="3981" spans="1:5" x14ac:dyDescent="0.2">
      <c r="A3981" s="11" t="str">
        <f>IF('Anterior-TXT'!A4002&lt;&gt;"",LEFT('Anterior-TXT'!A4002,15),"")</f>
        <v/>
      </c>
      <c r="B3981" s="11" t="str">
        <f>IF('Anterior-TXT'!A4002&lt;&gt;"",RIGHT(LEFT('Anterior-TXT'!A4002,51),34),"")</f>
        <v/>
      </c>
      <c r="C3981" s="12" t="str">
        <f>IF('Anterior-TXT'!A4002&lt;&gt;"",VALUE(RIGHT(LEFT('Anterior-TXT'!A4002,75),23)),"")</f>
        <v/>
      </c>
      <c r="D3981" s="11" t="str">
        <f>IF('Anterior-TXT'!A4002&lt;&gt;"",RIGHT(LEFT('Anterior-TXT'!A4002,77),1),"")</f>
        <v/>
      </c>
      <c r="E3981" s="13" t="str">
        <f>IF('Anterior-TXT'!A4002&lt;&gt;"",IF(MOD(VALUE(LEFT(A3981,1)),2)=1,IF(D3981="D",C3981,-C3981),IF(D3981="C",C3981,-C3981)),"")</f>
        <v/>
      </c>
    </row>
    <row r="3982" spans="1:5" x14ac:dyDescent="0.2">
      <c r="A3982" s="11" t="str">
        <f>IF('Anterior-TXT'!A4003&lt;&gt;"",LEFT('Anterior-TXT'!A4003,15),"")</f>
        <v/>
      </c>
      <c r="B3982" s="11" t="str">
        <f>IF('Anterior-TXT'!A4003&lt;&gt;"",RIGHT(LEFT('Anterior-TXT'!A4003,51),34),"")</f>
        <v/>
      </c>
      <c r="C3982" s="12" t="str">
        <f>IF('Anterior-TXT'!A4003&lt;&gt;"",VALUE(RIGHT(LEFT('Anterior-TXT'!A4003,75),23)),"")</f>
        <v/>
      </c>
      <c r="D3982" s="11" t="str">
        <f>IF('Anterior-TXT'!A4003&lt;&gt;"",RIGHT(LEFT('Anterior-TXT'!A4003,77),1),"")</f>
        <v/>
      </c>
      <c r="E3982" s="13" t="str">
        <f>IF('Anterior-TXT'!A4003&lt;&gt;"",IF(MOD(VALUE(LEFT(A3982,1)),2)=1,IF(D3982="D",C3982,-C3982),IF(D3982="C",C3982,-C3982)),"")</f>
        <v/>
      </c>
    </row>
    <row r="3983" spans="1:5" x14ac:dyDescent="0.2">
      <c r="A3983" s="11" t="str">
        <f>IF('Anterior-TXT'!A4004&lt;&gt;"",LEFT('Anterior-TXT'!A4004,15),"")</f>
        <v/>
      </c>
      <c r="B3983" s="11" t="str">
        <f>IF('Anterior-TXT'!A4004&lt;&gt;"",RIGHT(LEFT('Anterior-TXT'!A4004,51),34),"")</f>
        <v/>
      </c>
      <c r="C3983" s="12" t="str">
        <f>IF('Anterior-TXT'!A4004&lt;&gt;"",VALUE(RIGHT(LEFT('Anterior-TXT'!A4004,75),23)),"")</f>
        <v/>
      </c>
      <c r="D3983" s="11" t="str">
        <f>IF('Anterior-TXT'!A4004&lt;&gt;"",RIGHT(LEFT('Anterior-TXT'!A4004,77),1),"")</f>
        <v/>
      </c>
      <c r="E3983" s="13" t="str">
        <f>IF('Anterior-TXT'!A4004&lt;&gt;"",IF(MOD(VALUE(LEFT(A3983,1)),2)=1,IF(D3983="D",C3983,-C3983),IF(D3983="C",C3983,-C3983)),"")</f>
        <v/>
      </c>
    </row>
    <row r="3984" spans="1:5" x14ac:dyDescent="0.2">
      <c r="A3984" s="11" t="str">
        <f>IF('Anterior-TXT'!A4005&lt;&gt;"",LEFT('Anterior-TXT'!A4005,15),"")</f>
        <v/>
      </c>
      <c r="B3984" s="11" t="str">
        <f>IF('Anterior-TXT'!A4005&lt;&gt;"",RIGHT(LEFT('Anterior-TXT'!A4005,51),34),"")</f>
        <v/>
      </c>
      <c r="C3984" s="12" t="str">
        <f>IF('Anterior-TXT'!A4005&lt;&gt;"",VALUE(RIGHT(LEFT('Anterior-TXT'!A4005,75),23)),"")</f>
        <v/>
      </c>
      <c r="D3984" s="11" t="str">
        <f>IF('Anterior-TXT'!A4005&lt;&gt;"",RIGHT(LEFT('Anterior-TXT'!A4005,77),1),"")</f>
        <v/>
      </c>
      <c r="E3984" s="13" t="str">
        <f>IF('Anterior-TXT'!A4005&lt;&gt;"",IF(MOD(VALUE(LEFT(A3984,1)),2)=1,IF(D3984="D",C3984,-C3984),IF(D3984="C",C3984,-C3984)),"")</f>
        <v/>
      </c>
    </row>
    <row r="3985" spans="1:5" x14ac:dyDescent="0.2">
      <c r="A3985" s="11" t="str">
        <f>IF('Anterior-TXT'!A4006&lt;&gt;"",LEFT('Anterior-TXT'!A4006,15),"")</f>
        <v/>
      </c>
      <c r="B3985" s="11" t="str">
        <f>IF('Anterior-TXT'!A4006&lt;&gt;"",RIGHT(LEFT('Anterior-TXT'!A4006,51),34),"")</f>
        <v/>
      </c>
      <c r="C3985" s="12" t="str">
        <f>IF('Anterior-TXT'!A4006&lt;&gt;"",VALUE(RIGHT(LEFT('Anterior-TXT'!A4006,75),23)),"")</f>
        <v/>
      </c>
      <c r="D3985" s="11" t="str">
        <f>IF('Anterior-TXT'!A4006&lt;&gt;"",RIGHT(LEFT('Anterior-TXT'!A4006,77),1),"")</f>
        <v/>
      </c>
      <c r="E3985" s="13" t="str">
        <f>IF('Anterior-TXT'!A4006&lt;&gt;"",IF(MOD(VALUE(LEFT(A3985,1)),2)=1,IF(D3985="D",C3985,-C3985),IF(D3985="C",C3985,-C3985)),"")</f>
        <v/>
      </c>
    </row>
    <row r="3986" spans="1:5" x14ac:dyDescent="0.2">
      <c r="A3986" s="11" t="str">
        <f>IF('Anterior-TXT'!A4007&lt;&gt;"",LEFT('Anterior-TXT'!A4007,15),"")</f>
        <v/>
      </c>
      <c r="B3986" s="11" t="str">
        <f>IF('Anterior-TXT'!A4007&lt;&gt;"",RIGHT(LEFT('Anterior-TXT'!A4007,51),34),"")</f>
        <v/>
      </c>
      <c r="C3986" s="12" t="str">
        <f>IF('Anterior-TXT'!A4007&lt;&gt;"",VALUE(RIGHT(LEFT('Anterior-TXT'!A4007,75),23)),"")</f>
        <v/>
      </c>
      <c r="D3986" s="11" t="str">
        <f>IF('Anterior-TXT'!A4007&lt;&gt;"",RIGHT(LEFT('Anterior-TXT'!A4007,77),1),"")</f>
        <v/>
      </c>
      <c r="E3986" s="13" t="str">
        <f>IF('Anterior-TXT'!A4007&lt;&gt;"",IF(MOD(VALUE(LEFT(A3986,1)),2)=1,IF(D3986="D",C3986,-C3986),IF(D3986="C",C3986,-C3986)),"")</f>
        <v/>
      </c>
    </row>
    <row r="3987" spans="1:5" x14ac:dyDescent="0.2">
      <c r="A3987" s="11" t="str">
        <f>IF('Anterior-TXT'!A4008&lt;&gt;"",LEFT('Anterior-TXT'!A4008,15),"")</f>
        <v/>
      </c>
      <c r="B3987" s="11" t="str">
        <f>IF('Anterior-TXT'!A4008&lt;&gt;"",RIGHT(LEFT('Anterior-TXT'!A4008,51),34),"")</f>
        <v/>
      </c>
      <c r="C3987" s="12" t="str">
        <f>IF('Anterior-TXT'!A4008&lt;&gt;"",VALUE(RIGHT(LEFT('Anterior-TXT'!A4008,75),23)),"")</f>
        <v/>
      </c>
      <c r="D3987" s="11" t="str">
        <f>IF('Anterior-TXT'!A4008&lt;&gt;"",RIGHT(LEFT('Anterior-TXT'!A4008,77),1),"")</f>
        <v/>
      </c>
      <c r="E3987" s="13" t="str">
        <f>IF('Anterior-TXT'!A4008&lt;&gt;"",IF(MOD(VALUE(LEFT(A3987,1)),2)=1,IF(D3987="D",C3987,-C3987),IF(D3987="C",C3987,-C3987)),"")</f>
        <v/>
      </c>
    </row>
    <row r="3988" spans="1:5" x14ac:dyDescent="0.2">
      <c r="A3988" s="11" t="str">
        <f>IF('Anterior-TXT'!A4009&lt;&gt;"",LEFT('Anterior-TXT'!A4009,15),"")</f>
        <v/>
      </c>
      <c r="B3988" s="11" t="str">
        <f>IF('Anterior-TXT'!A4009&lt;&gt;"",RIGHT(LEFT('Anterior-TXT'!A4009,51),34),"")</f>
        <v/>
      </c>
      <c r="C3988" s="12" t="str">
        <f>IF('Anterior-TXT'!A4009&lt;&gt;"",VALUE(RIGHT(LEFT('Anterior-TXT'!A4009,75),23)),"")</f>
        <v/>
      </c>
      <c r="D3988" s="11" t="str">
        <f>IF('Anterior-TXT'!A4009&lt;&gt;"",RIGHT(LEFT('Anterior-TXT'!A4009,77),1),"")</f>
        <v/>
      </c>
      <c r="E3988" s="13" t="str">
        <f>IF('Anterior-TXT'!A4009&lt;&gt;"",IF(MOD(VALUE(LEFT(A3988,1)),2)=1,IF(D3988="D",C3988,-C3988),IF(D3988="C",C3988,-C3988)),"")</f>
        <v/>
      </c>
    </row>
    <row r="3989" spans="1:5" x14ac:dyDescent="0.2">
      <c r="A3989" s="11" t="str">
        <f>IF('Anterior-TXT'!A4010&lt;&gt;"",LEFT('Anterior-TXT'!A4010,15),"")</f>
        <v/>
      </c>
      <c r="B3989" s="11" t="str">
        <f>IF('Anterior-TXT'!A4010&lt;&gt;"",RIGHT(LEFT('Anterior-TXT'!A4010,51),34),"")</f>
        <v/>
      </c>
      <c r="C3989" s="12" t="str">
        <f>IF('Anterior-TXT'!A4010&lt;&gt;"",VALUE(RIGHT(LEFT('Anterior-TXT'!A4010,75),23)),"")</f>
        <v/>
      </c>
      <c r="D3989" s="11" t="str">
        <f>IF('Anterior-TXT'!A4010&lt;&gt;"",RIGHT(LEFT('Anterior-TXT'!A4010,77),1),"")</f>
        <v/>
      </c>
      <c r="E3989" s="13" t="str">
        <f>IF('Anterior-TXT'!A4010&lt;&gt;"",IF(MOD(VALUE(LEFT(A3989,1)),2)=1,IF(D3989="D",C3989,-C3989),IF(D3989="C",C3989,-C3989)),"")</f>
        <v/>
      </c>
    </row>
    <row r="3990" spans="1:5" x14ac:dyDescent="0.2">
      <c r="A3990" s="11" t="str">
        <f>IF('Anterior-TXT'!A4011&lt;&gt;"",LEFT('Anterior-TXT'!A4011,15),"")</f>
        <v/>
      </c>
      <c r="B3990" s="11" t="str">
        <f>IF('Anterior-TXT'!A4011&lt;&gt;"",RIGHT(LEFT('Anterior-TXT'!A4011,51),34),"")</f>
        <v/>
      </c>
      <c r="C3990" s="12" t="str">
        <f>IF('Anterior-TXT'!A4011&lt;&gt;"",VALUE(RIGHT(LEFT('Anterior-TXT'!A4011,75),23)),"")</f>
        <v/>
      </c>
      <c r="D3990" s="11" t="str">
        <f>IF('Anterior-TXT'!A4011&lt;&gt;"",RIGHT(LEFT('Anterior-TXT'!A4011,77),1),"")</f>
        <v/>
      </c>
      <c r="E3990" s="13" t="str">
        <f>IF('Anterior-TXT'!A4011&lt;&gt;"",IF(MOD(VALUE(LEFT(A3990,1)),2)=1,IF(D3990="D",C3990,-C3990),IF(D3990="C",C3990,-C3990)),"")</f>
        <v/>
      </c>
    </row>
    <row r="3991" spans="1:5" x14ac:dyDescent="0.2">
      <c r="A3991" s="11" t="str">
        <f>IF('Anterior-TXT'!A4012&lt;&gt;"",LEFT('Anterior-TXT'!A4012,15),"")</f>
        <v/>
      </c>
      <c r="B3991" s="11" t="str">
        <f>IF('Anterior-TXT'!A4012&lt;&gt;"",RIGHT(LEFT('Anterior-TXT'!A4012,51),34),"")</f>
        <v/>
      </c>
      <c r="C3991" s="12" t="str">
        <f>IF('Anterior-TXT'!A4012&lt;&gt;"",VALUE(RIGHT(LEFT('Anterior-TXT'!A4012,75),23)),"")</f>
        <v/>
      </c>
      <c r="D3991" s="11" t="str">
        <f>IF('Anterior-TXT'!A4012&lt;&gt;"",RIGHT(LEFT('Anterior-TXT'!A4012,77),1),"")</f>
        <v/>
      </c>
      <c r="E3991" s="13" t="str">
        <f>IF('Anterior-TXT'!A4012&lt;&gt;"",IF(MOD(VALUE(LEFT(A3991,1)),2)=1,IF(D3991="D",C3991,-C3991),IF(D3991="C",C3991,-C3991)),"")</f>
        <v/>
      </c>
    </row>
    <row r="3992" spans="1:5" x14ac:dyDescent="0.2">
      <c r="A3992" s="11" t="str">
        <f>IF('Anterior-TXT'!A4013&lt;&gt;"",LEFT('Anterior-TXT'!A4013,15),"")</f>
        <v/>
      </c>
      <c r="B3992" s="11" t="str">
        <f>IF('Anterior-TXT'!A4013&lt;&gt;"",RIGHT(LEFT('Anterior-TXT'!A4013,51),34),"")</f>
        <v/>
      </c>
      <c r="C3992" s="12" t="str">
        <f>IF('Anterior-TXT'!A4013&lt;&gt;"",VALUE(RIGHT(LEFT('Anterior-TXT'!A4013,75),23)),"")</f>
        <v/>
      </c>
      <c r="D3992" s="11" t="str">
        <f>IF('Anterior-TXT'!A4013&lt;&gt;"",RIGHT(LEFT('Anterior-TXT'!A4013,77),1),"")</f>
        <v/>
      </c>
      <c r="E3992" s="13" t="str">
        <f>IF('Anterior-TXT'!A4013&lt;&gt;"",IF(MOD(VALUE(LEFT(A3992,1)),2)=1,IF(D3992="D",C3992,-C3992),IF(D3992="C",C3992,-C3992)),"")</f>
        <v/>
      </c>
    </row>
    <row r="3993" spans="1:5" x14ac:dyDescent="0.2">
      <c r="A3993" s="11" t="str">
        <f>IF('Anterior-TXT'!A4014&lt;&gt;"",LEFT('Anterior-TXT'!A4014,15),"")</f>
        <v/>
      </c>
      <c r="B3993" s="11" t="str">
        <f>IF('Anterior-TXT'!A4014&lt;&gt;"",RIGHT(LEFT('Anterior-TXT'!A4014,51),34),"")</f>
        <v/>
      </c>
      <c r="C3993" s="12" t="str">
        <f>IF('Anterior-TXT'!A4014&lt;&gt;"",VALUE(RIGHT(LEFT('Anterior-TXT'!A4014,75),23)),"")</f>
        <v/>
      </c>
      <c r="D3993" s="11" t="str">
        <f>IF('Anterior-TXT'!A4014&lt;&gt;"",RIGHT(LEFT('Anterior-TXT'!A4014,77),1),"")</f>
        <v/>
      </c>
      <c r="E3993" s="13" t="str">
        <f>IF('Anterior-TXT'!A4014&lt;&gt;"",IF(MOD(VALUE(LEFT(A3993,1)),2)=1,IF(D3993="D",C3993,-C3993),IF(D3993="C",C3993,-C3993)),"")</f>
        <v/>
      </c>
    </row>
    <row r="3994" spans="1:5" x14ac:dyDescent="0.2">
      <c r="A3994" s="11" t="str">
        <f>IF('Anterior-TXT'!A4015&lt;&gt;"",LEFT('Anterior-TXT'!A4015,15),"")</f>
        <v/>
      </c>
      <c r="B3994" s="11" t="str">
        <f>IF('Anterior-TXT'!A4015&lt;&gt;"",RIGHT(LEFT('Anterior-TXT'!A4015,51),34),"")</f>
        <v/>
      </c>
      <c r="C3994" s="12" t="str">
        <f>IF('Anterior-TXT'!A4015&lt;&gt;"",VALUE(RIGHT(LEFT('Anterior-TXT'!A4015,75),23)),"")</f>
        <v/>
      </c>
      <c r="D3994" s="11" t="str">
        <f>IF('Anterior-TXT'!A4015&lt;&gt;"",RIGHT(LEFT('Anterior-TXT'!A4015,77),1),"")</f>
        <v/>
      </c>
      <c r="E3994" s="13" t="str">
        <f>IF('Anterior-TXT'!A4015&lt;&gt;"",IF(MOD(VALUE(LEFT(A3994,1)),2)=1,IF(D3994="D",C3994,-C3994),IF(D3994="C",C3994,-C3994)),"")</f>
        <v/>
      </c>
    </row>
    <row r="3995" spans="1:5" x14ac:dyDescent="0.2">
      <c r="A3995" s="11" t="str">
        <f>IF('Anterior-TXT'!A4016&lt;&gt;"",LEFT('Anterior-TXT'!A4016,15),"")</f>
        <v/>
      </c>
      <c r="B3995" s="11" t="str">
        <f>IF('Anterior-TXT'!A4016&lt;&gt;"",RIGHT(LEFT('Anterior-TXT'!A4016,51),34),"")</f>
        <v/>
      </c>
      <c r="C3995" s="12" t="str">
        <f>IF('Anterior-TXT'!A4016&lt;&gt;"",VALUE(RIGHT(LEFT('Anterior-TXT'!A4016,75),23)),"")</f>
        <v/>
      </c>
      <c r="D3995" s="11" t="str">
        <f>IF('Anterior-TXT'!A4016&lt;&gt;"",RIGHT(LEFT('Anterior-TXT'!A4016,77),1),"")</f>
        <v/>
      </c>
      <c r="E3995" s="13" t="str">
        <f>IF('Anterior-TXT'!A4016&lt;&gt;"",IF(MOD(VALUE(LEFT(A3995,1)),2)=1,IF(D3995="D",C3995,-C3995),IF(D3995="C",C3995,-C3995)),"")</f>
        <v/>
      </c>
    </row>
    <row r="3996" spans="1:5" x14ac:dyDescent="0.2">
      <c r="A3996" s="11" t="str">
        <f>IF('Anterior-TXT'!A4017&lt;&gt;"",LEFT('Anterior-TXT'!A4017,15),"")</f>
        <v/>
      </c>
      <c r="B3996" s="11" t="str">
        <f>IF('Anterior-TXT'!A4017&lt;&gt;"",RIGHT(LEFT('Anterior-TXT'!A4017,51),34),"")</f>
        <v/>
      </c>
      <c r="C3996" s="12" t="str">
        <f>IF('Anterior-TXT'!A4017&lt;&gt;"",VALUE(RIGHT(LEFT('Anterior-TXT'!A4017,75),23)),"")</f>
        <v/>
      </c>
      <c r="D3996" s="11" t="str">
        <f>IF('Anterior-TXT'!A4017&lt;&gt;"",RIGHT(LEFT('Anterior-TXT'!A4017,77),1),"")</f>
        <v/>
      </c>
      <c r="E3996" s="13" t="str">
        <f>IF('Anterior-TXT'!A4017&lt;&gt;"",IF(MOD(VALUE(LEFT(A3996,1)),2)=1,IF(D3996="D",C3996,-C3996),IF(D3996="C",C3996,-C3996)),"")</f>
        <v/>
      </c>
    </row>
    <row r="3997" spans="1:5" x14ac:dyDescent="0.2">
      <c r="A3997" s="11" t="str">
        <f>IF('Anterior-TXT'!A4018&lt;&gt;"",LEFT('Anterior-TXT'!A4018,15),"")</f>
        <v/>
      </c>
      <c r="B3997" s="11" t="str">
        <f>IF('Anterior-TXT'!A4018&lt;&gt;"",RIGHT(LEFT('Anterior-TXT'!A4018,51),34),"")</f>
        <v/>
      </c>
      <c r="C3997" s="12" t="str">
        <f>IF('Anterior-TXT'!A4018&lt;&gt;"",VALUE(RIGHT(LEFT('Anterior-TXT'!A4018,75),23)),"")</f>
        <v/>
      </c>
      <c r="D3997" s="11" t="str">
        <f>IF('Anterior-TXT'!A4018&lt;&gt;"",RIGHT(LEFT('Anterior-TXT'!A4018,77),1),"")</f>
        <v/>
      </c>
      <c r="E3997" s="13" t="str">
        <f>IF('Anterior-TXT'!A4018&lt;&gt;"",IF(MOD(VALUE(LEFT(A3997,1)),2)=1,IF(D3997="D",C3997,-C3997),IF(D3997="C",C3997,-C3997)),"")</f>
        <v/>
      </c>
    </row>
    <row r="3998" spans="1:5" x14ac:dyDescent="0.2">
      <c r="A3998" s="11" t="str">
        <f>IF('Anterior-TXT'!A4019&lt;&gt;"",LEFT('Anterior-TXT'!A4019,15),"")</f>
        <v/>
      </c>
      <c r="B3998" s="11" t="str">
        <f>IF('Anterior-TXT'!A4019&lt;&gt;"",RIGHT(LEFT('Anterior-TXT'!A4019,51),34),"")</f>
        <v/>
      </c>
      <c r="C3998" s="12" t="str">
        <f>IF('Anterior-TXT'!A4019&lt;&gt;"",VALUE(RIGHT(LEFT('Anterior-TXT'!A4019,75),23)),"")</f>
        <v/>
      </c>
      <c r="D3998" s="11" t="str">
        <f>IF('Anterior-TXT'!A4019&lt;&gt;"",RIGHT(LEFT('Anterior-TXT'!A4019,77),1),"")</f>
        <v/>
      </c>
      <c r="E3998" s="13" t="str">
        <f>IF('Anterior-TXT'!A4019&lt;&gt;"",IF(MOD(VALUE(LEFT(A3998,1)),2)=1,IF(D3998="D",C3998,-C3998),IF(D3998="C",C3998,-C3998)),"")</f>
        <v/>
      </c>
    </row>
    <row r="3999" spans="1:5" x14ac:dyDescent="0.2">
      <c r="A3999" s="11" t="str">
        <f>IF('Anterior-TXT'!A4020&lt;&gt;"",LEFT('Anterior-TXT'!A4020,15),"")</f>
        <v/>
      </c>
      <c r="B3999" s="11" t="str">
        <f>IF('Anterior-TXT'!A4020&lt;&gt;"",RIGHT(LEFT('Anterior-TXT'!A4020,51),34),"")</f>
        <v/>
      </c>
      <c r="C3999" s="12" t="str">
        <f>IF('Anterior-TXT'!A4020&lt;&gt;"",VALUE(RIGHT(LEFT('Anterior-TXT'!A4020,75),23)),"")</f>
        <v/>
      </c>
      <c r="D3999" s="11" t="str">
        <f>IF('Anterior-TXT'!A4020&lt;&gt;"",RIGHT(LEFT('Anterior-TXT'!A4020,77),1),"")</f>
        <v/>
      </c>
      <c r="E3999" s="13" t="str">
        <f>IF('Anterior-TXT'!A4020&lt;&gt;"",IF(MOD(VALUE(LEFT(A3999,1)),2)=1,IF(D3999="D",C3999,-C3999),IF(D3999="C",C3999,-C3999)),"")</f>
        <v/>
      </c>
    </row>
    <row r="4000" spans="1:5" x14ac:dyDescent="0.2">
      <c r="A4000" s="11" t="str">
        <f>IF('Anterior-TXT'!A4021&lt;&gt;"",LEFT('Anterior-TXT'!A4021,15),"")</f>
        <v/>
      </c>
      <c r="B4000" s="11" t="str">
        <f>IF('Anterior-TXT'!A4021&lt;&gt;"",RIGHT(LEFT('Anterior-TXT'!A4021,51),34),"")</f>
        <v/>
      </c>
      <c r="C4000" s="12" t="str">
        <f>IF('Anterior-TXT'!A4021&lt;&gt;"",VALUE(RIGHT(LEFT('Anterior-TXT'!A4021,75),23)),"")</f>
        <v/>
      </c>
      <c r="D4000" s="11" t="str">
        <f>IF('Anterior-TXT'!A4021&lt;&gt;"",RIGHT(LEFT('Anterior-TXT'!A4021,77),1),"")</f>
        <v/>
      </c>
      <c r="E4000" s="13" t="str">
        <f>IF('Anterior-TXT'!A4021&lt;&gt;"",IF(MOD(VALUE(LEFT(A4000,1)),2)=1,IF(D4000="D",C4000,-C4000),IF(D4000="C",C4000,-C4000)),"")</f>
        <v/>
      </c>
    </row>
    <row r="4001" spans="1:5" x14ac:dyDescent="0.2">
      <c r="A4001" s="11" t="str">
        <f>IF('Anterior-TXT'!A4022&lt;&gt;"",LEFT('Anterior-TXT'!A4022,15),"")</f>
        <v/>
      </c>
      <c r="B4001" s="11" t="str">
        <f>IF('Anterior-TXT'!A4022&lt;&gt;"",RIGHT(LEFT('Anterior-TXT'!A4022,51),34),"")</f>
        <v/>
      </c>
      <c r="C4001" s="12" t="str">
        <f>IF('Anterior-TXT'!A4022&lt;&gt;"",VALUE(RIGHT(LEFT('Anterior-TXT'!A4022,75),23)),"")</f>
        <v/>
      </c>
      <c r="D4001" s="11" t="str">
        <f>IF('Anterior-TXT'!A4022&lt;&gt;"",RIGHT(LEFT('Anterior-TXT'!A4022,77),1),"")</f>
        <v/>
      </c>
      <c r="E4001" s="13" t="str">
        <f>IF('Anterior-TXT'!A4022&lt;&gt;"",IF(MOD(VALUE(LEFT(A4001,1)),2)=1,IF(D4001="D",C4001,-C4001),IF(D4001="C",C4001,-C4001)),"")</f>
        <v/>
      </c>
    </row>
    <row r="4002" spans="1:5" x14ac:dyDescent="0.2">
      <c r="A4002" s="11" t="str">
        <f>IF('Anterior-TXT'!A4023&lt;&gt;"",LEFT('Anterior-TXT'!A4023,15),"")</f>
        <v/>
      </c>
      <c r="B4002" s="11" t="str">
        <f>IF('Anterior-TXT'!A4023&lt;&gt;"",RIGHT(LEFT('Anterior-TXT'!A4023,51),34),"")</f>
        <v/>
      </c>
      <c r="C4002" s="12" t="str">
        <f>IF('Anterior-TXT'!A4023&lt;&gt;"",VALUE(RIGHT(LEFT('Anterior-TXT'!A4023,75),23)),"")</f>
        <v/>
      </c>
      <c r="D4002" s="11" t="str">
        <f>IF('Anterior-TXT'!A4023&lt;&gt;"",RIGHT(LEFT('Anterior-TXT'!A4023,77),1),"")</f>
        <v/>
      </c>
      <c r="E4002" s="13" t="str">
        <f>IF('Anterior-TXT'!A4023&lt;&gt;"",IF(MOD(VALUE(LEFT(A4002,1)),2)=1,IF(D4002="D",C4002,-C4002),IF(D4002="C",C4002,-C4002)),"")</f>
        <v/>
      </c>
    </row>
    <row r="4003" spans="1:5" x14ac:dyDescent="0.2">
      <c r="A4003" s="11" t="str">
        <f>IF('Anterior-TXT'!A4024&lt;&gt;"",LEFT('Anterior-TXT'!A4024,15),"")</f>
        <v/>
      </c>
      <c r="B4003" s="11" t="str">
        <f>IF('Anterior-TXT'!A4024&lt;&gt;"",RIGHT(LEFT('Anterior-TXT'!A4024,51),34),"")</f>
        <v/>
      </c>
      <c r="C4003" s="12" t="str">
        <f>IF('Anterior-TXT'!A4024&lt;&gt;"",VALUE(RIGHT(LEFT('Anterior-TXT'!A4024,75),23)),"")</f>
        <v/>
      </c>
      <c r="D4003" s="11" t="str">
        <f>IF('Anterior-TXT'!A4024&lt;&gt;"",RIGHT(LEFT('Anterior-TXT'!A4024,77),1),"")</f>
        <v/>
      </c>
      <c r="E4003" s="13" t="str">
        <f>IF('Anterior-TXT'!A4024&lt;&gt;"",IF(MOD(VALUE(LEFT(A4003,1)),2)=1,IF(D4003="D",C4003,-C4003),IF(D4003="C",C4003,-C4003)),"")</f>
        <v/>
      </c>
    </row>
    <row r="4004" spans="1:5" x14ac:dyDescent="0.2">
      <c r="A4004" s="11" t="str">
        <f>IF('Anterior-TXT'!A4025&lt;&gt;"",LEFT('Anterior-TXT'!A4025,15),"")</f>
        <v/>
      </c>
      <c r="B4004" s="11" t="str">
        <f>IF('Anterior-TXT'!A4025&lt;&gt;"",RIGHT(LEFT('Anterior-TXT'!A4025,51),34),"")</f>
        <v/>
      </c>
      <c r="C4004" s="12" t="str">
        <f>IF('Anterior-TXT'!A4025&lt;&gt;"",VALUE(RIGHT(LEFT('Anterior-TXT'!A4025,75),23)),"")</f>
        <v/>
      </c>
      <c r="D4004" s="11" t="str">
        <f>IF('Anterior-TXT'!A4025&lt;&gt;"",RIGHT(LEFT('Anterior-TXT'!A4025,77),1),"")</f>
        <v/>
      </c>
      <c r="E4004" s="13" t="str">
        <f>IF('Anterior-TXT'!A4025&lt;&gt;"",IF(MOD(VALUE(LEFT(A4004,1)),2)=1,IF(D4004="D",C4004,-C4004),IF(D4004="C",C4004,-C4004)),"")</f>
        <v/>
      </c>
    </row>
    <row r="4005" spans="1:5" x14ac:dyDescent="0.2">
      <c r="A4005" s="11" t="str">
        <f>IF('Anterior-TXT'!A4026&lt;&gt;"",LEFT('Anterior-TXT'!A4026,15),"")</f>
        <v/>
      </c>
      <c r="B4005" s="11" t="str">
        <f>IF('Anterior-TXT'!A4026&lt;&gt;"",RIGHT(LEFT('Anterior-TXT'!A4026,51),34),"")</f>
        <v/>
      </c>
      <c r="C4005" s="12" t="str">
        <f>IF('Anterior-TXT'!A4026&lt;&gt;"",VALUE(RIGHT(LEFT('Anterior-TXT'!A4026,75),23)),"")</f>
        <v/>
      </c>
      <c r="D4005" s="11" t="str">
        <f>IF('Anterior-TXT'!A4026&lt;&gt;"",RIGHT(LEFT('Anterior-TXT'!A4026,77),1),"")</f>
        <v/>
      </c>
      <c r="E4005" s="13" t="str">
        <f>IF('Anterior-TXT'!A4026&lt;&gt;"",IF(MOD(VALUE(LEFT(A4005,1)),2)=1,IF(D4005="D",C4005,-C4005),IF(D4005="C",C4005,-C4005)),"")</f>
        <v/>
      </c>
    </row>
    <row r="4006" spans="1:5" x14ac:dyDescent="0.2">
      <c r="A4006" s="11" t="str">
        <f>IF('Anterior-TXT'!A4027&lt;&gt;"",LEFT('Anterior-TXT'!A4027,15),"")</f>
        <v/>
      </c>
      <c r="B4006" s="11" t="str">
        <f>IF('Anterior-TXT'!A4027&lt;&gt;"",RIGHT(LEFT('Anterior-TXT'!A4027,51),34),"")</f>
        <v/>
      </c>
      <c r="C4006" s="12" t="str">
        <f>IF('Anterior-TXT'!A4027&lt;&gt;"",VALUE(RIGHT(LEFT('Anterior-TXT'!A4027,75),23)),"")</f>
        <v/>
      </c>
      <c r="D4006" s="11" t="str">
        <f>IF('Anterior-TXT'!A4027&lt;&gt;"",RIGHT(LEFT('Anterior-TXT'!A4027,77),1),"")</f>
        <v/>
      </c>
      <c r="E4006" s="13" t="str">
        <f>IF('Anterior-TXT'!A4027&lt;&gt;"",IF(MOD(VALUE(LEFT(A4006,1)),2)=1,IF(D4006="D",C4006,-C4006),IF(D4006="C",C4006,-C4006)),"")</f>
        <v/>
      </c>
    </row>
    <row r="4007" spans="1:5" x14ac:dyDescent="0.2">
      <c r="A4007" s="11" t="str">
        <f>IF('Anterior-TXT'!A4028&lt;&gt;"",LEFT('Anterior-TXT'!A4028,15),"")</f>
        <v/>
      </c>
      <c r="B4007" s="11" t="str">
        <f>IF('Anterior-TXT'!A4028&lt;&gt;"",RIGHT(LEFT('Anterior-TXT'!A4028,51),34),"")</f>
        <v/>
      </c>
      <c r="C4007" s="12" t="str">
        <f>IF('Anterior-TXT'!A4028&lt;&gt;"",VALUE(RIGHT(LEFT('Anterior-TXT'!A4028,75),23)),"")</f>
        <v/>
      </c>
      <c r="D4007" s="11" t="str">
        <f>IF('Anterior-TXT'!A4028&lt;&gt;"",RIGHT(LEFT('Anterior-TXT'!A4028,77),1),"")</f>
        <v/>
      </c>
      <c r="E4007" s="13" t="str">
        <f>IF('Anterior-TXT'!A4028&lt;&gt;"",IF(MOD(VALUE(LEFT(A4007,1)),2)=1,IF(D4007="D",C4007,-C4007),IF(D4007="C",C4007,-C4007)),"")</f>
        <v/>
      </c>
    </row>
    <row r="4008" spans="1:5" x14ac:dyDescent="0.2">
      <c r="A4008" s="11" t="str">
        <f>IF('Anterior-TXT'!A4029&lt;&gt;"",LEFT('Anterior-TXT'!A4029,15),"")</f>
        <v/>
      </c>
      <c r="B4008" s="11" t="str">
        <f>IF('Anterior-TXT'!A4029&lt;&gt;"",RIGHT(LEFT('Anterior-TXT'!A4029,51),34),"")</f>
        <v/>
      </c>
      <c r="C4008" s="12" t="str">
        <f>IF('Anterior-TXT'!A4029&lt;&gt;"",VALUE(RIGHT(LEFT('Anterior-TXT'!A4029,75),23)),"")</f>
        <v/>
      </c>
      <c r="D4008" s="11" t="str">
        <f>IF('Anterior-TXT'!A4029&lt;&gt;"",RIGHT(LEFT('Anterior-TXT'!A4029,77),1),"")</f>
        <v/>
      </c>
      <c r="E4008" s="13" t="str">
        <f>IF('Anterior-TXT'!A4029&lt;&gt;"",IF(MOD(VALUE(LEFT(A4008,1)),2)=1,IF(D4008="D",C4008,-C4008),IF(D4008="C",C4008,-C4008)),"")</f>
        <v/>
      </c>
    </row>
    <row r="4009" spans="1:5" x14ac:dyDescent="0.2">
      <c r="A4009" s="11" t="str">
        <f>IF('Anterior-TXT'!A4030&lt;&gt;"",LEFT('Anterior-TXT'!A4030,15),"")</f>
        <v/>
      </c>
      <c r="B4009" s="11" t="str">
        <f>IF('Anterior-TXT'!A4030&lt;&gt;"",RIGHT(LEFT('Anterior-TXT'!A4030,51),34),"")</f>
        <v/>
      </c>
      <c r="C4009" s="12" t="str">
        <f>IF('Anterior-TXT'!A4030&lt;&gt;"",VALUE(RIGHT(LEFT('Anterior-TXT'!A4030,75),23)),"")</f>
        <v/>
      </c>
      <c r="D4009" s="11" t="str">
        <f>IF('Anterior-TXT'!A4030&lt;&gt;"",RIGHT(LEFT('Anterior-TXT'!A4030,77),1),"")</f>
        <v/>
      </c>
      <c r="E4009" s="13" t="str">
        <f>IF('Anterior-TXT'!A4030&lt;&gt;"",IF(MOD(VALUE(LEFT(A4009,1)),2)=1,IF(D4009="D",C4009,-C4009),IF(D4009="C",C4009,-C4009)),"")</f>
        <v/>
      </c>
    </row>
    <row r="4010" spans="1:5" x14ac:dyDescent="0.2">
      <c r="A4010" s="11" t="str">
        <f>IF('Anterior-TXT'!A4031&lt;&gt;"",LEFT('Anterior-TXT'!A4031,15),"")</f>
        <v/>
      </c>
      <c r="B4010" s="11" t="str">
        <f>IF('Anterior-TXT'!A4031&lt;&gt;"",RIGHT(LEFT('Anterior-TXT'!A4031,51),34),"")</f>
        <v/>
      </c>
      <c r="C4010" s="12" t="str">
        <f>IF('Anterior-TXT'!A4031&lt;&gt;"",VALUE(RIGHT(LEFT('Anterior-TXT'!A4031,75),23)),"")</f>
        <v/>
      </c>
      <c r="D4010" s="11" t="str">
        <f>IF('Anterior-TXT'!A4031&lt;&gt;"",RIGHT(LEFT('Anterior-TXT'!A4031,77),1),"")</f>
        <v/>
      </c>
      <c r="E4010" s="13" t="str">
        <f>IF('Anterior-TXT'!A4031&lt;&gt;"",IF(MOD(VALUE(LEFT(A4010,1)),2)=1,IF(D4010="D",C4010,-C4010),IF(D4010="C",C4010,-C4010)),"")</f>
        <v/>
      </c>
    </row>
    <row r="4011" spans="1:5" x14ac:dyDescent="0.2">
      <c r="A4011" s="11" t="str">
        <f>IF('Anterior-TXT'!A4032&lt;&gt;"",LEFT('Anterior-TXT'!A4032,15),"")</f>
        <v/>
      </c>
      <c r="B4011" s="11" t="str">
        <f>IF('Anterior-TXT'!A4032&lt;&gt;"",RIGHT(LEFT('Anterior-TXT'!A4032,51),34),"")</f>
        <v/>
      </c>
      <c r="C4011" s="12" t="str">
        <f>IF('Anterior-TXT'!A4032&lt;&gt;"",VALUE(RIGHT(LEFT('Anterior-TXT'!A4032,75),23)),"")</f>
        <v/>
      </c>
      <c r="D4011" s="11" t="str">
        <f>IF('Anterior-TXT'!A4032&lt;&gt;"",RIGHT(LEFT('Anterior-TXT'!A4032,77),1),"")</f>
        <v/>
      </c>
      <c r="E4011" s="13" t="str">
        <f>IF('Anterior-TXT'!A4032&lt;&gt;"",IF(MOD(VALUE(LEFT(A4011,1)),2)=1,IF(D4011="D",C4011,-C4011),IF(D4011="C",C4011,-C4011)),"")</f>
        <v/>
      </c>
    </row>
    <row r="4012" spans="1:5" x14ac:dyDescent="0.2">
      <c r="A4012" s="11" t="str">
        <f>IF('Anterior-TXT'!A4033&lt;&gt;"",LEFT('Anterior-TXT'!A4033,15),"")</f>
        <v/>
      </c>
      <c r="B4012" s="11" t="str">
        <f>IF('Anterior-TXT'!A4033&lt;&gt;"",RIGHT(LEFT('Anterior-TXT'!A4033,51),34),"")</f>
        <v/>
      </c>
      <c r="C4012" s="12" t="str">
        <f>IF('Anterior-TXT'!A4033&lt;&gt;"",VALUE(RIGHT(LEFT('Anterior-TXT'!A4033,75),23)),"")</f>
        <v/>
      </c>
      <c r="D4012" s="11" t="str">
        <f>IF('Anterior-TXT'!A4033&lt;&gt;"",RIGHT(LEFT('Anterior-TXT'!A4033,77),1),"")</f>
        <v/>
      </c>
      <c r="E4012" s="13" t="str">
        <f>IF('Anterior-TXT'!A4033&lt;&gt;"",IF(MOD(VALUE(LEFT(A4012,1)),2)=1,IF(D4012="D",C4012,-C4012),IF(D4012="C",C4012,-C4012)),"")</f>
        <v/>
      </c>
    </row>
    <row r="4013" spans="1:5" x14ac:dyDescent="0.2">
      <c r="A4013" s="11" t="str">
        <f>IF('Anterior-TXT'!A4034&lt;&gt;"",LEFT('Anterior-TXT'!A4034,15),"")</f>
        <v/>
      </c>
      <c r="B4013" s="11" t="str">
        <f>IF('Anterior-TXT'!A4034&lt;&gt;"",RIGHT(LEFT('Anterior-TXT'!A4034,51),34),"")</f>
        <v/>
      </c>
      <c r="C4013" s="12" t="str">
        <f>IF('Anterior-TXT'!A4034&lt;&gt;"",VALUE(RIGHT(LEFT('Anterior-TXT'!A4034,75),23)),"")</f>
        <v/>
      </c>
      <c r="D4013" s="11" t="str">
        <f>IF('Anterior-TXT'!A4034&lt;&gt;"",RIGHT(LEFT('Anterior-TXT'!A4034,77),1),"")</f>
        <v/>
      </c>
      <c r="E4013" s="13" t="str">
        <f>IF('Anterior-TXT'!A4034&lt;&gt;"",IF(MOD(VALUE(LEFT(A4013,1)),2)=1,IF(D4013="D",C4013,-C4013),IF(D4013="C",C4013,-C4013)),"")</f>
        <v/>
      </c>
    </row>
    <row r="4014" spans="1:5" x14ac:dyDescent="0.2">
      <c r="A4014" s="11" t="str">
        <f>IF('Anterior-TXT'!A4035&lt;&gt;"",LEFT('Anterior-TXT'!A4035,15),"")</f>
        <v/>
      </c>
      <c r="B4014" s="11" t="str">
        <f>IF('Anterior-TXT'!A4035&lt;&gt;"",RIGHT(LEFT('Anterior-TXT'!A4035,51),34),"")</f>
        <v/>
      </c>
      <c r="C4014" s="12" t="str">
        <f>IF('Anterior-TXT'!A4035&lt;&gt;"",VALUE(RIGHT(LEFT('Anterior-TXT'!A4035,75),23)),"")</f>
        <v/>
      </c>
      <c r="D4014" s="11" t="str">
        <f>IF('Anterior-TXT'!A4035&lt;&gt;"",RIGHT(LEFT('Anterior-TXT'!A4035,77),1),"")</f>
        <v/>
      </c>
      <c r="E4014" s="13" t="str">
        <f>IF('Anterior-TXT'!A4035&lt;&gt;"",IF(MOD(VALUE(LEFT(A4014,1)),2)=1,IF(D4014="D",C4014,-C4014),IF(D4014="C",C4014,-C4014)),"")</f>
        <v/>
      </c>
    </row>
    <row r="4015" spans="1:5" x14ac:dyDescent="0.2">
      <c r="A4015" s="11" t="str">
        <f>IF('Anterior-TXT'!A4036&lt;&gt;"",LEFT('Anterior-TXT'!A4036,15),"")</f>
        <v/>
      </c>
      <c r="B4015" s="11" t="str">
        <f>IF('Anterior-TXT'!A4036&lt;&gt;"",RIGHT(LEFT('Anterior-TXT'!A4036,51),34),"")</f>
        <v/>
      </c>
      <c r="C4015" s="12" t="str">
        <f>IF('Anterior-TXT'!A4036&lt;&gt;"",VALUE(RIGHT(LEFT('Anterior-TXT'!A4036,75),23)),"")</f>
        <v/>
      </c>
      <c r="D4015" s="11" t="str">
        <f>IF('Anterior-TXT'!A4036&lt;&gt;"",RIGHT(LEFT('Anterior-TXT'!A4036,77),1),"")</f>
        <v/>
      </c>
      <c r="E4015" s="13" t="str">
        <f>IF('Anterior-TXT'!A4036&lt;&gt;"",IF(MOD(VALUE(LEFT(A4015,1)),2)=1,IF(D4015="D",C4015,-C4015),IF(D4015="C",C4015,-C4015)),"")</f>
        <v/>
      </c>
    </row>
    <row r="4016" spans="1:5" x14ac:dyDescent="0.2">
      <c r="A4016" s="11" t="str">
        <f>IF('Anterior-TXT'!A4037&lt;&gt;"",LEFT('Anterior-TXT'!A4037,15),"")</f>
        <v/>
      </c>
      <c r="B4016" s="11" t="str">
        <f>IF('Anterior-TXT'!A4037&lt;&gt;"",RIGHT(LEFT('Anterior-TXT'!A4037,51),34),"")</f>
        <v/>
      </c>
      <c r="C4016" s="12" t="str">
        <f>IF('Anterior-TXT'!A4037&lt;&gt;"",VALUE(RIGHT(LEFT('Anterior-TXT'!A4037,75),23)),"")</f>
        <v/>
      </c>
      <c r="D4016" s="11" t="str">
        <f>IF('Anterior-TXT'!A4037&lt;&gt;"",RIGHT(LEFT('Anterior-TXT'!A4037,77),1),"")</f>
        <v/>
      </c>
      <c r="E4016" s="13" t="str">
        <f>IF('Anterior-TXT'!A4037&lt;&gt;"",IF(MOD(VALUE(LEFT(A4016,1)),2)=1,IF(D4016="D",C4016,-C4016),IF(D4016="C",C4016,-C4016)),"")</f>
        <v/>
      </c>
    </row>
    <row r="4017" spans="1:5" x14ac:dyDescent="0.2">
      <c r="A4017" s="11" t="str">
        <f>IF('Anterior-TXT'!A4038&lt;&gt;"",LEFT('Anterior-TXT'!A4038,15),"")</f>
        <v/>
      </c>
      <c r="B4017" s="11" t="str">
        <f>IF('Anterior-TXT'!A4038&lt;&gt;"",RIGHT(LEFT('Anterior-TXT'!A4038,51),34),"")</f>
        <v/>
      </c>
      <c r="C4017" s="12" t="str">
        <f>IF('Anterior-TXT'!A4038&lt;&gt;"",VALUE(RIGHT(LEFT('Anterior-TXT'!A4038,75),23)),"")</f>
        <v/>
      </c>
      <c r="D4017" s="11" t="str">
        <f>IF('Anterior-TXT'!A4038&lt;&gt;"",RIGHT(LEFT('Anterior-TXT'!A4038,77),1),"")</f>
        <v/>
      </c>
      <c r="E4017" s="13" t="str">
        <f>IF('Anterior-TXT'!A4038&lt;&gt;"",IF(MOD(VALUE(LEFT(A4017,1)),2)=1,IF(D4017="D",C4017,-C4017),IF(D4017="C",C4017,-C4017)),"")</f>
        <v/>
      </c>
    </row>
    <row r="4018" spans="1:5" x14ac:dyDescent="0.2">
      <c r="A4018" s="11" t="str">
        <f>IF('Anterior-TXT'!A4039&lt;&gt;"",LEFT('Anterior-TXT'!A4039,15),"")</f>
        <v/>
      </c>
      <c r="B4018" s="11" t="str">
        <f>IF('Anterior-TXT'!A4039&lt;&gt;"",RIGHT(LEFT('Anterior-TXT'!A4039,51),34),"")</f>
        <v/>
      </c>
      <c r="C4018" s="12" t="str">
        <f>IF('Anterior-TXT'!A4039&lt;&gt;"",VALUE(RIGHT(LEFT('Anterior-TXT'!A4039,75),23)),"")</f>
        <v/>
      </c>
      <c r="D4018" s="11" t="str">
        <f>IF('Anterior-TXT'!A4039&lt;&gt;"",RIGHT(LEFT('Anterior-TXT'!A4039,77),1),"")</f>
        <v/>
      </c>
      <c r="E4018" s="13" t="str">
        <f>IF('Anterior-TXT'!A4039&lt;&gt;"",IF(MOD(VALUE(LEFT(A4018,1)),2)=1,IF(D4018="D",C4018,-C4018),IF(D4018="C",C4018,-C4018)),"")</f>
        <v/>
      </c>
    </row>
    <row r="4019" spans="1:5" x14ac:dyDescent="0.2">
      <c r="A4019" s="11" t="str">
        <f>IF('Anterior-TXT'!A4040&lt;&gt;"",LEFT('Anterior-TXT'!A4040,15),"")</f>
        <v/>
      </c>
      <c r="B4019" s="11" t="str">
        <f>IF('Anterior-TXT'!A4040&lt;&gt;"",RIGHT(LEFT('Anterior-TXT'!A4040,51),34),"")</f>
        <v/>
      </c>
      <c r="C4019" s="12" t="str">
        <f>IF('Anterior-TXT'!A4040&lt;&gt;"",VALUE(RIGHT(LEFT('Anterior-TXT'!A4040,75),23)),"")</f>
        <v/>
      </c>
      <c r="D4019" s="11" t="str">
        <f>IF('Anterior-TXT'!A4040&lt;&gt;"",RIGHT(LEFT('Anterior-TXT'!A4040,77),1),"")</f>
        <v/>
      </c>
      <c r="E4019" s="13" t="str">
        <f>IF('Anterior-TXT'!A4040&lt;&gt;"",IF(MOD(VALUE(LEFT(A4019,1)),2)=1,IF(D4019="D",C4019,-C4019),IF(D4019="C",C4019,-C4019)),"")</f>
        <v/>
      </c>
    </row>
    <row r="4020" spans="1:5" x14ac:dyDescent="0.2">
      <c r="A4020" s="11" t="str">
        <f>IF('Anterior-TXT'!A4041&lt;&gt;"",LEFT('Anterior-TXT'!A4041,15),"")</f>
        <v/>
      </c>
      <c r="B4020" s="11" t="str">
        <f>IF('Anterior-TXT'!A4041&lt;&gt;"",RIGHT(LEFT('Anterior-TXT'!A4041,51),34),"")</f>
        <v/>
      </c>
      <c r="C4020" s="12" t="str">
        <f>IF('Anterior-TXT'!A4041&lt;&gt;"",VALUE(RIGHT(LEFT('Anterior-TXT'!A4041,75),23)),"")</f>
        <v/>
      </c>
      <c r="D4020" s="11" t="str">
        <f>IF('Anterior-TXT'!A4041&lt;&gt;"",RIGHT(LEFT('Anterior-TXT'!A4041,77),1),"")</f>
        <v/>
      </c>
      <c r="E4020" s="13" t="str">
        <f>IF('Anterior-TXT'!A4041&lt;&gt;"",IF(MOD(VALUE(LEFT(A4020,1)),2)=1,IF(D4020="D",C4020,-C4020),IF(D4020="C",C4020,-C4020)),"")</f>
        <v/>
      </c>
    </row>
    <row r="4021" spans="1:5" x14ac:dyDescent="0.2">
      <c r="A4021" s="11" t="str">
        <f>IF('Anterior-TXT'!A4042&lt;&gt;"",LEFT('Anterior-TXT'!A4042,15),"")</f>
        <v/>
      </c>
      <c r="B4021" s="11" t="str">
        <f>IF('Anterior-TXT'!A4042&lt;&gt;"",RIGHT(LEFT('Anterior-TXT'!A4042,51),34),"")</f>
        <v/>
      </c>
      <c r="C4021" s="12" t="str">
        <f>IF('Anterior-TXT'!A4042&lt;&gt;"",VALUE(RIGHT(LEFT('Anterior-TXT'!A4042,75),23)),"")</f>
        <v/>
      </c>
      <c r="D4021" s="11" t="str">
        <f>IF('Anterior-TXT'!A4042&lt;&gt;"",RIGHT(LEFT('Anterior-TXT'!A4042,77),1),"")</f>
        <v/>
      </c>
      <c r="E4021" s="13" t="str">
        <f>IF('Anterior-TXT'!A4042&lt;&gt;"",IF(MOD(VALUE(LEFT(A4021,1)),2)=1,IF(D4021="D",C4021,-C4021),IF(D4021="C",C4021,-C4021)),"")</f>
        <v/>
      </c>
    </row>
    <row r="4022" spans="1:5" x14ac:dyDescent="0.2">
      <c r="A4022" s="11" t="str">
        <f>IF('Anterior-TXT'!A4043&lt;&gt;"",LEFT('Anterior-TXT'!A4043,15),"")</f>
        <v/>
      </c>
      <c r="B4022" s="11" t="str">
        <f>IF('Anterior-TXT'!A4043&lt;&gt;"",RIGHT(LEFT('Anterior-TXT'!A4043,51),34),"")</f>
        <v/>
      </c>
      <c r="C4022" s="12" t="str">
        <f>IF('Anterior-TXT'!A4043&lt;&gt;"",VALUE(RIGHT(LEFT('Anterior-TXT'!A4043,75),23)),"")</f>
        <v/>
      </c>
      <c r="D4022" s="11" t="str">
        <f>IF('Anterior-TXT'!A4043&lt;&gt;"",RIGHT(LEFT('Anterior-TXT'!A4043,77),1),"")</f>
        <v/>
      </c>
      <c r="E4022" s="13" t="str">
        <f>IF('Anterior-TXT'!A4043&lt;&gt;"",IF(MOD(VALUE(LEFT(A4022,1)),2)=1,IF(D4022="D",C4022,-C4022),IF(D4022="C",C4022,-C4022)),"")</f>
        <v/>
      </c>
    </row>
    <row r="4023" spans="1:5" x14ac:dyDescent="0.2">
      <c r="A4023" s="11" t="str">
        <f>IF('Anterior-TXT'!A4044&lt;&gt;"",LEFT('Anterior-TXT'!A4044,15),"")</f>
        <v/>
      </c>
      <c r="B4023" s="11" t="str">
        <f>IF('Anterior-TXT'!A4044&lt;&gt;"",RIGHT(LEFT('Anterior-TXT'!A4044,51),34),"")</f>
        <v/>
      </c>
      <c r="C4023" s="12" t="str">
        <f>IF('Anterior-TXT'!A4044&lt;&gt;"",VALUE(RIGHT(LEFT('Anterior-TXT'!A4044,75),23)),"")</f>
        <v/>
      </c>
      <c r="D4023" s="11" t="str">
        <f>IF('Anterior-TXT'!A4044&lt;&gt;"",RIGHT(LEFT('Anterior-TXT'!A4044,77),1),"")</f>
        <v/>
      </c>
      <c r="E4023" s="13" t="str">
        <f>IF('Anterior-TXT'!A4044&lt;&gt;"",IF(MOD(VALUE(LEFT(A4023,1)),2)=1,IF(D4023="D",C4023,-C4023),IF(D4023="C",C4023,-C4023)),"")</f>
        <v/>
      </c>
    </row>
    <row r="4024" spans="1:5" x14ac:dyDescent="0.2">
      <c r="A4024" s="11" t="str">
        <f>IF('Anterior-TXT'!A4045&lt;&gt;"",LEFT('Anterior-TXT'!A4045,15),"")</f>
        <v/>
      </c>
      <c r="B4024" s="11" t="str">
        <f>IF('Anterior-TXT'!A4045&lt;&gt;"",RIGHT(LEFT('Anterior-TXT'!A4045,51),34),"")</f>
        <v/>
      </c>
      <c r="C4024" s="12" t="str">
        <f>IF('Anterior-TXT'!A4045&lt;&gt;"",VALUE(RIGHT(LEFT('Anterior-TXT'!A4045,75),23)),"")</f>
        <v/>
      </c>
      <c r="D4024" s="11" t="str">
        <f>IF('Anterior-TXT'!A4045&lt;&gt;"",RIGHT(LEFT('Anterior-TXT'!A4045,77),1),"")</f>
        <v/>
      </c>
      <c r="E4024" s="13" t="str">
        <f>IF('Anterior-TXT'!A4045&lt;&gt;"",IF(MOD(VALUE(LEFT(A4024,1)),2)=1,IF(D4024="D",C4024,-C4024),IF(D4024="C",C4024,-C4024)),"")</f>
        <v/>
      </c>
    </row>
    <row r="4025" spans="1:5" x14ac:dyDescent="0.2">
      <c r="A4025" s="11" t="str">
        <f>IF('Anterior-TXT'!A4046&lt;&gt;"",LEFT('Anterior-TXT'!A4046,15),"")</f>
        <v/>
      </c>
      <c r="B4025" s="11" t="str">
        <f>IF('Anterior-TXT'!A4046&lt;&gt;"",RIGHT(LEFT('Anterior-TXT'!A4046,51),34),"")</f>
        <v/>
      </c>
      <c r="C4025" s="12" t="str">
        <f>IF('Anterior-TXT'!A4046&lt;&gt;"",VALUE(RIGHT(LEFT('Anterior-TXT'!A4046,75),23)),"")</f>
        <v/>
      </c>
      <c r="D4025" s="11" t="str">
        <f>IF('Anterior-TXT'!A4046&lt;&gt;"",RIGHT(LEFT('Anterior-TXT'!A4046,77),1),"")</f>
        <v/>
      </c>
      <c r="E4025" s="13" t="str">
        <f>IF('Anterior-TXT'!A4046&lt;&gt;"",IF(MOD(VALUE(LEFT(A4025,1)),2)=1,IF(D4025="D",C4025,-C4025),IF(D4025="C",C4025,-C4025)),"")</f>
        <v/>
      </c>
    </row>
    <row r="4026" spans="1:5" x14ac:dyDescent="0.2">
      <c r="A4026" s="11" t="str">
        <f>IF('Anterior-TXT'!A4047&lt;&gt;"",LEFT('Anterior-TXT'!A4047,15),"")</f>
        <v/>
      </c>
      <c r="B4026" s="11" t="str">
        <f>IF('Anterior-TXT'!A4047&lt;&gt;"",RIGHT(LEFT('Anterior-TXT'!A4047,51),34),"")</f>
        <v/>
      </c>
      <c r="C4026" s="12" t="str">
        <f>IF('Anterior-TXT'!A4047&lt;&gt;"",VALUE(RIGHT(LEFT('Anterior-TXT'!A4047,75),23)),"")</f>
        <v/>
      </c>
      <c r="D4026" s="11" t="str">
        <f>IF('Anterior-TXT'!A4047&lt;&gt;"",RIGHT(LEFT('Anterior-TXT'!A4047,77),1),"")</f>
        <v/>
      </c>
      <c r="E4026" s="13" t="str">
        <f>IF('Anterior-TXT'!A4047&lt;&gt;"",IF(MOD(VALUE(LEFT(A4026,1)),2)=1,IF(D4026="D",C4026,-C4026),IF(D4026="C",C4026,-C4026)),"")</f>
        <v/>
      </c>
    </row>
    <row r="4027" spans="1:5" x14ac:dyDescent="0.2">
      <c r="A4027" s="11" t="str">
        <f>IF('Anterior-TXT'!A4048&lt;&gt;"",LEFT('Anterior-TXT'!A4048,15),"")</f>
        <v/>
      </c>
      <c r="B4027" s="11" t="str">
        <f>IF('Anterior-TXT'!A4048&lt;&gt;"",RIGHT(LEFT('Anterior-TXT'!A4048,51),34),"")</f>
        <v/>
      </c>
      <c r="C4027" s="12" t="str">
        <f>IF('Anterior-TXT'!A4048&lt;&gt;"",VALUE(RIGHT(LEFT('Anterior-TXT'!A4048,75),23)),"")</f>
        <v/>
      </c>
      <c r="D4027" s="11" t="str">
        <f>IF('Anterior-TXT'!A4048&lt;&gt;"",RIGHT(LEFT('Anterior-TXT'!A4048,77),1),"")</f>
        <v/>
      </c>
      <c r="E4027" s="13" t="str">
        <f>IF('Anterior-TXT'!A4048&lt;&gt;"",IF(MOD(VALUE(LEFT(A4027,1)),2)=1,IF(D4027="D",C4027,-C4027),IF(D4027="C",C4027,-C4027)),"")</f>
        <v/>
      </c>
    </row>
    <row r="4028" spans="1:5" x14ac:dyDescent="0.2">
      <c r="A4028" s="11" t="str">
        <f>IF('Anterior-TXT'!A4049&lt;&gt;"",LEFT('Anterior-TXT'!A4049,15),"")</f>
        <v/>
      </c>
      <c r="B4028" s="11" t="str">
        <f>IF('Anterior-TXT'!A4049&lt;&gt;"",RIGHT(LEFT('Anterior-TXT'!A4049,51),34),"")</f>
        <v/>
      </c>
      <c r="C4028" s="12" t="str">
        <f>IF('Anterior-TXT'!A4049&lt;&gt;"",VALUE(RIGHT(LEFT('Anterior-TXT'!A4049,75),23)),"")</f>
        <v/>
      </c>
      <c r="D4028" s="11" t="str">
        <f>IF('Anterior-TXT'!A4049&lt;&gt;"",RIGHT(LEFT('Anterior-TXT'!A4049,77),1),"")</f>
        <v/>
      </c>
      <c r="E4028" s="13" t="str">
        <f>IF('Anterior-TXT'!A4049&lt;&gt;"",IF(MOD(VALUE(LEFT(A4028,1)),2)=1,IF(D4028="D",C4028,-C4028),IF(D4028="C",C4028,-C4028)),"")</f>
        <v/>
      </c>
    </row>
    <row r="4029" spans="1:5" x14ac:dyDescent="0.2">
      <c r="A4029" s="11" t="str">
        <f>IF('Anterior-TXT'!A4050&lt;&gt;"",LEFT('Anterior-TXT'!A4050,15),"")</f>
        <v/>
      </c>
      <c r="B4029" s="11" t="str">
        <f>IF('Anterior-TXT'!A4050&lt;&gt;"",RIGHT(LEFT('Anterior-TXT'!A4050,51),34),"")</f>
        <v/>
      </c>
      <c r="C4029" s="12" t="str">
        <f>IF('Anterior-TXT'!A4050&lt;&gt;"",VALUE(RIGHT(LEFT('Anterior-TXT'!A4050,75),23)),"")</f>
        <v/>
      </c>
      <c r="D4029" s="11" t="str">
        <f>IF('Anterior-TXT'!A4050&lt;&gt;"",RIGHT(LEFT('Anterior-TXT'!A4050,77),1),"")</f>
        <v/>
      </c>
      <c r="E4029" s="13" t="str">
        <f>IF('Anterior-TXT'!A4050&lt;&gt;"",IF(MOD(VALUE(LEFT(A4029,1)),2)=1,IF(D4029="D",C4029,-C4029),IF(D4029="C",C4029,-C4029)),"")</f>
        <v/>
      </c>
    </row>
    <row r="4030" spans="1:5" x14ac:dyDescent="0.2">
      <c r="A4030" s="11" t="str">
        <f>IF('Anterior-TXT'!A4051&lt;&gt;"",LEFT('Anterior-TXT'!A4051,15),"")</f>
        <v/>
      </c>
      <c r="B4030" s="11" t="str">
        <f>IF('Anterior-TXT'!A4051&lt;&gt;"",RIGHT(LEFT('Anterior-TXT'!A4051,51),34),"")</f>
        <v/>
      </c>
      <c r="C4030" s="12" t="str">
        <f>IF('Anterior-TXT'!A4051&lt;&gt;"",VALUE(RIGHT(LEFT('Anterior-TXT'!A4051,75),23)),"")</f>
        <v/>
      </c>
      <c r="D4030" s="11" t="str">
        <f>IF('Anterior-TXT'!A4051&lt;&gt;"",RIGHT(LEFT('Anterior-TXT'!A4051,77),1),"")</f>
        <v/>
      </c>
      <c r="E4030" s="13" t="str">
        <f>IF('Anterior-TXT'!A4051&lt;&gt;"",IF(MOD(VALUE(LEFT(A4030,1)),2)=1,IF(D4030="D",C4030,-C4030),IF(D4030="C",C4030,-C4030)),"")</f>
        <v/>
      </c>
    </row>
    <row r="4031" spans="1:5" x14ac:dyDescent="0.2">
      <c r="A4031" s="11" t="str">
        <f>IF('Anterior-TXT'!A4052&lt;&gt;"",LEFT('Anterior-TXT'!A4052,15),"")</f>
        <v/>
      </c>
      <c r="B4031" s="11" t="str">
        <f>IF('Anterior-TXT'!A4052&lt;&gt;"",RIGHT(LEFT('Anterior-TXT'!A4052,51),34),"")</f>
        <v/>
      </c>
      <c r="C4031" s="12" t="str">
        <f>IF('Anterior-TXT'!A4052&lt;&gt;"",VALUE(RIGHT(LEFT('Anterior-TXT'!A4052,75),23)),"")</f>
        <v/>
      </c>
      <c r="D4031" s="11" t="str">
        <f>IF('Anterior-TXT'!A4052&lt;&gt;"",RIGHT(LEFT('Anterior-TXT'!A4052,77),1),"")</f>
        <v/>
      </c>
      <c r="E4031" s="13" t="str">
        <f>IF('Anterior-TXT'!A4052&lt;&gt;"",IF(MOD(VALUE(LEFT(A4031,1)),2)=1,IF(D4031="D",C4031,-C4031),IF(D4031="C",C4031,-C4031)),"")</f>
        <v/>
      </c>
    </row>
    <row r="4032" spans="1:5" x14ac:dyDescent="0.2">
      <c r="A4032" s="11" t="str">
        <f>IF('Anterior-TXT'!A4053&lt;&gt;"",LEFT('Anterior-TXT'!A4053,15),"")</f>
        <v/>
      </c>
      <c r="B4032" s="11" t="str">
        <f>IF('Anterior-TXT'!A4053&lt;&gt;"",RIGHT(LEFT('Anterior-TXT'!A4053,51),34),"")</f>
        <v/>
      </c>
      <c r="C4032" s="12" t="str">
        <f>IF('Anterior-TXT'!A4053&lt;&gt;"",VALUE(RIGHT(LEFT('Anterior-TXT'!A4053,75),23)),"")</f>
        <v/>
      </c>
      <c r="D4032" s="11" t="str">
        <f>IF('Anterior-TXT'!A4053&lt;&gt;"",RIGHT(LEFT('Anterior-TXT'!A4053,77),1),"")</f>
        <v/>
      </c>
      <c r="E4032" s="13" t="str">
        <f>IF('Anterior-TXT'!A4053&lt;&gt;"",IF(MOD(VALUE(LEFT(A4032,1)),2)=1,IF(D4032="D",C4032,-C4032),IF(D4032="C",C4032,-C4032)),"")</f>
        <v/>
      </c>
    </row>
    <row r="4033" spans="1:5" x14ac:dyDescent="0.2">
      <c r="A4033" s="11" t="str">
        <f>IF('Anterior-TXT'!A4054&lt;&gt;"",LEFT('Anterior-TXT'!A4054,15),"")</f>
        <v/>
      </c>
      <c r="B4033" s="11" t="str">
        <f>IF('Anterior-TXT'!A4054&lt;&gt;"",RIGHT(LEFT('Anterior-TXT'!A4054,51),34),"")</f>
        <v/>
      </c>
      <c r="C4033" s="12" t="str">
        <f>IF('Anterior-TXT'!A4054&lt;&gt;"",VALUE(RIGHT(LEFT('Anterior-TXT'!A4054,75),23)),"")</f>
        <v/>
      </c>
      <c r="D4033" s="11" t="str">
        <f>IF('Anterior-TXT'!A4054&lt;&gt;"",RIGHT(LEFT('Anterior-TXT'!A4054,77),1),"")</f>
        <v/>
      </c>
      <c r="E4033" s="13" t="str">
        <f>IF('Anterior-TXT'!A4054&lt;&gt;"",IF(MOD(VALUE(LEFT(A4033,1)),2)=1,IF(D4033="D",C4033,-C4033),IF(D4033="C",C4033,-C4033)),"")</f>
        <v/>
      </c>
    </row>
    <row r="4034" spans="1:5" x14ac:dyDescent="0.2">
      <c r="A4034" s="11" t="str">
        <f>IF('Anterior-TXT'!A4055&lt;&gt;"",LEFT('Anterior-TXT'!A4055,15),"")</f>
        <v/>
      </c>
      <c r="B4034" s="11" t="str">
        <f>IF('Anterior-TXT'!A4055&lt;&gt;"",RIGHT(LEFT('Anterior-TXT'!A4055,51),34),"")</f>
        <v/>
      </c>
      <c r="C4034" s="12" t="str">
        <f>IF('Anterior-TXT'!A4055&lt;&gt;"",VALUE(RIGHT(LEFT('Anterior-TXT'!A4055,75),23)),"")</f>
        <v/>
      </c>
      <c r="D4034" s="11" t="str">
        <f>IF('Anterior-TXT'!A4055&lt;&gt;"",RIGHT(LEFT('Anterior-TXT'!A4055,77),1),"")</f>
        <v/>
      </c>
      <c r="E4034" s="13" t="str">
        <f>IF('Anterior-TXT'!A4055&lt;&gt;"",IF(MOD(VALUE(LEFT(A4034,1)),2)=1,IF(D4034="D",C4034,-C4034),IF(D4034="C",C4034,-C4034)),"")</f>
        <v/>
      </c>
    </row>
    <row r="4035" spans="1:5" x14ac:dyDescent="0.2">
      <c r="A4035" s="11" t="str">
        <f>IF('Anterior-TXT'!A4056&lt;&gt;"",LEFT('Anterior-TXT'!A4056,15),"")</f>
        <v/>
      </c>
      <c r="B4035" s="11" t="str">
        <f>IF('Anterior-TXT'!A4056&lt;&gt;"",RIGHT(LEFT('Anterior-TXT'!A4056,51),34),"")</f>
        <v/>
      </c>
      <c r="C4035" s="12" t="str">
        <f>IF('Anterior-TXT'!A4056&lt;&gt;"",VALUE(RIGHT(LEFT('Anterior-TXT'!A4056,75),23)),"")</f>
        <v/>
      </c>
      <c r="D4035" s="11" t="str">
        <f>IF('Anterior-TXT'!A4056&lt;&gt;"",RIGHT(LEFT('Anterior-TXT'!A4056,77),1),"")</f>
        <v/>
      </c>
      <c r="E4035" s="13" t="str">
        <f>IF('Anterior-TXT'!A4056&lt;&gt;"",IF(MOD(VALUE(LEFT(A4035,1)),2)=1,IF(D4035="D",C4035,-C4035),IF(D4035="C",C4035,-C4035)),"")</f>
        <v/>
      </c>
    </row>
    <row r="4036" spans="1:5" x14ac:dyDescent="0.2">
      <c r="A4036" s="11" t="str">
        <f>IF('Anterior-TXT'!A4057&lt;&gt;"",LEFT('Anterior-TXT'!A4057,15),"")</f>
        <v/>
      </c>
      <c r="B4036" s="11" t="str">
        <f>IF('Anterior-TXT'!A4057&lt;&gt;"",RIGHT(LEFT('Anterior-TXT'!A4057,51),34),"")</f>
        <v/>
      </c>
      <c r="C4036" s="12" t="str">
        <f>IF('Anterior-TXT'!A4057&lt;&gt;"",VALUE(RIGHT(LEFT('Anterior-TXT'!A4057,75),23)),"")</f>
        <v/>
      </c>
      <c r="D4036" s="11" t="str">
        <f>IF('Anterior-TXT'!A4057&lt;&gt;"",RIGHT(LEFT('Anterior-TXT'!A4057,77),1),"")</f>
        <v/>
      </c>
      <c r="E4036" s="13" t="str">
        <f>IF('Anterior-TXT'!A4057&lt;&gt;"",IF(MOD(VALUE(LEFT(A4036,1)),2)=1,IF(D4036="D",C4036,-C4036),IF(D4036="C",C4036,-C4036)),"")</f>
        <v/>
      </c>
    </row>
    <row r="4037" spans="1:5" x14ac:dyDescent="0.2">
      <c r="A4037" s="11" t="str">
        <f>IF('Anterior-TXT'!A4058&lt;&gt;"",LEFT('Anterior-TXT'!A4058,15),"")</f>
        <v/>
      </c>
      <c r="B4037" s="11" t="str">
        <f>IF('Anterior-TXT'!A4058&lt;&gt;"",RIGHT(LEFT('Anterior-TXT'!A4058,51),34),"")</f>
        <v/>
      </c>
      <c r="C4037" s="12" t="str">
        <f>IF('Anterior-TXT'!A4058&lt;&gt;"",VALUE(RIGHT(LEFT('Anterior-TXT'!A4058,75),23)),"")</f>
        <v/>
      </c>
      <c r="D4037" s="11" t="str">
        <f>IF('Anterior-TXT'!A4058&lt;&gt;"",RIGHT(LEFT('Anterior-TXT'!A4058,77),1),"")</f>
        <v/>
      </c>
      <c r="E4037" s="13" t="str">
        <f>IF('Anterior-TXT'!A4058&lt;&gt;"",IF(MOD(VALUE(LEFT(A4037,1)),2)=1,IF(D4037="D",C4037,-C4037),IF(D4037="C",C4037,-C4037)),"")</f>
        <v/>
      </c>
    </row>
    <row r="4038" spans="1:5" x14ac:dyDescent="0.2">
      <c r="A4038" s="11" t="str">
        <f>IF('Anterior-TXT'!A4059&lt;&gt;"",LEFT('Anterior-TXT'!A4059,15),"")</f>
        <v/>
      </c>
      <c r="B4038" s="11" t="str">
        <f>IF('Anterior-TXT'!A4059&lt;&gt;"",RIGHT(LEFT('Anterior-TXT'!A4059,51),34),"")</f>
        <v/>
      </c>
      <c r="C4038" s="12" t="str">
        <f>IF('Anterior-TXT'!A4059&lt;&gt;"",VALUE(RIGHT(LEFT('Anterior-TXT'!A4059,75),23)),"")</f>
        <v/>
      </c>
      <c r="D4038" s="11" t="str">
        <f>IF('Anterior-TXT'!A4059&lt;&gt;"",RIGHT(LEFT('Anterior-TXT'!A4059,77),1),"")</f>
        <v/>
      </c>
      <c r="E4038" s="13" t="str">
        <f>IF('Anterior-TXT'!A4059&lt;&gt;"",IF(MOD(VALUE(LEFT(A4038,1)),2)=1,IF(D4038="D",C4038,-C4038),IF(D4038="C",C4038,-C4038)),"")</f>
        <v/>
      </c>
    </row>
    <row r="4039" spans="1:5" x14ac:dyDescent="0.2">
      <c r="A4039" s="11" t="str">
        <f>IF('Anterior-TXT'!A4060&lt;&gt;"",LEFT('Anterior-TXT'!A4060,15),"")</f>
        <v/>
      </c>
      <c r="B4039" s="11" t="str">
        <f>IF('Anterior-TXT'!A4060&lt;&gt;"",RIGHT(LEFT('Anterior-TXT'!A4060,51),34),"")</f>
        <v/>
      </c>
      <c r="C4039" s="12" t="str">
        <f>IF('Anterior-TXT'!A4060&lt;&gt;"",VALUE(RIGHT(LEFT('Anterior-TXT'!A4060,75),23)),"")</f>
        <v/>
      </c>
      <c r="D4039" s="11" t="str">
        <f>IF('Anterior-TXT'!A4060&lt;&gt;"",RIGHT(LEFT('Anterior-TXT'!A4060,77),1),"")</f>
        <v/>
      </c>
      <c r="E4039" s="13" t="str">
        <f>IF('Anterior-TXT'!A4060&lt;&gt;"",IF(MOD(VALUE(LEFT(A4039,1)),2)=1,IF(D4039="D",C4039,-C4039),IF(D4039="C",C4039,-C4039)),"")</f>
        <v/>
      </c>
    </row>
    <row r="4040" spans="1:5" x14ac:dyDescent="0.2">
      <c r="A4040" s="11" t="str">
        <f>IF('Anterior-TXT'!A4061&lt;&gt;"",LEFT('Anterior-TXT'!A4061,15),"")</f>
        <v/>
      </c>
      <c r="B4040" s="11" t="str">
        <f>IF('Anterior-TXT'!A4061&lt;&gt;"",RIGHT(LEFT('Anterior-TXT'!A4061,51),34),"")</f>
        <v/>
      </c>
      <c r="C4040" s="12" t="str">
        <f>IF('Anterior-TXT'!A4061&lt;&gt;"",VALUE(RIGHT(LEFT('Anterior-TXT'!A4061,75),23)),"")</f>
        <v/>
      </c>
      <c r="D4040" s="11" t="str">
        <f>IF('Anterior-TXT'!A4061&lt;&gt;"",RIGHT(LEFT('Anterior-TXT'!A4061,77),1),"")</f>
        <v/>
      </c>
      <c r="E4040" s="13" t="str">
        <f>IF('Anterior-TXT'!A4061&lt;&gt;"",IF(MOD(VALUE(LEFT(A4040,1)),2)=1,IF(D4040="D",C4040,-C4040),IF(D4040="C",C4040,-C4040)),"")</f>
        <v/>
      </c>
    </row>
    <row r="4041" spans="1:5" x14ac:dyDescent="0.2">
      <c r="A4041" s="11" t="str">
        <f>IF('Anterior-TXT'!A4062&lt;&gt;"",LEFT('Anterior-TXT'!A4062,15),"")</f>
        <v/>
      </c>
      <c r="B4041" s="11" t="str">
        <f>IF('Anterior-TXT'!A4062&lt;&gt;"",RIGHT(LEFT('Anterior-TXT'!A4062,51),34),"")</f>
        <v/>
      </c>
      <c r="C4041" s="12" t="str">
        <f>IF('Anterior-TXT'!A4062&lt;&gt;"",VALUE(RIGHT(LEFT('Anterior-TXT'!A4062,75),23)),"")</f>
        <v/>
      </c>
      <c r="D4041" s="11" t="str">
        <f>IF('Anterior-TXT'!A4062&lt;&gt;"",RIGHT(LEFT('Anterior-TXT'!A4062,77),1),"")</f>
        <v/>
      </c>
      <c r="E4041" s="13" t="str">
        <f>IF('Anterior-TXT'!A4062&lt;&gt;"",IF(MOD(VALUE(LEFT(A4041,1)),2)=1,IF(D4041="D",C4041,-C4041),IF(D4041="C",C4041,-C4041)),"")</f>
        <v/>
      </c>
    </row>
    <row r="4042" spans="1:5" x14ac:dyDescent="0.2">
      <c r="A4042" s="11" t="str">
        <f>IF('Anterior-TXT'!A4063&lt;&gt;"",LEFT('Anterior-TXT'!A4063,15),"")</f>
        <v/>
      </c>
      <c r="B4042" s="11" t="str">
        <f>IF('Anterior-TXT'!A4063&lt;&gt;"",RIGHT(LEFT('Anterior-TXT'!A4063,51),34),"")</f>
        <v/>
      </c>
      <c r="C4042" s="12" t="str">
        <f>IF('Anterior-TXT'!A4063&lt;&gt;"",VALUE(RIGHT(LEFT('Anterior-TXT'!A4063,75),23)),"")</f>
        <v/>
      </c>
      <c r="D4042" s="11" t="str">
        <f>IF('Anterior-TXT'!A4063&lt;&gt;"",RIGHT(LEFT('Anterior-TXT'!A4063,77),1),"")</f>
        <v/>
      </c>
      <c r="E4042" s="13" t="str">
        <f>IF('Anterior-TXT'!A4063&lt;&gt;"",IF(MOD(VALUE(LEFT(A4042,1)),2)=1,IF(D4042="D",C4042,-C4042),IF(D4042="C",C4042,-C4042)),"")</f>
        <v/>
      </c>
    </row>
    <row r="4043" spans="1:5" x14ac:dyDescent="0.2">
      <c r="A4043" s="11" t="str">
        <f>IF('Anterior-TXT'!A4064&lt;&gt;"",LEFT('Anterior-TXT'!A4064,15),"")</f>
        <v/>
      </c>
      <c r="B4043" s="11" t="str">
        <f>IF('Anterior-TXT'!A4064&lt;&gt;"",RIGHT(LEFT('Anterior-TXT'!A4064,51),34),"")</f>
        <v/>
      </c>
      <c r="C4043" s="12" t="str">
        <f>IF('Anterior-TXT'!A4064&lt;&gt;"",VALUE(RIGHT(LEFT('Anterior-TXT'!A4064,75),23)),"")</f>
        <v/>
      </c>
      <c r="D4043" s="11" t="str">
        <f>IF('Anterior-TXT'!A4064&lt;&gt;"",RIGHT(LEFT('Anterior-TXT'!A4064,77),1),"")</f>
        <v/>
      </c>
      <c r="E4043" s="13" t="str">
        <f>IF('Anterior-TXT'!A4064&lt;&gt;"",IF(MOD(VALUE(LEFT(A4043,1)),2)=1,IF(D4043="D",C4043,-C4043),IF(D4043="C",C4043,-C4043)),"")</f>
        <v/>
      </c>
    </row>
    <row r="4044" spans="1:5" x14ac:dyDescent="0.2">
      <c r="A4044" s="11" t="str">
        <f>IF('Anterior-TXT'!A4065&lt;&gt;"",LEFT('Anterior-TXT'!A4065,15),"")</f>
        <v/>
      </c>
      <c r="B4044" s="11" t="str">
        <f>IF('Anterior-TXT'!A4065&lt;&gt;"",RIGHT(LEFT('Anterior-TXT'!A4065,51),34),"")</f>
        <v/>
      </c>
      <c r="C4044" s="12" t="str">
        <f>IF('Anterior-TXT'!A4065&lt;&gt;"",VALUE(RIGHT(LEFT('Anterior-TXT'!A4065,75),23)),"")</f>
        <v/>
      </c>
      <c r="D4044" s="11" t="str">
        <f>IF('Anterior-TXT'!A4065&lt;&gt;"",RIGHT(LEFT('Anterior-TXT'!A4065,77),1),"")</f>
        <v/>
      </c>
      <c r="E4044" s="13" t="str">
        <f>IF('Anterior-TXT'!A4065&lt;&gt;"",IF(MOD(VALUE(LEFT(A4044,1)),2)=1,IF(D4044="D",C4044,-C4044),IF(D4044="C",C4044,-C4044)),"")</f>
        <v/>
      </c>
    </row>
    <row r="4045" spans="1:5" x14ac:dyDescent="0.2">
      <c r="A4045" s="11" t="str">
        <f>IF('Anterior-TXT'!A4066&lt;&gt;"",LEFT('Anterior-TXT'!A4066,15),"")</f>
        <v/>
      </c>
      <c r="B4045" s="11" t="str">
        <f>IF('Anterior-TXT'!A4066&lt;&gt;"",RIGHT(LEFT('Anterior-TXT'!A4066,51),34),"")</f>
        <v/>
      </c>
      <c r="C4045" s="12" t="str">
        <f>IF('Anterior-TXT'!A4066&lt;&gt;"",VALUE(RIGHT(LEFT('Anterior-TXT'!A4066,75),23)),"")</f>
        <v/>
      </c>
      <c r="D4045" s="11" t="str">
        <f>IF('Anterior-TXT'!A4066&lt;&gt;"",RIGHT(LEFT('Anterior-TXT'!A4066,77),1),"")</f>
        <v/>
      </c>
      <c r="E4045" s="13" t="str">
        <f>IF('Anterior-TXT'!A4066&lt;&gt;"",IF(MOD(VALUE(LEFT(A4045,1)),2)=1,IF(D4045="D",C4045,-C4045),IF(D4045="C",C4045,-C4045)),"")</f>
        <v/>
      </c>
    </row>
    <row r="4046" spans="1:5" x14ac:dyDescent="0.2">
      <c r="A4046" s="11" t="str">
        <f>IF('Anterior-TXT'!A4067&lt;&gt;"",LEFT('Anterior-TXT'!A4067,15),"")</f>
        <v/>
      </c>
      <c r="B4046" s="11" t="str">
        <f>IF('Anterior-TXT'!A4067&lt;&gt;"",RIGHT(LEFT('Anterior-TXT'!A4067,51),34),"")</f>
        <v/>
      </c>
      <c r="C4046" s="12" t="str">
        <f>IF('Anterior-TXT'!A4067&lt;&gt;"",VALUE(RIGHT(LEFT('Anterior-TXT'!A4067,75),23)),"")</f>
        <v/>
      </c>
      <c r="D4046" s="11" t="str">
        <f>IF('Anterior-TXT'!A4067&lt;&gt;"",RIGHT(LEFT('Anterior-TXT'!A4067,77),1),"")</f>
        <v/>
      </c>
      <c r="E4046" s="13" t="str">
        <f>IF('Anterior-TXT'!A4067&lt;&gt;"",IF(MOD(VALUE(LEFT(A4046,1)),2)=1,IF(D4046="D",C4046,-C4046),IF(D4046="C",C4046,-C4046)),"")</f>
        <v/>
      </c>
    </row>
    <row r="4047" spans="1:5" x14ac:dyDescent="0.2">
      <c r="A4047" s="11" t="str">
        <f>IF('Anterior-TXT'!A4068&lt;&gt;"",LEFT('Anterior-TXT'!A4068,15),"")</f>
        <v/>
      </c>
      <c r="B4047" s="11" t="str">
        <f>IF('Anterior-TXT'!A4068&lt;&gt;"",RIGHT(LEFT('Anterior-TXT'!A4068,51),34),"")</f>
        <v/>
      </c>
      <c r="C4047" s="12" t="str">
        <f>IF('Anterior-TXT'!A4068&lt;&gt;"",VALUE(RIGHT(LEFT('Anterior-TXT'!A4068,75),23)),"")</f>
        <v/>
      </c>
      <c r="D4047" s="11" t="str">
        <f>IF('Anterior-TXT'!A4068&lt;&gt;"",RIGHT(LEFT('Anterior-TXT'!A4068,77),1),"")</f>
        <v/>
      </c>
      <c r="E4047" s="13" t="str">
        <f>IF('Anterior-TXT'!A4068&lt;&gt;"",IF(MOD(VALUE(LEFT(A4047,1)),2)=1,IF(D4047="D",C4047,-C4047),IF(D4047="C",C4047,-C4047)),"")</f>
        <v/>
      </c>
    </row>
    <row r="4048" spans="1:5" x14ac:dyDescent="0.2">
      <c r="A4048" s="11" t="str">
        <f>IF('Anterior-TXT'!A4069&lt;&gt;"",LEFT('Anterior-TXT'!A4069,15),"")</f>
        <v/>
      </c>
      <c r="B4048" s="11" t="str">
        <f>IF('Anterior-TXT'!A4069&lt;&gt;"",RIGHT(LEFT('Anterior-TXT'!A4069,51),34),"")</f>
        <v/>
      </c>
      <c r="C4048" s="12" t="str">
        <f>IF('Anterior-TXT'!A4069&lt;&gt;"",VALUE(RIGHT(LEFT('Anterior-TXT'!A4069,75),23)),"")</f>
        <v/>
      </c>
      <c r="D4048" s="11" t="str">
        <f>IF('Anterior-TXT'!A4069&lt;&gt;"",RIGHT(LEFT('Anterior-TXT'!A4069,77),1),"")</f>
        <v/>
      </c>
      <c r="E4048" s="13" t="str">
        <f>IF('Anterior-TXT'!A4069&lt;&gt;"",IF(MOD(VALUE(LEFT(A4048,1)),2)=1,IF(D4048="D",C4048,-C4048),IF(D4048="C",C4048,-C4048)),"")</f>
        <v/>
      </c>
    </row>
    <row r="4049" spans="1:5" x14ac:dyDescent="0.2">
      <c r="A4049" s="11" t="str">
        <f>IF('Anterior-TXT'!A4070&lt;&gt;"",LEFT('Anterior-TXT'!A4070,15),"")</f>
        <v/>
      </c>
      <c r="B4049" s="11" t="str">
        <f>IF('Anterior-TXT'!A4070&lt;&gt;"",RIGHT(LEFT('Anterior-TXT'!A4070,51),34),"")</f>
        <v/>
      </c>
      <c r="C4049" s="12" t="str">
        <f>IF('Anterior-TXT'!A4070&lt;&gt;"",VALUE(RIGHT(LEFT('Anterior-TXT'!A4070,75),23)),"")</f>
        <v/>
      </c>
      <c r="D4049" s="11" t="str">
        <f>IF('Anterior-TXT'!A4070&lt;&gt;"",RIGHT(LEFT('Anterior-TXT'!A4070,77),1),"")</f>
        <v/>
      </c>
      <c r="E4049" s="13" t="str">
        <f>IF('Anterior-TXT'!A4070&lt;&gt;"",IF(MOD(VALUE(LEFT(A4049,1)),2)=1,IF(D4049="D",C4049,-C4049),IF(D4049="C",C4049,-C4049)),"")</f>
        <v/>
      </c>
    </row>
    <row r="4050" spans="1:5" x14ac:dyDescent="0.2">
      <c r="A4050" s="11" t="str">
        <f>IF('Anterior-TXT'!A4071&lt;&gt;"",LEFT('Anterior-TXT'!A4071,15),"")</f>
        <v/>
      </c>
      <c r="B4050" s="11" t="str">
        <f>IF('Anterior-TXT'!A4071&lt;&gt;"",RIGHT(LEFT('Anterior-TXT'!A4071,51),34),"")</f>
        <v/>
      </c>
      <c r="C4050" s="12" t="str">
        <f>IF('Anterior-TXT'!A4071&lt;&gt;"",VALUE(RIGHT(LEFT('Anterior-TXT'!A4071,75),23)),"")</f>
        <v/>
      </c>
      <c r="D4050" s="11" t="str">
        <f>IF('Anterior-TXT'!A4071&lt;&gt;"",RIGHT(LEFT('Anterior-TXT'!A4071,77),1),"")</f>
        <v/>
      </c>
      <c r="E4050" s="13" t="str">
        <f>IF('Anterior-TXT'!A4071&lt;&gt;"",IF(MOD(VALUE(LEFT(A4050,1)),2)=1,IF(D4050="D",C4050,-C4050),IF(D4050="C",C4050,-C4050)),"")</f>
        <v/>
      </c>
    </row>
    <row r="4051" spans="1:5" x14ac:dyDescent="0.2">
      <c r="A4051" s="11" t="str">
        <f>IF('Anterior-TXT'!A4072&lt;&gt;"",LEFT('Anterior-TXT'!A4072,15),"")</f>
        <v/>
      </c>
      <c r="B4051" s="11" t="str">
        <f>IF('Anterior-TXT'!A4072&lt;&gt;"",RIGHT(LEFT('Anterior-TXT'!A4072,51),34),"")</f>
        <v/>
      </c>
      <c r="C4051" s="12" t="str">
        <f>IF('Anterior-TXT'!A4072&lt;&gt;"",VALUE(RIGHT(LEFT('Anterior-TXT'!A4072,75),23)),"")</f>
        <v/>
      </c>
      <c r="D4051" s="11" t="str">
        <f>IF('Anterior-TXT'!A4072&lt;&gt;"",RIGHT(LEFT('Anterior-TXT'!A4072,77),1),"")</f>
        <v/>
      </c>
      <c r="E4051" s="13" t="str">
        <f>IF('Anterior-TXT'!A4072&lt;&gt;"",IF(MOD(VALUE(LEFT(A4051,1)),2)=1,IF(D4051="D",C4051,-C4051),IF(D4051="C",C4051,-C4051)),"")</f>
        <v/>
      </c>
    </row>
    <row r="4052" spans="1:5" x14ac:dyDescent="0.2">
      <c r="A4052" s="11" t="str">
        <f>IF('Anterior-TXT'!A4073&lt;&gt;"",LEFT('Anterior-TXT'!A4073,15),"")</f>
        <v/>
      </c>
      <c r="B4052" s="11" t="str">
        <f>IF('Anterior-TXT'!A4073&lt;&gt;"",RIGHT(LEFT('Anterior-TXT'!A4073,51),34),"")</f>
        <v/>
      </c>
      <c r="C4052" s="12" t="str">
        <f>IF('Anterior-TXT'!A4073&lt;&gt;"",VALUE(RIGHT(LEFT('Anterior-TXT'!A4073,75),23)),"")</f>
        <v/>
      </c>
      <c r="D4052" s="11" t="str">
        <f>IF('Anterior-TXT'!A4073&lt;&gt;"",RIGHT(LEFT('Anterior-TXT'!A4073,77),1),"")</f>
        <v/>
      </c>
      <c r="E4052" s="13" t="str">
        <f>IF('Anterior-TXT'!A4073&lt;&gt;"",IF(MOD(VALUE(LEFT(A4052,1)),2)=1,IF(D4052="D",C4052,-C4052),IF(D4052="C",C4052,-C4052)),"")</f>
        <v/>
      </c>
    </row>
    <row r="4053" spans="1:5" x14ac:dyDescent="0.2">
      <c r="A4053" s="11" t="str">
        <f>IF('Anterior-TXT'!A4074&lt;&gt;"",LEFT('Anterior-TXT'!A4074,15),"")</f>
        <v/>
      </c>
      <c r="B4053" s="11" t="str">
        <f>IF('Anterior-TXT'!A4074&lt;&gt;"",RIGHT(LEFT('Anterior-TXT'!A4074,51),34),"")</f>
        <v/>
      </c>
      <c r="C4053" s="12" t="str">
        <f>IF('Anterior-TXT'!A4074&lt;&gt;"",VALUE(RIGHT(LEFT('Anterior-TXT'!A4074,75),23)),"")</f>
        <v/>
      </c>
      <c r="D4053" s="11" t="str">
        <f>IF('Anterior-TXT'!A4074&lt;&gt;"",RIGHT(LEFT('Anterior-TXT'!A4074,77),1),"")</f>
        <v/>
      </c>
      <c r="E4053" s="13" t="str">
        <f>IF('Anterior-TXT'!A4074&lt;&gt;"",IF(MOD(VALUE(LEFT(A4053,1)),2)=1,IF(D4053="D",C4053,-C4053),IF(D4053="C",C4053,-C4053)),"")</f>
        <v/>
      </c>
    </row>
    <row r="4054" spans="1:5" x14ac:dyDescent="0.2">
      <c r="A4054" s="11" t="str">
        <f>IF('Anterior-TXT'!A4075&lt;&gt;"",LEFT('Anterior-TXT'!A4075,15),"")</f>
        <v/>
      </c>
      <c r="B4054" s="11" t="str">
        <f>IF('Anterior-TXT'!A4075&lt;&gt;"",RIGHT(LEFT('Anterior-TXT'!A4075,51),34),"")</f>
        <v/>
      </c>
      <c r="C4054" s="12" t="str">
        <f>IF('Anterior-TXT'!A4075&lt;&gt;"",VALUE(RIGHT(LEFT('Anterior-TXT'!A4075,75),23)),"")</f>
        <v/>
      </c>
      <c r="D4054" s="11" t="str">
        <f>IF('Anterior-TXT'!A4075&lt;&gt;"",RIGHT(LEFT('Anterior-TXT'!A4075,77),1),"")</f>
        <v/>
      </c>
      <c r="E4054" s="13" t="str">
        <f>IF('Anterior-TXT'!A4075&lt;&gt;"",IF(MOD(VALUE(LEFT(A4054,1)),2)=1,IF(D4054="D",C4054,-C4054),IF(D4054="C",C4054,-C4054)),"")</f>
        <v/>
      </c>
    </row>
    <row r="4055" spans="1:5" x14ac:dyDescent="0.2">
      <c r="A4055" s="11" t="str">
        <f>IF('Anterior-TXT'!A4076&lt;&gt;"",LEFT('Anterior-TXT'!A4076,15),"")</f>
        <v/>
      </c>
      <c r="B4055" s="11" t="str">
        <f>IF('Anterior-TXT'!A4076&lt;&gt;"",RIGHT(LEFT('Anterior-TXT'!A4076,51),34),"")</f>
        <v/>
      </c>
      <c r="C4055" s="12" t="str">
        <f>IF('Anterior-TXT'!A4076&lt;&gt;"",VALUE(RIGHT(LEFT('Anterior-TXT'!A4076,75),23)),"")</f>
        <v/>
      </c>
      <c r="D4055" s="11" t="str">
        <f>IF('Anterior-TXT'!A4076&lt;&gt;"",RIGHT(LEFT('Anterior-TXT'!A4076,77),1),"")</f>
        <v/>
      </c>
      <c r="E4055" s="13" t="str">
        <f>IF('Anterior-TXT'!A4076&lt;&gt;"",IF(MOD(VALUE(LEFT(A4055,1)),2)=1,IF(D4055="D",C4055,-C4055),IF(D4055="C",C4055,-C4055)),"")</f>
        <v/>
      </c>
    </row>
    <row r="4056" spans="1:5" x14ac:dyDescent="0.2">
      <c r="A4056" s="11" t="str">
        <f>IF('Anterior-TXT'!A4077&lt;&gt;"",LEFT('Anterior-TXT'!A4077,15),"")</f>
        <v/>
      </c>
      <c r="B4056" s="11" t="str">
        <f>IF('Anterior-TXT'!A4077&lt;&gt;"",RIGHT(LEFT('Anterior-TXT'!A4077,51),34),"")</f>
        <v/>
      </c>
      <c r="C4056" s="12" t="str">
        <f>IF('Anterior-TXT'!A4077&lt;&gt;"",VALUE(RIGHT(LEFT('Anterior-TXT'!A4077,75),23)),"")</f>
        <v/>
      </c>
      <c r="D4056" s="11" t="str">
        <f>IF('Anterior-TXT'!A4077&lt;&gt;"",RIGHT(LEFT('Anterior-TXT'!A4077,77),1),"")</f>
        <v/>
      </c>
      <c r="E4056" s="13" t="str">
        <f>IF('Anterior-TXT'!A4077&lt;&gt;"",IF(MOD(VALUE(LEFT(A4056,1)),2)=1,IF(D4056="D",C4056,-C4056),IF(D4056="C",C4056,-C4056)),"")</f>
        <v/>
      </c>
    </row>
    <row r="4057" spans="1:5" x14ac:dyDescent="0.2">
      <c r="A4057" s="11" t="str">
        <f>IF('Anterior-TXT'!A4078&lt;&gt;"",LEFT('Anterior-TXT'!A4078,15),"")</f>
        <v/>
      </c>
      <c r="B4057" s="11" t="str">
        <f>IF('Anterior-TXT'!A4078&lt;&gt;"",RIGHT(LEFT('Anterior-TXT'!A4078,51),34),"")</f>
        <v/>
      </c>
      <c r="C4057" s="12" t="str">
        <f>IF('Anterior-TXT'!A4078&lt;&gt;"",VALUE(RIGHT(LEFT('Anterior-TXT'!A4078,75),23)),"")</f>
        <v/>
      </c>
      <c r="D4057" s="11" t="str">
        <f>IF('Anterior-TXT'!A4078&lt;&gt;"",RIGHT(LEFT('Anterior-TXT'!A4078,77),1),"")</f>
        <v/>
      </c>
      <c r="E4057" s="13" t="str">
        <f>IF('Anterior-TXT'!A4078&lt;&gt;"",IF(MOD(VALUE(LEFT(A4057,1)),2)=1,IF(D4057="D",C4057,-C4057),IF(D4057="C",C4057,-C4057)),"")</f>
        <v/>
      </c>
    </row>
    <row r="4058" spans="1:5" x14ac:dyDescent="0.2">
      <c r="A4058" s="11" t="str">
        <f>IF('Anterior-TXT'!A4079&lt;&gt;"",LEFT('Anterior-TXT'!A4079,15),"")</f>
        <v/>
      </c>
      <c r="B4058" s="11" t="str">
        <f>IF('Anterior-TXT'!A4079&lt;&gt;"",RIGHT(LEFT('Anterior-TXT'!A4079,51),34),"")</f>
        <v/>
      </c>
      <c r="C4058" s="12" t="str">
        <f>IF('Anterior-TXT'!A4079&lt;&gt;"",VALUE(RIGHT(LEFT('Anterior-TXT'!A4079,75),23)),"")</f>
        <v/>
      </c>
      <c r="D4058" s="11" t="str">
        <f>IF('Anterior-TXT'!A4079&lt;&gt;"",RIGHT(LEFT('Anterior-TXT'!A4079,77),1),"")</f>
        <v/>
      </c>
      <c r="E4058" s="13" t="str">
        <f>IF('Anterior-TXT'!A4079&lt;&gt;"",IF(MOD(VALUE(LEFT(A4058,1)),2)=1,IF(D4058="D",C4058,-C4058),IF(D4058="C",C4058,-C4058)),"")</f>
        <v/>
      </c>
    </row>
    <row r="4059" spans="1:5" x14ac:dyDescent="0.2">
      <c r="A4059" s="11" t="str">
        <f>IF('Anterior-TXT'!A4080&lt;&gt;"",LEFT('Anterior-TXT'!A4080,15),"")</f>
        <v/>
      </c>
      <c r="B4059" s="11" t="str">
        <f>IF('Anterior-TXT'!A4080&lt;&gt;"",RIGHT(LEFT('Anterior-TXT'!A4080,51),34),"")</f>
        <v/>
      </c>
      <c r="C4059" s="12" t="str">
        <f>IF('Anterior-TXT'!A4080&lt;&gt;"",VALUE(RIGHT(LEFT('Anterior-TXT'!A4080,75),23)),"")</f>
        <v/>
      </c>
      <c r="D4059" s="11" t="str">
        <f>IF('Anterior-TXT'!A4080&lt;&gt;"",RIGHT(LEFT('Anterior-TXT'!A4080,77),1),"")</f>
        <v/>
      </c>
      <c r="E4059" s="13" t="str">
        <f>IF('Anterior-TXT'!A4080&lt;&gt;"",IF(MOD(VALUE(LEFT(A4059,1)),2)=1,IF(D4059="D",C4059,-C4059),IF(D4059="C",C4059,-C4059)),"")</f>
        <v/>
      </c>
    </row>
    <row r="4060" spans="1:5" x14ac:dyDescent="0.2">
      <c r="A4060" s="11" t="str">
        <f>IF('Anterior-TXT'!A4081&lt;&gt;"",LEFT('Anterior-TXT'!A4081,15),"")</f>
        <v/>
      </c>
      <c r="B4060" s="11" t="str">
        <f>IF('Anterior-TXT'!A4081&lt;&gt;"",RIGHT(LEFT('Anterior-TXT'!A4081,51),34),"")</f>
        <v/>
      </c>
      <c r="C4060" s="12" t="str">
        <f>IF('Anterior-TXT'!A4081&lt;&gt;"",VALUE(RIGHT(LEFT('Anterior-TXT'!A4081,75),23)),"")</f>
        <v/>
      </c>
      <c r="D4060" s="11" t="str">
        <f>IF('Anterior-TXT'!A4081&lt;&gt;"",RIGHT(LEFT('Anterior-TXT'!A4081,77),1),"")</f>
        <v/>
      </c>
      <c r="E4060" s="13" t="str">
        <f>IF('Anterior-TXT'!A4081&lt;&gt;"",IF(MOD(VALUE(LEFT(A4060,1)),2)=1,IF(D4060="D",C4060,-C4060),IF(D4060="C",C4060,-C4060)),"")</f>
        <v/>
      </c>
    </row>
    <row r="4061" spans="1:5" x14ac:dyDescent="0.2">
      <c r="A4061" s="11" t="str">
        <f>IF('Anterior-TXT'!A4082&lt;&gt;"",LEFT('Anterior-TXT'!A4082,15),"")</f>
        <v/>
      </c>
      <c r="B4061" s="11" t="str">
        <f>IF('Anterior-TXT'!A4082&lt;&gt;"",RIGHT(LEFT('Anterior-TXT'!A4082,51),34),"")</f>
        <v/>
      </c>
      <c r="C4061" s="12" t="str">
        <f>IF('Anterior-TXT'!A4082&lt;&gt;"",VALUE(RIGHT(LEFT('Anterior-TXT'!A4082,75),23)),"")</f>
        <v/>
      </c>
      <c r="D4061" s="11" t="str">
        <f>IF('Anterior-TXT'!A4082&lt;&gt;"",RIGHT(LEFT('Anterior-TXT'!A4082,77),1),"")</f>
        <v/>
      </c>
      <c r="E4061" s="13" t="str">
        <f>IF('Anterior-TXT'!A4082&lt;&gt;"",IF(MOD(VALUE(LEFT(A4061,1)),2)=1,IF(D4061="D",C4061,-C4061),IF(D4061="C",C4061,-C4061)),"")</f>
        <v/>
      </c>
    </row>
    <row r="4062" spans="1:5" x14ac:dyDescent="0.2">
      <c r="A4062" s="11" t="str">
        <f>IF('Anterior-TXT'!A4083&lt;&gt;"",LEFT('Anterior-TXT'!A4083,15),"")</f>
        <v/>
      </c>
      <c r="B4062" s="11" t="str">
        <f>IF('Anterior-TXT'!A4083&lt;&gt;"",RIGHT(LEFT('Anterior-TXT'!A4083,51),34),"")</f>
        <v/>
      </c>
      <c r="C4062" s="12" t="str">
        <f>IF('Anterior-TXT'!A4083&lt;&gt;"",VALUE(RIGHT(LEFT('Anterior-TXT'!A4083,75),23)),"")</f>
        <v/>
      </c>
      <c r="D4062" s="11" t="str">
        <f>IF('Anterior-TXT'!A4083&lt;&gt;"",RIGHT(LEFT('Anterior-TXT'!A4083,77),1),"")</f>
        <v/>
      </c>
      <c r="E4062" s="13" t="str">
        <f>IF('Anterior-TXT'!A4083&lt;&gt;"",IF(MOD(VALUE(LEFT(A4062,1)),2)=1,IF(D4062="D",C4062,-C4062),IF(D4062="C",C4062,-C4062)),"")</f>
        <v/>
      </c>
    </row>
    <row r="4063" spans="1:5" x14ac:dyDescent="0.2">
      <c r="A4063" s="11" t="str">
        <f>IF('Anterior-TXT'!A4084&lt;&gt;"",LEFT('Anterior-TXT'!A4084,15),"")</f>
        <v/>
      </c>
      <c r="B4063" s="11" t="str">
        <f>IF('Anterior-TXT'!A4084&lt;&gt;"",RIGHT(LEFT('Anterior-TXT'!A4084,51),34),"")</f>
        <v/>
      </c>
      <c r="C4063" s="12" t="str">
        <f>IF('Anterior-TXT'!A4084&lt;&gt;"",VALUE(RIGHT(LEFT('Anterior-TXT'!A4084,75),23)),"")</f>
        <v/>
      </c>
      <c r="D4063" s="11" t="str">
        <f>IF('Anterior-TXT'!A4084&lt;&gt;"",RIGHT(LEFT('Anterior-TXT'!A4084,77),1),"")</f>
        <v/>
      </c>
      <c r="E4063" s="13" t="str">
        <f>IF('Anterior-TXT'!A4084&lt;&gt;"",IF(MOD(VALUE(LEFT(A4063,1)),2)=1,IF(D4063="D",C4063,-C4063),IF(D4063="C",C4063,-C4063)),"")</f>
        <v/>
      </c>
    </row>
    <row r="4064" spans="1:5" x14ac:dyDescent="0.2">
      <c r="A4064" s="11" t="str">
        <f>IF('Anterior-TXT'!A4085&lt;&gt;"",LEFT('Anterior-TXT'!A4085,15),"")</f>
        <v/>
      </c>
      <c r="B4064" s="11" t="str">
        <f>IF('Anterior-TXT'!A4085&lt;&gt;"",RIGHT(LEFT('Anterior-TXT'!A4085,51),34),"")</f>
        <v/>
      </c>
      <c r="C4064" s="12" t="str">
        <f>IF('Anterior-TXT'!A4085&lt;&gt;"",VALUE(RIGHT(LEFT('Anterior-TXT'!A4085,75),23)),"")</f>
        <v/>
      </c>
      <c r="D4064" s="11" t="str">
        <f>IF('Anterior-TXT'!A4085&lt;&gt;"",RIGHT(LEFT('Anterior-TXT'!A4085,77),1),"")</f>
        <v/>
      </c>
      <c r="E4064" s="13" t="str">
        <f>IF('Anterior-TXT'!A4085&lt;&gt;"",IF(MOD(VALUE(LEFT(A4064,1)),2)=1,IF(D4064="D",C4064,-C4064),IF(D4064="C",C4064,-C4064)),"")</f>
        <v/>
      </c>
    </row>
    <row r="4065" spans="1:5" x14ac:dyDescent="0.2">
      <c r="A4065" s="11" t="str">
        <f>IF('Anterior-TXT'!A4086&lt;&gt;"",LEFT('Anterior-TXT'!A4086,15),"")</f>
        <v/>
      </c>
      <c r="B4065" s="11" t="str">
        <f>IF('Anterior-TXT'!A4086&lt;&gt;"",RIGHT(LEFT('Anterior-TXT'!A4086,51),34),"")</f>
        <v/>
      </c>
      <c r="C4065" s="12" t="str">
        <f>IF('Anterior-TXT'!A4086&lt;&gt;"",VALUE(RIGHT(LEFT('Anterior-TXT'!A4086,75),23)),"")</f>
        <v/>
      </c>
      <c r="D4065" s="11" t="str">
        <f>IF('Anterior-TXT'!A4086&lt;&gt;"",RIGHT(LEFT('Anterior-TXT'!A4086,77),1),"")</f>
        <v/>
      </c>
      <c r="E4065" s="13" t="str">
        <f>IF('Anterior-TXT'!A4086&lt;&gt;"",IF(MOD(VALUE(LEFT(A4065,1)),2)=1,IF(D4065="D",C4065,-C4065),IF(D4065="C",C4065,-C4065)),"")</f>
        <v/>
      </c>
    </row>
    <row r="4066" spans="1:5" x14ac:dyDescent="0.2">
      <c r="A4066" s="11" t="str">
        <f>IF('Anterior-TXT'!A4087&lt;&gt;"",LEFT('Anterior-TXT'!A4087,15),"")</f>
        <v/>
      </c>
      <c r="B4066" s="11" t="str">
        <f>IF('Anterior-TXT'!A4087&lt;&gt;"",RIGHT(LEFT('Anterior-TXT'!A4087,51),34),"")</f>
        <v/>
      </c>
      <c r="C4066" s="12" t="str">
        <f>IF('Anterior-TXT'!A4087&lt;&gt;"",VALUE(RIGHT(LEFT('Anterior-TXT'!A4087,75),23)),"")</f>
        <v/>
      </c>
      <c r="D4066" s="11" t="str">
        <f>IF('Anterior-TXT'!A4087&lt;&gt;"",RIGHT(LEFT('Anterior-TXT'!A4087,77),1),"")</f>
        <v/>
      </c>
      <c r="E4066" s="13" t="str">
        <f>IF('Anterior-TXT'!A4087&lt;&gt;"",IF(MOD(VALUE(LEFT(A4066,1)),2)=1,IF(D4066="D",C4066,-C4066),IF(D4066="C",C4066,-C4066)),"")</f>
        <v/>
      </c>
    </row>
    <row r="4067" spans="1:5" x14ac:dyDescent="0.2">
      <c r="A4067" s="11" t="str">
        <f>IF('Anterior-TXT'!A4088&lt;&gt;"",LEFT('Anterior-TXT'!A4088,15),"")</f>
        <v/>
      </c>
      <c r="B4067" s="11" t="str">
        <f>IF('Anterior-TXT'!A4088&lt;&gt;"",RIGHT(LEFT('Anterior-TXT'!A4088,51),34),"")</f>
        <v/>
      </c>
      <c r="C4067" s="12" t="str">
        <f>IF('Anterior-TXT'!A4088&lt;&gt;"",VALUE(RIGHT(LEFT('Anterior-TXT'!A4088,75),23)),"")</f>
        <v/>
      </c>
      <c r="D4067" s="11" t="str">
        <f>IF('Anterior-TXT'!A4088&lt;&gt;"",RIGHT(LEFT('Anterior-TXT'!A4088,77),1),"")</f>
        <v/>
      </c>
      <c r="E4067" s="13" t="str">
        <f>IF('Anterior-TXT'!A4088&lt;&gt;"",IF(MOD(VALUE(LEFT(A4067,1)),2)=1,IF(D4067="D",C4067,-C4067),IF(D4067="C",C4067,-C4067)),"")</f>
        <v/>
      </c>
    </row>
    <row r="4068" spans="1:5" x14ac:dyDescent="0.2">
      <c r="A4068" s="11" t="str">
        <f>IF('Anterior-TXT'!A4089&lt;&gt;"",LEFT('Anterior-TXT'!A4089,15),"")</f>
        <v/>
      </c>
      <c r="B4068" s="11" t="str">
        <f>IF('Anterior-TXT'!A4089&lt;&gt;"",RIGHT(LEFT('Anterior-TXT'!A4089,51),34),"")</f>
        <v/>
      </c>
      <c r="C4068" s="12" t="str">
        <f>IF('Anterior-TXT'!A4089&lt;&gt;"",VALUE(RIGHT(LEFT('Anterior-TXT'!A4089,75),23)),"")</f>
        <v/>
      </c>
      <c r="D4068" s="11" t="str">
        <f>IF('Anterior-TXT'!A4089&lt;&gt;"",RIGHT(LEFT('Anterior-TXT'!A4089,77),1),"")</f>
        <v/>
      </c>
      <c r="E4068" s="13" t="str">
        <f>IF('Anterior-TXT'!A4089&lt;&gt;"",IF(MOD(VALUE(LEFT(A4068,1)),2)=1,IF(D4068="D",C4068,-C4068),IF(D4068="C",C4068,-C4068)),"")</f>
        <v/>
      </c>
    </row>
    <row r="4069" spans="1:5" x14ac:dyDescent="0.2">
      <c r="A4069" s="11" t="str">
        <f>IF('Anterior-TXT'!A4090&lt;&gt;"",LEFT('Anterior-TXT'!A4090,15),"")</f>
        <v/>
      </c>
      <c r="B4069" s="11" t="str">
        <f>IF('Anterior-TXT'!A4090&lt;&gt;"",RIGHT(LEFT('Anterior-TXT'!A4090,51),34),"")</f>
        <v/>
      </c>
      <c r="C4069" s="12" t="str">
        <f>IF('Anterior-TXT'!A4090&lt;&gt;"",VALUE(RIGHT(LEFT('Anterior-TXT'!A4090,75),23)),"")</f>
        <v/>
      </c>
      <c r="D4069" s="11" t="str">
        <f>IF('Anterior-TXT'!A4090&lt;&gt;"",RIGHT(LEFT('Anterior-TXT'!A4090,77),1),"")</f>
        <v/>
      </c>
      <c r="E4069" s="13" t="str">
        <f>IF('Anterior-TXT'!A4090&lt;&gt;"",IF(MOD(VALUE(LEFT(A4069,1)),2)=1,IF(D4069="D",C4069,-C4069),IF(D4069="C",C4069,-C4069)),"")</f>
        <v/>
      </c>
    </row>
    <row r="4070" spans="1:5" x14ac:dyDescent="0.2">
      <c r="A4070" s="11" t="str">
        <f>IF('Anterior-TXT'!A4091&lt;&gt;"",LEFT('Anterior-TXT'!A4091,15),"")</f>
        <v/>
      </c>
      <c r="B4070" s="11" t="str">
        <f>IF('Anterior-TXT'!A4091&lt;&gt;"",RIGHT(LEFT('Anterior-TXT'!A4091,51),34),"")</f>
        <v/>
      </c>
      <c r="C4070" s="12" t="str">
        <f>IF('Anterior-TXT'!A4091&lt;&gt;"",VALUE(RIGHT(LEFT('Anterior-TXT'!A4091,75),23)),"")</f>
        <v/>
      </c>
      <c r="D4070" s="11" t="str">
        <f>IF('Anterior-TXT'!A4091&lt;&gt;"",RIGHT(LEFT('Anterior-TXT'!A4091,77),1),"")</f>
        <v/>
      </c>
      <c r="E4070" s="13" t="str">
        <f>IF('Anterior-TXT'!A4091&lt;&gt;"",IF(MOD(VALUE(LEFT(A4070,1)),2)=1,IF(D4070="D",C4070,-C4070),IF(D4070="C",C4070,-C4070)),"")</f>
        <v/>
      </c>
    </row>
    <row r="4071" spans="1:5" x14ac:dyDescent="0.2">
      <c r="A4071" s="11" t="str">
        <f>IF('Anterior-TXT'!A4092&lt;&gt;"",LEFT('Anterior-TXT'!A4092,15),"")</f>
        <v/>
      </c>
      <c r="B4071" s="11" t="str">
        <f>IF('Anterior-TXT'!A4092&lt;&gt;"",RIGHT(LEFT('Anterior-TXT'!A4092,51),34),"")</f>
        <v/>
      </c>
      <c r="C4071" s="12" t="str">
        <f>IF('Anterior-TXT'!A4092&lt;&gt;"",VALUE(RIGHT(LEFT('Anterior-TXT'!A4092,75),23)),"")</f>
        <v/>
      </c>
      <c r="D4071" s="11" t="str">
        <f>IF('Anterior-TXT'!A4092&lt;&gt;"",RIGHT(LEFT('Anterior-TXT'!A4092,77),1),"")</f>
        <v/>
      </c>
      <c r="E4071" s="13" t="str">
        <f>IF('Anterior-TXT'!A4092&lt;&gt;"",IF(MOD(VALUE(LEFT(A4071,1)),2)=1,IF(D4071="D",C4071,-C4071),IF(D4071="C",C4071,-C4071)),"")</f>
        <v/>
      </c>
    </row>
    <row r="4072" spans="1:5" x14ac:dyDescent="0.2">
      <c r="A4072" s="11" t="str">
        <f>IF('Anterior-TXT'!A4093&lt;&gt;"",LEFT('Anterior-TXT'!A4093,15),"")</f>
        <v/>
      </c>
      <c r="B4072" s="11" t="str">
        <f>IF('Anterior-TXT'!A4093&lt;&gt;"",RIGHT(LEFT('Anterior-TXT'!A4093,51),34),"")</f>
        <v/>
      </c>
      <c r="C4072" s="12" t="str">
        <f>IF('Anterior-TXT'!A4093&lt;&gt;"",VALUE(RIGHT(LEFT('Anterior-TXT'!A4093,75),23)),"")</f>
        <v/>
      </c>
      <c r="D4072" s="11" t="str">
        <f>IF('Anterior-TXT'!A4093&lt;&gt;"",RIGHT(LEFT('Anterior-TXT'!A4093,77),1),"")</f>
        <v/>
      </c>
      <c r="E4072" s="13" t="str">
        <f>IF('Anterior-TXT'!A4093&lt;&gt;"",IF(MOD(VALUE(LEFT(A4072,1)),2)=1,IF(D4072="D",C4072,-C4072),IF(D4072="C",C4072,-C4072)),"")</f>
        <v/>
      </c>
    </row>
    <row r="4073" spans="1:5" x14ac:dyDescent="0.2">
      <c r="A4073" s="11" t="str">
        <f>IF('Anterior-TXT'!A4094&lt;&gt;"",LEFT('Anterior-TXT'!A4094,15),"")</f>
        <v/>
      </c>
      <c r="B4073" s="11" t="str">
        <f>IF('Anterior-TXT'!A4094&lt;&gt;"",RIGHT(LEFT('Anterior-TXT'!A4094,51),34),"")</f>
        <v/>
      </c>
      <c r="C4073" s="12" t="str">
        <f>IF('Anterior-TXT'!A4094&lt;&gt;"",VALUE(RIGHT(LEFT('Anterior-TXT'!A4094,75),23)),"")</f>
        <v/>
      </c>
      <c r="D4073" s="11" t="str">
        <f>IF('Anterior-TXT'!A4094&lt;&gt;"",RIGHT(LEFT('Anterior-TXT'!A4094,77),1),"")</f>
        <v/>
      </c>
      <c r="E4073" s="13" t="str">
        <f>IF('Anterior-TXT'!A4094&lt;&gt;"",IF(MOD(VALUE(LEFT(A4073,1)),2)=1,IF(D4073="D",C4073,-C4073),IF(D4073="C",C4073,-C4073)),"")</f>
        <v/>
      </c>
    </row>
    <row r="4074" spans="1:5" x14ac:dyDescent="0.2">
      <c r="A4074" s="11" t="str">
        <f>IF('Anterior-TXT'!A4095&lt;&gt;"",LEFT('Anterior-TXT'!A4095,15),"")</f>
        <v/>
      </c>
      <c r="B4074" s="11" t="str">
        <f>IF('Anterior-TXT'!A4095&lt;&gt;"",RIGHT(LEFT('Anterior-TXT'!A4095,51),34),"")</f>
        <v/>
      </c>
      <c r="C4074" s="12" t="str">
        <f>IF('Anterior-TXT'!A4095&lt;&gt;"",VALUE(RIGHT(LEFT('Anterior-TXT'!A4095,75),23)),"")</f>
        <v/>
      </c>
      <c r="D4074" s="11" t="str">
        <f>IF('Anterior-TXT'!A4095&lt;&gt;"",RIGHT(LEFT('Anterior-TXT'!A4095,77),1),"")</f>
        <v/>
      </c>
      <c r="E4074" s="13" t="str">
        <f>IF('Anterior-TXT'!A4095&lt;&gt;"",IF(MOD(VALUE(LEFT(A4074,1)),2)=1,IF(D4074="D",C4074,-C4074),IF(D4074="C",C4074,-C4074)),"")</f>
        <v/>
      </c>
    </row>
    <row r="4075" spans="1:5" x14ac:dyDescent="0.2">
      <c r="A4075" s="11" t="str">
        <f>IF('Anterior-TXT'!A4096&lt;&gt;"",LEFT('Anterior-TXT'!A4096,15),"")</f>
        <v/>
      </c>
      <c r="B4075" s="11" t="str">
        <f>IF('Anterior-TXT'!A4096&lt;&gt;"",RIGHT(LEFT('Anterior-TXT'!A4096,51),34),"")</f>
        <v/>
      </c>
      <c r="C4075" s="12" t="str">
        <f>IF('Anterior-TXT'!A4096&lt;&gt;"",VALUE(RIGHT(LEFT('Anterior-TXT'!A4096,75),23)),"")</f>
        <v/>
      </c>
      <c r="D4075" s="11" t="str">
        <f>IF('Anterior-TXT'!A4096&lt;&gt;"",RIGHT(LEFT('Anterior-TXT'!A4096,77),1),"")</f>
        <v/>
      </c>
      <c r="E4075" s="13" t="str">
        <f>IF('Anterior-TXT'!A4096&lt;&gt;"",IF(MOD(VALUE(LEFT(A4075,1)),2)=1,IF(D4075="D",C4075,-C4075),IF(D4075="C",C4075,-C4075)),"")</f>
        <v/>
      </c>
    </row>
    <row r="4076" spans="1:5" x14ac:dyDescent="0.2">
      <c r="A4076" s="11" t="str">
        <f>IF('Anterior-TXT'!A4097&lt;&gt;"",LEFT('Anterior-TXT'!A4097,15),"")</f>
        <v/>
      </c>
      <c r="B4076" s="11" t="str">
        <f>IF('Anterior-TXT'!A4097&lt;&gt;"",RIGHT(LEFT('Anterior-TXT'!A4097,51),34),"")</f>
        <v/>
      </c>
      <c r="C4076" s="12" t="str">
        <f>IF('Anterior-TXT'!A4097&lt;&gt;"",VALUE(RIGHT(LEFT('Anterior-TXT'!A4097,75),23)),"")</f>
        <v/>
      </c>
      <c r="D4076" s="11" t="str">
        <f>IF('Anterior-TXT'!A4097&lt;&gt;"",RIGHT(LEFT('Anterior-TXT'!A4097,77),1),"")</f>
        <v/>
      </c>
      <c r="E4076" s="13" t="str">
        <f>IF('Anterior-TXT'!A4097&lt;&gt;"",IF(MOD(VALUE(LEFT(A4076,1)),2)=1,IF(D4076="D",C4076,-C4076),IF(D4076="C",C4076,-C4076)),"")</f>
        <v/>
      </c>
    </row>
    <row r="4077" spans="1:5" x14ac:dyDescent="0.2">
      <c r="A4077" s="11" t="str">
        <f>IF('Anterior-TXT'!A4098&lt;&gt;"",LEFT('Anterior-TXT'!A4098,15),"")</f>
        <v/>
      </c>
      <c r="B4077" s="11" t="str">
        <f>IF('Anterior-TXT'!A4098&lt;&gt;"",RIGHT(LEFT('Anterior-TXT'!A4098,51),34),"")</f>
        <v/>
      </c>
      <c r="C4077" s="12" t="str">
        <f>IF('Anterior-TXT'!A4098&lt;&gt;"",VALUE(RIGHT(LEFT('Anterior-TXT'!A4098,75),23)),"")</f>
        <v/>
      </c>
      <c r="D4077" s="11" t="str">
        <f>IF('Anterior-TXT'!A4098&lt;&gt;"",RIGHT(LEFT('Anterior-TXT'!A4098,77),1),"")</f>
        <v/>
      </c>
      <c r="E4077" s="13" t="str">
        <f>IF('Anterior-TXT'!A4098&lt;&gt;"",IF(MOD(VALUE(LEFT(A4077,1)),2)=1,IF(D4077="D",C4077,-C4077),IF(D4077="C",C4077,-C4077)),"")</f>
        <v/>
      </c>
    </row>
    <row r="4078" spans="1:5" x14ac:dyDescent="0.2">
      <c r="A4078" s="11" t="str">
        <f>IF('Anterior-TXT'!A4099&lt;&gt;"",LEFT('Anterior-TXT'!A4099,15),"")</f>
        <v/>
      </c>
      <c r="B4078" s="11" t="str">
        <f>IF('Anterior-TXT'!A4099&lt;&gt;"",RIGHT(LEFT('Anterior-TXT'!A4099,51),34),"")</f>
        <v/>
      </c>
      <c r="C4078" s="12" t="str">
        <f>IF('Anterior-TXT'!A4099&lt;&gt;"",VALUE(RIGHT(LEFT('Anterior-TXT'!A4099,75),23)),"")</f>
        <v/>
      </c>
      <c r="D4078" s="11" t="str">
        <f>IF('Anterior-TXT'!A4099&lt;&gt;"",RIGHT(LEFT('Anterior-TXT'!A4099,77),1),"")</f>
        <v/>
      </c>
      <c r="E4078" s="13" t="str">
        <f>IF('Anterior-TXT'!A4099&lt;&gt;"",IF(MOD(VALUE(LEFT(A4078,1)),2)=1,IF(D4078="D",C4078,-C4078),IF(D4078="C",C4078,-C4078)),"")</f>
        <v/>
      </c>
    </row>
    <row r="4079" spans="1:5" x14ac:dyDescent="0.2">
      <c r="A4079" s="11" t="str">
        <f>IF('Anterior-TXT'!A4100&lt;&gt;"",LEFT('Anterior-TXT'!A4100,15),"")</f>
        <v/>
      </c>
      <c r="B4079" s="11" t="str">
        <f>IF('Anterior-TXT'!A4100&lt;&gt;"",RIGHT(LEFT('Anterior-TXT'!A4100,51),34),"")</f>
        <v/>
      </c>
      <c r="C4079" s="12" t="str">
        <f>IF('Anterior-TXT'!A4100&lt;&gt;"",VALUE(RIGHT(LEFT('Anterior-TXT'!A4100,75),23)),"")</f>
        <v/>
      </c>
      <c r="D4079" s="11" t="str">
        <f>IF('Anterior-TXT'!A4100&lt;&gt;"",RIGHT(LEFT('Anterior-TXT'!A4100,77),1),"")</f>
        <v/>
      </c>
      <c r="E4079" s="13" t="str">
        <f>IF('Anterior-TXT'!A4100&lt;&gt;"",IF(MOD(VALUE(LEFT(A4079,1)),2)=1,IF(D4079="D",C4079,-C4079),IF(D4079="C",C4079,-C4079)),"")</f>
        <v/>
      </c>
    </row>
    <row r="4080" spans="1:5" x14ac:dyDescent="0.2">
      <c r="A4080" s="11" t="str">
        <f>IF('Anterior-TXT'!A4101&lt;&gt;"",LEFT('Anterior-TXT'!A4101,15),"")</f>
        <v/>
      </c>
      <c r="B4080" s="11" t="str">
        <f>IF('Anterior-TXT'!A4101&lt;&gt;"",RIGHT(LEFT('Anterior-TXT'!A4101,51),34),"")</f>
        <v/>
      </c>
      <c r="C4080" s="12" t="str">
        <f>IF('Anterior-TXT'!A4101&lt;&gt;"",VALUE(RIGHT(LEFT('Anterior-TXT'!A4101,75),23)),"")</f>
        <v/>
      </c>
      <c r="D4080" s="11" t="str">
        <f>IF('Anterior-TXT'!A4101&lt;&gt;"",RIGHT(LEFT('Anterior-TXT'!A4101,77),1),"")</f>
        <v/>
      </c>
      <c r="E4080" s="13" t="str">
        <f>IF('Anterior-TXT'!A4101&lt;&gt;"",IF(MOD(VALUE(LEFT(A4080,1)),2)=1,IF(D4080="D",C4080,-C4080),IF(D4080="C",C4080,-C4080)),"")</f>
        <v/>
      </c>
    </row>
    <row r="4081" spans="1:5" x14ac:dyDescent="0.2">
      <c r="A4081" s="11" t="str">
        <f>IF('Anterior-TXT'!A4102&lt;&gt;"",LEFT('Anterior-TXT'!A4102,15),"")</f>
        <v/>
      </c>
      <c r="B4081" s="11" t="str">
        <f>IF('Anterior-TXT'!A4102&lt;&gt;"",RIGHT(LEFT('Anterior-TXT'!A4102,51),34),"")</f>
        <v/>
      </c>
      <c r="C4081" s="12" t="str">
        <f>IF('Anterior-TXT'!A4102&lt;&gt;"",VALUE(RIGHT(LEFT('Anterior-TXT'!A4102,75),23)),"")</f>
        <v/>
      </c>
      <c r="D4081" s="11" t="str">
        <f>IF('Anterior-TXT'!A4102&lt;&gt;"",RIGHT(LEFT('Anterior-TXT'!A4102,77),1),"")</f>
        <v/>
      </c>
      <c r="E4081" s="13" t="str">
        <f>IF('Anterior-TXT'!A4102&lt;&gt;"",IF(MOD(VALUE(LEFT(A4081,1)),2)=1,IF(D4081="D",C4081,-C4081),IF(D4081="C",C4081,-C4081)),"")</f>
        <v/>
      </c>
    </row>
    <row r="4082" spans="1:5" x14ac:dyDescent="0.2">
      <c r="A4082" s="11" t="str">
        <f>IF('Anterior-TXT'!A4103&lt;&gt;"",LEFT('Anterior-TXT'!A4103,15),"")</f>
        <v/>
      </c>
      <c r="B4082" s="11" t="str">
        <f>IF('Anterior-TXT'!A4103&lt;&gt;"",RIGHT(LEFT('Anterior-TXT'!A4103,51),34),"")</f>
        <v/>
      </c>
      <c r="C4082" s="12" t="str">
        <f>IF('Anterior-TXT'!A4103&lt;&gt;"",VALUE(RIGHT(LEFT('Anterior-TXT'!A4103,75),23)),"")</f>
        <v/>
      </c>
      <c r="D4082" s="11" t="str">
        <f>IF('Anterior-TXT'!A4103&lt;&gt;"",RIGHT(LEFT('Anterior-TXT'!A4103,77),1),"")</f>
        <v/>
      </c>
      <c r="E4082" s="13" t="str">
        <f>IF('Anterior-TXT'!A4103&lt;&gt;"",IF(MOD(VALUE(LEFT(A4082,1)),2)=1,IF(D4082="D",C4082,-C4082),IF(D4082="C",C4082,-C4082)),"")</f>
        <v/>
      </c>
    </row>
    <row r="4083" spans="1:5" x14ac:dyDescent="0.2">
      <c r="A4083" s="11" t="str">
        <f>IF('Anterior-TXT'!A4104&lt;&gt;"",LEFT('Anterior-TXT'!A4104,15),"")</f>
        <v/>
      </c>
      <c r="B4083" s="11" t="str">
        <f>IF('Anterior-TXT'!A4104&lt;&gt;"",RIGHT(LEFT('Anterior-TXT'!A4104,51),34),"")</f>
        <v/>
      </c>
      <c r="C4083" s="12" t="str">
        <f>IF('Anterior-TXT'!A4104&lt;&gt;"",VALUE(RIGHT(LEFT('Anterior-TXT'!A4104,75),23)),"")</f>
        <v/>
      </c>
      <c r="D4083" s="11" t="str">
        <f>IF('Anterior-TXT'!A4104&lt;&gt;"",RIGHT(LEFT('Anterior-TXT'!A4104,77),1),"")</f>
        <v/>
      </c>
      <c r="E4083" s="13" t="str">
        <f>IF('Anterior-TXT'!A4104&lt;&gt;"",IF(MOD(VALUE(LEFT(A4083,1)),2)=1,IF(D4083="D",C4083,-C4083),IF(D4083="C",C4083,-C4083)),"")</f>
        <v/>
      </c>
    </row>
    <row r="4084" spans="1:5" x14ac:dyDescent="0.2">
      <c r="A4084" s="11" t="str">
        <f>IF('Anterior-TXT'!A4105&lt;&gt;"",LEFT('Anterior-TXT'!A4105,15),"")</f>
        <v/>
      </c>
      <c r="B4084" s="11" t="str">
        <f>IF('Anterior-TXT'!A4105&lt;&gt;"",RIGHT(LEFT('Anterior-TXT'!A4105,51),34),"")</f>
        <v/>
      </c>
      <c r="C4084" s="12" t="str">
        <f>IF('Anterior-TXT'!A4105&lt;&gt;"",VALUE(RIGHT(LEFT('Anterior-TXT'!A4105,75),23)),"")</f>
        <v/>
      </c>
      <c r="D4084" s="11" t="str">
        <f>IF('Anterior-TXT'!A4105&lt;&gt;"",RIGHT(LEFT('Anterior-TXT'!A4105,77),1),"")</f>
        <v/>
      </c>
      <c r="E4084" s="13" t="str">
        <f>IF('Anterior-TXT'!A4105&lt;&gt;"",IF(MOD(VALUE(LEFT(A4084,1)),2)=1,IF(D4084="D",C4084,-C4084),IF(D4084="C",C4084,-C4084)),"")</f>
        <v/>
      </c>
    </row>
    <row r="4085" spans="1:5" x14ac:dyDescent="0.2">
      <c r="A4085" s="11" t="str">
        <f>IF('Anterior-TXT'!A4106&lt;&gt;"",LEFT('Anterior-TXT'!A4106,15),"")</f>
        <v/>
      </c>
      <c r="B4085" s="11" t="str">
        <f>IF('Anterior-TXT'!A4106&lt;&gt;"",RIGHT(LEFT('Anterior-TXT'!A4106,51),34),"")</f>
        <v/>
      </c>
      <c r="C4085" s="12" t="str">
        <f>IF('Anterior-TXT'!A4106&lt;&gt;"",VALUE(RIGHT(LEFT('Anterior-TXT'!A4106,75),23)),"")</f>
        <v/>
      </c>
      <c r="D4085" s="11" t="str">
        <f>IF('Anterior-TXT'!A4106&lt;&gt;"",RIGHT(LEFT('Anterior-TXT'!A4106,77),1),"")</f>
        <v/>
      </c>
      <c r="E4085" s="13" t="str">
        <f>IF('Anterior-TXT'!A4106&lt;&gt;"",IF(MOD(VALUE(LEFT(A4085,1)),2)=1,IF(D4085="D",C4085,-C4085),IF(D4085="C",C4085,-C4085)),"")</f>
        <v/>
      </c>
    </row>
    <row r="4086" spans="1:5" x14ac:dyDescent="0.2">
      <c r="A4086" s="11" t="str">
        <f>IF('Anterior-TXT'!A4107&lt;&gt;"",LEFT('Anterior-TXT'!A4107,15),"")</f>
        <v/>
      </c>
      <c r="B4086" s="11" t="str">
        <f>IF('Anterior-TXT'!A4107&lt;&gt;"",RIGHT(LEFT('Anterior-TXT'!A4107,51),34),"")</f>
        <v/>
      </c>
      <c r="C4086" s="12" t="str">
        <f>IF('Anterior-TXT'!A4107&lt;&gt;"",VALUE(RIGHT(LEFT('Anterior-TXT'!A4107,75),23)),"")</f>
        <v/>
      </c>
      <c r="D4086" s="11" t="str">
        <f>IF('Anterior-TXT'!A4107&lt;&gt;"",RIGHT(LEFT('Anterior-TXT'!A4107,77),1),"")</f>
        <v/>
      </c>
      <c r="E4086" s="13" t="str">
        <f>IF('Anterior-TXT'!A4107&lt;&gt;"",IF(MOD(VALUE(LEFT(A4086,1)),2)=1,IF(D4086="D",C4086,-C4086),IF(D4086="C",C4086,-C4086)),"")</f>
        <v/>
      </c>
    </row>
    <row r="4087" spans="1:5" x14ac:dyDescent="0.2">
      <c r="A4087" s="11" t="str">
        <f>IF('Anterior-TXT'!A4108&lt;&gt;"",LEFT('Anterior-TXT'!A4108,15),"")</f>
        <v/>
      </c>
      <c r="B4087" s="11" t="str">
        <f>IF('Anterior-TXT'!A4108&lt;&gt;"",RIGHT(LEFT('Anterior-TXT'!A4108,51),34),"")</f>
        <v/>
      </c>
      <c r="C4087" s="12" t="str">
        <f>IF('Anterior-TXT'!A4108&lt;&gt;"",VALUE(RIGHT(LEFT('Anterior-TXT'!A4108,75),23)),"")</f>
        <v/>
      </c>
      <c r="D4087" s="11" t="str">
        <f>IF('Anterior-TXT'!A4108&lt;&gt;"",RIGHT(LEFT('Anterior-TXT'!A4108,77),1),"")</f>
        <v/>
      </c>
      <c r="E4087" s="13" t="str">
        <f>IF('Anterior-TXT'!A4108&lt;&gt;"",IF(MOD(VALUE(LEFT(A4087,1)),2)=1,IF(D4087="D",C4087,-C4087),IF(D4087="C",C4087,-C4087)),"")</f>
        <v/>
      </c>
    </row>
    <row r="4088" spans="1:5" x14ac:dyDescent="0.2">
      <c r="A4088" s="11" t="str">
        <f>IF('Anterior-TXT'!A4109&lt;&gt;"",LEFT('Anterior-TXT'!A4109,15),"")</f>
        <v/>
      </c>
      <c r="B4088" s="11" t="str">
        <f>IF('Anterior-TXT'!A4109&lt;&gt;"",RIGHT(LEFT('Anterior-TXT'!A4109,51),34),"")</f>
        <v/>
      </c>
      <c r="C4088" s="12" t="str">
        <f>IF('Anterior-TXT'!A4109&lt;&gt;"",VALUE(RIGHT(LEFT('Anterior-TXT'!A4109,75),23)),"")</f>
        <v/>
      </c>
      <c r="D4088" s="11" t="str">
        <f>IF('Anterior-TXT'!A4109&lt;&gt;"",RIGHT(LEFT('Anterior-TXT'!A4109,77),1),"")</f>
        <v/>
      </c>
      <c r="E4088" s="13" t="str">
        <f>IF('Anterior-TXT'!A4109&lt;&gt;"",IF(MOD(VALUE(LEFT(A4088,1)),2)=1,IF(D4088="D",C4088,-C4088),IF(D4088="C",C4088,-C4088)),"")</f>
        <v/>
      </c>
    </row>
    <row r="4089" spans="1:5" x14ac:dyDescent="0.2">
      <c r="A4089" s="11" t="str">
        <f>IF('Anterior-TXT'!A4110&lt;&gt;"",LEFT('Anterior-TXT'!A4110,15),"")</f>
        <v/>
      </c>
      <c r="B4089" s="11" t="str">
        <f>IF('Anterior-TXT'!A4110&lt;&gt;"",RIGHT(LEFT('Anterior-TXT'!A4110,51),34),"")</f>
        <v/>
      </c>
      <c r="C4089" s="12" t="str">
        <f>IF('Anterior-TXT'!A4110&lt;&gt;"",VALUE(RIGHT(LEFT('Anterior-TXT'!A4110,75),23)),"")</f>
        <v/>
      </c>
      <c r="D4089" s="11" t="str">
        <f>IF('Anterior-TXT'!A4110&lt;&gt;"",RIGHT(LEFT('Anterior-TXT'!A4110,77),1),"")</f>
        <v/>
      </c>
      <c r="E4089" s="13" t="str">
        <f>IF('Anterior-TXT'!A4110&lt;&gt;"",IF(MOD(VALUE(LEFT(A4089,1)),2)=1,IF(D4089="D",C4089,-C4089),IF(D4089="C",C4089,-C4089)),"")</f>
        <v/>
      </c>
    </row>
    <row r="4090" spans="1:5" x14ac:dyDescent="0.2">
      <c r="A4090" s="11" t="str">
        <f>IF('Anterior-TXT'!A4111&lt;&gt;"",LEFT('Anterior-TXT'!A4111,15),"")</f>
        <v/>
      </c>
      <c r="B4090" s="11" t="str">
        <f>IF('Anterior-TXT'!A4111&lt;&gt;"",RIGHT(LEFT('Anterior-TXT'!A4111,51),34),"")</f>
        <v/>
      </c>
      <c r="C4090" s="12" t="str">
        <f>IF('Anterior-TXT'!A4111&lt;&gt;"",VALUE(RIGHT(LEFT('Anterior-TXT'!A4111,75),23)),"")</f>
        <v/>
      </c>
      <c r="D4090" s="11" t="str">
        <f>IF('Anterior-TXT'!A4111&lt;&gt;"",RIGHT(LEFT('Anterior-TXT'!A4111,77),1),"")</f>
        <v/>
      </c>
      <c r="E4090" s="13" t="str">
        <f>IF('Anterior-TXT'!A4111&lt;&gt;"",IF(MOD(VALUE(LEFT(A4090,1)),2)=1,IF(D4090="D",C4090,-C4090),IF(D4090="C",C4090,-C4090)),"")</f>
        <v/>
      </c>
    </row>
    <row r="4091" spans="1:5" x14ac:dyDescent="0.2">
      <c r="A4091" s="11" t="str">
        <f>IF('Anterior-TXT'!A4112&lt;&gt;"",LEFT('Anterior-TXT'!A4112,15),"")</f>
        <v/>
      </c>
      <c r="B4091" s="11" t="str">
        <f>IF('Anterior-TXT'!A4112&lt;&gt;"",RIGHT(LEFT('Anterior-TXT'!A4112,51),34),"")</f>
        <v/>
      </c>
      <c r="C4091" s="12" t="str">
        <f>IF('Anterior-TXT'!A4112&lt;&gt;"",VALUE(RIGHT(LEFT('Anterior-TXT'!A4112,75),23)),"")</f>
        <v/>
      </c>
      <c r="D4091" s="11" t="str">
        <f>IF('Anterior-TXT'!A4112&lt;&gt;"",RIGHT(LEFT('Anterior-TXT'!A4112,77),1),"")</f>
        <v/>
      </c>
      <c r="E4091" s="13" t="str">
        <f>IF('Anterior-TXT'!A4112&lt;&gt;"",IF(MOD(VALUE(LEFT(A4091,1)),2)=1,IF(D4091="D",C4091,-C4091),IF(D4091="C",C4091,-C4091)),"")</f>
        <v/>
      </c>
    </row>
    <row r="4092" spans="1:5" x14ac:dyDescent="0.2">
      <c r="A4092" s="11" t="str">
        <f>IF('Anterior-TXT'!A4113&lt;&gt;"",LEFT('Anterior-TXT'!A4113,15),"")</f>
        <v/>
      </c>
      <c r="B4092" s="11" t="str">
        <f>IF('Anterior-TXT'!A4113&lt;&gt;"",RIGHT(LEFT('Anterior-TXT'!A4113,51),34),"")</f>
        <v/>
      </c>
      <c r="C4092" s="12" t="str">
        <f>IF('Anterior-TXT'!A4113&lt;&gt;"",VALUE(RIGHT(LEFT('Anterior-TXT'!A4113,75),23)),"")</f>
        <v/>
      </c>
      <c r="D4092" s="11" t="str">
        <f>IF('Anterior-TXT'!A4113&lt;&gt;"",RIGHT(LEFT('Anterior-TXT'!A4113,77),1),"")</f>
        <v/>
      </c>
      <c r="E4092" s="13" t="str">
        <f>IF('Anterior-TXT'!A4113&lt;&gt;"",IF(MOD(VALUE(LEFT(A4092,1)),2)=1,IF(D4092="D",C4092,-C4092),IF(D4092="C",C4092,-C4092)),"")</f>
        <v/>
      </c>
    </row>
    <row r="4093" spans="1:5" x14ac:dyDescent="0.2">
      <c r="A4093" s="11" t="str">
        <f>IF('Anterior-TXT'!A4114&lt;&gt;"",LEFT('Anterior-TXT'!A4114,15),"")</f>
        <v/>
      </c>
      <c r="B4093" s="11" t="str">
        <f>IF('Anterior-TXT'!A4114&lt;&gt;"",RIGHT(LEFT('Anterior-TXT'!A4114,51),34),"")</f>
        <v/>
      </c>
      <c r="C4093" s="12" t="str">
        <f>IF('Anterior-TXT'!A4114&lt;&gt;"",VALUE(RIGHT(LEFT('Anterior-TXT'!A4114,75),23)),"")</f>
        <v/>
      </c>
      <c r="D4093" s="11" t="str">
        <f>IF('Anterior-TXT'!A4114&lt;&gt;"",RIGHT(LEFT('Anterior-TXT'!A4114,77),1),"")</f>
        <v/>
      </c>
      <c r="E4093" s="13" t="str">
        <f>IF('Anterior-TXT'!A4114&lt;&gt;"",IF(MOD(VALUE(LEFT(A4093,1)),2)=1,IF(D4093="D",C4093,-C4093),IF(D4093="C",C4093,-C4093)),"")</f>
        <v/>
      </c>
    </row>
    <row r="4094" spans="1:5" x14ac:dyDescent="0.2">
      <c r="A4094" s="11" t="str">
        <f>IF('Anterior-TXT'!A4115&lt;&gt;"",LEFT('Anterior-TXT'!A4115,15),"")</f>
        <v/>
      </c>
      <c r="B4094" s="11" t="str">
        <f>IF('Anterior-TXT'!A4115&lt;&gt;"",RIGHT(LEFT('Anterior-TXT'!A4115,51),34),"")</f>
        <v/>
      </c>
      <c r="C4094" s="12" t="str">
        <f>IF('Anterior-TXT'!A4115&lt;&gt;"",VALUE(RIGHT(LEFT('Anterior-TXT'!A4115,75),23)),"")</f>
        <v/>
      </c>
      <c r="D4094" s="11" t="str">
        <f>IF('Anterior-TXT'!A4115&lt;&gt;"",RIGHT(LEFT('Anterior-TXT'!A4115,77),1),"")</f>
        <v/>
      </c>
      <c r="E4094" s="13" t="str">
        <f>IF('Anterior-TXT'!A4115&lt;&gt;"",IF(MOD(VALUE(LEFT(A4094,1)),2)=1,IF(D4094="D",C4094,-C4094),IF(D4094="C",C4094,-C4094)),"")</f>
        <v/>
      </c>
    </row>
    <row r="4095" spans="1:5" x14ac:dyDescent="0.2">
      <c r="A4095" s="11" t="str">
        <f>IF('Anterior-TXT'!A4116&lt;&gt;"",LEFT('Anterior-TXT'!A4116,15),"")</f>
        <v/>
      </c>
      <c r="B4095" s="11" t="str">
        <f>IF('Anterior-TXT'!A4116&lt;&gt;"",RIGHT(LEFT('Anterior-TXT'!A4116,51),34),"")</f>
        <v/>
      </c>
      <c r="C4095" s="12" t="str">
        <f>IF('Anterior-TXT'!A4116&lt;&gt;"",VALUE(RIGHT(LEFT('Anterior-TXT'!A4116,75),23)),"")</f>
        <v/>
      </c>
      <c r="D4095" s="11" t="str">
        <f>IF('Anterior-TXT'!A4116&lt;&gt;"",RIGHT(LEFT('Anterior-TXT'!A4116,77),1),"")</f>
        <v/>
      </c>
      <c r="E4095" s="13" t="str">
        <f>IF('Anterior-TXT'!A4116&lt;&gt;"",IF(MOD(VALUE(LEFT(A4095,1)),2)=1,IF(D4095="D",C4095,-C4095),IF(D4095="C",C4095,-C4095)),"")</f>
        <v/>
      </c>
    </row>
    <row r="4096" spans="1:5" x14ac:dyDescent="0.2">
      <c r="A4096" s="11" t="str">
        <f>IF('Anterior-TXT'!A4117&lt;&gt;"",LEFT('Anterior-TXT'!A4117,15),"")</f>
        <v/>
      </c>
      <c r="B4096" s="11" t="str">
        <f>IF('Anterior-TXT'!A4117&lt;&gt;"",RIGHT(LEFT('Anterior-TXT'!A4117,51),34),"")</f>
        <v/>
      </c>
      <c r="C4096" s="12" t="str">
        <f>IF('Anterior-TXT'!A4117&lt;&gt;"",VALUE(RIGHT(LEFT('Anterior-TXT'!A4117,75),23)),"")</f>
        <v/>
      </c>
      <c r="D4096" s="11" t="str">
        <f>IF('Anterior-TXT'!A4117&lt;&gt;"",RIGHT(LEFT('Anterior-TXT'!A4117,77),1),"")</f>
        <v/>
      </c>
      <c r="E4096" s="13" t="str">
        <f>IF('Anterior-TXT'!A4117&lt;&gt;"",IF(MOD(VALUE(LEFT(A4096,1)),2)=1,IF(D4096="D",C4096,-C4096),IF(D4096="C",C4096,-C4096)),"")</f>
        <v/>
      </c>
    </row>
    <row r="4097" spans="1:5" x14ac:dyDescent="0.2">
      <c r="A4097" s="11" t="str">
        <f>IF('Anterior-TXT'!A4118&lt;&gt;"",LEFT('Anterior-TXT'!A4118,15),"")</f>
        <v/>
      </c>
      <c r="B4097" s="11" t="str">
        <f>IF('Anterior-TXT'!A4118&lt;&gt;"",RIGHT(LEFT('Anterior-TXT'!A4118,51),34),"")</f>
        <v/>
      </c>
      <c r="C4097" s="12" t="str">
        <f>IF('Anterior-TXT'!A4118&lt;&gt;"",VALUE(RIGHT(LEFT('Anterior-TXT'!A4118,75),23)),"")</f>
        <v/>
      </c>
      <c r="D4097" s="11" t="str">
        <f>IF('Anterior-TXT'!A4118&lt;&gt;"",RIGHT(LEFT('Anterior-TXT'!A4118,77),1),"")</f>
        <v/>
      </c>
      <c r="E4097" s="13" t="str">
        <f>IF('Anterior-TXT'!A4118&lt;&gt;"",IF(MOD(VALUE(LEFT(A4097,1)),2)=1,IF(D4097="D",C4097,-C4097),IF(D4097="C",C4097,-C4097)),"")</f>
        <v/>
      </c>
    </row>
    <row r="4098" spans="1:5" x14ac:dyDescent="0.2">
      <c r="A4098" s="11" t="str">
        <f>IF('Anterior-TXT'!A4119&lt;&gt;"",LEFT('Anterior-TXT'!A4119,15),"")</f>
        <v/>
      </c>
      <c r="B4098" s="11" t="str">
        <f>IF('Anterior-TXT'!A4119&lt;&gt;"",RIGHT(LEFT('Anterior-TXT'!A4119,51),34),"")</f>
        <v/>
      </c>
      <c r="C4098" s="12" t="str">
        <f>IF('Anterior-TXT'!A4119&lt;&gt;"",VALUE(RIGHT(LEFT('Anterior-TXT'!A4119,75),23)),"")</f>
        <v/>
      </c>
      <c r="D4098" s="11" t="str">
        <f>IF('Anterior-TXT'!A4119&lt;&gt;"",RIGHT(LEFT('Anterior-TXT'!A4119,77),1),"")</f>
        <v/>
      </c>
      <c r="E4098" s="13" t="str">
        <f>IF('Anterior-TXT'!A4119&lt;&gt;"",IF(MOD(VALUE(LEFT(A4098,1)),2)=1,IF(D4098="D",C4098,-C4098),IF(D4098="C",C4098,-C4098)),"")</f>
        <v/>
      </c>
    </row>
    <row r="4099" spans="1:5" x14ac:dyDescent="0.2">
      <c r="A4099" s="11" t="str">
        <f>IF('Anterior-TXT'!A4120&lt;&gt;"",LEFT('Anterior-TXT'!A4120,15),"")</f>
        <v/>
      </c>
      <c r="B4099" s="11" t="str">
        <f>IF('Anterior-TXT'!A4120&lt;&gt;"",RIGHT(LEFT('Anterior-TXT'!A4120,51),34),"")</f>
        <v/>
      </c>
      <c r="C4099" s="12" t="str">
        <f>IF('Anterior-TXT'!A4120&lt;&gt;"",VALUE(RIGHT(LEFT('Anterior-TXT'!A4120,75),23)),"")</f>
        <v/>
      </c>
      <c r="D4099" s="11" t="str">
        <f>IF('Anterior-TXT'!A4120&lt;&gt;"",RIGHT(LEFT('Anterior-TXT'!A4120,77),1),"")</f>
        <v/>
      </c>
      <c r="E4099" s="13" t="str">
        <f>IF('Anterior-TXT'!A4120&lt;&gt;"",IF(MOD(VALUE(LEFT(A4099,1)),2)=1,IF(D4099="D",C4099,-C4099),IF(D4099="C",C4099,-C4099)),"")</f>
        <v/>
      </c>
    </row>
    <row r="4100" spans="1:5" x14ac:dyDescent="0.2">
      <c r="A4100" s="11" t="str">
        <f>IF('Anterior-TXT'!A4121&lt;&gt;"",LEFT('Anterior-TXT'!A4121,15),"")</f>
        <v/>
      </c>
      <c r="B4100" s="11" t="str">
        <f>IF('Anterior-TXT'!A4121&lt;&gt;"",RIGHT(LEFT('Anterior-TXT'!A4121,51),34),"")</f>
        <v/>
      </c>
      <c r="C4100" s="12" t="str">
        <f>IF('Anterior-TXT'!A4121&lt;&gt;"",VALUE(RIGHT(LEFT('Anterior-TXT'!A4121,75),23)),"")</f>
        <v/>
      </c>
      <c r="D4100" s="11" t="str">
        <f>IF('Anterior-TXT'!A4121&lt;&gt;"",RIGHT(LEFT('Anterior-TXT'!A4121,77),1),"")</f>
        <v/>
      </c>
      <c r="E4100" s="13" t="str">
        <f>IF('Anterior-TXT'!A4121&lt;&gt;"",IF(MOD(VALUE(LEFT(A4100,1)),2)=1,IF(D4100="D",C4100,-C4100),IF(D4100="C",C4100,-C4100)),"")</f>
        <v/>
      </c>
    </row>
    <row r="4101" spans="1:5" x14ac:dyDescent="0.2">
      <c r="A4101" s="11" t="str">
        <f>IF('Anterior-TXT'!A4122&lt;&gt;"",LEFT('Anterior-TXT'!A4122,15),"")</f>
        <v/>
      </c>
      <c r="B4101" s="11" t="str">
        <f>IF('Anterior-TXT'!A4122&lt;&gt;"",RIGHT(LEFT('Anterior-TXT'!A4122,51),34),"")</f>
        <v/>
      </c>
      <c r="C4101" s="12" t="str">
        <f>IF('Anterior-TXT'!A4122&lt;&gt;"",VALUE(RIGHT(LEFT('Anterior-TXT'!A4122,75),23)),"")</f>
        <v/>
      </c>
      <c r="D4101" s="11" t="str">
        <f>IF('Anterior-TXT'!A4122&lt;&gt;"",RIGHT(LEFT('Anterior-TXT'!A4122,77),1),"")</f>
        <v/>
      </c>
      <c r="E4101" s="13" t="str">
        <f>IF('Anterior-TXT'!A4122&lt;&gt;"",IF(MOD(VALUE(LEFT(A4101,1)),2)=1,IF(D4101="D",C4101,-C4101),IF(D4101="C",C4101,-C4101)),"")</f>
        <v/>
      </c>
    </row>
    <row r="4102" spans="1:5" x14ac:dyDescent="0.2">
      <c r="A4102" s="11" t="str">
        <f>IF('Anterior-TXT'!A4123&lt;&gt;"",LEFT('Anterior-TXT'!A4123,15),"")</f>
        <v/>
      </c>
      <c r="B4102" s="11" t="str">
        <f>IF('Anterior-TXT'!A4123&lt;&gt;"",RIGHT(LEFT('Anterior-TXT'!A4123,51),34),"")</f>
        <v/>
      </c>
      <c r="C4102" s="12" t="str">
        <f>IF('Anterior-TXT'!A4123&lt;&gt;"",VALUE(RIGHT(LEFT('Anterior-TXT'!A4123,75),23)),"")</f>
        <v/>
      </c>
      <c r="D4102" s="11" t="str">
        <f>IF('Anterior-TXT'!A4123&lt;&gt;"",RIGHT(LEFT('Anterior-TXT'!A4123,77),1),"")</f>
        <v/>
      </c>
      <c r="E4102" s="13" t="str">
        <f>IF('Anterior-TXT'!A4123&lt;&gt;"",IF(MOD(VALUE(LEFT(A4102,1)),2)=1,IF(D4102="D",C4102,-C4102),IF(D4102="C",C4102,-C4102)),"")</f>
        <v/>
      </c>
    </row>
    <row r="4103" spans="1:5" x14ac:dyDescent="0.2">
      <c r="A4103" s="11" t="str">
        <f>IF('Anterior-TXT'!A4124&lt;&gt;"",LEFT('Anterior-TXT'!A4124,15),"")</f>
        <v/>
      </c>
      <c r="B4103" s="11" t="str">
        <f>IF('Anterior-TXT'!A4124&lt;&gt;"",RIGHT(LEFT('Anterior-TXT'!A4124,51),34),"")</f>
        <v/>
      </c>
      <c r="C4103" s="12" t="str">
        <f>IF('Anterior-TXT'!A4124&lt;&gt;"",VALUE(RIGHT(LEFT('Anterior-TXT'!A4124,75),23)),"")</f>
        <v/>
      </c>
      <c r="D4103" s="11" t="str">
        <f>IF('Anterior-TXT'!A4124&lt;&gt;"",RIGHT(LEFT('Anterior-TXT'!A4124,77),1),"")</f>
        <v/>
      </c>
      <c r="E4103" s="13" t="str">
        <f>IF('Anterior-TXT'!A4124&lt;&gt;"",IF(MOD(VALUE(LEFT(A4103,1)),2)=1,IF(D4103="D",C4103,-C4103),IF(D4103="C",C4103,-C4103)),"")</f>
        <v/>
      </c>
    </row>
    <row r="4104" spans="1:5" x14ac:dyDescent="0.2">
      <c r="A4104" s="11" t="str">
        <f>IF('Anterior-TXT'!A4125&lt;&gt;"",LEFT('Anterior-TXT'!A4125,15),"")</f>
        <v/>
      </c>
      <c r="B4104" s="11" t="str">
        <f>IF('Anterior-TXT'!A4125&lt;&gt;"",RIGHT(LEFT('Anterior-TXT'!A4125,51),34),"")</f>
        <v/>
      </c>
      <c r="C4104" s="12" t="str">
        <f>IF('Anterior-TXT'!A4125&lt;&gt;"",VALUE(RIGHT(LEFT('Anterior-TXT'!A4125,75),23)),"")</f>
        <v/>
      </c>
      <c r="D4104" s="11" t="str">
        <f>IF('Anterior-TXT'!A4125&lt;&gt;"",RIGHT(LEFT('Anterior-TXT'!A4125,77),1),"")</f>
        <v/>
      </c>
      <c r="E4104" s="13" t="str">
        <f>IF('Anterior-TXT'!A4125&lt;&gt;"",IF(MOD(VALUE(LEFT(A4104,1)),2)=1,IF(D4104="D",C4104,-C4104),IF(D4104="C",C4104,-C4104)),"")</f>
        <v/>
      </c>
    </row>
    <row r="4105" spans="1:5" x14ac:dyDescent="0.2">
      <c r="A4105" s="11" t="str">
        <f>IF('Anterior-TXT'!A4126&lt;&gt;"",LEFT('Anterior-TXT'!A4126,15),"")</f>
        <v/>
      </c>
      <c r="B4105" s="11" t="str">
        <f>IF('Anterior-TXT'!A4126&lt;&gt;"",RIGHT(LEFT('Anterior-TXT'!A4126,51),34),"")</f>
        <v/>
      </c>
      <c r="C4105" s="12" t="str">
        <f>IF('Anterior-TXT'!A4126&lt;&gt;"",VALUE(RIGHT(LEFT('Anterior-TXT'!A4126,75),23)),"")</f>
        <v/>
      </c>
      <c r="D4105" s="11" t="str">
        <f>IF('Anterior-TXT'!A4126&lt;&gt;"",RIGHT(LEFT('Anterior-TXT'!A4126,77),1),"")</f>
        <v/>
      </c>
      <c r="E4105" s="13" t="str">
        <f>IF('Anterior-TXT'!A4126&lt;&gt;"",IF(MOD(VALUE(LEFT(A4105,1)),2)=1,IF(D4105="D",C4105,-C4105),IF(D4105="C",C4105,-C4105)),"")</f>
        <v/>
      </c>
    </row>
    <row r="4106" spans="1:5" x14ac:dyDescent="0.2">
      <c r="A4106" s="11" t="str">
        <f>IF('Anterior-TXT'!A4127&lt;&gt;"",LEFT('Anterior-TXT'!A4127,15),"")</f>
        <v/>
      </c>
      <c r="B4106" s="11" t="str">
        <f>IF('Anterior-TXT'!A4127&lt;&gt;"",RIGHT(LEFT('Anterior-TXT'!A4127,51),34),"")</f>
        <v/>
      </c>
      <c r="C4106" s="12" t="str">
        <f>IF('Anterior-TXT'!A4127&lt;&gt;"",VALUE(RIGHT(LEFT('Anterior-TXT'!A4127,75),23)),"")</f>
        <v/>
      </c>
      <c r="D4106" s="11" t="str">
        <f>IF('Anterior-TXT'!A4127&lt;&gt;"",RIGHT(LEFT('Anterior-TXT'!A4127,77),1),"")</f>
        <v/>
      </c>
      <c r="E4106" s="13" t="str">
        <f>IF('Anterior-TXT'!A4127&lt;&gt;"",IF(MOD(VALUE(LEFT(A4106,1)),2)=1,IF(D4106="D",C4106,-C4106),IF(D4106="C",C4106,-C4106)),"")</f>
        <v/>
      </c>
    </row>
    <row r="4107" spans="1:5" x14ac:dyDescent="0.2">
      <c r="A4107" s="11" t="str">
        <f>IF('Anterior-TXT'!A4128&lt;&gt;"",LEFT('Anterior-TXT'!A4128,15),"")</f>
        <v/>
      </c>
      <c r="B4107" s="11" t="str">
        <f>IF('Anterior-TXT'!A4128&lt;&gt;"",RIGHT(LEFT('Anterior-TXT'!A4128,51),34),"")</f>
        <v/>
      </c>
      <c r="C4107" s="12" t="str">
        <f>IF('Anterior-TXT'!A4128&lt;&gt;"",VALUE(RIGHT(LEFT('Anterior-TXT'!A4128,75),23)),"")</f>
        <v/>
      </c>
      <c r="D4107" s="11" t="str">
        <f>IF('Anterior-TXT'!A4128&lt;&gt;"",RIGHT(LEFT('Anterior-TXT'!A4128,77),1),"")</f>
        <v/>
      </c>
      <c r="E4107" s="13" t="str">
        <f>IF('Anterior-TXT'!A4128&lt;&gt;"",IF(MOD(VALUE(LEFT(A4107,1)),2)=1,IF(D4107="D",C4107,-C4107),IF(D4107="C",C4107,-C4107)),"")</f>
        <v/>
      </c>
    </row>
    <row r="4108" spans="1:5" x14ac:dyDescent="0.2">
      <c r="A4108" s="11" t="str">
        <f>IF('Anterior-TXT'!A4129&lt;&gt;"",LEFT('Anterior-TXT'!A4129,15),"")</f>
        <v/>
      </c>
      <c r="B4108" s="11" t="str">
        <f>IF('Anterior-TXT'!A4129&lt;&gt;"",RIGHT(LEFT('Anterior-TXT'!A4129,51),34),"")</f>
        <v/>
      </c>
      <c r="C4108" s="12" t="str">
        <f>IF('Anterior-TXT'!A4129&lt;&gt;"",VALUE(RIGHT(LEFT('Anterior-TXT'!A4129,75),23)),"")</f>
        <v/>
      </c>
      <c r="D4108" s="11" t="str">
        <f>IF('Anterior-TXT'!A4129&lt;&gt;"",RIGHT(LEFT('Anterior-TXT'!A4129,77),1),"")</f>
        <v/>
      </c>
      <c r="E4108" s="13" t="str">
        <f>IF('Anterior-TXT'!A4129&lt;&gt;"",IF(MOD(VALUE(LEFT(A4108,1)),2)=1,IF(D4108="D",C4108,-C4108),IF(D4108="C",C4108,-C4108)),"")</f>
        <v/>
      </c>
    </row>
    <row r="4109" spans="1:5" x14ac:dyDescent="0.2">
      <c r="A4109" s="11" t="str">
        <f>IF('Anterior-TXT'!A4130&lt;&gt;"",LEFT('Anterior-TXT'!A4130,15),"")</f>
        <v/>
      </c>
      <c r="B4109" s="11" t="str">
        <f>IF('Anterior-TXT'!A4130&lt;&gt;"",RIGHT(LEFT('Anterior-TXT'!A4130,51),34),"")</f>
        <v/>
      </c>
      <c r="C4109" s="12" t="str">
        <f>IF('Anterior-TXT'!A4130&lt;&gt;"",VALUE(RIGHT(LEFT('Anterior-TXT'!A4130,75),23)),"")</f>
        <v/>
      </c>
      <c r="D4109" s="11" t="str">
        <f>IF('Anterior-TXT'!A4130&lt;&gt;"",RIGHT(LEFT('Anterior-TXT'!A4130,77),1),"")</f>
        <v/>
      </c>
      <c r="E4109" s="13" t="str">
        <f>IF('Anterior-TXT'!A4130&lt;&gt;"",IF(MOD(VALUE(LEFT(A4109,1)),2)=1,IF(D4109="D",C4109,-C4109),IF(D4109="C",C4109,-C4109)),"")</f>
        <v/>
      </c>
    </row>
    <row r="4110" spans="1:5" x14ac:dyDescent="0.2">
      <c r="A4110" s="11" t="str">
        <f>IF('Anterior-TXT'!A4131&lt;&gt;"",LEFT('Anterior-TXT'!A4131,15),"")</f>
        <v/>
      </c>
      <c r="B4110" s="11" t="str">
        <f>IF('Anterior-TXT'!A4131&lt;&gt;"",RIGHT(LEFT('Anterior-TXT'!A4131,51),34),"")</f>
        <v/>
      </c>
      <c r="C4110" s="12" t="str">
        <f>IF('Anterior-TXT'!A4131&lt;&gt;"",VALUE(RIGHT(LEFT('Anterior-TXT'!A4131,75),23)),"")</f>
        <v/>
      </c>
      <c r="D4110" s="11" t="str">
        <f>IF('Anterior-TXT'!A4131&lt;&gt;"",RIGHT(LEFT('Anterior-TXT'!A4131,77),1),"")</f>
        <v/>
      </c>
      <c r="E4110" s="13" t="str">
        <f>IF('Anterior-TXT'!A4131&lt;&gt;"",IF(MOD(VALUE(LEFT(A4110,1)),2)=1,IF(D4110="D",C4110,-C4110),IF(D4110="C",C4110,-C4110)),"")</f>
        <v/>
      </c>
    </row>
    <row r="4111" spans="1:5" x14ac:dyDescent="0.2">
      <c r="A4111" s="11" t="str">
        <f>IF('Anterior-TXT'!A4132&lt;&gt;"",LEFT('Anterior-TXT'!A4132,15),"")</f>
        <v/>
      </c>
      <c r="B4111" s="11" t="str">
        <f>IF('Anterior-TXT'!A4132&lt;&gt;"",RIGHT(LEFT('Anterior-TXT'!A4132,51),34),"")</f>
        <v/>
      </c>
      <c r="C4111" s="12" t="str">
        <f>IF('Anterior-TXT'!A4132&lt;&gt;"",VALUE(RIGHT(LEFT('Anterior-TXT'!A4132,75),23)),"")</f>
        <v/>
      </c>
      <c r="D4111" s="11" t="str">
        <f>IF('Anterior-TXT'!A4132&lt;&gt;"",RIGHT(LEFT('Anterior-TXT'!A4132,77),1),"")</f>
        <v/>
      </c>
      <c r="E4111" s="13" t="str">
        <f>IF('Anterior-TXT'!A4132&lt;&gt;"",IF(MOD(VALUE(LEFT(A4111,1)),2)=1,IF(D4111="D",C4111,-C4111),IF(D4111="C",C4111,-C4111)),"")</f>
        <v/>
      </c>
    </row>
    <row r="4112" spans="1:5" x14ac:dyDescent="0.2">
      <c r="A4112" s="11" t="str">
        <f>IF('Anterior-TXT'!A4133&lt;&gt;"",LEFT('Anterior-TXT'!A4133,15),"")</f>
        <v/>
      </c>
      <c r="B4112" s="11" t="str">
        <f>IF('Anterior-TXT'!A4133&lt;&gt;"",RIGHT(LEFT('Anterior-TXT'!A4133,51),34),"")</f>
        <v/>
      </c>
      <c r="C4112" s="12" t="str">
        <f>IF('Anterior-TXT'!A4133&lt;&gt;"",VALUE(RIGHT(LEFT('Anterior-TXT'!A4133,75),23)),"")</f>
        <v/>
      </c>
      <c r="D4112" s="11" t="str">
        <f>IF('Anterior-TXT'!A4133&lt;&gt;"",RIGHT(LEFT('Anterior-TXT'!A4133,77),1),"")</f>
        <v/>
      </c>
      <c r="E4112" s="13" t="str">
        <f>IF('Anterior-TXT'!A4133&lt;&gt;"",IF(MOD(VALUE(LEFT(A4112,1)),2)=1,IF(D4112="D",C4112,-C4112),IF(D4112="C",C4112,-C4112)),"")</f>
        <v/>
      </c>
    </row>
    <row r="4113" spans="1:5" x14ac:dyDescent="0.2">
      <c r="A4113" s="11" t="str">
        <f>IF('Anterior-TXT'!A4134&lt;&gt;"",LEFT('Anterior-TXT'!A4134,15),"")</f>
        <v/>
      </c>
      <c r="B4113" s="11" t="str">
        <f>IF('Anterior-TXT'!A4134&lt;&gt;"",RIGHT(LEFT('Anterior-TXT'!A4134,51),34),"")</f>
        <v/>
      </c>
      <c r="C4113" s="12" t="str">
        <f>IF('Anterior-TXT'!A4134&lt;&gt;"",VALUE(RIGHT(LEFT('Anterior-TXT'!A4134,75),23)),"")</f>
        <v/>
      </c>
      <c r="D4113" s="11" t="str">
        <f>IF('Anterior-TXT'!A4134&lt;&gt;"",RIGHT(LEFT('Anterior-TXT'!A4134,77),1),"")</f>
        <v/>
      </c>
      <c r="E4113" s="13" t="str">
        <f>IF('Anterior-TXT'!A4134&lt;&gt;"",IF(MOD(VALUE(LEFT(A4113,1)),2)=1,IF(D4113="D",C4113,-C4113),IF(D4113="C",C4113,-C4113)),"")</f>
        <v/>
      </c>
    </row>
    <row r="4114" spans="1:5" x14ac:dyDescent="0.2">
      <c r="A4114" s="11" t="str">
        <f>IF('Anterior-TXT'!A4135&lt;&gt;"",LEFT('Anterior-TXT'!A4135,15),"")</f>
        <v/>
      </c>
      <c r="B4114" s="11" t="str">
        <f>IF('Anterior-TXT'!A4135&lt;&gt;"",RIGHT(LEFT('Anterior-TXT'!A4135,51),34),"")</f>
        <v/>
      </c>
      <c r="C4114" s="12" t="str">
        <f>IF('Anterior-TXT'!A4135&lt;&gt;"",VALUE(RIGHT(LEFT('Anterior-TXT'!A4135,75),23)),"")</f>
        <v/>
      </c>
      <c r="D4114" s="11" t="str">
        <f>IF('Anterior-TXT'!A4135&lt;&gt;"",RIGHT(LEFT('Anterior-TXT'!A4135,77),1),"")</f>
        <v/>
      </c>
      <c r="E4114" s="13" t="str">
        <f>IF('Anterior-TXT'!A4135&lt;&gt;"",IF(MOD(VALUE(LEFT(A4114,1)),2)=1,IF(D4114="D",C4114,-C4114),IF(D4114="C",C4114,-C4114)),"")</f>
        <v/>
      </c>
    </row>
    <row r="4115" spans="1:5" x14ac:dyDescent="0.2">
      <c r="A4115" s="11" t="str">
        <f>IF('Anterior-TXT'!A4136&lt;&gt;"",LEFT('Anterior-TXT'!A4136,15),"")</f>
        <v/>
      </c>
      <c r="B4115" s="11" t="str">
        <f>IF('Anterior-TXT'!A4136&lt;&gt;"",RIGHT(LEFT('Anterior-TXT'!A4136,51),34),"")</f>
        <v/>
      </c>
      <c r="C4115" s="12" t="str">
        <f>IF('Anterior-TXT'!A4136&lt;&gt;"",VALUE(RIGHT(LEFT('Anterior-TXT'!A4136,75),23)),"")</f>
        <v/>
      </c>
      <c r="D4115" s="11" t="str">
        <f>IF('Anterior-TXT'!A4136&lt;&gt;"",RIGHT(LEFT('Anterior-TXT'!A4136,77),1),"")</f>
        <v/>
      </c>
      <c r="E4115" s="13" t="str">
        <f>IF('Anterior-TXT'!A4136&lt;&gt;"",IF(MOD(VALUE(LEFT(A4115,1)),2)=1,IF(D4115="D",C4115,-C4115),IF(D4115="C",C4115,-C4115)),"")</f>
        <v/>
      </c>
    </row>
    <row r="4116" spans="1:5" x14ac:dyDescent="0.2">
      <c r="A4116" s="11" t="str">
        <f>IF('Anterior-TXT'!A4137&lt;&gt;"",LEFT('Anterior-TXT'!A4137,15),"")</f>
        <v/>
      </c>
      <c r="B4116" s="11" t="str">
        <f>IF('Anterior-TXT'!A4137&lt;&gt;"",RIGHT(LEFT('Anterior-TXT'!A4137,51),34),"")</f>
        <v/>
      </c>
      <c r="C4116" s="12" t="str">
        <f>IF('Anterior-TXT'!A4137&lt;&gt;"",VALUE(RIGHT(LEFT('Anterior-TXT'!A4137,75),23)),"")</f>
        <v/>
      </c>
      <c r="D4116" s="11" t="str">
        <f>IF('Anterior-TXT'!A4137&lt;&gt;"",RIGHT(LEFT('Anterior-TXT'!A4137,77),1),"")</f>
        <v/>
      </c>
      <c r="E4116" s="13" t="str">
        <f>IF('Anterior-TXT'!A4137&lt;&gt;"",IF(MOD(VALUE(LEFT(A4116,1)),2)=1,IF(D4116="D",C4116,-C4116),IF(D4116="C",C4116,-C4116)),"")</f>
        <v/>
      </c>
    </row>
    <row r="4117" spans="1:5" x14ac:dyDescent="0.2">
      <c r="A4117" s="11" t="str">
        <f>IF('Anterior-TXT'!A4138&lt;&gt;"",LEFT('Anterior-TXT'!A4138,15),"")</f>
        <v/>
      </c>
      <c r="B4117" s="11" t="str">
        <f>IF('Anterior-TXT'!A4138&lt;&gt;"",RIGHT(LEFT('Anterior-TXT'!A4138,51),34),"")</f>
        <v/>
      </c>
      <c r="C4117" s="12" t="str">
        <f>IF('Anterior-TXT'!A4138&lt;&gt;"",VALUE(RIGHT(LEFT('Anterior-TXT'!A4138,75),23)),"")</f>
        <v/>
      </c>
      <c r="D4117" s="11" t="str">
        <f>IF('Anterior-TXT'!A4138&lt;&gt;"",RIGHT(LEFT('Anterior-TXT'!A4138,77),1),"")</f>
        <v/>
      </c>
      <c r="E4117" s="13" t="str">
        <f>IF('Anterior-TXT'!A4138&lt;&gt;"",IF(MOD(VALUE(LEFT(A4117,1)),2)=1,IF(D4117="D",C4117,-C4117),IF(D4117="C",C4117,-C4117)),"")</f>
        <v/>
      </c>
    </row>
    <row r="4118" spans="1:5" x14ac:dyDescent="0.2">
      <c r="A4118" s="11" t="str">
        <f>IF('Anterior-TXT'!A4139&lt;&gt;"",LEFT('Anterior-TXT'!A4139,15),"")</f>
        <v/>
      </c>
      <c r="B4118" s="11" t="str">
        <f>IF('Anterior-TXT'!A4139&lt;&gt;"",RIGHT(LEFT('Anterior-TXT'!A4139,51),34),"")</f>
        <v/>
      </c>
      <c r="C4118" s="12" t="str">
        <f>IF('Anterior-TXT'!A4139&lt;&gt;"",VALUE(RIGHT(LEFT('Anterior-TXT'!A4139,75),23)),"")</f>
        <v/>
      </c>
      <c r="D4118" s="11" t="str">
        <f>IF('Anterior-TXT'!A4139&lt;&gt;"",RIGHT(LEFT('Anterior-TXT'!A4139,77),1),"")</f>
        <v/>
      </c>
      <c r="E4118" s="13" t="str">
        <f>IF('Anterior-TXT'!A4139&lt;&gt;"",IF(MOD(VALUE(LEFT(A4118,1)),2)=1,IF(D4118="D",C4118,-C4118),IF(D4118="C",C4118,-C4118)),"")</f>
        <v/>
      </c>
    </row>
    <row r="4119" spans="1:5" x14ac:dyDescent="0.2">
      <c r="A4119" s="11" t="str">
        <f>IF('Anterior-TXT'!A4140&lt;&gt;"",LEFT('Anterior-TXT'!A4140,15),"")</f>
        <v/>
      </c>
      <c r="B4119" s="11" t="str">
        <f>IF('Anterior-TXT'!A4140&lt;&gt;"",RIGHT(LEFT('Anterior-TXT'!A4140,51),34),"")</f>
        <v/>
      </c>
      <c r="C4119" s="12" t="str">
        <f>IF('Anterior-TXT'!A4140&lt;&gt;"",VALUE(RIGHT(LEFT('Anterior-TXT'!A4140,75),23)),"")</f>
        <v/>
      </c>
      <c r="D4119" s="11" t="str">
        <f>IF('Anterior-TXT'!A4140&lt;&gt;"",RIGHT(LEFT('Anterior-TXT'!A4140,77),1),"")</f>
        <v/>
      </c>
      <c r="E4119" s="13" t="str">
        <f>IF('Anterior-TXT'!A4140&lt;&gt;"",IF(MOD(VALUE(LEFT(A4119,1)),2)=1,IF(D4119="D",C4119,-C4119),IF(D4119="C",C4119,-C4119)),"")</f>
        <v/>
      </c>
    </row>
    <row r="4120" spans="1:5" x14ac:dyDescent="0.2">
      <c r="A4120" s="11" t="str">
        <f>IF('Anterior-TXT'!A4141&lt;&gt;"",LEFT('Anterior-TXT'!A4141,15),"")</f>
        <v/>
      </c>
      <c r="B4120" s="11" t="str">
        <f>IF('Anterior-TXT'!A4141&lt;&gt;"",RIGHT(LEFT('Anterior-TXT'!A4141,51),34),"")</f>
        <v/>
      </c>
      <c r="C4120" s="12" t="str">
        <f>IF('Anterior-TXT'!A4141&lt;&gt;"",VALUE(RIGHT(LEFT('Anterior-TXT'!A4141,75),23)),"")</f>
        <v/>
      </c>
      <c r="D4120" s="11" t="str">
        <f>IF('Anterior-TXT'!A4141&lt;&gt;"",RIGHT(LEFT('Anterior-TXT'!A4141,77),1),"")</f>
        <v/>
      </c>
      <c r="E4120" s="13" t="str">
        <f>IF('Anterior-TXT'!A4141&lt;&gt;"",IF(MOD(VALUE(LEFT(A4120,1)),2)=1,IF(D4120="D",C4120,-C4120),IF(D4120="C",C4120,-C4120)),"")</f>
        <v/>
      </c>
    </row>
    <row r="4121" spans="1:5" x14ac:dyDescent="0.2">
      <c r="A4121" s="11" t="str">
        <f>IF('Anterior-TXT'!A4142&lt;&gt;"",LEFT('Anterior-TXT'!A4142,15),"")</f>
        <v/>
      </c>
      <c r="B4121" s="11" t="str">
        <f>IF('Anterior-TXT'!A4142&lt;&gt;"",RIGHT(LEFT('Anterior-TXT'!A4142,51),34),"")</f>
        <v/>
      </c>
      <c r="C4121" s="12" t="str">
        <f>IF('Anterior-TXT'!A4142&lt;&gt;"",VALUE(RIGHT(LEFT('Anterior-TXT'!A4142,75),23)),"")</f>
        <v/>
      </c>
      <c r="D4121" s="11" t="str">
        <f>IF('Anterior-TXT'!A4142&lt;&gt;"",RIGHT(LEFT('Anterior-TXT'!A4142,77),1),"")</f>
        <v/>
      </c>
      <c r="E4121" s="13" t="str">
        <f>IF('Anterior-TXT'!A4142&lt;&gt;"",IF(MOD(VALUE(LEFT(A4121,1)),2)=1,IF(D4121="D",C4121,-C4121),IF(D4121="C",C4121,-C4121)),"")</f>
        <v/>
      </c>
    </row>
    <row r="4122" spans="1:5" x14ac:dyDescent="0.2">
      <c r="A4122" s="11" t="str">
        <f>IF('Anterior-TXT'!A4143&lt;&gt;"",LEFT('Anterior-TXT'!A4143,15),"")</f>
        <v/>
      </c>
      <c r="B4122" s="11" t="str">
        <f>IF('Anterior-TXT'!A4143&lt;&gt;"",RIGHT(LEFT('Anterior-TXT'!A4143,51),34),"")</f>
        <v/>
      </c>
      <c r="C4122" s="12" t="str">
        <f>IF('Anterior-TXT'!A4143&lt;&gt;"",VALUE(RIGHT(LEFT('Anterior-TXT'!A4143,75),23)),"")</f>
        <v/>
      </c>
      <c r="D4122" s="11" t="str">
        <f>IF('Anterior-TXT'!A4143&lt;&gt;"",RIGHT(LEFT('Anterior-TXT'!A4143,77),1),"")</f>
        <v/>
      </c>
      <c r="E4122" s="13" t="str">
        <f>IF('Anterior-TXT'!A4143&lt;&gt;"",IF(MOD(VALUE(LEFT(A4122,1)),2)=1,IF(D4122="D",C4122,-C4122),IF(D4122="C",C4122,-C4122)),"")</f>
        <v/>
      </c>
    </row>
    <row r="4123" spans="1:5" x14ac:dyDescent="0.2">
      <c r="A4123" s="11" t="str">
        <f>IF('Anterior-TXT'!A4144&lt;&gt;"",LEFT('Anterior-TXT'!A4144,15),"")</f>
        <v/>
      </c>
      <c r="B4123" s="11" t="str">
        <f>IF('Anterior-TXT'!A4144&lt;&gt;"",RIGHT(LEFT('Anterior-TXT'!A4144,51),34),"")</f>
        <v/>
      </c>
      <c r="C4123" s="12" t="str">
        <f>IF('Anterior-TXT'!A4144&lt;&gt;"",VALUE(RIGHT(LEFT('Anterior-TXT'!A4144,75),23)),"")</f>
        <v/>
      </c>
      <c r="D4123" s="11" t="str">
        <f>IF('Anterior-TXT'!A4144&lt;&gt;"",RIGHT(LEFT('Anterior-TXT'!A4144,77),1),"")</f>
        <v/>
      </c>
      <c r="E4123" s="13" t="str">
        <f>IF('Anterior-TXT'!A4144&lt;&gt;"",IF(MOD(VALUE(LEFT(A4123,1)),2)=1,IF(D4123="D",C4123,-C4123),IF(D4123="C",C4123,-C4123)),"")</f>
        <v/>
      </c>
    </row>
    <row r="4124" spans="1:5" x14ac:dyDescent="0.2">
      <c r="A4124" s="11" t="str">
        <f>IF('Anterior-TXT'!A4145&lt;&gt;"",LEFT('Anterior-TXT'!A4145,15),"")</f>
        <v/>
      </c>
      <c r="B4124" s="11" t="str">
        <f>IF('Anterior-TXT'!A4145&lt;&gt;"",RIGHT(LEFT('Anterior-TXT'!A4145,51),34),"")</f>
        <v/>
      </c>
      <c r="C4124" s="12" t="str">
        <f>IF('Anterior-TXT'!A4145&lt;&gt;"",VALUE(RIGHT(LEFT('Anterior-TXT'!A4145,75),23)),"")</f>
        <v/>
      </c>
      <c r="D4124" s="11" t="str">
        <f>IF('Anterior-TXT'!A4145&lt;&gt;"",RIGHT(LEFT('Anterior-TXT'!A4145,77),1),"")</f>
        <v/>
      </c>
      <c r="E4124" s="13" t="str">
        <f>IF('Anterior-TXT'!A4145&lt;&gt;"",IF(MOD(VALUE(LEFT(A4124,1)),2)=1,IF(D4124="D",C4124,-C4124),IF(D4124="C",C4124,-C4124)),"")</f>
        <v/>
      </c>
    </row>
    <row r="4125" spans="1:5" x14ac:dyDescent="0.2">
      <c r="A4125" s="11" t="str">
        <f>IF('Anterior-TXT'!A4146&lt;&gt;"",LEFT('Anterior-TXT'!A4146,15),"")</f>
        <v/>
      </c>
      <c r="B4125" s="11" t="str">
        <f>IF('Anterior-TXT'!A4146&lt;&gt;"",RIGHT(LEFT('Anterior-TXT'!A4146,51),34),"")</f>
        <v/>
      </c>
      <c r="C4125" s="12" t="str">
        <f>IF('Anterior-TXT'!A4146&lt;&gt;"",VALUE(RIGHT(LEFT('Anterior-TXT'!A4146,75),23)),"")</f>
        <v/>
      </c>
      <c r="D4125" s="11" t="str">
        <f>IF('Anterior-TXT'!A4146&lt;&gt;"",RIGHT(LEFT('Anterior-TXT'!A4146,77),1),"")</f>
        <v/>
      </c>
      <c r="E4125" s="13" t="str">
        <f>IF('Anterior-TXT'!A4146&lt;&gt;"",IF(MOD(VALUE(LEFT(A4125,1)),2)=1,IF(D4125="D",C4125,-C4125),IF(D4125="C",C4125,-C4125)),"")</f>
        <v/>
      </c>
    </row>
    <row r="4126" spans="1:5" x14ac:dyDescent="0.2">
      <c r="A4126" s="11" t="str">
        <f>IF('Anterior-TXT'!A4147&lt;&gt;"",LEFT('Anterior-TXT'!A4147,15),"")</f>
        <v/>
      </c>
      <c r="B4126" s="11" t="str">
        <f>IF('Anterior-TXT'!A4147&lt;&gt;"",RIGHT(LEFT('Anterior-TXT'!A4147,51),34),"")</f>
        <v/>
      </c>
      <c r="C4126" s="12" t="str">
        <f>IF('Anterior-TXT'!A4147&lt;&gt;"",VALUE(RIGHT(LEFT('Anterior-TXT'!A4147,75),23)),"")</f>
        <v/>
      </c>
      <c r="D4126" s="11" t="str">
        <f>IF('Anterior-TXT'!A4147&lt;&gt;"",RIGHT(LEFT('Anterior-TXT'!A4147,77),1),"")</f>
        <v/>
      </c>
      <c r="E4126" s="13" t="str">
        <f>IF('Anterior-TXT'!A4147&lt;&gt;"",IF(MOD(VALUE(LEFT(A4126,1)),2)=1,IF(D4126="D",C4126,-C4126),IF(D4126="C",C4126,-C4126)),"")</f>
        <v/>
      </c>
    </row>
    <row r="4127" spans="1:5" x14ac:dyDescent="0.2">
      <c r="A4127" s="11" t="str">
        <f>IF('Anterior-TXT'!A4148&lt;&gt;"",LEFT('Anterior-TXT'!A4148,15),"")</f>
        <v/>
      </c>
      <c r="B4127" s="11" t="str">
        <f>IF('Anterior-TXT'!A4148&lt;&gt;"",RIGHT(LEFT('Anterior-TXT'!A4148,51),34),"")</f>
        <v/>
      </c>
      <c r="C4127" s="12" t="str">
        <f>IF('Anterior-TXT'!A4148&lt;&gt;"",VALUE(RIGHT(LEFT('Anterior-TXT'!A4148,75),23)),"")</f>
        <v/>
      </c>
      <c r="D4127" s="11" t="str">
        <f>IF('Anterior-TXT'!A4148&lt;&gt;"",RIGHT(LEFT('Anterior-TXT'!A4148,77),1),"")</f>
        <v/>
      </c>
      <c r="E4127" s="13" t="str">
        <f>IF('Anterior-TXT'!A4148&lt;&gt;"",IF(MOD(VALUE(LEFT(A4127,1)),2)=1,IF(D4127="D",C4127,-C4127),IF(D4127="C",C4127,-C4127)),"")</f>
        <v/>
      </c>
    </row>
    <row r="4128" spans="1:5" x14ac:dyDescent="0.2">
      <c r="A4128" s="11" t="str">
        <f>IF('Anterior-TXT'!A4149&lt;&gt;"",LEFT('Anterior-TXT'!A4149,15),"")</f>
        <v/>
      </c>
      <c r="B4128" s="11" t="str">
        <f>IF('Anterior-TXT'!A4149&lt;&gt;"",RIGHT(LEFT('Anterior-TXT'!A4149,51),34),"")</f>
        <v/>
      </c>
      <c r="C4128" s="12" t="str">
        <f>IF('Anterior-TXT'!A4149&lt;&gt;"",VALUE(RIGHT(LEFT('Anterior-TXT'!A4149,75),23)),"")</f>
        <v/>
      </c>
      <c r="D4128" s="11" t="str">
        <f>IF('Anterior-TXT'!A4149&lt;&gt;"",RIGHT(LEFT('Anterior-TXT'!A4149,77),1),"")</f>
        <v/>
      </c>
      <c r="E4128" s="13" t="str">
        <f>IF('Anterior-TXT'!A4149&lt;&gt;"",IF(MOD(VALUE(LEFT(A4128,1)),2)=1,IF(D4128="D",C4128,-C4128),IF(D4128="C",C4128,-C4128)),"")</f>
        <v/>
      </c>
    </row>
    <row r="4129" spans="1:5" x14ac:dyDescent="0.2">
      <c r="A4129" s="11" t="str">
        <f>IF('Anterior-TXT'!A4150&lt;&gt;"",LEFT('Anterior-TXT'!A4150,15),"")</f>
        <v/>
      </c>
      <c r="B4129" s="11" t="str">
        <f>IF('Anterior-TXT'!A4150&lt;&gt;"",RIGHT(LEFT('Anterior-TXT'!A4150,51),34),"")</f>
        <v/>
      </c>
      <c r="C4129" s="12" t="str">
        <f>IF('Anterior-TXT'!A4150&lt;&gt;"",VALUE(RIGHT(LEFT('Anterior-TXT'!A4150,75),23)),"")</f>
        <v/>
      </c>
      <c r="D4129" s="11" t="str">
        <f>IF('Anterior-TXT'!A4150&lt;&gt;"",RIGHT(LEFT('Anterior-TXT'!A4150,77),1),"")</f>
        <v/>
      </c>
      <c r="E4129" s="13" t="str">
        <f>IF('Anterior-TXT'!A4150&lt;&gt;"",IF(MOD(VALUE(LEFT(A4129,1)),2)=1,IF(D4129="D",C4129,-C4129),IF(D4129="C",C4129,-C4129)),"")</f>
        <v/>
      </c>
    </row>
    <row r="4130" spans="1:5" x14ac:dyDescent="0.2">
      <c r="A4130" s="11" t="str">
        <f>IF('Anterior-TXT'!A4151&lt;&gt;"",LEFT('Anterior-TXT'!A4151,15),"")</f>
        <v/>
      </c>
      <c r="B4130" s="11" t="str">
        <f>IF('Anterior-TXT'!A4151&lt;&gt;"",RIGHT(LEFT('Anterior-TXT'!A4151,51),34),"")</f>
        <v/>
      </c>
      <c r="C4130" s="12" t="str">
        <f>IF('Anterior-TXT'!A4151&lt;&gt;"",VALUE(RIGHT(LEFT('Anterior-TXT'!A4151,75),23)),"")</f>
        <v/>
      </c>
      <c r="D4130" s="11" t="str">
        <f>IF('Anterior-TXT'!A4151&lt;&gt;"",RIGHT(LEFT('Anterior-TXT'!A4151,77),1),"")</f>
        <v/>
      </c>
      <c r="E4130" s="13" t="str">
        <f>IF('Anterior-TXT'!A4151&lt;&gt;"",IF(MOD(VALUE(LEFT(A4130,1)),2)=1,IF(D4130="D",C4130,-C4130),IF(D4130="C",C4130,-C4130)),"")</f>
        <v/>
      </c>
    </row>
    <row r="4131" spans="1:5" x14ac:dyDescent="0.2">
      <c r="A4131" s="11" t="str">
        <f>IF('Anterior-TXT'!A4152&lt;&gt;"",LEFT('Anterior-TXT'!A4152,15),"")</f>
        <v/>
      </c>
      <c r="B4131" s="11" t="str">
        <f>IF('Anterior-TXT'!A4152&lt;&gt;"",RIGHT(LEFT('Anterior-TXT'!A4152,51),34),"")</f>
        <v/>
      </c>
      <c r="C4131" s="12" t="str">
        <f>IF('Anterior-TXT'!A4152&lt;&gt;"",VALUE(RIGHT(LEFT('Anterior-TXT'!A4152,75),23)),"")</f>
        <v/>
      </c>
      <c r="D4131" s="11" t="str">
        <f>IF('Anterior-TXT'!A4152&lt;&gt;"",RIGHT(LEFT('Anterior-TXT'!A4152,77),1),"")</f>
        <v/>
      </c>
      <c r="E4131" s="13" t="str">
        <f>IF('Anterior-TXT'!A4152&lt;&gt;"",IF(MOD(VALUE(LEFT(A4131,1)),2)=1,IF(D4131="D",C4131,-C4131),IF(D4131="C",C4131,-C4131)),"")</f>
        <v/>
      </c>
    </row>
    <row r="4132" spans="1:5" x14ac:dyDescent="0.2">
      <c r="A4132" s="11" t="str">
        <f>IF('Anterior-TXT'!A4153&lt;&gt;"",LEFT('Anterior-TXT'!A4153,15),"")</f>
        <v/>
      </c>
      <c r="B4132" s="11" t="str">
        <f>IF('Anterior-TXT'!A4153&lt;&gt;"",RIGHT(LEFT('Anterior-TXT'!A4153,51),34),"")</f>
        <v/>
      </c>
      <c r="C4132" s="12" t="str">
        <f>IF('Anterior-TXT'!A4153&lt;&gt;"",VALUE(RIGHT(LEFT('Anterior-TXT'!A4153,75),23)),"")</f>
        <v/>
      </c>
      <c r="D4132" s="11" t="str">
        <f>IF('Anterior-TXT'!A4153&lt;&gt;"",RIGHT(LEFT('Anterior-TXT'!A4153,77),1),"")</f>
        <v/>
      </c>
      <c r="E4132" s="13" t="str">
        <f>IF('Anterior-TXT'!A4153&lt;&gt;"",IF(MOD(VALUE(LEFT(A4132,1)),2)=1,IF(D4132="D",C4132,-C4132),IF(D4132="C",C4132,-C4132)),"")</f>
        <v/>
      </c>
    </row>
    <row r="4133" spans="1:5" x14ac:dyDescent="0.2">
      <c r="A4133" s="11" t="str">
        <f>IF('Anterior-TXT'!A4154&lt;&gt;"",LEFT('Anterior-TXT'!A4154,15),"")</f>
        <v/>
      </c>
      <c r="B4133" s="11" t="str">
        <f>IF('Anterior-TXT'!A4154&lt;&gt;"",RIGHT(LEFT('Anterior-TXT'!A4154,51),34),"")</f>
        <v/>
      </c>
      <c r="C4133" s="12" t="str">
        <f>IF('Anterior-TXT'!A4154&lt;&gt;"",VALUE(RIGHT(LEFT('Anterior-TXT'!A4154,75),23)),"")</f>
        <v/>
      </c>
      <c r="D4133" s="11" t="str">
        <f>IF('Anterior-TXT'!A4154&lt;&gt;"",RIGHT(LEFT('Anterior-TXT'!A4154,77),1),"")</f>
        <v/>
      </c>
      <c r="E4133" s="13" t="str">
        <f>IF('Anterior-TXT'!A4154&lt;&gt;"",IF(MOD(VALUE(LEFT(A4133,1)),2)=1,IF(D4133="D",C4133,-C4133),IF(D4133="C",C4133,-C4133)),"")</f>
        <v/>
      </c>
    </row>
    <row r="4134" spans="1:5" x14ac:dyDescent="0.2">
      <c r="A4134" s="11" t="str">
        <f>IF('Anterior-TXT'!A4155&lt;&gt;"",LEFT('Anterior-TXT'!A4155,15),"")</f>
        <v/>
      </c>
      <c r="B4134" s="11" t="str">
        <f>IF('Anterior-TXT'!A4155&lt;&gt;"",RIGHT(LEFT('Anterior-TXT'!A4155,51),34),"")</f>
        <v/>
      </c>
      <c r="C4134" s="12" t="str">
        <f>IF('Anterior-TXT'!A4155&lt;&gt;"",VALUE(RIGHT(LEFT('Anterior-TXT'!A4155,75),23)),"")</f>
        <v/>
      </c>
      <c r="D4134" s="11" t="str">
        <f>IF('Anterior-TXT'!A4155&lt;&gt;"",RIGHT(LEFT('Anterior-TXT'!A4155,77),1),"")</f>
        <v/>
      </c>
      <c r="E4134" s="13" t="str">
        <f>IF('Anterior-TXT'!A4155&lt;&gt;"",IF(MOD(VALUE(LEFT(A4134,1)),2)=1,IF(D4134="D",C4134,-C4134),IF(D4134="C",C4134,-C4134)),"")</f>
        <v/>
      </c>
    </row>
    <row r="4135" spans="1:5" x14ac:dyDescent="0.2">
      <c r="A4135" s="11" t="str">
        <f>IF('Anterior-TXT'!A4156&lt;&gt;"",LEFT('Anterior-TXT'!A4156,15),"")</f>
        <v/>
      </c>
      <c r="B4135" s="11" t="str">
        <f>IF('Anterior-TXT'!A4156&lt;&gt;"",RIGHT(LEFT('Anterior-TXT'!A4156,51),34),"")</f>
        <v/>
      </c>
      <c r="C4135" s="12" t="str">
        <f>IF('Anterior-TXT'!A4156&lt;&gt;"",VALUE(RIGHT(LEFT('Anterior-TXT'!A4156,75),23)),"")</f>
        <v/>
      </c>
      <c r="D4135" s="11" t="str">
        <f>IF('Anterior-TXT'!A4156&lt;&gt;"",RIGHT(LEFT('Anterior-TXT'!A4156,77),1),"")</f>
        <v/>
      </c>
      <c r="E4135" s="13" t="str">
        <f>IF('Anterior-TXT'!A4156&lt;&gt;"",IF(MOD(VALUE(LEFT(A4135,1)),2)=1,IF(D4135="D",C4135,-C4135),IF(D4135="C",C4135,-C4135)),"")</f>
        <v/>
      </c>
    </row>
    <row r="4136" spans="1:5" x14ac:dyDescent="0.2">
      <c r="A4136" s="11" t="str">
        <f>IF('Anterior-TXT'!A4157&lt;&gt;"",LEFT('Anterior-TXT'!A4157,15),"")</f>
        <v/>
      </c>
      <c r="B4136" s="11" t="str">
        <f>IF('Anterior-TXT'!A4157&lt;&gt;"",RIGHT(LEFT('Anterior-TXT'!A4157,51),34),"")</f>
        <v/>
      </c>
      <c r="C4136" s="12" t="str">
        <f>IF('Anterior-TXT'!A4157&lt;&gt;"",VALUE(RIGHT(LEFT('Anterior-TXT'!A4157,75),23)),"")</f>
        <v/>
      </c>
      <c r="D4136" s="11" t="str">
        <f>IF('Anterior-TXT'!A4157&lt;&gt;"",RIGHT(LEFT('Anterior-TXT'!A4157,77),1),"")</f>
        <v/>
      </c>
      <c r="E4136" s="13" t="str">
        <f>IF('Anterior-TXT'!A4157&lt;&gt;"",IF(MOD(VALUE(LEFT(A4136,1)),2)=1,IF(D4136="D",C4136,-C4136),IF(D4136="C",C4136,-C4136)),"")</f>
        <v/>
      </c>
    </row>
    <row r="4137" spans="1:5" x14ac:dyDescent="0.2">
      <c r="A4137" s="11" t="str">
        <f>IF('Anterior-TXT'!A4158&lt;&gt;"",LEFT('Anterior-TXT'!A4158,15),"")</f>
        <v/>
      </c>
      <c r="B4137" s="11" t="str">
        <f>IF('Anterior-TXT'!A4158&lt;&gt;"",RIGHT(LEFT('Anterior-TXT'!A4158,51),34),"")</f>
        <v/>
      </c>
      <c r="C4137" s="12" t="str">
        <f>IF('Anterior-TXT'!A4158&lt;&gt;"",VALUE(RIGHT(LEFT('Anterior-TXT'!A4158,75),23)),"")</f>
        <v/>
      </c>
      <c r="D4137" s="11" t="str">
        <f>IF('Anterior-TXT'!A4158&lt;&gt;"",RIGHT(LEFT('Anterior-TXT'!A4158,77),1),"")</f>
        <v/>
      </c>
      <c r="E4137" s="13" t="str">
        <f>IF('Anterior-TXT'!A4158&lt;&gt;"",IF(MOD(VALUE(LEFT(A4137,1)),2)=1,IF(D4137="D",C4137,-C4137),IF(D4137="C",C4137,-C4137)),"")</f>
        <v/>
      </c>
    </row>
    <row r="4138" spans="1:5" x14ac:dyDescent="0.2">
      <c r="A4138" s="11" t="str">
        <f>IF('Anterior-TXT'!A4159&lt;&gt;"",LEFT('Anterior-TXT'!A4159,15),"")</f>
        <v/>
      </c>
      <c r="B4138" s="11" t="str">
        <f>IF('Anterior-TXT'!A4159&lt;&gt;"",RIGHT(LEFT('Anterior-TXT'!A4159,51),34),"")</f>
        <v/>
      </c>
      <c r="C4138" s="12" t="str">
        <f>IF('Anterior-TXT'!A4159&lt;&gt;"",VALUE(RIGHT(LEFT('Anterior-TXT'!A4159,75),23)),"")</f>
        <v/>
      </c>
      <c r="D4138" s="11" t="str">
        <f>IF('Anterior-TXT'!A4159&lt;&gt;"",RIGHT(LEFT('Anterior-TXT'!A4159,77),1),"")</f>
        <v/>
      </c>
      <c r="E4138" s="13" t="str">
        <f>IF('Anterior-TXT'!A4159&lt;&gt;"",IF(MOD(VALUE(LEFT(A4138,1)),2)=1,IF(D4138="D",C4138,-C4138),IF(D4138="C",C4138,-C4138)),"")</f>
        <v/>
      </c>
    </row>
    <row r="4139" spans="1:5" x14ac:dyDescent="0.2">
      <c r="A4139" s="11" t="str">
        <f>IF('Anterior-TXT'!A4160&lt;&gt;"",LEFT('Anterior-TXT'!A4160,15),"")</f>
        <v/>
      </c>
      <c r="B4139" s="11" t="str">
        <f>IF('Anterior-TXT'!A4160&lt;&gt;"",RIGHT(LEFT('Anterior-TXT'!A4160,51),34),"")</f>
        <v/>
      </c>
      <c r="C4139" s="12" t="str">
        <f>IF('Anterior-TXT'!A4160&lt;&gt;"",VALUE(RIGHT(LEFT('Anterior-TXT'!A4160,75),23)),"")</f>
        <v/>
      </c>
      <c r="D4139" s="11" t="str">
        <f>IF('Anterior-TXT'!A4160&lt;&gt;"",RIGHT(LEFT('Anterior-TXT'!A4160,77),1),"")</f>
        <v/>
      </c>
      <c r="E4139" s="13" t="str">
        <f>IF('Anterior-TXT'!A4160&lt;&gt;"",IF(MOD(VALUE(LEFT(A4139,1)),2)=1,IF(D4139="D",C4139,-C4139),IF(D4139="C",C4139,-C4139)),"")</f>
        <v/>
      </c>
    </row>
    <row r="4140" spans="1:5" x14ac:dyDescent="0.2">
      <c r="A4140" s="11" t="str">
        <f>IF('Anterior-TXT'!A4161&lt;&gt;"",LEFT('Anterior-TXT'!A4161,15),"")</f>
        <v/>
      </c>
      <c r="B4140" s="11" t="str">
        <f>IF('Anterior-TXT'!A4161&lt;&gt;"",RIGHT(LEFT('Anterior-TXT'!A4161,51),34),"")</f>
        <v/>
      </c>
      <c r="C4140" s="12" t="str">
        <f>IF('Anterior-TXT'!A4161&lt;&gt;"",VALUE(RIGHT(LEFT('Anterior-TXT'!A4161,75),23)),"")</f>
        <v/>
      </c>
      <c r="D4140" s="11" t="str">
        <f>IF('Anterior-TXT'!A4161&lt;&gt;"",RIGHT(LEFT('Anterior-TXT'!A4161,77),1),"")</f>
        <v/>
      </c>
      <c r="E4140" s="13" t="str">
        <f>IF('Anterior-TXT'!A4161&lt;&gt;"",IF(MOD(VALUE(LEFT(A4140,1)),2)=1,IF(D4140="D",C4140,-C4140),IF(D4140="C",C4140,-C4140)),"")</f>
        <v/>
      </c>
    </row>
    <row r="4141" spans="1:5" x14ac:dyDescent="0.2">
      <c r="A4141" s="11" t="str">
        <f>IF('Anterior-TXT'!A4162&lt;&gt;"",LEFT('Anterior-TXT'!A4162,15),"")</f>
        <v/>
      </c>
      <c r="B4141" s="11" t="str">
        <f>IF('Anterior-TXT'!A4162&lt;&gt;"",RIGHT(LEFT('Anterior-TXT'!A4162,51),34),"")</f>
        <v/>
      </c>
      <c r="C4141" s="12" t="str">
        <f>IF('Anterior-TXT'!A4162&lt;&gt;"",VALUE(RIGHT(LEFT('Anterior-TXT'!A4162,75),23)),"")</f>
        <v/>
      </c>
      <c r="D4141" s="11" t="str">
        <f>IF('Anterior-TXT'!A4162&lt;&gt;"",RIGHT(LEFT('Anterior-TXT'!A4162,77),1),"")</f>
        <v/>
      </c>
      <c r="E4141" s="13" t="str">
        <f>IF('Anterior-TXT'!A4162&lt;&gt;"",IF(MOD(VALUE(LEFT(A4141,1)),2)=1,IF(D4141="D",C4141,-C4141),IF(D4141="C",C4141,-C4141)),"")</f>
        <v/>
      </c>
    </row>
    <row r="4142" spans="1:5" x14ac:dyDescent="0.2">
      <c r="A4142" s="11" t="str">
        <f>IF('Anterior-TXT'!A4163&lt;&gt;"",LEFT('Anterior-TXT'!A4163,15),"")</f>
        <v/>
      </c>
      <c r="B4142" s="11" t="str">
        <f>IF('Anterior-TXT'!A4163&lt;&gt;"",RIGHT(LEFT('Anterior-TXT'!A4163,51),34),"")</f>
        <v/>
      </c>
      <c r="C4142" s="12" t="str">
        <f>IF('Anterior-TXT'!A4163&lt;&gt;"",VALUE(RIGHT(LEFT('Anterior-TXT'!A4163,75),23)),"")</f>
        <v/>
      </c>
      <c r="D4142" s="11" t="str">
        <f>IF('Anterior-TXT'!A4163&lt;&gt;"",RIGHT(LEFT('Anterior-TXT'!A4163,77),1),"")</f>
        <v/>
      </c>
      <c r="E4142" s="13" t="str">
        <f>IF('Anterior-TXT'!A4163&lt;&gt;"",IF(MOD(VALUE(LEFT(A4142,1)),2)=1,IF(D4142="D",C4142,-C4142),IF(D4142="C",C4142,-C4142)),"")</f>
        <v/>
      </c>
    </row>
    <row r="4143" spans="1:5" x14ac:dyDescent="0.2">
      <c r="A4143" s="11" t="str">
        <f>IF('Anterior-TXT'!A4164&lt;&gt;"",LEFT('Anterior-TXT'!A4164,15),"")</f>
        <v/>
      </c>
      <c r="B4143" s="11" t="str">
        <f>IF('Anterior-TXT'!A4164&lt;&gt;"",RIGHT(LEFT('Anterior-TXT'!A4164,51),34),"")</f>
        <v/>
      </c>
      <c r="C4143" s="12" t="str">
        <f>IF('Anterior-TXT'!A4164&lt;&gt;"",VALUE(RIGHT(LEFT('Anterior-TXT'!A4164,75),23)),"")</f>
        <v/>
      </c>
      <c r="D4143" s="11" t="str">
        <f>IF('Anterior-TXT'!A4164&lt;&gt;"",RIGHT(LEFT('Anterior-TXT'!A4164,77),1),"")</f>
        <v/>
      </c>
      <c r="E4143" s="13" t="str">
        <f>IF('Anterior-TXT'!A4164&lt;&gt;"",IF(MOD(VALUE(LEFT(A4143,1)),2)=1,IF(D4143="D",C4143,-C4143),IF(D4143="C",C4143,-C4143)),"")</f>
        <v/>
      </c>
    </row>
    <row r="4144" spans="1:5" x14ac:dyDescent="0.2">
      <c r="A4144" s="11" t="str">
        <f>IF('Anterior-TXT'!A4165&lt;&gt;"",LEFT('Anterior-TXT'!A4165,15),"")</f>
        <v/>
      </c>
      <c r="B4144" s="11" t="str">
        <f>IF('Anterior-TXT'!A4165&lt;&gt;"",RIGHT(LEFT('Anterior-TXT'!A4165,51),34),"")</f>
        <v/>
      </c>
      <c r="C4144" s="12" t="str">
        <f>IF('Anterior-TXT'!A4165&lt;&gt;"",VALUE(RIGHT(LEFT('Anterior-TXT'!A4165,75),23)),"")</f>
        <v/>
      </c>
      <c r="D4144" s="11" t="str">
        <f>IF('Anterior-TXT'!A4165&lt;&gt;"",RIGHT(LEFT('Anterior-TXT'!A4165,77),1),"")</f>
        <v/>
      </c>
      <c r="E4144" s="13" t="str">
        <f>IF('Anterior-TXT'!A4165&lt;&gt;"",IF(MOD(VALUE(LEFT(A4144,1)),2)=1,IF(D4144="D",C4144,-C4144),IF(D4144="C",C4144,-C4144)),"")</f>
        <v/>
      </c>
    </row>
    <row r="4145" spans="1:5" x14ac:dyDescent="0.2">
      <c r="A4145" s="11" t="str">
        <f>IF('Anterior-TXT'!A4166&lt;&gt;"",LEFT('Anterior-TXT'!A4166,15),"")</f>
        <v/>
      </c>
      <c r="B4145" s="11" t="str">
        <f>IF('Anterior-TXT'!A4166&lt;&gt;"",RIGHT(LEFT('Anterior-TXT'!A4166,51),34),"")</f>
        <v/>
      </c>
      <c r="C4145" s="12" t="str">
        <f>IF('Anterior-TXT'!A4166&lt;&gt;"",VALUE(RIGHT(LEFT('Anterior-TXT'!A4166,75),23)),"")</f>
        <v/>
      </c>
      <c r="D4145" s="11" t="str">
        <f>IF('Anterior-TXT'!A4166&lt;&gt;"",RIGHT(LEFT('Anterior-TXT'!A4166,77),1),"")</f>
        <v/>
      </c>
      <c r="E4145" s="13" t="str">
        <f>IF('Anterior-TXT'!A4166&lt;&gt;"",IF(MOD(VALUE(LEFT(A4145,1)),2)=1,IF(D4145="D",C4145,-C4145),IF(D4145="C",C4145,-C4145)),"")</f>
        <v/>
      </c>
    </row>
    <row r="4146" spans="1:5" x14ac:dyDescent="0.2">
      <c r="A4146" s="11" t="str">
        <f>IF('Anterior-TXT'!A4167&lt;&gt;"",LEFT('Anterior-TXT'!A4167,15),"")</f>
        <v/>
      </c>
      <c r="B4146" s="11" t="str">
        <f>IF('Anterior-TXT'!A4167&lt;&gt;"",RIGHT(LEFT('Anterior-TXT'!A4167,51),34),"")</f>
        <v/>
      </c>
      <c r="C4146" s="12" t="str">
        <f>IF('Anterior-TXT'!A4167&lt;&gt;"",VALUE(RIGHT(LEFT('Anterior-TXT'!A4167,75),23)),"")</f>
        <v/>
      </c>
      <c r="D4146" s="11" t="str">
        <f>IF('Anterior-TXT'!A4167&lt;&gt;"",RIGHT(LEFT('Anterior-TXT'!A4167,77),1),"")</f>
        <v/>
      </c>
      <c r="E4146" s="13" t="str">
        <f>IF('Anterior-TXT'!A4167&lt;&gt;"",IF(MOD(VALUE(LEFT(A4146,1)),2)=1,IF(D4146="D",C4146,-C4146),IF(D4146="C",C4146,-C4146)),"")</f>
        <v/>
      </c>
    </row>
    <row r="4147" spans="1:5" x14ac:dyDescent="0.2">
      <c r="A4147" s="11" t="str">
        <f>IF('Anterior-TXT'!A4168&lt;&gt;"",LEFT('Anterior-TXT'!A4168,15),"")</f>
        <v/>
      </c>
      <c r="B4147" s="11" t="str">
        <f>IF('Anterior-TXT'!A4168&lt;&gt;"",RIGHT(LEFT('Anterior-TXT'!A4168,51),34),"")</f>
        <v/>
      </c>
      <c r="C4147" s="12" t="str">
        <f>IF('Anterior-TXT'!A4168&lt;&gt;"",VALUE(RIGHT(LEFT('Anterior-TXT'!A4168,75),23)),"")</f>
        <v/>
      </c>
      <c r="D4147" s="11" t="str">
        <f>IF('Anterior-TXT'!A4168&lt;&gt;"",RIGHT(LEFT('Anterior-TXT'!A4168,77),1),"")</f>
        <v/>
      </c>
      <c r="E4147" s="13" t="str">
        <f>IF('Anterior-TXT'!A4168&lt;&gt;"",IF(MOD(VALUE(LEFT(A4147,1)),2)=1,IF(D4147="D",C4147,-C4147),IF(D4147="C",C4147,-C4147)),"")</f>
        <v/>
      </c>
    </row>
    <row r="4148" spans="1:5" x14ac:dyDescent="0.2">
      <c r="A4148" s="11" t="str">
        <f>IF('Anterior-TXT'!A4169&lt;&gt;"",LEFT('Anterior-TXT'!A4169,15),"")</f>
        <v/>
      </c>
      <c r="B4148" s="11" t="str">
        <f>IF('Anterior-TXT'!A4169&lt;&gt;"",RIGHT(LEFT('Anterior-TXT'!A4169,51),34),"")</f>
        <v/>
      </c>
      <c r="C4148" s="12" t="str">
        <f>IF('Anterior-TXT'!A4169&lt;&gt;"",VALUE(RIGHT(LEFT('Anterior-TXT'!A4169,75),23)),"")</f>
        <v/>
      </c>
      <c r="D4148" s="11" t="str">
        <f>IF('Anterior-TXT'!A4169&lt;&gt;"",RIGHT(LEFT('Anterior-TXT'!A4169,77),1),"")</f>
        <v/>
      </c>
      <c r="E4148" s="13" t="str">
        <f>IF('Anterior-TXT'!A4169&lt;&gt;"",IF(MOD(VALUE(LEFT(A4148,1)),2)=1,IF(D4148="D",C4148,-C4148),IF(D4148="C",C4148,-C4148)),"")</f>
        <v/>
      </c>
    </row>
    <row r="4149" spans="1:5" x14ac:dyDescent="0.2">
      <c r="A4149" s="11" t="str">
        <f>IF('Anterior-TXT'!A4170&lt;&gt;"",LEFT('Anterior-TXT'!A4170,15),"")</f>
        <v/>
      </c>
      <c r="B4149" s="11" t="str">
        <f>IF('Anterior-TXT'!A4170&lt;&gt;"",RIGHT(LEFT('Anterior-TXT'!A4170,51),34),"")</f>
        <v/>
      </c>
      <c r="C4149" s="12" t="str">
        <f>IF('Anterior-TXT'!A4170&lt;&gt;"",VALUE(RIGHT(LEFT('Anterior-TXT'!A4170,75),23)),"")</f>
        <v/>
      </c>
      <c r="D4149" s="11" t="str">
        <f>IF('Anterior-TXT'!A4170&lt;&gt;"",RIGHT(LEFT('Anterior-TXT'!A4170,77),1),"")</f>
        <v/>
      </c>
      <c r="E4149" s="13" t="str">
        <f>IF('Anterior-TXT'!A4170&lt;&gt;"",IF(MOD(VALUE(LEFT(A4149,1)),2)=1,IF(D4149="D",C4149,-C4149),IF(D4149="C",C4149,-C4149)),"")</f>
        <v/>
      </c>
    </row>
    <row r="4150" spans="1:5" x14ac:dyDescent="0.2">
      <c r="A4150" s="11" t="str">
        <f>IF('Anterior-TXT'!A4171&lt;&gt;"",LEFT('Anterior-TXT'!A4171,15),"")</f>
        <v/>
      </c>
      <c r="B4150" s="11" t="str">
        <f>IF('Anterior-TXT'!A4171&lt;&gt;"",RIGHT(LEFT('Anterior-TXT'!A4171,51),34),"")</f>
        <v/>
      </c>
      <c r="C4150" s="12" t="str">
        <f>IF('Anterior-TXT'!A4171&lt;&gt;"",VALUE(RIGHT(LEFT('Anterior-TXT'!A4171,75),23)),"")</f>
        <v/>
      </c>
      <c r="D4150" s="11" t="str">
        <f>IF('Anterior-TXT'!A4171&lt;&gt;"",RIGHT(LEFT('Anterior-TXT'!A4171,77),1),"")</f>
        <v/>
      </c>
      <c r="E4150" s="13" t="str">
        <f>IF('Anterior-TXT'!A4171&lt;&gt;"",IF(MOD(VALUE(LEFT(A4150,1)),2)=1,IF(D4150="D",C4150,-C4150),IF(D4150="C",C4150,-C4150)),"")</f>
        <v/>
      </c>
    </row>
    <row r="4151" spans="1:5" x14ac:dyDescent="0.2">
      <c r="A4151" s="11" t="str">
        <f>IF('Anterior-TXT'!A4172&lt;&gt;"",LEFT('Anterior-TXT'!A4172,15),"")</f>
        <v/>
      </c>
      <c r="B4151" s="11" t="str">
        <f>IF('Anterior-TXT'!A4172&lt;&gt;"",RIGHT(LEFT('Anterior-TXT'!A4172,51),34),"")</f>
        <v/>
      </c>
      <c r="C4151" s="12" t="str">
        <f>IF('Anterior-TXT'!A4172&lt;&gt;"",VALUE(RIGHT(LEFT('Anterior-TXT'!A4172,75),23)),"")</f>
        <v/>
      </c>
      <c r="D4151" s="11" t="str">
        <f>IF('Anterior-TXT'!A4172&lt;&gt;"",RIGHT(LEFT('Anterior-TXT'!A4172,77),1),"")</f>
        <v/>
      </c>
      <c r="E4151" s="13" t="str">
        <f>IF('Anterior-TXT'!A4172&lt;&gt;"",IF(MOD(VALUE(LEFT(A4151,1)),2)=1,IF(D4151="D",C4151,-C4151),IF(D4151="C",C4151,-C4151)),"")</f>
        <v/>
      </c>
    </row>
    <row r="4152" spans="1:5" x14ac:dyDescent="0.2">
      <c r="A4152" s="11" t="str">
        <f>IF('Anterior-TXT'!A4173&lt;&gt;"",LEFT('Anterior-TXT'!A4173,15),"")</f>
        <v/>
      </c>
      <c r="B4152" s="11" t="str">
        <f>IF('Anterior-TXT'!A4173&lt;&gt;"",RIGHT(LEFT('Anterior-TXT'!A4173,51),34),"")</f>
        <v/>
      </c>
      <c r="C4152" s="12" t="str">
        <f>IF('Anterior-TXT'!A4173&lt;&gt;"",VALUE(RIGHT(LEFT('Anterior-TXT'!A4173,75),23)),"")</f>
        <v/>
      </c>
      <c r="D4152" s="11" t="str">
        <f>IF('Anterior-TXT'!A4173&lt;&gt;"",RIGHT(LEFT('Anterior-TXT'!A4173,77),1),"")</f>
        <v/>
      </c>
      <c r="E4152" s="13" t="str">
        <f>IF('Anterior-TXT'!A4173&lt;&gt;"",IF(MOD(VALUE(LEFT(A4152,1)),2)=1,IF(D4152="D",C4152,-C4152),IF(D4152="C",C4152,-C4152)),"")</f>
        <v/>
      </c>
    </row>
    <row r="4153" spans="1:5" x14ac:dyDescent="0.2">
      <c r="A4153" s="11" t="str">
        <f>IF('Anterior-TXT'!A4174&lt;&gt;"",LEFT('Anterior-TXT'!A4174,15),"")</f>
        <v/>
      </c>
      <c r="B4153" s="11" t="str">
        <f>IF('Anterior-TXT'!A4174&lt;&gt;"",RIGHT(LEFT('Anterior-TXT'!A4174,51),34),"")</f>
        <v/>
      </c>
      <c r="C4153" s="12" t="str">
        <f>IF('Anterior-TXT'!A4174&lt;&gt;"",VALUE(RIGHT(LEFT('Anterior-TXT'!A4174,75),23)),"")</f>
        <v/>
      </c>
      <c r="D4153" s="11" t="str">
        <f>IF('Anterior-TXT'!A4174&lt;&gt;"",RIGHT(LEFT('Anterior-TXT'!A4174,77),1),"")</f>
        <v/>
      </c>
      <c r="E4153" s="13" t="str">
        <f>IF('Anterior-TXT'!A4174&lt;&gt;"",IF(MOD(VALUE(LEFT(A4153,1)),2)=1,IF(D4153="D",C4153,-C4153),IF(D4153="C",C4153,-C4153)),"")</f>
        <v/>
      </c>
    </row>
    <row r="4154" spans="1:5" x14ac:dyDescent="0.2">
      <c r="A4154" s="11" t="str">
        <f>IF('Anterior-TXT'!A4175&lt;&gt;"",LEFT('Anterior-TXT'!A4175,15),"")</f>
        <v/>
      </c>
      <c r="B4154" s="11" t="str">
        <f>IF('Anterior-TXT'!A4175&lt;&gt;"",RIGHT(LEFT('Anterior-TXT'!A4175,51),34),"")</f>
        <v/>
      </c>
      <c r="C4154" s="12" t="str">
        <f>IF('Anterior-TXT'!A4175&lt;&gt;"",VALUE(RIGHT(LEFT('Anterior-TXT'!A4175,75),23)),"")</f>
        <v/>
      </c>
      <c r="D4154" s="11" t="str">
        <f>IF('Anterior-TXT'!A4175&lt;&gt;"",RIGHT(LEFT('Anterior-TXT'!A4175,77),1),"")</f>
        <v/>
      </c>
      <c r="E4154" s="13" t="str">
        <f>IF('Anterior-TXT'!A4175&lt;&gt;"",IF(MOD(VALUE(LEFT(A4154,1)),2)=1,IF(D4154="D",C4154,-C4154),IF(D4154="C",C4154,-C4154)),"")</f>
        <v/>
      </c>
    </row>
    <row r="4155" spans="1:5" x14ac:dyDescent="0.2">
      <c r="A4155" s="11" t="str">
        <f>IF('Anterior-TXT'!A4176&lt;&gt;"",LEFT('Anterior-TXT'!A4176,15),"")</f>
        <v/>
      </c>
      <c r="B4155" s="11" t="str">
        <f>IF('Anterior-TXT'!A4176&lt;&gt;"",RIGHT(LEFT('Anterior-TXT'!A4176,51),34),"")</f>
        <v/>
      </c>
      <c r="C4155" s="12" t="str">
        <f>IF('Anterior-TXT'!A4176&lt;&gt;"",VALUE(RIGHT(LEFT('Anterior-TXT'!A4176,75),23)),"")</f>
        <v/>
      </c>
      <c r="D4155" s="11" t="str">
        <f>IF('Anterior-TXT'!A4176&lt;&gt;"",RIGHT(LEFT('Anterior-TXT'!A4176,77),1),"")</f>
        <v/>
      </c>
      <c r="E4155" s="13" t="str">
        <f>IF('Anterior-TXT'!A4176&lt;&gt;"",IF(MOD(VALUE(LEFT(A4155,1)),2)=1,IF(D4155="D",C4155,-C4155),IF(D4155="C",C4155,-C4155)),"")</f>
        <v/>
      </c>
    </row>
    <row r="4156" spans="1:5" x14ac:dyDescent="0.2">
      <c r="A4156" s="11" t="str">
        <f>IF('Anterior-TXT'!A4177&lt;&gt;"",LEFT('Anterior-TXT'!A4177,15),"")</f>
        <v/>
      </c>
      <c r="B4156" s="11" t="str">
        <f>IF('Anterior-TXT'!A4177&lt;&gt;"",RIGHT(LEFT('Anterior-TXT'!A4177,51),34),"")</f>
        <v/>
      </c>
      <c r="C4156" s="12" t="str">
        <f>IF('Anterior-TXT'!A4177&lt;&gt;"",VALUE(RIGHT(LEFT('Anterior-TXT'!A4177,75),23)),"")</f>
        <v/>
      </c>
      <c r="D4156" s="11" t="str">
        <f>IF('Anterior-TXT'!A4177&lt;&gt;"",RIGHT(LEFT('Anterior-TXT'!A4177,77),1),"")</f>
        <v/>
      </c>
      <c r="E4156" s="13" t="str">
        <f>IF('Anterior-TXT'!A4177&lt;&gt;"",IF(MOD(VALUE(LEFT(A4156,1)),2)=1,IF(D4156="D",C4156,-C4156),IF(D4156="C",C4156,-C4156)),"")</f>
        <v/>
      </c>
    </row>
    <row r="4157" spans="1:5" x14ac:dyDescent="0.2">
      <c r="A4157" s="11" t="str">
        <f>IF('Anterior-TXT'!A4178&lt;&gt;"",LEFT('Anterior-TXT'!A4178,15),"")</f>
        <v/>
      </c>
      <c r="B4157" s="11" t="str">
        <f>IF('Anterior-TXT'!A4178&lt;&gt;"",RIGHT(LEFT('Anterior-TXT'!A4178,51),34),"")</f>
        <v/>
      </c>
      <c r="C4157" s="12" t="str">
        <f>IF('Anterior-TXT'!A4178&lt;&gt;"",VALUE(RIGHT(LEFT('Anterior-TXT'!A4178,75),23)),"")</f>
        <v/>
      </c>
      <c r="D4157" s="11" t="str">
        <f>IF('Anterior-TXT'!A4178&lt;&gt;"",RIGHT(LEFT('Anterior-TXT'!A4178,77),1),"")</f>
        <v/>
      </c>
      <c r="E4157" s="13" t="str">
        <f>IF('Anterior-TXT'!A4178&lt;&gt;"",IF(MOD(VALUE(LEFT(A4157,1)),2)=1,IF(D4157="D",C4157,-C4157),IF(D4157="C",C4157,-C4157)),"")</f>
        <v/>
      </c>
    </row>
    <row r="4158" spans="1:5" x14ac:dyDescent="0.2">
      <c r="A4158" s="11" t="str">
        <f>IF('Anterior-TXT'!A4179&lt;&gt;"",LEFT('Anterior-TXT'!A4179,15),"")</f>
        <v/>
      </c>
      <c r="B4158" s="11" t="str">
        <f>IF('Anterior-TXT'!A4179&lt;&gt;"",RIGHT(LEFT('Anterior-TXT'!A4179,51),34),"")</f>
        <v/>
      </c>
      <c r="C4158" s="12" t="str">
        <f>IF('Anterior-TXT'!A4179&lt;&gt;"",VALUE(RIGHT(LEFT('Anterior-TXT'!A4179,75),23)),"")</f>
        <v/>
      </c>
      <c r="D4158" s="11" t="str">
        <f>IF('Anterior-TXT'!A4179&lt;&gt;"",RIGHT(LEFT('Anterior-TXT'!A4179,77),1),"")</f>
        <v/>
      </c>
      <c r="E4158" s="13" t="str">
        <f>IF('Anterior-TXT'!A4179&lt;&gt;"",IF(MOD(VALUE(LEFT(A4158,1)),2)=1,IF(D4158="D",C4158,-C4158),IF(D4158="C",C4158,-C4158)),"")</f>
        <v/>
      </c>
    </row>
    <row r="4159" spans="1:5" x14ac:dyDescent="0.2">
      <c r="A4159" s="11" t="str">
        <f>IF('Anterior-TXT'!A4180&lt;&gt;"",LEFT('Anterior-TXT'!A4180,15),"")</f>
        <v/>
      </c>
      <c r="B4159" s="11" t="str">
        <f>IF('Anterior-TXT'!A4180&lt;&gt;"",RIGHT(LEFT('Anterior-TXT'!A4180,51),34),"")</f>
        <v/>
      </c>
      <c r="C4159" s="12" t="str">
        <f>IF('Anterior-TXT'!A4180&lt;&gt;"",VALUE(RIGHT(LEFT('Anterior-TXT'!A4180,75),23)),"")</f>
        <v/>
      </c>
      <c r="D4159" s="11" t="str">
        <f>IF('Anterior-TXT'!A4180&lt;&gt;"",RIGHT(LEFT('Anterior-TXT'!A4180,77),1),"")</f>
        <v/>
      </c>
      <c r="E4159" s="13" t="str">
        <f>IF('Anterior-TXT'!A4180&lt;&gt;"",IF(MOD(VALUE(LEFT(A4159,1)),2)=1,IF(D4159="D",C4159,-C4159),IF(D4159="C",C4159,-C4159)),"")</f>
        <v/>
      </c>
    </row>
    <row r="4160" spans="1:5" x14ac:dyDescent="0.2">
      <c r="A4160" s="11" t="str">
        <f>IF('Anterior-TXT'!A4181&lt;&gt;"",LEFT('Anterior-TXT'!A4181,15),"")</f>
        <v/>
      </c>
      <c r="B4160" s="11" t="str">
        <f>IF('Anterior-TXT'!A4181&lt;&gt;"",RIGHT(LEFT('Anterior-TXT'!A4181,51),34),"")</f>
        <v/>
      </c>
      <c r="C4160" s="12" t="str">
        <f>IF('Anterior-TXT'!A4181&lt;&gt;"",VALUE(RIGHT(LEFT('Anterior-TXT'!A4181,75),23)),"")</f>
        <v/>
      </c>
      <c r="D4160" s="11" t="str">
        <f>IF('Anterior-TXT'!A4181&lt;&gt;"",RIGHT(LEFT('Anterior-TXT'!A4181,77),1),"")</f>
        <v/>
      </c>
      <c r="E4160" s="13" t="str">
        <f>IF('Anterior-TXT'!A4181&lt;&gt;"",IF(MOD(VALUE(LEFT(A4160,1)),2)=1,IF(D4160="D",C4160,-C4160),IF(D4160="C",C4160,-C4160)),"")</f>
        <v/>
      </c>
    </row>
    <row r="4161" spans="1:5" x14ac:dyDescent="0.2">
      <c r="A4161" s="11" t="str">
        <f>IF('Anterior-TXT'!A4182&lt;&gt;"",LEFT('Anterior-TXT'!A4182,15),"")</f>
        <v/>
      </c>
      <c r="B4161" s="11" t="str">
        <f>IF('Anterior-TXT'!A4182&lt;&gt;"",RIGHT(LEFT('Anterior-TXT'!A4182,51),34),"")</f>
        <v/>
      </c>
      <c r="C4161" s="12" t="str">
        <f>IF('Anterior-TXT'!A4182&lt;&gt;"",VALUE(RIGHT(LEFT('Anterior-TXT'!A4182,75),23)),"")</f>
        <v/>
      </c>
      <c r="D4161" s="11" t="str">
        <f>IF('Anterior-TXT'!A4182&lt;&gt;"",RIGHT(LEFT('Anterior-TXT'!A4182,77),1),"")</f>
        <v/>
      </c>
      <c r="E4161" s="13" t="str">
        <f>IF('Anterior-TXT'!A4182&lt;&gt;"",IF(MOD(VALUE(LEFT(A4161,1)),2)=1,IF(D4161="D",C4161,-C4161),IF(D4161="C",C4161,-C4161)),"")</f>
        <v/>
      </c>
    </row>
    <row r="4162" spans="1:5" x14ac:dyDescent="0.2">
      <c r="A4162" s="11" t="str">
        <f>IF('Anterior-TXT'!A4183&lt;&gt;"",LEFT('Anterior-TXT'!A4183,15),"")</f>
        <v/>
      </c>
      <c r="B4162" s="11" t="str">
        <f>IF('Anterior-TXT'!A4183&lt;&gt;"",RIGHT(LEFT('Anterior-TXT'!A4183,51),34),"")</f>
        <v/>
      </c>
      <c r="C4162" s="12" t="str">
        <f>IF('Anterior-TXT'!A4183&lt;&gt;"",VALUE(RIGHT(LEFT('Anterior-TXT'!A4183,75),23)),"")</f>
        <v/>
      </c>
      <c r="D4162" s="11" t="str">
        <f>IF('Anterior-TXT'!A4183&lt;&gt;"",RIGHT(LEFT('Anterior-TXT'!A4183,77),1),"")</f>
        <v/>
      </c>
      <c r="E4162" s="13" t="str">
        <f>IF('Anterior-TXT'!A4183&lt;&gt;"",IF(MOD(VALUE(LEFT(A4162,1)),2)=1,IF(D4162="D",C4162,-C4162),IF(D4162="C",C4162,-C4162)),"")</f>
        <v/>
      </c>
    </row>
    <row r="4163" spans="1:5" x14ac:dyDescent="0.2">
      <c r="A4163" s="11" t="str">
        <f>IF('Anterior-TXT'!A4184&lt;&gt;"",LEFT('Anterior-TXT'!A4184,15),"")</f>
        <v/>
      </c>
      <c r="B4163" s="11" t="str">
        <f>IF('Anterior-TXT'!A4184&lt;&gt;"",RIGHT(LEFT('Anterior-TXT'!A4184,51),34),"")</f>
        <v/>
      </c>
      <c r="C4163" s="12" t="str">
        <f>IF('Anterior-TXT'!A4184&lt;&gt;"",VALUE(RIGHT(LEFT('Anterior-TXT'!A4184,75),23)),"")</f>
        <v/>
      </c>
      <c r="D4163" s="11" t="str">
        <f>IF('Anterior-TXT'!A4184&lt;&gt;"",RIGHT(LEFT('Anterior-TXT'!A4184,77),1),"")</f>
        <v/>
      </c>
      <c r="E4163" s="13" t="str">
        <f>IF('Anterior-TXT'!A4184&lt;&gt;"",IF(MOD(VALUE(LEFT(A4163,1)),2)=1,IF(D4163="D",C4163,-C4163),IF(D4163="C",C4163,-C4163)),"")</f>
        <v/>
      </c>
    </row>
    <row r="4164" spans="1:5" x14ac:dyDescent="0.2">
      <c r="A4164" s="11" t="str">
        <f>IF('Anterior-TXT'!A4185&lt;&gt;"",LEFT('Anterior-TXT'!A4185,15),"")</f>
        <v/>
      </c>
      <c r="B4164" s="11" t="str">
        <f>IF('Anterior-TXT'!A4185&lt;&gt;"",RIGHT(LEFT('Anterior-TXT'!A4185,51),34),"")</f>
        <v/>
      </c>
      <c r="C4164" s="12" t="str">
        <f>IF('Anterior-TXT'!A4185&lt;&gt;"",VALUE(RIGHT(LEFT('Anterior-TXT'!A4185,75),23)),"")</f>
        <v/>
      </c>
      <c r="D4164" s="11" t="str">
        <f>IF('Anterior-TXT'!A4185&lt;&gt;"",RIGHT(LEFT('Anterior-TXT'!A4185,77),1),"")</f>
        <v/>
      </c>
      <c r="E4164" s="13" t="str">
        <f>IF('Anterior-TXT'!A4185&lt;&gt;"",IF(MOD(VALUE(LEFT(A4164,1)),2)=1,IF(D4164="D",C4164,-C4164),IF(D4164="C",C4164,-C4164)),"")</f>
        <v/>
      </c>
    </row>
    <row r="4165" spans="1:5" x14ac:dyDescent="0.2">
      <c r="A4165" s="11" t="str">
        <f>IF('Anterior-TXT'!A4186&lt;&gt;"",LEFT('Anterior-TXT'!A4186,15),"")</f>
        <v/>
      </c>
      <c r="B4165" s="11" t="str">
        <f>IF('Anterior-TXT'!A4186&lt;&gt;"",RIGHT(LEFT('Anterior-TXT'!A4186,51),34),"")</f>
        <v/>
      </c>
      <c r="C4165" s="12" t="str">
        <f>IF('Anterior-TXT'!A4186&lt;&gt;"",VALUE(RIGHT(LEFT('Anterior-TXT'!A4186,75),23)),"")</f>
        <v/>
      </c>
      <c r="D4165" s="11" t="str">
        <f>IF('Anterior-TXT'!A4186&lt;&gt;"",RIGHT(LEFT('Anterior-TXT'!A4186,77),1),"")</f>
        <v/>
      </c>
      <c r="E4165" s="13" t="str">
        <f>IF('Anterior-TXT'!A4186&lt;&gt;"",IF(MOD(VALUE(LEFT(A4165,1)),2)=1,IF(D4165="D",C4165,-C4165),IF(D4165="C",C4165,-C4165)),"")</f>
        <v/>
      </c>
    </row>
    <row r="4166" spans="1:5" x14ac:dyDescent="0.2">
      <c r="A4166" s="11" t="str">
        <f>IF('Anterior-TXT'!A4187&lt;&gt;"",LEFT('Anterior-TXT'!A4187,15),"")</f>
        <v/>
      </c>
      <c r="B4166" s="11" t="str">
        <f>IF('Anterior-TXT'!A4187&lt;&gt;"",RIGHT(LEFT('Anterior-TXT'!A4187,51),34),"")</f>
        <v/>
      </c>
      <c r="C4166" s="12" t="str">
        <f>IF('Anterior-TXT'!A4187&lt;&gt;"",VALUE(RIGHT(LEFT('Anterior-TXT'!A4187,75),23)),"")</f>
        <v/>
      </c>
      <c r="D4166" s="11" t="str">
        <f>IF('Anterior-TXT'!A4187&lt;&gt;"",RIGHT(LEFT('Anterior-TXT'!A4187,77),1),"")</f>
        <v/>
      </c>
      <c r="E4166" s="13" t="str">
        <f>IF('Anterior-TXT'!A4187&lt;&gt;"",IF(MOD(VALUE(LEFT(A4166,1)),2)=1,IF(D4166="D",C4166,-C4166),IF(D4166="C",C4166,-C4166)),"")</f>
        <v/>
      </c>
    </row>
    <row r="4167" spans="1:5" x14ac:dyDescent="0.2">
      <c r="A4167" s="11" t="str">
        <f>IF('Anterior-TXT'!A4188&lt;&gt;"",LEFT('Anterior-TXT'!A4188,15),"")</f>
        <v/>
      </c>
      <c r="B4167" s="11" t="str">
        <f>IF('Anterior-TXT'!A4188&lt;&gt;"",RIGHT(LEFT('Anterior-TXT'!A4188,51),34),"")</f>
        <v/>
      </c>
      <c r="C4167" s="12" t="str">
        <f>IF('Anterior-TXT'!A4188&lt;&gt;"",VALUE(RIGHT(LEFT('Anterior-TXT'!A4188,75),23)),"")</f>
        <v/>
      </c>
      <c r="D4167" s="11" t="str">
        <f>IF('Anterior-TXT'!A4188&lt;&gt;"",RIGHT(LEFT('Anterior-TXT'!A4188,77),1),"")</f>
        <v/>
      </c>
      <c r="E4167" s="13" t="str">
        <f>IF('Anterior-TXT'!A4188&lt;&gt;"",IF(MOD(VALUE(LEFT(A4167,1)),2)=1,IF(D4167="D",C4167,-C4167),IF(D4167="C",C4167,-C4167)),"")</f>
        <v/>
      </c>
    </row>
    <row r="4168" spans="1:5" x14ac:dyDescent="0.2">
      <c r="A4168" s="11" t="str">
        <f>IF('Anterior-TXT'!A4189&lt;&gt;"",LEFT('Anterior-TXT'!A4189,15),"")</f>
        <v/>
      </c>
      <c r="B4168" s="11" t="str">
        <f>IF('Anterior-TXT'!A4189&lt;&gt;"",RIGHT(LEFT('Anterior-TXT'!A4189,51),34),"")</f>
        <v/>
      </c>
      <c r="C4168" s="12" t="str">
        <f>IF('Anterior-TXT'!A4189&lt;&gt;"",VALUE(RIGHT(LEFT('Anterior-TXT'!A4189,75),23)),"")</f>
        <v/>
      </c>
      <c r="D4168" s="11" t="str">
        <f>IF('Anterior-TXT'!A4189&lt;&gt;"",RIGHT(LEFT('Anterior-TXT'!A4189,77),1),"")</f>
        <v/>
      </c>
      <c r="E4168" s="13" t="str">
        <f>IF('Anterior-TXT'!A4189&lt;&gt;"",IF(MOD(VALUE(LEFT(A4168,1)),2)=1,IF(D4168="D",C4168,-C4168),IF(D4168="C",C4168,-C4168)),"")</f>
        <v/>
      </c>
    </row>
    <row r="4169" spans="1:5" x14ac:dyDescent="0.2">
      <c r="A4169" s="11" t="str">
        <f>IF('Anterior-TXT'!A4190&lt;&gt;"",LEFT('Anterior-TXT'!A4190,15),"")</f>
        <v/>
      </c>
      <c r="B4169" s="11" t="str">
        <f>IF('Anterior-TXT'!A4190&lt;&gt;"",RIGHT(LEFT('Anterior-TXT'!A4190,51),34),"")</f>
        <v/>
      </c>
      <c r="C4169" s="12" t="str">
        <f>IF('Anterior-TXT'!A4190&lt;&gt;"",VALUE(RIGHT(LEFT('Anterior-TXT'!A4190,75),23)),"")</f>
        <v/>
      </c>
      <c r="D4169" s="11" t="str">
        <f>IF('Anterior-TXT'!A4190&lt;&gt;"",RIGHT(LEFT('Anterior-TXT'!A4190,77),1),"")</f>
        <v/>
      </c>
      <c r="E4169" s="13" t="str">
        <f>IF('Anterior-TXT'!A4190&lt;&gt;"",IF(MOD(VALUE(LEFT(A4169,1)),2)=1,IF(D4169="D",C4169,-C4169),IF(D4169="C",C4169,-C4169)),"")</f>
        <v/>
      </c>
    </row>
    <row r="4170" spans="1:5" x14ac:dyDescent="0.2">
      <c r="A4170" s="11" t="str">
        <f>IF('Anterior-TXT'!A4191&lt;&gt;"",LEFT('Anterior-TXT'!A4191,15),"")</f>
        <v/>
      </c>
      <c r="B4170" s="11" t="str">
        <f>IF('Anterior-TXT'!A4191&lt;&gt;"",RIGHT(LEFT('Anterior-TXT'!A4191,51),34),"")</f>
        <v/>
      </c>
      <c r="C4170" s="12" t="str">
        <f>IF('Anterior-TXT'!A4191&lt;&gt;"",VALUE(RIGHT(LEFT('Anterior-TXT'!A4191,75),23)),"")</f>
        <v/>
      </c>
      <c r="D4170" s="11" t="str">
        <f>IF('Anterior-TXT'!A4191&lt;&gt;"",RIGHT(LEFT('Anterior-TXT'!A4191,77),1),"")</f>
        <v/>
      </c>
      <c r="E4170" s="13" t="str">
        <f>IF('Anterior-TXT'!A4191&lt;&gt;"",IF(MOD(VALUE(LEFT(A4170,1)),2)=1,IF(D4170="D",C4170,-C4170),IF(D4170="C",C4170,-C4170)),"")</f>
        <v/>
      </c>
    </row>
    <row r="4171" spans="1:5" x14ac:dyDescent="0.2">
      <c r="A4171" s="11" t="str">
        <f>IF('Anterior-TXT'!A4192&lt;&gt;"",LEFT('Anterior-TXT'!A4192,15),"")</f>
        <v/>
      </c>
      <c r="B4171" s="11" t="str">
        <f>IF('Anterior-TXT'!A4192&lt;&gt;"",RIGHT(LEFT('Anterior-TXT'!A4192,51),34),"")</f>
        <v/>
      </c>
      <c r="C4171" s="12" t="str">
        <f>IF('Anterior-TXT'!A4192&lt;&gt;"",VALUE(RIGHT(LEFT('Anterior-TXT'!A4192,75),23)),"")</f>
        <v/>
      </c>
      <c r="D4171" s="11" t="str">
        <f>IF('Anterior-TXT'!A4192&lt;&gt;"",RIGHT(LEFT('Anterior-TXT'!A4192,77),1),"")</f>
        <v/>
      </c>
      <c r="E4171" s="13" t="str">
        <f>IF('Anterior-TXT'!A4192&lt;&gt;"",IF(MOD(VALUE(LEFT(A4171,1)),2)=1,IF(D4171="D",C4171,-C4171),IF(D4171="C",C4171,-C4171)),"")</f>
        <v/>
      </c>
    </row>
    <row r="4172" spans="1:5" x14ac:dyDescent="0.2">
      <c r="A4172" s="11" t="str">
        <f>IF('Anterior-TXT'!A4193&lt;&gt;"",LEFT('Anterior-TXT'!A4193,15),"")</f>
        <v/>
      </c>
      <c r="B4172" s="11" t="str">
        <f>IF('Anterior-TXT'!A4193&lt;&gt;"",RIGHT(LEFT('Anterior-TXT'!A4193,51),34),"")</f>
        <v/>
      </c>
      <c r="C4172" s="12" t="str">
        <f>IF('Anterior-TXT'!A4193&lt;&gt;"",VALUE(RIGHT(LEFT('Anterior-TXT'!A4193,75),23)),"")</f>
        <v/>
      </c>
      <c r="D4172" s="11" t="str">
        <f>IF('Anterior-TXT'!A4193&lt;&gt;"",RIGHT(LEFT('Anterior-TXT'!A4193,77),1),"")</f>
        <v/>
      </c>
      <c r="E4172" s="13" t="str">
        <f>IF('Anterior-TXT'!A4193&lt;&gt;"",IF(MOD(VALUE(LEFT(A4172,1)),2)=1,IF(D4172="D",C4172,-C4172),IF(D4172="C",C4172,-C4172)),"")</f>
        <v/>
      </c>
    </row>
    <row r="4173" spans="1:5" x14ac:dyDescent="0.2">
      <c r="A4173" s="11" t="str">
        <f>IF('Anterior-TXT'!A4194&lt;&gt;"",LEFT('Anterior-TXT'!A4194,15),"")</f>
        <v/>
      </c>
      <c r="B4173" s="11" t="str">
        <f>IF('Anterior-TXT'!A4194&lt;&gt;"",RIGHT(LEFT('Anterior-TXT'!A4194,51),34),"")</f>
        <v/>
      </c>
      <c r="C4173" s="12" t="str">
        <f>IF('Anterior-TXT'!A4194&lt;&gt;"",VALUE(RIGHT(LEFT('Anterior-TXT'!A4194,75),23)),"")</f>
        <v/>
      </c>
      <c r="D4173" s="11" t="str">
        <f>IF('Anterior-TXT'!A4194&lt;&gt;"",RIGHT(LEFT('Anterior-TXT'!A4194,77),1),"")</f>
        <v/>
      </c>
      <c r="E4173" s="13" t="str">
        <f>IF('Anterior-TXT'!A4194&lt;&gt;"",IF(MOD(VALUE(LEFT(A4173,1)),2)=1,IF(D4173="D",C4173,-C4173),IF(D4173="C",C4173,-C4173)),"")</f>
        <v/>
      </c>
    </row>
    <row r="4174" spans="1:5" x14ac:dyDescent="0.2">
      <c r="A4174" s="11" t="str">
        <f>IF('Anterior-TXT'!A4195&lt;&gt;"",LEFT('Anterior-TXT'!A4195,15),"")</f>
        <v/>
      </c>
      <c r="B4174" s="11" t="str">
        <f>IF('Anterior-TXT'!A4195&lt;&gt;"",RIGHT(LEFT('Anterior-TXT'!A4195,51),34),"")</f>
        <v/>
      </c>
      <c r="C4174" s="12" t="str">
        <f>IF('Anterior-TXT'!A4195&lt;&gt;"",VALUE(RIGHT(LEFT('Anterior-TXT'!A4195,75),23)),"")</f>
        <v/>
      </c>
      <c r="D4174" s="11" t="str">
        <f>IF('Anterior-TXT'!A4195&lt;&gt;"",RIGHT(LEFT('Anterior-TXT'!A4195,77),1),"")</f>
        <v/>
      </c>
      <c r="E4174" s="13" t="str">
        <f>IF('Anterior-TXT'!A4195&lt;&gt;"",IF(MOD(VALUE(LEFT(A4174,1)),2)=1,IF(D4174="D",C4174,-C4174),IF(D4174="C",C4174,-C4174)),"")</f>
        <v/>
      </c>
    </row>
    <row r="4175" spans="1:5" x14ac:dyDescent="0.2">
      <c r="A4175" s="11" t="str">
        <f>IF('Anterior-TXT'!A4196&lt;&gt;"",LEFT('Anterior-TXT'!A4196,15),"")</f>
        <v/>
      </c>
      <c r="B4175" s="11" t="str">
        <f>IF('Anterior-TXT'!A4196&lt;&gt;"",RIGHT(LEFT('Anterior-TXT'!A4196,51),34),"")</f>
        <v/>
      </c>
      <c r="C4175" s="12" t="str">
        <f>IF('Anterior-TXT'!A4196&lt;&gt;"",VALUE(RIGHT(LEFT('Anterior-TXT'!A4196,75),23)),"")</f>
        <v/>
      </c>
      <c r="D4175" s="11" t="str">
        <f>IF('Anterior-TXT'!A4196&lt;&gt;"",RIGHT(LEFT('Anterior-TXT'!A4196,77),1),"")</f>
        <v/>
      </c>
      <c r="E4175" s="13" t="str">
        <f>IF('Anterior-TXT'!A4196&lt;&gt;"",IF(MOD(VALUE(LEFT(A4175,1)),2)=1,IF(D4175="D",C4175,-C4175),IF(D4175="C",C4175,-C4175)),"")</f>
        <v/>
      </c>
    </row>
    <row r="4176" spans="1:5" x14ac:dyDescent="0.2">
      <c r="A4176" s="11" t="str">
        <f>IF('Anterior-TXT'!A4197&lt;&gt;"",LEFT('Anterior-TXT'!A4197,15),"")</f>
        <v/>
      </c>
      <c r="B4176" s="11" t="str">
        <f>IF('Anterior-TXT'!A4197&lt;&gt;"",RIGHT(LEFT('Anterior-TXT'!A4197,51),34),"")</f>
        <v/>
      </c>
      <c r="C4176" s="12" t="str">
        <f>IF('Anterior-TXT'!A4197&lt;&gt;"",VALUE(RIGHT(LEFT('Anterior-TXT'!A4197,75),23)),"")</f>
        <v/>
      </c>
      <c r="D4176" s="11" t="str">
        <f>IF('Anterior-TXT'!A4197&lt;&gt;"",RIGHT(LEFT('Anterior-TXT'!A4197,77),1),"")</f>
        <v/>
      </c>
      <c r="E4176" s="13" t="str">
        <f>IF('Anterior-TXT'!A4197&lt;&gt;"",IF(MOD(VALUE(LEFT(A4176,1)),2)=1,IF(D4176="D",C4176,-C4176),IF(D4176="C",C4176,-C4176)),"")</f>
        <v/>
      </c>
    </row>
    <row r="4177" spans="1:5" x14ac:dyDescent="0.2">
      <c r="A4177" s="11" t="str">
        <f>IF('Anterior-TXT'!A4198&lt;&gt;"",LEFT('Anterior-TXT'!A4198,15),"")</f>
        <v/>
      </c>
      <c r="B4177" s="11" t="str">
        <f>IF('Anterior-TXT'!A4198&lt;&gt;"",RIGHT(LEFT('Anterior-TXT'!A4198,51),34),"")</f>
        <v/>
      </c>
      <c r="C4177" s="12" t="str">
        <f>IF('Anterior-TXT'!A4198&lt;&gt;"",VALUE(RIGHT(LEFT('Anterior-TXT'!A4198,75),23)),"")</f>
        <v/>
      </c>
      <c r="D4177" s="11" t="str">
        <f>IF('Anterior-TXT'!A4198&lt;&gt;"",RIGHT(LEFT('Anterior-TXT'!A4198,77),1),"")</f>
        <v/>
      </c>
      <c r="E4177" s="13" t="str">
        <f>IF('Anterior-TXT'!A4198&lt;&gt;"",IF(MOD(VALUE(LEFT(A4177,1)),2)=1,IF(D4177="D",C4177,-C4177),IF(D4177="C",C4177,-C4177)),"")</f>
        <v/>
      </c>
    </row>
    <row r="4178" spans="1:5" x14ac:dyDescent="0.2">
      <c r="A4178" s="11" t="str">
        <f>IF('Anterior-TXT'!A4199&lt;&gt;"",LEFT('Anterior-TXT'!A4199,15),"")</f>
        <v/>
      </c>
      <c r="B4178" s="11" t="str">
        <f>IF('Anterior-TXT'!A4199&lt;&gt;"",RIGHT(LEFT('Anterior-TXT'!A4199,51),34),"")</f>
        <v/>
      </c>
      <c r="C4178" s="12" t="str">
        <f>IF('Anterior-TXT'!A4199&lt;&gt;"",VALUE(RIGHT(LEFT('Anterior-TXT'!A4199,75),23)),"")</f>
        <v/>
      </c>
      <c r="D4178" s="11" t="str">
        <f>IF('Anterior-TXT'!A4199&lt;&gt;"",RIGHT(LEFT('Anterior-TXT'!A4199,77),1),"")</f>
        <v/>
      </c>
      <c r="E4178" s="13" t="str">
        <f>IF('Anterior-TXT'!A4199&lt;&gt;"",IF(MOD(VALUE(LEFT(A4178,1)),2)=1,IF(D4178="D",C4178,-C4178),IF(D4178="C",C4178,-C4178)),"")</f>
        <v/>
      </c>
    </row>
    <row r="4179" spans="1:5" x14ac:dyDescent="0.2">
      <c r="A4179" s="11" t="str">
        <f>IF('Anterior-TXT'!A4200&lt;&gt;"",LEFT('Anterior-TXT'!A4200,15),"")</f>
        <v/>
      </c>
      <c r="B4179" s="11" t="str">
        <f>IF('Anterior-TXT'!A4200&lt;&gt;"",RIGHT(LEFT('Anterior-TXT'!A4200,51),34),"")</f>
        <v/>
      </c>
      <c r="C4179" s="12" t="str">
        <f>IF('Anterior-TXT'!A4200&lt;&gt;"",VALUE(RIGHT(LEFT('Anterior-TXT'!A4200,75),23)),"")</f>
        <v/>
      </c>
      <c r="D4179" s="11" t="str">
        <f>IF('Anterior-TXT'!A4200&lt;&gt;"",RIGHT(LEFT('Anterior-TXT'!A4200,77),1),"")</f>
        <v/>
      </c>
      <c r="E4179" s="13" t="str">
        <f>IF('Anterior-TXT'!A4200&lt;&gt;"",IF(MOD(VALUE(LEFT(A4179,1)),2)=1,IF(D4179="D",C4179,-C4179),IF(D4179="C",C4179,-C4179)),"")</f>
        <v/>
      </c>
    </row>
    <row r="4180" spans="1:5" x14ac:dyDescent="0.2">
      <c r="A4180" s="11" t="str">
        <f>IF('Anterior-TXT'!A4201&lt;&gt;"",LEFT('Anterior-TXT'!A4201,15),"")</f>
        <v/>
      </c>
      <c r="B4180" s="11" t="str">
        <f>IF('Anterior-TXT'!A4201&lt;&gt;"",RIGHT(LEFT('Anterior-TXT'!A4201,51),34),"")</f>
        <v/>
      </c>
      <c r="C4180" s="12" t="str">
        <f>IF('Anterior-TXT'!A4201&lt;&gt;"",VALUE(RIGHT(LEFT('Anterior-TXT'!A4201,75),23)),"")</f>
        <v/>
      </c>
      <c r="D4180" s="11" t="str">
        <f>IF('Anterior-TXT'!A4201&lt;&gt;"",RIGHT(LEFT('Anterior-TXT'!A4201,77),1),"")</f>
        <v/>
      </c>
      <c r="E4180" s="13" t="str">
        <f>IF('Anterior-TXT'!A4201&lt;&gt;"",IF(MOD(VALUE(LEFT(A4180,1)),2)=1,IF(D4180="D",C4180,-C4180),IF(D4180="C",C4180,-C4180)),"")</f>
        <v/>
      </c>
    </row>
    <row r="4181" spans="1:5" x14ac:dyDescent="0.2">
      <c r="A4181" s="11" t="str">
        <f>IF('Anterior-TXT'!A4202&lt;&gt;"",LEFT('Anterior-TXT'!A4202,15),"")</f>
        <v/>
      </c>
      <c r="B4181" s="11" t="str">
        <f>IF('Anterior-TXT'!A4202&lt;&gt;"",RIGHT(LEFT('Anterior-TXT'!A4202,51),34),"")</f>
        <v/>
      </c>
      <c r="C4181" s="12" t="str">
        <f>IF('Anterior-TXT'!A4202&lt;&gt;"",VALUE(RIGHT(LEFT('Anterior-TXT'!A4202,75),23)),"")</f>
        <v/>
      </c>
      <c r="D4181" s="11" t="str">
        <f>IF('Anterior-TXT'!A4202&lt;&gt;"",RIGHT(LEFT('Anterior-TXT'!A4202,77),1),"")</f>
        <v/>
      </c>
      <c r="E4181" s="13" t="str">
        <f>IF('Anterior-TXT'!A4202&lt;&gt;"",IF(MOD(VALUE(LEFT(A4181,1)),2)=1,IF(D4181="D",C4181,-C4181),IF(D4181="C",C4181,-C4181)),"")</f>
        <v/>
      </c>
    </row>
    <row r="4182" spans="1:5" x14ac:dyDescent="0.2">
      <c r="A4182" s="11" t="str">
        <f>IF('Anterior-TXT'!A4203&lt;&gt;"",LEFT('Anterior-TXT'!A4203,15),"")</f>
        <v/>
      </c>
      <c r="B4182" s="11" t="str">
        <f>IF('Anterior-TXT'!A4203&lt;&gt;"",RIGHT(LEFT('Anterior-TXT'!A4203,51),34),"")</f>
        <v/>
      </c>
      <c r="C4182" s="12" t="str">
        <f>IF('Anterior-TXT'!A4203&lt;&gt;"",VALUE(RIGHT(LEFT('Anterior-TXT'!A4203,75),23)),"")</f>
        <v/>
      </c>
      <c r="D4182" s="11" t="str">
        <f>IF('Anterior-TXT'!A4203&lt;&gt;"",RIGHT(LEFT('Anterior-TXT'!A4203,77),1),"")</f>
        <v/>
      </c>
      <c r="E4182" s="13" t="str">
        <f>IF('Anterior-TXT'!A4203&lt;&gt;"",IF(MOD(VALUE(LEFT(A4182,1)),2)=1,IF(D4182="D",C4182,-C4182),IF(D4182="C",C4182,-C4182)),"")</f>
        <v/>
      </c>
    </row>
    <row r="4183" spans="1:5" x14ac:dyDescent="0.2">
      <c r="A4183" s="11" t="str">
        <f>IF('Anterior-TXT'!A4204&lt;&gt;"",LEFT('Anterior-TXT'!A4204,15),"")</f>
        <v/>
      </c>
      <c r="B4183" s="11" t="str">
        <f>IF('Anterior-TXT'!A4204&lt;&gt;"",RIGHT(LEFT('Anterior-TXT'!A4204,51),34),"")</f>
        <v/>
      </c>
      <c r="C4183" s="12" t="str">
        <f>IF('Anterior-TXT'!A4204&lt;&gt;"",VALUE(RIGHT(LEFT('Anterior-TXT'!A4204,75),23)),"")</f>
        <v/>
      </c>
      <c r="D4183" s="11" t="str">
        <f>IF('Anterior-TXT'!A4204&lt;&gt;"",RIGHT(LEFT('Anterior-TXT'!A4204,77),1),"")</f>
        <v/>
      </c>
      <c r="E4183" s="13" t="str">
        <f>IF('Anterior-TXT'!A4204&lt;&gt;"",IF(MOD(VALUE(LEFT(A4183,1)),2)=1,IF(D4183="D",C4183,-C4183),IF(D4183="C",C4183,-C4183)),"")</f>
        <v/>
      </c>
    </row>
    <row r="4184" spans="1:5" x14ac:dyDescent="0.2">
      <c r="A4184" s="11" t="str">
        <f>IF('Anterior-TXT'!A4205&lt;&gt;"",LEFT('Anterior-TXT'!A4205,15),"")</f>
        <v/>
      </c>
      <c r="B4184" s="11" t="str">
        <f>IF('Anterior-TXT'!A4205&lt;&gt;"",RIGHT(LEFT('Anterior-TXT'!A4205,51),34),"")</f>
        <v/>
      </c>
      <c r="C4184" s="12" t="str">
        <f>IF('Anterior-TXT'!A4205&lt;&gt;"",VALUE(RIGHT(LEFT('Anterior-TXT'!A4205,75),23)),"")</f>
        <v/>
      </c>
      <c r="D4184" s="11" t="str">
        <f>IF('Anterior-TXT'!A4205&lt;&gt;"",RIGHT(LEFT('Anterior-TXT'!A4205,77),1),"")</f>
        <v/>
      </c>
      <c r="E4184" s="13" t="str">
        <f>IF('Anterior-TXT'!A4205&lt;&gt;"",IF(MOD(VALUE(LEFT(A4184,1)),2)=1,IF(D4184="D",C4184,-C4184),IF(D4184="C",C4184,-C4184)),"")</f>
        <v/>
      </c>
    </row>
    <row r="4185" spans="1:5" x14ac:dyDescent="0.2">
      <c r="A4185" s="11" t="str">
        <f>IF('Anterior-TXT'!A4206&lt;&gt;"",LEFT('Anterior-TXT'!A4206,15),"")</f>
        <v/>
      </c>
      <c r="B4185" s="11" t="str">
        <f>IF('Anterior-TXT'!A4206&lt;&gt;"",RIGHT(LEFT('Anterior-TXT'!A4206,51),34),"")</f>
        <v/>
      </c>
      <c r="C4185" s="12" t="str">
        <f>IF('Anterior-TXT'!A4206&lt;&gt;"",VALUE(RIGHT(LEFT('Anterior-TXT'!A4206,75),23)),"")</f>
        <v/>
      </c>
      <c r="D4185" s="11" t="str">
        <f>IF('Anterior-TXT'!A4206&lt;&gt;"",RIGHT(LEFT('Anterior-TXT'!A4206,77),1),"")</f>
        <v/>
      </c>
      <c r="E4185" s="13" t="str">
        <f>IF('Anterior-TXT'!A4206&lt;&gt;"",IF(MOD(VALUE(LEFT(A4185,1)),2)=1,IF(D4185="D",C4185,-C4185),IF(D4185="C",C4185,-C4185)),"")</f>
        <v/>
      </c>
    </row>
    <row r="4186" spans="1:5" x14ac:dyDescent="0.2">
      <c r="A4186" s="11" t="str">
        <f>IF('Anterior-TXT'!A4207&lt;&gt;"",LEFT('Anterior-TXT'!A4207,15),"")</f>
        <v/>
      </c>
      <c r="B4186" s="11" t="str">
        <f>IF('Anterior-TXT'!A4207&lt;&gt;"",RIGHT(LEFT('Anterior-TXT'!A4207,51),34),"")</f>
        <v/>
      </c>
      <c r="C4186" s="12" t="str">
        <f>IF('Anterior-TXT'!A4207&lt;&gt;"",VALUE(RIGHT(LEFT('Anterior-TXT'!A4207,75),23)),"")</f>
        <v/>
      </c>
      <c r="D4186" s="11" t="str">
        <f>IF('Anterior-TXT'!A4207&lt;&gt;"",RIGHT(LEFT('Anterior-TXT'!A4207,77),1),"")</f>
        <v/>
      </c>
      <c r="E4186" s="13" t="str">
        <f>IF('Anterior-TXT'!A4207&lt;&gt;"",IF(MOD(VALUE(LEFT(A4186,1)),2)=1,IF(D4186="D",C4186,-C4186),IF(D4186="C",C4186,-C4186)),"")</f>
        <v/>
      </c>
    </row>
    <row r="4187" spans="1:5" x14ac:dyDescent="0.2">
      <c r="A4187" s="11" t="str">
        <f>IF('Anterior-TXT'!A4208&lt;&gt;"",LEFT('Anterior-TXT'!A4208,15),"")</f>
        <v/>
      </c>
      <c r="B4187" s="11" t="str">
        <f>IF('Anterior-TXT'!A4208&lt;&gt;"",RIGHT(LEFT('Anterior-TXT'!A4208,51),34),"")</f>
        <v/>
      </c>
      <c r="C4187" s="12" t="str">
        <f>IF('Anterior-TXT'!A4208&lt;&gt;"",VALUE(RIGHT(LEFT('Anterior-TXT'!A4208,75),23)),"")</f>
        <v/>
      </c>
      <c r="D4187" s="11" t="str">
        <f>IF('Anterior-TXT'!A4208&lt;&gt;"",RIGHT(LEFT('Anterior-TXT'!A4208,77),1),"")</f>
        <v/>
      </c>
      <c r="E4187" s="13" t="str">
        <f>IF('Anterior-TXT'!A4208&lt;&gt;"",IF(MOD(VALUE(LEFT(A4187,1)),2)=1,IF(D4187="D",C4187,-C4187),IF(D4187="C",C4187,-C4187)),"")</f>
        <v/>
      </c>
    </row>
    <row r="4188" spans="1:5" x14ac:dyDescent="0.2">
      <c r="A4188" s="11" t="str">
        <f>IF('Anterior-TXT'!A4209&lt;&gt;"",LEFT('Anterior-TXT'!A4209,15),"")</f>
        <v/>
      </c>
      <c r="B4188" s="11" t="str">
        <f>IF('Anterior-TXT'!A4209&lt;&gt;"",RIGHT(LEFT('Anterior-TXT'!A4209,51),34),"")</f>
        <v/>
      </c>
      <c r="C4188" s="12" t="str">
        <f>IF('Anterior-TXT'!A4209&lt;&gt;"",VALUE(RIGHT(LEFT('Anterior-TXT'!A4209,75),23)),"")</f>
        <v/>
      </c>
      <c r="D4188" s="11" t="str">
        <f>IF('Anterior-TXT'!A4209&lt;&gt;"",RIGHT(LEFT('Anterior-TXT'!A4209,77),1),"")</f>
        <v/>
      </c>
      <c r="E4188" s="13" t="str">
        <f>IF('Anterior-TXT'!A4209&lt;&gt;"",IF(MOD(VALUE(LEFT(A4188,1)),2)=1,IF(D4188="D",C4188,-C4188),IF(D4188="C",C4188,-C4188)),"")</f>
        <v/>
      </c>
    </row>
    <row r="4189" spans="1:5" x14ac:dyDescent="0.2">
      <c r="A4189" s="11" t="str">
        <f>IF('Anterior-TXT'!A4210&lt;&gt;"",LEFT('Anterior-TXT'!A4210,15),"")</f>
        <v/>
      </c>
      <c r="B4189" s="11" t="str">
        <f>IF('Anterior-TXT'!A4210&lt;&gt;"",RIGHT(LEFT('Anterior-TXT'!A4210,51),34),"")</f>
        <v/>
      </c>
      <c r="C4189" s="12" t="str">
        <f>IF('Anterior-TXT'!A4210&lt;&gt;"",VALUE(RIGHT(LEFT('Anterior-TXT'!A4210,75),23)),"")</f>
        <v/>
      </c>
      <c r="D4189" s="11" t="str">
        <f>IF('Anterior-TXT'!A4210&lt;&gt;"",RIGHT(LEFT('Anterior-TXT'!A4210,77),1),"")</f>
        <v/>
      </c>
      <c r="E4189" s="13" t="str">
        <f>IF('Anterior-TXT'!A4210&lt;&gt;"",IF(MOD(VALUE(LEFT(A4189,1)),2)=1,IF(D4189="D",C4189,-C4189),IF(D4189="C",C4189,-C4189)),"")</f>
        <v/>
      </c>
    </row>
    <row r="4190" spans="1:5" x14ac:dyDescent="0.2">
      <c r="A4190" s="11" t="str">
        <f>IF('Anterior-TXT'!A4211&lt;&gt;"",LEFT('Anterior-TXT'!A4211,15),"")</f>
        <v/>
      </c>
      <c r="B4190" s="11" t="str">
        <f>IF('Anterior-TXT'!A4211&lt;&gt;"",RIGHT(LEFT('Anterior-TXT'!A4211,51),34),"")</f>
        <v/>
      </c>
      <c r="C4190" s="12" t="str">
        <f>IF('Anterior-TXT'!A4211&lt;&gt;"",VALUE(RIGHT(LEFT('Anterior-TXT'!A4211,75),23)),"")</f>
        <v/>
      </c>
      <c r="D4190" s="11" t="str">
        <f>IF('Anterior-TXT'!A4211&lt;&gt;"",RIGHT(LEFT('Anterior-TXT'!A4211,77),1),"")</f>
        <v/>
      </c>
      <c r="E4190" s="13" t="str">
        <f>IF('Anterior-TXT'!A4211&lt;&gt;"",IF(MOD(VALUE(LEFT(A4190,1)),2)=1,IF(D4190="D",C4190,-C4190),IF(D4190="C",C4190,-C4190)),"")</f>
        <v/>
      </c>
    </row>
    <row r="4191" spans="1:5" x14ac:dyDescent="0.2">
      <c r="A4191" s="11" t="str">
        <f>IF('Anterior-TXT'!A4212&lt;&gt;"",LEFT('Anterior-TXT'!A4212,15),"")</f>
        <v/>
      </c>
      <c r="B4191" s="11" t="str">
        <f>IF('Anterior-TXT'!A4212&lt;&gt;"",RIGHT(LEFT('Anterior-TXT'!A4212,51),34),"")</f>
        <v/>
      </c>
      <c r="C4191" s="12" t="str">
        <f>IF('Anterior-TXT'!A4212&lt;&gt;"",VALUE(RIGHT(LEFT('Anterior-TXT'!A4212,75),23)),"")</f>
        <v/>
      </c>
      <c r="D4191" s="11" t="str">
        <f>IF('Anterior-TXT'!A4212&lt;&gt;"",RIGHT(LEFT('Anterior-TXT'!A4212,77),1),"")</f>
        <v/>
      </c>
      <c r="E4191" s="13" t="str">
        <f>IF('Anterior-TXT'!A4212&lt;&gt;"",IF(MOD(VALUE(LEFT(A4191,1)),2)=1,IF(D4191="D",C4191,-C4191),IF(D4191="C",C4191,-C4191)),"")</f>
        <v/>
      </c>
    </row>
    <row r="4192" spans="1:5" x14ac:dyDescent="0.2">
      <c r="A4192" s="11" t="str">
        <f>IF('Anterior-TXT'!A4213&lt;&gt;"",LEFT('Anterior-TXT'!A4213,15),"")</f>
        <v/>
      </c>
      <c r="B4192" s="11" t="str">
        <f>IF('Anterior-TXT'!A4213&lt;&gt;"",RIGHT(LEFT('Anterior-TXT'!A4213,51),34),"")</f>
        <v/>
      </c>
      <c r="C4192" s="12" t="str">
        <f>IF('Anterior-TXT'!A4213&lt;&gt;"",VALUE(RIGHT(LEFT('Anterior-TXT'!A4213,75),23)),"")</f>
        <v/>
      </c>
      <c r="D4192" s="11" t="str">
        <f>IF('Anterior-TXT'!A4213&lt;&gt;"",RIGHT(LEFT('Anterior-TXT'!A4213,77),1),"")</f>
        <v/>
      </c>
      <c r="E4192" s="13" t="str">
        <f>IF('Anterior-TXT'!A4213&lt;&gt;"",IF(MOD(VALUE(LEFT(A4192,1)),2)=1,IF(D4192="D",C4192,-C4192),IF(D4192="C",C4192,-C4192)),"")</f>
        <v/>
      </c>
    </row>
    <row r="4193" spans="1:5" x14ac:dyDescent="0.2">
      <c r="A4193" s="11" t="str">
        <f>IF('Anterior-TXT'!A4214&lt;&gt;"",LEFT('Anterior-TXT'!A4214,15),"")</f>
        <v/>
      </c>
      <c r="B4193" s="11" t="str">
        <f>IF('Anterior-TXT'!A4214&lt;&gt;"",RIGHT(LEFT('Anterior-TXT'!A4214,51),34),"")</f>
        <v/>
      </c>
      <c r="C4193" s="12" t="str">
        <f>IF('Anterior-TXT'!A4214&lt;&gt;"",VALUE(RIGHT(LEFT('Anterior-TXT'!A4214,75),23)),"")</f>
        <v/>
      </c>
      <c r="D4193" s="11" t="str">
        <f>IF('Anterior-TXT'!A4214&lt;&gt;"",RIGHT(LEFT('Anterior-TXT'!A4214,77),1),"")</f>
        <v/>
      </c>
      <c r="E4193" s="13" t="str">
        <f>IF('Anterior-TXT'!A4214&lt;&gt;"",IF(MOD(VALUE(LEFT(A4193,1)),2)=1,IF(D4193="D",C4193,-C4193),IF(D4193="C",C4193,-C4193)),"")</f>
        <v/>
      </c>
    </row>
    <row r="4194" spans="1:5" x14ac:dyDescent="0.2">
      <c r="A4194" s="11" t="str">
        <f>IF('Anterior-TXT'!A4215&lt;&gt;"",LEFT('Anterior-TXT'!A4215,15),"")</f>
        <v/>
      </c>
      <c r="B4194" s="11" t="str">
        <f>IF('Anterior-TXT'!A4215&lt;&gt;"",RIGHT(LEFT('Anterior-TXT'!A4215,51),34),"")</f>
        <v/>
      </c>
      <c r="C4194" s="12" t="str">
        <f>IF('Anterior-TXT'!A4215&lt;&gt;"",VALUE(RIGHT(LEFT('Anterior-TXT'!A4215,75),23)),"")</f>
        <v/>
      </c>
      <c r="D4194" s="11" t="str">
        <f>IF('Anterior-TXT'!A4215&lt;&gt;"",RIGHT(LEFT('Anterior-TXT'!A4215,77),1),"")</f>
        <v/>
      </c>
      <c r="E4194" s="13" t="str">
        <f>IF('Anterior-TXT'!A4215&lt;&gt;"",IF(MOD(VALUE(LEFT(A4194,1)),2)=1,IF(D4194="D",C4194,-C4194),IF(D4194="C",C4194,-C4194)),"")</f>
        <v/>
      </c>
    </row>
    <row r="4195" spans="1:5" x14ac:dyDescent="0.2">
      <c r="A4195" s="11" t="str">
        <f>IF('Anterior-TXT'!A4216&lt;&gt;"",LEFT('Anterior-TXT'!A4216,15),"")</f>
        <v/>
      </c>
      <c r="B4195" s="11" t="str">
        <f>IF('Anterior-TXT'!A4216&lt;&gt;"",RIGHT(LEFT('Anterior-TXT'!A4216,51),34),"")</f>
        <v/>
      </c>
      <c r="C4195" s="12" t="str">
        <f>IF('Anterior-TXT'!A4216&lt;&gt;"",VALUE(RIGHT(LEFT('Anterior-TXT'!A4216,75),23)),"")</f>
        <v/>
      </c>
      <c r="D4195" s="11" t="str">
        <f>IF('Anterior-TXT'!A4216&lt;&gt;"",RIGHT(LEFT('Anterior-TXT'!A4216,77),1),"")</f>
        <v/>
      </c>
      <c r="E4195" s="13" t="str">
        <f>IF('Anterior-TXT'!A4216&lt;&gt;"",IF(MOD(VALUE(LEFT(A4195,1)),2)=1,IF(D4195="D",C4195,-C4195),IF(D4195="C",C4195,-C4195)),"")</f>
        <v/>
      </c>
    </row>
    <row r="4196" spans="1:5" x14ac:dyDescent="0.2">
      <c r="A4196" s="11" t="str">
        <f>IF('Anterior-TXT'!A4217&lt;&gt;"",LEFT('Anterior-TXT'!A4217,15),"")</f>
        <v/>
      </c>
      <c r="B4196" s="11" t="str">
        <f>IF('Anterior-TXT'!A4217&lt;&gt;"",RIGHT(LEFT('Anterior-TXT'!A4217,51),34),"")</f>
        <v/>
      </c>
      <c r="C4196" s="12" t="str">
        <f>IF('Anterior-TXT'!A4217&lt;&gt;"",VALUE(RIGHT(LEFT('Anterior-TXT'!A4217,75),23)),"")</f>
        <v/>
      </c>
      <c r="D4196" s="11" t="str">
        <f>IF('Anterior-TXT'!A4217&lt;&gt;"",RIGHT(LEFT('Anterior-TXT'!A4217,77),1),"")</f>
        <v/>
      </c>
      <c r="E4196" s="13" t="str">
        <f>IF('Anterior-TXT'!A4217&lt;&gt;"",IF(MOD(VALUE(LEFT(A4196,1)),2)=1,IF(D4196="D",C4196,-C4196),IF(D4196="C",C4196,-C4196)),"")</f>
        <v/>
      </c>
    </row>
    <row r="4197" spans="1:5" x14ac:dyDescent="0.2">
      <c r="A4197" s="11" t="str">
        <f>IF('Anterior-TXT'!A4218&lt;&gt;"",LEFT('Anterior-TXT'!A4218,15),"")</f>
        <v/>
      </c>
      <c r="B4197" s="11" t="str">
        <f>IF('Anterior-TXT'!A4218&lt;&gt;"",RIGHT(LEFT('Anterior-TXT'!A4218,51),34),"")</f>
        <v/>
      </c>
      <c r="C4197" s="12" t="str">
        <f>IF('Anterior-TXT'!A4218&lt;&gt;"",VALUE(RIGHT(LEFT('Anterior-TXT'!A4218,75),23)),"")</f>
        <v/>
      </c>
      <c r="D4197" s="11" t="str">
        <f>IF('Anterior-TXT'!A4218&lt;&gt;"",RIGHT(LEFT('Anterior-TXT'!A4218,77),1),"")</f>
        <v/>
      </c>
      <c r="E4197" s="13" t="str">
        <f>IF('Anterior-TXT'!A4218&lt;&gt;"",IF(MOD(VALUE(LEFT(A4197,1)),2)=1,IF(D4197="D",C4197,-C4197),IF(D4197="C",C4197,-C4197)),"")</f>
        <v/>
      </c>
    </row>
    <row r="4198" spans="1:5" x14ac:dyDescent="0.2">
      <c r="A4198" s="11" t="str">
        <f>IF('Anterior-TXT'!A4219&lt;&gt;"",LEFT('Anterior-TXT'!A4219,15),"")</f>
        <v/>
      </c>
      <c r="B4198" s="11" t="str">
        <f>IF('Anterior-TXT'!A4219&lt;&gt;"",RIGHT(LEFT('Anterior-TXT'!A4219,51),34),"")</f>
        <v/>
      </c>
      <c r="C4198" s="12" t="str">
        <f>IF('Anterior-TXT'!A4219&lt;&gt;"",VALUE(RIGHT(LEFT('Anterior-TXT'!A4219,75),23)),"")</f>
        <v/>
      </c>
      <c r="D4198" s="11" t="str">
        <f>IF('Anterior-TXT'!A4219&lt;&gt;"",RIGHT(LEFT('Anterior-TXT'!A4219,77),1),"")</f>
        <v/>
      </c>
      <c r="E4198" s="13" t="str">
        <f>IF('Anterior-TXT'!A4219&lt;&gt;"",IF(MOD(VALUE(LEFT(A4198,1)),2)=1,IF(D4198="D",C4198,-C4198),IF(D4198="C",C4198,-C4198)),"")</f>
        <v/>
      </c>
    </row>
    <row r="4199" spans="1:5" x14ac:dyDescent="0.2">
      <c r="A4199" s="11" t="str">
        <f>IF('Anterior-TXT'!A4220&lt;&gt;"",LEFT('Anterior-TXT'!A4220,15),"")</f>
        <v/>
      </c>
      <c r="B4199" s="11" t="str">
        <f>IF('Anterior-TXT'!A4220&lt;&gt;"",RIGHT(LEFT('Anterior-TXT'!A4220,51),34),"")</f>
        <v/>
      </c>
      <c r="C4199" s="12" t="str">
        <f>IF('Anterior-TXT'!A4220&lt;&gt;"",VALUE(RIGHT(LEFT('Anterior-TXT'!A4220,75),23)),"")</f>
        <v/>
      </c>
      <c r="D4199" s="11" t="str">
        <f>IF('Anterior-TXT'!A4220&lt;&gt;"",RIGHT(LEFT('Anterior-TXT'!A4220,77),1),"")</f>
        <v/>
      </c>
      <c r="E4199" s="13" t="str">
        <f>IF('Anterior-TXT'!A4220&lt;&gt;"",IF(MOD(VALUE(LEFT(A4199,1)),2)=1,IF(D4199="D",C4199,-C4199),IF(D4199="C",C4199,-C4199)),"")</f>
        <v/>
      </c>
    </row>
    <row r="4200" spans="1:5" x14ac:dyDescent="0.2">
      <c r="A4200" s="11" t="str">
        <f>IF('Anterior-TXT'!A4221&lt;&gt;"",LEFT('Anterior-TXT'!A4221,15),"")</f>
        <v/>
      </c>
      <c r="B4200" s="11" t="str">
        <f>IF('Anterior-TXT'!A4221&lt;&gt;"",RIGHT(LEFT('Anterior-TXT'!A4221,51),34),"")</f>
        <v/>
      </c>
      <c r="C4200" s="12" t="str">
        <f>IF('Anterior-TXT'!A4221&lt;&gt;"",VALUE(RIGHT(LEFT('Anterior-TXT'!A4221,75),23)),"")</f>
        <v/>
      </c>
      <c r="D4200" s="11" t="str">
        <f>IF('Anterior-TXT'!A4221&lt;&gt;"",RIGHT(LEFT('Anterior-TXT'!A4221,77),1),"")</f>
        <v/>
      </c>
      <c r="E4200" s="13" t="str">
        <f>IF('Anterior-TXT'!A4221&lt;&gt;"",IF(MOD(VALUE(LEFT(A4200,1)),2)=1,IF(D4200="D",C4200,-C4200),IF(D4200="C",C4200,-C4200)),"")</f>
        <v/>
      </c>
    </row>
    <row r="4201" spans="1:5" x14ac:dyDescent="0.2">
      <c r="A4201" s="11" t="str">
        <f>IF('Anterior-TXT'!A4222&lt;&gt;"",LEFT('Anterior-TXT'!A4222,15),"")</f>
        <v/>
      </c>
      <c r="B4201" s="11" t="str">
        <f>IF('Anterior-TXT'!A4222&lt;&gt;"",RIGHT(LEFT('Anterior-TXT'!A4222,51),34),"")</f>
        <v/>
      </c>
      <c r="C4201" s="12" t="str">
        <f>IF('Anterior-TXT'!A4222&lt;&gt;"",VALUE(RIGHT(LEFT('Anterior-TXT'!A4222,75),23)),"")</f>
        <v/>
      </c>
      <c r="D4201" s="11" t="str">
        <f>IF('Anterior-TXT'!A4222&lt;&gt;"",RIGHT(LEFT('Anterior-TXT'!A4222,77),1),"")</f>
        <v/>
      </c>
      <c r="E4201" s="13" t="str">
        <f>IF('Anterior-TXT'!A4222&lt;&gt;"",IF(MOD(VALUE(LEFT(A4201,1)),2)=1,IF(D4201="D",C4201,-C4201),IF(D4201="C",C4201,-C4201)),"")</f>
        <v/>
      </c>
    </row>
    <row r="4202" spans="1:5" x14ac:dyDescent="0.2">
      <c r="A4202" s="11" t="str">
        <f>IF('Anterior-TXT'!A4223&lt;&gt;"",LEFT('Anterior-TXT'!A4223,15),"")</f>
        <v/>
      </c>
      <c r="B4202" s="11" t="str">
        <f>IF('Anterior-TXT'!A4223&lt;&gt;"",RIGHT(LEFT('Anterior-TXT'!A4223,51),34),"")</f>
        <v/>
      </c>
      <c r="C4202" s="12" t="str">
        <f>IF('Anterior-TXT'!A4223&lt;&gt;"",VALUE(RIGHT(LEFT('Anterior-TXT'!A4223,75),23)),"")</f>
        <v/>
      </c>
      <c r="D4202" s="11" t="str">
        <f>IF('Anterior-TXT'!A4223&lt;&gt;"",RIGHT(LEFT('Anterior-TXT'!A4223,77),1),"")</f>
        <v/>
      </c>
      <c r="E4202" s="13" t="str">
        <f>IF('Anterior-TXT'!A4223&lt;&gt;"",IF(MOD(VALUE(LEFT(A4202,1)),2)=1,IF(D4202="D",C4202,-C4202),IF(D4202="C",C4202,-C4202)),"")</f>
        <v/>
      </c>
    </row>
    <row r="4203" spans="1:5" x14ac:dyDescent="0.2">
      <c r="A4203" s="11" t="str">
        <f>IF('Anterior-TXT'!A4224&lt;&gt;"",LEFT('Anterior-TXT'!A4224,15),"")</f>
        <v/>
      </c>
      <c r="B4203" s="11" t="str">
        <f>IF('Anterior-TXT'!A4224&lt;&gt;"",RIGHT(LEFT('Anterior-TXT'!A4224,51),34),"")</f>
        <v/>
      </c>
      <c r="C4203" s="12" t="str">
        <f>IF('Anterior-TXT'!A4224&lt;&gt;"",VALUE(RIGHT(LEFT('Anterior-TXT'!A4224,75),23)),"")</f>
        <v/>
      </c>
      <c r="D4203" s="11" t="str">
        <f>IF('Anterior-TXT'!A4224&lt;&gt;"",RIGHT(LEFT('Anterior-TXT'!A4224,77),1),"")</f>
        <v/>
      </c>
      <c r="E4203" s="13" t="str">
        <f>IF('Anterior-TXT'!A4224&lt;&gt;"",IF(MOD(VALUE(LEFT(A4203,1)),2)=1,IF(D4203="D",C4203,-C4203),IF(D4203="C",C4203,-C4203)),"")</f>
        <v/>
      </c>
    </row>
    <row r="4204" spans="1:5" x14ac:dyDescent="0.2">
      <c r="A4204" s="11" t="str">
        <f>IF('Anterior-TXT'!A4225&lt;&gt;"",LEFT('Anterior-TXT'!A4225,15),"")</f>
        <v/>
      </c>
      <c r="B4204" s="11" t="str">
        <f>IF('Anterior-TXT'!A4225&lt;&gt;"",RIGHT(LEFT('Anterior-TXT'!A4225,51),34),"")</f>
        <v/>
      </c>
      <c r="C4204" s="12" t="str">
        <f>IF('Anterior-TXT'!A4225&lt;&gt;"",VALUE(RIGHT(LEFT('Anterior-TXT'!A4225,75),23)),"")</f>
        <v/>
      </c>
      <c r="D4204" s="11" t="str">
        <f>IF('Anterior-TXT'!A4225&lt;&gt;"",RIGHT(LEFT('Anterior-TXT'!A4225,77),1),"")</f>
        <v/>
      </c>
      <c r="E4204" s="13" t="str">
        <f>IF('Anterior-TXT'!A4225&lt;&gt;"",IF(MOD(VALUE(LEFT(A4204,1)),2)=1,IF(D4204="D",C4204,-C4204),IF(D4204="C",C4204,-C4204)),"")</f>
        <v/>
      </c>
    </row>
    <row r="4205" spans="1:5" x14ac:dyDescent="0.2">
      <c r="A4205" s="11" t="str">
        <f>IF('Anterior-TXT'!A4226&lt;&gt;"",LEFT('Anterior-TXT'!A4226,15),"")</f>
        <v/>
      </c>
      <c r="B4205" s="11" t="str">
        <f>IF('Anterior-TXT'!A4226&lt;&gt;"",RIGHT(LEFT('Anterior-TXT'!A4226,51),34),"")</f>
        <v/>
      </c>
      <c r="C4205" s="12" t="str">
        <f>IF('Anterior-TXT'!A4226&lt;&gt;"",VALUE(RIGHT(LEFT('Anterior-TXT'!A4226,75),23)),"")</f>
        <v/>
      </c>
      <c r="D4205" s="11" t="str">
        <f>IF('Anterior-TXT'!A4226&lt;&gt;"",RIGHT(LEFT('Anterior-TXT'!A4226,77),1),"")</f>
        <v/>
      </c>
      <c r="E4205" s="13" t="str">
        <f>IF('Anterior-TXT'!A4226&lt;&gt;"",IF(MOD(VALUE(LEFT(A4205,1)),2)=1,IF(D4205="D",C4205,-C4205),IF(D4205="C",C4205,-C4205)),"")</f>
        <v/>
      </c>
    </row>
    <row r="4206" spans="1:5" x14ac:dyDescent="0.2">
      <c r="A4206" s="11" t="str">
        <f>IF('Anterior-TXT'!A4227&lt;&gt;"",LEFT('Anterior-TXT'!A4227,15),"")</f>
        <v/>
      </c>
      <c r="B4206" s="11" t="str">
        <f>IF('Anterior-TXT'!A4227&lt;&gt;"",RIGHT(LEFT('Anterior-TXT'!A4227,51),34),"")</f>
        <v/>
      </c>
      <c r="C4206" s="12" t="str">
        <f>IF('Anterior-TXT'!A4227&lt;&gt;"",VALUE(RIGHT(LEFT('Anterior-TXT'!A4227,75),23)),"")</f>
        <v/>
      </c>
      <c r="D4206" s="11" t="str">
        <f>IF('Anterior-TXT'!A4227&lt;&gt;"",RIGHT(LEFT('Anterior-TXT'!A4227,77),1),"")</f>
        <v/>
      </c>
      <c r="E4206" s="13" t="str">
        <f>IF('Anterior-TXT'!A4227&lt;&gt;"",IF(MOD(VALUE(LEFT(A4206,1)),2)=1,IF(D4206="D",C4206,-C4206),IF(D4206="C",C4206,-C4206)),"")</f>
        <v/>
      </c>
    </row>
    <row r="4207" spans="1:5" x14ac:dyDescent="0.2">
      <c r="A4207" s="11" t="str">
        <f>IF('Anterior-TXT'!A4228&lt;&gt;"",LEFT('Anterior-TXT'!A4228,15),"")</f>
        <v/>
      </c>
      <c r="B4207" s="11" t="str">
        <f>IF('Anterior-TXT'!A4228&lt;&gt;"",RIGHT(LEFT('Anterior-TXT'!A4228,51),34),"")</f>
        <v/>
      </c>
      <c r="C4207" s="12" t="str">
        <f>IF('Anterior-TXT'!A4228&lt;&gt;"",VALUE(RIGHT(LEFT('Anterior-TXT'!A4228,75),23)),"")</f>
        <v/>
      </c>
      <c r="D4207" s="11" t="str">
        <f>IF('Anterior-TXT'!A4228&lt;&gt;"",RIGHT(LEFT('Anterior-TXT'!A4228,77),1),"")</f>
        <v/>
      </c>
      <c r="E4207" s="13" t="str">
        <f>IF('Anterior-TXT'!A4228&lt;&gt;"",IF(MOD(VALUE(LEFT(A4207,1)),2)=1,IF(D4207="D",C4207,-C4207),IF(D4207="C",C4207,-C4207)),"")</f>
        <v/>
      </c>
    </row>
    <row r="4208" spans="1:5" x14ac:dyDescent="0.2">
      <c r="A4208" s="11" t="str">
        <f>IF('Anterior-TXT'!A4229&lt;&gt;"",LEFT('Anterior-TXT'!A4229,15),"")</f>
        <v/>
      </c>
      <c r="B4208" s="11" t="str">
        <f>IF('Anterior-TXT'!A4229&lt;&gt;"",RIGHT(LEFT('Anterior-TXT'!A4229,51),34),"")</f>
        <v/>
      </c>
      <c r="C4208" s="12" t="str">
        <f>IF('Anterior-TXT'!A4229&lt;&gt;"",VALUE(RIGHT(LEFT('Anterior-TXT'!A4229,75),23)),"")</f>
        <v/>
      </c>
      <c r="D4208" s="11" t="str">
        <f>IF('Anterior-TXT'!A4229&lt;&gt;"",RIGHT(LEFT('Anterior-TXT'!A4229,77),1),"")</f>
        <v/>
      </c>
      <c r="E4208" s="13" t="str">
        <f>IF('Anterior-TXT'!A4229&lt;&gt;"",IF(MOD(VALUE(LEFT(A4208,1)),2)=1,IF(D4208="D",C4208,-C4208),IF(D4208="C",C4208,-C4208)),"")</f>
        <v/>
      </c>
    </row>
    <row r="4209" spans="1:5" x14ac:dyDescent="0.2">
      <c r="A4209" s="11" t="str">
        <f>IF('Anterior-TXT'!A4230&lt;&gt;"",LEFT('Anterior-TXT'!A4230,15),"")</f>
        <v/>
      </c>
      <c r="B4209" s="11" t="str">
        <f>IF('Anterior-TXT'!A4230&lt;&gt;"",RIGHT(LEFT('Anterior-TXT'!A4230,51),34),"")</f>
        <v/>
      </c>
      <c r="C4209" s="12" t="str">
        <f>IF('Anterior-TXT'!A4230&lt;&gt;"",VALUE(RIGHT(LEFT('Anterior-TXT'!A4230,75),23)),"")</f>
        <v/>
      </c>
      <c r="D4209" s="11" t="str">
        <f>IF('Anterior-TXT'!A4230&lt;&gt;"",RIGHT(LEFT('Anterior-TXT'!A4230,77),1),"")</f>
        <v/>
      </c>
      <c r="E4209" s="13" t="str">
        <f>IF('Anterior-TXT'!A4230&lt;&gt;"",IF(MOD(VALUE(LEFT(A4209,1)),2)=1,IF(D4209="D",C4209,-C4209),IF(D4209="C",C4209,-C4209)),"")</f>
        <v/>
      </c>
    </row>
    <row r="4210" spans="1:5" x14ac:dyDescent="0.2">
      <c r="A4210" s="11" t="str">
        <f>IF('Anterior-TXT'!A4231&lt;&gt;"",LEFT('Anterior-TXT'!A4231,15),"")</f>
        <v/>
      </c>
      <c r="B4210" s="11" t="str">
        <f>IF('Anterior-TXT'!A4231&lt;&gt;"",RIGHT(LEFT('Anterior-TXT'!A4231,51),34),"")</f>
        <v/>
      </c>
      <c r="C4210" s="12" t="str">
        <f>IF('Anterior-TXT'!A4231&lt;&gt;"",VALUE(RIGHT(LEFT('Anterior-TXT'!A4231,75),23)),"")</f>
        <v/>
      </c>
      <c r="D4210" s="11" t="str">
        <f>IF('Anterior-TXT'!A4231&lt;&gt;"",RIGHT(LEFT('Anterior-TXT'!A4231,77),1),"")</f>
        <v/>
      </c>
      <c r="E4210" s="13" t="str">
        <f>IF('Anterior-TXT'!A4231&lt;&gt;"",IF(MOD(VALUE(LEFT(A4210,1)),2)=1,IF(D4210="D",C4210,-C4210),IF(D4210="C",C4210,-C4210)),"")</f>
        <v/>
      </c>
    </row>
    <row r="4211" spans="1:5" x14ac:dyDescent="0.2">
      <c r="A4211" s="11" t="str">
        <f>IF('Anterior-TXT'!A4232&lt;&gt;"",LEFT('Anterior-TXT'!A4232,15),"")</f>
        <v/>
      </c>
      <c r="B4211" s="11" t="str">
        <f>IF('Anterior-TXT'!A4232&lt;&gt;"",RIGHT(LEFT('Anterior-TXT'!A4232,51),34),"")</f>
        <v/>
      </c>
      <c r="C4211" s="12" t="str">
        <f>IF('Anterior-TXT'!A4232&lt;&gt;"",VALUE(RIGHT(LEFT('Anterior-TXT'!A4232,75),23)),"")</f>
        <v/>
      </c>
      <c r="D4211" s="11" t="str">
        <f>IF('Anterior-TXT'!A4232&lt;&gt;"",RIGHT(LEFT('Anterior-TXT'!A4232,77),1),"")</f>
        <v/>
      </c>
      <c r="E4211" s="13" t="str">
        <f>IF('Anterior-TXT'!A4232&lt;&gt;"",IF(MOD(VALUE(LEFT(A4211,1)),2)=1,IF(D4211="D",C4211,-C4211),IF(D4211="C",C4211,-C4211)),"")</f>
        <v/>
      </c>
    </row>
    <row r="4212" spans="1:5" x14ac:dyDescent="0.2">
      <c r="A4212" s="11" t="str">
        <f>IF('Anterior-TXT'!A4233&lt;&gt;"",LEFT('Anterior-TXT'!A4233,15),"")</f>
        <v/>
      </c>
      <c r="B4212" s="11" t="str">
        <f>IF('Anterior-TXT'!A4233&lt;&gt;"",RIGHT(LEFT('Anterior-TXT'!A4233,51),34),"")</f>
        <v/>
      </c>
      <c r="C4212" s="12" t="str">
        <f>IF('Anterior-TXT'!A4233&lt;&gt;"",VALUE(RIGHT(LEFT('Anterior-TXT'!A4233,75),23)),"")</f>
        <v/>
      </c>
      <c r="D4212" s="11" t="str">
        <f>IF('Anterior-TXT'!A4233&lt;&gt;"",RIGHT(LEFT('Anterior-TXT'!A4233,77),1),"")</f>
        <v/>
      </c>
      <c r="E4212" s="13" t="str">
        <f>IF('Anterior-TXT'!A4233&lt;&gt;"",IF(MOD(VALUE(LEFT(A4212,1)),2)=1,IF(D4212="D",C4212,-C4212),IF(D4212="C",C4212,-C4212)),"")</f>
        <v/>
      </c>
    </row>
    <row r="4213" spans="1:5" x14ac:dyDescent="0.2">
      <c r="A4213" s="11" t="str">
        <f>IF('Anterior-TXT'!A4234&lt;&gt;"",LEFT('Anterior-TXT'!A4234,15),"")</f>
        <v/>
      </c>
      <c r="B4213" s="11" t="str">
        <f>IF('Anterior-TXT'!A4234&lt;&gt;"",RIGHT(LEFT('Anterior-TXT'!A4234,51),34),"")</f>
        <v/>
      </c>
      <c r="C4213" s="12" t="str">
        <f>IF('Anterior-TXT'!A4234&lt;&gt;"",VALUE(RIGHT(LEFT('Anterior-TXT'!A4234,75),23)),"")</f>
        <v/>
      </c>
      <c r="D4213" s="11" t="str">
        <f>IF('Anterior-TXT'!A4234&lt;&gt;"",RIGHT(LEFT('Anterior-TXT'!A4234,77),1),"")</f>
        <v/>
      </c>
      <c r="E4213" s="13" t="str">
        <f>IF('Anterior-TXT'!A4234&lt;&gt;"",IF(MOD(VALUE(LEFT(A4213,1)),2)=1,IF(D4213="D",C4213,-C4213),IF(D4213="C",C4213,-C4213)),"")</f>
        <v/>
      </c>
    </row>
    <row r="4214" spans="1:5" x14ac:dyDescent="0.2">
      <c r="A4214" s="11" t="str">
        <f>IF('Anterior-TXT'!A4235&lt;&gt;"",LEFT('Anterior-TXT'!A4235,15),"")</f>
        <v/>
      </c>
      <c r="B4214" s="11" t="str">
        <f>IF('Anterior-TXT'!A4235&lt;&gt;"",RIGHT(LEFT('Anterior-TXT'!A4235,51),34),"")</f>
        <v/>
      </c>
      <c r="C4214" s="12" t="str">
        <f>IF('Anterior-TXT'!A4235&lt;&gt;"",VALUE(RIGHT(LEFT('Anterior-TXT'!A4235,75),23)),"")</f>
        <v/>
      </c>
      <c r="D4214" s="11" t="str">
        <f>IF('Anterior-TXT'!A4235&lt;&gt;"",RIGHT(LEFT('Anterior-TXT'!A4235,77),1),"")</f>
        <v/>
      </c>
      <c r="E4214" s="13" t="str">
        <f>IF('Anterior-TXT'!A4235&lt;&gt;"",IF(MOD(VALUE(LEFT(A4214,1)),2)=1,IF(D4214="D",C4214,-C4214),IF(D4214="C",C4214,-C4214)),"")</f>
        <v/>
      </c>
    </row>
    <row r="4215" spans="1:5" x14ac:dyDescent="0.2">
      <c r="A4215" s="11" t="str">
        <f>IF('Anterior-TXT'!A4236&lt;&gt;"",LEFT('Anterior-TXT'!A4236,15),"")</f>
        <v/>
      </c>
      <c r="B4215" s="11" t="str">
        <f>IF('Anterior-TXT'!A4236&lt;&gt;"",RIGHT(LEFT('Anterior-TXT'!A4236,51),34),"")</f>
        <v/>
      </c>
      <c r="C4215" s="12" t="str">
        <f>IF('Anterior-TXT'!A4236&lt;&gt;"",VALUE(RIGHT(LEFT('Anterior-TXT'!A4236,75),23)),"")</f>
        <v/>
      </c>
      <c r="D4215" s="11" t="str">
        <f>IF('Anterior-TXT'!A4236&lt;&gt;"",RIGHT(LEFT('Anterior-TXT'!A4236,77),1),"")</f>
        <v/>
      </c>
      <c r="E4215" s="13" t="str">
        <f>IF('Anterior-TXT'!A4236&lt;&gt;"",IF(MOD(VALUE(LEFT(A4215,1)),2)=1,IF(D4215="D",C4215,-C4215),IF(D4215="C",C4215,-C4215)),"")</f>
        <v/>
      </c>
    </row>
    <row r="4216" spans="1:5" x14ac:dyDescent="0.2">
      <c r="A4216" s="11" t="str">
        <f>IF('Anterior-TXT'!A4237&lt;&gt;"",LEFT('Anterior-TXT'!A4237,15),"")</f>
        <v/>
      </c>
      <c r="B4216" s="11" t="str">
        <f>IF('Anterior-TXT'!A4237&lt;&gt;"",RIGHT(LEFT('Anterior-TXT'!A4237,51),34),"")</f>
        <v/>
      </c>
      <c r="C4216" s="12" t="str">
        <f>IF('Anterior-TXT'!A4237&lt;&gt;"",VALUE(RIGHT(LEFT('Anterior-TXT'!A4237,75),23)),"")</f>
        <v/>
      </c>
      <c r="D4216" s="11" t="str">
        <f>IF('Anterior-TXT'!A4237&lt;&gt;"",RIGHT(LEFT('Anterior-TXT'!A4237,77),1),"")</f>
        <v/>
      </c>
      <c r="E4216" s="13" t="str">
        <f>IF('Anterior-TXT'!A4237&lt;&gt;"",IF(MOD(VALUE(LEFT(A4216,1)),2)=1,IF(D4216="D",C4216,-C4216),IF(D4216="C",C4216,-C4216)),"")</f>
        <v/>
      </c>
    </row>
    <row r="4217" spans="1:5" x14ac:dyDescent="0.2">
      <c r="A4217" s="11" t="str">
        <f>IF('Anterior-TXT'!A4238&lt;&gt;"",LEFT('Anterior-TXT'!A4238,15),"")</f>
        <v/>
      </c>
      <c r="B4217" s="11" t="str">
        <f>IF('Anterior-TXT'!A4238&lt;&gt;"",RIGHT(LEFT('Anterior-TXT'!A4238,51),34),"")</f>
        <v/>
      </c>
      <c r="C4217" s="12" t="str">
        <f>IF('Anterior-TXT'!A4238&lt;&gt;"",VALUE(RIGHT(LEFT('Anterior-TXT'!A4238,75),23)),"")</f>
        <v/>
      </c>
      <c r="D4217" s="11" t="str">
        <f>IF('Anterior-TXT'!A4238&lt;&gt;"",RIGHT(LEFT('Anterior-TXT'!A4238,77),1),"")</f>
        <v/>
      </c>
      <c r="E4217" s="13" t="str">
        <f>IF('Anterior-TXT'!A4238&lt;&gt;"",IF(MOD(VALUE(LEFT(A4217,1)),2)=1,IF(D4217="D",C4217,-C4217),IF(D4217="C",C4217,-C4217)),"")</f>
        <v/>
      </c>
    </row>
    <row r="4218" spans="1:5" x14ac:dyDescent="0.2">
      <c r="A4218" s="11" t="str">
        <f>IF('Anterior-TXT'!A4239&lt;&gt;"",LEFT('Anterior-TXT'!A4239,15),"")</f>
        <v/>
      </c>
      <c r="B4218" s="11" t="str">
        <f>IF('Anterior-TXT'!A4239&lt;&gt;"",RIGHT(LEFT('Anterior-TXT'!A4239,51),34),"")</f>
        <v/>
      </c>
      <c r="C4218" s="12" t="str">
        <f>IF('Anterior-TXT'!A4239&lt;&gt;"",VALUE(RIGHT(LEFT('Anterior-TXT'!A4239,75),23)),"")</f>
        <v/>
      </c>
      <c r="D4218" s="11" t="str">
        <f>IF('Anterior-TXT'!A4239&lt;&gt;"",RIGHT(LEFT('Anterior-TXT'!A4239,77),1),"")</f>
        <v/>
      </c>
      <c r="E4218" s="13" t="str">
        <f>IF('Anterior-TXT'!A4239&lt;&gt;"",IF(MOD(VALUE(LEFT(A4218,1)),2)=1,IF(D4218="D",C4218,-C4218),IF(D4218="C",C4218,-C4218)),"")</f>
        <v/>
      </c>
    </row>
    <row r="4219" spans="1:5" x14ac:dyDescent="0.2">
      <c r="A4219" s="11" t="str">
        <f>IF('Anterior-TXT'!A4240&lt;&gt;"",LEFT('Anterior-TXT'!A4240,15),"")</f>
        <v/>
      </c>
      <c r="B4219" s="11" t="str">
        <f>IF('Anterior-TXT'!A4240&lt;&gt;"",RIGHT(LEFT('Anterior-TXT'!A4240,51),34),"")</f>
        <v/>
      </c>
      <c r="C4219" s="12" t="str">
        <f>IF('Anterior-TXT'!A4240&lt;&gt;"",VALUE(RIGHT(LEFT('Anterior-TXT'!A4240,75),23)),"")</f>
        <v/>
      </c>
      <c r="D4219" s="11" t="str">
        <f>IF('Anterior-TXT'!A4240&lt;&gt;"",RIGHT(LEFT('Anterior-TXT'!A4240,77),1),"")</f>
        <v/>
      </c>
      <c r="E4219" s="13" t="str">
        <f>IF('Anterior-TXT'!A4240&lt;&gt;"",IF(MOD(VALUE(LEFT(A4219,1)),2)=1,IF(D4219="D",C4219,-C4219),IF(D4219="C",C4219,-C4219)),"")</f>
        <v/>
      </c>
    </row>
    <row r="4220" spans="1:5" x14ac:dyDescent="0.2">
      <c r="A4220" s="11" t="str">
        <f>IF('Anterior-TXT'!A4241&lt;&gt;"",LEFT('Anterior-TXT'!A4241,15),"")</f>
        <v/>
      </c>
      <c r="B4220" s="11" t="str">
        <f>IF('Anterior-TXT'!A4241&lt;&gt;"",RIGHT(LEFT('Anterior-TXT'!A4241,51),34),"")</f>
        <v/>
      </c>
      <c r="C4220" s="12" t="str">
        <f>IF('Anterior-TXT'!A4241&lt;&gt;"",VALUE(RIGHT(LEFT('Anterior-TXT'!A4241,75),23)),"")</f>
        <v/>
      </c>
      <c r="D4220" s="11" t="str">
        <f>IF('Anterior-TXT'!A4241&lt;&gt;"",RIGHT(LEFT('Anterior-TXT'!A4241,77),1),"")</f>
        <v/>
      </c>
      <c r="E4220" s="13" t="str">
        <f>IF('Anterior-TXT'!A4241&lt;&gt;"",IF(MOD(VALUE(LEFT(A4220,1)),2)=1,IF(D4220="D",C4220,-C4220),IF(D4220="C",C4220,-C4220)),"")</f>
        <v/>
      </c>
    </row>
    <row r="4221" spans="1:5" x14ac:dyDescent="0.2">
      <c r="A4221" s="11" t="str">
        <f>IF('Anterior-TXT'!A4242&lt;&gt;"",LEFT('Anterior-TXT'!A4242,15),"")</f>
        <v/>
      </c>
      <c r="B4221" s="11" t="str">
        <f>IF('Anterior-TXT'!A4242&lt;&gt;"",RIGHT(LEFT('Anterior-TXT'!A4242,51),34),"")</f>
        <v/>
      </c>
      <c r="C4221" s="12" t="str">
        <f>IF('Anterior-TXT'!A4242&lt;&gt;"",VALUE(RIGHT(LEFT('Anterior-TXT'!A4242,75),23)),"")</f>
        <v/>
      </c>
      <c r="D4221" s="11" t="str">
        <f>IF('Anterior-TXT'!A4242&lt;&gt;"",RIGHT(LEFT('Anterior-TXT'!A4242,77),1),"")</f>
        <v/>
      </c>
      <c r="E4221" s="13" t="str">
        <f>IF('Anterior-TXT'!A4242&lt;&gt;"",IF(MOD(VALUE(LEFT(A4221,1)),2)=1,IF(D4221="D",C4221,-C4221),IF(D4221="C",C4221,-C4221)),"")</f>
        <v/>
      </c>
    </row>
    <row r="4222" spans="1:5" x14ac:dyDescent="0.2">
      <c r="A4222" s="11" t="str">
        <f>IF('Anterior-TXT'!A4243&lt;&gt;"",LEFT('Anterior-TXT'!A4243,15),"")</f>
        <v/>
      </c>
      <c r="B4222" s="11" t="str">
        <f>IF('Anterior-TXT'!A4243&lt;&gt;"",RIGHT(LEFT('Anterior-TXT'!A4243,51),34),"")</f>
        <v/>
      </c>
      <c r="C4222" s="12" t="str">
        <f>IF('Anterior-TXT'!A4243&lt;&gt;"",VALUE(RIGHT(LEFT('Anterior-TXT'!A4243,75),23)),"")</f>
        <v/>
      </c>
      <c r="D4222" s="11" t="str">
        <f>IF('Anterior-TXT'!A4243&lt;&gt;"",RIGHT(LEFT('Anterior-TXT'!A4243,77),1),"")</f>
        <v/>
      </c>
      <c r="E4222" s="13" t="str">
        <f>IF('Anterior-TXT'!A4243&lt;&gt;"",IF(MOD(VALUE(LEFT(A4222,1)),2)=1,IF(D4222="D",C4222,-C4222),IF(D4222="C",C4222,-C4222)),"")</f>
        <v/>
      </c>
    </row>
    <row r="4223" spans="1:5" x14ac:dyDescent="0.2">
      <c r="A4223" s="11" t="str">
        <f>IF('Anterior-TXT'!A4244&lt;&gt;"",LEFT('Anterior-TXT'!A4244,15),"")</f>
        <v/>
      </c>
      <c r="B4223" s="11" t="str">
        <f>IF('Anterior-TXT'!A4244&lt;&gt;"",RIGHT(LEFT('Anterior-TXT'!A4244,51),34),"")</f>
        <v/>
      </c>
      <c r="C4223" s="12" t="str">
        <f>IF('Anterior-TXT'!A4244&lt;&gt;"",VALUE(RIGHT(LEFT('Anterior-TXT'!A4244,75),23)),"")</f>
        <v/>
      </c>
      <c r="D4223" s="11" t="str">
        <f>IF('Anterior-TXT'!A4244&lt;&gt;"",RIGHT(LEFT('Anterior-TXT'!A4244,77),1),"")</f>
        <v/>
      </c>
      <c r="E4223" s="13" t="str">
        <f>IF('Anterior-TXT'!A4244&lt;&gt;"",IF(MOD(VALUE(LEFT(A4223,1)),2)=1,IF(D4223="D",C4223,-C4223),IF(D4223="C",C4223,-C4223)),"")</f>
        <v/>
      </c>
    </row>
    <row r="4224" spans="1:5" x14ac:dyDescent="0.2">
      <c r="A4224" s="11" t="str">
        <f>IF('Anterior-TXT'!A4245&lt;&gt;"",LEFT('Anterior-TXT'!A4245,15),"")</f>
        <v/>
      </c>
      <c r="B4224" s="11" t="str">
        <f>IF('Anterior-TXT'!A4245&lt;&gt;"",RIGHT(LEFT('Anterior-TXT'!A4245,51),34),"")</f>
        <v/>
      </c>
      <c r="C4224" s="12" t="str">
        <f>IF('Anterior-TXT'!A4245&lt;&gt;"",VALUE(RIGHT(LEFT('Anterior-TXT'!A4245,75),23)),"")</f>
        <v/>
      </c>
      <c r="D4224" s="11" t="str">
        <f>IF('Anterior-TXT'!A4245&lt;&gt;"",RIGHT(LEFT('Anterior-TXT'!A4245,77),1),"")</f>
        <v/>
      </c>
      <c r="E4224" s="13" t="str">
        <f>IF('Anterior-TXT'!A4245&lt;&gt;"",IF(MOD(VALUE(LEFT(A4224,1)),2)=1,IF(D4224="D",C4224,-C4224),IF(D4224="C",C4224,-C4224)),"")</f>
        <v/>
      </c>
    </row>
    <row r="4225" spans="1:5" x14ac:dyDescent="0.2">
      <c r="A4225" s="11" t="str">
        <f>IF('Anterior-TXT'!A4246&lt;&gt;"",LEFT('Anterior-TXT'!A4246,15),"")</f>
        <v/>
      </c>
      <c r="B4225" s="11" t="str">
        <f>IF('Anterior-TXT'!A4246&lt;&gt;"",RIGHT(LEFT('Anterior-TXT'!A4246,51),34),"")</f>
        <v/>
      </c>
      <c r="C4225" s="12" t="str">
        <f>IF('Anterior-TXT'!A4246&lt;&gt;"",VALUE(RIGHT(LEFT('Anterior-TXT'!A4246,75),23)),"")</f>
        <v/>
      </c>
      <c r="D4225" s="11" t="str">
        <f>IF('Anterior-TXT'!A4246&lt;&gt;"",RIGHT(LEFT('Anterior-TXT'!A4246,77),1),"")</f>
        <v/>
      </c>
      <c r="E4225" s="13" t="str">
        <f>IF('Anterior-TXT'!A4246&lt;&gt;"",IF(MOD(VALUE(LEFT(A4225,1)),2)=1,IF(D4225="D",C4225,-C4225),IF(D4225="C",C4225,-C4225)),"")</f>
        <v/>
      </c>
    </row>
    <row r="4226" spans="1:5" x14ac:dyDescent="0.2">
      <c r="A4226" s="11" t="str">
        <f>IF('Anterior-TXT'!A4247&lt;&gt;"",LEFT('Anterior-TXT'!A4247,15),"")</f>
        <v/>
      </c>
      <c r="B4226" s="11" t="str">
        <f>IF('Anterior-TXT'!A4247&lt;&gt;"",RIGHT(LEFT('Anterior-TXT'!A4247,51),34),"")</f>
        <v/>
      </c>
      <c r="C4226" s="12" t="str">
        <f>IF('Anterior-TXT'!A4247&lt;&gt;"",VALUE(RIGHT(LEFT('Anterior-TXT'!A4247,75),23)),"")</f>
        <v/>
      </c>
      <c r="D4226" s="11" t="str">
        <f>IF('Anterior-TXT'!A4247&lt;&gt;"",RIGHT(LEFT('Anterior-TXT'!A4247,77),1),"")</f>
        <v/>
      </c>
      <c r="E4226" s="13" t="str">
        <f>IF('Anterior-TXT'!A4247&lt;&gt;"",IF(MOD(VALUE(LEFT(A4226,1)),2)=1,IF(D4226="D",C4226,-C4226),IF(D4226="C",C4226,-C4226)),"")</f>
        <v/>
      </c>
    </row>
    <row r="4227" spans="1:5" x14ac:dyDescent="0.2">
      <c r="A4227" s="11" t="str">
        <f>IF('Anterior-TXT'!A4248&lt;&gt;"",LEFT('Anterior-TXT'!A4248,15),"")</f>
        <v/>
      </c>
      <c r="B4227" s="11" t="str">
        <f>IF('Anterior-TXT'!A4248&lt;&gt;"",RIGHT(LEFT('Anterior-TXT'!A4248,51),34),"")</f>
        <v/>
      </c>
      <c r="C4227" s="12" t="str">
        <f>IF('Anterior-TXT'!A4248&lt;&gt;"",VALUE(RIGHT(LEFT('Anterior-TXT'!A4248,75),23)),"")</f>
        <v/>
      </c>
      <c r="D4227" s="11" t="str">
        <f>IF('Anterior-TXT'!A4248&lt;&gt;"",RIGHT(LEFT('Anterior-TXT'!A4248,77),1),"")</f>
        <v/>
      </c>
      <c r="E4227" s="13" t="str">
        <f>IF('Anterior-TXT'!A4248&lt;&gt;"",IF(MOD(VALUE(LEFT(A4227,1)),2)=1,IF(D4227="D",C4227,-C4227),IF(D4227="C",C4227,-C4227)),"")</f>
        <v/>
      </c>
    </row>
    <row r="4228" spans="1:5" x14ac:dyDescent="0.2">
      <c r="A4228" s="11" t="str">
        <f>IF('Anterior-TXT'!A4249&lt;&gt;"",LEFT('Anterior-TXT'!A4249,15),"")</f>
        <v/>
      </c>
      <c r="B4228" s="11" t="str">
        <f>IF('Anterior-TXT'!A4249&lt;&gt;"",RIGHT(LEFT('Anterior-TXT'!A4249,51),34),"")</f>
        <v/>
      </c>
      <c r="C4228" s="12" t="str">
        <f>IF('Anterior-TXT'!A4249&lt;&gt;"",VALUE(RIGHT(LEFT('Anterior-TXT'!A4249,75),23)),"")</f>
        <v/>
      </c>
      <c r="D4228" s="11" t="str">
        <f>IF('Anterior-TXT'!A4249&lt;&gt;"",RIGHT(LEFT('Anterior-TXT'!A4249,77),1),"")</f>
        <v/>
      </c>
      <c r="E4228" s="13" t="str">
        <f>IF('Anterior-TXT'!A4249&lt;&gt;"",IF(MOD(VALUE(LEFT(A4228,1)),2)=1,IF(D4228="D",C4228,-C4228),IF(D4228="C",C4228,-C4228)),"")</f>
        <v/>
      </c>
    </row>
    <row r="4229" spans="1:5" x14ac:dyDescent="0.2">
      <c r="A4229" s="11" t="str">
        <f>IF('Anterior-TXT'!A4250&lt;&gt;"",LEFT('Anterior-TXT'!A4250,15),"")</f>
        <v/>
      </c>
      <c r="B4229" s="11" t="str">
        <f>IF('Anterior-TXT'!A4250&lt;&gt;"",RIGHT(LEFT('Anterior-TXT'!A4250,51),34),"")</f>
        <v/>
      </c>
      <c r="C4229" s="12" t="str">
        <f>IF('Anterior-TXT'!A4250&lt;&gt;"",VALUE(RIGHT(LEFT('Anterior-TXT'!A4250,75),23)),"")</f>
        <v/>
      </c>
      <c r="D4229" s="11" t="str">
        <f>IF('Anterior-TXT'!A4250&lt;&gt;"",RIGHT(LEFT('Anterior-TXT'!A4250,77),1),"")</f>
        <v/>
      </c>
      <c r="E4229" s="13" t="str">
        <f>IF('Anterior-TXT'!A4250&lt;&gt;"",IF(MOD(VALUE(LEFT(A4229,1)),2)=1,IF(D4229="D",C4229,-C4229),IF(D4229="C",C4229,-C4229)),"")</f>
        <v/>
      </c>
    </row>
    <row r="4230" spans="1:5" x14ac:dyDescent="0.2">
      <c r="A4230" s="11" t="str">
        <f>IF('Anterior-TXT'!A4251&lt;&gt;"",LEFT('Anterior-TXT'!A4251,15),"")</f>
        <v/>
      </c>
      <c r="B4230" s="11" t="str">
        <f>IF('Anterior-TXT'!A4251&lt;&gt;"",RIGHT(LEFT('Anterior-TXT'!A4251,51),34),"")</f>
        <v/>
      </c>
      <c r="C4230" s="12" t="str">
        <f>IF('Anterior-TXT'!A4251&lt;&gt;"",VALUE(RIGHT(LEFT('Anterior-TXT'!A4251,75),23)),"")</f>
        <v/>
      </c>
      <c r="D4230" s="11" t="str">
        <f>IF('Anterior-TXT'!A4251&lt;&gt;"",RIGHT(LEFT('Anterior-TXT'!A4251,77),1),"")</f>
        <v/>
      </c>
      <c r="E4230" s="13" t="str">
        <f>IF('Anterior-TXT'!A4251&lt;&gt;"",IF(MOD(VALUE(LEFT(A4230,1)),2)=1,IF(D4230="D",C4230,-C4230),IF(D4230="C",C4230,-C4230)),"")</f>
        <v/>
      </c>
    </row>
    <row r="4231" spans="1:5" x14ac:dyDescent="0.2">
      <c r="A4231" s="11" t="str">
        <f>IF('Anterior-TXT'!A4252&lt;&gt;"",LEFT('Anterior-TXT'!A4252,15),"")</f>
        <v/>
      </c>
      <c r="B4231" s="11" t="str">
        <f>IF('Anterior-TXT'!A4252&lt;&gt;"",RIGHT(LEFT('Anterior-TXT'!A4252,51),34),"")</f>
        <v/>
      </c>
      <c r="C4231" s="12" t="str">
        <f>IF('Anterior-TXT'!A4252&lt;&gt;"",VALUE(RIGHT(LEFT('Anterior-TXT'!A4252,75),23)),"")</f>
        <v/>
      </c>
      <c r="D4231" s="11" t="str">
        <f>IF('Anterior-TXT'!A4252&lt;&gt;"",RIGHT(LEFT('Anterior-TXT'!A4252,77),1),"")</f>
        <v/>
      </c>
      <c r="E4231" s="13" t="str">
        <f>IF('Anterior-TXT'!A4252&lt;&gt;"",IF(MOD(VALUE(LEFT(A4231,1)),2)=1,IF(D4231="D",C4231,-C4231),IF(D4231="C",C4231,-C4231)),"")</f>
        <v/>
      </c>
    </row>
    <row r="4232" spans="1:5" x14ac:dyDescent="0.2">
      <c r="A4232" s="11" t="str">
        <f>IF('Anterior-TXT'!A4253&lt;&gt;"",LEFT('Anterior-TXT'!A4253,15),"")</f>
        <v/>
      </c>
      <c r="B4232" s="11" t="str">
        <f>IF('Anterior-TXT'!A4253&lt;&gt;"",RIGHT(LEFT('Anterior-TXT'!A4253,51),34),"")</f>
        <v/>
      </c>
      <c r="C4232" s="12" t="str">
        <f>IF('Anterior-TXT'!A4253&lt;&gt;"",VALUE(RIGHT(LEFT('Anterior-TXT'!A4253,75),23)),"")</f>
        <v/>
      </c>
      <c r="D4232" s="11" t="str">
        <f>IF('Anterior-TXT'!A4253&lt;&gt;"",RIGHT(LEFT('Anterior-TXT'!A4253,77),1),"")</f>
        <v/>
      </c>
      <c r="E4232" s="13" t="str">
        <f>IF('Anterior-TXT'!A4253&lt;&gt;"",IF(MOD(VALUE(LEFT(A4232,1)),2)=1,IF(D4232="D",C4232,-C4232),IF(D4232="C",C4232,-C4232)),"")</f>
        <v/>
      </c>
    </row>
    <row r="4233" spans="1:5" x14ac:dyDescent="0.2">
      <c r="A4233" s="11" t="str">
        <f>IF('Anterior-TXT'!A4254&lt;&gt;"",LEFT('Anterior-TXT'!A4254,15),"")</f>
        <v/>
      </c>
      <c r="B4233" s="11" t="str">
        <f>IF('Anterior-TXT'!A4254&lt;&gt;"",RIGHT(LEFT('Anterior-TXT'!A4254,51),34),"")</f>
        <v/>
      </c>
      <c r="C4233" s="12" t="str">
        <f>IF('Anterior-TXT'!A4254&lt;&gt;"",VALUE(RIGHT(LEFT('Anterior-TXT'!A4254,75),23)),"")</f>
        <v/>
      </c>
      <c r="D4233" s="11" t="str">
        <f>IF('Anterior-TXT'!A4254&lt;&gt;"",RIGHT(LEFT('Anterior-TXT'!A4254,77),1),"")</f>
        <v/>
      </c>
      <c r="E4233" s="13" t="str">
        <f>IF('Anterior-TXT'!A4254&lt;&gt;"",IF(MOD(VALUE(LEFT(A4233,1)),2)=1,IF(D4233="D",C4233,-C4233),IF(D4233="C",C4233,-C4233)),"")</f>
        <v/>
      </c>
    </row>
    <row r="4234" spans="1:5" x14ac:dyDescent="0.2">
      <c r="A4234" s="11" t="str">
        <f>IF('Anterior-TXT'!A4255&lt;&gt;"",LEFT('Anterior-TXT'!A4255,15),"")</f>
        <v/>
      </c>
      <c r="B4234" s="11" t="str">
        <f>IF('Anterior-TXT'!A4255&lt;&gt;"",RIGHT(LEFT('Anterior-TXT'!A4255,51),34),"")</f>
        <v/>
      </c>
      <c r="C4234" s="12" t="str">
        <f>IF('Anterior-TXT'!A4255&lt;&gt;"",VALUE(RIGHT(LEFT('Anterior-TXT'!A4255,75),23)),"")</f>
        <v/>
      </c>
      <c r="D4234" s="11" t="str">
        <f>IF('Anterior-TXT'!A4255&lt;&gt;"",RIGHT(LEFT('Anterior-TXT'!A4255,77),1),"")</f>
        <v/>
      </c>
      <c r="E4234" s="13" t="str">
        <f>IF('Anterior-TXT'!A4255&lt;&gt;"",IF(MOD(VALUE(LEFT(A4234,1)),2)=1,IF(D4234="D",C4234,-C4234),IF(D4234="C",C4234,-C4234)),"")</f>
        <v/>
      </c>
    </row>
    <row r="4235" spans="1:5" x14ac:dyDescent="0.2">
      <c r="A4235" s="11" t="str">
        <f>IF('Anterior-TXT'!A4256&lt;&gt;"",LEFT('Anterior-TXT'!A4256,15),"")</f>
        <v/>
      </c>
      <c r="B4235" s="11" t="str">
        <f>IF('Anterior-TXT'!A4256&lt;&gt;"",RIGHT(LEFT('Anterior-TXT'!A4256,51),34),"")</f>
        <v/>
      </c>
      <c r="C4235" s="12" t="str">
        <f>IF('Anterior-TXT'!A4256&lt;&gt;"",VALUE(RIGHT(LEFT('Anterior-TXT'!A4256,75),23)),"")</f>
        <v/>
      </c>
      <c r="D4235" s="11" t="str">
        <f>IF('Anterior-TXT'!A4256&lt;&gt;"",RIGHT(LEFT('Anterior-TXT'!A4256,77),1),"")</f>
        <v/>
      </c>
      <c r="E4235" s="13" t="str">
        <f>IF('Anterior-TXT'!A4256&lt;&gt;"",IF(MOD(VALUE(LEFT(A4235,1)),2)=1,IF(D4235="D",C4235,-C4235),IF(D4235="C",C4235,-C4235)),"")</f>
        <v/>
      </c>
    </row>
    <row r="4236" spans="1:5" x14ac:dyDescent="0.2">
      <c r="A4236" s="11" t="str">
        <f>IF('Anterior-TXT'!A4257&lt;&gt;"",LEFT('Anterior-TXT'!A4257,15),"")</f>
        <v/>
      </c>
      <c r="B4236" s="11" t="str">
        <f>IF('Anterior-TXT'!A4257&lt;&gt;"",RIGHT(LEFT('Anterior-TXT'!A4257,51),34),"")</f>
        <v/>
      </c>
      <c r="C4236" s="12" t="str">
        <f>IF('Anterior-TXT'!A4257&lt;&gt;"",VALUE(RIGHT(LEFT('Anterior-TXT'!A4257,75),23)),"")</f>
        <v/>
      </c>
      <c r="D4236" s="11" t="str">
        <f>IF('Anterior-TXT'!A4257&lt;&gt;"",RIGHT(LEFT('Anterior-TXT'!A4257,77),1),"")</f>
        <v/>
      </c>
      <c r="E4236" s="13" t="str">
        <f>IF('Anterior-TXT'!A4257&lt;&gt;"",IF(MOD(VALUE(LEFT(A4236,1)),2)=1,IF(D4236="D",C4236,-C4236),IF(D4236="C",C4236,-C4236)),"")</f>
        <v/>
      </c>
    </row>
    <row r="4237" spans="1:5" x14ac:dyDescent="0.2">
      <c r="A4237" s="11" t="str">
        <f>IF('Anterior-TXT'!A4258&lt;&gt;"",LEFT('Anterior-TXT'!A4258,15),"")</f>
        <v/>
      </c>
      <c r="B4237" s="11" t="str">
        <f>IF('Anterior-TXT'!A4258&lt;&gt;"",RIGHT(LEFT('Anterior-TXT'!A4258,51),34),"")</f>
        <v/>
      </c>
      <c r="C4237" s="12" t="str">
        <f>IF('Anterior-TXT'!A4258&lt;&gt;"",VALUE(RIGHT(LEFT('Anterior-TXT'!A4258,75),23)),"")</f>
        <v/>
      </c>
      <c r="D4237" s="11" t="str">
        <f>IF('Anterior-TXT'!A4258&lt;&gt;"",RIGHT(LEFT('Anterior-TXT'!A4258,77),1),"")</f>
        <v/>
      </c>
      <c r="E4237" s="13" t="str">
        <f>IF('Anterior-TXT'!A4258&lt;&gt;"",IF(MOD(VALUE(LEFT(A4237,1)),2)=1,IF(D4237="D",C4237,-C4237),IF(D4237="C",C4237,-C4237)),"")</f>
        <v/>
      </c>
    </row>
    <row r="4238" spans="1:5" x14ac:dyDescent="0.2">
      <c r="A4238" s="11" t="str">
        <f>IF('Anterior-TXT'!A4259&lt;&gt;"",LEFT('Anterior-TXT'!A4259,15),"")</f>
        <v/>
      </c>
      <c r="B4238" s="11" t="str">
        <f>IF('Anterior-TXT'!A4259&lt;&gt;"",RIGHT(LEFT('Anterior-TXT'!A4259,51),34),"")</f>
        <v/>
      </c>
      <c r="C4238" s="12" t="str">
        <f>IF('Anterior-TXT'!A4259&lt;&gt;"",VALUE(RIGHT(LEFT('Anterior-TXT'!A4259,75),23)),"")</f>
        <v/>
      </c>
      <c r="D4238" s="11" t="str">
        <f>IF('Anterior-TXT'!A4259&lt;&gt;"",RIGHT(LEFT('Anterior-TXT'!A4259,77),1),"")</f>
        <v/>
      </c>
      <c r="E4238" s="13" t="str">
        <f>IF('Anterior-TXT'!A4259&lt;&gt;"",IF(MOD(VALUE(LEFT(A4238,1)),2)=1,IF(D4238="D",C4238,-C4238),IF(D4238="C",C4238,-C4238)),"")</f>
        <v/>
      </c>
    </row>
    <row r="4239" spans="1:5" x14ac:dyDescent="0.2">
      <c r="A4239" s="11" t="str">
        <f>IF('Anterior-TXT'!A4260&lt;&gt;"",LEFT('Anterior-TXT'!A4260,15),"")</f>
        <v/>
      </c>
      <c r="B4239" s="11" t="str">
        <f>IF('Anterior-TXT'!A4260&lt;&gt;"",RIGHT(LEFT('Anterior-TXT'!A4260,51),34),"")</f>
        <v/>
      </c>
      <c r="C4239" s="12" t="str">
        <f>IF('Anterior-TXT'!A4260&lt;&gt;"",VALUE(RIGHT(LEFT('Anterior-TXT'!A4260,75),23)),"")</f>
        <v/>
      </c>
      <c r="D4239" s="11" t="str">
        <f>IF('Anterior-TXT'!A4260&lt;&gt;"",RIGHT(LEFT('Anterior-TXT'!A4260,77),1),"")</f>
        <v/>
      </c>
      <c r="E4239" s="13" t="str">
        <f>IF('Anterior-TXT'!A4260&lt;&gt;"",IF(MOD(VALUE(LEFT(A4239,1)),2)=1,IF(D4239="D",C4239,-C4239),IF(D4239="C",C4239,-C4239)),"")</f>
        <v/>
      </c>
    </row>
    <row r="4240" spans="1:5" x14ac:dyDescent="0.2">
      <c r="A4240" s="11" t="str">
        <f>IF('Anterior-TXT'!A4261&lt;&gt;"",LEFT('Anterior-TXT'!A4261,15),"")</f>
        <v/>
      </c>
      <c r="B4240" s="11" t="str">
        <f>IF('Anterior-TXT'!A4261&lt;&gt;"",RIGHT(LEFT('Anterior-TXT'!A4261,51),34),"")</f>
        <v/>
      </c>
      <c r="C4240" s="12" t="str">
        <f>IF('Anterior-TXT'!A4261&lt;&gt;"",VALUE(RIGHT(LEFT('Anterior-TXT'!A4261,75),23)),"")</f>
        <v/>
      </c>
      <c r="D4240" s="11" t="str">
        <f>IF('Anterior-TXT'!A4261&lt;&gt;"",RIGHT(LEFT('Anterior-TXT'!A4261,77),1),"")</f>
        <v/>
      </c>
      <c r="E4240" s="13" t="str">
        <f>IF('Anterior-TXT'!A4261&lt;&gt;"",IF(MOD(VALUE(LEFT(A4240,1)),2)=1,IF(D4240="D",C4240,-C4240),IF(D4240="C",C4240,-C4240)),"")</f>
        <v/>
      </c>
    </row>
    <row r="4241" spans="1:5" x14ac:dyDescent="0.2">
      <c r="A4241" s="11" t="str">
        <f>IF('Anterior-TXT'!A4262&lt;&gt;"",LEFT('Anterior-TXT'!A4262,15),"")</f>
        <v/>
      </c>
      <c r="B4241" s="11" t="str">
        <f>IF('Anterior-TXT'!A4262&lt;&gt;"",RIGHT(LEFT('Anterior-TXT'!A4262,51),34),"")</f>
        <v/>
      </c>
      <c r="C4241" s="12" t="str">
        <f>IF('Anterior-TXT'!A4262&lt;&gt;"",VALUE(RIGHT(LEFT('Anterior-TXT'!A4262,75),23)),"")</f>
        <v/>
      </c>
      <c r="D4241" s="11" t="str">
        <f>IF('Anterior-TXT'!A4262&lt;&gt;"",RIGHT(LEFT('Anterior-TXT'!A4262,77),1),"")</f>
        <v/>
      </c>
      <c r="E4241" s="13" t="str">
        <f>IF('Anterior-TXT'!A4262&lt;&gt;"",IF(MOD(VALUE(LEFT(A4241,1)),2)=1,IF(D4241="D",C4241,-C4241),IF(D4241="C",C4241,-C4241)),"")</f>
        <v/>
      </c>
    </row>
    <row r="4242" spans="1:5" x14ac:dyDescent="0.2">
      <c r="A4242" s="11" t="str">
        <f>IF('Anterior-TXT'!A4263&lt;&gt;"",LEFT('Anterior-TXT'!A4263,15),"")</f>
        <v/>
      </c>
      <c r="B4242" s="11" t="str">
        <f>IF('Anterior-TXT'!A4263&lt;&gt;"",RIGHT(LEFT('Anterior-TXT'!A4263,51),34),"")</f>
        <v/>
      </c>
      <c r="C4242" s="12" t="str">
        <f>IF('Anterior-TXT'!A4263&lt;&gt;"",VALUE(RIGHT(LEFT('Anterior-TXT'!A4263,75),23)),"")</f>
        <v/>
      </c>
      <c r="D4242" s="11" t="str">
        <f>IF('Anterior-TXT'!A4263&lt;&gt;"",RIGHT(LEFT('Anterior-TXT'!A4263,77),1),"")</f>
        <v/>
      </c>
      <c r="E4242" s="13" t="str">
        <f>IF('Anterior-TXT'!A4263&lt;&gt;"",IF(MOD(VALUE(LEFT(A4242,1)),2)=1,IF(D4242="D",C4242,-C4242),IF(D4242="C",C4242,-C4242)),"")</f>
        <v/>
      </c>
    </row>
    <row r="4243" spans="1:5" x14ac:dyDescent="0.2">
      <c r="A4243" s="11" t="str">
        <f>IF('Anterior-TXT'!A4264&lt;&gt;"",LEFT('Anterior-TXT'!A4264,15),"")</f>
        <v/>
      </c>
      <c r="B4243" s="11" t="str">
        <f>IF('Anterior-TXT'!A4264&lt;&gt;"",RIGHT(LEFT('Anterior-TXT'!A4264,51),34),"")</f>
        <v/>
      </c>
      <c r="C4243" s="12" t="str">
        <f>IF('Anterior-TXT'!A4264&lt;&gt;"",VALUE(RIGHT(LEFT('Anterior-TXT'!A4264,75),23)),"")</f>
        <v/>
      </c>
      <c r="D4243" s="11" t="str">
        <f>IF('Anterior-TXT'!A4264&lt;&gt;"",RIGHT(LEFT('Anterior-TXT'!A4264,77),1),"")</f>
        <v/>
      </c>
      <c r="E4243" s="13" t="str">
        <f>IF('Anterior-TXT'!A4264&lt;&gt;"",IF(MOD(VALUE(LEFT(A4243,1)),2)=1,IF(D4243="D",C4243,-C4243),IF(D4243="C",C4243,-C4243)),"")</f>
        <v/>
      </c>
    </row>
    <row r="4244" spans="1:5" x14ac:dyDescent="0.2">
      <c r="A4244" s="11" t="str">
        <f>IF('Anterior-TXT'!A4265&lt;&gt;"",LEFT('Anterior-TXT'!A4265,15),"")</f>
        <v/>
      </c>
      <c r="B4244" s="11" t="str">
        <f>IF('Anterior-TXT'!A4265&lt;&gt;"",RIGHT(LEFT('Anterior-TXT'!A4265,51),34),"")</f>
        <v/>
      </c>
      <c r="C4244" s="12" t="str">
        <f>IF('Anterior-TXT'!A4265&lt;&gt;"",VALUE(RIGHT(LEFT('Anterior-TXT'!A4265,75),23)),"")</f>
        <v/>
      </c>
      <c r="D4244" s="11" t="str">
        <f>IF('Anterior-TXT'!A4265&lt;&gt;"",RIGHT(LEFT('Anterior-TXT'!A4265,77),1),"")</f>
        <v/>
      </c>
      <c r="E4244" s="13" t="str">
        <f>IF('Anterior-TXT'!A4265&lt;&gt;"",IF(MOD(VALUE(LEFT(A4244,1)),2)=1,IF(D4244="D",C4244,-C4244),IF(D4244="C",C4244,-C4244)),"")</f>
        <v/>
      </c>
    </row>
    <row r="4245" spans="1:5" x14ac:dyDescent="0.2">
      <c r="A4245" s="11" t="str">
        <f>IF('Anterior-TXT'!A4266&lt;&gt;"",LEFT('Anterior-TXT'!A4266,15),"")</f>
        <v/>
      </c>
      <c r="B4245" s="11" t="str">
        <f>IF('Anterior-TXT'!A4266&lt;&gt;"",RIGHT(LEFT('Anterior-TXT'!A4266,51),34),"")</f>
        <v/>
      </c>
      <c r="C4245" s="12" t="str">
        <f>IF('Anterior-TXT'!A4266&lt;&gt;"",VALUE(RIGHT(LEFT('Anterior-TXT'!A4266,75),23)),"")</f>
        <v/>
      </c>
      <c r="D4245" s="11" t="str">
        <f>IF('Anterior-TXT'!A4266&lt;&gt;"",RIGHT(LEFT('Anterior-TXT'!A4266,77),1),"")</f>
        <v/>
      </c>
      <c r="E4245" s="13" t="str">
        <f>IF('Anterior-TXT'!A4266&lt;&gt;"",IF(MOD(VALUE(LEFT(A4245,1)),2)=1,IF(D4245="D",C4245,-C4245),IF(D4245="C",C4245,-C4245)),"")</f>
        <v/>
      </c>
    </row>
    <row r="4246" spans="1:5" x14ac:dyDescent="0.2">
      <c r="A4246" s="11" t="str">
        <f>IF('Anterior-TXT'!A4267&lt;&gt;"",LEFT('Anterior-TXT'!A4267,15),"")</f>
        <v/>
      </c>
      <c r="B4246" s="11" t="str">
        <f>IF('Anterior-TXT'!A4267&lt;&gt;"",RIGHT(LEFT('Anterior-TXT'!A4267,51),34),"")</f>
        <v/>
      </c>
      <c r="C4246" s="12" t="str">
        <f>IF('Anterior-TXT'!A4267&lt;&gt;"",VALUE(RIGHT(LEFT('Anterior-TXT'!A4267,75),23)),"")</f>
        <v/>
      </c>
      <c r="D4246" s="11" t="str">
        <f>IF('Anterior-TXT'!A4267&lt;&gt;"",RIGHT(LEFT('Anterior-TXT'!A4267,77),1),"")</f>
        <v/>
      </c>
      <c r="E4246" s="13" t="str">
        <f>IF('Anterior-TXT'!A4267&lt;&gt;"",IF(MOD(VALUE(LEFT(A4246,1)),2)=1,IF(D4246="D",C4246,-C4246),IF(D4246="C",C4246,-C4246)),"")</f>
        <v/>
      </c>
    </row>
    <row r="4247" spans="1:5" x14ac:dyDescent="0.2">
      <c r="A4247" s="11" t="str">
        <f>IF('Anterior-TXT'!A4268&lt;&gt;"",LEFT('Anterior-TXT'!A4268,15),"")</f>
        <v/>
      </c>
      <c r="B4247" s="11" t="str">
        <f>IF('Anterior-TXT'!A4268&lt;&gt;"",RIGHT(LEFT('Anterior-TXT'!A4268,51),34),"")</f>
        <v/>
      </c>
      <c r="C4247" s="12" t="str">
        <f>IF('Anterior-TXT'!A4268&lt;&gt;"",VALUE(RIGHT(LEFT('Anterior-TXT'!A4268,75),23)),"")</f>
        <v/>
      </c>
      <c r="D4247" s="11" t="str">
        <f>IF('Anterior-TXT'!A4268&lt;&gt;"",RIGHT(LEFT('Anterior-TXT'!A4268,77),1),"")</f>
        <v/>
      </c>
      <c r="E4247" s="13" t="str">
        <f>IF('Anterior-TXT'!A4268&lt;&gt;"",IF(MOD(VALUE(LEFT(A4247,1)),2)=1,IF(D4247="D",C4247,-C4247),IF(D4247="C",C4247,-C4247)),"")</f>
        <v/>
      </c>
    </row>
    <row r="4248" spans="1:5" x14ac:dyDescent="0.2">
      <c r="A4248" s="11" t="str">
        <f>IF('Anterior-TXT'!A4269&lt;&gt;"",LEFT('Anterior-TXT'!A4269,15),"")</f>
        <v/>
      </c>
      <c r="B4248" s="11" t="str">
        <f>IF('Anterior-TXT'!A4269&lt;&gt;"",RIGHT(LEFT('Anterior-TXT'!A4269,51),34),"")</f>
        <v/>
      </c>
      <c r="C4248" s="12" t="str">
        <f>IF('Anterior-TXT'!A4269&lt;&gt;"",VALUE(RIGHT(LEFT('Anterior-TXT'!A4269,75),23)),"")</f>
        <v/>
      </c>
      <c r="D4248" s="11" t="str">
        <f>IF('Anterior-TXT'!A4269&lt;&gt;"",RIGHT(LEFT('Anterior-TXT'!A4269,77),1),"")</f>
        <v/>
      </c>
      <c r="E4248" s="13" t="str">
        <f>IF('Anterior-TXT'!A4269&lt;&gt;"",IF(MOD(VALUE(LEFT(A4248,1)),2)=1,IF(D4248="D",C4248,-C4248),IF(D4248="C",C4248,-C4248)),"")</f>
        <v/>
      </c>
    </row>
    <row r="4249" spans="1:5" x14ac:dyDescent="0.2">
      <c r="A4249" s="11" t="str">
        <f>IF('Anterior-TXT'!A4270&lt;&gt;"",LEFT('Anterior-TXT'!A4270,15),"")</f>
        <v/>
      </c>
      <c r="B4249" s="11" t="str">
        <f>IF('Anterior-TXT'!A4270&lt;&gt;"",RIGHT(LEFT('Anterior-TXT'!A4270,51),34),"")</f>
        <v/>
      </c>
      <c r="C4249" s="12" t="str">
        <f>IF('Anterior-TXT'!A4270&lt;&gt;"",VALUE(RIGHT(LEFT('Anterior-TXT'!A4270,75),23)),"")</f>
        <v/>
      </c>
      <c r="D4249" s="11" t="str">
        <f>IF('Anterior-TXT'!A4270&lt;&gt;"",RIGHT(LEFT('Anterior-TXT'!A4270,77),1),"")</f>
        <v/>
      </c>
      <c r="E4249" s="13" t="str">
        <f>IF('Anterior-TXT'!A4270&lt;&gt;"",IF(MOD(VALUE(LEFT(A4249,1)),2)=1,IF(D4249="D",C4249,-C4249),IF(D4249="C",C4249,-C4249)),"")</f>
        <v/>
      </c>
    </row>
    <row r="4250" spans="1:5" x14ac:dyDescent="0.2">
      <c r="A4250" s="11" t="str">
        <f>IF('Anterior-TXT'!A4271&lt;&gt;"",LEFT('Anterior-TXT'!A4271,15),"")</f>
        <v/>
      </c>
      <c r="B4250" s="11" t="str">
        <f>IF('Anterior-TXT'!A4271&lt;&gt;"",RIGHT(LEFT('Anterior-TXT'!A4271,51),34),"")</f>
        <v/>
      </c>
      <c r="C4250" s="12" t="str">
        <f>IF('Anterior-TXT'!A4271&lt;&gt;"",VALUE(RIGHT(LEFT('Anterior-TXT'!A4271,75),23)),"")</f>
        <v/>
      </c>
      <c r="D4250" s="11" t="str">
        <f>IF('Anterior-TXT'!A4271&lt;&gt;"",RIGHT(LEFT('Anterior-TXT'!A4271,77),1),"")</f>
        <v/>
      </c>
      <c r="E4250" s="13" t="str">
        <f>IF('Anterior-TXT'!A4271&lt;&gt;"",IF(MOD(VALUE(LEFT(A4250,1)),2)=1,IF(D4250="D",C4250,-C4250),IF(D4250="C",C4250,-C4250)),"")</f>
        <v/>
      </c>
    </row>
    <row r="4251" spans="1:5" x14ac:dyDescent="0.2">
      <c r="A4251" s="11" t="str">
        <f>IF('Anterior-TXT'!A4272&lt;&gt;"",LEFT('Anterior-TXT'!A4272,15),"")</f>
        <v/>
      </c>
      <c r="B4251" s="11" t="str">
        <f>IF('Anterior-TXT'!A4272&lt;&gt;"",RIGHT(LEFT('Anterior-TXT'!A4272,51),34),"")</f>
        <v/>
      </c>
      <c r="C4251" s="12" t="str">
        <f>IF('Anterior-TXT'!A4272&lt;&gt;"",VALUE(RIGHT(LEFT('Anterior-TXT'!A4272,75),23)),"")</f>
        <v/>
      </c>
      <c r="D4251" s="11" t="str">
        <f>IF('Anterior-TXT'!A4272&lt;&gt;"",RIGHT(LEFT('Anterior-TXT'!A4272,77),1),"")</f>
        <v/>
      </c>
      <c r="E4251" s="13" t="str">
        <f>IF('Anterior-TXT'!A4272&lt;&gt;"",IF(MOD(VALUE(LEFT(A4251,1)),2)=1,IF(D4251="D",C4251,-C4251),IF(D4251="C",C4251,-C4251)),"")</f>
        <v/>
      </c>
    </row>
    <row r="4252" spans="1:5" x14ac:dyDescent="0.2">
      <c r="A4252" s="11" t="str">
        <f>IF('Anterior-TXT'!A4273&lt;&gt;"",LEFT('Anterior-TXT'!A4273,15),"")</f>
        <v/>
      </c>
      <c r="B4252" s="11" t="str">
        <f>IF('Anterior-TXT'!A4273&lt;&gt;"",RIGHT(LEFT('Anterior-TXT'!A4273,51),34),"")</f>
        <v/>
      </c>
      <c r="C4252" s="12" t="str">
        <f>IF('Anterior-TXT'!A4273&lt;&gt;"",VALUE(RIGHT(LEFT('Anterior-TXT'!A4273,75),23)),"")</f>
        <v/>
      </c>
      <c r="D4252" s="11" t="str">
        <f>IF('Anterior-TXT'!A4273&lt;&gt;"",RIGHT(LEFT('Anterior-TXT'!A4273,77),1),"")</f>
        <v/>
      </c>
      <c r="E4252" s="13" t="str">
        <f>IF('Anterior-TXT'!A4273&lt;&gt;"",IF(MOD(VALUE(LEFT(A4252,1)),2)=1,IF(D4252="D",C4252,-C4252),IF(D4252="C",C4252,-C4252)),"")</f>
        <v/>
      </c>
    </row>
    <row r="4253" spans="1:5" x14ac:dyDescent="0.2">
      <c r="A4253" s="11" t="str">
        <f>IF('Anterior-TXT'!A4274&lt;&gt;"",LEFT('Anterior-TXT'!A4274,15),"")</f>
        <v/>
      </c>
      <c r="B4253" s="11" t="str">
        <f>IF('Anterior-TXT'!A4274&lt;&gt;"",RIGHT(LEFT('Anterior-TXT'!A4274,51),34),"")</f>
        <v/>
      </c>
      <c r="C4253" s="12" t="str">
        <f>IF('Anterior-TXT'!A4274&lt;&gt;"",VALUE(RIGHT(LEFT('Anterior-TXT'!A4274,75),23)),"")</f>
        <v/>
      </c>
      <c r="D4253" s="11" t="str">
        <f>IF('Anterior-TXT'!A4274&lt;&gt;"",RIGHT(LEFT('Anterior-TXT'!A4274,77),1),"")</f>
        <v/>
      </c>
      <c r="E4253" s="13" t="str">
        <f>IF('Anterior-TXT'!A4274&lt;&gt;"",IF(MOD(VALUE(LEFT(A4253,1)),2)=1,IF(D4253="D",C4253,-C4253),IF(D4253="C",C4253,-C4253)),"")</f>
        <v/>
      </c>
    </row>
    <row r="4254" spans="1:5" x14ac:dyDescent="0.2">
      <c r="A4254" s="11" t="str">
        <f>IF('Anterior-TXT'!A4275&lt;&gt;"",LEFT('Anterior-TXT'!A4275,15),"")</f>
        <v/>
      </c>
      <c r="B4254" s="11" t="str">
        <f>IF('Anterior-TXT'!A4275&lt;&gt;"",RIGHT(LEFT('Anterior-TXT'!A4275,51),34),"")</f>
        <v/>
      </c>
      <c r="C4254" s="12" t="str">
        <f>IF('Anterior-TXT'!A4275&lt;&gt;"",VALUE(RIGHT(LEFT('Anterior-TXT'!A4275,75),23)),"")</f>
        <v/>
      </c>
      <c r="D4254" s="11" t="str">
        <f>IF('Anterior-TXT'!A4275&lt;&gt;"",RIGHT(LEFT('Anterior-TXT'!A4275,77),1),"")</f>
        <v/>
      </c>
      <c r="E4254" s="13" t="str">
        <f>IF('Anterior-TXT'!A4275&lt;&gt;"",IF(MOD(VALUE(LEFT(A4254,1)),2)=1,IF(D4254="D",C4254,-C4254),IF(D4254="C",C4254,-C4254)),"")</f>
        <v/>
      </c>
    </row>
    <row r="4255" spans="1:5" x14ac:dyDescent="0.2">
      <c r="A4255" s="11" t="str">
        <f>IF('Anterior-TXT'!A4276&lt;&gt;"",LEFT('Anterior-TXT'!A4276,15),"")</f>
        <v/>
      </c>
      <c r="B4255" s="11" t="str">
        <f>IF('Anterior-TXT'!A4276&lt;&gt;"",RIGHT(LEFT('Anterior-TXT'!A4276,51),34),"")</f>
        <v/>
      </c>
      <c r="C4255" s="12" t="str">
        <f>IF('Anterior-TXT'!A4276&lt;&gt;"",VALUE(RIGHT(LEFT('Anterior-TXT'!A4276,75),23)),"")</f>
        <v/>
      </c>
      <c r="D4255" s="11" t="str">
        <f>IF('Anterior-TXT'!A4276&lt;&gt;"",RIGHT(LEFT('Anterior-TXT'!A4276,77),1),"")</f>
        <v/>
      </c>
      <c r="E4255" s="13" t="str">
        <f>IF('Anterior-TXT'!A4276&lt;&gt;"",IF(MOD(VALUE(LEFT(A4255,1)),2)=1,IF(D4255="D",C4255,-C4255),IF(D4255="C",C4255,-C4255)),"")</f>
        <v/>
      </c>
    </row>
    <row r="4256" spans="1:5" x14ac:dyDescent="0.2">
      <c r="A4256" s="11" t="str">
        <f>IF('Anterior-TXT'!A4277&lt;&gt;"",LEFT('Anterior-TXT'!A4277,15),"")</f>
        <v/>
      </c>
      <c r="B4256" s="11" t="str">
        <f>IF('Anterior-TXT'!A4277&lt;&gt;"",RIGHT(LEFT('Anterior-TXT'!A4277,51),34),"")</f>
        <v/>
      </c>
      <c r="C4256" s="12" t="str">
        <f>IF('Anterior-TXT'!A4277&lt;&gt;"",VALUE(RIGHT(LEFT('Anterior-TXT'!A4277,75),23)),"")</f>
        <v/>
      </c>
      <c r="D4256" s="11" t="str">
        <f>IF('Anterior-TXT'!A4277&lt;&gt;"",RIGHT(LEFT('Anterior-TXT'!A4277,77),1),"")</f>
        <v/>
      </c>
      <c r="E4256" s="13" t="str">
        <f>IF('Anterior-TXT'!A4277&lt;&gt;"",IF(MOD(VALUE(LEFT(A4256,1)),2)=1,IF(D4256="D",C4256,-C4256),IF(D4256="C",C4256,-C4256)),"")</f>
        <v/>
      </c>
    </row>
    <row r="4257" spans="1:5" x14ac:dyDescent="0.2">
      <c r="A4257" s="11" t="str">
        <f>IF('Anterior-TXT'!A4278&lt;&gt;"",LEFT('Anterior-TXT'!A4278,15),"")</f>
        <v/>
      </c>
      <c r="B4257" s="11" t="str">
        <f>IF('Anterior-TXT'!A4278&lt;&gt;"",RIGHT(LEFT('Anterior-TXT'!A4278,51),34),"")</f>
        <v/>
      </c>
      <c r="C4257" s="12" t="str">
        <f>IF('Anterior-TXT'!A4278&lt;&gt;"",VALUE(RIGHT(LEFT('Anterior-TXT'!A4278,75),23)),"")</f>
        <v/>
      </c>
      <c r="D4257" s="11" t="str">
        <f>IF('Anterior-TXT'!A4278&lt;&gt;"",RIGHT(LEFT('Anterior-TXT'!A4278,77),1),"")</f>
        <v/>
      </c>
      <c r="E4257" s="13" t="str">
        <f>IF('Anterior-TXT'!A4278&lt;&gt;"",IF(MOD(VALUE(LEFT(A4257,1)),2)=1,IF(D4257="D",C4257,-C4257),IF(D4257="C",C4257,-C4257)),"")</f>
        <v/>
      </c>
    </row>
    <row r="4258" spans="1:5" x14ac:dyDescent="0.2">
      <c r="A4258" s="11" t="str">
        <f>IF('Anterior-TXT'!A4279&lt;&gt;"",LEFT('Anterior-TXT'!A4279,15),"")</f>
        <v/>
      </c>
      <c r="B4258" s="11" t="str">
        <f>IF('Anterior-TXT'!A4279&lt;&gt;"",RIGHT(LEFT('Anterior-TXT'!A4279,51),34),"")</f>
        <v/>
      </c>
      <c r="C4258" s="12" t="str">
        <f>IF('Anterior-TXT'!A4279&lt;&gt;"",VALUE(RIGHT(LEFT('Anterior-TXT'!A4279,75),23)),"")</f>
        <v/>
      </c>
      <c r="D4258" s="11" t="str">
        <f>IF('Anterior-TXT'!A4279&lt;&gt;"",RIGHT(LEFT('Anterior-TXT'!A4279,77),1),"")</f>
        <v/>
      </c>
      <c r="E4258" s="13" t="str">
        <f>IF('Anterior-TXT'!A4279&lt;&gt;"",IF(MOD(VALUE(LEFT(A4258,1)),2)=1,IF(D4258="D",C4258,-C4258),IF(D4258="C",C4258,-C4258)),"")</f>
        <v/>
      </c>
    </row>
    <row r="4259" spans="1:5" x14ac:dyDescent="0.2">
      <c r="A4259" s="11" t="str">
        <f>IF('Anterior-TXT'!A4280&lt;&gt;"",LEFT('Anterior-TXT'!A4280,15),"")</f>
        <v/>
      </c>
      <c r="B4259" s="11" t="str">
        <f>IF('Anterior-TXT'!A4280&lt;&gt;"",RIGHT(LEFT('Anterior-TXT'!A4280,51),34),"")</f>
        <v/>
      </c>
      <c r="C4259" s="12" t="str">
        <f>IF('Anterior-TXT'!A4280&lt;&gt;"",VALUE(RIGHT(LEFT('Anterior-TXT'!A4280,75),23)),"")</f>
        <v/>
      </c>
      <c r="D4259" s="11" t="str">
        <f>IF('Anterior-TXT'!A4280&lt;&gt;"",RIGHT(LEFT('Anterior-TXT'!A4280,77),1),"")</f>
        <v/>
      </c>
      <c r="E4259" s="13" t="str">
        <f>IF('Anterior-TXT'!A4280&lt;&gt;"",IF(MOD(VALUE(LEFT(A4259,1)),2)=1,IF(D4259="D",C4259,-C4259),IF(D4259="C",C4259,-C4259)),"")</f>
        <v/>
      </c>
    </row>
    <row r="4260" spans="1:5" x14ac:dyDescent="0.2">
      <c r="A4260" s="11" t="str">
        <f>IF('Anterior-TXT'!A4281&lt;&gt;"",LEFT('Anterior-TXT'!A4281,15),"")</f>
        <v/>
      </c>
      <c r="B4260" s="11" t="str">
        <f>IF('Anterior-TXT'!A4281&lt;&gt;"",RIGHT(LEFT('Anterior-TXT'!A4281,51),34),"")</f>
        <v/>
      </c>
      <c r="C4260" s="12" t="str">
        <f>IF('Anterior-TXT'!A4281&lt;&gt;"",VALUE(RIGHT(LEFT('Anterior-TXT'!A4281,75),23)),"")</f>
        <v/>
      </c>
      <c r="D4260" s="11" t="str">
        <f>IF('Anterior-TXT'!A4281&lt;&gt;"",RIGHT(LEFT('Anterior-TXT'!A4281,77),1),"")</f>
        <v/>
      </c>
      <c r="E4260" s="13" t="str">
        <f>IF('Anterior-TXT'!A4281&lt;&gt;"",IF(MOD(VALUE(LEFT(A4260,1)),2)=1,IF(D4260="D",C4260,-C4260),IF(D4260="C",C4260,-C4260)),"")</f>
        <v/>
      </c>
    </row>
    <row r="4261" spans="1:5" x14ac:dyDescent="0.2">
      <c r="A4261" s="11" t="str">
        <f>IF('Anterior-TXT'!A4282&lt;&gt;"",LEFT('Anterior-TXT'!A4282,15),"")</f>
        <v/>
      </c>
      <c r="B4261" s="11" t="str">
        <f>IF('Anterior-TXT'!A4282&lt;&gt;"",RIGHT(LEFT('Anterior-TXT'!A4282,51),34),"")</f>
        <v/>
      </c>
      <c r="C4261" s="12" t="str">
        <f>IF('Anterior-TXT'!A4282&lt;&gt;"",VALUE(RIGHT(LEFT('Anterior-TXT'!A4282,75),23)),"")</f>
        <v/>
      </c>
      <c r="D4261" s="11" t="str">
        <f>IF('Anterior-TXT'!A4282&lt;&gt;"",RIGHT(LEFT('Anterior-TXT'!A4282,77),1),"")</f>
        <v/>
      </c>
      <c r="E4261" s="13" t="str">
        <f>IF('Anterior-TXT'!A4282&lt;&gt;"",IF(MOD(VALUE(LEFT(A4261,1)),2)=1,IF(D4261="D",C4261,-C4261),IF(D4261="C",C4261,-C4261)),"")</f>
        <v/>
      </c>
    </row>
    <row r="4262" spans="1:5" x14ac:dyDescent="0.2">
      <c r="A4262" s="11" t="str">
        <f>IF('Anterior-TXT'!A4283&lt;&gt;"",LEFT('Anterior-TXT'!A4283,15),"")</f>
        <v/>
      </c>
      <c r="B4262" s="11" t="str">
        <f>IF('Anterior-TXT'!A4283&lt;&gt;"",RIGHT(LEFT('Anterior-TXT'!A4283,51),34),"")</f>
        <v/>
      </c>
      <c r="C4262" s="12" t="str">
        <f>IF('Anterior-TXT'!A4283&lt;&gt;"",VALUE(RIGHT(LEFT('Anterior-TXT'!A4283,75),23)),"")</f>
        <v/>
      </c>
      <c r="D4262" s="11" t="str">
        <f>IF('Anterior-TXT'!A4283&lt;&gt;"",RIGHT(LEFT('Anterior-TXT'!A4283,77),1),"")</f>
        <v/>
      </c>
      <c r="E4262" s="13" t="str">
        <f>IF('Anterior-TXT'!A4283&lt;&gt;"",IF(MOD(VALUE(LEFT(A4262,1)),2)=1,IF(D4262="D",C4262,-C4262),IF(D4262="C",C4262,-C4262)),"")</f>
        <v/>
      </c>
    </row>
    <row r="4263" spans="1:5" x14ac:dyDescent="0.2">
      <c r="A4263" s="11" t="str">
        <f>IF('Anterior-TXT'!A4284&lt;&gt;"",LEFT('Anterior-TXT'!A4284,15),"")</f>
        <v/>
      </c>
      <c r="B4263" s="11" t="str">
        <f>IF('Anterior-TXT'!A4284&lt;&gt;"",RIGHT(LEFT('Anterior-TXT'!A4284,51),34),"")</f>
        <v/>
      </c>
      <c r="C4263" s="12" t="str">
        <f>IF('Anterior-TXT'!A4284&lt;&gt;"",VALUE(RIGHT(LEFT('Anterior-TXT'!A4284,75),23)),"")</f>
        <v/>
      </c>
      <c r="D4263" s="11" t="str">
        <f>IF('Anterior-TXT'!A4284&lt;&gt;"",RIGHT(LEFT('Anterior-TXT'!A4284,77),1),"")</f>
        <v/>
      </c>
      <c r="E4263" s="13" t="str">
        <f>IF('Anterior-TXT'!A4284&lt;&gt;"",IF(MOD(VALUE(LEFT(A4263,1)),2)=1,IF(D4263="D",C4263,-C4263),IF(D4263="C",C4263,-C4263)),"")</f>
        <v/>
      </c>
    </row>
    <row r="4264" spans="1:5" x14ac:dyDescent="0.2">
      <c r="A4264" s="11" t="str">
        <f>IF('Anterior-TXT'!A4285&lt;&gt;"",LEFT('Anterior-TXT'!A4285,15),"")</f>
        <v/>
      </c>
      <c r="B4264" s="11" t="str">
        <f>IF('Anterior-TXT'!A4285&lt;&gt;"",RIGHT(LEFT('Anterior-TXT'!A4285,51),34),"")</f>
        <v/>
      </c>
      <c r="C4264" s="12" t="str">
        <f>IF('Anterior-TXT'!A4285&lt;&gt;"",VALUE(RIGHT(LEFT('Anterior-TXT'!A4285,75),23)),"")</f>
        <v/>
      </c>
      <c r="D4264" s="11" t="str">
        <f>IF('Anterior-TXT'!A4285&lt;&gt;"",RIGHT(LEFT('Anterior-TXT'!A4285,77),1),"")</f>
        <v/>
      </c>
      <c r="E4264" s="13" t="str">
        <f>IF('Anterior-TXT'!A4285&lt;&gt;"",IF(MOD(VALUE(LEFT(A4264,1)),2)=1,IF(D4264="D",C4264,-C4264),IF(D4264="C",C4264,-C4264)),"")</f>
        <v/>
      </c>
    </row>
    <row r="4265" spans="1:5" x14ac:dyDescent="0.2">
      <c r="A4265" s="11" t="str">
        <f>IF('Anterior-TXT'!A4286&lt;&gt;"",LEFT('Anterior-TXT'!A4286,15),"")</f>
        <v/>
      </c>
      <c r="B4265" s="11" t="str">
        <f>IF('Anterior-TXT'!A4286&lt;&gt;"",RIGHT(LEFT('Anterior-TXT'!A4286,51),34),"")</f>
        <v/>
      </c>
      <c r="C4265" s="12" t="str">
        <f>IF('Anterior-TXT'!A4286&lt;&gt;"",VALUE(RIGHT(LEFT('Anterior-TXT'!A4286,75),23)),"")</f>
        <v/>
      </c>
      <c r="D4265" s="11" t="str">
        <f>IF('Anterior-TXT'!A4286&lt;&gt;"",RIGHT(LEFT('Anterior-TXT'!A4286,77),1),"")</f>
        <v/>
      </c>
      <c r="E4265" s="13" t="str">
        <f>IF('Anterior-TXT'!A4286&lt;&gt;"",IF(MOD(VALUE(LEFT(A4265,1)),2)=1,IF(D4265="D",C4265,-C4265),IF(D4265="C",C4265,-C4265)),"")</f>
        <v/>
      </c>
    </row>
    <row r="4266" spans="1:5" x14ac:dyDescent="0.2">
      <c r="A4266" s="11" t="str">
        <f>IF('Anterior-TXT'!A4287&lt;&gt;"",LEFT('Anterior-TXT'!A4287,15),"")</f>
        <v/>
      </c>
      <c r="B4266" s="11" t="str">
        <f>IF('Anterior-TXT'!A4287&lt;&gt;"",RIGHT(LEFT('Anterior-TXT'!A4287,51),34),"")</f>
        <v/>
      </c>
      <c r="C4266" s="12" t="str">
        <f>IF('Anterior-TXT'!A4287&lt;&gt;"",VALUE(RIGHT(LEFT('Anterior-TXT'!A4287,75),23)),"")</f>
        <v/>
      </c>
      <c r="D4266" s="11" t="str">
        <f>IF('Anterior-TXT'!A4287&lt;&gt;"",RIGHT(LEFT('Anterior-TXT'!A4287,77),1),"")</f>
        <v/>
      </c>
      <c r="E4266" s="13" t="str">
        <f>IF('Anterior-TXT'!A4287&lt;&gt;"",IF(MOD(VALUE(LEFT(A4266,1)),2)=1,IF(D4266="D",C4266,-C4266),IF(D4266="C",C4266,-C4266)),"")</f>
        <v/>
      </c>
    </row>
    <row r="4267" spans="1:5" x14ac:dyDescent="0.2">
      <c r="A4267" s="11" t="str">
        <f>IF('Anterior-TXT'!A4288&lt;&gt;"",LEFT('Anterior-TXT'!A4288,15),"")</f>
        <v/>
      </c>
      <c r="B4267" s="11" t="str">
        <f>IF('Anterior-TXT'!A4288&lt;&gt;"",RIGHT(LEFT('Anterior-TXT'!A4288,51),34),"")</f>
        <v/>
      </c>
      <c r="C4267" s="12" t="str">
        <f>IF('Anterior-TXT'!A4288&lt;&gt;"",VALUE(RIGHT(LEFT('Anterior-TXT'!A4288,75),23)),"")</f>
        <v/>
      </c>
      <c r="D4267" s="11" t="str">
        <f>IF('Anterior-TXT'!A4288&lt;&gt;"",RIGHT(LEFT('Anterior-TXT'!A4288,77),1),"")</f>
        <v/>
      </c>
      <c r="E4267" s="13" t="str">
        <f>IF('Anterior-TXT'!A4288&lt;&gt;"",IF(MOD(VALUE(LEFT(A4267,1)),2)=1,IF(D4267="D",C4267,-C4267),IF(D4267="C",C4267,-C4267)),"")</f>
        <v/>
      </c>
    </row>
    <row r="4268" spans="1:5" x14ac:dyDescent="0.2">
      <c r="A4268" s="11" t="str">
        <f>IF('Anterior-TXT'!A4289&lt;&gt;"",LEFT('Anterior-TXT'!A4289,15),"")</f>
        <v/>
      </c>
      <c r="B4268" s="11" t="str">
        <f>IF('Anterior-TXT'!A4289&lt;&gt;"",RIGHT(LEFT('Anterior-TXT'!A4289,51),34),"")</f>
        <v/>
      </c>
      <c r="C4268" s="12" t="str">
        <f>IF('Anterior-TXT'!A4289&lt;&gt;"",VALUE(RIGHT(LEFT('Anterior-TXT'!A4289,75),23)),"")</f>
        <v/>
      </c>
      <c r="D4268" s="11" t="str">
        <f>IF('Anterior-TXT'!A4289&lt;&gt;"",RIGHT(LEFT('Anterior-TXT'!A4289,77),1),"")</f>
        <v/>
      </c>
      <c r="E4268" s="13" t="str">
        <f>IF('Anterior-TXT'!A4289&lt;&gt;"",IF(MOD(VALUE(LEFT(A4268,1)),2)=1,IF(D4268="D",C4268,-C4268),IF(D4268="C",C4268,-C4268)),"")</f>
        <v/>
      </c>
    </row>
    <row r="4269" spans="1:5" x14ac:dyDescent="0.2">
      <c r="A4269" s="11" t="str">
        <f>IF('Anterior-TXT'!A4290&lt;&gt;"",LEFT('Anterior-TXT'!A4290,15),"")</f>
        <v/>
      </c>
      <c r="B4269" s="11" t="str">
        <f>IF('Anterior-TXT'!A4290&lt;&gt;"",RIGHT(LEFT('Anterior-TXT'!A4290,51),34),"")</f>
        <v/>
      </c>
      <c r="C4269" s="12" t="str">
        <f>IF('Anterior-TXT'!A4290&lt;&gt;"",VALUE(RIGHT(LEFT('Anterior-TXT'!A4290,75),23)),"")</f>
        <v/>
      </c>
      <c r="D4269" s="11" t="str">
        <f>IF('Anterior-TXT'!A4290&lt;&gt;"",RIGHT(LEFT('Anterior-TXT'!A4290,77),1),"")</f>
        <v/>
      </c>
      <c r="E4269" s="13" t="str">
        <f>IF('Anterior-TXT'!A4290&lt;&gt;"",IF(MOD(VALUE(LEFT(A4269,1)),2)=1,IF(D4269="D",C4269,-C4269),IF(D4269="C",C4269,-C4269)),"")</f>
        <v/>
      </c>
    </row>
    <row r="4270" spans="1:5" x14ac:dyDescent="0.2">
      <c r="A4270" s="11" t="str">
        <f>IF('Anterior-TXT'!A4291&lt;&gt;"",LEFT('Anterior-TXT'!A4291,15),"")</f>
        <v/>
      </c>
      <c r="B4270" s="11" t="str">
        <f>IF('Anterior-TXT'!A4291&lt;&gt;"",RIGHT(LEFT('Anterior-TXT'!A4291,51),34),"")</f>
        <v/>
      </c>
      <c r="C4270" s="12" t="str">
        <f>IF('Anterior-TXT'!A4291&lt;&gt;"",VALUE(RIGHT(LEFT('Anterior-TXT'!A4291,75),23)),"")</f>
        <v/>
      </c>
      <c r="D4270" s="11" t="str">
        <f>IF('Anterior-TXT'!A4291&lt;&gt;"",RIGHT(LEFT('Anterior-TXT'!A4291,77),1),"")</f>
        <v/>
      </c>
      <c r="E4270" s="13" t="str">
        <f>IF('Anterior-TXT'!A4291&lt;&gt;"",IF(MOD(VALUE(LEFT(A4270,1)),2)=1,IF(D4270="D",C4270,-C4270),IF(D4270="C",C4270,-C4270)),"")</f>
        <v/>
      </c>
    </row>
    <row r="4271" spans="1:5" x14ac:dyDescent="0.2">
      <c r="A4271" s="11" t="str">
        <f>IF('Anterior-TXT'!A4292&lt;&gt;"",LEFT('Anterior-TXT'!A4292,15),"")</f>
        <v/>
      </c>
      <c r="B4271" s="11" t="str">
        <f>IF('Anterior-TXT'!A4292&lt;&gt;"",RIGHT(LEFT('Anterior-TXT'!A4292,51),34),"")</f>
        <v/>
      </c>
      <c r="C4271" s="12" t="str">
        <f>IF('Anterior-TXT'!A4292&lt;&gt;"",VALUE(RIGHT(LEFT('Anterior-TXT'!A4292,75),23)),"")</f>
        <v/>
      </c>
      <c r="D4271" s="11" t="str">
        <f>IF('Anterior-TXT'!A4292&lt;&gt;"",RIGHT(LEFT('Anterior-TXT'!A4292,77),1),"")</f>
        <v/>
      </c>
      <c r="E4271" s="13" t="str">
        <f>IF('Anterior-TXT'!A4292&lt;&gt;"",IF(MOD(VALUE(LEFT(A4271,1)),2)=1,IF(D4271="D",C4271,-C4271),IF(D4271="C",C4271,-C4271)),"")</f>
        <v/>
      </c>
    </row>
    <row r="4272" spans="1:5" x14ac:dyDescent="0.2">
      <c r="A4272" s="11" t="str">
        <f>IF('Anterior-TXT'!A4293&lt;&gt;"",LEFT('Anterior-TXT'!A4293,15),"")</f>
        <v/>
      </c>
      <c r="B4272" s="11" t="str">
        <f>IF('Anterior-TXT'!A4293&lt;&gt;"",RIGHT(LEFT('Anterior-TXT'!A4293,51),34),"")</f>
        <v/>
      </c>
      <c r="C4272" s="12" t="str">
        <f>IF('Anterior-TXT'!A4293&lt;&gt;"",VALUE(RIGHT(LEFT('Anterior-TXT'!A4293,75),23)),"")</f>
        <v/>
      </c>
      <c r="D4272" s="11" t="str">
        <f>IF('Anterior-TXT'!A4293&lt;&gt;"",RIGHT(LEFT('Anterior-TXT'!A4293,77),1),"")</f>
        <v/>
      </c>
      <c r="E4272" s="13" t="str">
        <f>IF('Anterior-TXT'!A4293&lt;&gt;"",IF(MOD(VALUE(LEFT(A4272,1)),2)=1,IF(D4272="D",C4272,-C4272),IF(D4272="C",C4272,-C4272)),"")</f>
        <v/>
      </c>
    </row>
    <row r="4273" spans="1:5" x14ac:dyDescent="0.2">
      <c r="A4273" s="11" t="str">
        <f>IF('Anterior-TXT'!A4294&lt;&gt;"",LEFT('Anterior-TXT'!A4294,15),"")</f>
        <v/>
      </c>
      <c r="B4273" s="11" t="str">
        <f>IF('Anterior-TXT'!A4294&lt;&gt;"",RIGHT(LEFT('Anterior-TXT'!A4294,51),34),"")</f>
        <v/>
      </c>
      <c r="C4273" s="12" t="str">
        <f>IF('Anterior-TXT'!A4294&lt;&gt;"",VALUE(RIGHT(LEFT('Anterior-TXT'!A4294,75),23)),"")</f>
        <v/>
      </c>
      <c r="D4273" s="11" t="str">
        <f>IF('Anterior-TXT'!A4294&lt;&gt;"",RIGHT(LEFT('Anterior-TXT'!A4294,77),1),"")</f>
        <v/>
      </c>
      <c r="E4273" s="13" t="str">
        <f>IF('Anterior-TXT'!A4294&lt;&gt;"",IF(MOD(VALUE(LEFT(A4273,1)),2)=1,IF(D4273="D",C4273,-C4273),IF(D4273="C",C4273,-C4273)),"")</f>
        <v/>
      </c>
    </row>
    <row r="4274" spans="1:5" x14ac:dyDescent="0.2">
      <c r="A4274" s="11" t="str">
        <f>IF('Anterior-TXT'!A4295&lt;&gt;"",LEFT('Anterior-TXT'!A4295,15),"")</f>
        <v/>
      </c>
      <c r="B4274" s="11" t="str">
        <f>IF('Anterior-TXT'!A4295&lt;&gt;"",RIGHT(LEFT('Anterior-TXT'!A4295,51),34),"")</f>
        <v/>
      </c>
      <c r="C4274" s="12" t="str">
        <f>IF('Anterior-TXT'!A4295&lt;&gt;"",VALUE(RIGHT(LEFT('Anterior-TXT'!A4295,75),23)),"")</f>
        <v/>
      </c>
      <c r="D4274" s="11" t="str">
        <f>IF('Anterior-TXT'!A4295&lt;&gt;"",RIGHT(LEFT('Anterior-TXT'!A4295,77),1),"")</f>
        <v/>
      </c>
      <c r="E4274" s="13" t="str">
        <f>IF('Anterior-TXT'!A4295&lt;&gt;"",IF(MOD(VALUE(LEFT(A4274,1)),2)=1,IF(D4274="D",C4274,-C4274),IF(D4274="C",C4274,-C4274)),"")</f>
        <v/>
      </c>
    </row>
    <row r="4275" spans="1:5" x14ac:dyDescent="0.2">
      <c r="A4275" s="11" t="str">
        <f>IF('Anterior-TXT'!A4296&lt;&gt;"",LEFT('Anterior-TXT'!A4296,15),"")</f>
        <v/>
      </c>
      <c r="B4275" s="11" t="str">
        <f>IF('Anterior-TXT'!A4296&lt;&gt;"",RIGHT(LEFT('Anterior-TXT'!A4296,51),34),"")</f>
        <v/>
      </c>
      <c r="C4275" s="12" t="str">
        <f>IF('Anterior-TXT'!A4296&lt;&gt;"",VALUE(RIGHT(LEFT('Anterior-TXT'!A4296,75),23)),"")</f>
        <v/>
      </c>
      <c r="D4275" s="11" t="str">
        <f>IF('Anterior-TXT'!A4296&lt;&gt;"",RIGHT(LEFT('Anterior-TXT'!A4296,77),1),"")</f>
        <v/>
      </c>
      <c r="E4275" s="13" t="str">
        <f>IF('Anterior-TXT'!A4296&lt;&gt;"",IF(MOD(VALUE(LEFT(A4275,1)),2)=1,IF(D4275="D",C4275,-C4275),IF(D4275="C",C4275,-C4275)),"")</f>
        <v/>
      </c>
    </row>
    <row r="4276" spans="1:5" x14ac:dyDescent="0.2">
      <c r="A4276" s="11" t="str">
        <f>IF('Anterior-TXT'!A4297&lt;&gt;"",LEFT('Anterior-TXT'!A4297,15),"")</f>
        <v/>
      </c>
      <c r="B4276" s="11" t="str">
        <f>IF('Anterior-TXT'!A4297&lt;&gt;"",RIGHT(LEFT('Anterior-TXT'!A4297,51),34),"")</f>
        <v/>
      </c>
      <c r="C4276" s="12" t="str">
        <f>IF('Anterior-TXT'!A4297&lt;&gt;"",VALUE(RIGHT(LEFT('Anterior-TXT'!A4297,75),23)),"")</f>
        <v/>
      </c>
      <c r="D4276" s="11" t="str">
        <f>IF('Anterior-TXT'!A4297&lt;&gt;"",RIGHT(LEFT('Anterior-TXT'!A4297,77),1),"")</f>
        <v/>
      </c>
      <c r="E4276" s="13" t="str">
        <f>IF('Anterior-TXT'!A4297&lt;&gt;"",IF(MOD(VALUE(LEFT(A4276,1)),2)=1,IF(D4276="D",C4276,-C4276),IF(D4276="C",C4276,-C4276)),"")</f>
        <v/>
      </c>
    </row>
    <row r="4277" spans="1:5" x14ac:dyDescent="0.2">
      <c r="A4277" s="11" t="str">
        <f>IF('Anterior-TXT'!A4298&lt;&gt;"",LEFT('Anterior-TXT'!A4298,15),"")</f>
        <v/>
      </c>
      <c r="B4277" s="11" t="str">
        <f>IF('Anterior-TXT'!A4298&lt;&gt;"",RIGHT(LEFT('Anterior-TXT'!A4298,51),34),"")</f>
        <v/>
      </c>
      <c r="C4277" s="12" t="str">
        <f>IF('Anterior-TXT'!A4298&lt;&gt;"",VALUE(RIGHT(LEFT('Anterior-TXT'!A4298,75),23)),"")</f>
        <v/>
      </c>
      <c r="D4277" s="11" t="str">
        <f>IF('Anterior-TXT'!A4298&lt;&gt;"",RIGHT(LEFT('Anterior-TXT'!A4298,77),1),"")</f>
        <v/>
      </c>
      <c r="E4277" s="13" t="str">
        <f>IF('Anterior-TXT'!A4298&lt;&gt;"",IF(MOD(VALUE(LEFT(A4277,1)),2)=1,IF(D4277="D",C4277,-C4277),IF(D4277="C",C4277,-C4277)),"")</f>
        <v/>
      </c>
    </row>
    <row r="4278" spans="1:5" x14ac:dyDescent="0.2">
      <c r="A4278" s="11" t="str">
        <f>IF('Anterior-TXT'!A4299&lt;&gt;"",LEFT('Anterior-TXT'!A4299,15),"")</f>
        <v/>
      </c>
      <c r="B4278" s="11" t="str">
        <f>IF('Anterior-TXT'!A4299&lt;&gt;"",RIGHT(LEFT('Anterior-TXT'!A4299,51),34),"")</f>
        <v/>
      </c>
      <c r="C4278" s="12" t="str">
        <f>IF('Anterior-TXT'!A4299&lt;&gt;"",VALUE(RIGHT(LEFT('Anterior-TXT'!A4299,75),23)),"")</f>
        <v/>
      </c>
      <c r="D4278" s="11" t="str">
        <f>IF('Anterior-TXT'!A4299&lt;&gt;"",RIGHT(LEFT('Anterior-TXT'!A4299,77),1),"")</f>
        <v/>
      </c>
      <c r="E4278" s="13" t="str">
        <f>IF('Anterior-TXT'!A4299&lt;&gt;"",IF(MOD(VALUE(LEFT(A4278,1)),2)=1,IF(D4278="D",C4278,-C4278),IF(D4278="C",C4278,-C4278)),"")</f>
        <v/>
      </c>
    </row>
    <row r="4279" spans="1:5" x14ac:dyDescent="0.2">
      <c r="A4279" s="11" t="str">
        <f>IF('Anterior-TXT'!A4300&lt;&gt;"",LEFT('Anterior-TXT'!A4300,15),"")</f>
        <v/>
      </c>
      <c r="B4279" s="11" t="str">
        <f>IF('Anterior-TXT'!A4300&lt;&gt;"",RIGHT(LEFT('Anterior-TXT'!A4300,51),34),"")</f>
        <v/>
      </c>
      <c r="C4279" s="12" t="str">
        <f>IF('Anterior-TXT'!A4300&lt;&gt;"",VALUE(RIGHT(LEFT('Anterior-TXT'!A4300,75),23)),"")</f>
        <v/>
      </c>
      <c r="D4279" s="11" t="str">
        <f>IF('Anterior-TXT'!A4300&lt;&gt;"",RIGHT(LEFT('Anterior-TXT'!A4300,77),1),"")</f>
        <v/>
      </c>
      <c r="E4279" s="13" t="str">
        <f>IF('Anterior-TXT'!A4300&lt;&gt;"",IF(MOD(VALUE(LEFT(A4279,1)),2)=1,IF(D4279="D",C4279,-C4279),IF(D4279="C",C4279,-C4279)),"")</f>
        <v/>
      </c>
    </row>
    <row r="4280" spans="1:5" x14ac:dyDescent="0.2">
      <c r="A4280" s="11" t="str">
        <f>IF('Anterior-TXT'!A4301&lt;&gt;"",LEFT('Anterior-TXT'!A4301,15),"")</f>
        <v/>
      </c>
      <c r="B4280" s="11" t="str">
        <f>IF('Anterior-TXT'!A4301&lt;&gt;"",RIGHT(LEFT('Anterior-TXT'!A4301,51),34),"")</f>
        <v/>
      </c>
      <c r="C4280" s="12" t="str">
        <f>IF('Anterior-TXT'!A4301&lt;&gt;"",VALUE(RIGHT(LEFT('Anterior-TXT'!A4301,75),23)),"")</f>
        <v/>
      </c>
      <c r="D4280" s="11" t="str">
        <f>IF('Anterior-TXT'!A4301&lt;&gt;"",RIGHT(LEFT('Anterior-TXT'!A4301,77),1),"")</f>
        <v/>
      </c>
      <c r="E4280" s="13" t="str">
        <f>IF('Anterior-TXT'!A4301&lt;&gt;"",IF(MOD(VALUE(LEFT(A4280,1)),2)=1,IF(D4280="D",C4280,-C4280),IF(D4280="C",C4280,-C4280)),"")</f>
        <v/>
      </c>
    </row>
    <row r="4281" spans="1:5" x14ac:dyDescent="0.2">
      <c r="A4281" s="11" t="str">
        <f>IF('Anterior-TXT'!A4302&lt;&gt;"",LEFT('Anterior-TXT'!A4302,15),"")</f>
        <v/>
      </c>
      <c r="B4281" s="11" t="str">
        <f>IF('Anterior-TXT'!A4302&lt;&gt;"",RIGHT(LEFT('Anterior-TXT'!A4302,51),34),"")</f>
        <v/>
      </c>
      <c r="C4281" s="12" t="str">
        <f>IF('Anterior-TXT'!A4302&lt;&gt;"",VALUE(RIGHT(LEFT('Anterior-TXT'!A4302,75),23)),"")</f>
        <v/>
      </c>
      <c r="D4281" s="11" t="str">
        <f>IF('Anterior-TXT'!A4302&lt;&gt;"",RIGHT(LEFT('Anterior-TXT'!A4302,77),1),"")</f>
        <v/>
      </c>
      <c r="E4281" s="13" t="str">
        <f>IF('Anterior-TXT'!A4302&lt;&gt;"",IF(MOD(VALUE(LEFT(A4281,1)),2)=1,IF(D4281="D",C4281,-C4281),IF(D4281="C",C4281,-C4281)),"")</f>
        <v/>
      </c>
    </row>
    <row r="4282" spans="1:5" x14ac:dyDescent="0.2">
      <c r="A4282" s="11" t="str">
        <f>IF('Anterior-TXT'!A4303&lt;&gt;"",LEFT('Anterior-TXT'!A4303,15),"")</f>
        <v/>
      </c>
      <c r="B4282" s="11" t="str">
        <f>IF('Anterior-TXT'!A4303&lt;&gt;"",RIGHT(LEFT('Anterior-TXT'!A4303,51),34),"")</f>
        <v/>
      </c>
      <c r="C4282" s="12" t="str">
        <f>IF('Anterior-TXT'!A4303&lt;&gt;"",VALUE(RIGHT(LEFT('Anterior-TXT'!A4303,75),23)),"")</f>
        <v/>
      </c>
      <c r="D4282" s="11" t="str">
        <f>IF('Anterior-TXT'!A4303&lt;&gt;"",RIGHT(LEFT('Anterior-TXT'!A4303,77),1),"")</f>
        <v/>
      </c>
      <c r="E4282" s="13" t="str">
        <f>IF('Anterior-TXT'!A4303&lt;&gt;"",IF(MOD(VALUE(LEFT(A4282,1)),2)=1,IF(D4282="D",C4282,-C4282),IF(D4282="C",C4282,-C4282)),"")</f>
        <v/>
      </c>
    </row>
    <row r="4283" spans="1:5" x14ac:dyDescent="0.2">
      <c r="A4283" s="11" t="str">
        <f>IF('Anterior-TXT'!A4304&lt;&gt;"",LEFT('Anterior-TXT'!A4304,15),"")</f>
        <v/>
      </c>
      <c r="B4283" s="11" t="str">
        <f>IF('Anterior-TXT'!A4304&lt;&gt;"",RIGHT(LEFT('Anterior-TXT'!A4304,51),34),"")</f>
        <v/>
      </c>
      <c r="C4283" s="12" t="str">
        <f>IF('Anterior-TXT'!A4304&lt;&gt;"",VALUE(RIGHT(LEFT('Anterior-TXT'!A4304,75),23)),"")</f>
        <v/>
      </c>
      <c r="D4283" s="11" t="str">
        <f>IF('Anterior-TXT'!A4304&lt;&gt;"",RIGHT(LEFT('Anterior-TXT'!A4304,77),1),"")</f>
        <v/>
      </c>
      <c r="E4283" s="13" t="str">
        <f>IF('Anterior-TXT'!A4304&lt;&gt;"",IF(MOD(VALUE(LEFT(A4283,1)),2)=1,IF(D4283="D",C4283,-C4283),IF(D4283="C",C4283,-C4283)),"")</f>
        <v/>
      </c>
    </row>
    <row r="4284" spans="1:5" x14ac:dyDescent="0.2">
      <c r="A4284" s="11" t="str">
        <f>IF('Anterior-TXT'!A4305&lt;&gt;"",LEFT('Anterior-TXT'!A4305,15),"")</f>
        <v/>
      </c>
      <c r="B4284" s="11" t="str">
        <f>IF('Anterior-TXT'!A4305&lt;&gt;"",RIGHT(LEFT('Anterior-TXT'!A4305,51),34),"")</f>
        <v/>
      </c>
      <c r="C4284" s="12" t="str">
        <f>IF('Anterior-TXT'!A4305&lt;&gt;"",VALUE(RIGHT(LEFT('Anterior-TXT'!A4305,75),23)),"")</f>
        <v/>
      </c>
      <c r="D4284" s="11" t="str">
        <f>IF('Anterior-TXT'!A4305&lt;&gt;"",RIGHT(LEFT('Anterior-TXT'!A4305,77),1),"")</f>
        <v/>
      </c>
      <c r="E4284" s="13" t="str">
        <f>IF('Anterior-TXT'!A4305&lt;&gt;"",IF(MOD(VALUE(LEFT(A4284,1)),2)=1,IF(D4284="D",C4284,-C4284),IF(D4284="C",C4284,-C4284)),"")</f>
        <v/>
      </c>
    </row>
    <row r="4285" spans="1:5" x14ac:dyDescent="0.2">
      <c r="A4285" s="11" t="str">
        <f>IF('Anterior-TXT'!A4306&lt;&gt;"",LEFT('Anterior-TXT'!A4306,15),"")</f>
        <v/>
      </c>
      <c r="B4285" s="11" t="str">
        <f>IF('Anterior-TXT'!A4306&lt;&gt;"",RIGHT(LEFT('Anterior-TXT'!A4306,51),34),"")</f>
        <v/>
      </c>
      <c r="C4285" s="12" t="str">
        <f>IF('Anterior-TXT'!A4306&lt;&gt;"",VALUE(RIGHT(LEFT('Anterior-TXT'!A4306,75),23)),"")</f>
        <v/>
      </c>
      <c r="D4285" s="11" t="str">
        <f>IF('Anterior-TXT'!A4306&lt;&gt;"",RIGHT(LEFT('Anterior-TXT'!A4306,77),1),"")</f>
        <v/>
      </c>
      <c r="E4285" s="13" t="str">
        <f>IF('Anterior-TXT'!A4306&lt;&gt;"",IF(MOD(VALUE(LEFT(A4285,1)),2)=1,IF(D4285="D",C4285,-C4285),IF(D4285="C",C4285,-C4285)),"")</f>
        <v/>
      </c>
    </row>
    <row r="4286" spans="1:5" x14ac:dyDescent="0.2">
      <c r="A4286" s="11" t="str">
        <f>IF('Anterior-TXT'!A4307&lt;&gt;"",LEFT('Anterior-TXT'!A4307,15),"")</f>
        <v/>
      </c>
      <c r="B4286" s="11" t="str">
        <f>IF('Anterior-TXT'!A4307&lt;&gt;"",RIGHT(LEFT('Anterior-TXT'!A4307,51),34),"")</f>
        <v/>
      </c>
      <c r="C4286" s="12" t="str">
        <f>IF('Anterior-TXT'!A4307&lt;&gt;"",VALUE(RIGHT(LEFT('Anterior-TXT'!A4307,75),23)),"")</f>
        <v/>
      </c>
      <c r="D4286" s="11" t="str">
        <f>IF('Anterior-TXT'!A4307&lt;&gt;"",RIGHT(LEFT('Anterior-TXT'!A4307,77),1),"")</f>
        <v/>
      </c>
      <c r="E4286" s="13" t="str">
        <f>IF('Anterior-TXT'!A4307&lt;&gt;"",IF(MOD(VALUE(LEFT(A4286,1)),2)=1,IF(D4286="D",C4286,-C4286),IF(D4286="C",C4286,-C4286)),"")</f>
        <v/>
      </c>
    </row>
    <row r="4287" spans="1:5" x14ac:dyDescent="0.2">
      <c r="A4287" s="11" t="str">
        <f>IF('Anterior-TXT'!A4308&lt;&gt;"",LEFT('Anterior-TXT'!A4308,15),"")</f>
        <v/>
      </c>
      <c r="B4287" s="11" t="str">
        <f>IF('Anterior-TXT'!A4308&lt;&gt;"",RIGHT(LEFT('Anterior-TXT'!A4308,51),34),"")</f>
        <v/>
      </c>
      <c r="C4287" s="12" t="str">
        <f>IF('Anterior-TXT'!A4308&lt;&gt;"",VALUE(RIGHT(LEFT('Anterior-TXT'!A4308,75),23)),"")</f>
        <v/>
      </c>
      <c r="D4287" s="11" t="str">
        <f>IF('Anterior-TXT'!A4308&lt;&gt;"",RIGHT(LEFT('Anterior-TXT'!A4308,77),1),"")</f>
        <v/>
      </c>
      <c r="E4287" s="13" t="str">
        <f>IF('Anterior-TXT'!A4308&lt;&gt;"",IF(MOD(VALUE(LEFT(A4287,1)),2)=1,IF(D4287="D",C4287,-C4287),IF(D4287="C",C4287,-C4287)),"")</f>
        <v/>
      </c>
    </row>
    <row r="4288" spans="1:5" x14ac:dyDescent="0.2">
      <c r="A4288" s="11" t="str">
        <f>IF('Anterior-TXT'!A4309&lt;&gt;"",LEFT('Anterior-TXT'!A4309,15),"")</f>
        <v/>
      </c>
      <c r="B4288" s="11" t="str">
        <f>IF('Anterior-TXT'!A4309&lt;&gt;"",RIGHT(LEFT('Anterior-TXT'!A4309,51),34),"")</f>
        <v/>
      </c>
      <c r="C4288" s="12" t="str">
        <f>IF('Anterior-TXT'!A4309&lt;&gt;"",VALUE(RIGHT(LEFT('Anterior-TXT'!A4309,75),23)),"")</f>
        <v/>
      </c>
      <c r="D4288" s="11" t="str">
        <f>IF('Anterior-TXT'!A4309&lt;&gt;"",RIGHT(LEFT('Anterior-TXT'!A4309,77),1),"")</f>
        <v/>
      </c>
      <c r="E4288" s="13" t="str">
        <f>IF('Anterior-TXT'!A4309&lt;&gt;"",IF(MOD(VALUE(LEFT(A4288,1)),2)=1,IF(D4288="D",C4288,-C4288),IF(D4288="C",C4288,-C4288)),"")</f>
        <v/>
      </c>
    </row>
    <row r="4289" spans="1:5" x14ac:dyDescent="0.2">
      <c r="A4289" s="11" t="str">
        <f>IF('Anterior-TXT'!A4310&lt;&gt;"",LEFT('Anterior-TXT'!A4310,15),"")</f>
        <v/>
      </c>
      <c r="B4289" s="11" t="str">
        <f>IF('Anterior-TXT'!A4310&lt;&gt;"",RIGHT(LEFT('Anterior-TXT'!A4310,51),34),"")</f>
        <v/>
      </c>
      <c r="C4289" s="12" t="str">
        <f>IF('Anterior-TXT'!A4310&lt;&gt;"",VALUE(RIGHT(LEFT('Anterior-TXT'!A4310,75),23)),"")</f>
        <v/>
      </c>
      <c r="D4289" s="11" t="str">
        <f>IF('Anterior-TXT'!A4310&lt;&gt;"",RIGHT(LEFT('Anterior-TXT'!A4310,77),1),"")</f>
        <v/>
      </c>
      <c r="E4289" s="13" t="str">
        <f>IF('Anterior-TXT'!A4310&lt;&gt;"",IF(MOD(VALUE(LEFT(A4289,1)),2)=1,IF(D4289="D",C4289,-C4289),IF(D4289="C",C4289,-C4289)),"")</f>
        <v/>
      </c>
    </row>
    <row r="4290" spans="1:5" x14ac:dyDescent="0.2">
      <c r="A4290" s="11" t="str">
        <f>IF('Anterior-TXT'!A4311&lt;&gt;"",LEFT('Anterior-TXT'!A4311,15),"")</f>
        <v/>
      </c>
      <c r="B4290" s="11" t="str">
        <f>IF('Anterior-TXT'!A4311&lt;&gt;"",RIGHT(LEFT('Anterior-TXT'!A4311,51),34),"")</f>
        <v/>
      </c>
      <c r="C4290" s="12" t="str">
        <f>IF('Anterior-TXT'!A4311&lt;&gt;"",VALUE(RIGHT(LEFT('Anterior-TXT'!A4311,75),23)),"")</f>
        <v/>
      </c>
      <c r="D4290" s="11" t="str">
        <f>IF('Anterior-TXT'!A4311&lt;&gt;"",RIGHT(LEFT('Anterior-TXT'!A4311,77),1),"")</f>
        <v/>
      </c>
      <c r="E4290" s="13" t="str">
        <f>IF('Anterior-TXT'!A4311&lt;&gt;"",IF(MOD(VALUE(LEFT(A4290,1)),2)=1,IF(D4290="D",C4290,-C4290),IF(D4290="C",C4290,-C4290)),"")</f>
        <v/>
      </c>
    </row>
    <row r="4291" spans="1:5" x14ac:dyDescent="0.2">
      <c r="A4291" s="11" t="str">
        <f>IF('Anterior-TXT'!A4312&lt;&gt;"",LEFT('Anterior-TXT'!A4312,15),"")</f>
        <v/>
      </c>
      <c r="B4291" s="11" t="str">
        <f>IF('Anterior-TXT'!A4312&lt;&gt;"",RIGHT(LEFT('Anterior-TXT'!A4312,51),34),"")</f>
        <v/>
      </c>
      <c r="C4291" s="12" t="str">
        <f>IF('Anterior-TXT'!A4312&lt;&gt;"",VALUE(RIGHT(LEFT('Anterior-TXT'!A4312,75),23)),"")</f>
        <v/>
      </c>
      <c r="D4291" s="11" t="str">
        <f>IF('Anterior-TXT'!A4312&lt;&gt;"",RIGHT(LEFT('Anterior-TXT'!A4312,77),1),"")</f>
        <v/>
      </c>
      <c r="E4291" s="13" t="str">
        <f>IF('Anterior-TXT'!A4312&lt;&gt;"",IF(MOD(VALUE(LEFT(A4291,1)),2)=1,IF(D4291="D",C4291,-C4291),IF(D4291="C",C4291,-C4291)),"")</f>
        <v/>
      </c>
    </row>
    <row r="4292" spans="1:5" x14ac:dyDescent="0.2">
      <c r="A4292" s="11" t="str">
        <f>IF('Anterior-TXT'!A4313&lt;&gt;"",LEFT('Anterior-TXT'!A4313,15),"")</f>
        <v/>
      </c>
      <c r="B4292" s="11" t="str">
        <f>IF('Anterior-TXT'!A4313&lt;&gt;"",RIGHT(LEFT('Anterior-TXT'!A4313,51),34),"")</f>
        <v/>
      </c>
      <c r="C4292" s="12" t="str">
        <f>IF('Anterior-TXT'!A4313&lt;&gt;"",VALUE(RIGHT(LEFT('Anterior-TXT'!A4313,75),23)),"")</f>
        <v/>
      </c>
      <c r="D4292" s="11" t="str">
        <f>IF('Anterior-TXT'!A4313&lt;&gt;"",RIGHT(LEFT('Anterior-TXT'!A4313,77),1),"")</f>
        <v/>
      </c>
      <c r="E4292" s="13" t="str">
        <f>IF('Anterior-TXT'!A4313&lt;&gt;"",IF(MOD(VALUE(LEFT(A4292,1)),2)=1,IF(D4292="D",C4292,-C4292),IF(D4292="C",C4292,-C4292)),"")</f>
        <v/>
      </c>
    </row>
    <row r="4293" spans="1:5" x14ac:dyDescent="0.2">
      <c r="A4293" s="11" t="str">
        <f>IF('Anterior-TXT'!A4314&lt;&gt;"",LEFT('Anterior-TXT'!A4314,15),"")</f>
        <v/>
      </c>
      <c r="B4293" s="11" t="str">
        <f>IF('Anterior-TXT'!A4314&lt;&gt;"",RIGHT(LEFT('Anterior-TXT'!A4314,51),34),"")</f>
        <v/>
      </c>
      <c r="C4293" s="12" t="str">
        <f>IF('Anterior-TXT'!A4314&lt;&gt;"",VALUE(RIGHT(LEFT('Anterior-TXT'!A4314,75),23)),"")</f>
        <v/>
      </c>
      <c r="D4293" s="11" t="str">
        <f>IF('Anterior-TXT'!A4314&lt;&gt;"",RIGHT(LEFT('Anterior-TXT'!A4314,77),1),"")</f>
        <v/>
      </c>
      <c r="E4293" s="13" t="str">
        <f>IF('Anterior-TXT'!A4314&lt;&gt;"",IF(MOD(VALUE(LEFT(A4293,1)),2)=1,IF(D4293="D",C4293,-C4293),IF(D4293="C",C4293,-C4293)),"")</f>
        <v/>
      </c>
    </row>
    <row r="4294" spans="1:5" x14ac:dyDescent="0.2">
      <c r="A4294" s="11" t="str">
        <f>IF('Anterior-TXT'!A4315&lt;&gt;"",LEFT('Anterior-TXT'!A4315,15),"")</f>
        <v/>
      </c>
      <c r="B4294" s="11" t="str">
        <f>IF('Anterior-TXT'!A4315&lt;&gt;"",RIGHT(LEFT('Anterior-TXT'!A4315,51),34),"")</f>
        <v/>
      </c>
      <c r="C4294" s="12" t="str">
        <f>IF('Anterior-TXT'!A4315&lt;&gt;"",VALUE(RIGHT(LEFT('Anterior-TXT'!A4315,75),23)),"")</f>
        <v/>
      </c>
      <c r="D4294" s="11" t="str">
        <f>IF('Anterior-TXT'!A4315&lt;&gt;"",RIGHT(LEFT('Anterior-TXT'!A4315,77),1),"")</f>
        <v/>
      </c>
      <c r="E4294" s="13" t="str">
        <f>IF('Anterior-TXT'!A4315&lt;&gt;"",IF(MOD(VALUE(LEFT(A4294,1)),2)=1,IF(D4294="D",C4294,-C4294),IF(D4294="C",C4294,-C4294)),"")</f>
        <v/>
      </c>
    </row>
    <row r="4295" spans="1:5" x14ac:dyDescent="0.2">
      <c r="A4295" s="11" t="str">
        <f>IF('Anterior-TXT'!A4316&lt;&gt;"",LEFT('Anterior-TXT'!A4316,15),"")</f>
        <v/>
      </c>
      <c r="B4295" s="11" t="str">
        <f>IF('Anterior-TXT'!A4316&lt;&gt;"",RIGHT(LEFT('Anterior-TXT'!A4316,51),34),"")</f>
        <v/>
      </c>
      <c r="C4295" s="12" t="str">
        <f>IF('Anterior-TXT'!A4316&lt;&gt;"",VALUE(RIGHT(LEFT('Anterior-TXT'!A4316,75),23)),"")</f>
        <v/>
      </c>
      <c r="D4295" s="11" t="str">
        <f>IF('Anterior-TXT'!A4316&lt;&gt;"",RIGHT(LEFT('Anterior-TXT'!A4316,77),1),"")</f>
        <v/>
      </c>
      <c r="E4295" s="13" t="str">
        <f>IF('Anterior-TXT'!A4316&lt;&gt;"",IF(MOD(VALUE(LEFT(A4295,1)),2)=1,IF(D4295="D",C4295,-C4295),IF(D4295="C",C4295,-C4295)),"")</f>
        <v/>
      </c>
    </row>
    <row r="4296" spans="1:5" x14ac:dyDescent="0.2">
      <c r="A4296" s="11" t="str">
        <f>IF('Anterior-TXT'!A4317&lt;&gt;"",LEFT('Anterior-TXT'!A4317,15),"")</f>
        <v/>
      </c>
      <c r="B4296" s="11" t="str">
        <f>IF('Anterior-TXT'!A4317&lt;&gt;"",RIGHT(LEFT('Anterior-TXT'!A4317,51),34),"")</f>
        <v/>
      </c>
      <c r="C4296" s="12" t="str">
        <f>IF('Anterior-TXT'!A4317&lt;&gt;"",VALUE(RIGHT(LEFT('Anterior-TXT'!A4317,75),23)),"")</f>
        <v/>
      </c>
      <c r="D4296" s="11" t="str">
        <f>IF('Anterior-TXT'!A4317&lt;&gt;"",RIGHT(LEFT('Anterior-TXT'!A4317,77),1),"")</f>
        <v/>
      </c>
      <c r="E4296" s="13" t="str">
        <f>IF('Anterior-TXT'!A4317&lt;&gt;"",IF(MOD(VALUE(LEFT(A4296,1)),2)=1,IF(D4296="D",C4296,-C4296),IF(D4296="C",C4296,-C4296)),"")</f>
        <v/>
      </c>
    </row>
    <row r="4297" spans="1:5" x14ac:dyDescent="0.2">
      <c r="A4297" s="11" t="str">
        <f>IF('Anterior-TXT'!A4318&lt;&gt;"",LEFT('Anterior-TXT'!A4318,15),"")</f>
        <v/>
      </c>
      <c r="B4297" s="11" t="str">
        <f>IF('Anterior-TXT'!A4318&lt;&gt;"",RIGHT(LEFT('Anterior-TXT'!A4318,51),34),"")</f>
        <v/>
      </c>
      <c r="C4297" s="12" t="str">
        <f>IF('Anterior-TXT'!A4318&lt;&gt;"",VALUE(RIGHT(LEFT('Anterior-TXT'!A4318,75),23)),"")</f>
        <v/>
      </c>
      <c r="D4297" s="11" t="str">
        <f>IF('Anterior-TXT'!A4318&lt;&gt;"",RIGHT(LEFT('Anterior-TXT'!A4318,77),1),"")</f>
        <v/>
      </c>
      <c r="E4297" s="13" t="str">
        <f>IF('Anterior-TXT'!A4318&lt;&gt;"",IF(MOD(VALUE(LEFT(A4297,1)),2)=1,IF(D4297="D",C4297,-C4297),IF(D4297="C",C4297,-C4297)),"")</f>
        <v/>
      </c>
    </row>
    <row r="4298" spans="1:5" x14ac:dyDescent="0.2">
      <c r="A4298" s="11" t="str">
        <f>IF('Anterior-TXT'!A4319&lt;&gt;"",LEFT('Anterior-TXT'!A4319,15),"")</f>
        <v/>
      </c>
      <c r="B4298" s="11" t="str">
        <f>IF('Anterior-TXT'!A4319&lt;&gt;"",RIGHT(LEFT('Anterior-TXT'!A4319,51),34),"")</f>
        <v/>
      </c>
      <c r="C4298" s="12" t="str">
        <f>IF('Anterior-TXT'!A4319&lt;&gt;"",VALUE(RIGHT(LEFT('Anterior-TXT'!A4319,75),23)),"")</f>
        <v/>
      </c>
      <c r="D4298" s="11" t="str">
        <f>IF('Anterior-TXT'!A4319&lt;&gt;"",RIGHT(LEFT('Anterior-TXT'!A4319,77),1),"")</f>
        <v/>
      </c>
      <c r="E4298" s="13" t="str">
        <f>IF('Anterior-TXT'!A4319&lt;&gt;"",IF(MOD(VALUE(LEFT(A4298,1)),2)=1,IF(D4298="D",C4298,-C4298),IF(D4298="C",C4298,-C4298)),"")</f>
        <v/>
      </c>
    </row>
    <row r="4299" spans="1:5" x14ac:dyDescent="0.2">
      <c r="A4299" s="11" t="str">
        <f>IF('Anterior-TXT'!A4320&lt;&gt;"",LEFT('Anterior-TXT'!A4320,15),"")</f>
        <v/>
      </c>
      <c r="B4299" s="11" t="str">
        <f>IF('Anterior-TXT'!A4320&lt;&gt;"",RIGHT(LEFT('Anterior-TXT'!A4320,51),34),"")</f>
        <v/>
      </c>
      <c r="C4299" s="12" t="str">
        <f>IF('Anterior-TXT'!A4320&lt;&gt;"",VALUE(RIGHT(LEFT('Anterior-TXT'!A4320,75),23)),"")</f>
        <v/>
      </c>
      <c r="D4299" s="11" t="str">
        <f>IF('Anterior-TXT'!A4320&lt;&gt;"",RIGHT(LEFT('Anterior-TXT'!A4320,77),1),"")</f>
        <v/>
      </c>
      <c r="E4299" s="13" t="str">
        <f>IF('Anterior-TXT'!A4320&lt;&gt;"",IF(MOD(VALUE(LEFT(A4299,1)),2)=1,IF(D4299="D",C4299,-C4299),IF(D4299="C",C4299,-C4299)),"")</f>
        <v/>
      </c>
    </row>
    <row r="4300" spans="1:5" x14ac:dyDescent="0.2">
      <c r="A4300" s="11" t="str">
        <f>IF('Anterior-TXT'!A4321&lt;&gt;"",LEFT('Anterior-TXT'!A4321,15),"")</f>
        <v/>
      </c>
      <c r="B4300" s="11" t="str">
        <f>IF('Anterior-TXT'!A4321&lt;&gt;"",RIGHT(LEFT('Anterior-TXT'!A4321,51),34),"")</f>
        <v/>
      </c>
      <c r="C4300" s="12" t="str">
        <f>IF('Anterior-TXT'!A4321&lt;&gt;"",VALUE(RIGHT(LEFT('Anterior-TXT'!A4321,75),23)),"")</f>
        <v/>
      </c>
      <c r="D4300" s="11" t="str">
        <f>IF('Anterior-TXT'!A4321&lt;&gt;"",RIGHT(LEFT('Anterior-TXT'!A4321,77),1),"")</f>
        <v/>
      </c>
      <c r="E4300" s="13" t="str">
        <f>IF('Anterior-TXT'!A4321&lt;&gt;"",IF(MOD(VALUE(LEFT(A4300,1)),2)=1,IF(D4300="D",C4300,-C4300),IF(D4300="C",C4300,-C4300)),"")</f>
        <v/>
      </c>
    </row>
    <row r="4301" spans="1:5" x14ac:dyDescent="0.2">
      <c r="A4301" s="11" t="str">
        <f>IF('Anterior-TXT'!A4322&lt;&gt;"",LEFT('Anterior-TXT'!A4322,15),"")</f>
        <v/>
      </c>
      <c r="B4301" s="11" t="str">
        <f>IF('Anterior-TXT'!A4322&lt;&gt;"",RIGHT(LEFT('Anterior-TXT'!A4322,51),34),"")</f>
        <v/>
      </c>
      <c r="C4301" s="12" t="str">
        <f>IF('Anterior-TXT'!A4322&lt;&gt;"",VALUE(RIGHT(LEFT('Anterior-TXT'!A4322,75),23)),"")</f>
        <v/>
      </c>
      <c r="D4301" s="11" t="str">
        <f>IF('Anterior-TXT'!A4322&lt;&gt;"",RIGHT(LEFT('Anterior-TXT'!A4322,77),1),"")</f>
        <v/>
      </c>
      <c r="E4301" s="13" t="str">
        <f>IF('Anterior-TXT'!A4322&lt;&gt;"",IF(MOD(VALUE(LEFT(A4301,1)),2)=1,IF(D4301="D",C4301,-C4301),IF(D4301="C",C4301,-C4301)),"")</f>
        <v/>
      </c>
    </row>
    <row r="4302" spans="1:5" x14ac:dyDescent="0.2">
      <c r="A4302" s="11" t="str">
        <f>IF('Anterior-TXT'!A4323&lt;&gt;"",LEFT('Anterior-TXT'!A4323,15),"")</f>
        <v/>
      </c>
      <c r="B4302" s="11" t="str">
        <f>IF('Anterior-TXT'!A4323&lt;&gt;"",RIGHT(LEFT('Anterior-TXT'!A4323,51),34),"")</f>
        <v/>
      </c>
      <c r="C4302" s="12" t="str">
        <f>IF('Anterior-TXT'!A4323&lt;&gt;"",VALUE(RIGHT(LEFT('Anterior-TXT'!A4323,75),23)),"")</f>
        <v/>
      </c>
      <c r="D4302" s="11" t="str">
        <f>IF('Anterior-TXT'!A4323&lt;&gt;"",RIGHT(LEFT('Anterior-TXT'!A4323,77),1),"")</f>
        <v/>
      </c>
      <c r="E4302" s="13" t="str">
        <f>IF('Anterior-TXT'!A4323&lt;&gt;"",IF(MOD(VALUE(LEFT(A4302,1)),2)=1,IF(D4302="D",C4302,-C4302),IF(D4302="C",C4302,-C4302)),"")</f>
        <v/>
      </c>
    </row>
    <row r="4303" spans="1:5" x14ac:dyDescent="0.2">
      <c r="A4303" s="11" t="str">
        <f>IF('Anterior-TXT'!A4324&lt;&gt;"",LEFT('Anterior-TXT'!A4324,15),"")</f>
        <v/>
      </c>
      <c r="B4303" s="11" t="str">
        <f>IF('Anterior-TXT'!A4324&lt;&gt;"",RIGHT(LEFT('Anterior-TXT'!A4324,51),34),"")</f>
        <v/>
      </c>
      <c r="C4303" s="12" t="str">
        <f>IF('Anterior-TXT'!A4324&lt;&gt;"",VALUE(RIGHT(LEFT('Anterior-TXT'!A4324,75),23)),"")</f>
        <v/>
      </c>
      <c r="D4303" s="11" t="str">
        <f>IF('Anterior-TXT'!A4324&lt;&gt;"",RIGHT(LEFT('Anterior-TXT'!A4324,77),1),"")</f>
        <v/>
      </c>
      <c r="E4303" s="13" t="str">
        <f>IF('Anterior-TXT'!A4324&lt;&gt;"",IF(MOD(VALUE(LEFT(A4303,1)),2)=1,IF(D4303="D",C4303,-C4303),IF(D4303="C",C4303,-C4303)),"")</f>
        <v/>
      </c>
    </row>
    <row r="4304" spans="1:5" x14ac:dyDescent="0.2">
      <c r="A4304" s="11" t="str">
        <f>IF('Anterior-TXT'!A4325&lt;&gt;"",LEFT('Anterior-TXT'!A4325,15),"")</f>
        <v/>
      </c>
      <c r="B4304" s="11" t="str">
        <f>IF('Anterior-TXT'!A4325&lt;&gt;"",RIGHT(LEFT('Anterior-TXT'!A4325,51),34),"")</f>
        <v/>
      </c>
      <c r="C4304" s="12" t="str">
        <f>IF('Anterior-TXT'!A4325&lt;&gt;"",VALUE(RIGHT(LEFT('Anterior-TXT'!A4325,75),23)),"")</f>
        <v/>
      </c>
      <c r="D4304" s="11" t="str">
        <f>IF('Anterior-TXT'!A4325&lt;&gt;"",RIGHT(LEFT('Anterior-TXT'!A4325,77),1),"")</f>
        <v/>
      </c>
      <c r="E4304" s="13" t="str">
        <f>IF('Anterior-TXT'!A4325&lt;&gt;"",IF(MOD(VALUE(LEFT(A4304,1)),2)=1,IF(D4304="D",C4304,-C4304),IF(D4304="C",C4304,-C4304)),"")</f>
        <v/>
      </c>
    </row>
    <row r="4305" spans="1:5" x14ac:dyDescent="0.2">
      <c r="A4305" s="11" t="str">
        <f>IF('Anterior-TXT'!A4326&lt;&gt;"",LEFT('Anterior-TXT'!A4326,15),"")</f>
        <v/>
      </c>
      <c r="B4305" s="11" t="str">
        <f>IF('Anterior-TXT'!A4326&lt;&gt;"",RIGHT(LEFT('Anterior-TXT'!A4326,51),34),"")</f>
        <v/>
      </c>
      <c r="C4305" s="12" t="str">
        <f>IF('Anterior-TXT'!A4326&lt;&gt;"",VALUE(RIGHT(LEFT('Anterior-TXT'!A4326,75),23)),"")</f>
        <v/>
      </c>
      <c r="D4305" s="11" t="str">
        <f>IF('Anterior-TXT'!A4326&lt;&gt;"",RIGHT(LEFT('Anterior-TXT'!A4326,77),1),"")</f>
        <v/>
      </c>
      <c r="E4305" s="13" t="str">
        <f>IF('Anterior-TXT'!A4326&lt;&gt;"",IF(MOD(VALUE(LEFT(A4305,1)),2)=1,IF(D4305="D",C4305,-C4305),IF(D4305="C",C4305,-C4305)),"")</f>
        <v/>
      </c>
    </row>
    <row r="4306" spans="1:5" x14ac:dyDescent="0.2">
      <c r="A4306" s="11" t="str">
        <f>IF('Anterior-TXT'!A4327&lt;&gt;"",LEFT('Anterior-TXT'!A4327,15),"")</f>
        <v/>
      </c>
      <c r="B4306" s="11" t="str">
        <f>IF('Anterior-TXT'!A4327&lt;&gt;"",RIGHT(LEFT('Anterior-TXT'!A4327,51),34),"")</f>
        <v/>
      </c>
      <c r="C4306" s="12" t="str">
        <f>IF('Anterior-TXT'!A4327&lt;&gt;"",VALUE(RIGHT(LEFT('Anterior-TXT'!A4327,75),23)),"")</f>
        <v/>
      </c>
      <c r="D4306" s="11" t="str">
        <f>IF('Anterior-TXT'!A4327&lt;&gt;"",RIGHT(LEFT('Anterior-TXT'!A4327,77),1),"")</f>
        <v/>
      </c>
      <c r="E4306" s="13" t="str">
        <f>IF('Anterior-TXT'!A4327&lt;&gt;"",IF(MOD(VALUE(LEFT(A4306,1)),2)=1,IF(D4306="D",C4306,-C4306),IF(D4306="C",C4306,-C4306)),"")</f>
        <v/>
      </c>
    </row>
    <row r="4307" spans="1:5" x14ac:dyDescent="0.2">
      <c r="A4307" s="11" t="str">
        <f>IF('Anterior-TXT'!A4328&lt;&gt;"",LEFT('Anterior-TXT'!A4328,15),"")</f>
        <v/>
      </c>
      <c r="B4307" s="11" t="str">
        <f>IF('Anterior-TXT'!A4328&lt;&gt;"",RIGHT(LEFT('Anterior-TXT'!A4328,51),34),"")</f>
        <v/>
      </c>
      <c r="C4307" s="12" t="str">
        <f>IF('Anterior-TXT'!A4328&lt;&gt;"",VALUE(RIGHT(LEFT('Anterior-TXT'!A4328,75),23)),"")</f>
        <v/>
      </c>
      <c r="D4307" s="11" t="str">
        <f>IF('Anterior-TXT'!A4328&lt;&gt;"",RIGHT(LEFT('Anterior-TXT'!A4328,77),1),"")</f>
        <v/>
      </c>
      <c r="E4307" s="13" t="str">
        <f>IF('Anterior-TXT'!A4328&lt;&gt;"",IF(MOD(VALUE(LEFT(A4307,1)),2)=1,IF(D4307="D",C4307,-C4307),IF(D4307="C",C4307,-C4307)),"")</f>
        <v/>
      </c>
    </row>
    <row r="4308" spans="1:5" x14ac:dyDescent="0.2">
      <c r="A4308" s="11" t="str">
        <f>IF('Anterior-TXT'!A4329&lt;&gt;"",LEFT('Anterior-TXT'!A4329,15),"")</f>
        <v/>
      </c>
      <c r="B4308" s="11" t="str">
        <f>IF('Anterior-TXT'!A4329&lt;&gt;"",RIGHT(LEFT('Anterior-TXT'!A4329,51),34),"")</f>
        <v/>
      </c>
      <c r="C4308" s="12" t="str">
        <f>IF('Anterior-TXT'!A4329&lt;&gt;"",VALUE(RIGHT(LEFT('Anterior-TXT'!A4329,75),23)),"")</f>
        <v/>
      </c>
      <c r="D4308" s="11" t="str">
        <f>IF('Anterior-TXT'!A4329&lt;&gt;"",RIGHT(LEFT('Anterior-TXT'!A4329,77),1),"")</f>
        <v/>
      </c>
      <c r="E4308" s="13" t="str">
        <f>IF('Anterior-TXT'!A4329&lt;&gt;"",IF(MOD(VALUE(LEFT(A4308,1)),2)=1,IF(D4308="D",C4308,-C4308),IF(D4308="C",C4308,-C4308)),"")</f>
        <v/>
      </c>
    </row>
    <row r="4309" spans="1:5" x14ac:dyDescent="0.2">
      <c r="A4309" s="11" t="str">
        <f>IF('Anterior-TXT'!A4330&lt;&gt;"",LEFT('Anterior-TXT'!A4330,15),"")</f>
        <v/>
      </c>
      <c r="B4309" s="11" t="str">
        <f>IF('Anterior-TXT'!A4330&lt;&gt;"",RIGHT(LEFT('Anterior-TXT'!A4330,51),34),"")</f>
        <v/>
      </c>
      <c r="C4309" s="12" t="str">
        <f>IF('Anterior-TXT'!A4330&lt;&gt;"",VALUE(RIGHT(LEFT('Anterior-TXT'!A4330,75),23)),"")</f>
        <v/>
      </c>
      <c r="D4309" s="11" t="str">
        <f>IF('Anterior-TXT'!A4330&lt;&gt;"",RIGHT(LEFT('Anterior-TXT'!A4330,77),1),"")</f>
        <v/>
      </c>
      <c r="E4309" s="13" t="str">
        <f>IF('Anterior-TXT'!A4330&lt;&gt;"",IF(MOD(VALUE(LEFT(A4309,1)),2)=1,IF(D4309="D",C4309,-C4309),IF(D4309="C",C4309,-C4309)),"")</f>
        <v/>
      </c>
    </row>
    <row r="4310" spans="1:5" x14ac:dyDescent="0.2">
      <c r="A4310" s="11" t="str">
        <f>IF('Anterior-TXT'!A4331&lt;&gt;"",LEFT('Anterior-TXT'!A4331,15),"")</f>
        <v/>
      </c>
      <c r="B4310" s="11" t="str">
        <f>IF('Anterior-TXT'!A4331&lt;&gt;"",RIGHT(LEFT('Anterior-TXT'!A4331,51),34),"")</f>
        <v/>
      </c>
      <c r="C4310" s="12" t="str">
        <f>IF('Anterior-TXT'!A4331&lt;&gt;"",VALUE(RIGHT(LEFT('Anterior-TXT'!A4331,75),23)),"")</f>
        <v/>
      </c>
      <c r="D4310" s="11" t="str">
        <f>IF('Anterior-TXT'!A4331&lt;&gt;"",RIGHT(LEFT('Anterior-TXT'!A4331,77),1),"")</f>
        <v/>
      </c>
      <c r="E4310" s="13" t="str">
        <f>IF('Anterior-TXT'!A4331&lt;&gt;"",IF(MOD(VALUE(LEFT(A4310,1)),2)=1,IF(D4310="D",C4310,-C4310),IF(D4310="C",C4310,-C4310)),"")</f>
        <v/>
      </c>
    </row>
    <row r="4311" spans="1:5" x14ac:dyDescent="0.2">
      <c r="A4311" s="11" t="str">
        <f>IF('Anterior-TXT'!A4332&lt;&gt;"",LEFT('Anterior-TXT'!A4332,15),"")</f>
        <v/>
      </c>
      <c r="B4311" s="11" t="str">
        <f>IF('Anterior-TXT'!A4332&lt;&gt;"",RIGHT(LEFT('Anterior-TXT'!A4332,51),34),"")</f>
        <v/>
      </c>
      <c r="C4311" s="12" t="str">
        <f>IF('Anterior-TXT'!A4332&lt;&gt;"",VALUE(RIGHT(LEFT('Anterior-TXT'!A4332,75),23)),"")</f>
        <v/>
      </c>
      <c r="D4311" s="11" t="str">
        <f>IF('Anterior-TXT'!A4332&lt;&gt;"",RIGHT(LEFT('Anterior-TXT'!A4332,77),1),"")</f>
        <v/>
      </c>
      <c r="E4311" s="13" t="str">
        <f>IF('Anterior-TXT'!A4332&lt;&gt;"",IF(MOD(VALUE(LEFT(A4311,1)),2)=1,IF(D4311="D",C4311,-C4311),IF(D4311="C",C4311,-C4311)),"")</f>
        <v/>
      </c>
    </row>
    <row r="4312" spans="1:5" x14ac:dyDescent="0.2">
      <c r="A4312" s="11" t="str">
        <f>IF('Anterior-TXT'!A4333&lt;&gt;"",LEFT('Anterior-TXT'!A4333,15),"")</f>
        <v/>
      </c>
      <c r="B4312" s="11" t="str">
        <f>IF('Anterior-TXT'!A4333&lt;&gt;"",RIGHT(LEFT('Anterior-TXT'!A4333,51),34),"")</f>
        <v/>
      </c>
      <c r="C4312" s="12" t="str">
        <f>IF('Anterior-TXT'!A4333&lt;&gt;"",VALUE(RIGHT(LEFT('Anterior-TXT'!A4333,75),23)),"")</f>
        <v/>
      </c>
      <c r="D4312" s="11" t="str">
        <f>IF('Anterior-TXT'!A4333&lt;&gt;"",RIGHT(LEFT('Anterior-TXT'!A4333,77),1),"")</f>
        <v/>
      </c>
      <c r="E4312" s="13" t="str">
        <f>IF('Anterior-TXT'!A4333&lt;&gt;"",IF(MOD(VALUE(LEFT(A4312,1)),2)=1,IF(D4312="D",C4312,-C4312),IF(D4312="C",C4312,-C4312)),"")</f>
        <v/>
      </c>
    </row>
    <row r="4313" spans="1:5" x14ac:dyDescent="0.2">
      <c r="A4313" s="11" t="str">
        <f>IF('Anterior-TXT'!A4334&lt;&gt;"",LEFT('Anterior-TXT'!A4334,15),"")</f>
        <v/>
      </c>
      <c r="B4313" s="11" t="str">
        <f>IF('Anterior-TXT'!A4334&lt;&gt;"",RIGHT(LEFT('Anterior-TXT'!A4334,51),34),"")</f>
        <v/>
      </c>
      <c r="C4313" s="12" t="str">
        <f>IF('Anterior-TXT'!A4334&lt;&gt;"",VALUE(RIGHT(LEFT('Anterior-TXT'!A4334,75),23)),"")</f>
        <v/>
      </c>
      <c r="D4313" s="11" t="str">
        <f>IF('Anterior-TXT'!A4334&lt;&gt;"",RIGHT(LEFT('Anterior-TXT'!A4334,77),1),"")</f>
        <v/>
      </c>
      <c r="E4313" s="13" t="str">
        <f>IF('Anterior-TXT'!A4334&lt;&gt;"",IF(MOD(VALUE(LEFT(A4313,1)),2)=1,IF(D4313="D",C4313,-C4313),IF(D4313="C",C4313,-C4313)),"")</f>
        <v/>
      </c>
    </row>
    <row r="4314" spans="1:5" x14ac:dyDescent="0.2">
      <c r="A4314" s="11" t="str">
        <f>IF('Anterior-TXT'!A4335&lt;&gt;"",LEFT('Anterior-TXT'!A4335,15),"")</f>
        <v/>
      </c>
      <c r="B4314" s="11" t="str">
        <f>IF('Anterior-TXT'!A4335&lt;&gt;"",RIGHT(LEFT('Anterior-TXT'!A4335,51),34),"")</f>
        <v/>
      </c>
      <c r="C4314" s="12" t="str">
        <f>IF('Anterior-TXT'!A4335&lt;&gt;"",VALUE(RIGHT(LEFT('Anterior-TXT'!A4335,75),23)),"")</f>
        <v/>
      </c>
      <c r="D4314" s="11" t="str">
        <f>IF('Anterior-TXT'!A4335&lt;&gt;"",RIGHT(LEFT('Anterior-TXT'!A4335,77),1),"")</f>
        <v/>
      </c>
      <c r="E4314" s="13" t="str">
        <f>IF('Anterior-TXT'!A4335&lt;&gt;"",IF(MOD(VALUE(LEFT(A4314,1)),2)=1,IF(D4314="D",C4314,-C4314),IF(D4314="C",C4314,-C4314)),"")</f>
        <v/>
      </c>
    </row>
    <row r="4315" spans="1:5" x14ac:dyDescent="0.2">
      <c r="A4315" s="11" t="str">
        <f>IF('Anterior-TXT'!A4336&lt;&gt;"",LEFT('Anterior-TXT'!A4336,15),"")</f>
        <v/>
      </c>
      <c r="B4315" s="11" t="str">
        <f>IF('Anterior-TXT'!A4336&lt;&gt;"",RIGHT(LEFT('Anterior-TXT'!A4336,51),34),"")</f>
        <v/>
      </c>
      <c r="C4315" s="12" t="str">
        <f>IF('Anterior-TXT'!A4336&lt;&gt;"",VALUE(RIGHT(LEFT('Anterior-TXT'!A4336,75),23)),"")</f>
        <v/>
      </c>
      <c r="D4315" s="11" t="str">
        <f>IF('Anterior-TXT'!A4336&lt;&gt;"",RIGHT(LEFT('Anterior-TXT'!A4336,77),1),"")</f>
        <v/>
      </c>
      <c r="E4315" s="13" t="str">
        <f>IF('Anterior-TXT'!A4336&lt;&gt;"",IF(MOD(VALUE(LEFT(A4315,1)),2)=1,IF(D4315="D",C4315,-C4315),IF(D4315="C",C4315,-C4315)),"")</f>
        <v/>
      </c>
    </row>
    <row r="4316" spans="1:5" x14ac:dyDescent="0.2">
      <c r="A4316" s="11" t="str">
        <f>IF('Anterior-TXT'!A4337&lt;&gt;"",LEFT('Anterior-TXT'!A4337,15),"")</f>
        <v/>
      </c>
      <c r="B4316" s="11" t="str">
        <f>IF('Anterior-TXT'!A4337&lt;&gt;"",RIGHT(LEFT('Anterior-TXT'!A4337,51),34),"")</f>
        <v/>
      </c>
      <c r="C4316" s="12" t="str">
        <f>IF('Anterior-TXT'!A4337&lt;&gt;"",VALUE(RIGHT(LEFT('Anterior-TXT'!A4337,75),23)),"")</f>
        <v/>
      </c>
      <c r="D4316" s="11" t="str">
        <f>IF('Anterior-TXT'!A4337&lt;&gt;"",RIGHT(LEFT('Anterior-TXT'!A4337,77),1),"")</f>
        <v/>
      </c>
      <c r="E4316" s="13" t="str">
        <f>IF('Anterior-TXT'!A4337&lt;&gt;"",IF(MOD(VALUE(LEFT(A4316,1)),2)=1,IF(D4316="D",C4316,-C4316),IF(D4316="C",C4316,-C4316)),"")</f>
        <v/>
      </c>
    </row>
    <row r="4317" spans="1:5" x14ac:dyDescent="0.2">
      <c r="A4317" s="11" t="str">
        <f>IF('Anterior-TXT'!A4338&lt;&gt;"",LEFT('Anterior-TXT'!A4338,15),"")</f>
        <v/>
      </c>
      <c r="B4317" s="11" t="str">
        <f>IF('Anterior-TXT'!A4338&lt;&gt;"",RIGHT(LEFT('Anterior-TXT'!A4338,51),34),"")</f>
        <v/>
      </c>
      <c r="C4317" s="12" t="str">
        <f>IF('Anterior-TXT'!A4338&lt;&gt;"",VALUE(RIGHT(LEFT('Anterior-TXT'!A4338,75),23)),"")</f>
        <v/>
      </c>
      <c r="D4317" s="11" t="str">
        <f>IF('Anterior-TXT'!A4338&lt;&gt;"",RIGHT(LEFT('Anterior-TXT'!A4338,77),1),"")</f>
        <v/>
      </c>
      <c r="E4317" s="13" t="str">
        <f>IF('Anterior-TXT'!A4338&lt;&gt;"",IF(MOD(VALUE(LEFT(A4317,1)),2)=1,IF(D4317="D",C4317,-C4317),IF(D4317="C",C4317,-C4317)),"")</f>
        <v/>
      </c>
    </row>
    <row r="4318" spans="1:5" x14ac:dyDescent="0.2">
      <c r="A4318" s="11" t="str">
        <f>IF('Anterior-TXT'!A4339&lt;&gt;"",LEFT('Anterior-TXT'!A4339,15),"")</f>
        <v/>
      </c>
      <c r="B4318" s="11" t="str">
        <f>IF('Anterior-TXT'!A4339&lt;&gt;"",RIGHT(LEFT('Anterior-TXT'!A4339,51),34),"")</f>
        <v/>
      </c>
      <c r="C4318" s="12" t="str">
        <f>IF('Anterior-TXT'!A4339&lt;&gt;"",VALUE(RIGHT(LEFT('Anterior-TXT'!A4339,75),23)),"")</f>
        <v/>
      </c>
      <c r="D4318" s="11" t="str">
        <f>IF('Anterior-TXT'!A4339&lt;&gt;"",RIGHT(LEFT('Anterior-TXT'!A4339,77),1),"")</f>
        <v/>
      </c>
      <c r="E4318" s="13" t="str">
        <f>IF('Anterior-TXT'!A4339&lt;&gt;"",IF(MOD(VALUE(LEFT(A4318,1)),2)=1,IF(D4318="D",C4318,-C4318),IF(D4318="C",C4318,-C4318)),"")</f>
        <v/>
      </c>
    </row>
    <row r="4319" spans="1:5" x14ac:dyDescent="0.2">
      <c r="A4319" s="11" t="str">
        <f>IF('Anterior-TXT'!A4340&lt;&gt;"",LEFT('Anterior-TXT'!A4340,15),"")</f>
        <v/>
      </c>
      <c r="B4319" s="11" t="str">
        <f>IF('Anterior-TXT'!A4340&lt;&gt;"",RIGHT(LEFT('Anterior-TXT'!A4340,51),34),"")</f>
        <v/>
      </c>
      <c r="C4319" s="12" t="str">
        <f>IF('Anterior-TXT'!A4340&lt;&gt;"",VALUE(RIGHT(LEFT('Anterior-TXT'!A4340,75),23)),"")</f>
        <v/>
      </c>
      <c r="D4319" s="11" t="str">
        <f>IF('Anterior-TXT'!A4340&lt;&gt;"",RIGHT(LEFT('Anterior-TXT'!A4340,77),1),"")</f>
        <v/>
      </c>
      <c r="E4319" s="13" t="str">
        <f>IF('Anterior-TXT'!A4340&lt;&gt;"",IF(MOD(VALUE(LEFT(A4319,1)),2)=1,IF(D4319="D",C4319,-C4319),IF(D4319="C",C4319,-C4319)),"")</f>
        <v/>
      </c>
    </row>
    <row r="4320" spans="1:5" x14ac:dyDescent="0.2">
      <c r="A4320" s="11" t="str">
        <f>IF('Anterior-TXT'!A4341&lt;&gt;"",LEFT('Anterior-TXT'!A4341,15),"")</f>
        <v/>
      </c>
      <c r="B4320" s="11" t="str">
        <f>IF('Anterior-TXT'!A4341&lt;&gt;"",RIGHT(LEFT('Anterior-TXT'!A4341,51),34),"")</f>
        <v/>
      </c>
      <c r="C4320" s="12" t="str">
        <f>IF('Anterior-TXT'!A4341&lt;&gt;"",VALUE(RIGHT(LEFT('Anterior-TXT'!A4341,75),23)),"")</f>
        <v/>
      </c>
      <c r="D4320" s="11" t="str">
        <f>IF('Anterior-TXT'!A4341&lt;&gt;"",RIGHT(LEFT('Anterior-TXT'!A4341,77),1),"")</f>
        <v/>
      </c>
      <c r="E4320" s="13" t="str">
        <f>IF('Anterior-TXT'!A4341&lt;&gt;"",IF(MOD(VALUE(LEFT(A4320,1)),2)=1,IF(D4320="D",C4320,-C4320),IF(D4320="C",C4320,-C4320)),"")</f>
        <v/>
      </c>
    </row>
    <row r="4321" spans="1:5" x14ac:dyDescent="0.2">
      <c r="A4321" s="11" t="str">
        <f>IF('Anterior-TXT'!A4342&lt;&gt;"",LEFT('Anterior-TXT'!A4342,15),"")</f>
        <v/>
      </c>
      <c r="B4321" s="11" t="str">
        <f>IF('Anterior-TXT'!A4342&lt;&gt;"",RIGHT(LEFT('Anterior-TXT'!A4342,51),34),"")</f>
        <v/>
      </c>
      <c r="C4321" s="12" t="str">
        <f>IF('Anterior-TXT'!A4342&lt;&gt;"",VALUE(RIGHT(LEFT('Anterior-TXT'!A4342,75),23)),"")</f>
        <v/>
      </c>
      <c r="D4321" s="11" t="str">
        <f>IF('Anterior-TXT'!A4342&lt;&gt;"",RIGHT(LEFT('Anterior-TXT'!A4342,77),1),"")</f>
        <v/>
      </c>
      <c r="E4321" s="13" t="str">
        <f>IF('Anterior-TXT'!A4342&lt;&gt;"",IF(MOD(VALUE(LEFT(A4321,1)),2)=1,IF(D4321="D",C4321,-C4321),IF(D4321="C",C4321,-C4321)),"")</f>
        <v/>
      </c>
    </row>
    <row r="4322" spans="1:5" x14ac:dyDescent="0.2">
      <c r="A4322" s="11" t="str">
        <f>IF('Anterior-TXT'!A4343&lt;&gt;"",LEFT('Anterior-TXT'!A4343,15),"")</f>
        <v/>
      </c>
      <c r="B4322" s="11" t="str">
        <f>IF('Anterior-TXT'!A4343&lt;&gt;"",RIGHT(LEFT('Anterior-TXT'!A4343,51),34),"")</f>
        <v/>
      </c>
      <c r="C4322" s="12" t="str">
        <f>IF('Anterior-TXT'!A4343&lt;&gt;"",VALUE(RIGHT(LEFT('Anterior-TXT'!A4343,75),23)),"")</f>
        <v/>
      </c>
      <c r="D4322" s="11" t="str">
        <f>IF('Anterior-TXT'!A4343&lt;&gt;"",RIGHT(LEFT('Anterior-TXT'!A4343,77),1),"")</f>
        <v/>
      </c>
      <c r="E4322" s="13" t="str">
        <f>IF('Anterior-TXT'!A4343&lt;&gt;"",IF(MOD(VALUE(LEFT(A4322,1)),2)=1,IF(D4322="D",C4322,-C4322),IF(D4322="C",C4322,-C4322)),"")</f>
        <v/>
      </c>
    </row>
    <row r="4323" spans="1:5" x14ac:dyDescent="0.2">
      <c r="A4323" s="11" t="str">
        <f>IF('Anterior-TXT'!A4344&lt;&gt;"",LEFT('Anterior-TXT'!A4344,15),"")</f>
        <v/>
      </c>
      <c r="B4323" s="11" t="str">
        <f>IF('Anterior-TXT'!A4344&lt;&gt;"",RIGHT(LEFT('Anterior-TXT'!A4344,51),34),"")</f>
        <v/>
      </c>
      <c r="C4323" s="12" t="str">
        <f>IF('Anterior-TXT'!A4344&lt;&gt;"",VALUE(RIGHT(LEFT('Anterior-TXT'!A4344,75),23)),"")</f>
        <v/>
      </c>
      <c r="D4323" s="11" t="str">
        <f>IF('Anterior-TXT'!A4344&lt;&gt;"",RIGHT(LEFT('Anterior-TXT'!A4344,77),1),"")</f>
        <v/>
      </c>
      <c r="E4323" s="13" t="str">
        <f>IF('Anterior-TXT'!A4344&lt;&gt;"",IF(MOD(VALUE(LEFT(A4323,1)),2)=1,IF(D4323="D",C4323,-C4323),IF(D4323="C",C4323,-C4323)),"")</f>
        <v/>
      </c>
    </row>
    <row r="4324" spans="1:5" x14ac:dyDescent="0.2">
      <c r="A4324" s="11" t="str">
        <f>IF('Anterior-TXT'!A4345&lt;&gt;"",LEFT('Anterior-TXT'!A4345,15),"")</f>
        <v/>
      </c>
      <c r="B4324" s="11" t="str">
        <f>IF('Anterior-TXT'!A4345&lt;&gt;"",RIGHT(LEFT('Anterior-TXT'!A4345,51),34),"")</f>
        <v/>
      </c>
      <c r="C4324" s="12" t="str">
        <f>IF('Anterior-TXT'!A4345&lt;&gt;"",VALUE(RIGHT(LEFT('Anterior-TXT'!A4345,75),23)),"")</f>
        <v/>
      </c>
      <c r="D4324" s="11" t="str">
        <f>IF('Anterior-TXT'!A4345&lt;&gt;"",RIGHT(LEFT('Anterior-TXT'!A4345,77),1),"")</f>
        <v/>
      </c>
      <c r="E4324" s="13" t="str">
        <f>IF('Anterior-TXT'!A4345&lt;&gt;"",IF(MOD(VALUE(LEFT(A4324,1)),2)=1,IF(D4324="D",C4324,-C4324),IF(D4324="C",C4324,-C4324)),"")</f>
        <v/>
      </c>
    </row>
    <row r="4325" spans="1:5" x14ac:dyDescent="0.2">
      <c r="A4325" s="11" t="str">
        <f>IF('Anterior-TXT'!A4346&lt;&gt;"",LEFT('Anterior-TXT'!A4346,15),"")</f>
        <v/>
      </c>
      <c r="B4325" s="11" t="str">
        <f>IF('Anterior-TXT'!A4346&lt;&gt;"",RIGHT(LEFT('Anterior-TXT'!A4346,51),34),"")</f>
        <v/>
      </c>
      <c r="C4325" s="12" t="str">
        <f>IF('Anterior-TXT'!A4346&lt;&gt;"",VALUE(RIGHT(LEFT('Anterior-TXT'!A4346,75),23)),"")</f>
        <v/>
      </c>
      <c r="D4325" s="11" t="str">
        <f>IF('Anterior-TXT'!A4346&lt;&gt;"",RIGHT(LEFT('Anterior-TXT'!A4346,77),1),"")</f>
        <v/>
      </c>
      <c r="E4325" s="13" t="str">
        <f>IF('Anterior-TXT'!A4346&lt;&gt;"",IF(MOD(VALUE(LEFT(A4325,1)),2)=1,IF(D4325="D",C4325,-C4325),IF(D4325="C",C4325,-C4325)),"")</f>
        <v/>
      </c>
    </row>
    <row r="4326" spans="1:5" x14ac:dyDescent="0.2">
      <c r="A4326" s="11" t="str">
        <f>IF('Anterior-TXT'!A4347&lt;&gt;"",LEFT('Anterior-TXT'!A4347,15),"")</f>
        <v/>
      </c>
      <c r="B4326" s="11" t="str">
        <f>IF('Anterior-TXT'!A4347&lt;&gt;"",RIGHT(LEFT('Anterior-TXT'!A4347,51),34),"")</f>
        <v/>
      </c>
      <c r="C4326" s="12" t="str">
        <f>IF('Anterior-TXT'!A4347&lt;&gt;"",VALUE(RIGHT(LEFT('Anterior-TXT'!A4347,75),23)),"")</f>
        <v/>
      </c>
      <c r="D4326" s="11" t="str">
        <f>IF('Anterior-TXT'!A4347&lt;&gt;"",RIGHT(LEFT('Anterior-TXT'!A4347,77),1),"")</f>
        <v/>
      </c>
      <c r="E4326" s="13" t="str">
        <f>IF('Anterior-TXT'!A4347&lt;&gt;"",IF(MOD(VALUE(LEFT(A4326,1)),2)=1,IF(D4326="D",C4326,-C4326),IF(D4326="C",C4326,-C4326)),"")</f>
        <v/>
      </c>
    </row>
    <row r="4327" spans="1:5" x14ac:dyDescent="0.2">
      <c r="A4327" s="11" t="str">
        <f>IF('Anterior-TXT'!A4348&lt;&gt;"",LEFT('Anterior-TXT'!A4348,15),"")</f>
        <v/>
      </c>
      <c r="B4327" s="11" t="str">
        <f>IF('Anterior-TXT'!A4348&lt;&gt;"",RIGHT(LEFT('Anterior-TXT'!A4348,51),34),"")</f>
        <v/>
      </c>
      <c r="C4327" s="12" t="str">
        <f>IF('Anterior-TXT'!A4348&lt;&gt;"",VALUE(RIGHT(LEFT('Anterior-TXT'!A4348,75),23)),"")</f>
        <v/>
      </c>
      <c r="D4327" s="11" t="str">
        <f>IF('Anterior-TXT'!A4348&lt;&gt;"",RIGHT(LEFT('Anterior-TXT'!A4348,77),1),"")</f>
        <v/>
      </c>
      <c r="E4327" s="13" t="str">
        <f>IF('Anterior-TXT'!A4348&lt;&gt;"",IF(MOD(VALUE(LEFT(A4327,1)),2)=1,IF(D4327="D",C4327,-C4327),IF(D4327="C",C4327,-C4327)),"")</f>
        <v/>
      </c>
    </row>
    <row r="4328" spans="1:5" x14ac:dyDescent="0.2">
      <c r="A4328" s="11" t="str">
        <f>IF('Anterior-TXT'!A4349&lt;&gt;"",LEFT('Anterior-TXT'!A4349,15),"")</f>
        <v/>
      </c>
      <c r="B4328" s="11" t="str">
        <f>IF('Anterior-TXT'!A4349&lt;&gt;"",RIGHT(LEFT('Anterior-TXT'!A4349,51),34),"")</f>
        <v/>
      </c>
      <c r="C4328" s="12" t="str">
        <f>IF('Anterior-TXT'!A4349&lt;&gt;"",VALUE(RIGHT(LEFT('Anterior-TXT'!A4349,75),23)),"")</f>
        <v/>
      </c>
      <c r="D4328" s="11" t="str">
        <f>IF('Anterior-TXT'!A4349&lt;&gt;"",RIGHT(LEFT('Anterior-TXT'!A4349,77),1),"")</f>
        <v/>
      </c>
      <c r="E4328" s="13" t="str">
        <f>IF('Anterior-TXT'!A4349&lt;&gt;"",IF(MOD(VALUE(LEFT(A4328,1)),2)=1,IF(D4328="D",C4328,-C4328),IF(D4328="C",C4328,-C4328)),"")</f>
        <v/>
      </c>
    </row>
    <row r="4329" spans="1:5" x14ac:dyDescent="0.2">
      <c r="A4329" s="11" t="str">
        <f>IF('Anterior-TXT'!A4350&lt;&gt;"",LEFT('Anterior-TXT'!A4350,15),"")</f>
        <v/>
      </c>
      <c r="B4329" s="11" t="str">
        <f>IF('Anterior-TXT'!A4350&lt;&gt;"",RIGHT(LEFT('Anterior-TXT'!A4350,51),34),"")</f>
        <v/>
      </c>
      <c r="C4329" s="12" t="str">
        <f>IF('Anterior-TXT'!A4350&lt;&gt;"",VALUE(RIGHT(LEFT('Anterior-TXT'!A4350,75),23)),"")</f>
        <v/>
      </c>
      <c r="D4329" s="11" t="str">
        <f>IF('Anterior-TXT'!A4350&lt;&gt;"",RIGHT(LEFT('Anterior-TXT'!A4350,77),1),"")</f>
        <v/>
      </c>
      <c r="E4329" s="13" t="str">
        <f>IF('Anterior-TXT'!A4350&lt;&gt;"",IF(MOD(VALUE(LEFT(A4329,1)),2)=1,IF(D4329="D",C4329,-C4329),IF(D4329="C",C4329,-C4329)),"")</f>
        <v/>
      </c>
    </row>
    <row r="4330" spans="1:5" x14ac:dyDescent="0.2">
      <c r="A4330" s="11" t="str">
        <f>IF('Anterior-TXT'!A4351&lt;&gt;"",LEFT('Anterior-TXT'!A4351,15),"")</f>
        <v/>
      </c>
      <c r="B4330" s="11" t="str">
        <f>IF('Anterior-TXT'!A4351&lt;&gt;"",RIGHT(LEFT('Anterior-TXT'!A4351,51),34),"")</f>
        <v/>
      </c>
      <c r="C4330" s="12" t="str">
        <f>IF('Anterior-TXT'!A4351&lt;&gt;"",VALUE(RIGHT(LEFT('Anterior-TXT'!A4351,75),23)),"")</f>
        <v/>
      </c>
      <c r="D4330" s="11" t="str">
        <f>IF('Anterior-TXT'!A4351&lt;&gt;"",RIGHT(LEFT('Anterior-TXT'!A4351,77),1),"")</f>
        <v/>
      </c>
      <c r="E4330" s="13" t="str">
        <f>IF('Anterior-TXT'!A4351&lt;&gt;"",IF(MOD(VALUE(LEFT(A4330,1)),2)=1,IF(D4330="D",C4330,-C4330),IF(D4330="C",C4330,-C4330)),"")</f>
        <v/>
      </c>
    </row>
    <row r="4331" spans="1:5" x14ac:dyDescent="0.2">
      <c r="A4331" s="11" t="str">
        <f>IF('Anterior-TXT'!A4352&lt;&gt;"",LEFT('Anterior-TXT'!A4352,15),"")</f>
        <v/>
      </c>
      <c r="B4331" s="11" t="str">
        <f>IF('Anterior-TXT'!A4352&lt;&gt;"",RIGHT(LEFT('Anterior-TXT'!A4352,51),34),"")</f>
        <v/>
      </c>
      <c r="C4331" s="12" t="str">
        <f>IF('Anterior-TXT'!A4352&lt;&gt;"",VALUE(RIGHT(LEFT('Anterior-TXT'!A4352,75),23)),"")</f>
        <v/>
      </c>
      <c r="D4331" s="11" t="str">
        <f>IF('Anterior-TXT'!A4352&lt;&gt;"",RIGHT(LEFT('Anterior-TXT'!A4352,77),1),"")</f>
        <v/>
      </c>
      <c r="E4331" s="13" t="str">
        <f>IF('Anterior-TXT'!A4352&lt;&gt;"",IF(MOD(VALUE(LEFT(A4331,1)),2)=1,IF(D4331="D",C4331,-C4331),IF(D4331="C",C4331,-C4331)),"")</f>
        <v/>
      </c>
    </row>
    <row r="4332" spans="1:5" x14ac:dyDescent="0.2">
      <c r="A4332" s="11" t="str">
        <f>IF('Anterior-TXT'!A4353&lt;&gt;"",LEFT('Anterior-TXT'!A4353,15),"")</f>
        <v/>
      </c>
      <c r="B4332" s="11" t="str">
        <f>IF('Anterior-TXT'!A4353&lt;&gt;"",RIGHT(LEFT('Anterior-TXT'!A4353,51),34),"")</f>
        <v/>
      </c>
      <c r="C4332" s="12" t="str">
        <f>IF('Anterior-TXT'!A4353&lt;&gt;"",VALUE(RIGHT(LEFT('Anterior-TXT'!A4353,75),23)),"")</f>
        <v/>
      </c>
      <c r="D4332" s="11" t="str">
        <f>IF('Anterior-TXT'!A4353&lt;&gt;"",RIGHT(LEFT('Anterior-TXT'!A4353,77),1),"")</f>
        <v/>
      </c>
      <c r="E4332" s="13" t="str">
        <f>IF('Anterior-TXT'!A4353&lt;&gt;"",IF(MOD(VALUE(LEFT(A4332,1)),2)=1,IF(D4332="D",C4332,-C4332),IF(D4332="C",C4332,-C4332)),"")</f>
        <v/>
      </c>
    </row>
    <row r="4333" spans="1:5" x14ac:dyDescent="0.2">
      <c r="A4333" s="11" t="str">
        <f>IF('Anterior-TXT'!A4354&lt;&gt;"",LEFT('Anterior-TXT'!A4354,15),"")</f>
        <v/>
      </c>
      <c r="B4333" s="11" t="str">
        <f>IF('Anterior-TXT'!A4354&lt;&gt;"",RIGHT(LEFT('Anterior-TXT'!A4354,51),34),"")</f>
        <v/>
      </c>
      <c r="C4333" s="12" t="str">
        <f>IF('Anterior-TXT'!A4354&lt;&gt;"",VALUE(RIGHT(LEFT('Anterior-TXT'!A4354,75),23)),"")</f>
        <v/>
      </c>
      <c r="D4333" s="11" t="str">
        <f>IF('Anterior-TXT'!A4354&lt;&gt;"",RIGHT(LEFT('Anterior-TXT'!A4354,77),1),"")</f>
        <v/>
      </c>
      <c r="E4333" s="13" t="str">
        <f>IF('Anterior-TXT'!A4354&lt;&gt;"",IF(MOD(VALUE(LEFT(A4333,1)),2)=1,IF(D4333="D",C4333,-C4333),IF(D4333="C",C4333,-C4333)),"")</f>
        <v/>
      </c>
    </row>
    <row r="4334" spans="1:5" x14ac:dyDescent="0.2">
      <c r="A4334" s="11" t="str">
        <f>IF('Anterior-TXT'!A4355&lt;&gt;"",LEFT('Anterior-TXT'!A4355,15),"")</f>
        <v/>
      </c>
      <c r="B4334" s="11" t="str">
        <f>IF('Anterior-TXT'!A4355&lt;&gt;"",RIGHT(LEFT('Anterior-TXT'!A4355,51),34),"")</f>
        <v/>
      </c>
      <c r="C4334" s="12" t="str">
        <f>IF('Anterior-TXT'!A4355&lt;&gt;"",VALUE(RIGHT(LEFT('Anterior-TXT'!A4355,75),23)),"")</f>
        <v/>
      </c>
      <c r="D4334" s="11" t="str">
        <f>IF('Anterior-TXT'!A4355&lt;&gt;"",RIGHT(LEFT('Anterior-TXT'!A4355,77),1),"")</f>
        <v/>
      </c>
      <c r="E4334" s="13" t="str">
        <f>IF('Anterior-TXT'!A4355&lt;&gt;"",IF(MOD(VALUE(LEFT(A4334,1)),2)=1,IF(D4334="D",C4334,-C4334),IF(D4334="C",C4334,-C4334)),"")</f>
        <v/>
      </c>
    </row>
    <row r="4335" spans="1:5" x14ac:dyDescent="0.2">
      <c r="A4335" s="11" t="str">
        <f>IF('Anterior-TXT'!A4356&lt;&gt;"",LEFT('Anterior-TXT'!A4356,15),"")</f>
        <v/>
      </c>
      <c r="B4335" s="11" t="str">
        <f>IF('Anterior-TXT'!A4356&lt;&gt;"",RIGHT(LEFT('Anterior-TXT'!A4356,51),34),"")</f>
        <v/>
      </c>
      <c r="C4335" s="12" t="str">
        <f>IF('Anterior-TXT'!A4356&lt;&gt;"",VALUE(RIGHT(LEFT('Anterior-TXT'!A4356,75),23)),"")</f>
        <v/>
      </c>
      <c r="D4335" s="11" t="str">
        <f>IF('Anterior-TXT'!A4356&lt;&gt;"",RIGHT(LEFT('Anterior-TXT'!A4356,77),1),"")</f>
        <v/>
      </c>
      <c r="E4335" s="13" t="str">
        <f>IF('Anterior-TXT'!A4356&lt;&gt;"",IF(MOD(VALUE(LEFT(A4335,1)),2)=1,IF(D4335="D",C4335,-C4335),IF(D4335="C",C4335,-C4335)),"")</f>
        <v/>
      </c>
    </row>
    <row r="4336" spans="1:5" x14ac:dyDescent="0.2">
      <c r="A4336" s="11" t="str">
        <f>IF('Anterior-TXT'!A4357&lt;&gt;"",LEFT('Anterior-TXT'!A4357,15),"")</f>
        <v/>
      </c>
      <c r="B4336" s="11" t="str">
        <f>IF('Anterior-TXT'!A4357&lt;&gt;"",RIGHT(LEFT('Anterior-TXT'!A4357,51),34),"")</f>
        <v/>
      </c>
      <c r="C4336" s="12" t="str">
        <f>IF('Anterior-TXT'!A4357&lt;&gt;"",VALUE(RIGHT(LEFT('Anterior-TXT'!A4357,75),23)),"")</f>
        <v/>
      </c>
      <c r="D4336" s="11" t="str">
        <f>IF('Anterior-TXT'!A4357&lt;&gt;"",RIGHT(LEFT('Anterior-TXT'!A4357,77),1),"")</f>
        <v/>
      </c>
      <c r="E4336" s="13" t="str">
        <f>IF('Anterior-TXT'!A4357&lt;&gt;"",IF(MOD(VALUE(LEFT(A4336,1)),2)=1,IF(D4336="D",C4336,-C4336),IF(D4336="C",C4336,-C4336)),"")</f>
        <v/>
      </c>
    </row>
    <row r="4337" spans="1:5" x14ac:dyDescent="0.2">
      <c r="A4337" s="11" t="str">
        <f>IF('Anterior-TXT'!A4358&lt;&gt;"",LEFT('Anterior-TXT'!A4358,15),"")</f>
        <v/>
      </c>
      <c r="B4337" s="11" t="str">
        <f>IF('Anterior-TXT'!A4358&lt;&gt;"",RIGHT(LEFT('Anterior-TXT'!A4358,51),34),"")</f>
        <v/>
      </c>
      <c r="C4337" s="12" t="str">
        <f>IF('Anterior-TXT'!A4358&lt;&gt;"",VALUE(RIGHT(LEFT('Anterior-TXT'!A4358,75),23)),"")</f>
        <v/>
      </c>
      <c r="D4337" s="11" t="str">
        <f>IF('Anterior-TXT'!A4358&lt;&gt;"",RIGHT(LEFT('Anterior-TXT'!A4358,77),1),"")</f>
        <v/>
      </c>
      <c r="E4337" s="13" t="str">
        <f>IF('Anterior-TXT'!A4358&lt;&gt;"",IF(MOD(VALUE(LEFT(A4337,1)),2)=1,IF(D4337="D",C4337,-C4337),IF(D4337="C",C4337,-C4337)),"")</f>
        <v/>
      </c>
    </row>
    <row r="4338" spans="1:5" x14ac:dyDescent="0.2">
      <c r="A4338" s="11" t="str">
        <f>IF('Anterior-TXT'!A4359&lt;&gt;"",LEFT('Anterior-TXT'!A4359,15),"")</f>
        <v/>
      </c>
      <c r="B4338" s="11" t="str">
        <f>IF('Anterior-TXT'!A4359&lt;&gt;"",RIGHT(LEFT('Anterior-TXT'!A4359,51),34),"")</f>
        <v/>
      </c>
      <c r="C4338" s="12" t="str">
        <f>IF('Anterior-TXT'!A4359&lt;&gt;"",VALUE(RIGHT(LEFT('Anterior-TXT'!A4359,75),23)),"")</f>
        <v/>
      </c>
      <c r="D4338" s="11" t="str">
        <f>IF('Anterior-TXT'!A4359&lt;&gt;"",RIGHT(LEFT('Anterior-TXT'!A4359,77),1),"")</f>
        <v/>
      </c>
      <c r="E4338" s="13" t="str">
        <f>IF('Anterior-TXT'!A4359&lt;&gt;"",IF(MOD(VALUE(LEFT(A4338,1)),2)=1,IF(D4338="D",C4338,-C4338),IF(D4338="C",C4338,-C4338)),"")</f>
        <v/>
      </c>
    </row>
    <row r="4339" spans="1:5" x14ac:dyDescent="0.2">
      <c r="A4339" s="11" t="str">
        <f>IF('Anterior-TXT'!A4360&lt;&gt;"",LEFT('Anterior-TXT'!A4360,15),"")</f>
        <v/>
      </c>
      <c r="B4339" s="11" t="str">
        <f>IF('Anterior-TXT'!A4360&lt;&gt;"",RIGHT(LEFT('Anterior-TXT'!A4360,51),34),"")</f>
        <v/>
      </c>
      <c r="C4339" s="12" t="str">
        <f>IF('Anterior-TXT'!A4360&lt;&gt;"",VALUE(RIGHT(LEFT('Anterior-TXT'!A4360,75),23)),"")</f>
        <v/>
      </c>
      <c r="D4339" s="11" t="str">
        <f>IF('Anterior-TXT'!A4360&lt;&gt;"",RIGHT(LEFT('Anterior-TXT'!A4360,77),1),"")</f>
        <v/>
      </c>
      <c r="E4339" s="13" t="str">
        <f>IF('Anterior-TXT'!A4360&lt;&gt;"",IF(MOD(VALUE(LEFT(A4339,1)),2)=1,IF(D4339="D",C4339,-C4339),IF(D4339="C",C4339,-C4339)),"")</f>
        <v/>
      </c>
    </row>
    <row r="4340" spans="1:5" x14ac:dyDescent="0.2">
      <c r="A4340" s="11" t="str">
        <f>IF('Anterior-TXT'!A4361&lt;&gt;"",LEFT('Anterior-TXT'!A4361,15),"")</f>
        <v/>
      </c>
      <c r="B4340" s="11" t="str">
        <f>IF('Anterior-TXT'!A4361&lt;&gt;"",RIGHT(LEFT('Anterior-TXT'!A4361,51),34),"")</f>
        <v/>
      </c>
      <c r="C4340" s="12" t="str">
        <f>IF('Anterior-TXT'!A4361&lt;&gt;"",VALUE(RIGHT(LEFT('Anterior-TXT'!A4361,75),23)),"")</f>
        <v/>
      </c>
      <c r="D4340" s="11" t="str">
        <f>IF('Anterior-TXT'!A4361&lt;&gt;"",RIGHT(LEFT('Anterior-TXT'!A4361,77),1),"")</f>
        <v/>
      </c>
      <c r="E4340" s="13" t="str">
        <f>IF('Anterior-TXT'!A4361&lt;&gt;"",IF(MOD(VALUE(LEFT(A4340,1)),2)=1,IF(D4340="D",C4340,-C4340),IF(D4340="C",C4340,-C4340)),"")</f>
        <v/>
      </c>
    </row>
    <row r="4341" spans="1:5" x14ac:dyDescent="0.2">
      <c r="A4341" s="11" t="str">
        <f>IF('Anterior-TXT'!A4362&lt;&gt;"",LEFT('Anterior-TXT'!A4362,15),"")</f>
        <v/>
      </c>
      <c r="B4341" s="11" t="str">
        <f>IF('Anterior-TXT'!A4362&lt;&gt;"",RIGHT(LEFT('Anterior-TXT'!A4362,51),34),"")</f>
        <v/>
      </c>
      <c r="C4341" s="12" t="str">
        <f>IF('Anterior-TXT'!A4362&lt;&gt;"",VALUE(RIGHT(LEFT('Anterior-TXT'!A4362,75),23)),"")</f>
        <v/>
      </c>
      <c r="D4341" s="11" t="str">
        <f>IF('Anterior-TXT'!A4362&lt;&gt;"",RIGHT(LEFT('Anterior-TXT'!A4362,77),1),"")</f>
        <v/>
      </c>
      <c r="E4341" s="13" t="str">
        <f>IF('Anterior-TXT'!A4362&lt;&gt;"",IF(MOD(VALUE(LEFT(A4341,1)),2)=1,IF(D4341="D",C4341,-C4341),IF(D4341="C",C4341,-C4341)),"")</f>
        <v/>
      </c>
    </row>
    <row r="4342" spans="1:5" x14ac:dyDescent="0.2">
      <c r="A4342" s="11" t="str">
        <f>IF('Anterior-TXT'!A4363&lt;&gt;"",LEFT('Anterior-TXT'!A4363,15),"")</f>
        <v/>
      </c>
      <c r="B4342" s="11" t="str">
        <f>IF('Anterior-TXT'!A4363&lt;&gt;"",RIGHT(LEFT('Anterior-TXT'!A4363,51),34),"")</f>
        <v/>
      </c>
      <c r="C4342" s="12" t="str">
        <f>IF('Anterior-TXT'!A4363&lt;&gt;"",VALUE(RIGHT(LEFT('Anterior-TXT'!A4363,75),23)),"")</f>
        <v/>
      </c>
      <c r="D4342" s="11" t="str">
        <f>IF('Anterior-TXT'!A4363&lt;&gt;"",RIGHT(LEFT('Anterior-TXT'!A4363,77),1),"")</f>
        <v/>
      </c>
      <c r="E4342" s="13" t="str">
        <f>IF('Anterior-TXT'!A4363&lt;&gt;"",IF(MOD(VALUE(LEFT(A4342,1)),2)=1,IF(D4342="D",C4342,-C4342),IF(D4342="C",C4342,-C4342)),"")</f>
        <v/>
      </c>
    </row>
    <row r="4343" spans="1:5" x14ac:dyDescent="0.2">
      <c r="A4343" s="11" t="str">
        <f>IF('Anterior-TXT'!A4364&lt;&gt;"",LEFT('Anterior-TXT'!A4364,15),"")</f>
        <v/>
      </c>
      <c r="B4343" s="11" t="str">
        <f>IF('Anterior-TXT'!A4364&lt;&gt;"",RIGHT(LEFT('Anterior-TXT'!A4364,51),34),"")</f>
        <v/>
      </c>
      <c r="C4343" s="12" t="str">
        <f>IF('Anterior-TXT'!A4364&lt;&gt;"",VALUE(RIGHT(LEFT('Anterior-TXT'!A4364,75),23)),"")</f>
        <v/>
      </c>
      <c r="D4343" s="11" t="str">
        <f>IF('Anterior-TXT'!A4364&lt;&gt;"",RIGHT(LEFT('Anterior-TXT'!A4364,77),1),"")</f>
        <v/>
      </c>
      <c r="E4343" s="13" t="str">
        <f>IF('Anterior-TXT'!A4364&lt;&gt;"",IF(MOD(VALUE(LEFT(A4343,1)),2)=1,IF(D4343="D",C4343,-C4343),IF(D4343="C",C4343,-C4343)),"")</f>
        <v/>
      </c>
    </row>
    <row r="4344" spans="1:5" x14ac:dyDescent="0.2">
      <c r="A4344" s="11" t="str">
        <f>IF('Anterior-TXT'!A4365&lt;&gt;"",LEFT('Anterior-TXT'!A4365,15),"")</f>
        <v/>
      </c>
      <c r="B4344" s="11" t="str">
        <f>IF('Anterior-TXT'!A4365&lt;&gt;"",RIGHT(LEFT('Anterior-TXT'!A4365,51),34),"")</f>
        <v/>
      </c>
      <c r="C4344" s="12" t="str">
        <f>IF('Anterior-TXT'!A4365&lt;&gt;"",VALUE(RIGHT(LEFT('Anterior-TXT'!A4365,75),23)),"")</f>
        <v/>
      </c>
      <c r="D4344" s="11" t="str">
        <f>IF('Anterior-TXT'!A4365&lt;&gt;"",RIGHT(LEFT('Anterior-TXT'!A4365,77),1),"")</f>
        <v/>
      </c>
      <c r="E4344" s="13" t="str">
        <f>IF('Anterior-TXT'!A4365&lt;&gt;"",IF(MOD(VALUE(LEFT(A4344,1)),2)=1,IF(D4344="D",C4344,-C4344),IF(D4344="C",C4344,-C4344)),"")</f>
        <v/>
      </c>
    </row>
    <row r="4345" spans="1:5" x14ac:dyDescent="0.2">
      <c r="A4345" s="11" t="str">
        <f>IF('Anterior-TXT'!A4366&lt;&gt;"",LEFT('Anterior-TXT'!A4366,15),"")</f>
        <v/>
      </c>
      <c r="B4345" s="11" t="str">
        <f>IF('Anterior-TXT'!A4366&lt;&gt;"",RIGHT(LEFT('Anterior-TXT'!A4366,51),34),"")</f>
        <v/>
      </c>
      <c r="C4345" s="12" t="str">
        <f>IF('Anterior-TXT'!A4366&lt;&gt;"",VALUE(RIGHT(LEFT('Anterior-TXT'!A4366,75),23)),"")</f>
        <v/>
      </c>
      <c r="D4345" s="11" t="str">
        <f>IF('Anterior-TXT'!A4366&lt;&gt;"",RIGHT(LEFT('Anterior-TXT'!A4366,77),1),"")</f>
        <v/>
      </c>
      <c r="E4345" s="13" t="str">
        <f>IF('Anterior-TXT'!A4366&lt;&gt;"",IF(MOD(VALUE(LEFT(A4345,1)),2)=1,IF(D4345="D",C4345,-C4345),IF(D4345="C",C4345,-C4345)),"")</f>
        <v/>
      </c>
    </row>
    <row r="4346" spans="1:5" x14ac:dyDescent="0.2">
      <c r="A4346" s="11" t="str">
        <f>IF('Anterior-TXT'!A4367&lt;&gt;"",LEFT('Anterior-TXT'!A4367,15),"")</f>
        <v/>
      </c>
      <c r="B4346" s="11" t="str">
        <f>IF('Anterior-TXT'!A4367&lt;&gt;"",RIGHT(LEFT('Anterior-TXT'!A4367,51),34),"")</f>
        <v/>
      </c>
      <c r="C4346" s="12" t="str">
        <f>IF('Anterior-TXT'!A4367&lt;&gt;"",VALUE(RIGHT(LEFT('Anterior-TXT'!A4367,75),23)),"")</f>
        <v/>
      </c>
      <c r="D4346" s="11" t="str">
        <f>IF('Anterior-TXT'!A4367&lt;&gt;"",RIGHT(LEFT('Anterior-TXT'!A4367,77),1),"")</f>
        <v/>
      </c>
      <c r="E4346" s="13" t="str">
        <f>IF('Anterior-TXT'!A4367&lt;&gt;"",IF(MOD(VALUE(LEFT(A4346,1)),2)=1,IF(D4346="D",C4346,-C4346),IF(D4346="C",C4346,-C4346)),"")</f>
        <v/>
      </c>
    </row>
    <row r="4347" spans="1:5" x14ac:dyDescent="0.2">
      <c r="A4347" s="11" t="str">
        <f>IF('Anterior-TXT'!A4368&lt;&gt;"",LEFT('Anterior-TXT'!A4368,15),"")</f>
        <v/>
      </c>
      <c r="B4347" s="11" t="str">
        <f>IF('Anterior-TXT'!A4368&lt;&gt;"",RIGHT(LEFT('Anterior-TXT'!A4368,51),34),"")</f>
        <v/>
      </c>
      <c r="C4347" s="12" t="str">
        <f>IF('Anterior-TXT'!A4368&lt;&gt;"",VALUE(RIGHT(LEFT('Anterior-TXT'!A4368,75),23)),"")</f>
        <v/>
      </c>
      <c r="D4347" s="11" t="str">
        <f>IF('Anterior-TXT'!A4368&lt;&gt;"",RIGHT(LEFT('Anterior-TXT'!A4368,77),1),"")</f>
        <v/>
      </c>
      <c r="E4347" s="13" t="str">
        <f>IF('Anterior-TXT'!A4368&lt;&gt;"",IF(MOD(VALUE(LEFT(A4347,1)),2)=1,IF(D4347="D",C4347,-C4347),IF(D4347="C",C4347,-C4347)),"")</f>
        <v/>
      </c>
    </row>
    <row r="4348" spans="1:5" x14ac:dyDescent="0.2">
      <c r="A4348" s="11" t="str">
        <f>IF('Anterior-TXT'!A4369&lt;&gt;"",LEFT('Anterior-TXT'!A4369,15),"")</f>
        <v/>
      </c>
      <c r="B4348" s="11" t="str">
        <f>IF('Anterior-TXT'!A4369&lt;&gt;"",RIGHT(LEFT('Anterior-TXT'!A4369,51),34),"")</f>
        <v/>
      </c>
      <c r="C4348" s="12" t="str">
        <f>IF('Anterior-TXT'!A4369&lt;&gt;"",VALUE(RIGHT(LEFT('Anterior-TXT'!A4369,75),23)),"")</f>
        <v/>
      </c>
      <c r="D4348" s="11" t="str">
        <f>IF('Anterior-TXT'!A4369&lt;&gt;"",RIGHT(LEFT('Anterior-TXT'!A4369,77),1),"")</f>
        <v/>
      </c>
      <c r="E4348" s="13" t="str">
        <f>IF('Anterior-TXT'!A4369&lt;&gt;"",IF(MOD(VALUE(LEFT(A4348,1)),2)=1,IF(D4348="D",C4348,-C4348),IF(D4348="C",C4348,-C4348)),"")</f>
        <v/>
      </c>
    </row>
    <row r="4349" spans="1:5" x14ac:dyDescent="0.2">
      <c r="A4349" s="11" t="str">
        <f>IF('Anterior-TXT'!A4370&lt;&gt;"",LEFT('Anterior-TXT'!A4370,15),"")</f>
        <v/>
      </c>
      <c r="B4349" s="11" t="str">
        <f>IF('Anterior-TXT'!A4370&lt;&gt;"",RIGHT(LEFT('Anterior-TXT'!A4370,51),34),"")</f>
        <v/>
      </c>
      <c r="C4349" s="12" t="str">
        <f>IF('Anterior-TXT'!A4370&lt;&gt;"",VALUE(RIGHT(LEFT('Anterior-TXT'!A4370,75),23)),"")</f>
        <v/>
      </c>
      <c r="D4349" s="11" t="str">
        <f>IF('Anterior-TXT'!A4370&lt;&gt;"",RIGHT(LEFT('Anterior-TXT'!A4370,77),1),"")</f>
        <v/>
      </c>
      <c r="E4349" s="13" t="str">
        <f>IF('Anterior-TXT'!A4370&lt;&gt;"",IF(MOD(VALUE(LEFT(A4349,1)),2)=1,IF(D4349="D",C4349,-C4349),IF(D4349="C",C4349,-C4349)),"")</f>
        <v/>
      </c>
    </row>
    <row r="4350" spans="1:5" x14ac:dyDescent="0.2">
      <c r="A4350" s="11" t="str">
        <f>IF('Anterior-TXT'!A4371&lt;&gt;"",LEFT('Anterior-TXT'!A4371,15),"")</f>
        <v/>
      </c>
      <c r="B4350" s="11" t="str">
        <f>IF('Anterior-TXT'!A4371&lt;&gt;"",RIGHT(LEFT('Anterior-TXT'!A4371,51),34),"")</f>
        <v/>
      </c>
      <c r="C4350" s="12" t="str">
        <f>IF('Anterior-TXT'!A4371&lt;&gt;"",VALUE(RIGHT(LEFT('Anterior-TXT'!A4371,75),23)),"")</f>
        <v/>
      </c>
      <c r="D4350" s="11" t="str">
        <f>IF('Anterior-TXT'!A4371&lt;&gt;"",RIGHT(LEFT('Anterior-TXT'!A4371,77),1),"")</f>
        <v/>
      </c>
      <c r="E4350" s="13" t="str">
        <f>IF('Anterior-TXT'!A4371&lt;&gt;"",IF(MOD(VALUE(LEFT(A4350,1)),2)=1,IF(D4350="D",C4350,-C4350),IF(D4350="C",C4350,-C4350)),"")</f>
        <v/>
      </c>
    </row>
    <row r="4351" spans="1:5" x14ac:dyDescent="0.2">
      <c r="A4351" s="11" t="str">
        <f>IF('Anterior-TXT'!A4372&lt;&gt;"",LEFT('Anterior-TXT'!A4372,15),"")</f>
        <v/>
      </c>
      <c r="B4351" s="11" t="str">
        <f>IF('Anterior-TXT'!A4372&lt;&gt;"",RIGHT(LEFT('Anterior-TXT'!A4372,51),34),"")</f>
        <v/>
      </c>
      <c r="C4351" s="12" t="str">
        <f>IF('Anterior-TXT'!A4372&lt;&gt;"",VALUE(RIGHT(LEFT('Anterior-TXT'!A4372,75),23)),"")</f>
        <v/>
      </c>
      <c r="D4351" s="11" t="str">
        <f>IF('Anterior-TXT'!A4372&lt;&gt;"",RIGHT(LEFT('Anterior-TXT'!A4372,77),1),"")</f>
        <v/>
      </c>
      <c r="E4351" s="13" t="str">
        <f>IF('Anterior-TXT'!A4372&lt;&gt;"",IF(MOD(VALUE(LEFT(A4351,1)),2)=1,IF(D4351="D",C4351,-C4351),IF(D4351="C",C4351,-C4351)),"")</f>
        <v/>
      </c>
    </row>
    <row r="4352" spans="1:5" x14ac:dyDescent="0.2">
      <c r="A4352" s="11" t="str">
        <f>IF('Anterior-TXT'!A4373&lt;&gt;"",LEFT('Anterior-TXT'!A4373,15),"")</f>
        <v/>
      </c>
      <c r="B4352" s="11" t="str">
        <f>IF('Anterior-TXT'!A4373&lt;&gt;"",RIGHT(LEFT('Anterior-TXT'!A4373,51),34),"")</f>
        <v/>
      </c>
      <c r="C4352" s="12" t="str">
        <f>IF('Anterior-TXT'!A4373&lt;&gt;"",VALUE(RIGHT(LEFT('Anterior-TXT'!A4373,75),23)),"")</f>
        <v/>
      </c>
      <c r="D4352" s="11" t="str">
        <f>IF('Anterior-TXT'!A4373&lt;&gt;"",RIGHT(LEFT('Anterior-TXT'!A4373,77),1),"")</f>
        <v/>
      </c>
      <c r="E4352" s="13" t="str">
        <f>IF('Anterior-TXT'!A4373&lt;&gt;"",IF(MOD(VALUE(LEFT(A4352,1)),2)=1,IF(D4352="D",C4352,-C4352),IF(D4352="C",C4352,-C4352)),"")</f>
        <v/>
      </c>
    </row>
    <row r="4353" spans="1:5" x14ac:dyDescent="0.2">
      <c r="A4353" s="11" t="str">
        <f>IF('Anterior-TXT'!A4374&lt;&gt;"",LEFT('Anterior-TXT'!A4374,15),"")</f>
        <v/>
      </c>
      <c r="B4353" s="11" t="str">
        <f>IF('Anterior-TXT'!A4374&lt;&gt;"",RIGHT(LEFT('Anterior-TXT'!A4374,51),34),"")</f>
        <v/>
      </c>
      <c r="C4353" s="12" t="str">
        <f>IF('Anterior-TXT'!A4374&lt;&gt;"",VALUE(RIGHT(LEFT('Anterior-TXT'!A4374,75),23)),"")</f>
        <v/>
      </c>
      <c r="D4353" s="11" t="str">
        <f>IF('Anterior-TXT'!A4374&lt;&gt;"",RIGHT(LEFT('Anterior-TXT'!A4374,77),1),"")</f>
        <v/>
      </c>
      <c r="E4353" s="13" t="str">
        <f>IF('Anterior-TXT'!A4374&lt;&gt;"",IF(MOD(VALUE(LEFT(A4353,1)),2)=1,IF(D4353="D",C4353,-C4353),IF(D4353="C",C4353,-C4353)),"")</f>
        <v/>
      </c>
    </row>
    <row r="4354" spans="1:5" x14ac:dyDescent="0.2">
      <c r="A4354" s="11" t="str">
        <f>IF('Anterior-TXT'!A4375&lt;&gt;"",LEFT('Anterior-TXT'!A4375,15),"")</f>
        <v/>
      </c>
      <c r="B4354" s="11" t="str">
        <f>IF('Anterior-TXT'!A4375&lt;&gt;"",RIGHT(LEFT('Anterior-TXT'!A4375,51),34),"")</f>
        <v/>
      </c>
      <c r="C4354" s="12" t="str">
        <f>IF('Anterior-TXT'!A4375&lt;&gt;"",VALUE(RIGHT(LEFT('Anterior-TXT'!A4375,75),23)),"")</f>
        <v/>
      </c>
      <c r="D4354" s="11" t="str">
        <f>IF('Anterior-TXT'!A4375&lt;&gt;"",RIGHT(LEFT('Anterior-TXT'!A4375,77),1),"")</f>
        <v/>
      </c>
      <c r="E4354" s="13" t="str">
        <f>IF('Anterior-TXT'!A4375&lt;&gt;"",IF(MOD(VALUE(LEFT(A4354,1)),2)=1,IF(D4354="D",C4354,-C4354),IF(D4354="C",C4354,-C4354)),"")</f>
        <v/>
      </c>
    </row>
    <row r="4355" spans="1:5" x14ac:dyDescent="0.2">
      <c r="A4355" s="11" t="str">
        <f>IF('Anterior-TXT'!A4376&lt;&gt;"",LEFT('Anterior-TXT'!A4376,15),"")</f>
        <v/>
      </c>
      <c r="B4355" s="11" t="str">
        <f>IF('Anterior-TXT'!A4376&lt;&gt;"",RIGHT(LEFT('Anterior-TXT'!A4376,51),34),"")</f>
        <v/>
      </c>
      <c r="C4355" s="12" t="str">
        <f>IF('Anterior-TXT'!A4376&lt;&gt;"",VALUE(RIGHT(LEFT('Anterior-TXT'!A4376,75),23)),"")</f>
        <v/>
      </c>
      <c r="D4355" s="11" t="str">
        <f>IF('Anterior-TXT'!A4376&lt;&gt;"",RIGHT(LEFT('Anterior-TXT'!A4376,77),1),"")</f>
        <v/>
      </c>
      <c r="E4355" s="13" t="str">
        <f>IF('Anterior-TXT'!A4376&lt;&gt;"",IF(MOD(VALUE(LEFT(A4355,1)),2)=1,IF(D4355="D",C4355,-C4355),IF(D4355="C",C4355,-C4355)),"")</f>
        <v/>
      </c>
    </row>
    <row r="4356" spans="1:5" x14ac:dyDescent="0.2">
      <c r="A4356" s="11" t="str">
        <f>IF('Anterior-TXT'!A4377&lt;&gt;"",LEFT('Anterior-TXT'!A4377,15),"")</f>
        <v/>
      </c>
      <c r="B4356" s="11" t="str">
        <f>IF('Anterior-TXT'!A4377&lt;&gt;"",RIGHT(LEFT('Anterior-TXT'!A4377,51),34),"")</f>
        <v/>
      </c>
      <c r="C4356" s="12" t="str">
        <f>IF('Anterior-TXT'!A4377&lt;&gt;"",VALUE(RIGHT(LEFT('Anterior-TXT'!A4377,75),23)),"")</f>
        <v/>
      </c>
      <c r="D4356" s="11" t="str">
        <f>IF('Anterior-TXT'!A4377&lt;&gt;"",RIGHT(LEFT('Anterior-TXT'!A4377,77),1),"")</f>
        <v/>
      </c>
      <c r="E4356" s="13" t="str">
        <f>IF('Anterior-TXT'!A4377&lt;&gt;"",IF(MOD(VALUE(LEFT(A4356,1)),2)=1,IF(D4356="D",C4356,-C4356),IF(D4356="C",C4356,-C4356)),"")</f>
        <v/>
      </c>
    </row>
    <row r="4357" spans="1:5" x14ac:dyDescent="0.2">
      <c r="A4357" s="11" t="str">
        <f>IF('Anterior-TXT'!A4378&lt;&gt;"",LEFT('Anterior-TXT'!A4378,15),"")</f>
        <v/>
      </c>
      <c r="B4357" s="11" t="str">
        <f>IF('Anterior-TXT'!A4378&lt;&gt;"",RIGHT(LEFT('Anterior-TXT'!A4378,51),34),"")</f>
        <v/>
      </c>
      <c r="C4357" s="12" t="str">
        <f>IF('Anterior-TXT'!A4378&lt;&gt;"",VALUE(RIGHT(LEFT('Anterior-TXT'!A4378,75),23)),"")</f>
        <v/>
      </c>
      <c r="D4357" s="11" t="str">
        <f>IF('Anterior-TXT'!A4378&lt;&gt;"",RIGHT(LEFT('Anterior-TXT'!A4378,77),1),"")</f>
        <v/>
      </c>
      <c r="E4357" s="13" t="str">
        <f>IF('Anterior-TXT'!A4378&lt;&gt;"",IF(MOD(VALUE(LEFT(A4357,1)),2)=1,IF(D4357="D",C4357,-C4357),IF(D4357="C",C4357,-C4357)),"")</f>
        <v/>
      </c>
    </row>
    <row r="4358" spans="1:5" x14ac:dyDescent="0.2">
      <c r="A4358" s="11" t="str">
        <f>IF('Anterior-TXT'!A4379&lt;&gt;"",LEFT('Anterior-TXT'!A4379,15),"")</f>
        <v/>
      </c>
      <c r="B4358" s="11" t="str">
        <f>IF('Anterior-TXT'!A4379&lt;&gt;"",RIGHT(LEFT('Anterior-TXT'!A4379,51),34),"")</f>
        <v/>
      </c>
      <c r="C4358" s="12" t="str">
        <f>IF('Anterior-TXT'!A4379&lt;&gt;"",VALUE(RIGHT(LEFT('Anterior-TXT'!A4379,75),23)),"")</f>
        <v/>
      </c>
      <c r="D4358" s="11" t="str">
        <f>IF('Anterior-TXT'!A4379&lt;&gt;"",RIGHT(LEFT('Anterior-TXT'!A4379,77),1),"")</f>
        <v/>
      </c>
      <c r="E4358" s="13" t="str">
        <f>IF('Anterior-TXT'!A4379&lt;&gt;"",IF(MOD(VALUE(LEFT(A4358,1)),2)=1,IF(D4358="D",C4358,-C4358),IF(D4358="C",C4358,-C4358)),"")</f>
        <v/>
      </c>
    </row>
    <row r="4359" spans="1:5" x14ac:dyDescent="0.2">
      <c r="A4359" s="11" t="str">
        <f>IF('Anterior-TXT'!A4380&lt;&gt;"",LEFT('Anterior-TXT'!A4380,15),"")</f>
        <v/>
      </c>
      <c r="B4359" s="11" t="str">
        <f>IF('Anterior-TXT'!A4380&lt;&gt;"",RIGHT(LEFT('Anterior-TXT'!A4380,51),34),"")</f>
        <v/>
      </c>
      <c r="C4359" s="12" t="str">
        <f>IF('Anterior-TXT'!A4380&lt;&gt;"",VALUE(RIGHT(LEFT('Anterior-TXT'!A4380,75),23)),"")</f>
        <v/>
      </c>
      <c r="D4359" s="11" t="str">
        <f>IF('Anterior-TXT'!A4380&lt;&gt;"",RIGHT(LEFT('Anterior-TXT'!A4380,77),1),"")</f>
        <v/>
      </c>
      <c r="E4359" s="13" t="str">
        <f>IF('Anterior-TXT'!A4380&lt;&gt;"",IF(MOD(VALUE(LEFT(A4359,1)),2)=1,IF(D4359="D",C4359,-C4359),IF(D4359="C",C4359,-C4359)),"")</f>
        <v/>
      </c>
    </row>
    <row r="4360" spans="1:5" x14ac:dyDescent="0.2">
      <c r="A4360" s="11" t="str">
        <f>IF('Anterior-TXT'!A4381&lt;&gt;"",LEFT('Anterior-TXT'!A4381,15),"")</f>
        <v/>
      </c>
      <c r="B4360" s="11" t="str">
        <f>IF('Anterior-TXT'!A4381&lt;&gt;"",RIGHT(LEFT('Anterior-TXT'!A4381,51),34),"")</f>
        <v/>
      </c>
      <c r="C4360" s="12" t="str">
        <f>IF('Anterior-TXT'!A4381&lt;&gt;"",VALUE(RIGHT(LEFT('Anterior-TXT'!A4381,75),23)),"")</f>
        <v/>
      </c>
      <c r="D4360" s="11" t="str">
        <f>IF('Anterior-TXT'!A4381&lt;&gt;"",RIGHT(LEFT('Anterior-TXT'!A4381,77),1),"")</f>
        <v/>
      </c>
      <c r="E4360" s="13" t="str">
        <f>IF('Anterior-TXT'!A4381&lt;&gt;"",IF(MOD(VALUE(LEFT(A4360,1)),2)=1,IF(D4360="D",C4360,-C4360),IF(D4360="C",C4360,-C4360)),"")</f>
        <v/>
      </c>
    </row>
    <row r="4361" spans="1:5" x14ac:dyDescent="0.2">
      <c r="A4361" s="11" t="str">
        <f>IF('Anterior-TXT'!A4382&lt;&gt;"",LEFT('Anterior-TXT'!A4382,15),"")</f>
        <v/>
      </c>
      <c r="B4361" s="11" t="str">
        <f>IF('Anterior-TXT'!A4382&lt;&gt;"",RIGHT(LEFT('Anterior-TXT'!A4382,51),34),"")</f>
        <v/>
      </c>
      <c r="C4361" s="12" t="str">
        <f>IF('Anterior-TXT'!A4382&lt;&gt;"",VALUE(RIGHT(LEFT('Anterior-TXT'!A4382,75),23)),"")</f>
        <v/>
      </c>
      <c r="D4361" s="11" t="str">
        <f>IF('Anterior-TXT'!A4382&lt;&gt;"",RIGHT(LEFT('Anterior-TXT'!A4382,77),1),"")</f>
        <v/>
      </c>
      <c r="E4361" s="13" t="str">
        <f>IF('Anterior-TXT'!A4382&lt;&gt;"",IF(MOD(VALUE(LEFT(A4361,1)),2)=1,IF(D4361="D",C4361,-C4361),IF(D4361="C",C4361,-C4361)),"")</f>
        <v/>
      </c>
    </row>
    <row r="4362" spans="1:5" x14ac:dyDescent="0.2">
      <c r="A4362" s="11" t="str">
        <f>IF('Anterior-TXT'!A4383&lt;&gt;"",LEFT('Anterior-TXT'!A4383,15),"")</f>
        <v/>
      </c>
      <c r="B4362" s="11" t="str">
        <f>IF('Anterior-TXT'!A4383&lt;&gt;"",RIGHT(LEFT('Anterior-TXT'!A4383,51),34),"")</f>
        <v/>
      </c>
      <c r="C4362" s="12" t="str">
        <f>IF('Anterior-TXT'!A4383&lt;&gt;"",VALUE(RIGHT(LEFT('Anterior-TXT'!A4383,75),23)),"")</f>
        <v/>
      </c>
      <c r="D4362" s="11" t="str">
        <f>IF('Anterior-TXT'!A4383&lt;&gt;"",RIGHT(LEFT('Anterior-TXT'!A4383,77),1),"")</f>
        <v/>
      </c>
      <c r="E4362" s="13" t="str">
        <f>IF('Anterior-TXT'!A4383&lt;&gt;"",IF(MOD(VALUE(LEFT(A4362,1)),2)=1,IF(D4362="D",C4362,-C4362),IF(D4362="C",C4362,-C4362)),"")</f>
        <v/>
      </c>
    </row>
    <row r="4363" spans="1:5" x14ac:dyDescent="0.2">
      <c r="A4363" s="11" t="str">
        <f>IF('Anterior-TXT'!A4384&lt;&gt;"",LEFT('Anterior-TXT'!A4384,15),"")</f>
        <v/>
      </c>
      <c r="B4363" s="11" t="str">
        <f>IF('Anterior-TXT'!A4384&lt;&gt;"",RIGHT(LEFT('Anterior-TXT'!A4384,51),34),"")</f>
        <v/>
      </c>
      <c r="C4363" s="12" t="str">
        <f>IF('Anterior-TXT'!A4384&lt;&gt;"",VALUE(RIGHT(LEFT('Anterior-TXT'!A4384,75),23)),"")</f>
        <v/>
      </c>
      <c r="D4363" s="11" t="str">
        <f>IF('Anterior-TXT'!A4384&lt;&gt;"",RIGHT(LEFT('Anterior-TXT'!A4384,77),1),"")</f>
        <v/>
      </c>
      <c r="E4363" s="13" t="str">
        <f>IF('Anterior-TXT'!A4384&lt;&gt;"",IF(MOD(VALUE(LEFT(A4363,1)),2)=1,IF(D4363="D",C4363,-C4363),IF(D4363="C",C4363,-C4363)),"")</f>
        <v/>
      </c>
    </row>
    <row r="4364" spans="1:5" x14ac:dyDescent="0.2">
      <c r="A4364" s="11" t="str">
        <f>IF('Anterior-TXT'!A4385&lt;&gt;"",LEFT('Anterior-TXT'!A4385,15),"")</f>
        <v/>
      </c>
      <c r="B4364" s="11" t="str">
        <f>IF('Anterior-TXT'!A4385&lt;&gt;"",RIGHT(LEFT('Anterior-TXT'!A4385,51),34),"")</f>
        <v/>
      </c>
      <c r="C4364" s="12" t="str">
        <f>IF('Anterior-TXT'!A4385&lt;&gt;"",VALUE(RIGHT(LEFT('Anterior-TXT'!A4385,75),23)),"")</f>
        <v/>
      </c>
      <c r="D4364" s="11" t="str">
        <f>IF('Anterior-TXT'!A4385&lt;&gt;"",RIGHT(LEFT('Anterior-TXT'!A4385,77),1),"")</f>
        <v/>
      </c>
      <c r="E4364" s="13" t="str">
        <f>IF('Anterior-TXT'!A4385&lt;&gt;"",IF(MOD(VALUE(LEFT(A4364,1)),2)=1,IF(D4364="D",C4364,-C4364),IF(D4364="C",C4364,-C4364)),"")</f>
        <v/>
      </c>
    </row>
    <row r="4365" spans="1:5" x14ac:dyDescent="0.2">
      <c r="A4365" s="11" t="str">
        <f>IF('Anterior-TXT'!A4386&lt;&gt;"",LEFT('Anterior-TXT'!A4386,15),"")</f>
        <v/>
      </c>
      <c r="B4365" s="11" t="str">
        <f>IF('Anterior-TXT'!A4386&lt;&gt;"",RIGHT(LEFT('Anterior-TXT'!A4386,51),34),"")</f>
        <v/>
      </c>
      <c r="C4365" s="12" t="str">
        <f>IF('Anterior-TXT'!A4386&lt;&gt;"",VALUE(RIGHT(LEFT('Anterior-TXT'!A4386,75),23)),"")</f>
        <v/>
      </c>
      <c r="D4365" s="11" t="str">
        <f>IF('Anterior-TXT'!A4386&lt;&gt;"",RIGHT(LEFT('Anterior-TXT'!A4386,77),1),"")</f>
        <v/>
      </c>
      <c r="E4365" s="13" t="str">
        <f>IF('Anterior-TXT'!A4386&lt;&gt;"",IF(MOD(VALUE(LEFT(A4365,1)),2)=1,IF(D4365="D",C4365,-C4365),IF(D4365="C",C4365,-C4365)),"")</f>
        <v/>
      </c>
    </row>
    <row r="4366" spans="1:5" x14ac:dyDescent="0.2">
      <c r="A4366" s="11" t="str">
        <f>IF('Anterior-TXT'!A4387&lt;&gt;"",LEFT('Anterior-TXT'!A4387,15),"")</f>
        <v/>
      </c>
      <c r="B4366" s="11" t="str">
        <f>IF('Anterior-TXT'!A4387&lt;&gt;"",RIGHT(LEFT('Anterior-TXT'!A4387,51),34),"")</f>
        <v/>
      </c>
      <c r="C4366" s="12" t="str">
        <f>IF('Anterior-TXT'!A4387&lt;&gt;"",VALUE(RIGHT(LEFT('Anterior-TXT'!A4387,75),23)),"")</f>
        <v/>
      </c>
      <c r="D4366" s="11" t="str">
        <f>IF('Anterior-TXT'!A4387&lt;&gt;"",RIGHT(LEFT('Anterior-TXT'!A4387,77),1),"")</f>
        <v/>
      </c>
      <c r="E4366" s="13" t="str">
        <f>IF('Anterior-TXT'!A4387&lt;&gt;"",IF(MOD(VALUE(LEFT(A4366,1)),2)=1,IF(D4366="D",C4366,-C4366),IF(D4366="C",C4366,-C4366)),"")</f>
        <v/>
      </c>
    </row>
    <row r="4367" spans="1:5" x14ac:dyDescent="0.2">
      <c r="A4367" s="11" t="str">
        <f>IF('Anterior-TXT'!A4388&lt;&gt;"",LEFT('Anterior-TXT'!A4388,15),"")</f>
        <v/>
      </c>
      <c r="B4367" s="11" t="str">
        <f>IF('Anterior-TXT'!A4388&lt;&gt;"",RIGHT(LEFT('Anterior-TXT'!A4388,51),34),"")</f>
        <v/>
      </c>
      <c r="C4367" s="12" t="str">
        <f>IF('Anterior-TXT'!A4388&lt;&gt;"",VALUE(RIGHT(LEFT('Anterior-TXT'!A4388,75),23)),"")</f>
        <v/>
      </c>
      <c r="D4367" s="11" t="str">
        <f>IF('Anterior-TXT'!A4388&lt;&gt;"",RIGHT(LEFT('Anterior-TXT'!A4388,77),1),"")</f>
        <v/>
      </c>
      <c r="E4367" s="13" t="str">
        <f>IF('Anterior-TXT'!A4388&lt;&gt;"",IF(MOD(VALUE(LEFT(A4367,1)),2)=1,IF(D4367="D",C4367,-C4367),IF(D4367="C",C4367,-C4367)),"")</f>
        <v/>
      </c>
    </row>
    <row r="4368" spans="1:5" x14ac:dyDescent="0.2">
      <c r="A4368" s="11" t="str">
        <f>IF('Anterior-TXT'!A4389&lt;&gt;"",LEFT('Anterior-TXT'!A4389,15),"")</f>
        <v/>
      </c>
      <c r="B4368" s="11" t="str">
        <f>IF('Anterior-TXT'!A4389&lt;&gt;"",RIGHT(LEFT('Anterior-TXT'!A4389,51),34),"")</f>
        <v/>
      </c>
      <c r="C4368" s="12" t="str">
        <f>IF('Anterior-TXT'!A4389&lt;&gt;"",VALUE(RIGHT(LEFT('Anterior-TXT'!A4389,75),23)),"")</f>
        <v/>
      </c>
      <c r="D4368" s="11" t="str">
        <f>IF('Anterior-TXT'!A4389&lt;&gt;"",RIGHT(LEFT('Anterior-TXT'!A4389,77),1),"")</f>
        <v/>
      </c>
      <c r="E4368" s="13" t="str">
        <f>IF('Anterior-TXT'!A4389&lt;&gt;"",IF(MOD(VALUE(LEFT(A4368,1)),2)=1,IF(D4368="D",C4368,-C4368),IF(D4368="C",C4368,-C4368)),"")</f>
        <v/>
      </c>
    </row>
    <row r="4369" spans="1:5" x14ac:dyDescent="0.2">
      <c r="A4369" s="11" t="str">
        <f>IF('Anterior-TXT'!A4390&lt;&gt;"",LEFT('Anterior-TXT'!A4390,15),"")</f>
        <v/>
      </c>
      <c r="B4369" s="11" t="str">
        <f>IF('Anterior-TXT'!A4390&lt;&gt;"",RIGHT(LEFT('Anterior-TXT'!A4390,51),34),"")</f>
        <v/>
      </c>
      <c r="C4369" s="12" t="str">
        <f>IF('Anterior-TXT'!A4390&lt;&gt;"",VALUE(RIGHT(LEFT('Anterior-TXT'!A4390,75),23)),"")</f>
        <v/>
      </c>
      <c r="D4369" s="11" t="str">
        <f>IF('Anterior-TXT'!A4390&lt;&gt;"",RIGHT(LEFT('Anterior-TXT'!A4390,77),1),"")</f>
        <v/>
      </c>
      <c r="E4369" s="13" t="str">
        <f>IF('Anterior-TXT'!A4390&lt;&gt;"",IF(MOD(VALUE(LEFT(A4369,1)),2)=1,IF(D4369="D",C4369,-C4369),IF(D4369="C",C4369,-C4369)),"")</f>
        <v/>
      </c>
    </row>
    <row r="4370" spans="1:5" x14ac:dyDescent="0.2">
      <c r="A4370" s="11" t="str">
        <f>IF('Anterior-TXT'!A4391&lt;&gt;"",LEFT('Anterior-TXT'!A4391,15),"")</f>
        <v/>
      </c>
      <c r="B4370" s="11" t="str">
        <f>IF('Anterior-TXT'!A4391&lt;&gt;"",RIGHT(LEFT('Anterior-TXT'!A4391,51),34),"")</f>
        <v/>
      </c>
      <c r="C4370" s="12" t="str">
        <f>IF('Anterior-TXT'!A4391&lt;&gt;"",VALUE(RIGHT(LEFT('Anterior-TXT'!A4391,75),23)),"")</f>
        <v/>
      </c>
      <c r="D4370" s="11" t="str">
        <f>IF('Anterior-TXT'!A4391&lt;&gt;"",RIGHT(LEFT('Anterior-TXT'!A4391,77),1),"")</f>
        <v/>
      </c>
      <c r="E4370" s="13" t="str">
        <f>IF('Anterior-TXT'!A4391&lt;&gt;"",IF(MOD(VALUE(LEFT(A4370,1)),2)=1,IF(D4370="D",C4370,-C4370),IF(D4370="C",C4370,-C4370)),"")</f>
        <v/>
      </c>
    </row>
    <row r="4371" spans="1:5" x14ac:dyDescent="0.2">
      <c r="A4371" s="11" t="str">
        <f>IF('Anterior-TXT'!A4392&lt;&gt;"",LEFT('Anterior-TXT'!A4392,15),"")</f>
        <v/>
      </c>
      <c r="B4371" s="11" t="str">
        <f>IF('Anterior-TXT'!A4392&lt;&gt;"",RIGHT(LEFT('Anterior-TXT'!A4392,51),34),"")</f>
        <v/>
      </c>
      <c r="C4371" s="12" t="str">
        <f>IF('Anterior-TXT'!A4392&lt;&gt;"",VALUE(RIGHT(LEFT('Anterior-TXT'!A4392,75),23)),"")</f>
        <v/>
      </c>
      <c r="D4371" s="11" t="str">
        <f>IF('Anterior-TXT'!A4392&lt;&gt;"",RIGHT(LEFT('Anterior-TXT'!A4392,77),1),"")</f>
        <v/>
      </c>
      <c r="E4371" s="13" t="str">
        <f>IF('Anterior-TXT'!A4392&lt;&gt;"",IF(MOD(VALUE(LEFT(A4371,1)),2)=1,IF(D4371="D",C4371,-C4371),IF(D4371="C",C4371,-C4371)),"")</f>
        <v/>
      </c>
    </row>
    <row r="4372" spans="1:5" x14ac:dyDescent="0.2">
      <c r="A4372" s="11" t="str">
        <f>IF('Anterior-TXT'!A4393&lt;&gt;"",LEFT('Anterior-TXT'!A4393,15),"")</f>
        <v/>
      </c>
      <c r="B4372" s="11" t="str">
        <f>IF('Anterior-TXT'!A4393&lt;&gt;"",RIGHT(LEFT('Anterior-TXT'!A4393,51),34),"")</f>
        <v/>
      </c>
      <c r="C4372" s="12" t="str">
        <f>IF('Anterior-TXT'!A4393&lt;&gt;"",VALUE(RIGHT(LEFT('Anterior-TXT'!A4393,75),23)),"")</f>
        <v/>
      </c>
      <c r="D4372" s="11" t="str">
        <f>IF('Anterior-TXT'!A4393&lt;&gt;"",RIGHT(LEFT('Anterior-TXT'!A4393,77),1),"")</f>
        <v/>
      </c>
      <c r="E4372" s="13" t="str">
        <f>IF('Anterior-TXT'!A4393&lt;&gt;"",IF(MOD(VALUE(LEFT(A4372,1)),2)=1,IF(D4372="D",C4372,-C4372),IF(D4372="C",C4372,-C4372)),"")</f>
        <v/>
      </c>
    </row>
    <row r="4373" spans="1:5" x14ac:dyDescent="0.2">
      <c r="A4373" s="11" t="str">
        <f>IF('Anterior-TXT'!A4394&lt;&gt;"",LEFT('Anterior-TXT'!A4394,15),"")</f>
        <v/>
      </c>
      <c r="B4373" s="11" t="str">
        <f>IF('Anterior-TXT'!A4394&lt;&gt;"",RIGHT(LEFT('Anterior-TXT'!A4394,51),34),"")</f>
        <v/>
      </c>
      <c r="C4373" s="12" t="str">
        <f>IF('Anterior-TXT'!A4394&lt;&gt;"",VALUE(RIGHT(LEFT('Anterior-TXT'!A4394,75),23)),"")</f>
        <v/>
      </c>
      <c r="D4373" s="11" t="str">
        <f>IF('Anterior-TXT'!A4394&lt;&gt;"",RIGHT(LEFT('Anterior-TXT'!A4394,77),1),"")</f>
        <v/>
      </c>
      <c r="E4373" s="13" t="str">
        <f>IF('Anterior-TXT'!A4394&lt;&gt;"",IF(MOD(VALUE(LEFT(A4373,1)),2)=1,IF(D4373="D",C4373,-C4373),IF(D4373="C",C4373,-C4373)),"")</f>
        <v/>
      </c>
    </row>
    <row r="4374" spans="1:5" x14ac:dyDescent="0.2">
      <c r="A4374" s="11" t="str">
        <f>IF('Anterior-TXT'!A4395&lt;&gt;"",LEFT('Anterior-TXT'!A4395,15),"")</f>
        <v/>
      </c>
      <c r="B4374" s="11" t="str">
        <f>IF('Anterior-TXT'!A4395&lt;&gt;"",RIGHT(LEFT('Anterior-TXT'!A4395,51),34),"")</f>
        <v/>
      </c>
      <c r="C4374" s="12" t="str">
        <f>IF('Anterior-TXT'!A4395&lt;&gt;"",VALUE(RIGHT(LEFT('Anterior-TXT'!A4395,75),23)),"")</f>
        <v/>
      </c>
      <c r="D4374" s="11" t="str">
        <f>IF('Anterior-TXT'!A4395&lt;&gt;"",RIGHT(LEFT('Anterior-TXT'!A4395,77),1),"")</f>
        <v/>
      </c>
      <c r="E4374" s="13" t="str">
        <f>IF('Anterior-TXT'!A4395&lt;&gt;"",IF(MOD(VALUE(LEFT(A4374,1)),2)=1,IF(D4374="D",C4374,-C4374),IF(D4374="C",C4374,-C4374)),"")</f>
        <v/>
      </c>
    </row>
    <row r="4375" spans="1:5" x14ac:dyDescent="0.2">
      <c r="A4375" s="11" t="str">
        <f>IF('Anterior-TXT'!A4396&lt;&gt;"",LEFT('Anterior-TXT'!A4396,15),"")</f>
        <v/>
      </c>
      <c r="B4375" s="11" t="str">
        <f>IF('Anterior-TXT'!A4396&lt;&gt;"",RIGHT(LEFT('Anterior-TXT'!A4396,51),34),"")</f>
        <v/>
      </c>
      <c r="C4375" s="12" t="str">
        <f>IF('Anterior-TXT'!A4396&lt;&gt;"",VALUE(RIGHT(LEFT('Anterior-TXT'!A4396,75),23)),"")</f>
        <v/>
      </c>
      <c r="D4375" s="11" t="str">
        <f>IF('Anterior-TXT'!A4396&lt;&gt;"",RIGHT(LEFT('Anterior-TXT'!A4396,77),1),"")</f>
        <v/>
      </c>
      <c r="E4375" s="13" t="str">
        <f>IF('Anterior-TXT'!A4396&lt;&gt;"",IF(MOD(VALUE(LEFT(A4375,1)),2)=1,IF(D4375="D",C4375,-C4375),IF(D4375="C",C4375,-C4375)),"")</f>
        <v/>
      </c>
    </row>
    <row r="4376" spans="1:5" x14ac:dyDescent="0.2">
      <c r="A4376" s="11" t="str">
        <f>IF('Anterior-TXT'!A4397&lt;&gt;"",LEFT('Anterior-TXT'!A4397,15),"")</f>
        <v/>
      </c>
      <c r="B4376" s="11" t="str">
        <f>IF('Anterior-TXT'!A4397&lt;&gt;"",RIGHT(LEFT('Anterior-TXT'!A4397,51),34),"")</f>
        <v/>
      </c>
      <c r="C4376" s="12" t="str">
        <f>IF('Anterior-TXT'!A4397&lt;&gt;"",VALUE(RIGHT(LEFT('Anterior-TXT'!A4397,75),23)),"")</f>
        <v/>
      </c>
      <c r="D4376" s="11" t="str">
        <f>IF('Anterior-TXT'!A4397&lt;&gt;"",RIGHT(LEFT('Anterior-TXT'!A4397,77),1),"")</f>
        <v/>
      </c>
      <c r="E4376" s="13" t="str">
        <f>IF('Anterior-TXT'!A4397&lt;&gt;"",IF(MOD(VALUE(LEFT(A4376,1)),2)=1,IF(D4376="D",C4376,-C4376),IF(D4376="C",C4376,-C4376)),"")</f>
        <v/>
      </c>
    </row>
    <row r="4377" spans="1:5" x14ac:dyDescent="0.2">
      <c r="A4377" s="11" t="str">
        <f>IF('Anterior-TXT'!A4398&lt;&gt;"",LEFT('Anterior-TXT'!A4398,15),"")</f>
        <v/>
      </c>
      <c r="B4377" s="11" t="str">
        <f>IF('Anterior-TXT'!A4398&lt;&gt;"",RIGHT(LEFT('Anterior-TXT'!A4398,51),34),"")</f>
        <v/>
      </c>
      <c r="C4377" s="12" t="str">
        <f>IF('Anterior-TXT'!A4398&lt;&gt;"",VALUE(RIGHT(LEFT('Anterior-TXT'!A4398,75),23)),"")</f>
        <v/>
      </c>
      <c r="D4377" s="11" t="str">
        <f>IF('Anterior-TXT'!A4398&lt;&gt;"",RIGHT(LEFT('Anterior-TXT'!A4398,77),1),"")</f>
        <v/>
      </c>
      <c r="E4377" s="13" t="str">
        <f>IF('Anterior-TXT'!A4398&lt;&gt;"",IF(MOD(VALUE(LEFT(A4377,1)),2)=1,IF(D4377="D",C4377,-C4377),IF(D4377="C",C4377,-C4377)),"")</f>
        <v/>
      </c>
    </row>
    <row r="4378" spans="1:5" x14ac:dyDescent="0.2">
      <c r="A4378" s="11" t="str">
        <f>IF('Anterior-TXT'!A4399&lt;&gt;"",LEFT('Anterior-TXT'!A4399,15),"")</f>
        <v/>
      </c>
      <c r="B4378" s="11" t="str">
        <f>IF('Anterior-TXT'!A4399&lt;&gt;"",RIGHT(LEFT('Anterior-TXT'!A4399,51),34),"")</f>
        <v/>
      </c>
      <c r="C4378" s="12" t="str">
        <f>IF('Anterior-TXT'!A4399&lt;&gt;"",VALUE(RIGHT(LEFT('Anterior-TXT'!A4399,75),23)),"")</f>
        <v/>
      </c>
      <c r="D4378" s="11" t="str">
        <f>IF('Anterior-TXT'!A4399&lt;&gt;"",RIGHT(LEFT('Anterior-TXT'!A4399,77),1),"")</f>
        <v/>
      </c>
      <c r="E4378" s="13" t="str">
        <f>IF('Anterior-TXT'!A4399&lt;&gt;"",IF(MOD(VALUE(LEFT(A4378,1)),2)=1,IF(D4378="D",C4378,-C4378),IF(D4378="C",C4378,-C4378)),"")</f>
        <v/>
      </c>
    </row>
    <row r="4379" spans="1:5" x14ac:dyDescent="0.2">
      <c r="A4379" s="11" t="str">
        <f>IF('Anterior-TXT'!A4400&lt;&gt;"",LEFT('Anterior-TXT'!A4400,15),"")</f>
        <v/>
      </c>
      <c r="B4379" s="11" t="str">
        <f>IF('Anterior-TXT'!A4400&lt;&gt;"",RIGHT(LEFT('Anterior-TXT'!A4400,51),34),"")</f>
        <v/>
      </c>
      <c r="C4379" s="12" t="str">
        <f>IF('Anterior-TXT'!A4400&lt;&gt;"",VALUE(RIGHT(LEFT('Anterior-TXT'!A4400,75),23)),"")</f>
        <v/>
      </c>
      <c r="D4379" s="11" t="str">
        <f>IF('Anterior-TXT'!A4400&lt;&gt;"",RIGHT(LEFT('Anterior-TXT'!A4400,77),1),"")</f>
        <v/>
      </c>
      <c r="E4379" s="13" t="str">
        <f>IF('Anterior-TXT'!A4400&lt;&gt;"",IF(MOD(VALUE(LEFT(A4379,1)),2)=1,IF(D4379="D",C4379,-C4379),IF(D4379="C",C4379,-C4379)),"")</f>
        <v/>
      </c>
    </row>
    <row r="4380" spans="1:5" x14ac:dyDescent="0.2">
      <c r="A4380" s="11" t="str">
        <f>IF('Anterior-TXT'!A4401&lt;&gt;"",LEFT('Anterior-TXT'!A4401,15),"")</f>
        <v/>
      </c>
      <c r="B4380" s="11" t="str">
        <f>IF('Anterior-TXT'!A4401&lt;&gt;"",RIGHT(LEFT('Anterior-TXT'!A4401,51),34),"")</f>
        <v/>
      </c>
      <c r="C4380" s="12" t="str">
        <f>IF('Anterior-TXT'!A4401&lt;&gt;"",VALUE(RIGHT(LEFT('Anterior-TXT'!A4401,75),23)),"")</f>
        <v/>
      </c>
      <c r="D4380" s="11" t="str">
        <f>IF('Anterior-TXT'!A4401&lt;&gt;"",RIGHT(LEFT('Anterior-TXT'!A4401,77),1),"")</f>
        <v/>
      </c>
      <c r="E4380" s="13" t="str">
        <f>IF('Anterior-TXT'!A4401&lt;&gt;"",IF(MOD(VALUE(LEFT(A4380,1)),2)=1,IF(D4380="D",C4380,-C4380),IF(D4380="C",C4380,-C4380)),"")</f>
        <v/>
      </c>
    </row>
    <row r="4381" spans="1:5" x14ac:dyDescent="0.2">
      <c r="A4381" s="11" t="str">
        <f>IF('Anterior-TXT'!A4402&lt;&gt;"",LEFT('Anterior-TXT'!A4402,15),"")</f>
        <v/>
      </c>
      <c r="B4381" s="11" t="str">
        <f>IF('Anterior-TXT'!A4402&lt;&gt;"",RIGHT(LEFT('Anterior-TXT'!A4402,51),34),"")</f>
        <v/>
      </c>
      <c r="C4381" s="12" t="str">
        <f>IF('Anterior-TXT'!A4402&lt;&gt;"",VALUE(RIGHT(LEFT('Anterior-TXT'!A4402,75),23)),"")</f>
        <v/>
      </c>
      <c r="D4381" s="11" t="str">
        <f>IF('Anterior-TXT'!A4402&lt;&gt;"",RIGHT(LEFT('Anterior-TXT'!A4402,77),1),"")</f>
        <v/>
      </c>
      <c r="E4381" s="13" t="str">
        <f>IF('Anterior-TXT'!A4402&lt;&gt;"",IF(MOD(VALUE(LEFT(A4381,1)),2)=1,IF(D4381="D",C4381,-C4381),IF(D4381="C",C4381,-C4381)),"")</f>
        <v/>
      </c>
    </row>
    <row r="4382" spans="1:5" x14ac:dyDescent="0.2">
      <c r="A4382" s="11" t="str">
        <f>IF('Anterior-TXT'!A4403&lt;&gt;"",LEFT('Anterior-TXT'!A4403,15),"")</f>
        <v/>
      </c>
      <c r="B4382" s="11" t="str">
        <f>IF('Anterior-TXT'!A4403&lt;&gt;"",RIGHT(LEFT('Anterior-TXT'!A4403,51),34),"")</f>
        <v/>
      </c>
      <c r="C4382" s="12" t="str">
        <f>IF('Anterior-TXT'!A4403&lt;&gt;"",VALUE(RIGHT(LEFT('Anterior-TXT'!A4403,75),23)),"")</f>
        <v/>
      </c>
      <c r="D4382" s="11" t="str">
        <f>IF('Anterior-TXT'!A4403&lt;&gt;"",RIGHT(LEFT('Anterior-TXT'!A4403,77),1),"")</f>
        <v/>
      </c>
      <c r="E4382" s="13" t="str">
        <f>IF('Anterior-TXT'!A4403&lt;&gt;"",IF(MOD(VALUE(LEFT(A4382,1)),2)=1,IF(D4382="D",C4382,-C4382),IF(D4382="C",C4382,-C4382)),"")</f>
        <v/>
      </c>
    </row>
    <row r="4383" spans="1:5" x14ac:dyDescent="0.2">
      <c r="A4383" s="11" t="str">
        <f>IF('Anterior-TXT'!A4404&lt;&gt;"",LEFT('Anterior-TXT'!A4404,15),"")</f>
        <v/>
      </c>
      <c r="B4383" s="11" t="str">
        <f>IF('Anterior-TXT'!A4404&lt;&gt;"",RIGHT(LEFT('Anterior-TXT'!A4404,51),34),"")</f>
        <v/>
      </c>
      <c r="C4383" s="12" t="str">
        <f>IF('Anterior-TXT'!A4404&lt;&gt;"",VALUE(RIGHT(LEFT('Anterior-TXT'!A4404,75),23)),"")</f>
        <v/>
      </c>
      <c r="D4383" s="11" t="str">
        <f>IF('Anterior-TXT'!A4404&lt;&gt;"",RIGHT(LEFT('Anterior-TXT'!A4404,77),1),"")</f>
        <v/>
      </c>
      <c r="E4383" s="13" t="str">
        <f>IF('Anterior-TXT'!A4404&lt;&gt;"",IF(MOD(VALUE(LEFT(A4383,1)),2)=1,IF(D4383="D",C4383,-C4383),IF(D4383="C",C4383,-C4383)),"")</f>
        <v/>
      </c>
    </row>
    <row r="4384" spans="1:5" x14ac:dyDescent="0.2">
      <c r="A4384" s="11" t="str">
        <f>IF('Anterior-TXT'!A4405&lt;&gt;"",LEFT('Anterior-TXT'!A4405,15),"")</f>
        <v/>
      </c>
      <c r="B4384" s="11" t="str">
        <f>IF('Anterior-TXT'!A4405&lt;&gt;"",RIGHT(LEFT('Anterior-TXT'!A4405,51),34),"")</f>
        <v/>
      </c>
      <c r="C4384" s="12" t="str">
        <f>IF('Anterior-TXT'!A4405&lt;&gt;"",VALUE(RIGHT(LEFT('Anterior-TXT'!A4405,75),23)),"")</f>
        <v/>
      </c>
      <c r="D4384" s="11" t="str">
        <f>IF('Anterior-TXT'!A4405&lt;&gt;"",RIGHT(LEFT('Anterior-TXT'!A4405,77),1),"")</f>
        <v/>
      </c>
      <c r="E4384" s="13" t="str">
        <f>IF('Anterior-TXT'!A4405&lt;&gt;"",IF(MOD(VALUE(LEFT(A4384,1)),2)=1,IF(D4384="D",C4384,-C4384),IF(D4384="C",C4384,-C4384)),"")</f>
        <v/>
      </c>
    </row>
    <row r="4385" spans="1:5" x14ac:dyDescent="0.2">
      <c r="A4385" s="11" t="str">
        <f>IF('Anterior-TXT'!A4406&lt;&gt;"",LEFT('Anterior-TXT'!A4406,15),"")</f>
        <v/>
      </c>
      <c r="B4385" s="11" t="str">
        <f>IF('Anterior-TXT'!A4406&lt;&gt;"",RIGHT(LEFT('Anterior-TXT'!A4406,51),34),"")</f>
        <v/>
      </c>
      <c r="C4385" s="12" t="str">
        <f>IF('Anterior-TXT'!A4406&lt;&gt;"",VALUE(RIGHT(LEFT('Anterior-TXT'!A4406,75),23)),"")</f>
        <v/>
      </c>
      <c r="D4385" s="11" t="str">
        <f>IF('Anterior-TXT'!A4406&lt;&gt;"",RIGHT(LEFT('Anterior-TXT'!A4406,77),1),"")</f>
        <v/>
      </c>
      <c r="E4385" s="13" t="str">
        <f>IF('Anterior-TXT'!A4406&lt;&gt;"",IF(MOD(VALUE(LEFT(A4385,1)),2)=1,IF(D4385="D",C4385,-C4385),IF(D4385="C",C4385,-C4385)),"")</f>
        <v/>
      </c>
    </row>
    <row r="4386" spans="1:5" x14ac:dyDescent="0.2">
      <c r="A4386" s="11" t="str">
        <f>IF('Anterior-TXT'!A4407&lt;&gt;"",LEFT('Anterior-TXT'!A4407,15),"")</f>
        <v/>
      </c>
      <c r="B4386" s="11" t="str">
        <f>IF('Anterior-TXT'!A4407&lt;&gt;"",RIGHT(LEFT('Anterior-TXT'!A4407,51),34),"")</f>
        <v/>
      </c>
      <c r="C4386" s="12" t="str">
        <f>IF('Anterior-TXT'!A4407&lt;&gt;"",VALUE(RIGHT(LEFT('Anterior-TXT'!A4407,75),23)),"")</f>
        <v/>
      </c>
      <c r="D4386" s="11" t="str">
        <f>IF('Anterior-TXT'!A4407&lt;&gt;"",RIGHT(LEFT('Anterior-TXT'!A4407,77),1),"")</f>
        <v/>
      </c>
      <c r="E4386" s="13" t="str">
        <f>IF('Anterior-TXT'!A4407&lt;&gt;"",IF(MOD(VALUE(LEFT(A4386,1)),2)=1,IF(D4386="D",C4386,-C4386),IF(D4386="C",C4386,-C4386)),"")</f>
        <v/>
      </c>
    </row>
    <row r="4387" spans="1:5" x14ac:dyDescent="0.2">
      <c r="A4387" s="11" t="str">
        <f>IF('Anterior-TXT'!A4408&lt;&gt;"",LEFT('Anterior-TXT'!A4408,15),"")</f>
        <v/>
      </c>
      <c r="B4387" s="11" t="str">
        <f>IF('Anterior-TXT'!A4408&lt;&gt;"",RIGHT(LEFT('Anterior-TXT'!A4408,51),34),"")</f>
        <v/>
      </c>
      <c r="C4387" s="12" t="str">
        <f>IF('Anterior-TXT'!A4408&lt;&gt;"",VALUE(RIGHT(LEFT('Anterior-TXT'!A4408,75),23)),"")</f>
        <v/>
      </c>
      <c r="D4387" s="11" t="str">
        <f>IF('Anterior-TXT'!A4408&lt;&gt;"",RIGHT(LEFT('Anterior-TXT'!A4408,77),1),"")</f>
        <v/>
      </c>
      <c r="E4387" s="13" t="str">
        <f>IF('Anterior-TXT'!A4408&lt;&gt;"",IF(MOD(VALUE(LEFT(A4387,1)),2)=1,IF(D4387="D",C4387,-C4387),IF(D4387="C",C4387,-C4387)),"")</f>
        <v/>
      </c>
    </row>
    <row r="4388" spans="1:5" x14ac:dyDescent="0.2">
      <c r="A4388" s="11" t="str">
        <f>IF('Anterior-TXT'!A4409&lt;&gt;"",LEFT('Anterior-TXT'!A4409,15),"")</f>
        <v/>
      </c>
      <c r="B4388" s="11" t="str">
        <f>IF('Anterior-TXT'!A4409&lt;&gt;"",RIGHT(LEFT('Anterior-TXT'!A4409,51),34),"")</f>
        <v/>
      </c>
      <c r="C4388" s="12" t="str">
        <f>IF('Anterior-TXT'!A4409&lt;&gt;"",VALUE(RIGHT(LEFT('Anterior-TXT'!A4409,75),23)),"")</f>
        <v/>
      </c>
      <c r="D4388" s="11" t="str">
        <f>IF('Anterior-TXT'!A4409&lt;&gt;"",RIGHT(LEFT('Anterior-TXT'!A4409,77),1),"")</f>
        <v/>
      </c>
      <c r="E4388" s="13" t="str">
        <f>IF('Anterior-TXT'!A4409&lt;&gt;"",IF(MOD(VALUE(LEFT(A4388,1)),2)=1,IF(D4388="D",C4388,-C4388),IF(D4388="C",C4388,-C4388)),"")</f>
        <v/>
      </c>
    </row>
    <row r="4389" spans="1:5" x14ac:dyDescent="0.2">
      <c r="A4389" s="11" t="str">
        <f>IF('Anterior-TXT'!A4410&lt;&gt;"",LEFT('Anterior-TXT'!A4410,15),"")</f>
        <v/>
      </c>
      <c r="B4389" s="11" t="str">
        <f>IF('Anterior-TXT'!A4410&lt;&gt;"",RIGHT(LEFT('Anterior-TXT'!A4410,51),34),"")</f>
        <v/>
      </c>
      <c r="C4389" s="12" t="str">
        <f>IF('Anterior-TXT'!A4410&lt;&gt;"",VALUE(RIGHT(LEFT('Anterior-TXT'!A4410,75),23)),"")</f>
        <v/>
      </c>
      <c r="D4389" s="11" t="str">
        <f>IF('Anterior-TXT'!A4410&lt;&gt;"",RIGHT(LEFT('Anterior-TXT'!A4410,77),1),"")</f>
        <v/>
      </c>
      <c r="E4389" s="13" t="str">
        <f>IF('Anterior-TXT'!A4410&lt;&gt;"",IF(MOD(VALUE(LEFT(A4389,1)),2)=1,IF(D4389="D",C4389,-C4389),IF(D4389="C",C4389,-C4389)),"")</f>
        <v/>
      </c>
    </row>
    <row r="4390" spans="1:5" x14ac:dyDescent="0.2">
      <c r="A4390" s="11" t="str">
        <f>IF('Anterior-TXT'!A4411&lt;&gt;"",LEFT('Anterior-TXT'!A4411,15),"")</f>
        <v/>
      </c>
      <c r="B4390" s="11" t="str">
        <f>IF('Anterior-TXT'!A4411&lt;&gt;"",RIGHT(LEFT('Anterior-TXT'!A4411,51),34),"")</f>
        <v/>
      </c>
      <c r="C4390" s="12" t="str">
        <f>IF('Anterior-TXT'!A4411&lt;&gt;"",VALUE(RIGHT(LEFT('Anterior-TXT'!A4411,75),23)),"")</f>
        <v/>
      </c>
      <c r="D4390" s="11" t="str">
        <f>IF('Anterior-TXT'!A4411&lt;&gt;"",RIGHT(LEFT('Anterior-TXT'!A4411,77),1),"")</f>
        <v/>
      </c>
      <c r="E4390" s="13" t="str">
        <f>IF('Anterior-TXT'!A4411&lt;&gt;"",IF(MOD(VALUE(LEFT(A4390,1)),2)=1,IF(D4390="D",C4390,-C4390),IF(D4390="C",C4390,-C4390)),"")</f>
        <v/>
      </c>
    </row>
    <row r="4391" spans="1:5" x14ac:dyDescent="0.2">
      <c r="A4391" s="11" t="str">
        <f>IF('Anterior-TXT'!A4412&lt;&gt;"",LEFT('Anterior-TXT'!A4412,15),"")</f>
        <v/>
      </c>
      <c r="B4391" s="11" t="str">
        <f>IF('Anterior-TXT'!A4412&lt;&gt;"",RIGHT(LEFT('Anterior-TXT'!A4412,51),34),"")</f>
        <v/>
      </c>
      <c r="C4391" s="12" t="str">
        <f>IF('Anterior-TXT'!A4412&lt;&gt;"",VALUE(RIGHT(LEFT('Anterior-TXT'!A4412,75),23)),"")</f>
        <v/>
      </c>
      <c r="D4391" s="11" t="str">
        <f>IF('Anterior-TXT'!A4412&lt;&gt;"",RIGHT(LEFT('Anterior-TXT'!A4412,77),1),"")</f>
        <v/>
      </c>
      <c r="E4391" s="13" t="str">
        <f>IF('Anterior-TXT'!A4412&lt;&gt;"",IF(MOD(VALUE(LEFT(A4391,1)),2)=1,IF(D4391="D",C4391,-C4391),IF(D4391="C",C4391,-C4391)),"")</f>
        <v/>
      </c>
    </row>
    <row r="4392" spans="1:5" x14ac:dyDescent="0.2">
      <c r="A4392" s="11" t="str">
        <f>IF('Anterior-TXT'!A4413&lt;&gt;"",LEFT('Anterior-TXT'!A4413,15),"")</f>
        <v/>
      </c>
      <c r="B4392" s="11" t="str">
        <f>IF('Anterior-TXT'!A4413&lt;&gt;"",RIGHT(LEFT('Anterior-TXT'!A4413,51),34),"")</f>
        <v/>
      </c>
      <c r="C4392" s="12" t="str">
        <f>IF('Anterior-TXT'!A4413&lt;&gt;"",VALUE(RIGHT(LEFT('Anterior-TXT'!A4413,75),23)),"")</f>
        <v/>
      </c>
      <c r="D4392" s="11" t="str">
        <f>IF('Anterior-TXT'!A4413&lt;&gt;"",RIGHT(LEFT('Anterior-TXT'!A4413,77),1),"")</f>
        <v/>
      </c>
      <c r="E4392" s="13" t="str">
        <f>IF('Anterior-TXT'!A4413&lt;&gt;"",IF(MOD(VALUE(LEFT(A4392,1)),2)=1,IF(D4392="D",C4392,-C4392),IF(D4392="C",C4392,-C4392)),"")</f>
        <v/>
      </c>
    </row>
    <row r="4393" spans="1:5" x14ac:dyDescent="0.2">
      <c r="A4393" s="11" t="str">
        <f>IF('Anterior-TXT'!A4414&lt;&gt;"",LEFT('Anterior-TXT'!A4414,15),"")</f>
        <v/>
      </c>
      <c r="B4393" s="11" t="str">
        <f>IF('Anterior-TXT'!A4414&lt;&gt;"",RIGHT(LEFT('Anterior-TXT'!A4414,51),34),"")</f>
        <v/>
      </c>
      <c r="C4393" s="12" t="str">
        <f>IF('Anterior-TXT'!A4414&lt;&gt;"",VALUE(RIGHT(LEFT('Anterior-TXT'!A4414,75),23)),"")</f>
        <v/>
      </c>
      <c r="D4393" s="11" t="str">
        <f>IF('Anterior-TXT'!A4414&lt;&gt;"",RIGHT(LEFT('Anterior-TXT'!A4414,77),1),"")</f>
        <v/>
      </c>
      <c r="E4393" s="13" t="str">
        <f>IF('Anterior-TXT'!A4414&lt;&gt;"",IF(MOD(VALUE(LEFT(A4393,1)),2)=1,IF(D4393="D",C4393,-C4393),IF(D4393="C",C4393,-C4393)),"")</f>
        <v/>
      </c>
    </row>
    <row r="4394" spans="1:5" x14ac:dyDescent="0.2">
      <c r="A4394" s="11" t="str">
        <f>IF('Anterior-TXT'!A4415&lt;&gt;"",LEFT('Anterior-TXT'!A4415,15),"")</f>
        <v/>
      </c>
      <c r="B4394" s="11" t="str">
        <f>IF('Anterior-TXT'!A4415&lt;&gt;"",RIGHT(LEFT('Anterior-TXT'!A4415,51),34),"")</f>
        <v/>
      </c>
      <c r="C4394" s="12" t="str">
        <f>IF('Anterior-TXT'!A4415&lt;&gt;"",VALUE(RIGHT(LEFT('Anterior-TXT'!A4415,75),23)),"")</f>
        <v/>
      </c>
      <c r="D4394" s="11" t="str">
        <f>IF('Anterior-TXT'!A4415&lt;&gt;"",RIGHT(LEFT('Anterior-TXT'!A4415,77),1),"")</f>
        <v/>
      </c>
      <c r="E4394" s="13" t="str">
        <f>IF('Anterior-TXT'!A4415&lt;&gt;"",IF(MOD(VALUE(LEFT(A4394,1)),2)=1,IF(D4394="D",C4394,-C4394),IF(D4394="C",C4394,-C4394)),"")</f>
        <v/>
      </c>
    </row>
    <row r="4395" spans="1:5" x14ac:dyDescent="0.2">
      <c r="A4395" s="11" t="str">
        <f>IF('Anterior-TXT'!A4416&lt;&gt;"",LEFT('Anterior-TXT'!A4416,15),"")</f>
        <v/>
      </c>
      <c r="B4395" s="11" t="str">
        <f>IF('Anterior-TXT'!A4416&lt;&gt;"",RIGHT(LEFT('Anterior-TXT'!A4416,51),34),"")</f>
        <v/>
      </c>
      <c r="C4395" s="12" t="str">
        <f>IF('Anterior-TXT'!A4416&lt;&gt;"",VALUE(RIGHT(LEFT('Anterior-TXT'!A4416,75),23)),"")</f>
        <v/>
      </c>
      <c r="D4395" s="11" t="str">
        <f>IF('Anterior-TXT'!A4416&lt;&gt;"",RIGHT(LEFT('Anterior-TXT'!A4416,77),1),"")</f>
        <v/>
      </c>
      <c r="E4395" s="13" t="str">
        <f>IF('Anterior-TXT'!A4416&lt;&gt;"",IF(MOD(VALUE(LEFT(A4395,1)),2)=1,IF(D4395="D",C4395,-C4395),IF(D4395="C",C4395,-C4395)),"")</f>
        <v/>
      </c>
    </row>
    <row r="4396" spans="1:5" x14ac:dyDescent="0.2">
      <c r="A4396" s="11" t="str">
        <f>IF('Anterior-TXT'!A4417&lt;&gt;"",LEFT('Anterior-TXT'!A4417,15),"")</f>
        <v/>
      </c>
      <c r="B4396" s="11" t="str">
        <f>IF('Anterior-TXT'!A4417&lt;&gt;"",RIGHT(LEFT('Anterior-TXT'!A4417,51),34),"")</f>
        <v/>
      </c>
      <c r="C4396" s="12" t="str">
        <f>IF('Anterior-TXT'!A4417&lt;&gt;"",VALUE(RIGHT(LEFT('Anterior-TXT'!A4417,75),23)),"")</f>
        <v/>
      </c>
      <c r="D4396" s="11" t="str">
        <f>IF('Anterior-TXT'!A4417&lt;&gt;"",RIGHT(LEFT('Anterior-TXT'!A4417,77),1),"")</f>
        <v/>
      </c>
      <c r="E4396" s="13" t="str">
        <f>IF('Anterior-TXT'!A4417&lt;&gt;"",IF(MOD(VALUE(LEFT(A4396,1)),2)=1,IF(D4396="D",C4396,-C4396),IF(D4396="C",C4396,-C4396)),"")</f>
        <v/>
      </c>
    </row>
    <row r="4397" spans="1:5" x14ac:dyDescent="0.2">
      <c r="A4397" s="11" t="str">
        <f>IF('Anterior-TXT'!A4418&lt;&gt;"",LEFT('Anterior-TXT'!A4418,15),"")</f>
        <v/>
      </c>
      <c r="B4397" s="11" t="str">
        <f>IF('Anterior-TXT'!A4418&lt;&gt;"",RIGHT(LEFT('Anterior-TXT'!A4418,51),34),"")</f>
        <v/>
      </c>
      <c r="C4397" s="12" t="str">
        <f>IF('Anterior-TXT'!A4418&lt;&gt;"",VALUE(RIGHT(LEFT('Anterior-TXT'!A4418,75),23)),"")</f>
        <v/>
      </c>
      <c r="D4397" s="11" t="str">
        <f>IF('Anterior-TXT'!A4418&lt;&gt;"",RIGHT(LEFT('Anterior-TXT'!A4418,77),1),"")</f>
        <v/>
      </c>
      <c r="E4397" s="13" t="str">
        <f>IF('Anterior-TXT'!A4418&lt;&gt;"",IF(MOD(VALUE(LEFT(A4397,1)),2)=1,IF(D4397="D",C4397,-C4397),IF(D4397="C",C4397,-C4397)),"")</f>
        <v/>
      </c>
    </row>
    <row r="4398" spans="1:5" x14ac:dyDescent="0.2">
      <c r="A4398" s="11" t="str">
        <f>IF('Anterior-TXT'!A4419&lt;&gt;"",LEFT('Anterior-TXT'!A4419,15),"")</f>
        <v/>
      </c>
      <c r="B4398" s="11" t="str">
        <f>IF('Anterior-TXT'!A4419&lt;&gt;"",RIGHT(LEFT('Anterior-TXT'!A4419,51),34),"")</f>
        <v/>
      </c>
      <c r="C4398" s="12" t="str">
        <f>IF('Anterior-TXT'!A4419&lt;&gt;"",VALUE(RIGHT(LEFT('Anterior-TXT'!A4419,75),23)),"")</f>
        <v/>
      </c>
      <c r="D4398" s="11" t="str">
        <f>IF('Anterior-TXT'!A4419&lt;&gt;"",RIGHT(LEFT('Anterior-TXT'!A4419,77),1),"")</f>
        <v/>
      </c>
      <c r="E4398" s="13" t="str">
        <f>IF('Anterior-TXT'!A4419&lt;&gt;"",IF(MOD(VALUE(LEFT(A4398,1)),2)=1,IF(D4398="D",C4398,-C4398),IF(D4398="C",C4398,-C4398)),"")</f>
        <v/>
      </c>
    </row>
    <row r="4399" spans="1:5" x14ac:dyDescent="0.2">
      <c r="A4399" s="11" t="str">
        <f>IF('Anterior-TXT'!A4420&lt;&gt;"",LEFT('Anterior-TXT'!A4420,15),"")</f>
        <v/>
      </c>
      <c r="B4399" s="11" t="str">
        <f>IF('Anterior-TXT'!A4420&lt;&gt;"",RIGHT(LEFT('Anterior-TXT'!A4420,51),34),"")</f>
        <v/>
      </c>
      <c r="C4399" s="12" t="str">
        <f>IF('Anterior-TXT'!A4420&lt;&gt;"",VALUE(RIGHT(LEFT('Anterior-TXT'!A4420,75),23)),"")</f>
        <v/>
      </c>
      <c r="D4399" s="11" t="str">
        <f>IF('Anterior-TXT'!A4420&lt;&gt;"",RIGHT(LEFT('Anterior-TXT'!A4420,77),1),"")</f>
        <v/>
      </c>
      <c r="E4399" s="13" t="str">
        <f>IF('Anterior-TXT'!A4420&lt;&gt;"",IF(MOD(VALUE(LEFT(A4399,1)),2)=1,IF(D4399="D",C4399,-C4399),IF(D4399="C",C4399,-C4399)),"")</f>
        <v/>
      </c>
    </row>
    <row r="4400" spans="1:5" x14ac:dyDescent="0.2">
      <c r="A4400" s="11" t="str">
        <f>IF('Anterior-TXT'!A4421&lt;&gt;"",LEFT('Anterior-TXT'!A4421,15),"")</f>
        <v/>
      </c>
      <c r="B4400" s="11" t="str">
        <f>IF('Anterior-TXT'!A4421&lt;&gt;"",RIGHT(LEFT('Anterior-TXT'!A4421,51),34),"")</f>
        <v/>
      </c>
      <c r="C4400" s="12" t="str">
        <f>IF('Anterior-TXT'!A4421&lt;&gt;"",VALUE(RIGHT(LEFT('Anterior-TXT'!A4421,75),23)),"")</f>
        <v/>
      </c>
      <c r="D4400" s="11" t="str">
        <f>IF('Anterior-TXT'!A4421&lt;&gt;"",RIGHT(LEFT('Anterior-TXT'!A4421,77),1),"")</f>
        <v/>
      </c>
      <c r="E4400" s="13" t="str">
        <f>IF('Anterior-TXT'!A4421&lt;&gt;"",IF(MOD(VALUE(LEFT(A4400,1)),2)=1,IF(D4400="D",C4400,-C4400),IF(D4400="C",C4400,-C4400)),"")</f>
        <v/>
      </c>
    </row>
    <row r="4401" spans="1:5" x14ac:dyDescent="0.2">
      <c r="A4401" s="11" t="str">
        <f>IF('Anterior-TXT'!A4422&lt;&gt;"",LEFT('Anterior-TXT'!A4422,15),"")</f>
        <v/>
      </c>
      <c r="B4401" s="11" t="str">
        <f>IF('Anterior-TXT'!A4422&lt;&gt;"",RIGHT(LEFT('Anterior-TXT'!A4422,51),34),"")</f>
        <v/>
      </c>
      <c r="C4401" s="12" t="str">
        <f>IF('Anterior-TXT'!A4422&lt;&gt;"",VALUE(RIGHT(LEFT('Anterior-TXT'!A4422,75),23)),"")</f>
        <v/>
      </c>
      <c r="D4401" s="11" t="str">
        <f>IF('Anterior-TXT'!A4422&lt;&gt;"",RIGHT(LEFT('Anterior-TXT'!A4422,77),1),"")</f>
        <v/>
      </c>
      <c r="E4401" s="13" t="str">
        <f>IF('Anterior-TXT'!A4422&lt;&gt;"",IF(MOD(VALUE(LEFT(A4401,1)),2)=1,IF(D4401="D",C4401,-C4401),IF(D4401="C",C4401,-C4401)),"")</f>
        <v/>
      </c>
    </row>
    <row r="4402" spans="1:5" x14ac:dyDescent="0.2">
      <c r="A4402" s="11" t="str">
        <f>IF('Anterior-TXT'!A4423&lt;&gt;"",LEFT('Anterior-TXT'!A4423,15),"")</f>
        <v/>
      </c>
      <c r="B4402" s="11" t="str">
        <f>IF('Anterior-TXT'!A4423&lt;&gt;"",RIGHT(LEFT('Anterior-TXT'!A4423,51),34),"")</f>
        <v/>
      </c>
      <c r="C4402" s="12" t="str">
        <f>IF('Anterior-TXT'!A4423&lt;&gt;"",VALUE(RIGHT(LEFT('Anterior-TXT'!A4423,75),23)),"")</f>
        <v/>
      </c>
      <c r="D4402" s="11" t="str">
        <f>IF('Anterior-TXT'!A4423&lt;&gt;"",RIGHT(LEFT('Anterior-TXT'!A4423,77),1),"")</f>
        <v/>
      </c>
      <c r="E4402" s="13" t="str">
        <f>IF('Anterior-TXT'!A4423&lt;&gt;"",IF(MOD(VALUE(LEFT(A4402,1)),2)=1,IF(D4402="D",C4402,-C4402),IF(D4402="C",C4402,-C4402)),"")</f>
        <v/>
      </c>
    </row>
    <row r="4403" spans="1:5" x14ac:dyDescent="0.2">
      <c r="A4403" s="11" t="str">
        <f>IF('Anterior-TXT'!A4424&lt;&gt;"",LEFT('Anterior-TXT'!A4424,15),"")</f>
        <v/>
      </c>
      <c r="B4403" s="11" t="str">
        <f>IF('Anterior-TXT'!A4424&lt;&gt;"",RIGHT(LEFT('Anterior-TXT'!A4424,51),34),"")</f>
        <v/>
      </c>
      <c r="C4403" s="12" t="str">
        <f>IF('Anterior-TXT'!A4424&lt;&gt;"",VALUE(RIGHT(LEFT('Anterior-TXT'!A4424,75),23)),"")</f>
        <v/>
      </c>
      <c r="D4403" s="11" t="str">
        <f>IF('Anterior-TXT'!A4424&lt;&gt;"",RIGHT(LEFT('Anterior-TXT'!A4424,77),1),"")</f>
        <v/>
      </c>
      <c r="E4403" s="13" t="str">
        <f>IF('Anterior-TXT'!A4424&lt;&gt;"",IF(MOD(VALUE(LEFT(A4403,1)),2)=1,IF(D4403="D",C4403,-C4403),IF(D4403="C",C4403,-C4403)),"")</f>
        <v/>
      </c>
    </row>
    <row r="4404" spans="1:5" x14ac:dyDescent="0.2">
      <c r="A4404" s="11" t="str">
        <f>IF('Anterior-TXT'!A4425&lt;&gt;"",LEFT('Anterior-TXT'!A4425,15),"")</f>
        <v/>
      </c>
      <c r="B4404" s="11" t="str">
        <f>IF('Anterior-TXT'!A4425&lt;&gt;"",RIGHT(LEFT('Anterior-TXT'!A4425,51),34),"")</f>
        <v/>
      </c>
      <c r="C4404" s="12" t="str">
        <f>IF('Anterior-TXT'!A4425&lt;&gt;"",VALUE(RIGHT(LEFT('Anterior-TXT'!A4425,75),23)),"")</f>
        <v/>
      </c>
      <c r="D4404" s="11" t="str">
        <f>IF('Anterior-TXT'!A4425&lt;&gt;"",RIGHT(LEFT('Anterior-TXT'!A4425,77),1),"")</f>
        <v/>
      </c>
      <c r="E4404" s="13" t="str">
        <f>IF('Anterior-TXT'!A4425&lt;&gt;"",IF(MOD(VALUE(LEFT(A4404,1)),2)=1,IF(D4404="D",C4404,-C4404),IF(D4404="C",C4404,-C4404)),"")</f>
        <v/>
      </c>
    </row>
    <row r="4405" spans="1:5" x14ac:dyDescent="0.2">
      <c r="A4405" s="11" t="str">
        <f>IF('Anterior-TXT'!A4426&lt;&gt;"",LEFT('Anterior-TXT'!A4426,15),"")</f>
        <v/>
      </c>
      <c r="B4405" s="11" t="str">
        <f>IF('Anterior-TXT'!A4426&lt;&gt;"",RIGHT(LEFT('Anterior-TXT'!A4426,51),34),"")</f>
        <v/>
      </c>
      <c r="C4405" s="12" t="str">
        <f>IF('Anterior-TXT'!A4426&lt;&gt;"",VALUE(RIGHT(LEFT('Anterior-TXT'!A4426,75),23)),"")</f>
        <v/>
      </c>
      <c r="D4405" s="11" t="str">
        <f>IF('Anterior-TXT'!A4426&lt;&gt;"",RIGHT(LEFT('Anterior-TXT'!A4426,77),1),"")</f>
        <v/>
      </c>
      <c r="E4405" s="13" t="str">
        <f>IF('Anterior-TXT'!A4426&lt;&gt;"",IF(MOD(VALUE(LEFT(A4405,1)),2)=1,IF(D4405="D",C4405,-C4405),IF(D4405="C",C4405,-C4405)),"")</f>
        <v/>
      </c>
    </row>
    <row r="4406" spans="1:5" x14ac:dyDescent="0.2">
      <c r="A4406" s="11" t="str">
        <f>IF('Anterior-TXT'!A4427&lt;&gt;"",LEFT('Anterior-TXT'!A4427,15),"")</f>
        <v/>
      </c>
      <c r="B4406" s="11" t="str">
        <f>IF('Anterior-TXT'!A4427&lt;&gt;"",RIGHT(LEFT('Anterior-TXT'!A4427,51),34),"")</f>
        <v/>
      </c>
      <c r="C4406" s="12" t="str">
        <f>IF('Anterior-TXT'!A4427&lt;&gt;"",VALUE(RIGHT(LEFT('Anterior-TXT'!A4427,75),23)),"")</f>
        <v/>
      </c>
      <c r="D4406" s="11" t="str">
        <f>IF('Anterior-TXT'!A4427&lt;&gt;"",RIGHT(LEFT('Anterior-TXT'!A4427,77),1),"")</f>
        <v/>
      </c>
      <c r="E4406" s="13" t="str">
        <f>IF('Anterior-TXT'!A4427&lt;&gt;"",IF(MOD(VALUE(LEFT(A4406,1)),2)=1,IF(D4406="D",C4406,-C4406),IF(D4406="C",C4406,-C4406)),"")</f>
        <v/>
      </c>
    </row>
    <row r="4407" spans="1:5" x14ac:dyDescent="0.2">
      <c r="A4407" s="11" t="str">
        <f>IF('Anterior-TXT'!A4428&lt;&gt;"",LEFT('Anterior-TXT'!A4428,15),"")</f>
        <v/>
      </c>
      <c r="B4407" s="11" t="str">
        <f>IF('Anterior-TXT'!A4428&lt;&gt;"",RIGHT(LEFT('Anterior-TXT'!A4428,51),34),"")</f>
        <v/>
      </c>
      <c r="C4407" s="12" t="str">
        <f>IF('Anterior-TXT'!A4428&lt;&gt;"",VALUE(RIGHT(LEFT('Anterior-TXT'!A4428,75),23)),"")</f>
        <v/>
      </c>
      <c r="D4407" s="11" t="str">
        <f>IF('Anterior-TXT'!A4428&lt;&gt;"",RIGHT(LEFT('Anterior-TXT'!A4428,77),1),"")</f>
        <v/>
      </c>
      <c r="E4407" s="13" t="str">
        <f>IF('Anterior-TXT'!A4428&lt;&gt;"",IF(MOD(VALUE(LEFT(A4407,1)),2)=1,IF(D4407="D",C4407,-C4407),IF(D4407="C",C4407,-C4407)),"")</f>
        <v/>
      </c>
    </row>
    <row r="4408" spans="1:5" x14ac:dyDescent="0.2">
      <c r="A4408" s="11" t="str">
        <f>IF('Anterior-TXT'!A4429&lt;&gt;"",LEFT('Anterior-TXT'!A4429,15),"")</f>
        <v/>
      </c>
      <c r="B4408" s="11" t="str">
        <f>IF('Anterior-TXT'!A4429&lt;&gt;"",RIGHT(LEFT('Anterior-TXT'!A4429,51),34),"")</f>
        <v/>
      </c>
      <c r="C4408" s="12" t="str">
        <f>IF('Anterior-TXT'!A4429&lt;&gt;"",VALUE(RIGHT(LEFT('Anterior-TXT'!A4429,75),23)),"")</f>
        <v/>
      </c>
      <c r="D4408" s="11" t="str">
        <f>IF('Anterior-TXT'!A4429&lt;&gt;"",RIGHT(LEFT('Anterior-TXT'!A4429,77),1),"")</f>
        <v/>
      </c>
      <c r="E4408" s="13" t="str">
        <f>IF('Anterior-TXT'!A4429&lt;&gt;"",IF(MOD(VALUE(LEFT(A4408,1)),2)=1,IF(D4408="D",C4408,-C4408),IF(D4408="C",C4408,-C4408)),"")</f>
        <v/>
      </c>
    </row>
    <row r="4409" spans="1:5" x14ac:dyDescent="0.2">
      <c r="A4409" s="11" t="str">
        <f>IF('Anterior-TXT'!A4430&lt;&gt;"",LEFT('Anterior-TXT'!A4430,15),"")</f>
        <v/>
      </c>
      <c r="B4409" s="11" t="str">
        <f>IF('Anterior-TXT'!A4430&lt;&gt;"",RIGHT(LEFT('Anterior-TXT'!A4430,51),34),"")</f>
        <v/>
      </c>
      <c r="C4409" s="12" t="str">
        <f>IF('Anterior-TXT'!A4430&lt;&gt;"",VALUE(RIGHT(LEFT('Anterior-TXT'!A4430,75),23)),"")</f>
        <v/>
      </c>
      <c r="D4409" s="11" t="str">
        <f>IF('Anterior-TXT'!A4430&lt;&gt;"",RIGHT(LEFT('Anterior-TXT'!A4430,77),1),"")</f>
        <v/>
      </c>
      <c r="E4409" s="13" t="str">
        <f>IF('Anterior-TXT'!A4430&lt;&gt;"",IF(MOD(VALUE(LEFT(A4409,1)),2)=1,IF(D4409="D",C4409,-C4409),IF(D4409="C",C4409,-C4409)),"")</f>
        <v/>
      </c>
    </row>
    <row r="4410" spans="1:5" x14ac:dyDescent="0.2">
      <c r="A4410" s="11" t="str">
        <f>IF('Anterior-TXT'!A4431&lt;&gt;"",LEFT('Anterior-TXT'!A4431,15),"")</f>
        <v/>
      </c>
      <c r="B4410" s="11" t="str">
        <f>IF('Anterior-TXT'!A4431&lt;&gt;"",RIGHT(LEFT('Anterior-TXT'!A4431,51),34),"")</f>
        <v/>
      </c>
      <c r="C4410" s="12" t="str">
        <f>IF('Anterior-TXT'!A4431&lt;&gt;"",VALUE(RIGHT(LEFT('Anterior-TXT'!A4431,75),23)),"")</f>
        <v/>
      </c>
      <c r="D4410" s="11" t="str">
        <f>IF('Anterior-TXT'!A4431&lt;&gt;"",RIGHT(LEFT('Anterior-TXT'!A4431,77),1),"")</f>
        <v/>
      </c>
      <c r="E4410" s="13" t="str">
        <f>IF('Anterior-TXT'!A4431&lt;&gt;"",IF(MOD(VALUE(LEFT(A4410,1)),2)=1,IF(D4410="D",C4410,-C4410),IF(D4410="C",C4410,-C4410)),"")</f>
        <v/>
      </c>
    </row>
    <row r="4411" spans="1:5" x14ac:dyDescent="0.2">
      <c r="A4411" s="11" t="str">
        <f>IF('Anterior-TXT'!A4432&lt;&gt;"",LEFT('Anterior-TXT'!A4432,15),"")</f>
        <v/>
      </c>
      <c r="B4411" s="11" t="str">
        <f>IF('Anterior-TXT'!A4432&lt;&gt;"",RIGHT(LEFT('Anterior-TXT'!A4432,51),34),"")</f>
        <v/>
      </c>
      <c r="C4411" s="12" t="str">
        <f>IF('Anterior-TXT'!A4432&lt;&gt;"",VALUE(RIGHT(LEFT('Anterior-TXT'!A4432,75),23)),"")</f>
        <v/>
      </c>
      <c r="D4411" s="11" t="str">
        <f>IF('Anterior-TXT'!A4432&lt;&gt;"",RIGHT(LEFT('Anterior-TXT'!A4432,77),1),"")</f>
        <v/>
      </c>
      <c r="E4411" s="13" t="str">
        <f>IF('Anterior-TXT'!A4432&lt;&gt;"",IF(MOD(VALUE(LEFT(A4411,1)),2)=1,IF(D4411="D",C4411,-C4411),IF(D4411="C",C4411,-C4411)),"")</f>
        <v/>
      </c>
    </row>
    <row r="4412" spans="1:5" x14ac:dyDescent="0.2">
      <c r="A4412" s="11" t="str">
        <f>IF('Anterior-TXT'!A4433&lt;&gt;"",LEFT('Anterior-TXT'!A4433,15),"")</f>
        <v/>
      </c>
      <c r="B4412" s="11" t="str">
        <f>IF('Anterior-TXT'!A4433&lt;&gt;"",RIGHT(LEFT('Anterior-TXT'!A4433,51),34),"")</f>
        <v/>
      </c>
      <c r="C4412" s="12" t="str">
        <f>IF('Anterior-TXT'!A4433&lt;&gt;"",VALUE(RIGHT(LEFT('Anterior-TXT'!A4433,75),23)),"")</f>
        <v/>
      </c>
      <c r="D4412" s="11" t="str">
        <f>IF('Anterior-TXT'!A4433&lt;&gt;"",RIGHT(LEFT('Anterior-TXT'!A4433,77),1),"")</f>
        <v/>
      </c>
      <c r="E4412" s="13" t="str">
        <f>IF('Anterior-TXT'!A4433&lt;&gt;"",IF(MOD(VALUE(LEFT(A4412,1)),2)=1,IF(D4412="D",C4412,-C4412),IF(D4412="C",C4412,-C4412)),"")</f>
        <v/>
      </c>
    </row>
    <row r="4413" spans="1:5" x14ac:dyDescent="0.2">
      <c r="A4413" s="11" t="str">
        <f>IF('Anterior-TXT'!A4434&lt;&gt;"",LEFT('Anterior-TXT'!A4434,15),"")</f>
        <v/>
      </c>
      <c r="B4413" s="11" t="str">
        <f>IF('Anterior-TXT'!A4434&lt;&gt;"",RIGHT(LEFT('Anterior-TXT'!A4434,51),34),"")</f>
        <v/>
      </c>
      <c r="C4413" s="12" t="str">
        <f>IF('Anterior-TXT'!A4434&lt;&gt;"",VALUE(RIGHT(LEFT('Anterior-TXT'!A4434,75),23)),"")</f>
        <v/>
      </c>
      <c r="D4413" s="11" t="str">
        <f>IF('Anterior-TXT'!A4434&lt;&gt;"",RIGHT(LEFT('Anterior-TXT'!A4434,77),1),"")</f>
        <v/>
      </c>
      <c r="E4413" s="13" t="str">
        <f>IF('Anterior-TXT'!A4434&lt;&gt;"",IF(MOD(VALUE(LEFT(A4413,1)),2)=1,IF(D4413="D",C4413,-C4413),IF(D4413="C",C4413,-C4413)),"")</f>
        <v/>
      </c>
    </row>
    <row r="4414" spans="1:5" x14ac:dyDescent="0.2">
      <c r="A4414" s="11" t="str">
        <f>IF('Anterior-TXT'!A4435&lt;&gt;"",LEFT('Anterior-TXT'!A4435,15),"")</f>
        <v/>
      </c>
      <c r="B4414" s="11" t="str">
        <f>IF('Anterior-TXT'!A4435&lt;&gt;"",RIGHT(LEFT('Anterior-TXT'!A4435,51),34),"")</f>
        <v/>
      </c>
      <c r="C4414" s="12" t="str">
        <f>IF('Anterior-TXT'!A4435&lt;&gt;"",VALUE(RIGHT(LEFT('Anterior-TXT'!A4435,75),23)),"")</f>
        <v/>
      </c>
      <c r="D4414" s="11" t="str">
        <f>IF('Anterior-TXT'!A4435&lt;&gt;"",RIGHT(LEFT('Anterior-TXT'!A4435,77),1),"")</f>
        <v/>
      </c>
      <c r="E4414" s="13" t="str">
        <f>IF('Anterior-TXT'!A4435&lt;&gt;"",IF(MOD(VALUE(LEFT(A4414,1)),2)=1,IF(D4414="D",C4414,-C4414),IF(D4414="C",C4414,-C4414)),"")</f>
        <v/>
      </c>
    </row>
    <row r="4415" spans="1:5" x14ac:dyDescent="0.2">
      <c r="A4415" s="11" t="str">
        <f>IF('Anterior-TXT'!A4436&lt;&gt;"",LEFT('Anterior-TXT'!A4436,15),"")</f>
        <v/>
      </c>
      <c r="B4415" s="11" t="str">
        <f>IF('Anterior-TXT'!A4436&lt;&gt;"",RIGHT(LEFT('Anterior-TXT'!A4436,51),34),"")</f>
        <v/>
      </c>
      <c r="C4415" s="12" t="str">
        <f>IF('Anterior-TXT'!A4436&lt;&gt;"",VALUE(RIGHT(LEFT('Anterior-TXT'!A4436,75),23)),"")</f>
        <v/>
      </c>
      <c r="D4415" s="11" t="str">
        <f>IF('Anterior-TXT'!A4436&lt;&gt;"",RIGHT(LEFT('Anterior-TXT'!A4436,77),1),"")</f>
        <v/>
      </c>
      <c r="E4415" s="13" t="str">
        <f>IF('Anterior-TXT'!A4436&lt;&gt;"",IF(MOD(VALUE(LEFT(A4415,1)),2)=1,IF(D4415="D",C4415,-C4415),IF(D4415="C",C4415,-C4415)),"")</f>
        <v/>
      </c>
    </row>
    <row r="4416" spans="1:5" x14ac:dyDescent="0.2">
      <c r="A4416" s="11" t="str">
        <f>IF('Anterior-TXT'!A4437&lt;&gt;"",LEFT('Anterior-TXT'!A4437,15),"")</f>
        <v/>
      </c>
      <c r="B4416" s="11" t="str">
        <f>IF('Anterior-TXT'!A4437&lt;&gt;"",RIGHT(LEFT('Anterior-TXT'!A4437,51),34),"")</f>
        <v/>
      </c>
      <c r="C4416" s="12" t="str">
        <f>IF('Anterior-TXT'!A4437&lt;&gt;"",VALUE(RIGHT(LEFT('Anterior-TXT'!A4437,75),23)),"")</f>
        <v/>
      </c>
      <c r="D4416" s="11" t="str">
        <f>IF('Anterior-TXT'!A4437&lt;&gt;"",RIGHT(LEFT('Anterior-TXT'!A4437,77),1),"")</f>
        <v/>
      </c>
      <c r="E4416" s="13" t="str">
        <f>IF('Anterior-TXT'!A4437&lt;&gt;"",IF(MOD(VALUE(LEFT(A4416,1)),2)=1,IF(D4416="D",C4416,-C4416),IF(D4416="C",C4416,-C4416)),"")</f>
        <v/>
      </c>
    </row>
    <row r="4417" spans="1:5" x14ac:dyDescent="0.2">
      <c r="A4417" s="11" t="str">
        <f>IF('Anterior-TXT'!A4438&lt;&gt;"",LEFT('Anterior-TXT'!A4438,15),"")</f>
        <v/>
      </c>
      <c r="B4417" s="11" t="str">
        <f>IF('Anterior-TXT'!A4438&lt;&gt;"",RIGHT(LEFT('Anterior-TXT'!A4438,51),34),"")</f>
        <v/>
      </c>
      <c r="C4417" s="12" t="str">
        <f>IF('Anterior-TXT'!A4438&lt;&gt;"",VALUE(RIGHT(LEFT('Anterior-TXT'!A4438,75),23)),"")</f>
        <v/>
      </c>
      <c r="D4417" s="11" t="str">
        <f>IF('Anterior-TXT'!A4438&lt;&gt;"",RIGHT(LEFT('Anterior-TXT'!A4438,77),1),"")</f>
        <v/>
      </c>
      <c r="E4417" s="13" t="str">
        <f>IF('Anterior-TXT'!A4438&lt;&gt;"",IF(MOD(VALUE(LEFT(A4417,1)),2)=1,IF(D4417="D",C4417,-C4417),IF(D4417="C",C4417,-C4417)),"")</f>
        <v/>
      </c>
    </row>
    <row r="4418" spans="1:5" x14ac:dyDescent="0.2">
      <c r="A4418" s="11" t="str">
        <f>IF('Anterior-TXT'!A4439&lt;&gt;"",LEFT('Anterior-TXT'!A4439,15),"")</f>
        <v/>
      </c>
      <c r="B4418" s="11" t="str">
        <f>IF('Anterior-TXT'!A4439&lt;&gt;"",RIGHT(LEFT('Anterior-TXT'!A4439,51),34),"")</f>
        <v/>
      </c>
      <c r="C4418" s="12" t="str">
        <f>IF('Anterior-TXT'!A4439&lt;&gt;"",VALUE(RIGHT(LEFT('Anterior-TXT'!A4439,75),23)),"")</f>
        <v/>
      </c>
      <c r="D4418" s="11" t="str">
        <f>IF('Anterior-TXT'!A4439&lt;&gt;"",RIGHT(LEFT('Anterior-TXT'!A4439,77),1),"")</f>
        <v/>
      </c>
      <c r="E4418" s="13" t="str">
        <f>IF('Anterior-TXT'!A4439&lt;&gt;"",IF(MOD(VALUE(LEFT(A4418,1)),2)=1,IF(D4418="D",C4418,-C4418),IF(D4418="C",C4418,-C4418)),"")</f>
        <v/>
      </c>
    </row>
    <row r="4419" spans="1:5" x14ac:dyDescent="0.2">
      <c r="A4419" s="11" t="str">
        <f>IF('Anterior-TXT'!A4440&lt;&gt;"",LEFT('Anterior-TXT'!A4440,15),"")</f>
        <v/>
      </c>
      <c r="B4419" s="11" t="str">
        <f>IF('Anterior-TXT'!A4440&lt;&gt;"",RIGHT(LEFT('Anterior-TXT'!A4440,51),34),"")</f>
        <v/>
      </c>
      <c r="C4419" s="12" t="str">
        <f>IF('Anterior-TXT'!A4440&lt;&gt;"",VALUE(RIGHT(LEFT('Anterior-TXT'!A4440,75),23)),"")</f>
        <v/>
      </c>
      <c r="D4419" s="11" t="str">
        <f>IF('Anterior-TXT'!A4440&lt;&gt;"",RIGHT(LEFT('Anterior-TXT'!A4440,77),1),"")</f>
        <v/>
      </c>
      <c r="E4419" s="13" t="str">
        <f>IF('Anterior-TXT'!A4440&lt;&gt;"",IF(MOD(VALUE(LEFT(A4419,1)),2)=1,IF(D4419="D",C4419,-C4419),IF(D4419="C",C4419,-C4419)),"")</f>
        <v/>
      </c>
    </row>
    <row r="4420" spans="1:5" x14ac:dyDescent="0.2">
      <c r="A4420" s="11" t="str">
        <f>IF('Anterior-TXT'!A4441&lt;&gt;"",LEFT('Anterior-TXT'!A4441,15),"")</f>
        <v/>
      </c>
      <c r="B4420" s="11" t="str">
        <f>IF('Anterior-TXT'!A4441&lt;&gt;"",RIGHT(LEFT('Anterior-TXT'!A4441,51),34),"")</f>
        <v/>
      </c>
      <c r="C4420" s="12" t="str">
        <f>IF('Anterior-TXT'!A4441&lt;&gt;"",VALUE(RIGHT(LEFT('Anterior-TXT'!A4441,75),23)),"")</f>
        <v/>
      </c>
      <c r="D4420" s="11" t="str">
        <f>IF('Anterior-TXT'!A4441&lt;&gt;"",RIGHT(LEFT('Anterior-TXT'!A4441,77),1),"")</f>
        <v/>
      </c>
      <c r="E4420" s="13" t="str">
        <f>IF('Anterior-TXT'!A4441&lt;&gt;"",IF(MOD(VALUE(LEFT(A4420,1)),2)=1,IF(D4420="D",C4420,-C4420),IF(D4420="C",C4420,-C4420)),"")</f>
        <v/>
      </c>
    </row>
    <row r="4421" spans="1:5" x14ac:dyDescent="0.2">
      <c r="A4421" s="11" t="str">
        <f>IF('Anterior-TXT'!A4442&lt;&gt;"",LEFT('Anterior-TXT'!A4442,15),"")</f>
        <v/>
      </c>
      <c r="B4421" s="11" t="str">
        <f>IF('Anterior-TXT'!A4442&lt;&gt;"",RIGHT(LEFT('Anterior-TXT'!A4442,51),34),"")</f>
        <v/>
      </c>
      <c r="C4421" s="12" t="str">
        <f>IF('Anterior-TXT'!A4442&lt;&gt;"",VALUE(RIGHT(LEFT('Anterior-TXT'!A4442,75),23)),"")</f>
        <v/>
      </c>
      <c r="D4421" s="11" t="str">
        <f>IF('Anterior-TXT'!A4442&lt;&gt;"",RIGHT(LEFT('Anterior-TXT'!A4442,77),1),"")</f>
        <v/>
      </c>
      <c r="E4421" s="13" t="str">
        <f>IF('Anterior-TXT'!A4442&lt;&gt;"",IF(MOD(VALUE(LEFT(A4421,1)),2)=1,IF(D4421="D",C4421,-C4421),IF(D4421="C",C4421,-C4421)),"")</f>
        <v/>
      </c>
    </row>
    <row r="4422" spans="1:5" x14ac:dyDescent="0.2">
      <c r="A4422" s="11" t="str">
        <f>IF('Anterior-TXT'!A4443&lt;&gt;"",LEFT('Anterior-TXT'!A4443,15),"")</f>
        <v/>
      </c>
      <c r="B4422" s="11" t="str">
        <f>IF('Anterior-TXT'!A4443&lt;&gt;"",RIGHT(LEFT('Anterior-TXT'!A4443,51),34),"")</f>
        <v/>
      </c>
      <c r="C4422" s="12" t="str">
        <f>IF('Anterior-TXT'!A4443&lt;&gt;"",VALUE(RIGHT(LEFT('Anterior-TXT'!A4443,75),23)),"")</f>
        <v/>
      </c>
      <c r="D4422" s="11" t="str">
        <f>IF('Anterior-TXT'!A4443&lt;&gt;"",RIGHT(LEFT('Anterior-TXT'!A4443,77),1),"")</f>
        <v/>
      </c>
      <c r="E4422" s="13" t="str">
        <f>IF('Anterior-TXT'!A4443&lt;&gt;"",IF(MOD(VALUE(LEFT(A4422,1)),2)=1,IF(D4422="D",C4422,-C4422),IF(D4422="C",C4422,-C4422)),"")</f>
        <v/>
      </c>
    </row>
    <row r="4423" spans="1:5" x14ac:dyDescent="0.2">
      <c r="A4423" s="11" t="str">
        <f>IF('Anterior-TXT'!A4444&lt;&gt;"",LEFT('Anterior-TXT'!A4444,15),"")</f>
        <v/>
      </c>
      <c r="B4423" s="11" t="str">
        <f>IF('Anterior-TXT'!A4444&lt;&gt;"",RIGHT(LEFT('Anterior-TXT'!A4444,51),34),"")</f>
        <v/>
      </c>
      <c r="C4423" s="12" t="str">
        <f>IF('Anterior-TXT'!A4444&lt;&gt;"",VALUE(RIGHT(LEFT('Anterior-TXT'!A4444,75),23)),"")</f>
        <v/>
      </c>
      <c r="D4423" s="11" t="str">
        <f>IF('Anterior-TXT'!A4444&lt;&gt;"",RIGHT(LEFT('Anterior-TXT'!A4444,77),1),"")</f>
        <v/>
      </c>
      <c r="E4423" s="13" t="str">
        <f>IF('Anterior-TXT'!A4444&lt;&gt;"",IF(MOD(VALUE(LEFT(A4423,1)),2)=1,IF(D4423="D",C4423,-C4423),IF(D4423="C",C4423,-C4423)),"")</f>
        <v/>
      </c>
    </row>
    <row r="4424" spans="1:5" x14ac:dyDescent="0.2">
      <c r="A4424" s="11" t="str">
        <f>IF('Anterior-TXT'!A4445&lt;&gt;"",LEFT('Anterior-TXT'!A4445,15),"")</f>
        <v/>
      </c>
      <c r="B4424" s="11" t="str">
        <f>IF('Anterior-TXT'!A4445&lt;&gt;"",RIGHT(LEFT('Anterior-TXT'!A4445,51),34),"")</f>
        <v/>
      </c>
      <c r="C4424" s="12" t="str">
        <f>IF('Anterior-TXT'!A4445&lt;&gt;"",VALUE(RIGHT(LEFT('Anterior-TXT'!A4445,75),23)),"")</f>
        <v/>
      </c>
      <c r="D4424" s="11" t="str">
        <f>IF('Anterior-TXT'!A4445&lt;&gt;"",RIGHT(LEFT('Anterior-TXT'!A4445,77),1),"")</f>
        <v/>
      </c>
      <c r="E4424" s="13" t="str">
        <f>IF('Anterior-TXT'!A4445&lt;&gt;"",IF(MOD(VALUE(LEFT(A4424,1)),2)=1,IF(D4424="D",C4424,-C4424),IF(D4424="C",C4424,-C4424)),"")</f>
        <v/>
      </c>
    </row>
    <row r="4425" spans="1:5" x14ac:dyDescent="0.2">
      <c r="A4425" s="11" t="str">
        <f>IF('Anterior-TXT'!A4446&lt;&gt;"",LEFT('Anterior-TXT'!A4446,15),"")</f>
        <v/>
      </c>
      <c r="B4425" s="11" t="str">
        <f>IF('Anterior-TXT'!A4446&lt;&gt;"",RIGHT(LEFT('Anterior-TXT'!A4446,51),34),"")</f>
        <v/>
      </c>
      <c r="C4425" s="12" t="str">
        <f>IF('Anterior-TXT'!A4446&lt;&gt;"",VALUE(RIGHT(LEFT('Anterior-TXT'!A4446,75),23)),"")</f>
        <v/>
      </c>
      <c r="D4425" s="11" t="str">
        <f>IF('Anterior-TXT'!A4446&lt;&gt;"",RIGHT(LEFT('Anterior-TXT'!A4446,77),1),"")</f>
        <v/>
      </c>
      <c r="E4425" s="13" t="str">
        <f>IF('Anterior-TXT'!A4446&lt;&gt;"",IF(MOD(VALUE(LEFT(A4425,1)),2)=1,IF(D4425="D",C4425,-C4425),IF(D4425="C",C4425,-C4425)),"")</f>
        <v/>
      </c>
    </row>
    <row r="4426" spans="1:5" x14ac:dyDescent="0.2">
      <c r="A4426" s="11" t="str">
        <f>IF('Anterior-TXT'!A4447&lt;&gt;"",LEFT('Anterior-TXT'!A4447,15),"")</f>
        <v/>
      </c>
      <c r="B4426" s="11" t="str">
        <f>IF('Anterior-TXT'!A4447&lt;&gt;"",RIGHT(LEFT('Anterior-TXT'!A4447,51),34),"")</f>
        <v/>
      </c>
      <c r="C4426" s="12" t="str">
        <f>IF('Anterior-TXT'!A4447&lt;&gt;"",VALUE(RIGHT(LEFT('Anterior-TXT'!A4447,75),23)),"")</f>
        <v/>
      </c>
      <c r="D4426" s="11" t="str">
        <f>IF('Anterior-TXT'!A4447&lt;&gt;"",RIGHT(LEFT('Anterior-TXT'!A4447,77),1),"")</f>
        <v/>
      </c>
      <c r="E4426" s="13" t="str">
        <f>IF('Anterior-TXT'!A4447&lt;&gt;"",IF(MOD(VALUE(LEFT(A4426,1)),2)=1,IF(D4426="D",C4426,-C4426),IF(D4426="C",C4426,-C4426)),"")</f>
        <v/>
      </c>
    </row>
    <row r="4427" spans="1:5" x14ac:dyDescent="0.2">
      <c r="A4427" s="11" t="str">
        <f>IF('Anterior-TXT'!A4448&lt;&gt;"",LEFT('Anterior-TXT'!A4448,15),"")</f>
        <v/>
      </c>
      <c r="B4427" s="11" t="str">
        <f>IF('Anterior-TXT'!A4448&lt;&gt;"",RIGHT(LEFT('Anterior-TXT'!A4448,51),34),"")</f>
        <v/>
      </c>
      <c r="C4427" s="12" t="str">
        <f>IF('Anterior-TXT'!A4448&lt;&gt;"",VALUE(RIGHT(LEFT('Anterior-TXT'!A4448,75),23)),"")</f>
        <v/>
      </c>
      <c r="D4427" s="11" t="str">
        <f>IF('Anterior-TXT'!A4448&lt;&gt;"",RIGHT(LEFT('Anterior-TXT'!A4448,77),1),"")</f>
        <v/>
      </c>
      <c r="E4427" s="13" t="str">
        <f>IF('Anterior-TXT'!A4448&lt;&gt;"",IF(MOD(VALUE(LEFT(A4427,1)),2)=1,IF(D4427="D",C4427,-C4427),IF(D4427="C",C4427,-C4427)),"")</f>
        <v/>
      </c>
    </row>
    <row r="4428" spans="1:5" x14ac:dyDescent="0.2">
      <c r="A4428" s="11" t="str">
        <f>IF('Anterior-TXT'!A4449&lt;&gt;"",LEFT('Anterior-TXT'!A4449,15),"")</f>
        <v/>
      </c>
      <c r="B4428" s="11" t="str">
        <f>IF('Anterior-TXT'!A4449&lt;&gt;"",RIGHT(LEFT('Anterior-TXT'!A4449,51),34),"")</f>
        <v/>
      </c>
      <c r="C4428" s="12" t="str">
        <f>IF('Anterior-TXT'!A4449&lt;&gt;"",VALUE(RIGHT(LEFT('Anterior-TXT'!A4449,75),23)),"")</f>
        <v/>
      </c>
      <c r="D4428" s="11" t="str">
        <f>IF('Anterior-TXT'!A4449&lt;&gt;"",RIGHT(LEFT('Anterior-TXT'!A4449,77),1),"")</f>
        <v/>
      </c>
      <c r="E4428" s="13" t="str">
        <f>IF('Anterior-TXT'!A4449&lt;&gt;"",IF(MOD(VALUE(LEFT(A4428,1)),2)=1,IF(D4428="D",C4428,-C4428),IF(D4428="C",C4428,-C4428)),"")</f>
        <v/>
      </c>
    </row>
    <row r="4429" spans="1:5" x14ac:dyDescent="0.2">
      <c r="A4429" s="11" t="str">
        <f>IF('Anterior-TXT'!A4450&lt;&gt;"",LEFT('Anterior-TXT'!A4450,15),"")</f>
        <v/>
      </c>
      <c r="B4429" s="11" t="str">
        <f>IF('Anterior-TXT'!A4450&lt;&gt;"",RIGHT(LEFT('Anterior-TXT'!A4450,51),34),"")</f>
        <v/>
      </c>
      <c r="C4429" s="12" t="str">
        <f>IF('Anterior-TXT'!A4450&lt;&gt;"",VALUE(RIGHT(LEFT('Anterior-TXT'!A4450,75),23)),"")</f>
        <v/>
      </c>
      <c r="D4429" s="11" t="str">
        <f>IF('Anterior-TXT'!A4450&lt;&gt;"",RIGHT(LEFT('Anterior-TXT'!A4450,77),1),"")</f>
        <v/>
      </c>
      <c r="E4429" s="13" t="str">
        <f>IF('Anterior-TXT'!A4450&lt;&gt;"",IF(MOD(VALUE(LEFT(A4429,1)),2)=1,IF(D4429="D",C4429,-C4429),IF(D4429="C",C4429,-C4429)),"")</f>
        <v/>
      </c>
    </row>
    <row r="4430" spans="1:5" x14ac:dyDescent="0.2">
      <c r="A4430" s="11" t="str">
        <f>IF('Anterior-TXT'!A4451&lt;&gt;"",LEFT('Anterior-TXT'!A4451,15),"")</f>
        <v/>
      </c>
      <c r="B4430" s="11" t="str">
        <f>IF('Anterior-TXT'!A4451&lt;&gt;"",RIGHT(LEFT('Anterior-TXT'!A4451,51),34),"")</f>
        <v/>
      </c>
      <c r="C4430" s="12" t="str">
        <f>IF('Anterior-TXT'!A4451&lt;&gt;"",VALUE(RIGHT(LEFT('Anterior-TXT'!A4451,75),23)),"")</f>
        <v/>
      </c>
      <c r="D4430" s="11" t="str">
        <f>IF('Anterior-TXT'!A4451&lt;&gt;"",RIGHT(LEFT('Anterior-TXT'!A4451,77),1),"")</f>
        <v/>
      </c>
      <c r="E4430" s="13" t="str">
        <f>IF('Anterior-TXT'!A4451&lt;&gt;"",IF(MOD(VALUE(LEFT(A4430,1)),2)=1,IF(D4430="D",C4430,-C4430),IF(D4430="C",C4430,-C4430)),"")</f>
        <v/>
      </c>
    </row>
    <row r="4431" spans="1:5" x14ac:dyDescent="0.2">
      <c r="A4431" s="11" t="str">
        <f>IF('Anterior-TXT'!A4452&lt;&gt;"",LEFT('Anterior-TXT'!A4452,15),"")</f>
        <v/>
      </c>
      <c r="B4431" s="11" t="str">
        <f>IF('Anterior-TXT'!A4452&lt;&gt;"",RIGHT(LEFT('Anterior-TXT'!A4452,51),34),"")</f>
        <v/>
      </c>
      <c r="C4431" s="12" t="str">
        <f>IF('Anterior-TXT'!A4452&lt;&gt;"",VALUE(RIGHT(LEFT('Anterior-TXT'!A4452,75),23)),"")</f>
        <v/>
      </c>
      <c r="D4431" s="11" t="str">
        <f>IF('Anterior-TXT'!A4452&lt;&gt;"",RIGHT(LEFT('Anterior-TXT'!A4452,77),1),"")</f>
        <v/>
      </c>
      <c r="E4431" s="13" t="str">
        <f>IF('Anterior-TXT'!A4452&lt;&gt;"",IF(MOD(VALUE(LEFT(A4431,1)),2)=1,IF(D4431="D",C4431,-C4431),IF(D4431="C",C4431,-C4431)),"")</f>
        <v/>
      </c>
    </row>
    <row r="4432" spans="1:5" x14ac:dyDescent="0.2">
      <c r="A4432" s="11" t="str">
        <f>IF('Anterior-TXT'!A4453&lt;&gt;"",LEFT('Anterior-TXT'!A4453,15),"")</f>
        <v/>
      </c>
      <c r="B4432" s="11" t="str">
        <f>IF('Anterior-TXT'!A4453&lt;&gt;"",RIGHT(LEFT('Anterior-TXT'!A4453,51),34),"")</f>
        <v/>
      </c>
      <c r="C4432" s="12" t="str">
        <f>IF('Anterior-TXT'!A4453&lt;&gt;"",VALUE(RIGHT(LEFT('Anterior-TXT'!A4453,75),23)),"")</f>
        <v/>
      </c>
      <c r="D4432" s="11" t="str">
        <f>IF('Anterior-TXT'!A4453&lt;&gt;"",RIGHT(LEFT('Anterior-TXT'!A4453,77),1),"")</f>
        <v/>
      </c>
      <c r="E4432" s="13" t="str">
        <f>IF('Anterior-TXT'!A4453&lt;&gt;"",IF(MOD(VALUE(LEFT(A4432,1)),2)=1,IF(D4432="D",C4432,-C4432),IF(D4432="C",C4432,-C4432)),"")</f>
        <v/>
      </c>
    </row>
    <row r="4433" spans="1:5" x14ac:dyDescent="0.2">
      <c r="A4433" s="11" t="str">
        <f>IF('Anterior-TXT'!A4454&lt;&gt;"",LEFT('Anterior-TXT'!A4454,15),"")</f>
        <v/>
      </c>
      <c r="B4433" s="11" t="str">
        <f>IF('Anterior-TXT'!A4454&lt;&gt;"",RIGHT(LEFT('Anterior-TXT'!A4454,51),34),"")</f>
        <v/>
      </c>
      <c r="C4433" s="12" t="str">
        <f>IF('Anterior-TXT'!A4454&lt;&gt;"",VALUE(RIGHT(LEFT('Anterior-TXT'!A4454,75),23)),"")</f>
        <v/>
      </c>
      <c r="D4433" s="11" t="str">
        <f>IF('Anterior-TXT'!A4454&lt;&gt;"",RIGHT(LEFT('Anterior-TXT'!A4454,77),1),"")</f>
        <v/>
      </c>
      <c r="E4433" s="13" t="str">
        <f>IF('Anterior-TXT'!A4454&lt;&gt;"",IF(MOD(VALUE(LEFT(A4433,1)),2)=1,IF(D4433="D",C4433,-C4433),IF(D4433="C",C4433,-C4433)),"")</f>
        <v/>
      </c>
    </row>
    <row r="4434" spans="1:5" x14ac:dyDescent="0.2">
      <c r="A4434" s="11" t="str">
        <f>IF('Anterior-TXT'!A4455&lt;&gt;"",LEFT('Anterior-TXT'!A4455,15),"")</f>
        <v/>
      </c>
      <c r="B4434" s="11" t="str">
        <f>IF('Anterior-TXT'!A4455&lt;&gt;"",RIGHT(LEFT('Anterior-TXT'!A4455,51),34),"")</f>
        <v/>
      </c>
      <c r="C4434" s="12" t="str">
        <f>IF('Anterior-TXT'!A4455&lt;&gt;"",VALUE(RIGHT(LEFT('Anterior-TXT'!A4455,75),23)),"")</f>
        <v/>
      </c>
      <c r="D4434" s="11" t="str">
        <f>IF('Anterior-TXT'!A4455&lt;&gt;"",RIGHT(LEFT('Anterior-TXT'!A4455,77),1),"")</f>
        <v/>
      </c>
      <c r="E4434" s="13" t="str">
        <f>IF('Anterior-TXT'!A4455&lt;&gt;"",IF(MOD(VALUE(LEFT(A4434,1)),2)=1,IF(D4434="D",C4434,-C4434),IF(D4434="C",C4434,-C4434)),"")</f>
        <v/>
      </c>
    </row>
    <row r="4435" spans="1:5" x14ac:dyDescent="0.2">
      <c r="A4435" s="11" t="str">
        <f>IF('Anterior-TXT'!A4456&lt;&gt;"",LEFT('Anterior-TXT'!A4456,15),"")</f>
        <v/>
      </c>
      <c r="B4435" s="11" t="str">
        <f>IF('Anterior-TXT'!A4456&lt;&gt;"",RIGHT(LEFT('Anterior-TXT'!A4456,51),34),"")</f>
        <v/>
      </c>
      <c r="C4435" s="12" t="str">
        <f>IF('Anterior-TXT'!A4456&lt;&gt;"",VALUE(RIGHT(LEFT('Anterior-TXT'!A4456,75),23)),"")</f>
        <v/>
      </c>
      <c r="D4435" s="11" t="str">
        <f>IF('Anterior-TXT'!A4456&lt;&gt;"",RIGHT(LEFT('Anterior-TXT'!A4456,77),1),"")</f>
        <v/>
      </c>
      <c r="E4435" s="13" t="str">
        <f>IF('Anterior-TXT'!A4456&lt;&gt;"",IF(MOD(VALUE(LEFT(A4435,1)),2)=1,IF(D4435="D",C4435,-C4435),IF(D4435="C",C4435,-C4435)),"")</f>
        <v/>
      </c>
    </row>
    <row r="4436" spans="1:5" x14ac:dyDescent="0.2">
      <c r="A4436" s="11" t="str">
        <f>IF('Anterior-TXT'!A4457&lt;&gt;"",LEFT('Anterior-TXT'!A4457,15),"")</f>
        <v/>
      </c>
      <c r="B4436" s="11" t="str">
        <f>IF('Anterior-TXT'!A4457&lt;&gt;"",RIGHT(LEFT('Anterior-TXT'!A4457,51),34),"")</f>
        <v/>
      </c>
      <c r="C4436" s="12" t="str">
        <f>IF('Anterior-TXT'!A4457&lt;&gt;"",VALUE(RIGHT(LEFT('Anterior-TXT'!A4457,75),23)),"")</f>
        <v/>
      </c>
      <c r="D4436" s="11" t="str">
        <f>IF('Anterior-TXT'!A4457&lt;&gt;"",RIGHT(LEFT('Anterior-TXT'!A4457,77),1),"")</f>
        <v/>
      </c>
      <c r="E4436" s="13" t="str">
        <f>IF('Anterior-TXT'!A4457&lt;&gt;"",IF(MOD(VALUE(LEFT(A4436,1)),2)=1,IF(D4436="D",C4436,-C4436),IF(D4436="C",C4436,-C4436)),"")</f>
        <v/>
      </c>
    </row>
    <row r="4437" spans="1:5" x14ac:dyDescent="0.2">
      <c r="A4437" s="11" t="str">
        <f>IF('Anterior-TXT'!A4458&lt;&gt;"",LEFT('Anterior-TXT'!A4458,15),"")</f>
        <v/>
      </c>
      <c r="B4437" s="11" t="str">
        <f>IF('Anterior-TXT'!A4458&lt;&gt;"",RIGHT(LEFT('Anterior-TXT'!A4458,51),34),"")</f>
        <v/>
      </c>
      <c r="C4437" s="12" t="str">
        <f>IF('Anterior-TXT'!A4458&lt;&gt;"",VALUE(RIGHT(LEFT('Anterior-TXT'!A4458,75),23)),"")</f>
        <v/>
      </c>
      <c r="D4437" s="11" t="str">
        <f>IF('Anterior-TXT'!A4458&lt;&gt;"",RIGHT(LEFT('Anterior-TXT'!A4458,77),1),"")</f>
        <v/>
      </c>
      <c r="E4437" s="13" t="str">
        <f>IF('Anterior-TXT'!A4458&lt;&gt;"",IF(MOD(VALUE(LEFT(A4437,1)),2)=1,IF(D4437="D",C4437,-C4437),IF(D4437="C",C4437,-C4437)),"")</f>
        <v/>
      </c>
    </row>
    <row r="4438" spans="1:5" x14ac:dyDescent="0.2">
      <c r="A4438" s="11" t="str">
        <f>IF('Anterior-TXT'!A4459&lt;&gt;"",LEFT('Anterior-TXT'!A4459,15),"")</f>
        <v/>
      </c>
      <c r="B4438" s="11" t="str">
        <f>IF('Anterior-TXT'!A4459&lt;&gt;"",RIGHT(LEFT('Anterior-TXT'!A4459,51),34),"")</f>
        <v/>
      </c>
      <c r="C4438" s="12" t="str">
        <f>IF('Anterior-TXT'!A4459&lt;&gt;"",VALUE(RIGHT(LEFT('Anterior-TXT'!A4459,75),23)),"")</f>
        <v/>
      </c>
      <c r="D4438" s="11" t="str">
        <f>IF('Anterior-TXT'!A4459&lt;&gt;"",RIGHT(LEFT('Anterior-TXT'!A4459,77),1),"")</f>
        <v/>
      </c>
      <c r="E4438" s="13" t="str">
        <f>IF('Anterior-TXT'!A4459&lt;&gt;"",IF(MOD(VALUE(LEFT(A4438,1)),2)=1,IF(D4438="D",C4438,-C4438),IF(D4438="C",C4438,-C4438)),"")</f>
        <v/>
      </c>
    </row>
    <row r="4439" spans="1:5" x14ac:dyDescent="0.2">
      <c r="A4439" s="11" t="str">
        <f>IF('Anterior-TXT'!A4460&lt;&gt;"",LEFT('Anterior-TXT'!A4460,15),"")</f>
        <v/>
      </c>
      <c r="B4439" s="11" t="str">
        <f>IF('Anterior-TXT'!A4460&lt;&gt;"",RIGHT(LEFT('Anterior-TXT'!A4460,51),34),"")</f>
        <v/>
      </c>
      <c r="C4439" s="12" t="str">
        <f>IF('Anterior-TXT'!A4460&lt;&gt;"",VALUE(RIGHT(LEFT('Anterior-TXT'!A4460,75),23)),"")</f>
        <v/>
      </c>
      <c r="D4439" s="11" t="str">
        <f>IF('Anterior-TXT'!A4460&lt;&gt;"",RIGHT(LEFT('Anterior-TXT'!A4460,77),1),"")</f>
        <v/>
      </c>
      <c r="E4439" s="13" t="str">
        <f>IF('Anterior-TXT'!A4460&lt;&gt;"",IF(MOD(VALUE(LEFT(A4439,1)),2)=1,IF(D4439="D",C4439,-C4439),IF(D4439="C",C4439,-C4439)),"")</f>
        <v/>
      </c>
    </row>
    <row r="4440" spans="1:5" x14ac:dyDescent="0.2">
      <c r="A4440" s="11" t="str">
        <f>IF('Anterior-TXT'!A4461&lt;&gt;"",LEFT('Anterior-TXT'!A4461,15),"")</f>
        <v/>
      </c>
      <c r="B4440" s="11" t="str">
        <f>IF('Anterior-TXT'!A4461&lt;&gt;"",RIGHT(LEFT('Anterior-TXT'!A4461,51),34),"")</f>
        <v/>
      </c>
      <c r="C4440" s="12" t="str">
        <f>IF('Anterior-TXT'!A4461&lt;&gt;"",VALUE(RIGHT(LEFT('Anterior-TXT'!A4461,75),23)),"")</f>
        <v/>
      </c>
      <c r="D4440" s="11" t="str">
        <f>IF('Anterior-TXT'!A4461&lt;&gt;"",RIGHT(LEFT('Anterior-TXT'!A4461,77),1),"")</f>
        <v/>
      </c>
      <c r="E4440" s="13" t="str">
        <f>IF('Anterior-TXT'!A4461&lt;&gt;"",IF(MOD(VALUE(LEFT(A4440,1)),2)=1,IF(D4440="D",C4440,-C4440),IF(D4440="C",C4440,-C4440)),"")</f>
        <v/>
      </c>
    </row>
    <row r="4441" spans="1:5" x14ac:dyDescent="0.2">
      <c r="A4441" s="11" t="str">
        <f>IF('Anterior-TXT'!A4462&lt;&gt;"",LEFT('Anterior-TXT'!A4462,15),"")</f>
        <v/>
      </c>
      <c r="B4441" s="11" t="str">
        <f>IF('Anterior-TXT'!A4462&lt;&gt;"",RIGHT(LEFT('Anterior-TXT'!A4462,51),34),"")</f>
        <v/>
      </c>
      <c r="C4441" s="12" t="str">
        <f>IF('Anterior-TXT'!A4462&lt;&gt;"",VALUE(RIGHT(LEFT('Anterior-TXT'!A4462,75),23)),"")</f>
        <v/>
      </c>
      <c r="D4441" s="11" t="str">
        <f>IF('Anterior-TXT'!A4462&lt;&gt;"",RIGHT(LEFT('Anterior-TXT'!A4462,77),1),"")</f>
        <v/>
      </c>
      <c r="E4441" s="13" t="str">
        <f>IF('Anterior-TXT'!A4462&lt;&gt;"",IF(MOD(VALUE(LEFT(A4441,1)),2)=1,IF(D4441="D",C4441,-C4441),IF(D4441="C",C4441,-C4441)),"")</f>
        <v/>
      </c>
    </row>
    <row r="4442" spans="1:5" x14ac:dyDescent="0.2">
      <c r="A4442" s="11" t="str">
        <f>IF('Anterior-TXT'!A4463&lt;&gt;"",LEFT('Anterior-TXT'!A4463,15),"")</f>
        <v/>
      </c>
      <c r="B4442" s="11" t="str">
        <f>IF('Anterior-TXT'!A4463&lt;&gt;"",RIGHT(LEFT('Anterior-TXT'!A4463,51),34),"")</f>
        <v/>
      </c>
      <c r="C4442" s="12" t="str">
        <f>IF('Anterior-TXT'!A4463&lt;&gt;"",VALUE(RIGHT(LEFT('Anterior-TXT'!A4463,75),23)),"")</f>
        <v/>
      </c>
      <c r="D4442" s="11" t="str">
        <f>IF('Anterior-TXT'!A4463&lt;&gt;"",RIGHT(LEFT('Anterior-TXT'!A4463,77),1),"")</f>
        <v/>
      </c>
      <c r="E4442" s="13" t="str">
        <f>IF('Anterior-TXT'!A4463&lt;&gt;"",IF(MOD(VALUE(LEFT(A4442,1)),2)=1,IF(D4442="D",C4442,-C4442),IF(D4442="C",C4442,-C4442)),"")</f>
        <v/>
      </c>
    </row>
    <row r="4443" spans="1:5" x14ac:dyDescent="0.2">
      <c r="A4443" s="11" t="str">
        <f>IF('Anterior-TXT'!A4464&lt;&gt;"",LEFT('Anterior-TXT'!A4464,15),"")</f>
        <v/>
      </c>
      <c r="B4443" s="11" t="str">
        <f>IF('Anterior-TXT'!A4464&lt;&gt;"",RIGHT(LEFT('Anterior-TXT'!A4464,51),34),"")</f>
        <v/>
      </c>
      <c r="C4443" s="12" t="str">
        <f>IF('Anterior-TXT'!A4464&lt;&gt;"",VALUE(RIGHT(LEFT('Anterior-TXT'!A4464,75),23)),"")</f>
        <v/>
      </c>
      <c r="D4443" s="11" t="str">
        <f>IF('Anterior-TXT'!A4464&lt;&gt;"",RIGHT(LEFT('Anterior-TXT'!A4464,77),1),"")</f>
        <v/>
      </c>
      <c r="E4443" s="13" t="str">
        <f>IF('Anterior-TXT'!A4464&lt;&gt;"",IF(MOD(VALUE(LEFT(A4443,1)),2)=1,IF(D4443="D",C4443,-C4443),IF(D4443="C",C4443,-C4443)),"")</f>
        <v/>
      </c>
    </row>
    <row r="4444" spans="1:5" x14ac:dyDescent="0.2">
      <c r="A4444" s="11" t="str">
        <f>IF('Anterior-TXT'!A4465&lt;&gt;"",LEFT('Anterior-TXT'!A4465,15),"")</f>
        <v/>
      </c>
      <c r="B4444" s="11" t="str">
        <f>IF('Anterior-TXT'!A4465&lt;&gt;"",RIGHT(LEFT('Anterior-TXT'!A4465,51),34),"")</f>
        <v/>
      </c>
      <c r="C4444" s="12" t="str">
        <f>IF('Anterior-TXT'!A4465&lt;&gt;"",VALUE(RIGHT(LEFT('Anterior-TXT'!A4465,75),23)),"")</f>
        <v/>
      </c>
      <c r="D4444" s="11" t="str">
        <f>IF('Anterior-TXT'!A4465&lt;&gt;"",RIGHT(LEFT('Anterior-TXT'!A4465,77),1),"")</f>
        <v/>
      </c>
      <c r="E4444" s="13" t="str">
        <f>IF('Anterior-TXT'!A4465&lt;&gt;"",IF(MOD(VALUE(LEFT(A4444,1)),2)=1,IF(D4444="D",C4444,-C4444),IF(D4444="C",C4444,-C4444)),"")</f>
        <v/>
      </c>
    </row>
    <row r="4445" spans="1:5" x14ac:dyDescent="0.2">
      <c r="A4445" s="11" t="str">
        <f>IF('Anterior-TXT'!A4466&lt;&gt;"",LEFT('Anterior-TXT'!A4466,15),"")</f>
        <v/>
      </c>
      <c r="B4445" s="11" t="str">
        <f>IF('Anterior-TXT'!A4466&lt;&gt;"",RIGHT(LEFT('Anterior-TXT'!A4466,51),34),"")</f>
        <v/>
      </c>
      <c r="C4445" s="12" t="str">
        <f>IF('Anterior-TXT'!A4466&lt;&gt;"",VALUE(RIGHT(LEFT('Anterior-TXT'!A4466,75),23)),"")</f>
        <v/>
      </c>
      <c r="D4445" s="11" t="str">
        <f>IF('Anterior-TXT'!A4466&lt;&gt;"",RIGHT(LEFT('Anterior-TXT'!A4466,77),1),"")</f>
        <v/>
      </c>
      <c r="E4445" s="13" t="str">
        <f>IF('Anterior-TXT'!A4466&lt;&gt;"",IF(MOD(VALUE(LEFT(A4445,1)),2)=1,IF(D4445="D",C4445,-C4445),IF(D4445="C",C4445,-C4445)),"")</f>
        <v/>
      </c>
    </row>
    <row r="4446" spans="1:5" x14ac:dyDescent="0.2">
      <c r="A4446" s="11" t="str">
        <f>IF('Anterior-TXT'!A4467&lt;&gt;"",LEFT('Anterior-TXT'!A4467,15),"")</f>
        <v/>
      </c>
      <c r="B4446" s="11" t="str">
        <f>IF('Anterior-TXT'!A4467&lt;&gt;"",RIGHT(LEFT('Anterior-TXT'!A4467,51),34),"")</f>
        <v/>
      </c>
      <c r="C4446" s="12" t="str">
        <f>IF('Anterior-TXT'!A4467&lt;&gt;"",VALUE(RIGHT(LEFT('Anterior-TXT'!A4467,75),23)),"")</f>
        <v/>
      </c>
      <c r="D4446" s="11" t="str">
        <f>IF('Anterior-TXT'!A4467&lt;&gt;"",RIGHT(LEFT('Anterior-TXT'!A4467,77),1),"")</f>
        <v/>
      </c>
      <c r="E4446" s="13" t="str">
        <f>IF('Anterior-TXT'!A4467&lt;&gt;"",IF(MOD(VALUE(LEFT(A4446,1)),2)=1,IF(D4446="D",C4446,-C4446),IF(D4446="C",C4446,-C4446)),"")</f>
        <v/>
      </c>
    </row>
    <row r="4447" spans="1:5" x14ac:dyDescent="0.2">
      <c r="A4447" s="11" t="str">
        <f>IF('Anterior-TXT'!A4468&lt;&gt;"",LEFT('Anterior-TXT'!A4468,15),"")</f>
        <v/>
      </c>
      <c r="B4447" s="11" t="str">
        <f>IF('Anterior-TXT'!A4468&lt;&gt;"",RIGHT(LEFT('Anterior-TXT'!A4468,51),34),"")</f>
        <v/>
      </c>
      <c r="C4447" s="12" t="str">
        <f>IF('Anterior-TXT'!A4468&lt;&gt;"",VALUE(RIGHT(LEFT('Anterior-TXT'!A4468,75),23)),"")</f>
        <v/>
      </c>
      <c r="D4447" s="11" t="str">
        <f>IF('Anterior-TXT'!A4468&lt;&gt;"",RIGHT(LEFT('Anterior-TXT'!A4468,77),1),"")</f>
        <v/>
      </c>
      <c r="E4447" s="13" t="str">
        <f>IF('Anterior-TXT'!A4468&lt;&gt;"",IF(MOD(VALUE(LEFT(A4447,1)),2)=1,IF(D4447="D",C4447,-C4447),IF(D4447="C",C4447,-C4447)),"")</f>
        <v/>
      </c>
    </row>
    <row r="4448" spans="1:5" x14ac:dyDescent="0.2">
      <c r="A4448" s="11" t="str">
        <f>IF('Anterior-TXT'!A4469&lt;&gt;"",LEFT('Anterior-TXT'!A4469,15),"")</f>
        <v/>
      </c>
      <c r="B4448" s="11" t="str">
        <f>IF('Anterior-TXT'!A4469&lt;&gt;"",RIGHT(LEFT('Anterior-TXT'!A4469,51),34),"")</f>
        <v/>
      </c>
      <c r="C4448" s="12" t="str">
        <f>IF('Anterior-TXT'!A4469&lt;&gt;"",VALUE(RIGHT(LEFT('Anterior-TXT'!A4469,75),23)),"")</f>
        <v/>
      </c>
      <c r="D4448" s="11" t="str">
        <f>IF('Anterior-TXT'!A4469&lt;&gt;"",RIGHT(LEFT('Anterior-TXT'!A4469,77),1),"")</f>
        <v/>
      </c>
      <c r="E4448" s="13" t="str">
        <f>IF('Anterior-TXT'!A4469&lt;&gt;"",IF(MOD(VALUE(LEFT(A4448,1)),2)=1,IF(D4448="D",C4448,-C4448),IF(D4448="C",C4448,-C4448)),"")</f>
        <v/>
      </c>
    </row>
    <row r="4449" spans="1:5" x14ac:dyDescent="0.2">
      <c r="A4449" s="11" t="str">
        <f>IF('Anterior-TXT'!A4470&lt;&gt;"",LEFT('Anterior-TXT'!A4470,15),"")</f>
        <v/>
      </c>
      <c r="B4449" s="11" t="str">
        <f>IF('Anterior-TXT'!A4470&lt;&gt;"",RIGHT(LEFT('Anterior-TXT'!A4470,51),34),"")</f>
        <v/>
      </c>
      <c r="C4449" s="12" t="str">
        <f>IF('Anterior-TXT'!A4470&lt;&gt;"",VALUE(RIGHT(LEFT('Anterior-TXT'!A4470,75),23)),"")</f>
        <v/>
      </c>
      <c r="D4449" s="11" t="str">
        <f>IF('Anterior-TXT'!A4470&lt;&gt;"",RIGHT(LEFT('Anterior-TXT'!A4470,77),1),"")</f>
        <v/>
      </c>
      <c r="E4449" s="13" t="str">
        <f>IF('Anterior-TXT'!A4470&lt;&gt;"",IF(MOD(VALUE(LEFT(A4449,1)),2)=1,IF(D4449="D",C4449,-C4449),IF(D4449="C",C4449,-C4449)),"")</f>
        <v/>
      </c>
    </row>
    <row r="4450" spans="1:5" x14ac:dyDescent="0.2">
      <c r="A4450" s="11" t="str">
        <f>IF('Anterior-TXT'!A4471&lt;&gt;"",LEFT('Anterior-TXT'!A4471,15),"")</f>
        <v/>
      </c>
      <c r="B4450" s="11" t="str">
        <f>IF('Anterior-TXT'!A4471&lt;&gt;"",RIGHT(LEFT('Anterior-TXT'!A4471,51),34),"")</f>
        <v/>
      </c>
      <c r="C4450" s="12" t="str">
        <f>IF('Anterior-TXT'!A4471&lt;&gt;"",VALUE(RIGHT(LEFT('Anterior-TXT'!A4471,75),23)),"")</f>
        <v/>
      </c>
      <c r="D4450" s="11" t="str">
        <f>IF('Anterior-TXT'!A4471&lt;&gt;"",RIGHT(LEFT('Anterior-TXT'!A4471,77),1),"")</f>
        <v/>
      </c>
      <c r="E4450" s="13" t="str">
        <f>IF('Anterior-TXT'!A4471&lt;&gt;"",IF(MOD(VALUE(LEFT(A4450,1)),2)=1,IF(D4450="D",C4450,-C4450),IF(D4450="C",C4450,-C4450)),"")</f>
        <v/>
      </c>
    </row>
    <row r="4451" spans="1:5" x14ac:dyDescent="0.2">
      <c r="A4451" s="11" t="str">
        <f>IF('Anterior-TXT'!A4472&lt;&gt;"",LEFT('Anterior-TXT'!A4472,15),"")</f>
        <v/>
      </c>
      <c r="B4451" s="11" t="str">
        <f>IF('Anterior-TXT'!A4472&lt;&gt;"",RIGHT(LEFT('Anterior-TXT'!A4472,51),34),"")</f>
        <v/>
      </c>
      <c r="C4451" s="12" t="str">
        <f>IF('Anterior-TXT'!A4472&lt;&gt;"",VALUE(RIGHT(LEFT('Anterior-TXT'!A4472,75),23)),"")</f>
        <v/>
      </c>
      <c r="D4451" s="11" t="str">
        <f>IF('Anterior-TXT'!A4472&lt;&gt;"",RIGHT(LEFT('Anterior-TXT'!A4472,77),1),"")</f>
        <v/>
      </c>
      <c r="E4451" s="13" t="str">
        <f>IF('Anterior-TXT'!A4472&lt;&gt;"",IF(MOD(VALUE(LEFT(A4451,1)),2)=1,IF(D4451="D",C4451,-C4451),IF(D4451="C",C4451,-C4451)),"")</f>
        <v/>
      </c>
    </row>
    <row r="4452" spans="1:5" x14ac:dyDescent="0.2">
      <c r="A4452" s="11" t="str">
        <f>IF('Anterior-TXT'!A4473&lt;&gt;"",LEFT('Anterior-TXT'!A4473,15),"")</f>
        <v/>
      </c>
      <c r="B4452" s="11" t="str">
        <f>IF('Anterior-TXT'!A4473&lt;&gt;"",RIGHT(LEFT('Anterior-TXT'!A4473,51),34),"")</f>
        <v/>
      </c>
      <c r="C4452" s="12" t="str">
        <f>IF('Anterior-TXT'!A4473&lt;&gt;"",VALUE(RIGHT(LEFT('Anterior-TXT'!A4473,75),23)),"")</f>
        <v/>
      </c>
      <c r="D4452" s="11" t="str">
        <f>IF('Anterior-TXT'!A4473&lt;&gt;"",RIGHT(LEFT('Anterior-TXT'!A4473,77),1),"")</f>
        <v/>
      </c>
      <c r="E4452" s="13" t="str">
        <f>IF('Anterior-TXT'!A4473&lt;&gt;"",IF(MOD(VALUE(LEFT(A4452,1)),2)=1,IF(D4452="D",C4452,-C4452),IF(D4452="C",C4452,-C4452)),"")</f>
        <v/>
      </c>
    </row>
    <row r="4453" spans="1:5" x14ac:dyDescent="0.2">
      <c r="A4453" s="11" t="str">
        <f>IF('Anterior-TXT'!A4474&lt;&gt;"",LEFT('Anterior-TXT'!A4474,15),"")</f>
        <v/>
      </c>
      <c r="B4453" s="11" t="str">
        <f>IF('Anterior-TXT'!A4474&lt;&gt;"",RIGHT(LEFT('Anterior-TXT'!A4474,51),34),"")</f>
        <v/>
      </c>
      <c r="C4453" s="12" t="str">
        <f>IF('Anterior-TXT'!A4474&lt;&gt;"",VALUE(RIGHT(LEFT('Anterior-TXT'!A4474,75),23)),"")</f>
        <v/>
      </c>
      <c r="D4453" s="11" t="str">
        <f>IF('Anterior-TXT'!A4474&lt;&gt;"",RIGHT(LEFT('Anterior-TXT'!A4474,77),1),"")</f>
        <v/>
      </c>
      <c r="E4453" s="13" t="str">
        <f>IF('Anterior-TXT'!A4474&lt;&gt;"",IF(MOD(VALUE(LEFT(A4453,1)),2)=1,IF(D4453="D",C4453,-C4453),IF(D4453="C",C4453,-C4453)),"")</f>
        <v/>
      </c>
    </row>
    <row r="4454" spans="1:5" x14ac:dyDescent="0.2">
      <c r="A4454" s="11" t="str">
        <f>IF('Anterior-TXT'!A4475&lt;&gt;"",LEFT('Anterior-TXT'!A4475,15),"")</f>
        <v/>
      </c>
      <c r="B4454" s="11" t="str">
        <f>IF('Anterior-TXT'!A4475&lt;&gt;"",RIGHT(LEFT('Anterior-TXT'!A4475,51),34),"")</f>
        <v/>
      </c>
      <c r="C4454" s="12" t="str">
        <f>IF('Anterior-TXT'!A4475&lt;&gt;"",VALUE(RIGHT(LEFT('Anterior-TXT'!A4475,75),23)),"")</f>
        <v/>
      </c>
      <c r="D4454" s="11" t="str">
        <f>IF('Anterior-TXT'!A4475&lt;&gt;"",RIGHT(LEFT('Anterior-TXT'!A4475,77),1),"")</f>
        <v/>
      </c>
      <c r="E4454" s="13" t="str">
        <f>IF('Anterior-TXT'!A4475&lt;&gt;"",IF(MOD(VALUE(LEFT(A4454,1)),2)=1,IF(D4454="D",C4454,-C4454),IF(D4454="C",C4454,-C4454)),"")</f>
        <v/>
      </c>
    </row>
    <row r="4455" spans="1:5" x14ac:dyDescent="0.2">
      <c r="A4455" s="11" t="str">
        <f>IF('Anterior-TXT'!A4476&lt;&gt;"",LEFT('Anterior-TXT'!A4476,15),"")</f>
        <v/>
      </c>
      <c r="B4455" s="11" t="str">
        <f>IF('Anterior-TXT'!A4476&lt;&gt;"",RIGHT(LEFT('Anterior-TXT'!A4476,51),34),"")</f>
        <v/>
      </c>
      <c r="C4455" s="12" t="str">
        <f>IF('Anterior-TXT'!A4476&lt;&gt;"",VALUE(RIGHT(LEFT('Anterior-TXT'!A4476,75),23)),"")</f>
        <v/>
      </c>
      <c r="D4455" s="11" t="str">
        <f>IF('Anterior-TXT'!A4476&lt;&gt;"",RIGHT(LEFT('Anterior-TXT'!A4476,77),1),"")</f>
        <v/>
      </c>
      <c r="E4455" s="13" t="str">
        <f>IF('Anterior-TXT'!A4476&lt;&gt;"",IF(MOD(VALUE(LEFT(A4455,1)),2)=1,IF(D4455="D",C4455,-C4455),IF(D4455="C",C4455,-C4455)),"")</f>
        <v/>
      </c>
    </row>
    <row r="4456" spans="1:5" x14ac:dyDescent="0.2">
      <c r="A4456" s="11" t="str">
        <f>IF('Anterior-TXT'!A4477&lt;&gt;"",LEFT('Anterior-TXT'!A4477,15),"")</f>
        <v/>
      </c>
      <c r="B4456" s="11" t="str">
        <f>IF('Anterior-TXT'!A4477&lt;&gt;"",RIGHT(LEFT('Anterior-TXT'!A4477,51),34),"")</f>
        <v/>
      </c>
      <c r="C4456" s="12" t="str">
        <f>IF('Anterior-TXT'!A4477&lt;&gt;"",VALUE(RIGHT(LEFT('Anterior-TXT'!A4477,75),23)),"")</f>
        <v/>
      </c>
      <c r="D4456" s="11" t="str">
        <f>IF('Anterior-TXT'!A4477&lt;&gt;"",RIGHT(LEFT('Anterior-TXT'!A4477,77),1),"")</f>
        <v/>
      </c>
      <c r="E4456" s="13" t="str">
        <f>IF('Anterior-TXT'!A4477&lt;&gt;"",IF(MOD(VALUE(LEFT(A4456,1)),2)=1,IF(D4456="D",C4456,-C4456),IF(D4456="C",C4456,-C4456)),"")</f>
        <v/>
      </c>
    </row>
    <row r="4457" spans="1:5" x14ac:dyDescent="0.2">
      <c r="A4457" s="11" t="str">
        <f>IF('Anterior-TXT'!A4478&lt;&gt;"",LEFT('Anterior-TXT'!A4478,15),"")</f>
        <v/>
      </c>
      <c r="B4457" s="11" t="str">
        <f>IF('Anterior-TXT'!A4478&lt;&gt;"",RIGHT(LEFT('Anterior-TXT'!A4478,51),34),"")</f>
        <v/>
      </c>
      <c r="C4457" s="12" t="str">
        <f>IF('Anterior-TXT'!A4478&lt;&gt;"",VALUE(RIGHT(LEFT('Anterior-TXT'!A4478,75),23)),"")</f>
        <v/>
      </c>
      <c r="D4457" s="11" t="str">
        <f>IF('Anterior-TXT'!A4478&lt;&gt;"",RIGHT(LEFT('Anterior-TXT'!A4478,77),1),"")</f>
        <v/>
      </c>
      <c r="E4457" s="13" t="str">
        <f>IF('Anterior-TXT'!A4478&lt;&gt;"",IF(MOD(VALUE(LEFT(A4457,1)),2)=1,IF(D4457="D",C4457,-C4457),IF(D4457="C",C4457,-C4457)),"")</f>
        <v/>
      </c>
    </row>
    <row r="4458" spans="1:5" x14ac:dyDescent="0.2">
      <c r="A4458" s="11" t="str">
        <f>IF('Anterior-TXT'!A4479&lt;&gt;"",LEFT('Anterior-TXT'!A4479,15),"")</f>
        <v/>
      </c>
      <c r="B4458" s="11" t="str">
        <f>IF('Anterior-TXT'!A4479&lt;&gt;"",RIGHT(LEFT('Anterior-TXT'!A4479,51),34),"")</f>
        <v/>
      </c>
      <c r="C4458" s="12" t="str">
        <f>IF('Anterior-TXT'!A4479&lt;&gt;"",VALUE(RIGHT(LEFT('Anterior-TXT'!A4479,75),23)),"")</f>
        <v/>
      </c>
      <c r="D4458" s="11" t="str">
        <f>IF('Anterior-TXT'!A4479&lt;&gt;"",RIGHT(LEFT('Anterior-TXT'!A4479,77),1),"")</f>
        <v/>
      </c>
      <c r="E4458" s="13" t="str">
        <f>IF('Anterior-TXT'!A4479&lt;&gt;"",IF(MOD(VALUE(LEFT(A4458,1)),2)=1,IF(D4458="D",C4458,-C4458),IF(D4458="C",C4458,-C4458)),"")</f>
        <v/>
      </c>
    </row>
    <row r="4459" spans="1:5" x14ac:dyDescent="0.2">
      <c r="A4459" s="11" t="str">
        <f>IF('Anterior-TXT'!A4480&lt;&gt;"",LEFT('Anterior-TXT'!A4480,15),"")</f>
        <v/>
      </c>
      <c r="B4459" s="11" t="str">
        <f>IF('Anterior-TXT'!A4480&lt;&gt;"",RIGHT(LEFT('Anterior-TXT'!A4480,51),34),"")</f>
        <v/>
      </c>
      <c r="C4459" s="12" t="str">
        <f>IF('Anterior-TXT'!A4480&lt;&gt;"",VALUE(RIGHT(LEFT('Anterior-TXT'!A4480,75),23)),"")</f>
        <v/>
      </c>
      <c r="D4459" s="11" t="str">
        <f>IF('Anterior-TXT'!A4480&lt;&gt;"",RIGHT(LEFT('Anterior-TXT'!A4480,77),1),"")</f>
        <v/>
      </c>
      <c r="E4459" s="13" t="str">
        <f>IF('Anterior-TXT'!A4480&lt;&gt;"",IF(MOD(VALUE(LEFT(A4459,1)),2)=1,IF(D4459="D",C4459,-C4459),IF(D4459="C",C4459,-C4459)),"")</f>
        <v/>
      </c>
    </row>
    <row r="4460" spans="1:5" x14ac:dyDescent="0.2">
      <c r="A4460" s="11" t="str">
        <f>IF('Anterior-TXT'!A4481&lt;&gt;"",LEFT('Anterior-TXT'!A4481,15),"")</f>
        <v/>
      </c>
      <c r="B4460" s="11" t="str">
        <f>IF('Anterior-TXT'!A4481&lt;&gt;"",RIGHT(LEFT('Anterior-TXT'!A4481,51),34),"")</f>
        <v/>
      </c>
      <c r="C4460" s="12" t="str">
        <f>IF('Anterior-TXT'!A4481&lt;&gt;"",VALUE(RIGHT(LEFT('Anterior-TXT'!A4481,75),23)),"")</f>
        <v/>
      </c>
      <c r="D4460" s="11" t="str">
        <f>IF('Anterior-TXT'!A4481&lt;&gt;"",RIGHT(LEFT('Anterior-TXT'!A4481,77),1),"")</f>
        <v/>
      </c>
      <c r="E4460" s="13" t="str">
        <f>IF('Anterior-TXT'!A4481&lt;&gt;"",IF(MOD(VALUE(LEFT(A4460,1)),2)=1,IF(D4460="D",C4460,-C4460),IF(D4460="C",C4460,-C4460)),"")</f>
        <v/>
      </c>
    </row>
    <row r="4461" spans="1:5" x14ac:dyDescent="0.2">
      <c r="A4461" s="11" t="str">
        <f>IF('Anterior-TXT'!A4482&lt;&gt;"",LEFT('Anterior-TXT'!A4482,15),"")</f>
        <v/>
      </c>
      <c r="B4461" s="11" t="str">
        <f>IF('Anterior-TXT'!A4482&lt;&gt;"",RIGHT(LEFT('Anterior-TXT'!A4482,51),34),"")</f>
        <v/>
      </c>
      <c r="C4461" s="12" t="str">
        <f>IF('Anterior-TXT'!A4482&lt;&gt;"",VALUE(RIGHT(LEFT('Anterior-TXT'!A4482,75),23)),"")</f>
        <v/>
      </c>
      <c r="D4461" s="11" t="str">
        <f>IF('Anterior-TXT'!A4482&lt;&gt;"",RIGHT(LEFT('Anterior-TXT'!A4482,77),1),"")</f>
        <v/>
      </c>
      <c r="E4461" s="13" t="str">
        <f>IF('Anterior-TXT'!A4482&lt;&gt;"",IF(MOD(VALUE(LEFT(A4461,1)),2)=1,IF(D4461="D",C4461,-C4461),IF(D4461="C",C4461,-C4461)),"")</f>
        <v/>
      </c>
    </row>
    <row r="4462" spans="1:5" x14ac:dyDescent="0.2">
      <c r="A4462" s="11" t="str">
        <f>IF('Anterior-TXT'!A4483&lt;&gt;"",LEFT('Anterior-TXT'!A4483,15),"")</f>
        <v/>
      </c>
      <c r="B4462" s="11" t="str">
        <f>IF('Anterior-TXT'!A4483&lt;&gt;"",RIGHT(LEFT('Anterior-TXT'!A4483,51),34),"")</f>
        <v/>
      </c>
      <c r="C4462" s="12" t="str">
        <f>IF('Anterior-TXT'!A4483&lt;&gt;"",VALUE(RIGHT(LEFT('Anterior-TXT'!A4483,75),23)),"")</f>
        <v/>
      </c>
      <c r="D4462" s="11" t="str">
        <f>IF('Anterior-TXT'!A4483&lt;&gt;"",RIGHT(LEFT('Anterior-TXT'!A4483,77),1),"")</f>
        <v/>
      </c>
      <c r="E4462" s="13" t="str">
        <f>IF('Anterior-TXT'!A4483&lt;&gt;"",IF(MOD(VALUE(LEFT(A4462,1)),2)=1,IF(D4462="D",C4462,-C4462),IF(D4462="C",C4462,-C4462)),"")</f>
        <v/>
      </c>
    </row>
    <row r="4463" spans="1:5" x14ac:dyDescent="0.2">
      <c r="A4463" s="11" t="str">
        <f>IF('Anterior-TXT'!A4484&lt;&gt;"",LEFT('Anterior-TXT'!A4484,15),"")</f>
        <v/>
      </c>
      <c r="B4463" s="11" t="str">
        <f>IF('Anterior-TXT'!A4484&lt;&gt;"",RIGHT(LEFT('Anterior-TXT'!A4484,51),34),"")</f>
        <v/>
      </c>
      <c r="C4463" s="12" t="str">
        <f>IF('Anterior-TXT'!A4484&lt;&gt;"",VALUE(RIGHT(LEFT('Anterior-TXT'!A4484,75),23)),"")</f>
        <v/>
      </c>
      <c r="D4463" s="11" t="str">
        <f>IF('Anterior-TXT'!A4484&lt;&gt;"",RIGHT(LEFT('Anterior-TXT'!A4484,77),1),"")</f>
        <v/>
      </c>
      <c r="E4463" s="13" t="str">
        <f>IF('Anterior-TXT'!A4484&lt;&gt;"",IF(MOD(VALUE(LEFT(A4463,1)),2)=1,IF(D4463="D",C4463,-C4463),IF(D4463="C",C4463,-C4463)),"")</f>
        <v/>
      </c>
    </row>
    <row r="4464" spans="1:5" x14ac:dyDescent="0.2">
      <c r="A4464" s="11" t="str">
        <f>IF('Anterior-TXT'!A4485&lt;&gt;"",LEFT('Anterior-TXT'!A4485,15),"")</f>
        <v/>
      </c>
      <c r="B4464" s="11" t="str">
        <f>IF('Anterior-TXT'!A4485&lt;&gt;"",RIGHT(LEFT('Anterior-TXT'!A4485,51),34),"")</f>
        <v/>
      </c>
      <c r="C4464" s="12" t="str">
        <f>IF('Anterior-TXT'!A4485&lt;&gt;"",VALUE(RIGHT(LEFT('Anterior-TXT'!A4485,75),23)),"")</f>
        <v/>
      </c>
      <c r="D4464" s="11" t="str">
        <f>IF('Anterior-TXT'!A4485&lt;&gt;"",RIGHT(LEFT('Anterior-TXT'!A4485,77),1),"")</f>
        <v/>
      </c>
      <c r="E4464" s="13" t="str">
        <f>IF('Anterior-TXT'!A4485&lt;&gt;"",IF(MOD(VALUE(LEFT(A4464,1)),2)=1,IF(D4464="D",C4464,-C4464),IF(D4464="C",C4464,-C4464)),"")</f>
        <v/>
      </c>
    </row>
    <row r="4465" spans="1:5" x14ac:dyDescent="0.2">
      <c r="A4465" s="11" t="str">
        <f>IF('Anterior-TXT'!A4486&lt;&gt;"",LEFT('Anterior-TXT'!A4486,15),"")</f>
        <v/>
      </c>
      <c r="B4465" s="11" t="str">
        <f>IF('Anterior-TXT'!A4486&lt;&gt;"",RIGHT(LEFT('Anterior-TXT'!A4486,51),34),"")</f>
        <v/>
      </c>
      <c r="C4465" s="12" t="str">
        <f>IF('Anterior-TXT'!A4486&lt;&gt;"",VALUE(RIGHT(LEFT('Anterior-TXT'!A4486,75),23)),"")</f>
        <v/>
      </c>
      <c r="D4465" s="11" t="str">
        <f>IF('Anterior-TXT'!A4486&lt;&gt;"",RIGHT(LEFT('Anterior-TXT'!A4486,77),1),"")</f>
        <v/>
      </c>
      <c r="E4465" s="13" t="str">
        <f>IF('Anterior-TXT'!A4486&lt;&gt;"",IF(MOD(VALUE(LEFT(A4465,1)),2)=1,IF(D4465="D",C4465,-C4465),IF(D4465="C",C4465,-C4465)),"")</f>
        <v/>
      </c>
    </row>
    <row r="4466" spans="1:5" x14ac:dyDescent="0.2">
      <c r="A4466" s="11" t="str">
        <f>IF('Anterior-TXT'!A4487&lt;&gt;"",LEFT('Anterior-TXT'!A4487,15),"")</f>
        <v/>
      </c>
      <c r="B4466" s="11" t="str">
        <f>IF('Anterior-TXT'!A4487&lt;&gt;"",RIGHT(LEFT('Anterior-TXT'!A4487,51),34),"")</f>
        <v/>
      </c>
      <c r="C4466" s="12" t="str">
        <f>IF('Anterior-TXT'!A4487&lt;&gt;"",VALUE(RIGHT(LEFT('Anterior-TXT'!A4487,75),23)),"")</f>
        <v/>
      </c>
      <c r="D4466" s="11" t="str">
        <f>IF('Anterior-TXT'!A4487&lt;&gt;"",RIGHT(LEFT('Anterior-TXT'!A4487,77),1),"")</f>
        <v/>
      </c>
      <c r="E4466" s="13" t="str">
        <f>IF('Anterior-TXT'!A4487&lt;&gt;"",IF(MOD(VALUE(LEFT(A4466,1)),2)=1,IF(D4466="D",C4466,-C4466),IF(D4466="C",C4466,-C4466)),"")</f>
        <v/>
      </c>
    </row>
    <row r="4467" spans="1:5" x14ac:dyDescent="0.2">
      <c r="A4467" s="11" t="str">
        <f>IF('Anterior-TXT'!A4488&lt;&gt;"",LEFT('Anterior-TXT'!A4488,15),"")</f>
        <v/>
      </c>
      <c r="B4467" s="11" t="str">
        <f>IF('Anterior-TXT'!A4488&lt;&gt;"",RIGHT(LEFT('Anterior-TXT'!A4488,51),34),"")</f>
        <v/>
      </c>
      <c r="C4467" s="12" t="str">
        <f>IF('Anterior-TXT'!A4488&lt;&gt;"",VALUE(RIGHT(LEFT('Anterior-TXT'!A4488,75),23)),"")</f>
        <v/>
      </c>
      <c r="D4467" s="11" t="str">
        <f>IF('Anterior-TXT'!A4488&lt;&gt;"",RIGHT(LEFT('Anterior-TXT'!A4488,77),1),"")</f>
        <v/>
      </c>
      <c r="E4467" s="13" t="str">
        <f>IF('Anterior-TXT'!A4488&lt;&gt;"",IF(MOD(VALUE(LEFT(A4467,1)),2)=1,IF(D4467="D",C4467,-C4467),IF(D4467="C",C4467,-C4467)),"")</f>
        <v/>
      </c>
    </row>
    <row r="4468" spans="1:5" x14ac:dyDescent="0.2">
      <c r="A4468" s="11" t="str">
        <f>IF('Anterior-TXT'!A4489&lt;&gt;"",LEFT('Anterior-TXT'!A4489,15),"")</f>
        <v/>
      </c>
      <c r="B4468" s="11" t="str">
        <f>IF('Anterior-TXT'!A4489&lt;&gt;"",RIGHT(LEFT('Anterior-TXT'!A4489,51),34),"")</f>
        <v/>
      </c>
      <c r="C4468" s="12" t="str">
        <f>IF('Anterior-TXT'!A4489&lt;&gt;"",VALUE(RIGHT(LEFT('Anterior-TXT'!A4489,75),23)),"")</f>
        <v/>
      </c>
      <c r="D4468" s="11" t="str">
        <f>IF('Anterior-TXT'!A4489&lt;&gt;"",RIGHT(LEFT('Anterior-TXT'!A4489,77),1),"")</f>
        <v/>
      </c>
      <c r="E4468" s="13" t="str">
        <f>IF('Anterior-TXT'!A4489&lt;&gt;"",IF(MOD(VALUE(LEFT(A4468,1)),2)=1,IF(D4468="D",C4468,-C4468),IF(D4468="C",C4468,-C4468)),"")</f>
        <v/>
      </c>
    </row>
    <row r="4469" spans="1:5" x14ac:dyDescent="0.2">
      <c r="A4469" s="11" t="str">
        <f>IF('Anterior-TXT'!A4490&lt;&gt;"",LEFT('Anterior-TXT'!A4490,15),"")</f>
        <v/>
      </c>
      <c r="B4469" s="11" t="str">
        <f>IF('Anterior-TXT'!A4490&lt;&gt;"",RIGHT(LEFT('Anterior-TXT'!A4490,51),34),"")</f>
        <v/>
      </c>
      <c r="C4469" s="12" t="str">
        <f>IF('Anterior-TXT'!A4490&lt;&gt;"",VALUE(RIGHT(LEFT('Anterior-TXT'!A4490,75),23)),"")</f>
        <v/>
      </c>
      <c r="D4469" s="11" t="str">
        <f>IF('Anterior-TXT'!A4490&lt;&gt;"",RIGHT(LEFT('Anterior-TXT'!A4490,77),1),"")</f>
        <v/>
      </c>
      <c r="E4469" s="13" t="str">
        <f>IF('Anterior-TXT'!A4490&lt;&gt;"",IF(MOD(VALUE(LEFT(A4469,1)),2)=1,IF(D4469="D",C4469,-C4469),IF(D4469="C",C4469,-C4469)),"")</f>
        <v/>
      </c>
    </row>
    <row r="4470" spans="1:5" x14ac:dyDescent="0.2">
      <c r="A4470" s="11" t="str">
        <f>IF('Anterior-TXT'!A4491&lt;&gt;"",LEFT('Anterior-TXT'!A4491,15),"")</f>
        <v/>
      </c>
      <c r="B4470" s="11" t="str">
        <f>IF('Anterior-TXT'!A4491&lt;&gt;"",RIGHT(LEFT('Anterior-TXT'!A4491,51),34),"")</f>
        <v/>
      </c>
      <c r="C4470" s="12" t="str">
        <f>IF('Anterior-TXT'!A4491&lt;&gt;"",VALUE(RIGHT(LEFT('Anterior-TXT'!A4491,75),23)),"")</f>
        <v/>
      </c>
      <c r="D4470" s="11" t="str">
        <f>IF('Anterior-TXT'!A4491&lt;&gt;"",RIGHT(LEFT('Anterior-TXT'!A4491,77),1),"")</f>
        <v/>
      </c>
      <c r="E4470" s="13" t="str">
        <f>IF('Anterior-TXT'!A4491&lt;&gt;"",IF(MOD(VALUE(LEFT(A4470,1)),2)=1,IF(D4470="D",C4470,-C4470),IF(D4470="C",C4470,-C4470)),"")</f>
        <v/>
      </c>
    </row>
    <row r="4471" spans="1:5" x14ac:dyDescent="0.2">
      <c r="A4471" s="11" t="str">
        <f>IF('Anterior-TXT'!A4492&lt;&gt;"",LEFT('Anterior-TXT'!A4492,15),"")</f>
        <v/>
      </c>
      <c r="B4471" s="11" t="str">
        <f>IF('Anterior-TXT'!A4492&lt;&gt;"",RIGHT(LEFT('Anterior-TXT'!A4492,51),34),"")</f>
        <v/>
      </c>
      <c r="C4471" s="12" t="str">
        <f>IF('Anterior-TXT'!A4492&lt;&gt;"",VALUE(RIGHT(LEFT('Anterior-TXT'!A4492,75),23)),"")</f>
        <v/>
      </c>
      <c r="D4471" s="11" t="str">
        <f>IF('Anterior-TXT'!A4492&lt;&gt;"",RIGHT(LEFT('Anterior-TXT'!A4492,77),1),"")</f>
        <v/>
      </c>
      <c r="E4471" s="13" t="str">
        <f>IF('Anterior-TXT'!A4492&lt;&gt;"",IF(MOD(VALUE(LEFT(A4471,1)),2)=1,IF(D4471="D",C4471,-C4471),IF(D4471="C",C4471,-C4471)),"")</f>
        <v/>
      </c>
    </row>
    <row r="4472" spans="1:5" x14ac:dyDescent="0.2">
      <c r="A4472" s="11" t="str">
        <f>IF('Anterior-TXT'!A4493&lt;&gt;"",LEFT('Anterior-TXT'!A4493,15),"")</f>
        <v/>
      </c>
      <c r="B4472" s="11" t="str">
        <f>IF('Anterior-TXT'!A4493&lt;&gt;"",RIGHT(LEFT('Anterior-TXT'!A4493,51),34),"")</f>
        <v/>
      </c>
      <c r="C4472" s="12" t="str">
        <f>IF('Anterior-TXT'!A4493&lt;&gt;"",VALUE(RIGHT(LEFT('Anterior-TXT'!A4493,75),23)),"")</f>
        <v/>
      </c>
      <c r="D4472" s="11" t="str">
        <f>IF('Anterior-TXT'!A4493&lt;&gt;"",RIGHT(LEFT('Anterior-TXT'!A4493,77),1),"")</f>
        <v/>
      </c>
      <c r="E4472" s="13" t="str">
        <f>IF('Anterior-TXT'!A4493&lt;&gt;"",IF(MOD(VALUE(LEFT(A4472,1)),2)=1,IF(D4472="D",C4472,-C4472),IF(D4472="C",C4472,-C4472)),"")</f>
        <v/>
      </c>
    </row>
    <row r="4473" spans="1:5" x14ac:dyDescent="0.2">
      <c r="A4473" s="11" t="str">
        <f>IF('Anterior-TXT'!A4494&lt;&gt;"",LEFT('Anterior-TXT'!A4494,15),"")</f>
        <v/>
      </c>
      <c r="B4473" s="11" t="str">
        <f>IF('Anterior-TXT'!A4494&lt;&gt;"",RIGHT(LEFT('Anterior-TXT'!A4494,51),34),"")</f>
        <v/>
      </c>
      <c r="C4473" s="12" t="str">
        <f>IF('Anterior-TXT'!A4494&lt;&gt;"",VALUE(RIGHT(LEFT('Anterior-TXT'!A4494,75),23)),"")</f>
        <v/>
      </c>
      <c r="D4473" s="11" t="str">
        <f>IF('Anterior-TXT'!A4494&lt;&gt;"",RIGHT(LEFT('Anterior-TXT'!A4494,77),1),"")</f>
        <v/>
      </c>
      <c r="E4473" s="13" t="str">
        <f>IF('Anterior-TXT'!A4494&lt;&gt;"",IF(MOD(VALUE(LEFT(A4473,1)),2)=1,IF(D4473="D",C4473,-C4473),IF(D4473="C",C4473,-C4473)),"")</f>
        <v/>
      </c>
    </row>
    <row r="4474" spans="1:5" x14ac:dyDescent="0.2">
      <c r="A4474" s="11" t="str">
        <f>IF('Anterior-TXT'!A4495&lt;&gt;"",LEFT('Anterior-TXT'!A4495,15),"")</f>
        <v/>
      </c>
      <c r="B4474" s="11" t="str">
        <f>IF('Anterior-TXT'!A4495&lt;&gt;"",RIGHT(LEFT('Anterior-TXT'!A4495,51),34),"")</f>
        <v/>
      </c>
      <c r="C4474" s="12" t="str">
        <f>IF('Anterior-TXT'!A4495&lt;&gt;"",VALUE(RIGHT(LEFT('Anterior-TXT'!A4495,75),23)),"")</f>
        <v/>
      </c>
      <c r="D4474" s="11" t="str">
        <f>IF('Anterior-TXT'!A4495&lt;&gt;"",RIGHT(LEFT('Anterior-TXT'!A4495,77),1),"")</f>
        <v/>
      </c>
      <c r="E4474" s="13" t="str">
        <f>IF('Anterior-TXT'!A4495&lt;&gt;"",IF(MOD(VALUE(LEFT(A4474,1)),2)=1,IF(D4474="D",C4474,-C4474),IF(D4474="C",C4474,-C4474)),"")</f>
        <v/>
      </c>
    </row>
    <row r="4475" spans="1:5" x14ac:dyDescent="0.2">
      <c r="A4475" s="11" t="str">
        <f>IF('Anterior-TXT'!A4496&lt;&gt;"",LEFT('Anterior-TXT'!A4496,15),"")</f>
        <v/>
      </c>
      <c r="B4475" s="11" t="str">
        <f>IF('Anterior-TXT'!A4496&lt;&gt;"",RIGHT(LEFT('Anterior-TXT'!A4496,51),34),"")</f>
        <v/>
      </c>
      <c r="C4475" s="12" t="str">
        <f>IF('Anterior-TXT'!A4496&lt;&gt;"",VALUE(RIGHT(LEFT('Anterior-TXT'!A4496,75),23)),"")</f>
        <v/>
      </c>
      <c r="D4475" s="11" t="str">
        <f>IF('Anterior-TXT'!A4496&lt;&gt;"",RIGHT(LEFT('Anterior-TXT'!A4496,77),1),"")</f>
        <v/>
      </c>
      <c r="E4475" s="13" t="str">
        <f>IF('Anterior-TXT'!A4496&lt;&gt;"",IF(MOD(VALUE(LEFT(A4475,1)),2)=1,IF(D4475="D",C4475,-C4475),IF(D4475="C",C4475,-C4475)),"")</f>
        <v/>
      </c>
    </row>
    <row r="4476" spans="1:5" x14ac:dyDescent="0.2">
      <c r="A4476" s="11" t="str">
        <f>IF('Anterior-TXT'!A4497&lt;&gt;"",LEFT('Anterior-TXT'!A4497,15),"")</f>
        <v/>
      </c>
      <c r="B4476" s="11" t="str">
        <f>IF('Anterior-TXT'!A4497&lt;&gt;"",RIGHT(LEFT('Anterior-TXT'!A4497,51),34),"")</f>
        <v/>
      </c>
      <c r="C4476" s="12" t="str">
        <f>IF('Anterior-TXT'!A4497&lt;&gt;"",VALUE(RIGHT(LEFT('Anterior-TXT'!A4497,75),23)),"")</f>
        <v/>
      </c>
      <c r="D4476" s="11" t="str">
        <f>IF('Anterior-TXT'!A4497&lt;&gt;"",RIGHT(LEFT('Anterior-TXT'!A4497,77),1),"")</f>
        <v/>
      </c>
      <c r="E4476" s="13" t="str">
        <f>IF('Anterior-TXT'!A4497&lt;&gt;"",IF(MOD(VALUE(LEFT(A4476,1)),2)=1,IF(D4476="D",C4476,-C4476),IF(D4476="C",C4476,-C4476)),"")</f>
        <v/>
      </c>
    </row>
    <row r="4477" spans="1:5" x14ac:dyDescent="0.2">
      <c r="A4477" s="11" t="str">
        <f>IF('Anterior-TXT'!A4498&lt;&gt;"",LEFT('Anterior-TXT'!A4498,15),"")</f>
        <v/>
      </c>
      <c r="B4477" s="11" t="str">
        <f>IF('Anterior-TXT'!A4498&lt;&gt;"",RIGHT(LEFT('Anterior-TXT'!A4498,51),34),"")</f>
        <v/>
      </c>
      <c r="C4477" s="12" t="str">
        <f>IF('Anterior-TXT'!A4498&lt;&gt;"",VALUE(RIGHT(LEFT('Anterior-TXT'!A4498,75),23)),"")</f>
        <v/>
      </c>
      <c r="D4477" s="11" t="str">
        <f>IF('Anterior-TXT'!A4498&lt;&gt;"",RIGHT(LEFT('Anterior-TXT'!A4498,77),1),"")</f>
        <v/>
      </c>
      <c r="E4477" s="13" t="str">
        <f>IF('Anterior-TXT'!A4498&lt;&gt;"",IF(MOD(VALUE(LEFT(A4477,1)),2)=1,IF(D4477="D",C4477,-C4477),IF(D4477="C",C4477,-C4477)),"")</f>
        <v/>
      </c>
    </row>
    <row r="4478" spans="1:5" x14ac:dyDescent="0.2">
      <c r="A4478" s="11" t="str">
        <f>IF('Anterior-TXT'!A4499&lt;&gt;"",LEFT('Anterior-TXT'!A4499,15),"")</f>
        <v/>
      </c>
      <c r="B4478" s="11" t="str">
        <f>IF('Anterior-TXT'!A4499&lt;&gt;"",RIGHT(LEFT('Anterior-TXT'!A4499,51),34),"")</f>
        <v/>
      </c>
      <c r="C4478" s="12" t="str">
        <f>IF('Anterior-TXT'!A4499&lt;&gt;"",VALUE(RIGHT(LEFT('Anterior-TXT'!A4499,75),23)),"")</f>
        <v/>
      </c>
      <c r="D4478" s="11" t="str">
        <f>IF('Anterior-TXT'!A4499&lt;&gt;"",RIGHT(LEFT('Anterior-TXT'!A4499,77),1),"")</f>
        <v/>
      </c>
      <c r="E4478" s="13" t="str">
        <f>IF('Anterior-TXT'!A4499&lt;&gt;"",IF(MOD(VALUE(LEFT(A4478,1)),2)=1,IF(D4478="D",C4478,-C4478),IF(D4478="C",C4478,-C4478)),"")</f>
        <v/>
      </c>
    </row>
    <row r="4479" spans="1:5" x14ac:dyDescent="0.2">
      <c r="A4479" s="11" t="str">
        <f>IF('Anterior-TXT'!A4500&lt;&gt;"",LEFT('Anterior-TXT'!A4500,15),"")</f>
        <v/>
      </c>
      <c r="B4479" s="11" t="str">
        <f>IF('Anterior-TXT'!A4500&lt;&gt;"",RIGHT(LEFT('Anterior-TXT'!A4500,51),34),"")</f>
        <v/>
      </c>
      <c r="C4479" s="12" t="str">
        <f>IF('Anterior-TXT'!A4500&lt;&gt;"",VALUE(RIGHT(LEFT('Anterior-TXT'!A4500,75),23)),"")</f>
        <v/>
      </c>
      <c r="D4479" s="11" t="str">
        <f>IF('Anterior-TXT'!A4500&lt;&gt;"",RIGHT(LEFT('Anterior-TXT'!A4500,77),1),"")</f>
        <v/>
      </c>
      <c r="E4479" s="13" t="str">
        <f>IF('Anterior-TXT'!A4500&lt;&gt;"",IF(MOD(VALUE(LEFT(A4479,1)),2)=1,IF(D4479="D",C4479,-C4479),IF(D4479="C",C4479,-C4479)),"")</f>
        <v/>
      </c>
    </row>
    <row r="4480" spans="1:5" x14ac:dyDescent="0.2">
      <c r="A4480" s="11" t="str">
        <f>IF('Anterior-TXT'!A4501&lt;&gt;"",LEFT('Anterior-TXT'!A4501,15),"")</f>
        <v/>
      </c>
      <c r="B4480" s="11" t="str">
        <f>IF('Anterior-TXT'!A4501&lt;&gt;"",RIGHT(LEFT('Anterior-TXT'!A4501,51),34),"")</f>
        <v/>
      </c>
      <c r="C4480" s="12" t="str">
        <f>IF('Anterior-TXT'!A4501&lt;&gt;"",VALUE(RIGHT(LEFT('Anterior-TXT'!A4501,75),23)),"")</f>
        <v/>
      </c>
      <c r="D4480" s="11" t="str">
        <f>IF('Anterior-TXT'!A4501&lt;&gt;"",RIGHT(LEFT('Anterior-TXT'!A4501,77),1),"")</f>
        <v/>
      </c>
      <c r="E4480" s="13" t="str">
        <f>IF('Anterior-TXT'!A4501&lt;&gt;"",IF(MOD(VALUE(LEFT(A4480,1)),2)=1,IF(D4480="D",C4480,-C4480),IF(D4480="C",C4480,-C4480)),"")</f>
        <v/>
      </c>
    </row>
    <row r="4481" spans="1:5" x14ac:dyDescent="0.2">
      <c r="A4481" s="11" t="str">
        <f>IF('Anterior-TXT'!A4502&lt;&gt;"",LEFT('Anterior-TXT'!A4502,15),"")</f>
        <v/>
      </c>
      <c r="B4481" s="11" t="str">
        <f>IF('Anterior-TXT'!A4502&lt;&gt;"",RIGHT(LEFT('Anterior-TXT'!A4502,51),34),"")</f>
        <v/>
      </c>
      <c r="C4481" s="12" t="str">
        <f>IF('Anterior-TXT'!A4502&lt;&gt;"",VALUE(RIGHT(LEFT('Anterior-TXT'!A4502,75),23)),"")</f>
        <v/>
      </c>
      <c r="D4481" s="11" t="str">
        <f>IF('Anterior-TXT'!A4502&lt;&gt;"",RIGHT(LEFT('Anterior-TXT'!A4502,77),1),"")</f>
        <v/>
      </c>
      <c r="E4481" s="13" t="str">
        <f>IF('Anterior-TXT'!A4502&lt;&gt;"",IF(MOD(VALUE(LEFT(A4481,1)),2)=1,IF(D4481="D",C4481,-C4481),IF(D4481="C",C4481,-C4481)),"")</f>
        <v/>
      </c>
    </row>
    <row r="4482" spans="1:5" x14ac:dyDescent="0.2">
      <c r="A4482" s="11" t="str">
        <f>IF('Anterior-TXT'!A4503&lt;&gt;"",LEFT('Anterior-TXT'!A4503,15),"")</f>
        <v/>
      </c>
      <c r="B4482" s="11" t="str">
        <f>IF('Anterior-TXT'!A4503&lt;&gt;"",RIGHT(LEFT('Anterior-TXT'!A4503,51),34),"")</f>
        <v/>
      </c>
      <c r="C4482" s="12" t="str">
        <f>IF('Anterior-TXT'!A4503&lt;&gt;"",VALUE(RIGHT(LEFT('Anterior-TXT'!A4503,75),23)),"")</f>
        <v/>
      </c>
      <c r="D4482" s="11" t="str">
        <f>IF('Anterior-TXT'!A4503&lt;&gt;"",RIGHT(LEFT('Anterior-TXT'!A4503,77),1),"")</f>
        <v/>
      </c>
      <c r="E4482" s="13" t="str">
        <f>IF('Anterior-TXT'!A4503&lt;&gt;"",IF(MOD(VALUE(LEFT(A4482,1)),2)=1,IF(D4482="D",C4482,-C4482),IF(D4482="C",C4482,-C4482)),"")</f>
        <v/>
      </c>
    </row>
    <row r="4483" spans="1:5" x14ac:dyDescent="0.2">
      <c r="A4483" s="11" t="str">
        <f>IF('Anterior-TXT'!A4504&lt;&gt;"",LEFT('Anterior-TXT'!A4504,15),"")</f>
        <v/>
      </c>
      <c r="B4483" s="11" t="str">
        <f>IF('Anterior-TXT'!A4504&lt;&gt;"",RIGHT(LEFT('Anterior-TXT'!A4504,51),34),"")</f>
        <v/>
      </c>
      <c r="C4483" s="12" t="str">
        <f>IF('Anterior-TXT'!A4504&lt;&gt;"",VALUE(RIGHT(LEFT('Anterior-TXT'!A4504,75),23)),"")</f>
        <v/>
      </c>
      <c r="D4483" s="11" t="str">
        <f>IF('Anterior-TXT'!A4504&lt;&gt;"",RIGHT(LEFT('Anterior-TXT'!A4504,77),1),"")</f>
        <v/>
      </c>
      <c r="E4483" s="13" t="str">
        <f>IF('Anterior-TXT'!A4504&lt;&gt;"",IF(MOD(VALUE(LEFT(A4483,1)),2)=1,IF(D4483="D",C4483,-C4483),IF(D4483="C",C4483,-C4483)),"")</f>
        <v/>
      </c>
    </row>
    <row r="4484" spans="1:5" x14ac:dyDescent="0.2">
      <c r="A4484" s="11" t="str">
        <f>IF('Anterior-TXT'!A4505&lt;&gt;"",LEFT('Anterior-TXT'!A4505,15),"")</f>
        <v/>
      </c>
      <c r="B4484" s="11" t="str">
        <f>IF('Anterior-TXT'!A4505&lt;&gt;"",RIGHT(LEFT('Anterior-TXT'!A4505,51),34),"")</f>
        <v/>
      </c>
      <c r="C4484" s="12" t="str">
        <f>IF('Anterior-TXT'!A4505&lt;&gt;"",VALUE(RIGHT(LEFT('Anterior-TXT'!A4505,75),23)),"")</f>
        <v/>
      </c>
      <c r="D4484" s="11" t="str">
        <f>IF('Anterior-TXT'!A4505&lt;&gt;"",RIGHT(LEFT('Anterior-TXT'!A4505,77),1),"")</f>
        <v/>
      </c>
      <c r="E4484" s="13" t="str">
        <f>IF('Anterior-TXT'!A4505&lt;&gt;"",IF(MOD(VALUE(LEFT(A4484,1)),2)=1,IF(D4484="D",C4484,-C4484),IF(D4484="C",C4484,-C4484)),"")</f>
        <v/>
      </c>
    </row>
    <row r="4485" spans="1:5" x14ac:dyDescent="0.2">
      <c r="A4485" s="11" t="str">
        <f>IF('Anterior-TXT'!A4506&lt;&gt;"",LEFT('Anterior-TXT'!A4506,15),"")</f>
        <v/>
      </c>
      <c r="B4485" s="11" t="str">
        <f>IF('Anterior-TXT'!A4506&lt;&gt;"",RIGHT(LEFT('Anterior-TXT'!A4506,51),34),"")</f>
        <v/>
      </c>
      <c r="C4485" s="12" t="str">
        <f>IF('Anterior-TXT'!A4506&lt;&gt;"",VALUE(RIGHT(LEFT('Anterior-TXT'!A4506,75),23)),"")</f>
        <v/>
      </c>
      <c r="D4485" s="11" t="str">
        <f>IF('Anterior-TXT'!A4506&lt;&gt;"",RIGHT(LEFT('Anterior-TXT'!A4506,77),1),"")</f>
        <v/>
      </c>
      <c r="E4485" s="13" t="str">
        <f>IF('Anterior-TXT'!A4506&lt;&gt;"",IF(MOD(VALUE(LEFT(A4485,1)),2)=1,IF(D4485="D",C4485,-C4485),IF(D4485="C",C4485,-C4485)),"")</f>
        <v/>
      </c>
    </row>
    <row r="4486" spans="1:5" x14ac:dyDescent="0.2">
      <c r="A4486" s="11" t="str">
        <f>IF('Anterior-TXT'!A4507&lt;&gt;"",LEFT('Anterior-TXT'!A4507,15),"")</f>
        <v/>
      </c>
      <c r="B4486" s="11" t="str">
        <f>IF('Anterior-TXT'!A4507&lt;&gt;"",RIGHT(LEFT('Anterior-TXT'!A4507,51),34),"")</f>
        <v/>
      </c>
      <c r="C4486" s="12" t="str">
        <f>IF('Anterior-TXT'!A4507&lt;&gt;"",VALUE(RIGHT(LEFT('Anterior-TXT'!A4507,75),23)),"")</f>
        <v/>
      </c>
      <c r="D4486" s="11" t="str">
        <f>IF('Anterior-TXT'!A4507&lt;&gt;"",RIGHT(LEFT('Anterior-TXT'!A4507,77),1),"")</f>
        <v/>
      </c>
      <c r="E4486" s="13" t="str">
        <f>IF('Anterior-TXT'!A4507&lt;&gt;"",IF(MOD(VALUE(LEFT(A4486,1)),2)=1,IF(D4486="D",C4486,-C4486),IF(D4486="C",C4486,-C4486)),"")</f>
        <v/>
      </c>
    </row>
    <row r="4487" spans="1:5" x14ac:dyDescent="0.2">
      <c r="A4487" s="11" t="str">
        <f>IF('Anterior-TXT'!A4508&lt;&gt;"",LEFT('Anterior-TXT'!A4508,15),"")</f>
        <v/>
      </c>
      <c r="B4487" s="11" t="str">
        <f>IF('Anterior-TXT'!A4508&lt;&gt;"",RIGHT(LEFT('Anterior-TXT'!A4508,51),34),"")</f>
        <v/>
      </c>
      <c r="C4487" s="12" t="str">
        <f>IF('Anterior-TXT'!A4508&lt;&gt;"",VALUE(RIGHT(LEFT('Anterior-TXT'!A4508,75),23)),"")</f>
        <v/>
      </c>
      <c r="D4487" s="11" t="str">
        <f>IF('Anterior-TXT'!A4508&lt;&gt;"",RIGHT(LEFT('Anterior-TXT'!A4508,77),1),"")</f>
        <v/>
      </c>
      <c r="E4487" s="13" t="str">
        <f>IF('Anterior-TXT'!A4508&lt;&gt;"",IF(MOD(VALUE(LEFT(A4487,1)),2)=1,IF(D4487="D",C4487,-C4487),IF(D4487="C",C4487,-C4487)),"")</f>
        <v/>
      </c>
    </row>
    <row r="4488" spans="1:5" x14ac:dyDescent="0.2">
      <c r="A4488" s="11" t="str">
        <f>IF('Anterior-TXT'!A4509&lt;&gt;"",LEFT('Anterior-TXT'!A4509,15),"")</f>
        <v/>
      </c>
      <c r="B4488" s="11" t="str">
        <f>IF('Anterior-TXT'!A4509&lt;&gt;"",RIGHT(LEFT('Anterior-TXT'!A4509,51),34),"")</f>
        <v/>
      </c>
      <c r="C4488" s="12" t="str">
        <f>IF('Anterior-TXT'!A4509&lt;&gt;"",VALUE(RIGHT(LEFT('Anterior-TXT'!A4509,75),23)),"")</f>
        <v/>
      </c>
      <c r="D4488" s="11" t="str">
        <f>IF('Anterior-TXT'!A4509&lt;&gt;"",RIGHT(LEFT('Anterior-TXT'!A4509,77),1),"")</f>
        <v/>
      </c>
      <c r="E4488" s="13" t="str">
        <f>IF('Anterior-TXT'!A4509&lt;&gt;"",IF(MOD(VALUE(LEFT(A4488,1)),2)=1,IF(D4488="D",C4488,-C4488),IF(D4488="C",C4488,-C4488)),"")</f>
        <v/>
      </c>
    </row>
    <row r="4489" spans="1:5" x14ac:dyDescent="0.2">
      <c r="A4489" s="11" t="str">
        <f>IF('Anterior-TXT'!A4510&lt;&gt;"",LEFT('Anterior-TXT'!A4510,15),"")</f>
        <v/>
      </c>
      <c r="B4489" s="11" t="str">
        <f>IF('Anterior-TXT'!A4510&lt;&gt;"",RIGHT(LEFT('Anterior-TXT'!A4510,51),34),"")</f>
        <v/>
      </c>
      <c r="C4489" s="12" t="str">
        <f>IF('Anterior-TXT'!A4510&lt;&gt;"",VALUE(RIGHT(LEFT('Anterior-TXT'!A4510,75),23)),"")</f>
        <v/>
      </c>
      <c r="D4489" s="11" t="str">
        <f>IF('Anterior-TXT'!A4510&lt;&gt;"",RIGHT(LEFT('Anterior-TXT'!A4510,77),1),"")</f>
        <v/>
      </c>
      <c r="E4489" s="13" t="str">
        <f>IF('Anterior-TXT'!A4510&lt;&gt;"",IF(MOD(VALUE(LEFT(A4489,1)),2)=1,IF(D4489="D",C4489,-C4489),IF(D4489="C",C4489,-C4489)),"")</f>
        <v/>
      </c>
    </row>
    <row r="4490" spans="1:5" x14ac:dyDescent="0.2">
      <c r="A4490" s="11" t="str">
        <f>IF('Anterior-TXT'!A4511&lt;&gt;"",LEFT('Anterior-TXT'!A4511,15),"")</f>
        <v/>
      </c>
      <c r="B4490" s="11" t="str">
        <f>IF('Anterior-TXT'!A4511&lt;&gt;"",RIGHT(LEFT('Anterior-TXT'!A4511,51),34),"")</f>
        <v/>
      </c>
      <c r="C4490" s="12" t="str">
        <f>IF('Anterior-TXT'!A4511&lt;&gt;"",VALUE(RIGHT(LEFT('Anterior-TXT'!A4511,75),23)),"")</f>
        <v/>
      </c>
      <c r="D4490" s="11" t="str">
        <f>IF('Anterior-TXT'!A4511&lt;&gt;"",RIGHT(LEFT('Anterior-TXT'!A4511,77),1),"")</f>
        <v/>
      </c>
      <c r="E4490" s="13" t="str">
        <f>IF('Anterior-TXT'!A4511&lt;&gt;"",IF(MOD(VALUE(LEFT(A4490,1)),2)=1,IF(D4490="D",C4490,-C4490),IF(D4490="C",C4490,-C4490)),"")</f>
        <v/>
      </c>
    </row>
    <row r="4491" spans="1:5" x14ac:dyDescent="0.2">
      <c r="A4491" s="11" t="str">
        <f>IF('Anterior-TXT'!A4512&lt;&gt;"",LEFT('Anterior-TXT'!A4512,15),"")</f>
        <v/>
      </c>
      <c r="B4491" s="11" t="str">
        <f>IF('Anterior-TXT'!A4512&lt;&gt;"",RIGHT(LEFT('Anterior-TXT'!A4512,51),34),"")</f>
        <v/>
      </c>
      <c r="C4491" s="12" t="str">
        <f>IF('Anterior-TXT'!A4512&lt;&gt;"",VALUE(RIGHT(LEFT('Anterior-TXT'!A4512,75),23)),"")</f>
        <v/>
      </c>
      <c r="D4491" s="11" t="str">
        <f>IF('Anterior-TXT'!A4512&lt;&gt;"",RIGHT(LEFT('Anterior-TXT'!A4512,77),1),"")</f>
        <v/>
      </c>
      <c r="E4491" s="13" t="str">
        <f>IF('Anterior-TXT'!A4512&lt;&gt;"",IF(MOD(VALUE(LEFT(A4491,1)),2)=1,IF(D4491="D",C4491,-C4491),IF(D4491="C",C4491,-C4491)),"")</f>
        <v/>
      </c>
    </row>
    <row r="4492" spans="1:5" x14ac:dyDescent="0.2">
      <c r="A4492" s="11" t="str">
        <f>IF('Anterior-TXT'!A4513&lt;&gt;"",LEFT('Anterior-TXT'!A4513,15),"")</f>
        <v/>
      </c>
      <c r="B4492" s="11" t="str">
        <f>IF('Anterior-TXT'!A4513&lt;&gt;"",RIGHT(LEFT('Anterior-TXT'!A4513,51),34),"")</f>
        <v/>
      </c>
      <c r="C4492" s="12" t="str">
        <f>IF('Anterior-TXT'!A4513&lt;&gt;"",VALUE(RIGHT(LEFT('Anterior-TXT'!A4513,75),23)),"")</f>
        <v/>
      </c>
      <c r="D4492" s="11" t="str">
        <f>IF('Anterior-TXT'!A4513&lt;&gt;"",RIGHT(LEFT('Anterior-TXT'!A4513,77),1),"")</f>
        <v/>
      </c>
      <c r="E4492" s="13" t="str">
        <f>IF('Anterior-TXT'!A4513&lt;&gt;"",IF(MOD(VALUE(LEFT(A4492,1)),2)=1,IF(D4492="D",C4492,-C4492),IF(D4492="C",C4492,-C4492)),"")</f>
        <v/>
      </c>
    </row>
    <row r="4493" spans="1:5" x14ac:dyDescent="0.2">
      <c r="A4493" s="11" t="str">
        <f>IF('Anterior-TXT'!A4514&lt;&gt;"",LEFT('Anterior-TXT'!A4514,15),"")</f>
        <v/>
      </c>
      <c r="B4493" s="11" t="str">
        <f>IF('Anterior-TXT'!A4514&lt;&gt;"",RIGHT(LEFT('Anterior-TXT'!A4514,51),34),"")</f>
        <v/>
      </c>
      <c r="C4493" s="12" t="str">
        <f>IF('Anterior-TXT'!A4514&lt;&gt;"",VALUE(RIGHT(LEFT('Anterior-TXT'!A4514,75),23)),"")</f>
        <v/>
      </c>
      <c r="D4493" s="11" t="str">
        <f>IF('Anterior-TXT'!A4514&lt;&gt;"",RIGHT(LEFT('Anterior-TXT'!A4514,77),1),"")</f>
        <v/>
      </c>
      <c r="E4493" s="13" t="str">
        <f>IF('Anterior-TXT'!A4514&lt;&gt;"",IF(MOD(VALUE(LEFT(A4493,1)),2)=1,IF(D4493="D",C4493,-C4493),IF(D4493="C",C4493,-C4493)),"")</f>
        <v/>
      </c>
    </row>
    <row r="4494" spans="1:5" x14ac:dyDescent="0.2">
      <c r="A4494" s="11" t="str">
        <f>IF('Anterior-TXT'!A4515&lt;&gt;"",LEFT('Anterior-TXT'!A4515,15),"")</f>
        <v/>
      </c>
      <c r="B4494" s="11" t="str">
        <f>IF('Anterior-TXT'!A4515&lt;&gt;"",RIGHT(LEFT('Anterior-TXT'!A4515,51),34),"")</f>
        <v/>
      </c>
      <c r="C4494" s="12" t="str">
        <f>IF('Anterior-TXT'!A4515&lt;&gt;"",VALUE(RIGHT(LEFT('Anterior-TXT'!A4515,75),23)),"")</f>
        <v/>
      </c>
      <c r="D4494" s="11" t="str">
        <f>IF('Anterior-TXT'!A4515&lt;&gt;"",RIGHT(LEFT('Anterior-TXT'!A4515,77),1),"")</f>
        <v/>
      </c>
      <c r="E4494" s="13" t="str">
        <f>IF('Anterior-TXT'!A4515&lt;&gt;"",IF(MOD(VALUE(LEFT(A4494,1)),2)=1,IF(D4494="D",C4494,-C4494),IF(D4494="C",C4494,-C4494)),"")</f>
        <v/>
      </c>
    </row>
    <row r="4495" spans="1:5" x14ac:dyDescent="0.2">
      <c r="A4495" s="11" t="str">
        <f>IF('Anterior-TXT'!A4516&lt;&gt;"",LEFT('Anterior-TXT'!A4516,15),"")</f>
        <v/>
      </c>
      <c r="B4495" s="11" t="str">
        <f>IF('Anterior-TXT'!A4516&lt;&gt;"",RIGHT(LEFT('Anterior-TXT'!A4516,51),34),"")</f>
        <v/>
      </c>
      <c r="C4495" s="12" t="str">
        <f>IF('Anterior-TXT'!A4516&lt;&gt;"",VALUE(RIGHT(LEFT('Anterior-TXT'!A4516,75),23)),"")</f>
        <v/>
      </c>
      <c r="D4495" s="11" t="str">
        <f>IF('Anterior-TXT'!A4516&lt;&gt;"",RIGHT(LEFT('Anterior-TXT'!A4516,77),1),"")</f>
        <v/>
      </c>
      <c r="E4495" s="13" t="str">
        <f>IF('Anterior-TXT'!A4516&lt;&gt;"",IF(MOD(VALUE(LEFT(A4495,1)),2)=1,IF(D4495="D",C4495,-C4495),IF(D4495="C",C4495,-C4495)),"")</f>
        <v/>
      </c>
    </row>
    <row r="4496" spans="1:5" x14ac:dyDescent="0.2">
      <c r="A4496" s="11" t="str">
        <f>IF('Anterior-TXT'!A4517&lt;&gt;"",LEFT('Anterior-TXT'!A4517,15),"")</f>
        <v/>
      </c>
      <c r="B4496" s="11" t="str">
        <f>IF('Anterior-TXT'!A4517&lt;&gt;"",RIGHT(LEFT('Anterior-TXT'!A4517,51),34),"")</f>
        <v/>
      </c>
      <c r="C4496" s="12" t="str">
        <f>IF('Anterior-TXT'!A4517&lt;&gt;"",VALUE(RIGHT(LEFT('Anterior-TXT'!A4517,75),23)),"")</f>
        <v/>
      </c>
      <c r="D4496" s="11" t="str">
        <f>IF('Anterior-TXT'!A4517&lt;&gt;"",RIGHT(LEFT('Anterior-TXT'!A4517,77),1),"")</f>
        <v/>
      </c>
      <c r="E4496" s="13" t="str">
        <f>IF('Anterior-TXT'!A4517&lt;&gt;"",IF(MOD(VALUE(LEFT(A4496,1)),2)=1,IF(D4496="D",C4496,-C4496),IF(D4496="C",C4496,-C4496)),"")</f>
        <v/>
      </c>
    </row>
    <row r="4497" spans="1:5" x14ac:dyDescent="0.2">
      <c r="A4497" s="11" t="str">
        <f>IF('Anterior-TXT'!A4518&lt;&gt;"",LEFT('Anterior-TXT'!A4518,15),"")</f>
        <v/>
      </c>
      <c r="B4497" s="11" t="str">
        <f>IF('Anterior-TXT'!A4518&lt;&gt;"",RIGHT(LEFT('Anterior-TXT'!A4518,51),34),"")</f>
        <v/>
      </c>
      <c r="C4497" s="12" t="str">
        <f>IF('Anterior-TXT'!A4518&lt;&gt;"",VALUE(RIGHT(LEFT('Anterior-TXT'!A4518,75),23)),"")</f>
        <v/>
      </c>
      <c r="D4497" s="11" t="str">
        <f>IF('Anterior-TXT'!A4518&lt;&gt;"",RIGHT(LEFT('Anterior-TXT'!A4518,77),1),"")</f>
        <v/>
      </c>
      <c r="E4497" s="13" t="str">
        <f>IF('Anterior-TXT'!A4518&lt;&gt;"",IF(MOD(VALUE(LEFT(A4497,1)),2)=1,IF(D4497="D",C4497,-C4497),IF(D4497="C",C4497,-C4497)),"")</f>
        <v/>
      </c>
    </row>
    <row r="4498" spans="1:5" x14ac:dyDescent="0.2">
      <c r="A4498" s="11" t="str">
        <f>IF('Anterior-TXT'!A4519&lt;&gt;"",LEFT('Anterior-TXT'!A4519,15),"")</f>
        <v/>
      </c>
      <c r="B4498" s="11" t="str">
        <f>IF('Anterior-TXT'!A4519&lt;&gt;"",RIGHT(LEFT('Anterior-TXT'!A4519,51),34),"")</f>
        <v/>
      </c>
      <c r="C4498" s="12" t="str">
        <f>IF('Anterior-TXT'!A4519&lt;&gt;"",VALUE(RIGHT(LEFT('Anterior-TXT'!A4519,75),23)),"")</f>
        <v/>
      </c>
      <c r="D4498" s="11" t="str">
        <f>IF('Anterior-TXT'!A4519&lt;&gt;"",RIGHT(LEFT('Anterior-TXT'!A4519,77),1),"")</f>
        <v/>
      </c>
      <c r="E4498" s="13" t="str">
        <f>IF('Anterior-TXT'!A4519&lt;&gt;"",IF(MOD(VALUE(LEFT(A4498,1)),2)=1,IF(D4498="D",C4498,-C4498),IF(D4498="C",C4498,-C4498)),"")</f>
        <v/>
      </c>
    </row>
    <row r="4499" spans="1:5" x14ac:dyDescent="0.2">
      <c r="A4499" s="11" t="str">
        <f>IF('Anterior-TXT'!A4520&lt;&gt;"",LEFT('Anterior-TXT'!A4520,15),"")</f>
        <v/>
      </c>
      <c r="B4499" s="11" t="str">
        <f>IF('Anterior-TXT'!A4520&lt;&gt;"",RIGHT(LEFT('Anterior-TXT'!A4520,51),34),"")</f>
        <v/>
      </c>
      <c r="C4499" s="12" t="str">
        <f>IF('Anterior-TXT'!A4520&lt;&gt;"",VALUE(RIGHT(LEFT('Anterior-TXT'!A4520,75),23)),"")</f>
        <v/>
      </c>
      <c r="D4499" s="11" t="str">
        <f>IF('Anterior-TXT'!A4520&lt;&gt;"",RIGHT(LEFT('Anterior-TXT'!A4520,77),1),"")</f>
        <v/>
      </c>
      <c r="E4499" s="13" t="str">
        <f>IF('Anterior-TXT'!A4520&lt;&gt;"",IF(MOD(VALUE(LEFT(A4499,1)),2)=1,IF(D4499="D",C4499,-C4499),IF(D4499="C",C4499,-C4499)),"")</f>
        <v/>
      </c>
    </row>
    <row r="4500" spans="1:5" x14ac:dyDescent="0.2">
      <c r="A4500" s="11" t="str">
        <f>IF('Anterior-TXT'!A4521&lt;&gt;"",LEFT('Anterior-TXT'!A4521,15),"")</f>
        <v/>
      </c>
      <c r="B4500" s="11" t="str">
        <f>IF('Anterior-TXT'!A4521&lt;&gt;"",RIGHT(LEFT('Anterior-TXT'!A4521,51),34),"")</f>
        <v/>
      </c>
      <c r="C4500" s="12" t="str">
        <f>IF('Anterior-TXT'!A4521&lt;&gt;"",VALUE(RIGHT(LEFT('Anterior-TXT'!A4521,75),23)),"")</f>
        <v/>
      </c>
      <c r="D4500" s="11" t="str">
        <f>IF('Anterior-TXT'!A4521&lt;&gt;"",RIGHT(LEFT('Anterior-TXT'!A4521,77),1),"")</f>
        <v/>
      </c>
      <c r="E4500" s="13" t="str">
        <f>IF('Anterior-TXT'!A4521&lt;&gt;"",IF(MOD(VALUE(LEFT(A4500,1)),2)=1,IF(D4500="D",C4500,-C4500),IF(D4500="C",C4500,-C4500)),"")</f>
        <v/>
      </c>
    </row>
    <row r="4501" spans="1:5" x14ac:dyDescent="0.2">
      <c r="A4501" s="11" t="str">
        <f>IF('Anterior-TXT'!A4522&lt;&gt;"",LEFT('Anterior-TXT'!A4522,15),"")</f>
        <v/>
      </c>
      <c r="B4501" s="11" t="str">
        <f>IF('Anterior-TXT'!A4522&lt;&gt;"",RIGHT(LEFT('Anterior-TXT'!A4522,51),34),"")</f>
        <v/>
      </c>
      <c r="C4501" s="12" t="str">
        <f>IF('Anterior-TXT'!A4522&lt;&gt;"",VALUE(RIGHT(LEFT('Anterior-TXT'!A4522,75),23)),"")</f>
        <v/>
      </c>
      <c r="D4501" s="11" t="str">
        <f>IF('Anterior-TXT'!A4522&lt;&gt;"",RIGHT(LEFT('Anterior-TXT'!A4522,77),1),"")</f>
        <v/>
      </c>
      <c r="E4501" s="13" t="str">
        <f>IF('Anterior-TXT'!A4522&lt;&gt;"",IF(MOD(VALUE(LEFT(A4501,1)),2)=1,IF(D4501="D",C4501,-C4501),IF(D4501="C",C4501,-C4501)),"")</f>
        <v/>
      </c>
    </row>
    <row r="4502" spans="1:5" x14ac:dyDescent="0.2">
      <c r="A4502" s="11" t="str">
        <f>IF('Anterior-TXT'!A4523&lt;&gt;"",LEFT('Anterior-TXT'!A4523,15),"")</f>
        <v/>
      </c>
      <c r="B4502" s="11" t="str">
        <f>IF('Anterior-TXT'!A4523&lt;&gt;"",RIGHT(LEFT('Anterior-TXT'!A4523,51),34),"")</f>
        <v/>
      </c>
      <c r="C4502" s="12" t="str">
        <f>IF('Anterior-TXT'!A4523&lt;&gt;"",VALUE(RIGHT(LEFT('Anterior-TXT'!A4523,75),23)),"")</f>
        <v/>
      </c>
      <c r="D4502" s="11" t="str">
        <f>IF('Anterior-TXT'!A4523&lt;&gt;"",RIGHT(LEFT('Anterior-TXT'!A4523,77),1),"")</f>
        <v/>
      </c>
      <c r="E4502" s="13" t="str">
        <f>IF('Anterior-TXT'!A4523&lt;&gt;"",IF(MOD(VALUE(LEFT(A4502,1)),2)=1,IF(D4502="D",C4502,-C4502),IF(D4502="C",C4502,-C4502)),"")</f>
        <v/>
      </c>
    </row>
    <row r="4503" spans="1:5" x14ac:dyDescent="0.2">
      <c r="A4503" s="11" t="str">
        <f>IF('Anterior-TXT'!A4524&lt;&gt;"",LEFT('Anterior-TXT'!A4524,15),"")</f>
        <v/>
      </c>
      <c r="B4503" s="11" t="str">
        <f>IF('Anterior-TXT'!A4524&lt;&gt;"",RIGHT(LEFT('Anterior-TXT'!A4524,51),34),"")</f>
        <v/>
      </c>
      <c r="C4503" s="12" t="str">
        <f>IF('Anterior-TXT'!A4524&lt;&gt;"",VALUE(RIGHT(LEFT('Anterior-TXT'!A4524,75),23)),"")</f>
        <v/>
      </c>
      <c r="D4503" s="11" t="str">
        <f>IF('Anterior-TXT'!A4524&lt;&gt;"",RIGHT(LEFT('Anterior-TXT'!A4524,77),1),"")</f>
        <v/>
      </c>
      <c r="E4503" s="13" t="str">
        <f>IF('Anterior-TXT'!A4524&lt;&gt;"",IF(MOD(VALUE(LEFT(A4503,1)),2)=1,IF(D4503="D",C4503,-C4503),IF(D4503="C",C4503,-C4503)),"")</f>
        <v/>
      </c>
    </row>
    <row r="4504" spans="1:5" x14ac:dyDescent="0.2">
      <c r="A4504" s="11" t="str">
        <f>IF('Anterior-TXT'!A4525&lt;&gt;"",LEFT('Anterior-TXT'!A4525,15),"")</f>
        <v/>
      </c>
      <c r="B4504" s="11" t="str">
        <f>IF('Anterior-TXT'!A4525&lt;&gt;"",RIGHT(LEFT('Anterior-TXT'!A4525,51),34),"")</f>
        <v/>
      </c>
      <c r="C4504" s="12" t="str">
        <f>IF('Anterior-TXT'!A4525&lt;&gt;"",VALUE(RIGHT(LEFT('Anterior-TXT'!A4525,75),23)),"")</f>
        <v/>
      </c>
      <c r="D4504" s="11" t="str">
        <f>IF('Anterior-TXT'!A4525&lt;&gt;"",RIGHT(LEFT('Anterior-TXT'!A4525,77),1),"")</f>
        <v/>
      </c>
      <c r="E4504" s="13" t="str">
        <f>IF('Anterior-TXT'!A4525&lt;&gt;"",IF(MOD(VALUE(LEFT(A4504,1)),2)=1,IF(D4504="D",C4504,-C4504),IF(D4504="C",C4504,-C4504)),"")</f>
        <v/>
      </c>
    </row>
    <row r="4505" spans="1:5" x14ac:dyDescent="0.2">
      <c r="A4505" s="11" t="str">
        <f>IF('Anterior-TXT'!A4526&lt;&gt;"",LEFT('Anterior-TXT'!A4526,15),"")</f>
        <v/>
      </c>
      <c r="B4505" s="11" t="str">
        <f>IF('Anterior-TXT'!A4526&lt;&gt;"",RIGHT(LEFT('Anterior-TXT'!A4526,51),34),"")</f>
        <v/>
      </c>
      <c r="C4505" s="12" t="str">
        <f>IF('Anterior-TXT'!A4526&lt;&gt;"",VALUE(RIGHT(LEFT('Anterior-TXT'!A4526,75),23)),"")</f>
        <v/>
      </c>
      <c r="D4505" s="11" t="str">
        <f>IF('Anterior-TXT'!A4526&lt;&gt;"",RIGHT(LEFT('Anterior-TXT'!A4526,77),1),"")</f>
        <v/>
      </c>
      <c r="E4505" s="13" t="str">
        <f>IF('Anterior-TXT'!A4526&lt;&gt;"",IF(MOD(VALUE(LEFT(A4505,1)),2)=1,IF(D4505="D",C4505,-C4505),IF(D4505="C",C4505,-C4505)),"")</f>
        <v/>
      </c>
    </row>
    <row r="4506" spans="1:5" x14ac:dyDescent="0.2">
      <c r="A4506" s="11" t="str">
        <f>IF('Anterior-TXT'!A4527&lt;&gt;"",LEFT('Anterior-TXT'!A4527,15),"")</f>
        <v/>
      </c>
      <c r="B4506" s="11" t="str">
        <f>IF('Anterior-TXT'!A4527&lt;&gt;"",RIGHT(LEFT('Anterior-TXT'!A4527,51),34),"")</f>
        <v/>
      </c>
      <c r="C4506" s="12" t="str">
        <f>IF('Anterior-TXT'!A4527&lt;&gt;"",VALUE(RIGHT(LEFT('Anterior-TXT'!A4527,75),23)),"")</f>
        <v/>
      </c>
      <c r="D4506" s="11" t="str">
        <f>IF('Anterior-TXT'!A4527&lt;&gt;"",RIGHT(LEFT('Anterior-TXT'!A4527,77),1),"")</f>
        <v/>
      </c>
      <c r="E4506" s="13" t="str">
        <f>IF('Anterior-TXT'!A4527&lt;&gt;"",IF(MOD(VALUE(LEFT(A4506,1)),2)=1,IF(D4506="D",C4506,-C4506),IF(D4506="C",C4506,-C4506)),"")</f>
        <v/>
      </c>
    </row>
    <row r="4507" spans="1:5" x14ac:dyDescent="0.2">
      <c r="A4507" s="11" t="str">
        <f>IF('Anterior-TXT'!A4528&lt;&gt;"",LEFT('Anterior-TXT'!A4528,15),"")</f>
        <v/>
      </c>
      <c r="B4507" s="11" t="str">
        <f>IF('Anterior-TXT'!A4528&lt;&gt;"",RIGHT(LEFT('Anterior-TXT'!A4528,51),34),"")</f>
        <v/>
      </c>
      <c r="C4507" s="12" t="str">
        <f>IF('Anterior-TXT'!A4528&lt;&gt;"",VALUE(RIGHT(LEFT('Anterior-TXT'!A4528,75),23)),"")</f>
        <v/>
      </c>
      <c r="D4507" s="11" t="str">
        <f>IF('Anterior-TXT'!A4528&lt;&gt;"",RIGHT(LEFT('Anterior-TXT'!A4528,77),1),"")</f>
        <v/>
      </c>
      <c r="E4507" s="13" t="str">
        <f>IF('Anterior-TXT'!A4528&lt;&gt;"",IF(MOD(VALUE(LEFT(A4507,1)),2)=1,IF(D4507="D",C4507,-C4507),IF(D4507="C",C4507,-C4507)),"")</f>
        <v/>
      </c>
    </row>
    <row r="4508" spans="1:5" x14ac:dyDescent="0.2">
      <c r="A4508" s="11" t="str">
        <f>IF('Anterior-TXT'!A4529&lt;&gt;"",LEFT('Anterior-TXT'!A4529,15),"")</f>
        <v/>
      </c>
      <c r="B4508" s="11" t="str">
        <f>IF('Anterior-TXT'!A4529&lt;&gt;"",RIGHT(LEFT('Anterior-TXT'!A4529,51),34),"")</f>
        <v/>
      </c>
      <c r="C4508" s="12" t="str">
        <f>IF('Anterior-TXT'!A4529&lt;&gt;"",VALUE(RIGHT(LEFT('Anterior-TXT'!A4529,75),23)),"")</f>
        <v/>
      </c>
      <c r="D4508" s="11" t="str">
        <f>IF('Anterior-TXT'!A4529&lt;&gt;"",RIGHT(LEFT('Anterior-TXT'!A4529,77),1),"")</f>
        <v/>
      </c>
      <c r="E4508" s="13" t="str">
        <f>IF('Anterior-TXT'!A4529&lt;&gt;"",IF(MOD(VALUE(LEFT(A4508,1)),2)=1,IF(D4508="D",C4508,-C4508),IF(D4508="C",C4508,-C4508)),"")</f>
        <v/>
      </c>
    </row>
    <row r="4509" spans="1:5" x14ac:dyDescent="0.2">
      <c r="A4509" s="11" t="str">
        <f>IF('Anterior-TXT'!A4530&lt;&gt;"",LEFT('Anterior-TXT'!A4530,15),"")</f>
        <v/>
      </c>
      <c r="B4509" s="11" t="str">
        <f>IF('Anterior-TXT'!A4530&lt;&gt;"",RIGHT(LEFT('Anterior-TXT'!A4530,51),34),"")</f>
        <v/>
      </c>
      <c r="C4509" s="12" t="str">
        <f>IF('Anterior-TXT'!A4530&lt;&gt;"",VALUE(RIGHT(LEFT('Anterior-TXT'!A4530,75),23)),"")</f>
        <v/>
      </c>
      <c r="D4509" s="11" t="str">
        <f>IF('Anterior-TXT'!A4530&lt;&gt;"",RIGHT(LEFT('Anterior-TXT'!A4530,77),1),"")</f>
        <v/>
      </c>
      <c r="E4509" s="13" t="str">
        <f>IF('Anterior-TXT'!A4530&lt;&gt;"",IF(MOD(VALUE(LEFT(A4509,1)),2)=1,IF(D4509="D",C4509,-C4509),IF(D4509="C",C4509,-C4509)),"")</f>
        <v/>
      </c>
    </row>
    <row r="4510" spans="1:5" x14ac:dyDescent="0.2">
      <c r="A4510" s="11" t="str">
        <f>IF('Anterior-TXT'!A4531&lt;&gt;"",LEFT('Anterior-TXT'!A4531,15),"")</f>
        <v/>
      </c>
      <c r="B4510" s="11" t="str">
        <f>IF('Anterior-TXT'!A4531&lt;&gt;"",RIGHT(LEFT('Anterior-TXT'!A4531,51),34),"")</f>
        <v/>
      </c>
      <c r="C4510" s="12" t="str">
        <f>IF('Anterior-TXT'!A4531&lt;&gt;"",VALUE(RIGHT(LEFT('Anterior-TXT'!A4531,75),23)),"")</f>
        <v/>
      </c>
      <c r="D4510" s="11" t="str">
        <f>IF('Anterior-TXT'!A4531&lt;&gt;"",RIGHT(LEFT('Anterior-TXT'!A4531,77),1),"")</f>
        <v/>
      </c>
      <c r="E4510" s="13" t="str">
        <f>IF('Anterior-TXT'!A4531&lt;&gt;"",IF(MOD(VALUE(LEFT(A4510,1)),2)=1,IF(D4510="D",C4510,-C4510),IF(D4510="C",C4510,-C4510)),"")</f>
        <v/>
      </c>
    </row>
    <row r="4511" spans="1:5" x14ac:dyDescent="0.2">
      <c r="A4511" s="11" t="str">
        <f>IF('Anterior-TXT'!A4532&lt;&gt;"",LEFT('Anterior-TXT'!A4532,15),"")</f>
        <v/>
      </c>
      <c r="B4511" s="11" t="str">
        <f>IF('Anterior-TXT'!A4532&lt;&gt;"",RIGHT(LEFT('Anterior-TXT'!A4532,51),34),"")</f>
        <v/>
      </c>
      <c r="C4511" s="12" t="str">
        <f>IF('Anterior-TXT'!A4532&lt;&gt;"",VALUE(RIGHT(LEFT('Anterior-TXT'!A4532,75),23)),"")</f>
        <v/>
      </c>
      <c r="D4511" s="11" t="str">
        <f>IF('Anterior-TXT'!A4532&lt;&gt;"",RIGHT(LEFT('Anterior-TXT'!A4532,77),1),"")</f>
        <v/>
      </c>
      <c r="E4511" s="13" t="str">
        <f>IF('Anterior-TXT'!A4532&lt;&gt;"",IF(MOD(VALUE(LEFT(A4511,1)),2)=1,IF(D4511="D",C4511,-C4511),IF(D4511="C",C4511,-C4511)),"")</f>
        <v/>
      </c>
    </row>
    <row r="4512" spans="1:5" x14ac:dyDescent="0.2">
      <c r="A4512" s="11" t="str">
        <f>IF('Anterior-TXT'!A4533&lt;&gt;"",LEFT('Anterior-TXT'!A4533,15),"")</f>
        <v/>
      </c>
      <c r="B4512" s="11" t="str">
        <f>IF('Anterior-TXT'!A4533&lt;&gt;"",RIGHT(LEFT('Anterior-TXT'!A4533,51),34),"")</f>
        <v/>
      </c>
      <c r="C4512" s="12" t="str">
        <f>IF('Anterior-TXT'!A4533&lt;&gt;"",VALUE(RIGHT(LEFT('Anterior-TXT'!A4533,75),23)),"")</f>
        <v/>
      </c>
      <c r="D4512" s="11" t="str">
        <f>IF('Anterior-TXT'!A4533&lt;&gt;"",RIGHT(LEFT('Anterior-TXT'!A4533,77),1),"")</f>
        <v/>
      </c>
      <c r="E4512" s="13" t="str">
        <f>IF('Anterior-TXT'!A4533&lt;&gt;"",IF(MOD(VALUE(LEFT(A4512,1)),2)=1,IF(D4512="D",C4512,-C4512),IF(D4512="C",C4512,-C4512)),"")</f>
        <v/>
      </c>
    </row>
    <row r="4513" spans="1:5" x14ac:dyDescent="0.2">
      <c r="A4513" s="11" t="str">
        <f>IF('Anterior-TXT'!A4534&lt;&gt;"",LEFT('Anterior-TXT'!A4534,15),"")</f>
        <v/>
      </c>
      <c r="B4513" s="11" t="str">
        <f>IF('Anterior-TXT'!A4534&lt;&gt;"",RIGHT(LEFT('Anterior-TXT'!A4534,51),34),"")</f>
        <v/>
      </c>
      <c r="C4513" s="12" t="str">
        <f>IF('Anterior-TXT'!A4534&lt;&gt;"",VALUE(RIGHT(LEFT('Anterior-TXT'!A4534,75),23)),"")</f>
        <v/>
      </c>
      <c r="D4513" s="11" t="str">
        <f>IF('Anterior-TXT'!A4534&lt;&gt;"",RIGHT(LEFT('Anterior-TXT'!A4534,77),1),"")</f>
        <v/>
      </c>
      <c r="E4513" s="13" t="str">
        <f>IF('Anterior-TXT'!A4534&lt;&gt;"",IF(MOD(VALUE(LEFT(A4513,1)),2)=1,IF(D4513="D",C4513,-C4513),IF(D4513="C",C4513,-C4513)),"")</f>
        <v/>
      </c>
    </row>
    <row r="4514" spans="1:5" x14ac:dyDescent="0.2">
      <c r="A4514" s="11" t="str">
        <f>IF('Anterior-TXT'!A4535&lt;&gt;"",LEFT('Anterior-TXT'!A4535,15),"")</f>
        <v/>
      </c>
      <c r="B4514" s="11" t="str">
        <f>IF('Anterior-TXT'!A4535&lt;&gt;"",RIGHT(LEFT('Anterior-TXT'!A4535,51),34),"")</f>
        <v/>
      </c>
      <c r="C4514" s="12" t="str">
        <f>IF('Anterior-TXT'!A4535&lt;&gt;"",VALUE(RIGHT(LEFT('Anterior-TXT'!A4535,75),23)),"")</f>
        <v/>
      </c>
      <c r="D4514" s="11" t="str">
        <f>IF('Anterior-TXT'!A4535&lt;&gt;"",RIGHT(LEFT('Anterior-TXT'!A4535,77),1),"")</f>
        <v/>
      </c>
      <c r="E4514" s="13" t="str">
        <f>IF('Anterior-TXT'!A4535&lt;&gt;"",IF(MOD(VALUE(LEFT(A4514,1)),2)=1,IF(D4514="D",C4514,-C4514),IF(D4514="C",C4514,-C4514)),"")</f>
        <v/>
      </c>
    </row>
    <row r="4515" spans="1:5" x14ac:dyDescent="0.2">
      <c r="A4515" s="11" t="str">
        <f>IF('Anterior-TXT'!A4536&lt;&gt;"",LEFT('Anterior-TXT'!A4536,15),"")</f>
        <v/>
      </c>
      <c r="B4515" s="11" t="str">
        <f>IF('Anterior-TXT'!A4536&lt;&gt;"",RIGHT(LEFT('Anterior-TXT'!A4536,51),34),"")</f>
        <v/>
      </c>
      <c r="C4515" s="12" t="str">
        <f>IF('Anterior-TXT'!A4536&lt;&gt;"",VALUE(RIGHT(LEFT('Anterior-TXT'!A4536,75),23)),"")</f>
        <v/>
      </c>
      <c r="D4515" s="11" t="str">
        <f>IF('Anterior-TXT'!A4536&lt;&gt;"",RIGHT(LEFT('Anterior-TXT'!A4536,77),1),"")</f>
        <v/>
      </c>
      <c r="E4515" s="13" t="str">
        <f>IF('Anterior-TXT'!A4536&lt;&gt;"",IF(MOD(VALUE(LEFT(A4515,1)),2)=1,IF(D4515="D",C4515,-C4515),IF(D4515="C",C4515,-C4515)),"")</f>
        <v/>
      </c>
    </row>
    <row r="4516" spans="1:5" x14ac:dyDescent="0.2">
      <c r="A4516" s="11" t="str">
        <f>IF('Anterior-TXT'!A4537&lt;&gt;"",LEFT('Anterior-TXT'!A4537,15),"")</f>
        <v/>
      </c>
      <c r="B4516" s="11" t="str">
        <f>IF('Anterior-TXT'!A4537&lt;&gt;"",RIGHT(LEFT('Anterior-TXT'!A4537,51),34),"")</f>
        <v/>
      </c>
      <c r="C4516" s="12" t="str">
        <f>IF('Anterior-TXT'!A4537&lt;&gt;"",VALUE(RIGHT(LEFT('Anterior-TXT'!A4537,75),23)),"")</f>
        <v/>
      </c>
      <c r="D4516" s="11" t="str">
        <f>IF('Anterior-TXT'!A4537&lt;&gt;"",RIGHT(LEFT('Anterior-TXT'!A4537,77),1),"")</f>
        <v/>
      </c>
      <c r="E4516" s="13" t="str">
        <f>IF('Anterior-TXT'!A4537&lt;&gt;"",IF(MOD(VALUE(LEFT(A4516,1)),2)=1,IF(D4516="D",C4516,-C4516),IF(D4516="C",C4516,-C4516)),"")</f>
        <v/>
      </c>
    </row>
    <row r="4517" spans="1:5" x14ac:dyDescent="0.2">
      <c r="A4517" s="11" t="str">
        <f>IF('Anterior-TXT'!A4538&lt;&gt;"",LEFT('Anterior-TXT'!A4538,15),"")</f>
        <v/>
      </c>
      <c r="B4517" s="11" t="str">
        <f>IF('Anterior-TXT'!A4538&lt;&gt;"",RIGHT(LEFT('Anterior-TXT'!A4538,51),34),"")</f>
        <v/>
      </c>
      <c r="C4517" s="12" t="str">
        <f>IF('Anterior-TXT'!A4538&lt;&gt;"",VALUE(RIGHT(LEFT('Anterior-TXT'!A4538,75),23)),"")</f>
        <v/>
      </c>
      <c r="D4517" s="11" t="str">
        <f>IF('Anterior-TXT'!A4538&lt;&gt;"",RIGHT(LEFT('Anterior-TXT'!A4538,77),1),"")</f>
        <v/>
      </c>
      <c r="E4517" s="13" t="str">
        <f>IF('Anterior-TXT'!A4538&lt;&gt;"",IF(MOD(VALUE(LEFT(A4517,1)),2)=1,IF(D4517="D",C4517,-C4517),IF(D4517="C",C4517,-C4517)),"")</f>
        <v/>
      </c>
    </row>
    <row r="4518" spans="1:5" x14ac:dyDescent="0.2">
      <c r="A4518" s="11" t="str">
        <f>IF('Anterior-TXT'!A4539&lt;&gt;"",LEFT('Anterior-TXT'!A4539,15),"")</f>
        <v/>
      </c>
      <c r="B4518" s="11" t="str">
        <f>IF('Anterior-TXT'!A4539&lt;&gt;"",RIGHT(LEFT('Anterior-TXT'!A4539,51),34),"")</f>
        <v/>
      </c>
      <c r="C4518" s="12" t="str">
        <f>IF('Anterior-TXT'!A4539&lt;&gt;"",VALUE(RIGHT(LEFT('Anterior-TXT'!A4539,75),23)),"")</f>
        <v/>
      </c>
      <c r="D4518" s="11" t="str">
        <f>IF('Anterior-TXT'!A4539&lt;&gt;"",RIGHT(LEFT('Anterior-TXT'!A4539,77),1),"")</f>
        <v/>
      </c>
      <c r="E4518" s="13" t="str">
        <f>IF('Anterior-TXT'!A4539&lt;&gt;"",IF(MOD(VALUE(LEFT(A4518,1)),2)=1,IF(D4518="D",C4518,-C4518),IF(D4518="C",C4518,-C4518)),"")</f>
        <v/>
      </c>
    </row>
    <row r="4519" spans="1:5" x14ac:dyDescent="0.2">
      <c r="A4519" s="11" t="str">
        <f>IF('Anterior-TXT'!A4540&lt;&gt;"",LEFT('Anterior-TXT'!A4540,15),"")</f>
        <v/>
      </c>
      <c r="B4519" s="11" t="str">
        <f>IF('Anterior-TXT'!A4540&lt;&gt;"",RIGHT(LEFT('Anterior-TXT'!A4540,51),34),"")</f>
        <v/>
      </c>
      <c r="C4519" s="12" t="str">
        <f>IF('Anterior-TXT'!A4540&lt;&gt;"",VALUE(RIGHT(LEFT('Anterior-TXT'!A4540,75),23)),"")</f>
        <v/>
      </c>
      <c r="D4519" s="11" t="str">
        <f>IF('Anterior-TXT'!A4540&lt;&gt;"",RIGHT(LEFT('Anterior-TXT'!A4540,77),1),"")</f>
        <v/>
      </c>
      <c r="E4519" s="13" t="str">
        <f>IF('Anterior-TXT'!A4540&lt;&gt;"",IF(MOD(VALUE(LEFT(A4519,1)),2)=1,IF(D4519="D",C4519,-C4519),IF(D4519="C",C4519,-C4519)),"")</f>
        <v/>
      </c>
    </row>
    <row r="4520" spans="1:5" x14ac:dyDescent="0.2">
      <c r="A4520" s="11" t="str">
        <f>IF('Anterior-TXT'!A4541&lt;&gt;"",LEFT('Anterior-TXT'!A4541,15),"")</f>
        <v/>
      </c>
      <c r="B4520" s="11" t="str">
        <f>IF('Anterior-TXT'!A4541&lt;&gt;"",RIGHT(LEFT('Anterior-TXT'!A4541,51),34),"")</f>
        <v/>
      </c>
      <c r="C4520" s="12" t="str">
        <f>IF('Anterior-TXT'!A4541&lt;&gt;"",VALUE(RIGHT(LEFT('Anterior-TXT'!A4541,75),23)),"")</f>
        <v/>
      </c>
      <c r="D4520" s="11" t="str">
        <f>IF('Anterior-TXT'!A4541&lt;&gt;"",RIGHT(LEFT('Anterior-TXT'!A4541,77),1),"")</f>
        <v/>
      </c>
      <c r="E4520" s="13" t="str">
        <f>IF('Anterior-TXT'!A4541&lt;&gt;"",IF(MOD(VALUE(LEFT(A4520,1)),2)=1,IF(D4520="D",C4520,-C4520),IF(D4520="C",C4520,-C4520)),"")</f>
        <v/>
      </c>
    </row>
    <row r="4521" spans="1:5" x14ac:dyDescent="0.2">
      <c r="A4521" s="11" t="str">
        <f>IF('Anterior-TXT'!A4542&lt;&gt;"",LEFT('Anterior-TXT'!A4542,15),"")</f>
        <v/>
      </c>
      <c r="B4521" s="11" t="str">
        <f>IF('Anterior-TXT'!A4542&lt;&gt;"",RIGHT(LEFT('Anterior-TXT'!A4542,51),34),"")</f>
        <v/>
      </c>
      <c r="C4521" s="12" t="str">
        <f>IF('Anterior-TXT'!A4542&lt;&gt;"",VALUE(RIGHT(LEFT('Anterior-TXT'!A4542,75),23)),"")</f>
        <v/>
      </c>
      <c r="D4521" s="11" t="str">
        <f>IF('Anterior-TXT'!A4542&lt;&gt;"",RIGHT(LEFT('Anterior-TXT'!A4542,77),1),"")</f>
        <v/>
      </c>
      <c r="E4521" s="13" t="str">
        <f>IF('Anterior-TXT'!A4542&lt;&gt;"",IF(MOD(VALUE(LEFT(A4521,1)),2)=1,IF(D4521="D",C4521,-C4521),IF(D4521="C",C4521,-C4521)),"")</f>
        <v/>
      </c>
    </row>
    <row r="4522" spans="1:5" x14ac:dyDescent="0.2">
      <c r="A4522" s="11" t="str">
        <f>IF('Anterior-TXT'!A4543&lt;&gt;"",LEFT('Anterior-TXT'!A4543,15),"")</f>
        <v/>
      </c>
      <c r="B4522" s="11" t="str">
        <f>IF('Anterior-TXT'!A4543&lt;&gt;"",RIGHT(LEFT('Anterior-TXT'!A4543,51),34),"")</f>
        <v/>
      </c>
      <c r="C4522" s="12" t="str">
        <f>IF('Anterior-TXT'!A4543&lt;&gt;"",VALUE(RIGHT(LEFT('Anterior-TXT'!A4543,75),23)),"")</f>
        <v/>
      </c>
      <c r="D4522" s="11" t="str">
        <f>IF('Anterior-TXT'!A4543&lt;&gt;"",RIGHT(LEFT('Anterior-TXT'!A4543,77),1),"")</f>
        <v/>
      </c>
      <c r="E4522" s="13" t="str">
        <f>IF('Anterior-TXT'!A4543&lt;&gt;"",IF(MOD(VALUE(LEFT(A4522,1)),2)=1,IF(D4522="D",C4522,-C4522),IF(D4522="C",C4522,-C4522)),"")</f>
        <v/>
      </c>
    </row>
    <row r="4523" spans="1:5" x14ac:dyDescent="0.2">
      <c r="A4523" s="11" t="str">
        <f>IF('Anterior-TXT'!A4544&lt;&gt;"",LEFT('Anterior-TXT'!A4544,15),"")</f>
        <v/>
      </c>
      <c r="B4523" s="11" t="str">
        <f>IF('Anterior-TXT'!A4544&lt;&gt;"",RIGHT(LEFT('Anterior-TXT'!A4544,51),34),"")</f>
        <v/>
      </c>
      <c r="C4523" s="12" t="str">
        <f>IF('Anterior-TXT'!A4544&lt;&gt;"",VALUE(RIGHT(LEFT('Anterior-TXT'!A4544,75),23)),"")</f>
        <v/>
      </c>
      <c r="D4523" s="11" t="str">
        <f>IF('Anterior-TXT'!A4544&lt;&gt;"",RIGHT(LEFT('Anterior-TXT'!A4544,77),1),"")</f>
        <v/>
      </c>
      <c r="E4523" s="13" t="str">
        <f>IF('Anterior-TXT'!A4544&lt;&gt;"",IF(MOD(VALUE(LEFT(A4523,1)),2)=1,IF(D4523="D",C4523,-C4523),IF(D4523="C",C4523,-C4523)),"")</f>
        <v/>
      </c>
    </row>
    <row r="4524" spans="1:5" x14ac:dyDescent="0.2">
      <c r="A4524" s="11" t="str">
        <f>IF('Anterior-TXT'!A4545&lt;&gt;"",LEFT('Anterior-TXT'!A4545,15),"")</f>
        <v/>
      </c>
      <c r="B4524" s="11" t="str">
        <f>IF('Anterior-TXT'!A4545&lt;&gt;"",RIGHT(LEFT('Anterior-TXT'!A4545,51),34),"")</f>
        <v/>
      </c>
      <c r="C4524" s="12" t="str">
        <f>IF('Anterior-TXT'!A4545&lt;&gt;"",VALUE(RIGHT(LEFT('Anterior-TXT'!A4545,75),23)),"")</f>
        <v/>
      </c>
      <c r="D4524" s="11" t="str">
        <f>IF('Anterior-TXT'!A4545&lt;&gt;"",RIGHT(LEFT('Anterior-TXT'!A4545,77),1),"")</f>
        <v/>
      </c>
      <c r="E4524" s="13" t="str">
        <f>IF('Anterior-TXT'!A4545&lt;&gt;"",IF(MOD(VALUE(LEFT(A4524,1)),2)=1,IF(D4524="D",C4524,-C4524),IF(D4524="C",C4524,-C4524)),"")</f>
        <v/>
      </c>
    </row>
    <row r="4525" spans="1:5" x14ac:dyDescent="0.2">
      <c r="A4525" s="11" t="str">
        <f>IF('Anterior-TXT'!A4546&lt;&gt;"",LEFT('Anterior-TXT'!A4546,15),"")</f>
        <v/>
      </c>
      <c r="B4525" s="11" t="str">
        <f>IF('Anterior-TXT'!A4546&lt;&gt;"",RIGHT(LEFT('Anterior-TXT'!A4546,51),34),"")</f>
        <v/>
      </c>
      <c r="C4525" s="12" t="str">
        <f>IF('Anterior-TXT'!A4546&lt;&gt;"",VALUE(RIGHT(LEFT('Anterior-TXT'!A4546,75),23)),"")</f>
        <v/>
      </c>
      <c r="D4525" s="11" t="str">
        <f>IF('Anterior-TXT'!A4546&lt;&gt;"",RIGHT(LEFT('Anterior-TXT'!A4546,77),1),"")</f>
        <v/>
      </c>
      <c r="E4525" s="13" t="str">
        <f>IF('Anterior-TXT'!A4546&lt;&gt;"",IF(MOD(VALUE(LEFT(A4525,1)),2)=1,IF(D4525="D",C4525,-C4525),IF(D4525="C",C4525,-C4525)),"")</f>
        <v/>
      </c>
    </row>
    <row r="4526" spans="1:5" x14ac:dyDescent="0.2">
      <c r="A4526" s="11" t="str">
        <f>IF('Anterior-TXT'!A4547&lt;&gt;"",LEFT('Anterior-TXT'!A4547,15),"")</f>
        <v/>
      </c>
      <c r="B4526" s="11" t="str">
        <f>IF('Anterior-TXT'!A4547&lt;&gt;"",RIGHT(LEFT('Anterior-TXT'!A4547,51),34),"")</f>
        <v/>
      </c>
      <c r="C4526" s="12" t="str">
        <f>IF('Anterior-TXT'!A4547&lt;&gt;"",VALUE(RIGHT(LEFT('Anterior-TXT'!A4547,75),23)),"")</f>
        <v/>
      </c>
      <c r="D4526" s="11" t="str">
        <f>IF('Anterior-TXT'!A4547&lt;&gt;"",RIGHT(LEFT('Anterior-TXT'!A4547,77),1),"")</f>
        <v/>
      </c>
      <c r="E4526" s="13" t="str">
        <f>IF('Anterior-TXT'!A4547&lt;&gt;"",IF(MOD(VALUE(LEFT(A4526,1)),2)=1,IF(D4526="D",C4526,-C4526),IF(D4526="C",C4526,-C4526)),"")</f>
        <v/>
      </c>
    </row>
    <row r="4527" spans="1:5" x14ac:dyDescent="0.2">
      <c r="A4527" s="11" t="str">
        <f>IF('Anterior-TXT'!A4548&lt;&gt;"",LEFT('Anterior-TXT'!A4548,15),"")</f>
        <v/>
      </c>
      <c r="B4527" s="11" t="str">
        <f>IF('Anterior-TXT'!A4548&lt;&gt;"",RIGHT(LEFT('Anterior-TXT'!A4548,51),34),"")</f>
        <v/>
      </c>
      <c r="C4527" s="12" t="str">
        <f>IF('Anterior-TXT'!A4548&lt;&gt;"",VALUE(RIGHT(LEFT('Anterior-TXT'!A4548,75),23)),"")</f>
        <v/>
      </c>
      <c r="D4527" s="11" t="str">
        <f>IF('Anterior-TXT'!A4548&lt;&gt;"",RIGHT(LEFT('Anterior-TXT'!A4548,77),1),"")</f>
        <v/>
      </c>
      <c r="E4527" s="13" t="str">
        <f>IF('Anterior-TXT'!A4548&lt;&gt;"",IF(MOD(VALUE(LEFT(A4527,1)),2)=1,IF(D4527="D",C4527,-C4527),IF(D4527="C",C4527,-C4527)),"")</f>
        <v/>
      </c>
    </row>
    <row r="4528" spans="1:5" x14ac:dyDescent="0.2">
      <c r="A4528" s="11" t="str">
        <f>IF('Anterior-TXT'!A4549&lt;&gt;"",LEFT('Anterior-TXT'!A4549,15),"")</f>
        <v/>
      </c>
      <c r="B4528" s="11" t="str">
        <f>IF('Anterior-TXT'!A4549&lt;&gt;"",RIGHT(LEFT('Anterior-TXT'!A4549,51),34),"")</f>
        <v/>
      </c>
      <c r="C4528" s="12" t="str">
        <f>IF('Anterior-TXT'!A4549&lt;&gt;"",VALUE(RIGHT(LEFT('Anterior-TXT'!A4549,75),23)),"")</f>
        <v/>
      </c>
      <c r="D4528" s="11" t="str">
        <f>IF('Anterior-TXT'!A4549&lt;&gt;"",RIGHT(LEFT('Anterior-TXT'!A4549,77),1),"")</f>
        <v/>
      </c>
      <c r="E4528" s="13" t="str">
        <f>IF('Anterior-TXT'!A4549&lt;&gt;"",IF(MOD(VALUE(LEFT(A4528,1)),2)=1,IF(D4528="D",C4528,-C4528),IF(D4528="C",C4528,-C4528)),"")</f>
        <v/>
      </c>
    </row>
    <row r="4529" spans="1:5" x14ac:dyDescent="0.2">
      <c r="A4529" s="11" t="str">
        <f>IF('Anterior-TXT'!A4550&lt;&gt;"",LEFT('Anterior-TXT'!A4550,15),"")</f>
        <v/>
      </c>
      <c r="B4529" s="11" t="str">
        <f>IF('Anterior-TXT'!A4550&lt;&gt;"",RIGHT(LEFT('Anterior-TXT'!A4550,51),34),"")</f>
        <v/>
      </c>
      <c r="C4529" s="12" t="str">
        <f>IF('Anterior-TXT'!A4550&lt;&gt;"",VALUE(RIGHT(LEFT('Anterior-TXT'!A4550,75),23)),"")</f>
        <v/>
      </c>
      <c r="D4529" s="11" t="str">
        <f>IF('Anterior-TXT'!A4550&lt;&gt;"",RIGHT(LEFT('Anterior-TXT'!A4550,77),1),"")</f>
        <v/>
      </c>
      <c r="E4529" s="13" t="str">
        <f>IF('Anterior-TXT'!A4550&lt;&gt;"",IF(MOD(VALUE(LEFT(A4529,1)),2)=1,IF(D4529="D",C4529,-C4529),IF(D4529="C",C4529,-C4529)),"")</f>
        <v/>
      </c>
    </row>
    <row r="4530" spans="1:5" x14ac:dyDescent="0.2">
      <c r="A4530" s="11" t="str">
        <f>IF('Anterior-TXT'!A4551&lt;&gt;"",LEFT('Anterior-TXT'!A4551,15),"")</f>
        <v/>
      </c>
      <c r="B4530" s="11" t="str">
        <f>IF('Anterior-TXT'!A4551&lt;&gt;"",RIGHT(LEFT('Anterior-TXT'!A4551,51),34),"")</f>
        <v/>
      </c>
      <c r="C4530" s="12" t="str">
        <f>IF('Anterior-TXT'!A4551&lt;&gt;"",VALUE(RIGHT(LEFT('Anterior-TXT'!A4551,75),23)),"")</f>
        <v/>
      </c>
      <c r="D4530" s="11" t="str">
        <f>IF('Anterior-TXT'!A4551&lt;&gt;"",RIGHT(LEFT('Anterior-TXT'!A4551,77),1),"")</f>
        <v/>
      </c>
      <c r="E4530" s="13" t="str">
        <f>IF('Anterior-TXT'!A4551&lt;&gt;"",IF(MOD(VALUE(LEFT(A4530,1)),2)=1,IF(D4530="D",C4530,-C4530),IF(D4530="C",C4530,-C4530)),"")</f>
        <v/>
      </c>
    </row>
    <row r="4531" spans="1:5" x14ac:dyDescent="0.2">
      <c r="A4531" s="11" t="str">
        <f>IF('Anterior-TXT'!A4552&lt;&gt;"",LEFT('Anterior-TXT'!A4552,15),"")</f>
        <v/>
      </c>
      <c r="B4531" s="11" t="str">
        <f>IF('Anterior-TXT'!A4552&lt;&gt;"",RIGHT(LEFT('Anterior-TXT'!A4552,51),34),"")</f>
        <v/>
      </c>
      <c r="C4531" s="12" t="str">
        <f>IF('Anterior-TXT'!A4552&lt;&gt;"",VALUE(RIGHT(LEFT('Anterior-TXT'!A4552,75),23)),"")</f>
        <v/>
      </c>
      <c r="D4531" s="11" t="str">
        <f>IF('Anterior-TXT'!A4552&lt;&gt;"",RIGHT(LEFT('Anterior-TXT'!A4552,77),1),"")</f>
        <v/>
      </c>
      <c r="E4531" s="13" t="str">
        <f>IF('Anterior-TXT'!A4552&lt;&gt;"",IF(MOD(VALUE(LEFT(A4531,1)),2)=1,IF(D4531="D",C4531,-C4531),IF(D4531="C",C4531,-C4531)),"")</f>
        <v/>
      </c>
    </row>
    <row r="4532" spans="1:5" x14ac:dyDescent="0.2">
      <c r="A4532" s="11" t="str">
        <f>IF('Anterior-TXT'!A4553&lt;&gt;"",LEFT('Anterior-TXT'!A4553,15),"")</f>
        <v/>
      </c>
      <c r="B4532" s="11" t="str">
        <f>IF('Anterior-TXT'!A4553&lt;&gt;"",RIGHT(LEFT('Anterior-TXT'!A4553,51),34),"")</f>
        <v/>
      </c>
      <c r="C4532" s="12" t="str">
        <f>IF('Anterior-TXT'!A4553&lt;&gt;"",VALUE(RIGHT(LEFT('Anterior-TXT'!A4553,75),23)),"")</f>
        <v/>
      </c>
      <c r="D4532" s="11" t="str">
        <f>IF('Anterior-TXT'!A4553&lt;&gt;"",RIGHT(LEFT('Anterior-TXT'!A4553,77),1),"")</f>
        <v/>
      </c>
      <c r="E4532" s="13" t="str">
        <f>IF('Anterior-TXT'!A4553&lt;&gt;"",IF(MOD(VALUE(LEFT(A4532,1)),2)=1,IF(D4532="D",C4532,-C4532),IF(D4532="C",C4532,-C4532)),"")</f>
        <v/>
      </c>
    </row>
    <row r="4533" spans="1:5" x14ac:dyDescent="0.2">
      <c r="A4533" s="11" t="str">
        <f>IF('Anterior-TXT'!A4554&lt;&gt;"",LEFT('Anterior-TXT'!A4554,15),"")</f>
        <v/>
      </c>
      <c r="B4533" s="11" t="str">
        <f>IF('Anterior-TXT'!A4554&lt;&gt;"",RIGHT(LEFT('Anterior-TXT'!A4554,51),34),"")</f>
        <v/>
      </c>
      <c r="C4533" s="12" t="str">
        <f>IF('Anterior-TXT'!A4554&lt;&gt;"",VALUE(RIGHT(LEFT('Anterior-TXT'!A4554,75),23)),"")</f>
        <v/>
      </c>
      <c r="D4533" s="11" t="str">
        <f>IF('Anterior-TXT'!A4554&lt;&gt;"",RIGHT(LEFT('Anterior-TXT'!A4554,77),1),"")</f>
        <v/>
      </c>
      <c r="E4533" s="13" t="str">
        <f>IF('Anterior-TXT'!A4554&lt;&gt;"",IF(MOD(VALUE(LEFT(A4533,1)),2)=1,IF(D4533="D",C4533,-C4533),IF(D4533="C",C4533,-C4533)),"")</f>
        <v/>
      </c>
    </row>
    <row r="4534" spans="1:5" x14ac:dyDescent="0.2">
      <c r="A4534" s="11" t="str">
        <f>IF('Anterior-TXT'!A4555&lt;&gt;"",LEFT('Anterior-TXT'!A4555,15),"")</f>
        <v/>
      </c>
      <c r="B4534" s="11" t="str">
        <f>IF('Anterior-TXT'!A4555&lt;&gt;"",RIGHT(LEFT('Anterior-TXT'!A4555,51),34),"")</f>
        <v/>
      </c>
      <c r="C4534" s="12" t="str">
        <f>IF('Anterior-TXT'!A4555&lt;&gt;"",VALUE(RIGHT(LEFT('Anterior-TXT'!A4555,75),23)),"")</f>
        <v/>
      </c>
      <c r="D4534" s="11" t="str">
        <f>IF('Anterior-TXT'!A4555&lt;&gt;"",RIGHT(LEFT('Anterior-TXT'!A4555,77),1),"")</f>
        <v/>
      </c>
      <c r="E4534" s="13" t="str">
        <f>IF('Anterior-TXT'!A4555&lt;&gt;"",IF(MOD(VALUE(LEFT(A4534,1)),2)=1,IF(D4534="D",C4534,-C4534),IF(D4534="C",C4534,-C4534)),"")</f>
        <v/>
      </c>
    </row>
    <row r="4535" spans="1:5" x14ac:dyDescent="0.2">
      <c r="A4535" s="11" t="str">
        <f>IF('Anterior-TXT'!A4556&lt;&gt;"",LEFT('Anterior-TXT'!A4556,15),"")</f>
        <v/>
      </c>
      <c r="B4535" s="11" t="str">
        <f>IF('Anterior-TXT'!A4556&lt;&gt;"",RIGHT(LEFT('Anterior-TXT'!A4556,51),34),"")</f>
        <v/>
      </c>
      <c r="C4535" s="12" t="str">
        <f>IF('Anterior-TXT'!A4556&lt;&gt;"",VALUE(RIGHT(LEFT('Anterior-TXT'!A4556,75),23)),"")</f>
        <v/>
      </c>
      <c r="D4535" s="11" t="str">
        <f>IF('Anterior-TXT'!A4556&lt;&gt;"",RIGHT(LEFT('Anterior-TXT'!A4556,77),1),"")</f>
        <v/>
      </c>
      <c r="E4535" s="13" t="str">
        <f>IF('Anterior-TXT'!A4556&lt;&gt;"",IF(MOD(VALUE(LEFT(A4535,1)),2)=1,IF(D4535="D",C4535,-C4535),IF(D4535="C",C4535,-C4535)),"")</f>
        <v/>
      </c>
    </row>
    <row r="4536" spans="1:5" x14ac:dyDescent="0.2">
      <c r="A4536" s="11" t="str">
        <f>IF('Anterior-TXT'!A4557&lt;&gt;"",LEFT('Anterior-TXT'!A4557,15),"")</f>
        <v/>
      </c>
      <c r="B4536" s="11" t="str">
        <f>IF('Anterior-TXT'!A4557&lt;&gt;"",RIGHT(LEFT('Anterior-TXT'!A4557,51),34),"")</f>
        <v/>
      </c>
      <c r="C4536" s="12" t="str">
        <f>IF('Anterior-TXT'!A4557&lt;&gt;"",VALUE(RIGHT(LEFT('Anterior-TXT'!A4557,75),23)),"")</f>
        <v/>
      </c>
      <c r="D4536" s="11" t="str">
        <f>IF('Anterior-TXT'!A4557&lt;&gt;"",RIGHT(LEFT('Anterior-TXT'!A4557,77),1),"")</f>
        <v/>
      </c>
      <c r="E4536" s="13" t="str">
        <f>IF('Anterior-TXT'!A4557&lt;&gt;"",IF(MOD(VALUE(LEFT(A4536,1)),2)=1,IF(D4536="D",C4536,-C4536),IF(D4536="C",C4536,-C4536)),"")</f>
        <v/>
      </c>
    </row>
    <row r="4537" spans="1:5" x14ac:dyDescent="0.2">
      <c r="A4537" s="11" t="str">
        <f>IF('Anterior-TXT'!A4558&lt;&gt;"",LEFT('Anterior-TXT'!A4558,15),"")</f>
        <v/>
      </c>
      <c r="B4537" s="11" t="str">
        <f>IF('Anterior-TXT'!A4558&lt;&gt;"",RIGHT(LEFT('Anterior-TXT'!A4558,51),34),"")</f>
        <v/>
      </c>
      <c r="C4537" s="12" t="str">
        <f>IF('Anterior-TXT'!A4558&lt;&gt;"",VALUE(RIGHT(LEFT('Anterior-TXT'!A4558,75),23)),"")</f>
        <v/>
      </c>
      <c r="D4537" s="11" t="str">
        <f>IF('Anterior-TXT'!A4558&lt;&gt;"",RIGHT(LEFT('Anterior-TXT'!A4558,77),1),"")</f>
        <v/>
      </c>
      <c r="E4537" s="13" t="str">
        <f>IF('Anterior-TXT'!A4558&lt;&gt;"",IF(MOD(VALUE(LEFT(A4537,1)),2)=1,IF(D4537="D",C4537,-C4537),IF(D4537="C",C4537,-C4537)),"")</f>
        <v/>
      </c>
    </row>
    <row r="4538" spans="1:5" x14ac:dyDescent="0.2">
      <c r="A4538" s="11" t="str">
        <f>IF('Anterior-TXT'!A4559&lt;&gt;"",LEFT('Anterior-TXT'!A4559,15),"")</f>
        <v/>
      </c>
      <c r="B4538" s="11" t="str">
        <f>IF('Anterior-TXT'!A4559&lt;&gt;"",RIGHT(LEFT('Anterior-TXT'!A4559,51),34),"")</f>
        <v/>
      </c>
      <c r="C4538" s="12" t="str">
        <f>IF('Anterior-TXT'!A4559&lt;&gt;"",VALUE(RIGHT(LEFT('Anterior-TXT'!A4559,75),23)),"")</f>
        <v/>
      </c>
      <c r="D4538" s="11" t="str">
        <f>IF('Anterior-TXT'!A4559&lt;&gt;"",RIGHT(LEFT('Anterior-TXT'!A4559,77),1),"")</f>
        <v/>
      </c>
      <c r="E4538" s="13" t="str">
        <f>IF('Anterior-TXT'!A4559&lt;&gt;"",IF(MOD(VALUE(LEFT(A4538,1)),2)=1,IF(D4538="D",C4538,-C4538),IF(D4538="C",C4538,-C4538)),"")</f>
        <v/>
      </c>
    </row>
    <row r="4539" spans="1:5" x14ac:dyDescent="0.2">
      <c r="A4539" s="11" t="str">
        <f>IF('Anterior-TXT'!A4560&lt;&gt;"",LEFT('Anterior-TXT'!A4560,15),"")</f>
        <v/>
      </c>
      <c r="B4539" s="11" t="str">
        <f>IF('Anterior-TXT'!A4560&lt;&gt;"",RIGHT(LEFT('Anterior-TXT'!A4560,51),34),"")</f>
        <v/>
      </c>
      <c r="C4539" s="12" t="str">
        <f>IF('Anterior-TXT'!A4560&lt;&gt;"",VALUE(RIGHT(LEFT('Anterior-TXT'!A4560,75),23)),"")</f>
        <v/>
      </c>
      <c r="D4539" s="11" t="str">
        <f>IF('Anterior-TXT'!A4560&lt;&gt;"",RIGHT(LEFT('Anterior-TXT'!A4560,77),1),"")</f>
        <v/>
      </c>
      <c r="E4539" s="13" t="str">
        <f>IF('Anterior-TXT'!A4560&lt;&gt;"",IF(MOD(VALUE(LEFT(A4539,1)),2)=1,IF(D4539="D",C4539,-C4539),IF(D4539="C",C4539,-C4539)),"")</f>
        <v/>
      </c>
    </row>
    <row r="4540" spans="1:5" x14ac:dyDescent="0.2">
      <c r="A4540" s="11" t="str">
        <f>IF('Anterior-TXT'!A4561&lt;&gt;"",LEFT('Anterior-TXT'!A4561,15),"")</f>
        <v/>
      </c>
      <c r="B4540" s="11" t="str">
        <f>IF('Anterior-TXT'!A4561&lt;&gt;"",RIGHT(LEFT('Anterior-TXT'!A4561,51),34),"")</f>
        <v/>
      </c>
      <c r="C4540" s="12" t="str">
        <f>IF('Anterior-TXT'!A4561&lt;&gt;"",VALUE(RIGHT(LEFT('Anterior-TXT'!A4561,75),23)),"")</f>
        <v/>
      </c>
      <c r="D4540" s="11" t="str">
        <f>IF('Anterior-TXT'!A4561&lt;&gt;"",RIGHT(LEFT('Anterior-TXT'!A4561,77),1),"")</f>
        <v/>
      </c>
      <c r="E4540" s="13" t="str">
        <f>IF('Anterior-TXT'!A4561&lt;&gt;"",IF(MOD(VALUE(LEFT(A4540,1)),2)=1,IF(D4540="D",C4540,-C4540),IF(D4540="C",C4540,-C4540)),"")</f>
        <v/>
      </c>
    </row>
    <row r="4541" spans="1:5" x14ac:dyDescent="0.2">
      <c r="A4541" s="11" t="str">
        <f>IF('Anterior-TXT'!A4562&lt;&gt;"",LEFT('Anterior-TXT'!A4562,15),"")</f>
        <v/>
      </c>
      <c r="B4541" s="11" t="str">
        <f>IF('Anterior-TXT'!A4562&lt;&gt;"",RIGHT(LEFT('Anterior-TXT'!A4562,51),34),"")</f>
        <v/>
      </c>
      <c r="C4541" s="12" t="str">
        <f>IF('Anterior-TXT'!A4562&lt;&gt;"",VALUE(RIGHT(LEFT('Anterior-TXT'!A4562,75),23)),"")</f>
        <v/>
      </c>
      <c r="D4541" s="11" t="str">
        <f>IF('Anterior-TXT'!A4562&lt;&gt;"",RIGHT(LEFT('Anterior-TXT'!A4562,77),1),"")</f>
        <v/>
      </c>
      <c r="E4541" s="13" t="str">
        <f>IF('Anterior-TXT'!A4562&lt;&gt;"",IF(MOD(VALUE(LEFT(A4541,1)),2)=1,IF(D4541="D",C4541,-C4541),IF(D4541="C",C4541,-C4541)),"")</f>
        <v/>
      </c>
    </row>
    <row r="4542" spans="1:5" x14ac:dyDescent="0.2">
      <c r="A4542" s="11" t="str">
        <f>IF('Anterior-TXT'!A4563&lt;&gt;"",LEFT('Anterior-TXT'!A4563,15),"")</f>
        <v/>
      </c>
      <c r="B4542" s="11" t="str">
        <f>IF('Anterior-TXT'!A4563&lt;&gt;"",RIGHT(LEFT('Anterior-TXT'!A4563,51),34),"")</f>
        <v/>
      </c>
      <c r="C4542" s="12" t="str">
        <f>IF('Anterior-TXT'!A4563&lt;&gt;"",VALUE(RIGHT(LEFT('Anterior-TXT'!A4563,75),23)),"")</f>
        <v/>
      </c>
      <c r="D4542" s="11" t="str">
        <f>IF('Anterior-TXT'!A4563&lt;&gt;"",RIGHT(LEFT('Anterior-TXT'!A4563,77),1),"")</f>
        <v/>
      </c>
      <c r="E4542" s="13" t="str">
        <f>IF('Anterior-TXT'!A4563&lt;&gt;"",IF(MOD(VALUE(LEFT(A4542,1)),2)=1,IF(D4542="D",C4542,-C4542),IF(D4542="C",C4542,-C4542)),"")</f>
        <v/>
      </c>
    </row>
    <row r="4543" spans="1:5" x14ac:dyDescent="0.2">
      <c r="A4543" s="11" t="str">
        <f>IF('Anterior-TXT'!A4564&lt;&gt;"",LEFT('Anterior-TXT'!A4564,15),"")</f>
        <v/>
      </c>
      <c r="B4543" s="11" t="str">
        <f>IF('Anterior-TXT'!A4564&lt;&gt;"",RIGHT(LEFT('Anterior-TXT'!A4564,51),34),"")</f>
        <v/>
      </c>
      <c r="C4543" s="12" t="str">
        <f>IF('Anterior-TXT'!A4564&lt;&gt;"",VALUE(RIGHT(LEFT('Anterior-TXT'!A4564,75),23)),"")</f>
        <v/>
      </c>
      <c r="D4543" s="11" t="str">
        <f>IF('Anterior-TXT'!A4564&lt;&gt;"",RIGHT(LEFT('Anterior-TXT'!A4564,77),1),"")</f>
        <v/>
      </c>
      <c r="E4543" s="13" t="str">
        <f>IF('Anterior-TXT'!A4564&lt;&gt;"",IF(MOD(VALUE(LEFT(A4543,1)),2)=1,IF(D4543="D",C4543,-C4543),IF(D4543="C",C4543,-C4543)),"")</f>
        <v/>
      </c>
    </row>
    <row r="4544" spans="1:5" x14ac:dyDescent="0.2">
      <c r="A4544" s="11" t="str">
        <f>IF('Anterior-TXT'!A4565&lt;&gt;"",LEFT('Anterior-TXT'!A4565,15),"")</f>
        <v/>
      </c>
      <c r="B4544" s="11" t="str">
        <f>IF('Anterior-TXT'!A4565&lt;&gt;"",RIGHT(LEFT('Anterior-TXT'!A4565,51),34),"")</f>
        <v/>
      </c>
      <c r="C4544" s="12" t="str">
        <f>IF('Anterior-TXT'!A4565&lt;&gt;"",VALUE(RIGHT(LEFT('Anterior-TXT'!A4565,75),23)),"")</f>
        <v/>
      </c>
      <c r="D4544" s="11" t="str">
        <f>IF('Anterior-TXT'!A4565&lt;&gt;"",RIGHT(LEFT('Anterior-TXT'!A4565,77),1),"")</f>
        <v/>
      </c>
      <c r="E4544" s="13" t="str">
        <f>IF('Anterior-TXT'!A4565&lt;&gt;"",IF(MOD(VALUE(LEFT(A4544,1)),2)=1,IF(D4544="D",C4544,-C4544),IF(D4544="C",C4544,-C4544)),"")</f>
        <v/>
      </c>
    </row>
    <row r="4545" spans="1:5" x14ac:dyDescent="0.2">
      <c r="A4545" s="11" t="str">
        <f>IF('Anterior-TXT'!A4566&lt;&gt;"",LEFT('Anterior-TXT'!A4566,15),"")</f>
        <v/>
      </c>
      <c r="B4545" s="11" t="str">
        <f>IF('Anterior-TXT'!A4566&lt;&gt;"",RIGHT(LEFT('Anterior-TXT'!A4566,51),34),"")</f>
        <v/>
      </c>
      <c r="C4545" s="12" t="str">
        <f>IF('Anterior-TXT'!A4566&lt;&gt;"",VALUE(RIGHT(LEFT('Anterior-TXT'!A4566,75),23)),"")</f>
        <v/>
      </c>
      <c r="D4545" s="11" t="str">
        <f>IF('Anterior-TXT'!A4566&lt;&gt;"",RIGHT(LEFT('Anterior-TXT'!A4566,77),1),"")</f>
        <v/>
      </c>
      <c r="E4545" s="13" t="str">
        <f>IF('Anterior-TXT'!A4566&lt;&gt;"",IF(MOD(VALUE(LEFT(A4545,1)),2)=1,IF(D4545="D",C4545,-C4545),IF(D4545="C",C4545,-C4545)),"")</f>
        <v/>
      </c>
    </row>
    <row r="4546" spans="1:5" x14ac:dyDescent="0.2">
      <c r="A4546" s="11" t="str">
        <f>IF('Anterior-TXT'!A4567&lt;&gt;"",LEFT('Anterior-TXT'!A4567,15),"")</f>
        <v/>
      </c>
      <c r="B4546" s="11" t="str">
        <f>IF('Anterior-TXT'!A4567&lt;&gt;"",RIGHT(LEFT('Anterior-TXT'!A4567,51),34),"")</f>
        <v/>
      </c>
      <c r="C4546" s="12" t="str">
        <f>IF('Anterior-TXT'!A4567&lt;&gt;"",VALUE(RIGHT(LEFT('Anterior-TXT'!A4567,75),23)),"")</f>
        <v/>
      </c>
      <c r="D4546" s="11" t="str">
        <f>IF('Anterior-TXT'!A4567&lt;&gt;"",RIGHT(LEFT('Anterior-TXT'!A4567,77),1),"")</f>
        <v/>
      </c>
      <c r="E4546" s="13" t="str">
        <f>IF('Anterior-TXT'!A4567&lt;&gt;"",IF(MOD(VALUE(LEFT(A4546,1)),2)=1,IF(D4546="D",C4546,-C4546),IF(D4546="C",C4546,-C4546)),"")</f>
        <v/>
      </c>
    </row>
    <row r="4547" spans="1:5" x14ac:dyDescent="0.2">
      <c r="A4547" s="11" t="str">
        <f>IF('Anterior-TXT'!A4568&lt;&gt;"",LEFT('Anterior-TXT'!A4568,15),"")</f>
        <v/>
      </c>
      <c r="B4547" s="11" t="str">
        <f>IF('Anterior-TXT'!A4568&lt;&gt;"",RIGHT(LEFT('Anterior-TXT'!A4568,51),34),"")</f>
        <v/>
      </c>
      <c r="C4547" s="12" t="str">
        <f>IF('Anterior-TXT'!A4568&lt;&gt;"",VALUE(RIGHT(LEFT('Anterior-TXT'!A4568,75),23)),"")</f>
        <v/>
      </c>
      <c r="D4547" s="11" t="str">
        <f>IF('Anterior-TXT'!A4568&lt;&gt;"",RIGHT(LEFT('Anterior-TXT'!A4568,77),1),"")</f>
        <v/>
      </c>
      <c r="E4547" s="13" t="str">
        <f>IF('Anterior-TXT'!A4568&lt;&gt;"",IF(MOD(VALUE(LEFT(A4547,1)),2)=1,IF(D4547="D",C4547,-C4547),IF(D4547="C",C4547,-C4547)),"")</f>
        <v/>
      </c>
    </row>
    <row r="4548" spans="1:5" x14ac:dyDescent="0.2">
      <c r="A4548" s="11" t="str">
        <f>IF('Anterior-TXT'!A4569&lt;&gt;"",LEFT('Anterior-TXT'!A4569,15),"")</f>
        <v/>
      </c>
      <c r="B4548" s="11" t="str">
        <f>IF('Anterior-TXT'!A4569&lt;&gt;"",RIGHT(LEFT('Anterior-TXT'!A4569,51),34),"")</f>
        <v/>
      </c>
      <c r="C4548" s="12" t="str">
        <f>IF('Anterior-TXT'!A4569&lt;&gt;"",VALUE(RIGHT(LEFT('Anterior-TXT'!A4569,75),23)),"")</f>
        <v/>
      </c>
      <c r="D4548" s="11" t="str">
        <f>IF('Anterior-TXT'!A4569&lt;&gt;"",RIGHT(LEFT('Anterior-TXT'!A4569,77),1),"")</f>
        <v/>
      </c>
      <c r="E4548" s="13" t="str">
        <f>IF('Anterior-TXT'!A4569&lt;&gt;"",IF(MOD(VALUE(LEFT(A4548,1)),2)=1,IF(D4548="D",C4548,-C4548),IF(D4548="C",C4548,-C4548)),"")</f>
        <v/>
      </c>
    </row>
    <row r="4549" spans="1:5" x14ac:dyDescent="0.2">
      <c r="A4549" s="11" t="str">
        <f>IF('Anterior-TXT'!A4570&lt;&gt;"",LEFT('Anterior-TXT'!A4570,15),"")</f>
        <v/>
      </c>
      <c r="B4549" s="11" t="str">
        <f>IF('Anterior-TXT'!A4570&lt;&gt;"",RIGHT(LEFT('Anterior-TXT'!A4570,51),34),"")</f>
        <v/>
      </c>
      <c r="C4549" s="12" t="str">
        <f>IF('Anterior-TXT'!A4570&lt;&gt;"",VALUE(RIGHT(LEFT('Anterior-TXT'!A4570,75),23)),"")</f>
        <v/>
      </c>
      <c r="D4549" s="11" t="str">
        <f>IF('Anterior-TXT'!A4570&lt;&gt;"",RIGHT(LEFT('Anterior-TXT'!A4570,77),1),"")</f>
        <v/>
      </c>
      <c r="E4549" s="13" t="str">
        <f>IF('Anterior-TXT'!A4570&lt;&gt;"",IF(MOD(VALUE(LEFT(A4549,1)),2)=1,IF(D4549="D",C4549,-C4549),IF(D4549="C",C4549,-C4549)),"")</f>
        <v/>
      </c>
    </row>
    <row r="4550" spans="1:5" x14ac:dyDescent="0.2">
      <c r="A4550" s="11" t="str">
        <f>IF('Anterior-TXT'!A4571&lt;&gt;"",LEFT('Anterior-TXT'!A4571,15),"")</f>
        <v/>
      </c>
      <c r="B4550" s="11" t="str">
        <f>IF('Anterior-TXT'!A4571&lt;&gt;"",RIGHT(LEFT('Anterior-TXT'!A4571,51),34),"")</f>
        <v/>
      </c>
      <c r="C4550" s="12" t="str">
        <f>IF('Anterior-TXT'!A4571&lt;&gt;"",VALUE(RIGHT(LEFT('Anterior-TXT'!A4571,75),23)),"")</f>
        <v/>
      </c>
      <c r="D4550" s="11" t="str">
        <f>IF('Anterior-TXT'!A4571&lt;&gt;"",RIGHT(LEFT('Anterior-TXT'!A4571,77),1),"")</f>
        <v/>
      </c>
      <c r="E4550" s="13" t="str">
        <f>IF('Anterior-TXT'!A4571&lt;&gt;"",IF(MOD(VALUE(LEFT(A4550,1)),2)=1,IF(D4550="D",C4550,-C4550),IF(D4550="C",C4550,-C4550)),"")</f>
        <v/>
      </c>
    </row>
    <row r="4551" spans="1:5" x14ac:dyDescent="0.2">
      <c r="A4551" s="11" t="str">
        <f>IF('Anterior-TXT'!A4572&lt;&gt;"",LEFT('Anterior-TXT'!A4572,15),"")</f>
        <v/>
      </c>
      <c r="B4551" s="11" t="str">
        <f>IF('Anterior-TXT'!A4572&lt;&gt;"",RIGHT(LEFT('Anterior-TXT'!A4572,51),34),"")</f>
        <v/>
      </c>
      <c r="C4551" s="12" t="str">
        <f>IF('Anterior-TXT'!A4572&lt;&gt;"",VALUE(RIGHT(LEFT('Anterior-TXT'!A4572,75),23)),"")</f>
        <v/>
      </c>
      <c r="D4551" s="11" t="str">
        <f>IF('Anterior-TXT'!A4572&lt;&gt;"",RIGHT(LEFT('Anterior-TXT'!A4572,77),1),"")</f>
        <v/>
      </c>
      <c r="E4551" s="13" t="str">
        <f>IF('Anterior-TXT'!A4572&lt;&gt;"",IF(MOD(VALUE(LEFT(A4551,1)),2)=1,IF(D4551="D",C4551,-C4551),IF(D4551="C",C4551,-C4551)),"")</f>
        <v/>
      </c>
    </row>
    <row r="4552" spans="1:5" x14ac:dyDescent="0.2">
      <c r="A4552" s="11" t="str">
        <f>IF('Anterior-TXT'!A4573&lt;&gt;"",LEFT('Anterior-TXT'!A4573,15),"")</f>
        <v/>
      </c>
      <c r="B4552" s="11" t="str">
        <f>IF('Anterior-TXT'!A4573&lt;&gt;"",RIGHT(LEFT('Anterior-TXT'!A4573,51),34),"")</f>
        <v/>
      </c>
      <c r="C4552" s="12" t="str">
        <f>IF('Anterior-TXT'!A4573&lt;&gt;"",VALUE(RIGHT(LEFT('Anterior-TXT'!A4573,75),23)),"")</f>
        <v/>
      </c>
      <c r="D4552" s="11" t="str">
        <f>IF('Anterior-TXT'!A4573&lt;&gt;"",RIGHT(LEFT('Anterior-TXT'!A4573,77),1),"")</f>
        <v/>
      </c>
      <c r="E4552" s="13" t="str">
        <f>IF('Anterior-TXT'!A4573&lt;&gt;"",IF(MOD(VALUE(LEFT(A4552,1)),2)=1,IF(D4552="D",C4552,-C4552),IF(D4552="C",C4552,-C4552)),"")</f>
        <v/>
      </c>
    </row>
    <row r="4553" spans="1:5" x14ac:dyDescent="0.2">
      <c r="A4553" s="11" t="str">
        <f>IF('Anterior-TXT'!A4574&lt;&gt;"",LEFT('Anterior-TXT'!A4574,15),"")</f>
        <v/>
      </c>
      <c r="B4553" s="11" t="str">
        <f>IF('Anterior-TXT'!A4574&lt;&gt;"",RIGHT(LEFT('Anterior-TXT'!A4574,51),34),"")</f>
        <v/>
      </c>
      <c r="C4553" s="12" t="str">
        <f>IF('Anterior-TXT'!A4574&lt;&gt;"",VALUE(RIGHT(LEFT('Anterior-TXT'!A4574,75),23)),"")</f>
        <v/>
      </c>
      <c r="D4553" s="11" t="str">
        <f>IF('Anterior-TXT'!A4574&lt;&gt;"",RIGHT(LEFT('Anterior-TXT'!A4574,77),1),"")</f>
        <v/>
      </c>
      <c r="E4553" s="13" t="str">
        <f>IF('Anterior-TXT'!A4574&lt;&gt;"",IF(MOD(VALUE(LEFT(A4553,1)),2)=1,IF(D4553="D",C4553,-C4553),IF(D4553="C",C4553,-C4553)),"")</f>
        <v/>
      </c>
    </row>
    <row r="4554" spans="1:5" x14ac:dyDescent="0.2">
      <c r="A4554" s="11" t="str">
        <f>IF('Anterior-TXT'!A4575&lt;&gt;"",LEFT('Anterior-TXT'!A4575,15),"")</f>
        <v/>
      </c>
      <c r="B4554" s="11" t="str">
        <f>IF('Anterior-TXT'!A4575&lt;&gt;"",RIGHT(LEFT('Anterior-TXT'!A4575,51),34),"")</f>
        <v/>
      </c>
      <c r="C4554" s="12" t="str">
        <f>IF('Anterior-TXT'!A4575&lt;&gt;"",VALUE(RIGHT(LEFT('Anterior-TXT'!A4575,75),23)),"")</f>
        <v/>
      </c>
      <c r="D4554" s="11" t="str">
        <f>IF('Anterior-TXT'!A4575&lt;&gt;"",RIGHT(LEFT('Anterior-TXT'!A4575,77),1),"")</f>
        <v/>
      </c>
      <c r="E4554" s="13" t="str">
        <f>IF('Anterior-TXT'!A4575&lt;&gt;"",IF(MOD(VALUE(LEFT(A4554,1)),2)=1,IF(D4554="D",C4554,-C4554),IF(D4554="C",C4554,-C4554)),"")</f>
        <v/>
      </c>
    </row>
    <row r="4555" spans="1:5" x14ac:dyDescent="0.2">
      <c r="A4555" s="11" t="str">
        <f>IF('Anterior-TXT'!A4576&lt;&gt;"",LEFT('Anterior-TXT'!A4576,15),"")</f>
        <v/>
      </c>
      <c r="B4555" s="11" t="str">
        <f>IF('Anterior-TXT'!A4576&lt;&gt;"",RIGHT(LEFT('Anterior-TXT'!A4576,51),34),"")</f>
        <v/>
      </c>
      <c r="C4555" s="12" t="str">
        <f>IF('Anterior-TXT'!A4576&lt;&gt;"",VALUE(RIGHT(LEFT('Anterior-TXT'!A4576,75),23)),"")</f>
        <v/>
      </c>
      <c r="D4555" s="11" t="str">
        <f>IF('Anterior-TXT'!A4576&lt;&gt;"",RIGHT(LEFT('Anterior-TXT'!A4576,77),1),"")</f>
        <v/>
      </c>
      <c r="E4555" s="13" t="str">
        <f>IF('Anterior-TXT'!A4576&lt;&gt;"",IF(MOD(VALUE(LEFT(A4555,1)),2)=1,IF(D4555="D",C4555,-C4555),IF(D4555="C",C4555,-C4555)),"")</f>
        <v/>
      </c>
    </row>
    <row r="4556" spans="1:5" x14ac:dyDescent="0.2">
      <c r="A4556" s="11" t="str">
        <f>IF('Anterior-TXT'!A4577&lt;&gt;"",LEFT('Anterior-TXT'!A4577,15),"")</f>
        <v/>
      </c>
      <c r="B4556" s="11" t="str">
        <f>IF('Anterior-TXT'!A4577&lt;&gt;"",RIGHT(LEFT('Anterior-TXT'!A4577,51),34),"")</f>
        <v/>
      </c>
      <c r="C4556" s="12" t="str">
        <f>IF('Anterior-TXT'!A4577&lt;&gt;"",VALUE(RIGHT(LEFT('Anterior-TXT'!A4577,75),23)),"")</f>
        <v/>
      </c>
      <c r="D4556" s="11" t="str">
        <f>IF('Anterior-TXT'!A4577&lt;&gt;"",RIGHT(LEFT('Anterior-TXT'!A4577,77),1),"")</f>
        <v/>
      </c>
      <c r="E4556" s="13" t="str">
        <f>IF('Anterior-TXT'!A4577&lt;&gt;"",IF(MOD(VALUE(LEFT(A4556,1)),2)=1,IF(D4556="D",C4556,-C4556),IF(D4556="C",C4556,-C4556)),"")</f>
        <v/>
      </c>
    </row>
    <row r="4557" spans="1:5" x14ac:dyDescent="0.2">
      <c r="A4557" s="11" t="str">
        <f>IF('Anterior-TXT'!A4578&lt;&gt;"",LEFT('Anterior-TXT'!A4578,15),"")</f>
        <v/>
      </c>
      <c r="B4557" s="11" t="str">
        <f>IF('Anterior-TXT'!A4578&lt;&gt;"",RIGHT(LEFT('Anterior-TXT'!A4578,51),34),"")</f>
        <v/>
      </c>
      <c r="C4557" s="12" t="str">
        <f>IF('Anterior-TXT'!A4578&lt;&gt;"",VALUE(RIGHT(LEFT('Anterior-TXT'!A4578,75),23)),"")</f>
        <v/>
      </c>
      <c r="D4557" s="11" t="str">
        <f>IF('Anterior-TXT'!A4578&lt;&gt;"",RIGHT(LEFT('Anterior-TXT'!A4578,77),1),"")</f>
        <v/>
      </c>
      <c r="E4557" s="13" t="str">
        <f>IF('Anterior-TXT'!A4578&lt;&gt;"",IF(MOD(VALUE(LEFT(A4557,1)),2)=1,IF(D4557="D",C4557,-C4557),IF(D4557="C",C4557,-C4557)),"")</f>
        <v/>
      </c>
    </row>
    <row r="4558" spans="1:5" x14ac:dyDescent="0.2">
      <c r="A4558" s="11" t="str">
        <f>IF('Anterior-TXT'!A4579&lt;&gt;"",LEFT('Anterior-TXT'!A4579,15),"")</f>
        <v/>
      </c>
      <c r="B4558" s="11" t="str">
        <f>IF('Anterior-TXT'!A4579&lt;&gt;"",RIGHT(LEFT('Anterior-TXT'!A4579,51),34),"")</f>
        <v/>
      </c>
      <c r="C4558" s="12" t="str">
        <f>IF('Anterior-TXT'!A4579&lt;&gt;"",VALUE(RIGHT(LEFT('Anterior-TXT'!A4579,75),23)),"")</f>
        <v/>
      </c>
      <c r="D4558" s="11" t="str">
        <f>IF('Anterior-TXT'!A4579&lt;&gt;"",RIGHT(LEFT('Anterior-TXT'!A4579,77),1),"")</f>
        <v/>
      </c>
      <c r="E4558" s="13" t="str">
        <f>IF('Anterior-TXT'!A4579&lt;&gt;"",IF(MOD(VALUE(LEFT(A4558,1)),2)=1,IF(D4558="D",C4558,-C4558),IF(D4558="C",C4558,-C4558)),"")</f>
        <v/>
      </c>
    </row>
    <row r="4559" spans="1:5" x14ac:dyDescent="0.2">
      <c r="A4559" s="11" t="str">
        <f>IF('Anterior-TXT'!A4580&lt;&gt;"",LEFT('Anterior-TXT'!A4580,15),"")</f>
        <v/>
      </c>
      <c r="B4559" s="11" t="str">
        <f>IF('Anterior-TXT'!A4580&lt;&gt;"",RIGHT(LEFT('Anterior-TXT'!A4580,51),34),"")</f>
        <v/>
      </c>
      <c r="C4559" s="12" t="str">
        <f>IF('Anterior-TXT'!A4580&lt;&gt;"",VALUE(RIGHT(LEFT('Anterior-TXT'!A4580,75),23)),"")</f>
        <v/>
      </c>
      <c r="D4559" s="11" t="str">
        <f>IF('Anterior-TXT'!A4580&lt;&gt;"",RIGHT(LEFT('Anterior-TXT'!A4580,77),1),"")</f>
        <v/>
      </c>
      <c r="E4559" s="13" t="str">
        <f>IF('Anterior-TXT'!A4580&lt;&gt;"",IF(MOD(VALUE(LEFT(A4559,1)),2)=1,IF(D4559="D",C4559,-C4559),IF(D4559="C",C4559,-C4559)),"")</f>
        <v/>
      </c>
    </row>
    <row r="4560" spans="1:5" x14ac:dyDescent="0.2">
      <c r="A4560" s="11" t="str">
        <f>IF('Anterior-TXT'!A4581&lt;&gt;"",LEFT('Anterior-TXT'!A4581,15),"")</f>
        <v/>
      </c>
      <c r="B4560" s="11" t="str">
        <f>IF('Anterior-TXT'!A4581&lt;&gt;"",RIGHT(LEFT('Anterior-TXT'!A4581,51),34),"")</f>
        <v/>
      </c>
      <c r="C4560" s="12" t="str">
        <f>IF('Anterior-TXT'!A4581&lt;&gt;"",VALUE(RIGHT(LEFT('Anterior-TXT'!A4581,75),23)),"")</f>
        <v/>
      </c>
      <c r="D4560" s="11" t="str">
        <f>IF('Anterior-TXT'!A4581&lt;&gt;"",RIGHT(LEFT('Anterior-TXT'!A4581,77),1),"")</f>
        <v/>
      </c>
      <c r="E4560" s="13" t="str">
        <f>IF('Anterior-TXT'!A4581&lt;&gt;"",IF(MOD(VALUE(LEFT(A4560,1)),2)=1,IF(D4560="D",C4560,-C4560),IF(D4560="C",C4560,-C4560)),"")</f>
        <v/>
      </c>
    </row>
    <row r="4561" spans="1:5" x14ac:dyDescent="0.2">
      <c r="A4561" s="11" t="str">
        <f>IF('Anterior-TXT'!A4582&lt;&gt;"",LEFT('Anterior-TXT'!A4582,15),"")</f>
        <v/>
      </c>
      <c r="B4561" s="11" t="str">
        <f>IF('Anterior-TXT'!A4582&lt;&gt;"",RIGHT(LEFT('Anterior-TXT'!A4582,51),34),"")</f>
        <v/>
      </c>
      <c r="C4561" s="12" t="str">
        <f>IF('Anterior-TXT'!A4582&lt;&gt;"",VALUE(RIGHT(LEFT('Anterior-TXT'!A4582,75),23)),"")</f>
        <v/>
      </c>
      <c r="D4561" s="11" t="str">
        <f>IF('Anterior-TXT'!A4582&lt;&gt;"",RIGHT(LEFT('Anterior-TXT'!A4582,77),1),"")</f>
        <v/>
      </c>
      <c r="E4561" s="13" t="str">
        <f>IF('Anterior-TXT'!A4582&lt;&gt;"",IF(MOD(VALUE(LEFT(A4561,1)),2)=1,IF(D4561="D",C4561,-C4561),IF(D4561="C",C4561,-C4561)),"")</f>
        <v/>
      </c>
    </row>
    <row r="4562" spans="1:5" x14ac:dyDescent="0.2">
      <c r="A4562" s="11" t="str">
        <f>IF('Anterior-TXT'!A4583&lt;&gt;"",LEFT('Anterior-TXT'!A4583,15),"")</f>
        <v/>
      </c>
      <c r="B4562" s="11" t="str">
        <f>IF('Anterior-TXT'!A4583&lt;&gt;"",RIGHT(LEFT('Anterior-TXT'!A4583,51),34),"")</f>
        <v/>
      </c>
      <c r="C4562" s="12" t="str">
        <f>IF('Anterior-TXT'!A4583&lt;&gt;"",VALUE(RIGHT(LEFT('Anterior-TXT'!A4583,75),23)),"")</f>
        <v/>
      </c>
      <c r="D4562" s="11" t="str">
        <f>IF('Anterior-TXT'!A4583&lt;&gt;"",RIGHT(LEFT('Anterior-TXT'!A4583,77),1),"")</f>
        <v/>
      </c>
      <c r="E4562" s="13" t="str">
        <f>IF('Anterior-TXT'!A4583&lt;&gt;"",IF(MOD(VALUE(LEFT(A4562,1)),2)=1,IF(D4562="D",C4562,-C4562),IF(D4562="C",C4562,-C4562)),"")</f>
        <v/>
      </c>
    </row>
    <row r="4563" spans="1:5" x14ac:dyDescent="0.2">
      <c r="A4563" s="11" t="str">
        <f>IF('Anterior-TXT'!A4584&lt;&gt;"",LEFT('Anterior-TXT'!A4584,15),"")</f>
        <v/>
      </c>
      <c r="B4563" s="11" t="str">
        <f>IF('Anterior-TXT'!A4584&lt;&gt;"",RIGHT(LEFT('Anterior-TXT'!A4584,51),34),"")</f>
        <v/>
      </c>
      <c r="C4563" s="12" t="str">
        <f>IF('Anterior-TXT'!A4584&lt;&gt;"",VALUE(RIGHT(LEFT('Anterior-TXT'!A4584,75),23)),"")</f>
        <v/>
      </c>
      <c r="D4563" s="11" t="str">
        <f>IF('Anterior-TXT'!A4584&lt;&gt;"",RIGHT(LEFT('Anterior-TXT'!A4584,77),1),"")</f>
        <v/>
      </c>
      <c r="E4563" s="13" t="str">
        <f>IF('Anterior-TXT'!A4584&lt;&gt;"",IF(MOD(VALUE(LEFT(A4563,1)),2)=1,IF(D4563="D",C4563,-C4563),IF(D4563="C",C4563,-C4563)),"")</f>
        <v/>
      </c>
    </row>
    <row r="4564" spans="1:5" x14ac:dyDescent="0.2">
      <c r="A4564" s="11" t="str">
        <f>IF('Anterior-TXT'!A4585&lt;&gt;"",LEFT('Anterior-TXT'!A4585,15),"")</f>
        <v/>
      </c>
      <c r="B4564" s="11" t="str">
        <f>IF('Anterior-TXT'!A4585&lt;&gt;"",RIGHT(LEFT('Anterior-TXT'!A4585,51),34),"")</f>
        <v/>
      </c>
      <c r="C4564" s="12" t="str">
        <f>IF('Anterior-TXT'!A4585&lt;&gt;"",VALUE(RIGHT(LEFT('Anterior-TXT'!A4585,75),23)),"")</f>
        <v/>
      </c>
      <c r="D4564" s="11" t="str">
        <f>IF('Anterior-TXT'!A4585&lt;&gt;"",RIGHT(LEFT('Anterior-TXT'!A4585,77),1),"")</f>
        <v/>
      </c>
      <c r="E4564" s="13" t="str">
        <f>IF('Anterior-TXT'!A4585&lt;&gt;"",IF(MOD(VALUE(LEFT(A4564,1)),2)=1,IF(D4564="D",C4564,-C4564),IF(D4564="C",C4564,-C4564)),"")</f>
        <v/>
      </c>
    </row>
    <row r="4565" spans="1:5" x14ac:dyDescent="0.2">
      <c r="A4565" s="11" t="str">
        <f>IF('Anterior-TXT'!A4586&lt;&gt;"",LEFT('Anterior-TXT'!A4586,15),"")</f>
        <v/>
      </c>
      <c r="B4565" s="11" t="str">
        <f>IF('Anterior-TXT'!A4586&lt;&gt;"",RIGHT(LEFT('Anterior-TXT'!A4586,51),34),"")</f>
        <v/>
      </c>
      <c r="C4565" s="12" t="str">
        <f>IF('Anterior-TXT'!A4586&lt;&gt;"",VALUE(RIGHT(LEFT('Anterior-TXT'!A4586,75),23)),"")</f>
        <v/>
      </c>
      <c r="D4565" s="11" t="str">
        <f>IF('Anterior-TXT'!A4586&lt;&gt;"",RIGHT(LEFT('Anterior-TXT'!A4586,77),1),"")</f>
        <v/>
      </c>
      <c r="E4565" s="13" t="str">
        <f>IF('Anterior-TXT'!A4586&lt;&gt;"",IF(MOD(VALUE(LEFT(A4565,1)),2)=1,IF(D4565="D",C4565,-C4565),IF(D4565="C",C4565,-C4565)),"")</f>
        <v/>
      </c>
    </row>
    <row r="4566" spans="1:5" x14ac:dyDescent="0.2">
      <c r="A4566" s="11" t="str">
        <f>IF('Anterior-TXT'!A4587&lt;&gt;"",LEFT('Anterior-TXT'!A4587,15),"")</f>
        <v/>
      </c>
      <c r="B4566" s="11" t="str">
        <f>IF('Anterior-TXT'!A4587&lt;&gt;"",RIGHT(LEFT('Anterior-TXT'!A4587,51),34),"")</f>
        <v/>
      </c>
      <c r="C4566" s="12" t="str">
        <f>IF('Anterior-TXT'!A4587&lt;&gt;"",VALUE(RIGHT(LEFT('Anterior-TXT'!A4587,75),23)),"")</f>
        <v/>
      </c>
      <c r="D4566" s="11" t="str">
        <f>IF('Anterior-TXT'!A4587&lt;&gt;"",RIGHT(LEFT('Anterior-TXT'!A4587,77),1),"")</f>
        <v/>
      </c>
      <c r="E4566" s="13" t="str">
        <f>IF('Anterior-TXT'!A4587&lt;&gt;"",IF(MOD(VALUE(LEFT(A4566,1)),2)=1,IF(D4566="D",C4566,-C4566),IF(D4566="C",C4566,-C4566)),"")</f>
        <v/>
      </c>
    </row>
    <row r="4567" spans="1:5" x14ac:dyDescent="0.2">
      <c r="A4567" s="11" t="str">
        <f>IF('Anterior-TXT'!A4588&lt;&gt;"",LEFT('Anterior-TXT'!A4588,15),"")</f>
        <v/>
      </c>
      <c r="B4567" s="11" t="str">
        <f>IF('Anterior-TXT'!A4588&lt;&gt;"",RIGHT(LEFT('Anterior-TXT'!A4588,51),34),"")</f>
        <v/>
      </c>
      <c r="C4567" s="12" t="str">
        <f>IF('Anterior-TXT'!A4588&lt;&gt;"",VALUE(RIGHT(LEFT('Anterior-TXT'!A4588,75),23)),"")</f>
        <v/>
      </c>
      <c r="D4567" s="11" t="str">
        <f>IF('Anterior-TXT'!A4588&lt;&gt;"",RIGHT(LEFT('Anterior-TXT'!A4588,77),1),"")</f>
        <v/>
      </c>
      <c r="E4567" s="13" t="str">
        <f>IF('Anterior-TXT'!A4588&lt;&gt;"",IF(MOD(VALUE(LEFT(A4567,1)),2)=1,IF(D4567="D",C4567,-C4567),IF(D4567="C",C4567,-C4567)),"")</f>
        <v/>
      </c>
    </row>
    <row r="4568" spans="1:5" x14ac:dyDescent="0.2">
      <c r="A4568" s="11" t="str">
        <f>IF('Anterior-TXT'!A4589&lt;&gt;"",LEFT('Anterior-TXT'!A4589,15),"")</f>
        <v/>
      </c>
      <c r="B4568" s="11" t="str">
        <f>IF('Anterior-TXT'!A4589&lt;&gt;"",RIGHT(LEFT('Anterior-TXT'!A4589,51),34),"")</f>
        <v/>
      </c>
      <c r="C4568" s="12" t="str">
        <f>IF('Anterior-TXT'!A4589&lt;&gt;"",VALUE(RIGHT(LEFT('Anterior-TXT'!A4589,75),23)),"")</f>
        <v/>
      </c>
      <c r="D4568" s="11" t="str">
        <f>IF('Anterior-TXT'!A4589&lt;&gt;"",RIGHT(LEFT('Anterior-TXT'!A4589,77),1),"")</f>
        <v/>
      </c>
      <c r="E4568" s="13" t="str">
        <f>IF('Anterior-TXT'!A4589&lt;&gt;"",IF(MOD(VALUE(LEFT(A4568,1)),2)=1,IF(D4568="D",C4568,-C4568),IF(D4568="C",C4568,-C4568)),"")</f>
        <v/>
      </c>
    </row>
    <row r="4569" spans="1:5" x14ac:dyDescent="0.2">
      <c r="A4569" s="11" t="str">
        <f>IF('Anterior-TXT'!A4590&lt;&gt;"",LEFT('Anterior-TXT'!A4590,15),"")</f>
        <v/>
      </c>
      <c r="B4569" s="11" t="str">
        <f>IF('Anterior-TXT'!A4590&lt;&gt;"",RIGHT(LEFT('Anterior-TXT'!A4590,51),34),"")</f>
        <v/>
      </c>
      <c r="C4569" s="12" t="str">
        <f>IF('Anterior-TXT'!A4590&lt;&gt;"",VALUE(RIGHT(LEFT('Anterior-TXT'!A4590,75),23)),"")</f>
        <v/>
      </c>
      <c r="D4569" s="11" t="str">
        <f>IF('Anterior-TXT'!A4590&lt;&gt;"",RIGHT(LEFT('Anterior-TXT'!A4590,77),1),"")</f>
        <v/>
      </c>
      <c r="E4569" s="13" t="str">
        <f>IF('Anterior-TXT'!A4590&lt;&gt;"",IF(MOD(VALUE(LEFT(A4569,1)),2)=1,IF(D4569="D",C4569,-C4569),IF(D4569="C",C4569,-C4569)),"")</f>
        <v/>
      </c>
    </row>
    <row r="4570" spans="1:5" x14ac:dyDescent="0.2">
      <c r="A4570" s="11" t="str">
        <f>IF('Anterior-TXT'!A4591&lt;&gt;"",LEFT('Anterior-TXT'!A4591,15),"")</f>
        <v/>
      </c>
      <c r="B4570" s="11" t="str">
        <f>IF('Anterior-TXT'!A4591&lt;&gt;"",RIGHT(LEFT('Anterior-TXT'!A4591,51),34),"")</f>
        <v/>
      </c>
      <c r="C4570" s="12" t="str">
        <f>IF('Anterior-TXT'!A4591&lt;&gt;"",VALUE(RIGHT(LEFT('Anterior-TXT'!A4591,75),23)),"")</f>
        <v/>
      </c>
      <c r="D4570" s="11" t="str">
        <f>IF('Anterior-TXT'!A4591&lt;&gt;"",RIGHT(LEFT('Anterior-TXT'!A4591,77),1),"")</f>
        <v/>
      </c>
      <c r="E4570" s="13" t="str">
        <f>IF('Anterior-TXT'!A4591&lt;&gt;"",IF(MOD(VALUE(LEFT(A4570,1)),2)=1,IF(D4570="D",C4570,-C4570),IF(D4570="C",C4570,-C4570)),"")</f>
        <v/>
      </c>
    </row>
    <row r="4571" spans="1:5" x14ac:dyDescent="0.2">
      <c r="A4571" s="11" t="str">
        <f>IF('Anterior-TXT'!A4592&lt;&gt;"",LEFT('Anterior-TXT'!A4592,15),"")</f>
        <v/>
      </c>
      <c r="B4571" s="11" t="str">
        <f>IF('Anterior-TXT'!A4592&lt;&gt;"",RIGHT(LEFT('Anterior-TXT'!A4592,51),34),"")</f>
        <v/>
      </c>
      <c r="C4571" s="12" t="str">
        <f>IF('Anterior-TXT'!A4592&lt;&gt;"",VALUE(RIGHT(LEFT('Anterior-TXT'!A4592,75),23)),"")</f>
        <v/>
      </c>
      <c r="D4571" s="11" t="str">
        <f>IF('Anterior-TXT'!A4592&lt;&gt;"",RIGHT(LEFT('Anterior-TXT'!A4592,77),1),"")</f>
        <v/>
      </c>
      <c r="E4571" s="13" t="str">
        <f>IF('Anterior-TXT'!A4592&lt;&gt;"",IF(MOD(VALUE(LEFT(A4571,1)),2)=1,IF(D4571="D",C4571,-C4571),IF(D4571="C",C4571,-C4571)),"")</f>
        <v/>
      </c>
    </row>
    <row r="4572" spans="1:5" x14ac:dyDescent="0.2">
      <c r="A4572" s="11" t="str">
        <f>IF('Anterior-TXT'!A4593&lt;&gt;"",LEFT('Anterior-TXT'!A4593,15),"")</f>
        <v/>
      </c>
      <c r="B4572" s="11" t="str">
        <f>IF('Anterior-TXT'!A4593&lt;&gt;"",RIGHT(LEFT('Anterior-TXT'!A4593,51),34),"")</f>
        <v/>
      </c>
      <c r="C4572" s="12" t="str">
        <f>IF('Anterior-TXT'!A4593&lt;&gt;"",VALUE(RIGHT(LEFT('Anterior-TXT'!A4593,75),23)),"")</f>
        <v/>
      </c>
      <c r="D4572" s="11" t="str">
        <f>IF('Anterior-TXT'!A4593&lt;&gt;"",RIGHT(LEFT('Anterior-TXT'!A4593,77),1),"")</f>
        <v/>
      </c>
      <c r="E4572" s="13" t="str">
        <f>IF('Anterior-TXT'!A4593&lt;&gt;"",IF(MOD(VALUE(LEFT(A4572,1)),2)=1,IF(D4572="D",C4572,-C4572),IF(D4572="C",C4572,-C4572)),"")</f>
        <v/>
      </c>
    </row>
    <row r="4573" spans="1:5" x14ac:dyDescent="0.2">
      <c r="A4573" s="11" t="str">
        <f>IF('Anterior-TXT'!A4594&lt;&gt;"",LEFT('Anterior-TXT'!A4594,15),"")</f>
        <v/>
      </c>
      <c r="B4573" s="11" t="str">
        <f>IF('Anterior-TXT'!A4594&lt;&gt;"",RIGHT(LEFT('Anterior-TXT'!A4594,51),34),"")</f>
        <v/>
      </c>
      <c r="C4573" s="12" t="str">
        <f>IF('Anterior-TXT'!A4594&lt;&gt;"",VALUE(RIGHT(LEFT('Anterior-TXT'!A4594,75),23)),"")</f>
        <v/>
      </c>
      <c r="D4573" s="11" t="str">
        <f>IF('Anterior-TXT'!A4594&lt;&gt;"",RIGHT(LEFT('Anterior-TXT'!A4594,77),1),"")</f>
        <v/>
      </c>
      <c r="E4573" s="13" t="str">
        <f>IF('Anterior-TXT'!A4594&lt;&gt;"",IF(MOD(VALUE(LEFT(A4573,1)),2)=1,IF(D4573="D",C4573,-C4573),IF(D4573="C",C4573,-C4573)),"")</f>
        <v/>
      </c>
    </row>
    <row r="4574" spans="1:5" x14ac:dyDescent="0.2">
      <c r="A4574" s="11" t="str">
        <f>IF('Anterior-TXT'!A4595&lt;&gt;"",LEFT('Anterior-TXT'!A4595,15),"")</f>
        <v/>
      </c>
      <c r="B4574" s="11" t="str">
        <f>IF('Anterior-TXT'!A4595&lt;&gt;"",RIGHT(LEFT('Anterior-TXT'!A4595,51),34),"")</f>
        <v/>
      </c>
      <c r="C4574" s="12" t="str">
        <f>IF('Anterior-TXT'!A4595&lt;&gt;"",VALUE(RIGHT(LEFT('Anterior-TXT'!A4595,75),23)),"")</f>
        <v/>
      </c>
      <c r="D4574" s="11" t="str">
        <f>IF('Anterior-TXT'!A4595&lt;&gt;"",RIGHT(LEFT('Anterior-TXT'!A4595,77),1),"")</f>
        <v/>
      </c>
      <c r="E4574" s="13" t="str">
        <f>IF('Anterior-TXT'!A4595&lt;&gt;"",IF(MOD(VALUE(LEFT(A4574,1)),2)=1,IF(D4574="D",C4574,-C4574),IF(D4574="C",C4574,-C4574)),"")</f>
        <v/>
      </c>
    </row>
    <row r="4575" spans="1:5" x14ac:dyDescent="0.2">
      <c r="A4575" s="11" t="str">
        <f>IF('Anterior-TXT'!A4596&lt;&gt;"",LEFT('Anterior-TXT'!A4596,15),"")</f>
        <v/>
      </c>
      <c r="B4575" s="11" t="str">
        <f>IF('Anterior-TXT'!A4596&lt;&gt;"",RIGHT(LEFT('Anterior-TXT'!A4596,51),34),"")</f>
        <v/>
      </c>
      <c r="C4575" s="12" t="str">
        <f>IF('Anterior-TXT'!A4596&lt;&gt;"",VALUE(RIGHT(LEFT('Anterior-TXT'!A4596,75),23)),"")</f>
        <v/>
      </c>
      <c r="D4575" s="11" t="str">
        <f>IF('Anterior-TXT'!A4596&lt;&gt;"",RIGHT(LEFT('Anterior-TXT'!A4596,77),1),"")</f>
        <v/>
      </c>
      <c r="E4575" s="13" t="str">
        <f>IF('Anterior-TXT'!A4596&lt;&gt;"",IF(MOD(VALUE(LEFT(A4575,1)),2)=1,IF(D4575="D",C4575,-C4575),IF(D4575="C",C4575,-C4575)),"")</f>
        <v/>
      </c>
    </row>
    <row r="4576" spans="1:5" x14ac:dyDescent="0.2">
      <c r="A4576" s="11" t="str">
        <f>IF('Anterior-TXT'!A4597&lt;&gt;"",LEFT('Anterior-TXT'!A4597,15),"")</f>
        <v/>
      </c>
      <c r="B4576" s="11" t="str">
        <f>IF('Anterior-TXT'!A4597&lt;&gt;"",RIGHT(LEFT('Anterior-TXT'!A4597,51),34),"")</f>
        <v/>
      </c>
      <c r="C4576" s="12" t="str">
        <f>IF('Anterior-TXT'!A4597&lt;&gt;"",VALUE(RIGHT(LEFT('Anterior-TXT'!A4597,75),23)),"")</f>
        <v/>
      </c>
      <c r="D4576" s="11" t="str">
        <f>IF('Anterior-TXT'!A4597&lt;&gt;"",RIGHT(LEFT('Anterior-TXT'!A4597,77),1),"")</f>
        <v/>
      </c>
      <c r="E4576" s="13" t="str">
        <f>IF('Anterior-TXT'!A4597&lt;&gt;"",IF(MOD(VALUE(LEFT(A4576,1)),2)=1,IF(D4576="D",C4576,-C4576),IF(D4576="C",C4576,-C4576)),"")</f>
        <v/>
      </c>
    </row>
    <row r="4577" spans="1:5" x14ac:dyDescent="0.2">
      <c r="A4577" s="11" t="str">
        <f>IF('Anterior-TXT'!A4598&lt;&gt;"",LEFT('Anterior-TXT'!A4598,15),"")</f>
        <v/>
      </c>
      <c r="B4577" s="11" t="str">
        <f>IF('Anterior-TXT'!A4598&lt;&gt;"",RIGHT(LEFT('Anterior-TXT'!A4598,51),34),"")</f>
        <v/>
      </c>
      <c r="C4577" s="12" t="str">
        <f>IF('Anterior-TXT'!A4598&lt;&gt;"",VALUE(RIGHT(LEFT('Anterior-TXT'!A4598,75),23)),"")</f>
        <v/>
      </c>
      <c r="D4577" s="11" t="str">
        <f>IF('Anterior-TXT'!A4598&lt;&gt;"",RIGHT(LEFT('Anterior-TXT'!A4598,77),1),"")</f>
        <v/>
      </c>
      <c r="E4577" s="13" t="str">
        <f>IF('Anterior-TXT'!A4598&lt;&gt;"",IF(MOD(VALUE(LEFT(A4577,1)),2)=1,IF(D4577="D",C4577,-C4577),IF(D4577="C",C4577,-C4577)),"")</f>
        <v/>
      </c>
    </row>
    <row r="4578" spans="1:5" x14ac:dyDescent="0.2">
      <c r="A4578" s="11" t="str">
        <f>IF('Anterior-TXT'!A4599&lt;&gt;"",LEFT('Anterior-TXT'!A4599,15),"")</f>
        <v/>
      </c>
      <c r="B4578" s="11" t="str">
        <f>IF('Anterior-TXT'!A4599&lt;&gt;"",RIGHT(LEFT('Anterior-TXT'!A4599,51),34),"")</f>
        <v/>
      </c>
      <c r="C4578" s="12" t="str">
        <f>IF('Anterior-TXT'!A4599&lt;&gt;"",VALUE(RIGHT(LEFT('Anterior-TXT'!A4599,75),23)),"")</f>
        <v/>
      </c>
      <c r="D4578" s="11" t="str">
        <f>IF('Anterior-TXT'!A4599&lt;&gt;"",RIGHT(LEFT('Anterior-TXT'!A4599,77),1),"")</f>
        <v/>
      </c>
      <c r="E4578" s="13" t="str">
        <f>IF('Anterior-TXT'!A4599&lt;&gt;"",IF(MOD(VALUE(LEFT(A4578,1)),2)=1,IF(D4578="D",C4578,-C4578),IF(D4578="C",C4578,-C4578)),"")</f>
        <v/>
      </c>
    </row>
    <row r="4579" spans="1:5" x14ac:dyDescent="0.2">
      <c r="A4579" s="11" t="str">
        <f>IF('Anterior-TXT'!A4600&lt;&gt;"",LEFT('Anterior-TXT'!A4600,15),"")</f>
        <v/>
      </c>
      <c r="B4579" s="11" t="str">
        <f>IF('Anterior-TXT'!A4600&lt;&gt;"",RIGHT(LEFT('Anterior-TXT'!A4600,51),34),"")</f>
        <v/>
      </c>
      <c r="C4579" s="12" t="str">
        <f>IF('Anterior-TXT'!A4600&lt;&gt;"",VALUE(RIGHT(LEFT('Anterior-TXT'!A4600,75),23)),"")</f>
        <v/>
      </c>
      <c r="D4579" s="11" t="str">
        <f>IF('Anterior-TXT'!A4600&lt;&gt;"",RIGHT(LEFT('Anterior-TXT'!A4600,77),1),"")</f>
        <v/>
      </c>
      <c r="E4579" s="13" t="str">
        <f>IF('Anterior-TXT'!A4600&lt;&gt;"",IF(MOD(VALUE(LEFT(A4579,1)),2)=1,IF(D4579="D",C4579,-C4579),IF(D4579="C",C4579,-C4579)),"")</f>
        <v/>
      </c>
    </row>
    <row r="4580" spans="1:5" x14ac:dyDescent="0.2">
      <c r="A4580" s="11" t="str">
        <f>IF('Anterior-TXT'!A4601&lt;&gt;"",LEFT('Anterior-TXT'!A4601,15),"")</f>
        <v/>
      </c>
      <c r="B4580" s="11" t="str">
        <f>IF('Anterior-TXT'!A4601&lt;&gt;"",RIGHT(LEFT('Anterior-TXT'!A4601,51),34),"")</f>
        <v/>
      </c>
      <c r="C4580" s="12" t="str">
        <f>IF('Anterior-TXT'!A4601&lt;&gt;"",VALUE(RIGHT(LEFT('Anterior-TXT'!A4601,75),23)),"")</f>
        <v/>
      </c>
      <c r="D4580" s="11" t="str">
        <f>IF('Anterior-TXT'!A4601&lt;&gt;"",RIGHT(LEFT('Anterior-TXT'!A4601,77),1),"")</f>
        <v/>
      </c>
      <c r="E4580" s="13" t="str">
        <f>IF('Anterior-TXT'!A4601&lt;&gt;"",IF(MOD(VALUE(LEFT(A4580,1)),2)=1,IF(D4580="D",C4580,-C4580),IF(D4580="C",C4580,-C4580)),"")</f>
        <v/>
      </c>
    </row>
    <row r="4581" spans="1:5" x14ac:dyDescent="0.2">
      <c r="A4581" s="11" t="str">
        <f>IF('Anterior-TXT'!A4602&lt;&gt;"",LEFT('Anterior-TXT'!A4602,15),"")</f>
        <v/>
      </c>
      <c r="B4581" s="11" t="str">
        <f>IF('Anterior-TXT'!A4602&lt;&gt;"",RIGHT(LEFT('Anterior-TXT'!A4602,51),34),"")</f>
        <v/>
      </c>
      <c r="C4581" s="12" t="str">
        <f>IF('Anterior-TXT'!A4602&lt;&gt;"",VALUE(RIGHT(LEFT('Anterior-TXT'!A4602,75),23)),"")</f>
        <v/>
      </c>
      <c r="D4581" s="11" t="str">
        <f>IF('Anterior-TXT'!A4602&lt;&gt;"",RIGHT(LEFT('Anterior-TXT'!A4602,77),1),"")</f>
        <v/>
      </c>
      <c r="E4581" s="13" t="str">
        <f>IF('Anterior-TXT'!A4602&lt;&gt;"",IF(MOD(VALUE(LEFT(A4581,1)),2)=1,IF(D4581="D",C4581,-C4581),IF(D4581="C",C4581,-C4581)),"")</f>
        <v/>
      </c>
    </row>
    <row r="4582" spans="1:5" x14ac:dyDescent="0.2">
      <c r="A4582" s="11" t="str">
        <f>IF('Anterior-TXT'!A4603&lt;&gt;"",LEFT('Anterior-TXT'!A4603,15),"")</f>
        <v/>
      </c>
      <c r="B4582" s="11" t="str">
        <f>IF('Anterior-TXT'!A4603&lt;&gt;"",RIGHT(LEFT('Anterior-TXT'!A4603,51),34),"")</f>
        <v/>
      </c>
      <c r="C4582" s="12" t="str">
        <f>IF('Anterior-TXT'!A4603&lt;&gt;"",VALUE(RIGHT(LEFT('Anterior-TXT'!A4603,75),23)),"")</f>
        <v/>
      </c>
      <c r="D4582" s="11" t="str">
        <f>IF('Anterior-TXT'!A4603&lt;&gt;"",RIGHT(LEFT('Anterior-TXT'!A4603,77),1),"")</f>
        <v/>
      </c>
      <c r="E4582" s="13" t="str">
        <f>IF('Anterior-TXT'!A4603&lt;&gt;"",IF(MOD(VALUE(LEFT(A4582,1)),2)=1,IF(D4582="D",C4582,-C4582),IF(D4582="C",C4582,-C4582)),"")</f>
        <v/>
      </c>
    </row>
    <row r="4583" spans="1:5" x14ac:dyDescent="0.2">
      <c r="A4583" s="11" t="str">
        <f>IF('Anterior-TXT'!A4604&lt;&gt;"",LEFT('Anterior-TXT'!A4604,15),"")</f>
        <v/>
      </c>
      <c r="B4583" s="11" t="str">
        <f>IF('Anterior-TXT'!A4604&lt;&gt;"",RIGHT(LEFT('Anterior-TXT'!A4604,51),34),"")</f>
        <v/>
      </c>
      <c r="C4583" s="12" t="str">
        <f>IF('Anterior-TXT'!A4604&lt;&gt;"",VALUE(RIGHT(LEFT('Anterior-TXT'!A4604,75),23)),"")</f>
        <v/>
      </c>
      <c r="D4583" s="11" t="str">
        <f>IF('Anterior-TXT'!A4604&lt;&gt;"",RIGHT(LEFT('Anterior-TXT'!A4604,77),1),"")</f>
        <v/>
      </c>
      <c r="E4583" s="13" t="str">
        <f>IF('Anterior-TXT'!A4604&lt;&gt;"",IF(MOD(VALUE(LEFT(A4583,1)),2)=1,IF(D4583="D",C4583,-C4583),IF(D4583="C",C4583,-C4583)),"")</f>
        <v/>
      </c>
    </row>
    <row r="4584" spans="1:5" x14ac:dyDescent="0.2">
      <c r="A4584" s="11" t="str">
        <f>IF('Anterior-TXT'!A4605&lt;&gt;"",LEFT('Anterior-TXT'!A4605,15),"")</f>
        <v/>
      </c>
      <c r="B4584" s="11" t="str">
        <f>IF('Anterior-TXT'!A4605&lt;&gt;"",RIGHT(LEFT('Anterior-TXT'!A4605,51),34),"")</f>
        <v/>
      </c>
      <c r="C4584" s="12" t="str">
        <f>IF('Anterior-TXT'!A4605&lt;&gt;"",VALUE(RIGHT(LEFT('Anterior-TXT'!A4605,75),23)),"")</f>
        <v/>
      </c>
      <c r="D4584" s="11" t="str">
        <f>IF('Anterior-TXT'!A4605&lt;&gt;"",RIGHT(LEFT('Anterior-TXT'!A4605,77),1),"")</f>
        <v/>
      </c>
      <c r="E4584" s="13" t="str">
        <f>IF('Anterior-TXT'!A4605&lt;&gt;"",IF(MOD(VALUE(LEFT(A4584,1)),2)=1,IF(D4584="D",C4584,-C4584),IF(D4584="C",C4584,-C4584)),"")</f>
        <v/>
      </c>
    </row>
    <row r="4585" spans="1:5" x14ac:dyDescent="0.2">
      <c r="A4585" s="11" t="str">
        <f>IF('Anterior-TXT'!A4606&lt;&gt;"",LEFT('Anterior-TXT'!A4606,15),"")</f>
        <v/>
      </c>
      <c r="B4585" s="11" t="str">
        <f>IF('Anterior-TXT'!A4606&lt;&gt;"",RIGHT(LEFT('Anterior-TXT'!A4606,51),34),"")</f>
        <v/>
      </c>
      <c r="C4585" s="12" t="str">
        <f>IF('Anterior-TXT'!A4606&lt;&gt;"",VALUE(RIGHT(LEFT('Anterior-TXT'!A4606,75),23)),"")</f>
        <v/>
      </c>
      <c r="D4585" s="11" t="str">
        <f>IF('Anterior-TXT'!A4606&lt;&gt;"",RIGHT(LEFT('Anterior-TXT'!A4606,77),1),"")</f>
        <v/>
      </c>
      <c r="E4585" s="13" t="str">
        <f>IF('Anterior-TXT'!A4606&lt;&gt;"",IF(MOD(VALUE(LEFT(A4585,1)),2)=1,IF(D4585="D",C4585,-C4585),IF(D4585="C",C4585,-C4585)),"")</f>
        <v/>
      </c>
    </row>
    <row r="4586" spans="1:5" x14ac:dyDescent="0.2">
      <c r="A4586" s="11" t="str">
        <f>IF('Anterior-TXT'!A4607&lt;&gt;"",LEFT('Anterior-TXT'!A4607,15),"")</f>
        <v/>
      </c>
      <c r="B4586" s="11" t="str">
        <f>IF('Anterior-TXT'!A4607&lt;&gt;"",RIGHT(LEFT('Anterior-TXT'!A4607,51),34),"")</f>
        <v/>
      </c>
      <c r="C4586" s="12" t="str">
        <f>IF('Anterior-TXT'!A4607&lt;&gt;"",VALUE(RIGHT(LEFT('Anterior-TXT'!A4607,75),23)),"")</f>
        <v/>
      </c>
      <c r="D4586" s="11" t="str">
        <f>IF('Anterior-TXT'!A4607&lt;&gt;"",RIGHT(LEFT('Anterior-TXT'!A4607,77),1),"")</f>
        <v/>
      </c>
      <c r="E4586" s="13" t="str">
        <f>IF('Anterior-TXT'!A4607&lt;&gt;"",IF(MOD(VALUE(LEFT(A4586,1)),2)=1,IF(D4586="D",C4586,-C4586),IF(D4586="C",C4586,-C4586)),"")</f>
        <v/>
      </c>
    </row>
    <row r="4587" spans="1:5" x14ac:dyDescent="0.2">
      <c r="A4587" s="11" t="str">
        <f>IF('Anterior-TXT'!A4608&lt;&gt;"",LEFT('Anterior-TXT'!A4608,15),"")</f>
        <v/>
      </c>
      <c r="B4587" s="11" t="str">
        <f>IF('Anterior-TXT'!A4608&lt;&gt;"",RIGHT(LEFT('Anterior-TXT'!A4608,51),34),"")</f>
        <v/>
      </c>
      <c r="C4587" s="12" t="str">
        <f>IF('Anterior-TXT'!A4608&lt;&gt;"",VALUE(RIGHT(LEFT('Anterior-TXT'!A4608,75),23)),"")</f>
        <v/>
      </c>
      <c r="D4587" s="11" t="str">
        <f>IF('Anterior-TXT'!A4608&lt;&gt;"",RIGHT(LEFT('Anterior-TXT'!A4608,77),1),"")</f>
        <v/>
      </c>
      <c r="E4587" s="13" t="str">
        <f>IF('Anterior-TXT'!A4608&lt;&gt;"",IF(MOD(VALUE(LEFT(A4587,1)),2)=1,IF(D4587="D",C4587,-C4587),IF(D4587="C",C4587,-C4587)),"")</f>
        <v/>
      </c>
    </row>
    <row r="4588" spans="1:5" x14ac:dyDescent="0.2">
      <c r="A4588" s="11" t="str">
        <f>IF('Anterior-TXT'!A4609&lt;&gt;"",LEFT('Anterior-TXT'!A4609,15),"")</f>
        <v/>
      </c>
      <c r="B4588" s="11" t="str">
        <f>IF('Anterior-TXT'!A4609&lt;&gt;"",RIGHT(LEFT('Anterior-TXT'!A4609,51),34),"")</f>
        <v/>
      </c>
      <c r="C4588" s="12" t="str">
        <f>IF('Anterior-TXT'!A4609&lt;&gt;"",VALUE(RIGHT(LEFT('Anterior-TXT'!A4609,75),23)),"")</f>
        <v/>
      </c>
      <c r="D4588" s="11" t="str">
        <f>IF('Anterior-TXT'!A4609&lt;&gt;"",RIGHT(LEFT('Anterior-TXT'!A4609,77),1),"")</f>
        <v/>
      </c>
      <c r="E4588" s="13" t="str">
        <f>IF('Anterior-TXT'!A4609&lt;&gt;"",IF(MOD(VALUE(LEFT(A4588,1)),2)=1,IF(D4588="D",C4588,-C4588),IF(D4588="C",C4588,-C4588)),"")</f>
        <v/>
      </c>
    </row>
    <row r="4589" spans="1:5" x14ac:dyDescent="0.2">
      <c r="A4589" s="11" t="str">
        <f>IF('Anterior-TXT'!A4610&lt;&gt;"",LEFT('Anterior-TXT'!A4610,15),"")</f>
        <v/>
      </c>
      <c r="B4589" s="11" t="str">
        <f>IF('Anterior-TXT'!A4610&lt;&gt;"",RIGHT(LEFT('Anterior-TXT'!A4610,51),34),"")</f>
        <v/>
      </c>
      <c r="C4589" s="12" t="str">
        <f>IF('Anterior-TXT'!A4610&lt;&gt;"",VALUE(RIGHT(LEFT('Anterior-TXT'!A4610,75),23)),"")</f>
        <v/>
      </c>
      <c r="D4589" s="11" t="str">
        <f>IF('Anterior-TXT'!A4610&lt;&gt;"",RIGHT(LEFT('Anterior-TXT'!A4610,77),1),"")</f>
        <v/>
      </c>
      <c r="E4589" s="13" t="str">
        <f>IF('Anterior-TXT'!A4610&lt;&gt;"",IF(MOD(VALUE(LEFT(A4589,1)),2)=1,IF(D4589="D",C4589,-C4589),IF(D4589="C",C4589,-C4589)),"")</f>
        <v/>
      </c>
    </row>
    <row r="4590" spans="1:5" x14ac:dyDescent="0.2">
      <c r="A4590" s="11" t="str">
        <f>IF('Anterior-TXT'!A4611&lt;&gt;"",LEFT('Anterior-TXT'!A4611,15),"")</f>
        <v/>
      </c>
      <c r="B4590" s="11" t="str">
        <f>IF('Anterior-TXT'!A4611&lt;&gt;"",RIGHT(LEFT('Anterior-TXT'!A4611,51),34),"")</f>
        <v/>
      </c>
      <c r="C4590" s="12" t="str">
        <f>IF('Anterior-TXT'!A4611&lt;&gt;"",VALUE(RIGHT(LEFT('Anterior-TXT'!A4611,75),23)),"")</f>
        <v/>
      </c>
      <c r="D4590" s="11" t="str">
        <f>IF('Anterior-TXT'!A4611&lt;&gt;"",RIGHT(LEFT('Anterior-TXT'!A4611,77),1),"")</f>
        <v/>
      </c>
      <c r="E4590" s="13" t="str">
        <f>IF('Anterior-TXT'!A4611&lt;&gt;"",IF(MOD(VALUE(LEFT(A4590,1)),2)=1,IF(D4590="D",C4590,-C4590),IF(D4590="C",C4590,-C4590)),"")</f>
        <v/>
      </c>
    </row>
    <row r="4591" spans="1:5" x14ac:dyDescent="0.2">
      <c r="A4591" s="11" t="str">
        <f>IF('Anterior-TXT'!A4612&lt;&gt;"",LEFT('Anterior-TXT'!A4612,15),"")</f>
        <v/>
      </c>
      <c r="B4591" s="11" t="str">
        <f>IF('Anterior-TXT'!A4612&lt;&gt;"",RIGHT(LEFT('Anterior-TXT'!A4612,51),34),"")</f>
        <v/>
      </c>
      <c r="C4591" s="12" t="str">
        <f>IF('Anterior-TXT'!A4612&lt;&gt;"",VALUE(RIGHT(LEFT('Anterior-TXT'!A4612,75),23)),"")</f>
        <v/>
      </c>
      <c r="D4591" s="11" t="str">
        <f>IF('Anterior-TXT'!A4612&lt;&gt;"",RIGHT(LEFT('Anterior-TXT'!A4612,77),1),"")</f>
        <v/>
      </c>
      <c r="E4591" s="13" t="str">
        <f>IF('Anterior-TXT'!A4612&lt;&gt;"",IF(MOD(VALUE(LEFT(A4591,1)),2)=1,IF(D4591="D",C4591,-C4591),IF(D4591="C",C4591,-C4591)),"")</f>
        <v/>
      </c>
    </row>
    <row r="4592" spans="1:5" x14ac:dyDescent="0.2">
      <c r="A4592" s="11" t="str">
        <f>IF('Anterior-TXT'!A4613&lt;&gt;"",LEFT('Anterior-TXT'!A4613,15),"")</f>
        <v/>
      </c>
      <c r="B4592" s="11" t="str">
        <f>IF('Anterior-TXT'!A4613&lt;&gt;"",RIGHT(LEFT('Anterior-TXT'!A4613,51),34),"")</f>
        <v/>
      </c>
      <c r="C4592" s="12" t="str">
        <f>IF('Anterior-TXT'!A4613&lt;&gt;"",VALUE(RIGHT(LEFT('Anterior-TXT'!A4613,75),23)),"")</f>
        <v/>
      </c>
      <c r="D4592" s="11" t="str">
        <f>IF('Anterior-TXT'!A4613&lt;&gt;"",RIGHT(LEFT('Anterior-TXT'!A4613,77),1),"")</f>
        <v/>
      </c>
      <c r="E4592" s="13" t="str">
        <f>IF('Anterior-TXT'!A4613&lt;&gt;"",IF(MOD(VALUE(LEFT(A4592,1)),2)=1,IF(D4592="D",C4592,-C4592),IF(D4592="C",C4592,-C4592)),"")</f>
        <v/>
      </c>
    </row>
    <row r="4593" spans="1:5" x14ac:dyDescent="0.2">
      <c r="A4593" s="11" t="str">
        <f>IF('Anterior-TXT'!A4614&lt;&gt;"",LEFT('Anterior-TXT'!A4614,15),"")</f>
        <v/>
      </c>
      <c r="B4593" s="11" t="str">
        <f>IF('Anterior-TXT'!A4614&lt;&gt;"",RIGHT(LEFT('Anterior-TXT'!A4614,51),34),"")</f>
        <v/>
      </c>
      <c r="C4593" s="12" t="str">
        <f>IF('Anterior-TXT'!A4614&lt;&gt;"",VALUE(RIGHT(LEFT('Anterior-TXT'!A4614,75),23)),"")</f>
        <v/>
      </c>
      <c r="D4593" s="11" t="str">
        <f>IF('Anterior-TXT'!A4614&lt;&gt;"",RIGHT(LEFT('Anterior-TXT'!A4614,77),1),"")</f>
        <v/>
      </c>
      <c r="E4593" s="13" t="str">
        <f>IF('Anterior-TXT'!A4614&lt;&gt;"",IF(MOD(VALUE(LEFT(A4593,1)),2)=1,IF(D4593="D",C4593,-C4593),IF(D4593="C",C4593,-C4593)),"")</f>
        <v/>
      </c>
    </row>
    <row r="4594" spans="1:5" x14ac:dyDescent="0.2">
      <c r="A4594" s="11" t="str">
        <f>IF('Anterior-TXT'!A4615&lt;&gt;"",LEFT('Anterior-TXT'!A4615,15),"")</f>
        <v/>
      </c>
      <c r="B4594" s="11" t="str">
        <f>IF('Anterior-TXT'!A4615&lt;&gt;"",RIGHT(LEFT('Anterior-TXT'!A4615,51),34),"")</f>
        <v/>
      </c>
      <c r="C4594" s="12" t="str">
        <f>IF('Anterior-TXT'!A4615&lt;&gt;"",VALUE(RIGHT(LEFT('Anterior-TXT'!A4615,75),23)),"")</f>
        <v/>
      </c>
      <c r="D4594" s="11" t="str">
        <f>IF('Anterior-TXT'!A4615&lt;&gt;"",RIGHT(LEFT('Anterior-TXT'!A4615,77),1),"")</f>
        <v/>
      </c>
      <c r="E4594" s="13" t="str">
        <f>IF('Anterior-TXT'!A4615&lt;&gt;"",IF(MOD(VALUE(LEFT(A4594,1)),2)=1,IF(D4594="D",C4594,-C4594),IF(D4594="C",C4594,-C4594)),"")</f>
        <v/>
      </c>
    </row>
    <row r="4595" spans="1:5" x14ac:dyDescent="0.2">
      <c r="A4595" s="11" t="str">
        <f>IF('Anterior-TXT'!A4616&lt;&gt;"",LEFT('Anterior-TXT'!A4616,15),"")</f>
        <v/>
      </c>
      <c r="B4595" s="11" t="str">
        <f>IF('Anterior-TXT'!A4616&lt;&gt;"",RIGHT(LEFT('Anterior-TXT'!A4616,51),34),"")</f>
        <v/>
      </c>
      <c r="C4595" s="12" t="str">
        <f>IF('Anterior-TXT'!A4616&lt;&gt;"",VALUE(RIGHT(LEFT('Anterior-TXT'!A4616,75),23)),"")</f>
        <v/>
      </c>
      <c r="D4595" s="11" t="str">
        <f>IF('Anterior-TXT'!A4616&lt;&gt;"",RIGHT(LEFT('Anterior-TXT'!A4616,77),1),"")</f>
        <v/>
      </c>
      <c r="E4595" s="13" t="str">
        <f>IF('Anterior-TXT'!A4616&lt;&gt;"",IF(MOD(VALUE(LEFT(A4595,1)),2)=1,IF(D4595="D",C4595,-C4595),IF(D4595="C",C4595,-C4595)),"")</f>
        <v/>
      </c>
    </row>
    <row r="4596" spans="1:5" x14ac:dyDescent="0.2">
      <c r="A4596" s="11" t="str">
        <f>IF('Anterior-TXT'!A4617&lt;&gt;"",LEFT('Anterior-TXT'!A4617,15),"")</f>
        <v/>
      </c>
      <c r="B4596" s="11" t="str">
        <f>IF('Anterior-TXT'!A4617&lt;&gt;"",RIGHT(LEFT('Anterior-TXT'!A4617,51),34),"")</f>
        <v/>
      </c>
      <c r="C4596" s="12" t="str">
        <f>IF('Anterior-TXT'!A4617&lt;&gt;"",VALUE(RIGHT(LEFT('Anterior-TXT'!A4617,75),23)),"")</f>
        <v/>
      </c>
      <c r="D4596" s="11" t="str">
        <f>IF('Anterior-TXT'!A4617&lt;&gt;"",RIGHT(LEFT('Anterior-TXT'!A4617,77),1),"")</f>
        <v/>
      </c>
      <c r="E4596" s="13" t="str">
        <f>IF('Anterior-TXT'!A4617&lt;&gt;"",IF(MOD(VALUE(LEFT(A4596,1)),2)=1,IF(D4596="D",C4596,-C4596),IF(D4596="C",C4596,-C4596)),"")</f>
        <v/>
      </c>
    </row>
    <row r="4597" spans="1:5" x14ac:dyDescent="0.2">
      <c r="A4597" s="11" t="str">
        <f>IF('Anterior-TXT'!A4618&lt;&gt;"",LEFT('Anterior-TXT'!A4618,15),"")</f>
        <v/>
      </c>
      <c r="B4597" s="11" t="str">
        <f>IF('Anterior-TXT'!A4618&lt;&gt;"",RIGHT(LEFT('Anterior-TXT'!A4618,51),34),"")</f>
        <v/>
      </c>
      <c r="C4597" s="12" t="str">
        <f>IF('Anterior-TXT'!A4618&lt;&gt;"",VALUE(RIGHT(LEFT('Anterior-TXT'!A4618,75),23)),"")</f>
        <v/>
      </c>
      <c r="D4597" s="11" t="str">
        <f>IF('Anterior-TXT'!A4618&lt;&gt;"",RIGHT(LEFT('Anterior-TXT'!A4618,77),1),"")</f>
        <v/>
      </c>
      <c r="E4597" s="13" t="str">
        <f>IF('Anterior-TXT'!A4618&lt;&gt;"",IF(MOD(VALUE(LEFT(A4597,1)),2)=1,IF(D4597="D",C4597,-C4597),IF(D4597="C",C4597,-C4597)),"")</f>
        <v/>
      </c>
    </row>
    <row r="4598" spans="1:5" x14ac:dyDescent="0.2">
      <c r="A4598" s="11" t="str">
        <f>IF('Anterior-TXT'!A4619&lt;&gt;"",LEFT('Anterior-TXT'!A4619,15),"")</f>
        <v/>
      </c>
      <c r="B4598" s="11" t="str">
        <f>IF('Anterior-TXT'!A4619&lt;&gt;"",RIGHT(LEFT('Anterior-TXT'!A4619,51),34),"")</f>
        <v/>
      </c>
      <c r="C4598" s="12" t="str">
        <f>IF('Anterior-TXT'!A4619&lt;&gt;"",VALUE(RIGHT(LEFT('Anterior-TXT'!A4619,75),23)),"")</f>
        <v/>
      </c>
      <c r="D4598" s="11" t="str">
        <f>IF('Anterior-TXT'!A4619&lt;&gt;"",RIGHT(LEFT('Anterior-TXT'!A4619,77),1),"")</f>
        <v/>
      </c>
      <c r="E4598" s="13" t="str">
        <f>IF('Anterior-TXT'!A4619&lt;&gt;"",IF(MOD(VALUE(LEFT(A4598,1)),2)=1,IF(D4598="D",C4598,-C4598),IF(D4598="C",C4598,-C4598)),"")</f>
        <v/>
      </c>
    </row>
    <row r="4599" spans="1:5" x14ac:dyDescent="0.2">
      <c r="A4599" s="11" t="str">
        <f>IF('Anterior-TXT'!A4620&lt;&gt;"",LEFT('Anterior-TXT'!A4620,15),"")</f>
        <v/>
      </c>
      <c r="B4599" s="11" t="str">
        <f>IF('Anterior-TXT'!A4620&lt;&gt;"",RIGHT(LEFT('Anterior-TXT'!A4620,51),34),"")</f>
        <v/>
      </c>
      <c r="C4599" s="12" t="str">
        <f>IF('Anterior-TXT'!A4620&lt;&gt;"",VALUE(RIGHT(LEFT('Anterior-TXT'!A4620,75),23)),"")</f>
        <v/>
      </c>
      <c r="D4599" s="11" t="str">
        <f>IF('Anterior-TXT'!A4620&lt;&gt;"",RIGHT(LEFT('Anterior-TXT'!A4620,77),1),"")</f>
        <v/>
      </c>
      <c r="E4599" s="13" t="str">
        <f>IF('Anterior-TXT'!A4620&lt;&gt;"",IF(MOD(VALUE(LEFT(A4599,1)),2)=1,IF(D4599="D",C4599,-C4599),IF(D4599="C",C4599,-C4599)),"")</f>
        <v/>
      </c>
    </row>
    <row r="4600" spans="1:5" x14ac:dyDescent="0.2">
      <c r="A4600" s="11" t="str">
        <f>IF('Anterior-TXT'!A4621&lt;&gt;"",LEFT('Anterior-TXT'!A4621,15),"")</f>
        <v/>
      </c>
      <c r="B4600" s="11" t="str">
        <f>IF('Anterior-TXT'!A4621&lt;&gt;"",RIGHT(LEFT('Anterior-TXT'!A4621,51),34),"")</f>
        <v/>
      </c>
      <c r="C4600" s="12" t="str">
        <f>IF('Anterior-TXT'!A4621&lt;&gt;"",VALUE(RIGHT(LEFT('Anterior-TXT'!A4621,75),23)),"")</f>
        <v/>
      </c>
      <c r="D4600" s="11" t="str">
        <f>IF('Anterior-TXT'!A4621&lt;&gt;"",RIGHT(LEFT('Anterior-TXT'!A4621,77),1),"")</f>
        <v/>
      </c>
      <c r="E4600" s="13" t="str">
        <f>IF('Anterior-TXT'!A4621&lt;&gt;"",IF(MOD(VALUE(LEFT(A4600,1)),2)=1,IF(D4600="D",C4600,-C4600),IF(D4600="C",C4600,-C4600)),"")</f>
        <v/>
      </c>
    </row>
    <row r="4601" spans="1:5" x14ac:dyDescent="0.2">
      <c r="A4601" s="11" t="str">
        <f>IF('Anterior-TXT'!A4622&lt;&gt;"",LEFT('Anterior-TXT'!A4622,15),"")</f>
        <v/>
      </c>
      <c r="B4601" s="11" t="str">
        <f>IF('Anterior-TXT'!A4622&lt;&gt;"",RIGHT(LEFT('Anterior-TXT'!A4622,51),34),"")</f>
        <v/>
      </c>
      <c r="C4601" s="12" t="str">
        <f>IF('Anterior-TXT'!A4622&lt;&gt;"",VALUE(RIGHT(LEFT('Anterior-TXT'!A4622,75),23)),"")</f>
        <v/>
      </c>
      <c r="D4601" s="11" t="str">
        <f>IF('Anterior-TXT'!A4622&lt;&gt;"",RIGHT(LEFT('Anterior-TXT'!A4622,77),1),"")</f>
        <v/>
      </c>
      <c r="E4601" s="13" t="str">
        <f>IF('Anterior-TXT'!A4622&lt;&gt;"",IF(MOD(VALUE(LEFT(A4601,1)),2)=1,IF(D4601="D",C4601,-C4601),IF(D4601="C",C4601,-C4601)),"")</f>
        <v/>
      </c>
    </row>
    <row r="4602" spans="1:5" x14ac:dyDescent="0.2">
      <c r="A4602" s="11" t="str">
        <f>IF('Anterior-TXT'!A4623&lt;&gt;"",LEFT('Anterior-TXT'!A4623,15),"")</f>
        <v/>
      </c>
      <c r="B4602" s="11" t="str">
        <f>IF('Anterior-TXT'!A4623&lt;&gt;"",RIGHT(LEFT('Anterior-TXT'!A4623,51),34),"")</f>
        <v/>
      </c>
      <c r="C4602" s="12" t="str">
        <f>IF('Anterior-TXT'!A4623&lt;&gt;"",VALUE(RIGHT(LEFT('Anterior-TXT'!A4623,75),23)),"")</f>
        <v/>
      </c>
      <c r="D4602" s="11" t="str">
        <f>IF('Anterior-TXT'!A4623&lt;&gt;"",RIGHT(LEFT('Anterior-TXT'!A4623,77),1),"")</f>
        <v/>
      </c>
      <c r="E4602" s="13" t="str">
        <f>IF('Anterior-TXT'!A4623&lt;&gt;"",IF(MOD(VALUE(LEFT(A4602,1)),2)=1,IF(D4602="D",C4602,-C4602),IF(D4602="C",C4602,-C4602)),"")</f>
        <v/>
      </c>
    </row>
    <row r="4603" spans="1:5" x14ac:dyDescent="0.2">
      <c r="A4603" s="11" t="str">
        <f>IF('Anterior-TXT'!A4624&lt;&gt;"",LEFT('Anterior-TXT'!A4624,15),"")</f>
        <v/>
      </c>
      <c r="B4603" s="11" t="str">
        <f>IF('Anterior-TXT'!A4624&lt;&gt;"",RIGHT(LEFT('Anterior-TXT'!A4624,51),34),"")</f>
        <v/>
      </c>
      <c r="C4603" s="12" t="str">
        <f>IF('Anterior-TXT'!A4624&lt;&gt;"",VALUE(RIGHT(LEFT('Anterior-TXT'!A4624,75),23)),"")</f>
        <v/>
      </c>
      <c r="D4603" s="11" t="str">
        <f>IF('Anterior-TXT'!A4624&lt;&gt;"",RIGHT(LEFT('Anterior-TXT'!A4624,77),1),"")</f>
        <v/>
      </c>
      <c r="E4603" s="13" t="str">
        <f>IF('Anterior-TXT'!A4624&lt;&gt;"",IF(MOD(VALUE(LEFT(A4603,1)),2)=1,IF(D4603="D",C4603,-C4603),IF(D4603="C",C4603,-C4603)),"")</f>
        <v/>
      </c>
    </row>
    <row r="4604" spans="1:5" x14ac:dyDescent="0.2">
      <c r="A4604" s="11" t="str">
        <f>IF('Anterior-TXT'!A4625&lt;&gt;"",LEFT('Anterior-TXT'!A4625,15),"")</f>
        <v/>
      </c>
      <c r="B4604" s="11" t="str">
        <f>IF('Anterior-TXT'!A4625&lt;&gt;"",RIGHT(LEFT('Anterior-TXT'!A4625,51),34),"")</f>
        <v/>
      </c>
      <c r="C4604" s="12" t="str">
        <f>IF('Anterior-TXT'!A4625&lt;&gt;"",VALUE(RIGHT(LEFT('Anterior-TXT'!A4625,75),23)),"")</f>
        <v/>
      </c>
      <c r="D4604" s="11" t="str">
        <f>IF('Anterior-TXT'!A4625&lt;&gt;"",RIGHT(LEFT('Anterior-TXT'!A4625,77),1),"")</f>
        <v/>
      </c>
      <c r="E4604" s="13" t="str">
        <f>IF('Anterior-TXT'!A4625&lt;&gt;"",IF(MOD(VALUE(LEFT(A4604,1)),2)=1,IF(D4604="D",C4604,-C4604),IF(D4604="C",C4604,-C4604)),"")</f>
        <v/>
      </c>
    </row>
    <row r="4605" spans="1:5" x14ac:dyDescent="0.2">
      <c r="A4605" s="11" t="str">
        <f>IF('Anterior-TXT'!A4626&lt;&gt;"",LEFT('Anterior-TXT'!A4626,15),"")</f>
        <v/>
      </c>
      <c r="B4605" s="11" t="str">
        <f>IF('Anterior-TXT'!A4626&lt;&gt;"",RIGHT(LEFT('Anterior-TXT'!A4626,51),34),"")</f>
        <v/>
      </c>
      <c r="C4605" s="12" t="str">
        <f>IF('Anterior-TXT'!A4626&lt;&gt;"",VALUE(RIGHT(LEFT('Anterior-TXT'!A4626,75),23)),"")</f>
        <v/>
      </c>
      <c r="D4605" s="11" t="str">
        <f>IF('Anterior-TXT'!A4626&lt;&gt;"",RIGHT(LEFT('Anterior-TXT'!A4626,77),1),"")</f>
        <v/>
      </c>
      <c r="E4605" s="13" t="str">
        <f>IF('Anterior-TXT'!A4626&lt;&gt;"",IF(MOD(VALUE(LEFT(A4605,1)),2)=1,IF(D4605="D",C4605,-C4605),IF(D4605="C",C4605,-C4605)),"")</f>
        <v/>
      </c>
    </row>
    <row r="4606" spans="1:5" x14ac:dyDescent="0.2">
      <c r="A4606" s="11" t="str">
        <f>IF('Anterior-TXT'!A4627&lt;&gt;"",LEFT('Anterior-TXT'!A4627,15),"")</f>
        <v/>
      </c>
      <c r="B4606" s="11" t="str">
        <f>IF('Anterior-TXT'!A4627&lt;&gt;"",RIGHT(LEFT('Anterior-TXT'!A4627,51),34),"")</f>
        <v/>
      </c>
      <c r="C4606" s="12" t="str">
        <f>IF('Anterior-TXT'!A4627&lt;&gt;"",VALUE(RIGHT(LEFT('Anterior-TXT'!A4627,75),23)),"")</f>
        <v/>
      </c>
      <c r="D4606" s="11" t="str">
        <f>IF('Anterior-TXT'!A4627&lt;&gt;"",RIGHT(LEFT('Anterior-TXT'!A4627,77),1),"")</f>
        <v/>
      </c>
      <c r="E4606" s="13" t="str">
        <f>IF('Anterior-TXT'!A4627&lt;&gt;"",IF(MOD(VALUE(LEFT(A4606,1)),2)=1,IF(D4606="D",C4606,-C4606),IF(D4606="C",C4606,-C4606)),"")</f>
        <v/>
      </c>
    </row>
    <row r="4607" spans="1:5" x14ac:dyDescent="0.2">
      <c r="A4607" s="11" t="str">
        <f>IF('Anterior-TXT'!A4628&lt;&gt;"",LEFT('Anterior-TXT'!A4628,15),"")</f>
        <v/>
      </c>
      <c r="B4607" s="11" t="str">
        <f>IF('Anterior-TXT'!A4628&lt;&gt;"",RIGHT(LEFT('Anterior-TXT'!A4628,51),34),"")</f>
        <v/>
      </c>
      <c r="C4607" s="12" t="str">
        <f>IF('Anterior-TXT'!A4628&lt;&gt;"",VALUE(RIGHT(LEFT('Anterior-TXT'!A4628,75),23)),"")</f>
        <v/>
      </c>
      <c r="D4607" s="11" t="str">
        <f>IF('Anterior-TXT'!A4628&lt;&gt;"",RIGHT(LEFT('Anterior-TXT'!A4628,77),1),"")</f>
        <v/>
      </c>
      <c r="E4607" s="13" t="str">
        <f>IF('Anterior-TXT'!A4628&lt;&gt;"",IF(MOD(VALUE(LEFT(A4607,1)),2)=1,IF(D4607="D",C4607,-C4607),IF(D4607="C",C4607,-C4607)),"")</f>
        <v/>
      </c>
    </row>
    <row r="4608" spans="1:5" x14ac:dyDescent="0.2">
      <c r="A4608" s="11" t="str">
        <f>IF('Anterior-TXT'!A4629&lt;&gt;"",LEFT('Anterior-TXT'!A4629,15),"")</f>
        <v/>
      </c>
      <c r="B4608" s="11" t="str">
        <f>IF('Anterior-TXT'!A4629&lt;&gt;"",RIGHT(LEFT('Anterior-TXT'!A4629,51),34),"")</f>
        <v/>
      </c>
      <c r="C4608" s="12" t="str">
        <f>IF('Anterior-TXT'!A4629&lt;&gt;"",VALUE(RIGHT(LEFT('Anterior-TXT'!A4629,75),23)),"")</f>
        <v/>
      </c>
      <c r="D4608" s="11" t="str">
        <f>IF('Anterior-TXT'!A4629&lt;&gt;"",RIGHT(LEFT('Anterior-TXT'!A4629,77),1),"")</f>
        <v/>
      </c>
      <c r="E4608" s="13" t="str">
        <f>IF('Anterior-TXT'!A4629&lt;&gt;"",IF(MOD(VALUE(LEFT(A4608,1)),2)=1,IF(D4608="D",C4608,-C4608),IF(D4608="C",C4608,-C4608)),"")</f>
        <v/>
      </c>
    </row>
    <row r="4609" spans="1:5" x14ac:dyDescent="0.2">
      <c r="A4609" s="11" t="str">
        <f>IF('Anterior-TXT'!A4630&lt;&gt;"",LEFT('Anterior-TXT'!A4630,15),"")</f>
        <v/>
      </c>
      <c r="B4609" s="11" t="str">
        <f>IF('Anterior-TXT'!A4630&lt;&gt;"",RIGHT(LEFT('Anterior-TXT'!A4630,51),34),"")</f>
        <v/>
      </c>
      <c r="C4609" s="12" t="str">
        <f>IF('Anterior-TXT'!A4630&lt;&gt;"",VALUE(RIGHT(LEFT('Anterior-TXT'!A4630,75),23)),"")</f>
        <v/>
      </c>
      <c r="D4609" s="11" t="str">
        <f>IF('Anterior-TXT'!A4630&lt;&gt;"",RIGHT(LEFT('Anterior-TXT'!A4630,77),1),"")</f>
        <v/>
      </c>
      <c r="E4609" s="13" t="str">
        <f>IF('Anterior-TXT'!A4630&lt;&gt;"",IF(MOD(VALUE(LEFT(A4609,1)),2)=1,IF(D4609="D",C4609,-C4609),IF(D4609="C",C4609,-C4609)),"")</f>
        <v/>
      </c>
    </row>
    <row r="4610" spans="1:5" x14ac:dyDescent="0.2">
      <c r="A4610" s="11" t="str">
        <f>IF('Anterior-TXT'!A4631&lt;&gt;"",LEFT('Anterior-TXT'!A4631,15),"")</f>
        <v/>
      </c>
      <c r="B4610" s="11" t="str">
        <f>IF('Anterior-TXT'!A4631&lt;&gt;"",RIGHT(LEFT('Anterior-TXT'!A4631,51),34),"")</f>
        <v/>
      </c>
      <c r="C4610" s="12" t="str">
        <f>IF('Anterior-TXT'!A4631&lt;&gt;"",VALUE(RIGHT(LEFT('Anterior-TXT'!A4631,75),23)),"")</f>
        <v/>
      </c>
      <c r="D4610" s="11" t="str">
        <f>IF('Anterior-TXT'!A4631&lt;&gt;"",RIGHT(LEFT('Anterior-TXT'!A4631,77),1),"")</f>
        <v/>
      </c>
      <c r="E4610" s="13" t="str">
        <f>IF('Anterior-TXT'!A4631&lt;&gt;"",IF(MOD(VALUE(LEFT(A4610,1)),2)=1,IF(D4610="D",C4610,-C4610),IF(D4610="C",C4610,-C4610)),"")</f>
        <v/>
      </c>
    </row>
    <row r="4611" spans="1:5" x14ac:dyDescent="0.2">
      <c r="A4611" s="11" t="str">
        <f>IF('Anterior-TXT'!A4632&lt;&gt;"",LEFT('Anterior-TXT'!A4632,15),"")</f>
        <v/>
      </c>
      <c r="B4611" s="11" t="str">
        <f>IF('Anterior-TXT'!A4632&lt;&gt;"",RIGHT(LEFT('Anterior-TXT'!A4632,51),34),"")</f>
        <v/>
      </c>
      <c r="C4611" s="12" t="str">
        <f>IF('Anterior-TXT'!A4632&lt;&gt;"",VALUE(RIGHT(LEFT('Anterior-TXT'!A4632,75),23)),"")</f>
        <v/>
      </c>
      <c r="D4611" s="11" t="str">
        <f>IF('Anterior-TXT'!A4632&lt;&gt;"",RIGHT(LEFT('Anterior-TXT'!A4632,77),1),"")</f>
        <v/>
      </c>
      <c r="E4611" s="13" t="str">
        <f>IF('Anterior-TXT'!A4632&lt;&gt;"",IF(MOD(VALUE(LEFT(A4611,1)),2)=1,IF(D4611="D",C4611,-C4611),IF(D4611="C",C4611,-C4611)),"")</f>
        <v/>
      </c>
    </row>
    <row r="4612" spans="1:5" x14ac:dyDescent="0.2">
      <c r="A4612" s="11" t="str">
        <f>IF('Anterior-TXT'!A4633&lt;&gt;"",LEFT('Anterior-TXT'!A4633,15),"")</f>
        <v/>
      </c>
      <c r="B4612" s="11" t="str">
        <f>IF('Anterior-TXT'!A4633&lt;&gt;"",RIGHT(LEFT('Anterior-TXT'!A4633,51),34),"")</f>
        <v/>
      </c>
      <c r="C4612" s="12" t="str">
        <f>IF('Anterior-TXT'!A4633&lt;&gt;"",VALUE(RIGHT(LEFT('Anterior-TXT'!A4633,75),23)),"")</f>
        <v/>
      </c>
      <c r="D4612" s="11" t="str">
        <f>IF('Anterior-TXT'!A4633&lt;&gt;"",RIGHT(LEFT('Anterior-TXT'!A4633,77),1),"")</f>
        <v/>
      </c>
      <c r="E4612" s="13" t="str">
        <f>IF('Anterior-TXT'!A4633&lt;&gt;"",IF(MOD(VALUE(LEFT(A4612,1)),2)=1,IF(D4612="D",C4612,-C4612),IF(D4612="C",C4612,-C4612)),"")</f>
        <v/>
      </c>
    </row>
    <row r="4613" spans="1:5" x14ac:dyDescent="0.2">
      <c r="A4613" s="11" t="str">
        <f>IF('Anterior-TXT'!A4634&lt;&gt;"",LEFT('Anterior-TXT'!A4634,15),"")</f>
        <v/>
      </c>
      <c r="B4613" s="11" t="str">
        <f>IF('Anterior-TXT'!A4634&lt;&gt;"",RIGHT(LEFT('Anterior-TXT'!A4634,51),34),"")</f>
        <v/>
      </c>
      <c r="C4613" s="12" t="str">
        <f>IF('Anterior-TXT'!A4634&lt;&gt;"",VALUE(RIGHT(LEFT('Anterior-TXT'!A4634,75),23)),"")</f>
        <v/>
      </c>
      <c r="D4613" s="11" t="str">
        <f>IF('Anterior-TXT'!A4634&lt;&gt;"",RIGHT(LEFT('Anterior-TXT'!A4634,77),1),"")</f>
        <v/>
      </c>
      <c r="E4613" s="13" t="str">
        <f>IF('Anterior-TXT'!A4634&lt;&gt;"",IF(MOD(VALUE(LEFT(A4613,1)),2)=1,IF(D4613="D",C4613,-C4613),IF(D4613="C",C4613,-C4613)),"")</f>
        <v/>
      </c>
    </row>
    <row r="4614" spans="1:5" x14ac:dyDescent="0.2">
      <c r="A4614" s="11" t="str">
        <f>IF('Anterior-TXT'!A4635&lt;&gt;"",LEFT('Anterior-TXT'!A4635,15),"")</f>
        <v/>
      </c>
      <c r="B4614" s="11" t="str">
        <f>IF('Anterior-TXT'!A4635&lt;&gt;"",RIGHT(LEFT('Anterior-TXT'!A4635,51),34),"")</f>
        <v/>
      </c>
      <c r="C4614" s="12" t="str">
        <f>IF('Anterior-TXT'!A4635&lt;&gt;"",VALUE(RIGHT(LEFT('Anterior-TXT'!A4635,75),23)),"")</f>
        <v/>
      </c>
      <c r="D4614" s="11" t="str">
        <f>IF('Anterior-TXT'!A4635&lt;&gt;"",RIGHT(LEFT('Anterior-TXT'!A4635,77),1),"")</f>
        <v/>
      </c>
      <c r="E4614" s="13" t="str">
        <f>IF('Anterior-TXT'!A4635&lt;&gt;"",IF(MOD(VALUE(LEFT(A4614,1)),2)=1,IF(D4614="D",C4614,-C4614),IF(D4614="C",C4614,-C4614)),"")</f>
        <v/>
      </c>
    </row>
    <row r="4615" spans="1:5" x14ac:dyDescent="0.2">
      <c r="A4615" s="11" t="str">
        <f>IF('Anterior-TXT'!A4636&lt;&gt;"",LEFT('Anterior-TXT'!A4636,15),"")</f>
        <v/>
      </c>
      <c r="B4615" s="11" t="str">
        <f>IF('Anterior-TXT'!A4636&lt;&gt;"",RIGHT(LEFT('Anterior-TXT'!A4636,51),34),"")</f>
        <v/>
      </c>
      <c r="C4615" s="12" t="str">
        <f>IF('Anterior-TXT'!A4636&lt;&gt;"",VALUE(RIGHT(LEFT('Anterior-TXT'!A4636,75),23)),"")</f>
        <v/>
      </c>
      <c r="D4615" s="11" t="str">
        <f>IF('Anterior-TXT'!A4636&lt;&gt;"",RIGHT(LEFT('Anterior-TXT'!A4636,77),1),"")</f>
        <v/>
      </c>
      <c r="E4615" s="13" t="str">
        <f>IF('Anterior-TXT'!A4636&lt;&gt;"",IF(MOD(VALUE(LEFT(A4615,1)),2)=1,IF(D4615="D",C4615,-C4615),IF(D4615="C",C4615,-C4615)),"")</f>
        <v/>
      </c>
    </row>
    <row r="4616" spans="1:5" x14ac:dyDescent="0.2">
      <c r="A4616" s="11" t="str">
        <f>IF('Anterior-TXT'!A4637&lt;&gt;"",LEFT('Anterior-TXT'!A4637,15),"")</f>
        <v/>
      </c>
      <c r="B4616" s="11" t="str">
        <f>IF('Anterior-TXT'!A4637&lt;&gt;"",RIGHT(LEFT('Anterior-TXT'!A4637,51),34),"")</f>
        <v/>
      </c>
      <c r="C4616" s="12" t="str">
        <f>IF('Anterior-TXT'!A4637&lt;&gt;"",VALUE(RIGHT(LEFT('Anterior-TXT'!A4637,75),23)),"")</f>
        <v/>
      </c>
      <c r="D4616" s="11" t="str">
        <f>IF('Anterior-TXT'!A4637&lt;&gt;"",RIGHT(LEFT('Anterior-TXT'!A4637,77),1),"")</f>
        <v/>
      </c>
      <c r="E4616" s="13" t="str">
        <f>IF('Anterior-TXT'!A4637&lt;&gt;"",IF(MOD(VALUE(LEFT(A4616,1)),2)=1,IF(D4616="D",C4616,-C4616),IF(D4616="C",C4616,-C4616)),"")</f>
        <v/>
      </c>
    </row>
    <row r="4617" spans="1:5" x14ac:dyDescent="0.2">
      <c r="A4617" s="11" t="str">
        <f>IF('Anterior-TXT'!A4638&lt;&gt;"",LEFT('Anterior-TXT'!A4638,15),"")</f>
        <v/>
      </c>
      <c r="B4617" s="11" t="str">
        <f>IF('Anterior-TXT'!A4638&lt;&gt;"",RIGHT(LEFT('Anterior-TXT'!A4638,51),34),"")</f>
        <v/>
      </c>
      <c r="C4617" s="12" t="str">
        <f>IF('Anterior-TXT'!A4638&lt;&gt;"",VALUE(RIGHT(LEFT('Anterior-TXT'!A4638,75),23)),"")</f>
        <v/>
      </c>
      <c r="D4617" s="11" t="str">
        <f>IF('Anterior-TXT'!A4638&lt;&gt;"",RIGHT(LEFT('Anterior-TXT'!A4638,77),1),"")</f>
        <v/>
      </c>
      <c r="E4617" s="13" t="str">
        <f>IF('Anterior-TXT'!A4638&lt;&gt;"",IF(MOD(VALUE(LEFT(A4617,1)),2)=1,IF(D4617="D",C4617,-C4617),IF(D4617="C",C4617,-C4617)),"")</f>
        <v/>
      </c>
    </row>
    <row r="4618" spans="1:5" x14ac:dyDescent="0.2">
      <c r="A4618" s="11" t="str">
        <f>IF('Anterior-TXT'!A4639&lt;&gt;"",LEFT('Anterior-TXT'!A4639,15),"")</f>
        <v/>
      </c>
      <c r="B4618" s="11" t="str">
        <f>IF('Anterior-TXT'!A4639&lt;&gt;"",RIGHT(LEFT('Anterior-TXT'!A4639,51),34),"")</f>
        <v/>
      </c>
      <c r="C4618" s="12" t="str">
        <f>IF('Anterior-TXT'!A4639&lt;&gt;"",VALUE(RIGHT(LEFT('Anterior-TXT'!A4639,75),23)),"")</f>
        <v/>
      </c>
      <c r="D4618" s="11" t="str">
        <f>IF('Anterior-TXT'!A4639&lt;&gt;"",RIGHT(LEFT('Anterior-TXT'!A4639,77),1),"")</f>
        <v/>
      </c>
      <c r="E4618" s="13" t="str">
        <f>IF('Anterior-TXT'!A4639&lt;&gt;"",IF(MOD(VALUE(LEFT(A4618,1)),2)=1,IF(D4618="D",C4618,-C4618),IF(D4618="C",C4618,-C4618)),"")</f>
        <v/>
      </c>
    </row>
    <row r="4619" spans="1:5" x14ac:dyDescent="0.2">
      <c r="A4619" s="11" t="str">
        <f>IF('Anterior-TXT'!A4640&lt;&gt;"",LEFT('Anterior-TXT'!A4640,15),"")</f>
        <v/>
      </c>
      <c r="B4619" s="11" t="str">
        <f>IF('Anterior-TXT'!A4640&lt;&gt;"",RIGHT(LEFT('Anterior-TXT'!A4640,51),34),"")</f>
        <v/>
      </c>
      <c r="C4619" s="12" t="str">
        <f>IF('Anterior-TXT'!A4640&lt;&gt;"",VALUE(RIGHT(LEFT('Anterior-TXT'!A4640,75),23)),"")</f>
        <v/>
      </c>
      <c r="D4619" s="11" t="str">
        <f>IF('Anterior-TXT'!A4640&lt;&gt;"",RIGHT(LEFT('Anterior-TXT'!A4640,77),1),"")</f>
        <v/>
      </c>
      <c r="E4619" s="13" t="str">
        <f>IF('Anterior-TXT'!A4640&lt;&gt;"",IF(MOD(VALUE(LEFT(A4619,1)),2)=1,IF(D4619="D",C4619,-C4619),IF(D4619="C",C4619,-C4619)),"")</f>
        <v/>
      </c>
    </row>
    <row r="4620" spans="1:5" x14ac:dyDescent="0.2">
      <c r="A4620" s="11" t="str">
        <f>IF('Anterior-TXT'!A4641&lt;&gt;"",LEFT('Anterior-TXT'!A4641,15),"")</f>
        <v/>
      </c>
      <c r="B4620" s="11" t="str">
        <f>IF('Anterior-TXT'!A4641&lt;&gt;"",RIGHT(LEFT('Anterior-TXT'!A4641,51),34),"")</f>
        <v/>
      </c>
      <c r="C4620" s="12" t="str">
        <f>IF('Anterior-TXT'!A4641&lt;&gt;"",VALUE(RIGHT(LEFT('Anterior-TXT'!A4641,75),23)),"")</f>
        <v/>
      </c>
      <c r="D4620" s="11" t="str">
        <f>IF('Anterior-TXT'!A4641&lt;&gt;"",RIGHT(LEFT('Anterior-TXT'!A4641,77),1),"")</f>
        <v/>
      </c>
      <c r="E4620" s="13" t="str">
        <f>IF('Anterior-TXT'!A4641&lt;&gt;"",IF(MOD(VALUE(LEFT(A4620,1)),2)=1,IF(D4620="D",C4620,-C4620),IF(D4620="C",C4620,-C4620)),"")</f>
        <v/>
      </c>
    </row>
    <row r="4621" spans="1:5" x14ac:dyDescent="0.2">
      <c r="A4621" s="11" t="str">
        <f>IF('Anterior-TXT'!A4642&lt;&gt;"",LEFT('Anterior-TXT'!A4642,15),"")</f>
        <v/>
      </c>
      <c r="B4621" s="11" t="str">
        <f>IF('Anterior-TXT'!A4642&lt;&gt;"",RIGHT(LEFT('Anterior-TXT'!A4642,51),34),"")</f>
        <v/>
      </c>
      <c r="C4621" s="12" t="str">
        <f>IF('Anterior-TXT'!A4642&lt;&gt;"",VALUE(RIGHT(LEFT('Anterior-TXT'!A4642,75),23)),"")</f>
        <v/>
      </c>
      <c r="D4621" s="11" t="str">
        <f>IF('Anterior-TXT'!A4642&lt;&gt;"",RIGHT(LEFT('Anterior-TXT'!A4642,77),1),"")</f>
        <v/>
      </c>
      <c r="E4621" s="13" t="str">
        <f>IF('Anterior-TXT'!A4642&lt;&gt;"",IF(MOD(VALUE(LEFT(A4621,1)),2)=1,IF(D4621="D",C4621,-C4621),IF(D4621="C",C4621,-C4621)),"")</f>
        <v/>
      </c>
    </row>
    <row r="4622" spans="1:5" x14ac:dyDescent="0.2">
      <c r="A4622" s="11" t="str">
        <f>IF('Anterior-TXT'!A4643&lt;&gt;"",LEFT('Anterior-TXT'!A4643,15),"")</f>
        <v/>
      </c>
      <c r="B4622" s="11" t="str">
        <f>IF('Anterior-TXT'!A4643&lt;&gt;"",RIGHT(LEFT('Anterior-TXT'!A4643,51),34),"")</f>
        <v/>
      </c>
      <c r="C4622" s="12" t="str">
        <f>IF('Anterior-TXT'!A4643&lt;&gt;"",VALUE(RIGHT(LEFT('Anterior-TXT'!A4643,75),23)),"")</f>
        <v/>
      </c>
      <c r="D4622" s="11" t="str">
        <f>IF('Anterior-TXT'!A4643&lt;&gt;"",RIGHT(LEFT('Anterior-TXT'!A4643,77),1),"")</f>
        <v/>
      </c>
      <c r="E4622" s="13" t="str">
        <f>IF('Anterior-TXT'!A4643&lt;&gt;"",IF(MOD(VALUE(LEFT(A4622,1)),2)=1,IF(D4622="D",C4622,-C4622),IF(D4622="C",C4622,-C4622)),"")</f>
        <v/>
      </c>
    </row>
    <row r="4623" spans="1:5" x14ac:dyDescent="0.2">
      <c r="A4623" s="11" t="str">
        <f>IF('Anterior-TXT'!A4644&lt;&gt;"",LEFT('Anterior-TXT'!A4644,15),"")</f>
        <v/>
      </c>
      <c r="B4623" s="11" t="str">
        <f>IF('Anterior-TXT'!A4644&lt;&gt;"",RIGHT(LEFT('Anterior-TXT'!A4644,51),34),"")</f>
        <v/>
      </c>
      <c r="C4623" s="12" t="str">
        <f>IF('Anterior-TXT'!A4644&lt;&gt;"",VALUE(RIGHT(LEFT('Anterior-TXT'!A4644,75),23)),"")</f>
        <v/>
      </c>
      <c r="D4623" s="11" t="str">
        <f>IF('Anterior-TXT'!A4644&lt;&gt;"",RIGHT(LEFT('Anterior-TXT'!A4644,77),1),"")</f>
        <v/>
      </c>
      <c r="E4623" s="13" t="str">
        <f>IF('Anterior-TXT'!A4644&lt;&gt;"",IF(MOD(VALUE(LEFT(A4623,1)),2)=1,IF(D4623="D",C4623,-C4623),IF(D4623="C",C4623,-C4623)),"")</f>
        <v/>
      </c>
    </row>
    <row r="4624" spans="1:5" x14ac:dyDescent="0.2">
      <c r="A4624" s="11" t="str">
        <f>IF('Anterior-TXT'!A4645&lt;&gt;"",LEFT('Anterior-TXT'!A4645,15),"")</f>
        <v/>
      </c>
      <c r="B4624" s="11" t="str">
        <f>IF('Anterior-TXT'!A4645&lt;&gt;"",RIGHT(LEFT('Anterior-TXT'!A4645,51),34),"")</f>
        <v/>
      </c>
      <c r="C4624" s="12" t="str">
        <f>IF('Anterior-TXT'!A4645&lt;&gt;"",VALUE(RIGHT(LEFT('Anterior-TXT'!A4645,75),23)),"")</f>
        <v/>
      </c>
      <c r="D4624" s="11" t="str">
        <f>IF('Anterior-TXT'!A4645&lt;&gt;"",RIGHT(LEFT('Anterior-TXT'!A4645,77),1),"")</f>
        <v/>
      </c>
      <c r="E4624" s="13" t="str">
        <f>IF('Anterior-TXT'!A4645&lt;&gt;"",IF(MOD(VALUE(LEFT(A4624,1)),2)=1,IF(D4624="D",C4624,-C4624),IF(D4624="C",C4624,-C4624)),"")</f>
        <v/>
      </c>
    </row>
    <row r="4625" spans="1:5" x14ac:dyDescent="0.2">
      <c r="A4625" s="11" t="str">
        <f>IF('Anterior-TXT'!A4646&lt;&gt;"",LEFT('Anterior-TXT'!A4646,15),"")</f>
        <v/>
      </c>
      <c r="B4625" s="11" t="str">
        <f>IF('Anterior-TXT'!A4646&lt;&gt;"",RIGHT(LEFT('Anterior-TXT'!A4646,51),34),"")</f>
        <v/>
      </c>
      <c r="C4625" s="12" t="str">
        <f>IF('Anterior-TXT'!A4646&lt;&gt;"",VALUE(RIGHT(LEFT('Anterior-TXT'!A4646,75),23)),"")</f>
        <v/>
      </c>
      <c r="D4625" s="11" t="str">
        <f>IF('Anterior-TXT'!A4646&lt;&gt;"",RIGHT(LEFT('Anterior-TXT'!A4646,77),1),"")</f>
        <v/>
      </c>
      <c r="E4625" s="13" t="str">
        <f>IF('Anterior-TXT'!A4646&lt;&gt;"",IF(MOD(VALUE(LEFT(A4625,1)),2)=1,IF(D4625="D",C4625,-C4625),IF(D4625="C",C4625,-C4625)),"")</f>
        <v/>
      </c>
    </row>
    <row r="4626" spans="1:5" x14ac:dyDescent="0.2">
      <c r="A4626" s="11" t="str">
        <f>IF('Anterior-TXT'!A4647&lt;&gt;"",LEFT('Anterior-TXT'!A4647,15),"")</f>
        <v/>
      </c>
      <c r="B4626" s="11" t="str">
        <f>IF('Anterior-TXT'!A4647&lt;&gt;"",RIGHT(LEFT('Anterior-TXT'!A4647,51),34),"")</f>
        <v/>
      </c>
      <c r="C4626" s="12" t="str">
        <f>IF('Anterior-TXT'!A4647&lt;&gt;"",VALUE(RIGHT(LEFT('Anterior-TXT'!A4647,75),23)),"")</f>
        <v/>
      </c>
      <c r="D4626" s="11" t="str">
        <f>IF('Anterior-TXT'!A4647&lt;&gt;"",RIGHT(LEFT('Anterior-TXT'!A4647,77),1),"")</f>
        <v/>
      </c>
      <c r="E4626" s="13" t="str">
        <f>IF('Anterior-TXT'!A4647&lt;&gt;"",IF(MOD(VALUE(LEFT(A4626,1)),2)=1,IF(D4626="D",C4626,-C4626),IF(D4626="C",C4626,-C4626)),"")</f>
        <v/>
      </c>
    </row>
    <row r="4627" spans="1:5" x14ac:dyDescent="0.2">
      <c r="A4627" s="11" t="str">
        <f>IF('Anterior-TXT'!A4648&lt;&gt;"",LEFT('Anterior-TXT'!A4648,15),"")</f>
        <v/>
      </c>
      <c r="B4627" s="11" t="str">
        <f>IF('Anterior-TXT'!A4648&lt;&gt;"",RIGHT(LEFT('Anterior-TXT'!A4648,51),34),"")</f>
        <v/>
      </c>
      <c r="C4627" s="12" t="str">
        <f>IF('Anterior-TXT'!A4648&lt;&gt;"",VALUE(RIGHT(LEFT('Anterior-TXT'!A4648,75),23)),"")</f>
        <v/>
      </c>
      <c r="D4627" s="11" t="str">
        <f>IF('Anterior-TXT'!A4648&lt;&gt;"",RIGHT(LEFT('Anterior-TXT'!A4648,77),1),"")</f>
        <v/>
      </c>
      <c r="E4627" s="13" t="str">
        <f>IF('Anterior-TXT'!A4648&lt;&gt;"",IF(MOD(VALUE(LEFT(A4627,1)),2)=1,IF(D4627="D",C4627,-C4627),IF(D4627="C",C4627,-C4627)),"")</f>
        <v/>
      </c>
    </row>
    <row r="4628" spans="1:5" x14ac:dyDescent="0.2">
      <c r="A4628" s="11" t="str">
        <f>IF('Anterior-TXT'!A4649&lt;&gt;"",LEFT('Anterior-TXT'!A4649,15),"")</f>
        <v/>
      </c>
      <c r="B4628" s="11" t="str">
        <f>IF('Anterior-TXT'!A4649&lt;&gt;"",RIGHT(LEFT('Anterior-TXT'!A4649,51),34),"")</f>
        <v/>
      </c>
      <c r="C4628" s="12" t="str">
        <f>IF('Anterior-TXT'!A4649&lt;&gt;"",VALUE(RIGHT(LEFT('Anterior-TXT'!A4649,75),23)),"")</f>
        <v/>
      </c>
      <c r="D4628" s="11" t="str">
        <f>IF('Anterior-TXT'!A4649&lt;&gt;"",RIGHT(LEFT('Anterior-TXT'!A4649,77),1),"")</f>
        <v/>
      </c>
      <c r="E4628" s="13" t="str">
        <f>IF('Anterior-TXT'!A4649&lt;&gt;"",IF(MOD(VALUE(LEFT(A4628,1)),2)=1,IF(D4628="D",C4628,-C4628),IF(D4628="C",C4628,-C4628)),"")</f>
        <v/>
      </c>
    </row>
    <row r="4629" spans="1:5" x14ac:dyDescent="0.2">
      <c r="A4629" s="11" t="str">
        <f>IF('Anterior-TXT'!A4650&lt;&gt;"",LEFT('Anterior-TXT'!A4650,15),"")</f>
        <v/>
      </c>
      <c r="B4629" s="11" t="str">
        <f>IF('Anterior-TXT'!A4650&lt;&gt;"",RIGHT(LEFT('Anterior-TXT'!A4650,51),34),"")</f>
        <v/>
      </c>
      <c r="C4629" s="12" t="str">
        <f>IF('Anterior-TXT'!A4650&lt;&gt;"",VALUE(RIGHT(LEFT('Anterior-TXT'!A4650,75),23)),"")</f>
        <v/>
      </c>
      <c r="D4629" s="11" t="str">
        <f>IF('Anterior-TXT'!A4650&lt;&gt;"",RIGHT(LEFT('Anterior-TXT'!A4650,77),1),"")</f>
        <v/>
      </c>
      <c r="E4629" s="13" t="str">
        <f>IF('Anterior-TXT'!A4650&lt;&gt;"",IF(MOD(VALUE(LEFT(A4629,1)),2)=1,IF(D4629="D",C4629,-C4629),IF(D4629="C",C4629,-C4629)),"")</f>
        <v/>
      </c>
    </row>
    <row r="4630" spans="1:5" x14ac:dyDescent="0.2">
      <c r="A4630" s="11" t="str">
        <f>IF('Anterior-TXT'!A4651&lt;&gt;"",LEFT('Anterior-TXT'!A4651,15),"")</f>
        <v/>
      </c>
      <c r="B4630" s="11" t="str">
        <f>IF('Anterior-TXT'!A4651&lt;&gt;"",RIGHT(LEFT('Anterior-TXT'!A4651,51),34),"")</f>
        <v/>
      </c>
      <c r="C4630" s="12" t="str">
        <f>IF('Anterior-TXT'!A4651&lt;&gt;"",VALUE(RIGHT(LEFT('Anterior-TXT'!A4651,75),23)),"")</f>
        <v/>
      </c>
      <c r="D4630" s="11" t="str">
        <f>IF('Anterior-TXT'!A4651&lt;&gt;"",RIGHT(LEFT('Anterior-TXT'!A4651,77),1),"")</f>
        <v/>
      </c>
      <c r="E4630" s="13" t="str">
        <f>IF('Anterior-TXT'!A4651&lt;&gt;"",IF(MOD(VALUE(LEFT(A4630,1)),2)=1,IF(D4630="D",C4630,-C4630),IF(D4630="C",C4630,-C4630)),"")</f>
        <v/>
      </c>
    </row>
    <row r="4631" spans="1:5" x14ac:dyDescent="0.2">
      <c r="A4631" s="11" t="str">
        <f>IF('Anterior-TXT'!A4652&lt;&gt;"",LEFT('Anterior-TXT'!A4652,15),"")</f>
        <v/>
      </c>
      <c r="B4631" s="11" t="str">
        <f>IF('Anterior-TXT'!A4652&lt;&gt;"",RIGHT(LEFT('Anterior-TXT'!A4652,51),34),"")</f>
        <v/>
      </c>
      <c r="C4631" s="12" t="str">
        <f>IF('Anterior-TXT'!A4652&lt;&gt;"",VALUE(RIGHT(LEFT('Anterior-TXT'!A4652,75),23)),"")</f>
        <v/>
      </c>
      <c r="D4631" s="11" t="str">
        <f>IF('Anterior-TXT'!A4652&lt;&gt;"",RIGHT(LEFT('Anterior-TXT'!A4652,77),1),"")</f>
        <v/>
      </c>
      <c r="E4631" s="13" t="str">
        <f>IF('Anterior-TXT'!A4652&lt;&gt;"",IF(MOD(VALUE(LEFT(A4631,1)),2)=1,IF(D4631="D",C4631,-C4631),IF(D4631="C",C4631,-C4631)),"")</f>
        <v/>
      </c>
    </row>
    <row r="4632" spans="1:5" x14ac:dyDescent="0.2">
      <c r="A4632" s="11" t="str">
        <f>IF('Anterior-TXT'!A4653&lt;&gt;"",LEFT('Anterior-TXT'!A4653,15),"")</f>
        <v/>
      </c>
      <c r="B4632" s="11" t="str">
        <f>IF('Anterior-TXT'!A4653&lt;&gt;"",RIGHT(LEFT('Anterior-TXT'!A4653,51),34),"")</f>
        <v/>
      </c>
      <c r="C4632" s="12" t="str">
        <f>IF('Anterior-TXT'!A4653&lt;&gt;"",VALUE(RIGHT(LEFT('Anterior-TXT'!A4653,75),23)),"")</f>
        <v/>
      </c>
      <c r="D4632" s="11" t="str">
        <f>IF('Anterior-TXT'!A4653&lt;&gt;"",RIGHT(LEFT('Anterior-TXT'!A4653,77),1),"")</f>
        <v/>
      </c>
      <c r="E4632" s="13" t="str">
        <f>IF('Anterior-TXT'!A4653&lt;&gt;"",IF(MOD(VALUE(LEFT(A4632,1)),2)=1,IF(D4632="D",C4632,-C4632),IF(D4632="C",C4632,-C4632)),"")</f>
        <v/>
      </c>
    </row>
    <row r="4633" spans="1:5" x14ac:dyDescent="0.2">
      <c r="A4633" s="11" t="str">
        <f>IF('Anterior-TXT'!A4654&lt;&gt;"",LEFT('Anterior-TXT'!A4654,15),"")</f>
        <v/>
      </c>
      <c r="B4633" s="11" t="str">
        <f>IF('Anterior-TXT'!A4654&lt;&gt;"",RIGHT(LEFT('Anterior-TXT'!A4654,51),34),"")</f>
        <v/>
      </c>
      <c r="C4633" s="12" t="str">
        <f>IF('Anterior-TXT'!A4654&lt;&gt;"",VALUE(RIGHT(LEFT('Anterior-TXT'!A4654,75),23)),"")</f>
        <v/>
      </c>
      <c r="D4633" s="11" t="str">
        <f>IF('Anterior-TXT'!A4654&lt;&gt;"",RIGHT(LEFT('Anterior-TXT'!A4654,77),1),"")</f>
        <v/>
      </c>
      <c r="E4633" s="13" t="str">
        <f>IF('Anterior-TXT'!A4654&lt;&gt;"",IF(MOD(VALUE(LEFT(A4633,1)),2)=1,IF(D4633="D",C4633,-C4633),IF(D4633="C",C4633,-C4633)),"")</f>
        <v/>
      </c>
    </row>
    <row r="4634" spans="1:5" x14ac:dyDescent="0.2">
      <c r="A4634" s="11" t="str">
        <f>IF('Anterior-TXT'!A4655&lt;&gt;"",LEFT('Anterior-TXT'!A4655,15),"")</f>
        <v/>
      </c>
      <c r="B4634" s="11" t="str">
        <f>IF('Anterior-TXT'!A4655&lt;&gt;"",RIGHT(LEFT('Anterior-TXT'!A4655,51),34),"")</f>
        <v/>
      </c>
      <c r="C4634" s="12" t="str">
        <f>IF('Anterior-TXT'!A4655&lt;&gt;"",VALUE(RIGHT(LEFT('Anterior-TXT'!A4655,75),23)),"")</f>
        <v/>
      </c>
      <c r="D4634" s="11" t="str">
        <f>IF('Anterior-TXT'!A4655&lt;&gt;"",RIGHT(LEFT('Anterior-TXT'!A4655,77),1),"")</f>
        <v/>
      </c>
      <c r="E4634" s="13" t="str">
        <f>IF('Anterior-TXT'!A4655&lt;&gt;"",IF(MOD(VALUE(LEFT(A4634,1)),2)=1,IF(D4634="D",C4634,-C4634),IF(D4634="C",C4634,-C4634)),"")</f>
        <v/>
      </c>
    </row>
    <row r="4635" spans="1:5" x14ac:dyDescent="0.2">
      <c r="A4635" s="11" t="str">
        <f>IF('Anterior-TXT'!A4656&lt;&gt;"",LEFT('Anterior-TXT'!A4656,15),"")</f>
        <v/>
      </c>
      <c r="B4635" s="11" t="str">
        <f>IF('Anterior-TXT'!A4656&lt;&gt;"",RIGHT(LEFT('Anterior-TXT'!A4656,51),34),"")</f>
        <v/>
      </c>
      <c r="C4635" s="12" t="str">
        <f>IF('Anterior-TXT'!A4656&lt;&gt;"",VALUE(RIGHT(LEFT('Anterior-TXT'!A4656,75),23)),"")</f>
        <v/>
      </c>
      <c r="D4635" s="11" t="str">
        <f>IF('Anterior-TXT'!A4656&lt;&gt;"",RIGHT(LEFT('Anterior-TXT'!A4656,77),1),"")</f>
        <v/>
      </c>
      <c r="E4635" s="13" t="str">
        <f>IF('Anterior-TXT'!A4656&lt;&gt;"",IF(MOD(VALUE(LEFT(A4635,1)),2)=1,IF(D4635="D",C4635,-C4635),IF(D4635="C",C4635,-C4635)),"")</f>
        <v/>
      </c>
    </row>
    <row r="4636" spans="1:5" x14ac:dyDescent="0.2">
      <c r="A4636" s="11" t="str">
        <f>IF('Anterior-TXT'!A4657&lt;&gt;"",LEFT('Anterior-TXT'!A4657,15),"")</f>
        <v/>
      </c>
      <c r="B4636" s="11" t="str">
        <f>IF('Anterior-TXT'!A4657&lt;&gt;"",RIGHT(LEFT('Anterior-TXT'!A4657,51),34),"")</f>
        <v/>
      </c>
      <c r="C4636" s="12" t="str">
        <f>IF('Anterior-TXT'!A4657&lt;&gt;"",VALUE(RIGHT(LEFT('Anterior-TXT'!A4657,75),23)),"")</f>
        <v/>
      </c>
      <c r="D4636" s="11" t="str">
        <f>IF('Anterior-TXT'!A4657&lt;&gt;"",RIGHT(LEFT('Anterior-TXT'!A4657,77),1),"")</f>
        <v/>
      </c>
      <c r="E4636" s="13" t="str">
        <f>IF('Anterior-TXT'!A4657&lt;&gt;"",IF(MOD(VALUE(LEFT(A4636,1)),2)=1,IF(D4636="D",C4636,-C4636),IF(D4636="C",C4636,-C4636)),"")</f>
        <v/>
      </c>
    </row>
    <row r="4637" spans="1:5" x14ac:dyDescent="0.2">
      <c r="A4637" s="11" t="str">
        <f>IF('Anterior-TXT'!A4658&lt;&gt;"",LEFT('Anterior-TXT'!A4658,15),"")</f>
        <v/>
      </c>
      <c r="B4637" s="11" t="str">
        <f>IF('Anterior-TXT'!A4658&lt;&gt;"",RIGHT(LEFT('Anterior-TXT'!A4658,51),34),"")</f>
        <v/>
      </c>
      <c r="C4637" s="12" t="str">
        <f>IF('Anterior-TXT'!A4658&lt;&gt;"",VALUE(RIGHT(LEFT('Anterior-TXT'!A4658,75),23)),"")</f>
        <v/>
      </c>
      <c r="D4637" s="11" t="str">
        <f>IF('Anterior-TXT'!A4658&lt;&gt;"",RIGHT(LEFT('Anterior-TXT'!A4658,77),1),"")</f>
        <v/>
      </c>
      <c r="E4637" s="13" t="str">
        <f>IF('Anterior-TXT'!A4658&lt;&gt;"",IF(MOD(VALUE(LEFT(A4637,1)),2)=1,IF(D4637="D",C4637,-C4637),IF(D4637="C",C4637,-C4637)),"")</f>
        <v/>
      </c>
    </row>
    <row r="4638" spans="1:5" x14ac:dyDescent="0.2">
      <c r="A4638" s="11" t="str">
        <f>IF('Anterior-TXT'!A4659&lt;&gt;"",LEFT('Anterior-TXT'!A4659,15),"")</f>
        <v/>
      </c>
      <c r="B4638" s="11" t="str">
        <f>IF('Anterior-TXT'!A4659&lt;&gt;"",RIGHT(LEFT('Anterior-TXT'!A4659,51),34),"")</f>
        <v/>
      </c>
      <c r="C4638" s="12" t="str">
        <f>IF('Anterior-TXT'!A4659&lt;&gt;"",VALUE(RIGHT(LEFT('Anterior-TXT'!A4659,75),23)),"")</f>
        <v/>
      </c>
      <c r="D4638" s="11" t="str">
        <f>IF('Anterior-TXT'!A4659&lt;&gt;"",RIGHT(LEFT('Anterior-TXT'!A4659,77),1),"")</f>
        <v/>
      </c>
      <c r="E4638" s="13" t="str">
        <f>IF('Anterior-TXT'!A4659&lt;&gt;"",IF(MOD(VALUE(LEFT(A4638,1)),2)=1,IF(D4638="D",C4638,-C4638),IF(D4638="C",C4638,-C4638)),"")</f>
        <v/>
      </c>
    </row>
    <row r="4639" spans="1:5" x14ac:dyDescent="0.2">
      <c r="A4639" s="11" t="str">
        <f>IF('Anterior-TXT'!A4660&lt;&gt;"",LEFT('Anterior-TXT'!A4660,15),"")</f>
        <v/>
      </c>
      <c r="B4639" s="11" t="str">
        <f>IF('Anterior-TXT'!A4660&lt;&gt;"",RIGHT(LEFT('Anterior-TXT'!A4660,51),34),"")</f>
        <v/>
      </c>
      <c r="C4639" s="12" t="str">
        <f>IF('Anterior-TXT'!A4660&lt;&gt;"",VALUE(RIGHT(LEFT('Anterior-TXT'!A4660,75),23)),"")</f>
        <v/>
      </c>
      <c r="D4639" s="11" t="str">
        <f>IF('Anterior-TXT'!A4660&lt;&gt;"",RIGHT(LEFT('Anterior-TXT'!A4660,77),1),"")</f>
        <v/>
      </c>
      <c r="E4639" s="13" t="str">
        <f>IF('Anterior-TXT'!A4660&lt;&gt;"",IF(MOD(VALUE(LEFT(A4639,1)),2)=1,IF(D4639="D",C4639,-C4639),IF(D4639="C",C4639,-C4639)),"")</f>
        <v/>
      </c>
    </row>
    <row r="4640" spans="1:5" x14ac:dyDescent="0.2">
      <c r="A4640" s="11" t="str">
        <f>IF('Anterior-TXT'!A4661&lt;&gt;"",LEFT('Anterior-TXT'!A4661,15),"")</f>
        <v/>
      </c>
      <c r="B4640" s="11" t="str">
        <f>IF('Anterior-TXT'!A4661&lt;&gt;"",RIGHT(LEFT('Anterior-TXT'!A4661,51),34),"")</f>
        <v/>
      </c>
      <c r="C4640" s="12" t="str">
        <f>IF('Anterior-TXT'!A4661&lt;&gt;"",VALUE(RIGHT(LEFT('Anterior-TXT'!A4661,75),23)),"")</f>
        <v/>
      </c>
      <c r="D4640" s="11" t="str">
        <f>IF('Anterior-TXT'!A4661&lt;&gt;"",RIGHT(LEFT('Anterior-TXT'!A4661,77),1),"")</f>
        <v/>
      </c>
      <c r="E4640" s="13" t="str">
        <f>IF('Anterior-TXT'!A4661&lt;&gt;"",IF(MOD(VALUE(LEFT(A4640,1)),2)=1,IF(D4640="D",C4640,-C4640),IF(D4640="C",C4640,-C4640)),"")</f>
        <v/>
      </c>
    </row>
    <row r="4641" spans="1:5" x14ac:dyDescent="0.2">
      <c r="A4641" s="11" t="str">
        <f>IF('Anterior-TXT'!A4662&lt;&gt;"",LEFT('Anterior-TXT'!A4662,15),"")</f>
        <v/>
      </c>
      <c r="B4641" s="11" t="str">
        <f>IF('Anterior-TXT'!A4662&lt;&gt;"",RIGHT(LEFT('Anterior-TXT'!A4662,51),34),"")</f>
        <v/>
      </c>
      <c r="C4641" s="12" t="str">
        <f>IF('Anterior-TXT'!A4662&lt;&gt;"",VALUE(RIGHT(LEFT('Anterior-TXT'!A4662,75),23)),"")</f>
        <v/>
      </c>
      <c r="D4641" s="11" t="str">
        <f>IF('Anterior-TXT'!A4662&lt;&gt;"",RIGHT(LEFT('Anterior-TXT'!A4662,77),1),"")</f>
        <v/>
      </c>
      <c r="E4641" s="13" t="str">
        <f>IF('Anterior-TXT'!A4662&lt;&gt;"",IF(MOD(VALUE(LEFT(A4641,1)),2)=1,IF(D4641="D",C4641,-C4641),IF(D4641="C",C4641,-C4641)),"")</f>
        <v/>
      </c>
    </row>
    <row r="4642" spans="1:5" x14ac:dyDescent="0.2">
      <c r="A4642" s="11" t="str">
        <f>IF('Anterior-TXT'!A4663&lt;&gt;"",LEFT('Anterior-TXT'!A4663,15),"")</f>
        <v/>
      </c>
      <c r="B4642" s="11" t="str">
        <f>IF('Anterior-TXT'!A4663&lt;&gt;"",RIGHT(LEFT('Anterior-TXT'!A4663,51),34),"")</f>
        <v/>
      </c>
      <c r="C4642" s="12" t="str">
        <f>IF('Anterior-TXT'!A4663&lt;&gt;"",VALUE(RIGHT(LEFT('Anterior-TXT'!A4663,75),23)),"")</f>
        <v/>
      </c>
      <c r="D4642" s="11" t="str">
        <f>IF('Anterior-TXT'!A4663&lt;&gt;"",RIGHT(LEFT('Anterior-TXT'!A4663,77),1),"")</f>
        <v/>
      </c>
      <c r="E4642" s="13" t="str">
        <f>IF('Anterior-TXT'!A4663&lt;&gt;"",IF(MOD(VALUE(LEFT(A4642,1)),2)=1,IF(D4642="D",C4642,-C4642),IF(D4642="C",C4642,-C4642)),"")</f>
        <v/>
      </c>
    </row>
    <row r="4643" spans="1:5" x14ac:dyDescent="0.2">
      <c r="A4643" s="11" t="str">
        <f>IF('Anterior-TXT'!A4664&lt;&gt;"",LEFT('Anterior-TXT'!A4664,15),"")</f>
        <v/>
      </c>
      <c r="B4643" s="11" t="str">
        <f>IF('Anterior-TXT'!A4664&lt;&gt;"",RIGHT(LEFT('Anterior-TXT'!A4664,51),34),"")</f>
        <v/>
      </c>
      <c r="C4643" s="12" t="str">
        <f>IF('Anterior-TXT'!A4664&lt;&gt;"",VALUE(RIGHT(LEFT('Anterior-TXT'!A4664,75),23)),"")</f>
        <v/>
      </c>
      <c r="D4643" s="11" t="str">
        <f>IF('Anterior-TXT'!A4664&lt;&gt;"",RIGHT(LEFT('Anterior-TXT'!A4664,77),1),"")</f>
        <v/>
      </c>
      <c r="E4643" s="13" t="str">
        <f>IF('Anterior-TXT'!A4664&lt;&gt;"",IF(MOD(VALUE(LEFT(A4643,1)),2)=1,IF(D4643="D",C4643,-C4643),IF(D4643="C",C4643,-C4643)),"")</f>
        <v/>
      </c>
    </row>
    <row r="4644" spans="1:5" x14ac:dyDescent="0.2">
      <c r="A4644" s="11" t="str">
        <f>IF('Anterior-TXT'!A4665&lt;&gt;"",LEFT('Anterior-TXT'!A4665,15),"")</f>
        <v/>
      </c>
      <c r="B4644" s="11" t="str">
        <f>IF('Anterior-TXT'!A4665&lt;&gt;"",RIGHT(LEFT('Anterior-TXT'!A4665,51),34),"")</f>
        <v/>
      </c>
      <c r="C4644" s="12" t="str">
        <f>IF('Anterior-TXT'!A4665&lt;&gt;"",VALUE(RIGHT(LEFT('Anterior-TXT'!A4665,75),23)),"")</f>
        <v/>
      </c>
      <c r="D4644" s="11" t="str">
        <f>IF('Anterior-TXT'!A4665&lt;&gt;"",RIGHT(LEFT('Anterior-TXT'!A4665,77),1),"")</f>
        <v/>
      </c>
      <c r="E4644" s="13" t="str">
        <f>IF('Anterior-TXT'!A4665&lt;&gt;"",IF(MOD(VALUE(LEFT(A4644,1)),2)=1,IF(D4644="D",C4644,-C4644),IF(D4644="C",C4644,-C4644)),"")</f>
        <v/>
      </c>
    </row>
    <row r="4645" spans="1:5" x14ac:dyDescent="0.2">
      <c r="A4645" s="11" t="str">
        <f>IF('Anterior-TXT'!A4666&lt;&gt;"",LEFT('Anterior-TXT'!A4666,15),"")</f>
        <v/>
      </c>
      <c r="B4645" s="11" t="str">
        <f>IF('Anterior-TXT'!A4666&lt;&gt;"",RIGHT(LEFT('Anterior-TXT'!A4666,51),34),"")</f>
        <v/>
      </c>
      <c r="C4645" s="12" t="str">
        <f>IF('Anterior-TXT'!A4666&lt;&gt;"",VALUE(RIGHT(LEFT('Anterior-TXT'!A4666,75),23)),"")</f>
        <v/>
      </c>
      <c r="D4645" s="11" t="str">
        <f>IF('Anterior-TXT'!A4666&lt;&gt;"",RIGHT(LEFT('Anterior-TXT'!A4666,77),1),"")</f>
        <v/>
      </c>
      <c r="E4645" s="13" t="str">
        <f>IF('Anterior-TXT'!A4666&lt;&gt;"",IF(MOD(VALUE(LEFT(A4645,1)),2)=1,IF(D4645="D",C4645,-C4645),IF(D4645="C",C4645,-C4645)),"")</f>
        <v/>
      </c>
    </row>
    <row r="4646" spans="1:5" x14ac:dyDescent="0.2">
      <c r="A4646" s="11" t="str">
        <f>IF('Anterior-TXT'!A4667&lt;&gt;"",LEFT('Anterior-TXT'!A4667,15),"")</f>
        <v/>
      </c>
      <c r="B4646" s="11" t="str">
        <f>IF('Anterior-TXT'!A4667&lt;&gt;"",RIGHT(LEFT('Anterior-TXT'!A4667,51),34),"")</f>
        <v/>
      </c>
      <c r="C4646" s="12" t="str">
        <f>IF('Anterior-TXT'!A4667&lt;&gt;"",VALUE(RIGHT(LEFT('Anterior-TXT'!A4667,75),23)),"")</f>
        <v/>
      </c>
      <c r="D4646" s="11" t="str">
        <f>IF('Anterior-TXT'!A4667&lt;&gt;"",RIGHT(LEFT('Anterior-TXT'!A4667,77),1),"")</f>
        <v/>
      </c>
      <c r="E4646" s="13" t="str">
        <f>IF('Anterior-TXT'!A4667&lt;&gt;"",IF(MOD(VALUE(LEFT(A4646,1)),2)=1,IF(D4646="D",C4646,-C4646),IF(D4646="C",C4646,-C4646)),"")</f>
        <v/>
      </c>
    </row>
    <row r="4647" spans="1:5" x14ac:dyDescent="0.2">
      <c r="A4647" s="11" t="str">
        <f>IF('Anterior-TXT'!A4668&lt;&gt;"",LEFT('Anterior-TXT'!A4668,15),"")</f>
        <v/>
      </c>
      <c r="B4647" s="11" t="str">
        <f>IF('Anterior-TXT'!A4668&lt;&gt;"",RIGHT(LEFT('Anterior-TXT'!A4668,51),34),"")</f>
        <v/>
      </c>
      <c r="C4647" s="12" t="str">
        <f>IF('Anterior-TXT'!A4668&lt;&gt;"",VALUE(RIGHT(LEFT('Anterior-TXT'!A4668,75),23)),"")</f>
        <v/>
      </c>
      <c r="D4647" s="11" t="str">
        <f>IF('Anterior-TXT'!A4668&lt;&gt;"",RIGHT(LEFT('Anterior-TXT'!A4668,77),1),"")</f>
        <v/>
      </c>
      <c r="E4647" s="13" t="str">
        <f>IF('Anterior-TXT'!A4668&lt;&gt;"",IF(MOD(VALUE(LEFT(A4647,1)),2)=1,IF(D4647="D",C4647,-C4647),IF(D4647="C",C4647,-C4647)),"")</f>
        <v/>
      </c>
    </row>
    <row r="4648" spans="1:5" x14ac:dyDescent="0.2">
      <c r="A4648" s="11" t="str">
        <f>IF('Anterior-TXT'!A4669&lt;&gt;"",LEFT('Anterior-TXT'!A4669,15),"")</f>
        <v/>
      </c>
      <c r="B4648" s="11" t="str">
        <f>IF('Anterior-TXT'!A4669&lt;&gt;"",RIGHT(LEFT('Anterior-TXT'!A4669,51),34),"")</f>
        <v/>
      </c>
      <c r="C4648" s="12" t="str">
        <f>IF('Anterior-TXT'!A4669&lt;&gt;"",VALUE(RIGHT(LEFT('Anterior-TXT'!A4669,75),23)),"")</f>
        <v/>
      </c>
      <c r="D4648" s="11" t="str">
        <f>IF('Anterior-TXT'!A4669&lt;&gt;"",RIGHT(LEFT('Anterior-TXT'!A4669,77),1),"")</f>
        <v/>
      </c>
      <c r="E4648" s="13" t="str">
        <f>IF('Anterior-TXT'!A4669&lt;&gt;"",IF(MOD(VALUE(LEFT(A4648,1)),2)=1,IF(D4648="D",C4648,-C4648),IF(D4648="C",C4648,-C4648)),"")</f>
        <v/>
      </c>
    </row>
    <row r="4649" spans="1:5" x14ac:dyDescent="0.2">
      <c r="A4649" s="11" t="str">
        <f>IF('Anterior-TXT'!A4670&lt;&gt;"",LEFT('Anterior-TXT'!A4670,15),"")</f>
        <v/>
      </c>
      <c r="B4649" s="11" t="str">
        <f>IF('Anterior-TXT'!A4670&lt;&gt;"",RIGHT(LEFT('Anterior-TXT'!A4670,51),34),"")</f>
        <v/>
      </c>
      <c r="C4649" s="12" t="str">
        <f>IF('Anterior-TXT'!A4670&lt;&gt;"",VALUE(RIGHT(LEFT('Anterior-TXT'!A4670,75),23)),"")</f>
        <v/>
      </c>
      <c r="D4649" s="11" t="str">
        <f>IF('Anterior-TXT'!A4670&lt;&gt;"",RIGHT(LEFT('Anterior-TXT'!A4670,77),1),"")</f>
        <v/>
      </c>
      <c r="E4649" s="13" t="str">
        <f>IF('Anterior-TXT'!A4670&lt;&gt;"",IF(MOD(VALUE(LEFT(A4649,1)),2)=1,IF(D4649="D",C4649,-C4649),IF(D4649="C",C4649,-C4649)),"")</f>
        <v/>
      </c>
    </row>
    <row r="4650" spans="1:5" x14ac:dyDescent="0.2">
      <c r="A4650" s="11" t="str">
        <f>IF('Anterior-TXT'!A4671&lt;&gt;"",LEFT('Anterior-TXT'!A4671,15),"")</f>
        <v/>
      </c>
      <c r="B4650" s="11" t="str">
        <f>IF('Anterior-TXT'!A4671&lt;&gt;"",RIGHT(LEFT('Anterior-TXT'!A4671,51),34),"")</f>
        <v/>
      </c>
      <c r="C4650" s="12" t="str">
        <f>IF('Anterior-TXT'!A4671&lt;&gt;"",VALUE(RIGHT(LEFT('Anterior-TXT'!A4671,75),23)),"")</f>
        <v/>
      </c>
      <c r="D4650" s="11" t="str">
        <f>IF('Anterior-TXT'!A4671&lt;&gt;"",RIGHT(LEFT('Anterior-TXT'!A4671,77),1),"")</f>
        <v/>
      </c>
      <c r="E4650" s="13" t="str">
        <f>IF('Anterior-TXT'!A4671&lt;&gt;"",IF(MOD(VALUE(LEFT(A4650,1)),2)=1,IF(D4650="D",C4650,-C4650),IF(D4650="C",C4650,-C4650)),"")</f>
        <v/>
      </c>
    </row>
    <row r="4651" spans="1:5" x14ac:dyDescent="0.2">
      <c r="A4651" s="11" t="str">
        <f>IF('Anterior-TXT'!A4672&lt;&gt;"",LEFT('Anterior-TXT'!A4672,15),"")</f>
        <v/>
      </c>
      <c r="B4651" s="11" t="str">
        <f>IF('Anterior-TXT'!A4672&lt;&gt;"",RIGHT(LEFT('Anterior-TXT'!A4672,51),34),"")</f>
        <v/>
      </c>
      <c r="C4651" s="12" t="str">
        <f>IF('Anterior-TXT'!A4672&lt;&gt;"",VALUE(RIGHT(LEFT('Anterior-TXT'!A4672,75),23)),"")</f>
        <v/>
      </c>
      <c r="D4651" s="11" t="str">
        <f>IF('Anterior-TXT'!A4672&lt;&gt;"",RIGHT(LEFT('Anterior-TXT'!A4672,77),1),"")</f>
        <v/>
      </c>
      <c r="E4651" s="13" t="str">
        <f>IF('Anterior-TXT'!A4672&lt;&gt;"",IF(MOD(VALUE(LEFT(A4651,1)),2)=1,IF(D4651="D",C4651,-C4651),IF(D4651="C",C4651,-C4651)),"")</f>
        <v/>
      </c>
    </row>
    <row r="4652" spans="1:5" x14ac:dyDescent="0.2">
      <c r="A4652" s="11" t="str">
        <f>IF('Anterior-TXT'!A4673&lt;&gt;"",LEFT('Anterior-TXT'!A4673,15),"")</f>
        <v/>
      </c>
      <c r="B4652" s="11" t="str">
        <f>IF('Anterior-TXT'!A4673&lt;&gt;"",RIGHT(LEFT('Anterior-TXT'!A4673,51),34),"")</f>
        <v/>
      </c>
      <c r="C4652" s="12" t="str">
        <f>IF('Anterior-TXT'!A4673&lt;&gt;"",VALUE(RIGHT(LEFT('Anterior-TXT'!A4673,75),23)),"")</f>
        <v/>
      </c>
      <c r="D4652" s="11" t="str">
        <f>IF('Anterior-TXT'!A4673&lt;&gt;"",RIGHT(LEFT('Anterior-TXT'!A4673,77),1),"")</f>
        <v/>
      </c>
      <c r="E4652" s="13" t="str">
        <f>IF('Anterior-TXT'!A4673&lt;&gt;"",IF(MOD(VALUE(LEFT(A4652,1)),2)=1,IF(D4652="D",C4652,-C4652),IF(D4652="C",C4652,-C4652)),"")</f>
        <v/>
      </c>
    </row>
    <row r="4653" spans="1:5" x14ac:dyDescent="0.2">
      <c r="A4653" s="11" t="str">
        <f>IF('Anterior-TXT'!A4674&lt;&gt;"",LEFT('Anterior-TXT'!A4674,15),"")</f>
        <v/>
      </c>
      <c r="B4653" s="11" t="str">
        <f>IF('Anterior-TXT'!A4674&lt;&gt;"",RIGHT(LEFT('Anterior-TXT'!A4674,51),34),"")</f>
        <v/>
      </c>
      <c r="C4653" s="12" t="str">
        <f>IF('Anterior-TXT'!A4674&lt;&gt;"",VALUE(RIGHT(LEFT('Anterior-TXT'!A4674,75),23)),"")</f>
        <v/>
      </c>
      <c r="D4653" s="11" t="str">
        <f>IF('Anterior-TXT'!A4674&lt;&gt;"",RIGHT(LEFT('Anterior-TXT'!A4674,77),1),"")</f>
        <v/>
      </c>
      <c r="E4653" s="13" t="str">
        <f>IF('Anterior-TXT'!A4674&lt;&gt;"",IF(MOD(VALUE(LEFT(A4653,1)),2)=1,IF(D4653="D",C4653,-C4653),IF(D4653="C",C4653,-C4653)),"")</f>
        <v/>
      </c>
    </row>
    <row r="4654" spans="1:5" x14ac:dyDescent="0.2">
      <c r="A4654" s="11" t="str">
        <f>IF('Anterior-TXT'!A4675&lt;&gt;"",LEFT('Anterior-TXT'!A4675,15),"")</f>
        <v/>
      </c>
      <c r="B4654" s="11" t="str">
        <f>IF('Anterior-TXT'!A4675&lt;&gt;"",RIGHT(LEFT('Anterior-TXT'!A4675,51),34),"")</f>
        <v/>
      </c>
      <c r="C4654" s="12" t="str">
        <f>IF('Anterior-TXT'!A4675&lt;&gt;"",VALUE(RIGHT(LEFT('Anterior-TXT'!A4675,75),23)),"")</f>
        <v/>
      </c>
      <c r="D4654" s="11" t="str">
        <f>IF('Anterior-TXT'!A4675&lt;&gt;"",RIGHT(LEFT('Anterior-TXT'!A4675,77),1),"")</f>
        <v/>
      </c>
      <c r="E4654" s="13" t="str">
        <f>IF('Anterior-TXT'!A4675&lt;&gt;"",IF(MOD(VALUE(LEFT(A4654,1)),2)=1,IF(D4654="D",C4654,-C4654),IF(D4654="C",C4654,-C4654)),"")</f>
        <v/>
      </c>
    </row>
    <row r="4655" spans="1:5" x14ac:dyDescent="0.2">
      <c r="A4655" s="11" t="str">
        <f>IF('Anterior-TXT'!A4676&lt;&gt;"",LEFT('Anterior-TXT'!A4676,15),"")</f>
        <v/>
      </c>
      <c r="B4655" s="11" t="str">
        <f>IF('Anterior-TXT'!A4676&lt;&gt;"",RIGHT(LEFT('Anterior-TXT'!A4676,51),34),"")</f>
        <v/>
      </c>
      <c r="C4655" s="12" t="str">
        <f>IF('Anterior-TXT'!A4676&lt;&gt;"",VALUE(RIGHT(LEFT('Anterior-TXT'!A4676,75),23)),"")</f>
        <v/>
      </c>
      <c r="D4655" s="11" t="str">
        <f>IF('Anterior-TXT'!A4676&lt;&gt;"",RIGHT(LEFT('Anterior-TXT'!A4676,77),1),"")</f>
        <v/>
      </c>
      <c r="E4655" s="13" t="str">
        <f>IF('Anterior-TXT'!A4676&lt;&gt;"",IF(MOD(VALUE(LEFT(A4655,1)),2)=1,IF(D4655="D",C4655,-C4655),IF(D4655="C",C4655,-C4655)),"")</f>
        <v/>
      </c>
    </row>
    <row r="4656" spans="1:5" x14ac:dyDescent="0.2">
      <c r="A4656" s="11" t="str">
        <f>IF('Anterior-TXT'!A4677&lt;&gt;"",LEFT('Anterior-TXT'!A4677,15),"")</f>
        <v/>
      </c>
      <c r="B4656" s="11" t="str">
        <f>IF('Anterior-TXT'!A4677&lt;&gt;"",RIGHT(LEFT('Anterior-TXT'!A4677,51),34),"")</f>
        <v/>
      </c>
      <c r="C4656" s="12" t="str">
        <f>IF('Anterior-TXT'!A4677&lt;&gt;"",VALUE(RIGHT(LEFT('Anterior-TXT'!A4677,75),23)),"")</f>
        <v/>
      </c>
      <c r="D4656" s="11" t="str">
        <f>IF('Anterior-TXT'!A4677&lt;&gt;"",RIGHT(LEFT('Anterior-TXT'!A4677,77),1),"")</f>
        <v/>
      </c>
      <c r="E4656" s="13" t="str">
        <f>IF('Anterior-TXT'!A4677&lt;&gt;"",IF(MOD(VALUE(LEFT(A4656,1)),2)=1,IF(D4656="D",C4656,-C4656),IF(D4656="C",C4656,-C4656)),"")</f>
        <v/>
      </c>
    </row>
    <row r="4657" spans="1:5" x14ac:dyDescent="0.2">
      <c r="A4657" s="11" t="str">
        <f>IF('Anterior-TXT'!A4678&lt;&gt;"",LEFT('Anterior-TXT'!A4678,15),"")</f>
        <v/>
      </c>
      <c r="B4657" s="11" t="str">
        <f>IF('Anterior-TXT'!A4678&lt;&gt;"",RIGHT(LEFT('Anterior-TXT'!A4678,51),34),"")</f>
        <v/>
      </c>
      <c r="C4657" s="12" t="str">
        <f>IF('Anterior-TXT'!A4678&lt;&gt;"",VALUE(RIGHT(LEFT('Anterior-TXT'!A4678,75),23)),"")</f>
        <v/>
      </c>
      <c r="D4657" s="11" t="str">
        <f>IF('Anterior-TXT'!A4678&lt;&gt;"",RIGHT(LEFT('Anterior-TXT'!A4678,77),1),"")</f>
        <v/>
      </c>
      <c r="E4657" s="13" t="str">
        <f>IF('Anterior-TXT'!A4678&lt;&gt;"",IF(MOD(VALUE(LEFT(A4657,1)),2)=1,IF(D4657="D",C4657,-C4657),IF(D4657="C",C4657,-C4657)),"")</f>
        <v/>
      </c>
    </row>
    <row r="4658" spans="1:5" x14ac:dyDescent="0.2">
      <c r="A4658" s="11" t="str">
        <f>IF('Anterior-TXT'!A4679&lt;&gt;"",LEFT('Anterior-TXT'!A4679,15),"")</f>
        <v/>
      </c>
      <c r="B4658" s="11" t="str">
        <f>IF('Anterior-TXT'!A4679&lt;&gt;"",RIGHT(LEFT('Anterior-TXT'!A4679,51),34),"")</f>
        <v/>
      </c>
      <c r="C4658" s="12" t="str">
        <f>IF('Anterior-TXT'!A4679&lt;&gt;"",VALUE(RIGHT(LEFT('Anterior-TXT'!A4679,75),23)),"")</f>
        <v/>
      </c>
      <c r="D4658" s="11" t="str">
        <f>IF('Anterior-TXT'!A4679&lt;&gt;"",RIGHT(LEFT('Anterior-TXT'!A4679,77),1),"")</f>
        <v/>
      </c>
      <c r="E4658" s="13" t="str">
        <f>IF('Anterior-TXT'!A4679&lt;&gt;"",IF(MOD(VALUE(LEFT(A4658,1)),2)=1,IF(D4658="D",C4658,-C4658),IF(D4658="C",C4658,-C4658)),"")</f>
        <v/>
      </c>
    </row>
    <row r="4659" spans="1:5" x14ac:dyDescent="0.2">
      <c r="A4659" s="11" t="str">
        <f>IF('Anterior-TXT'!A4680&lt;&gt;"",LEFT('Anterior-TXT'!A4680,15),"")</f>
        <v/>
      </c>
      <c r="B4659" s="11" t="str">
        <f>IF('Anterior-TXT'!A4680&lt;&gt;"",RIGHT(LEFT('Anterior-TXT'!A4680,51),34),"")</f>
        <v/>
      </c>
      <c r="C4659" s="12" t="str">
        <f>IF('Anterior-TXT'!A4680&lt;&gt;"",VALUE(RIGHT(LEFT('Anterior-TXT'!A4680,75),23)),"")</f>
        <v/>
      </c>
      <c r="D4659" s="11" t="str">
        <f>IF('Anterior-TXT'!A4680&lt;&gt;"",RIGHT(LEFT('Anterior-TXT'!A4680,77),1),"")</f>
        <v/>
      </c>
      <c r="E4659" s="13" t="str">
        <f>IF('Anterior-TXT'!A4680&lt;&gt;"",IF(MOD(VALUE(LEFT(A4659,1)),2)=1,IF(D4659="D",C4659,-C4659),IF(D4659="C",C4659,-C4659)),"")</f>
        <v/>
      </c>
    </row>
    <row r="4660" spans="1:5" x14ac:dyDescent="0.2">
      <c r="A4660" s="11" t="str">
        <f>IF('Anterior-TXT'!A4681&lt;&gt;"",LEFT('Anterior-TXT'!A4681,15),"")</f>
        <v/>
      </c>
      <c r="B4660" s="11" t="str">
        <f>IF('Anterior-TXT'!A4681&lt;&gt;"",RIGHT(LEFT('Anterior-TXT'!A4681,51),34),"")</f>
        <v/>
      </c>
      <c r="C4660" s="12" t="str">
        <f>IF('Anterior-TXT'!A4681&lt;&gt;"",VALUE(RIGHT(LEFT('Anterior-TXT'!A4681,75),23)),"")</f>
        <v/>
      </c>
      <c r="D4660" s="11" t="str">
        <f>IF('Anterior-TXT'!A4681&lt;&gt;"",RIGHT(LEFT('Anterior-TXT'!A4681,77),1),"")</f>
        <v/>
      </c>
      <c r="E4660" s="13" t="str">
        <f>IF('Anterior-TXT'!A4681&lt;&gt;"",IF(MOD(VALUE(LEFT(A4660,1)),2)=1,IF(D4660="D",C4660,-C4660),IF(D4660="C",C4660,-C4660)),"")</f>
        <v/>
      </c>
    </row>
    <row r="4661" spans="1:5" x14ac:dyDescent="0.2">
      <c r="A4661" s="11" t="str">
        <f>IF('Anterior-TXT'!A4682&lt;&gt;"",LEFT('Anterior-TXT'!A4682,15),"")</f>
        <v/>
      </c>
      <c r="B4661" s="11" t="str">
        <f>IF('Anterior-TXT'!A4682&lt;&gt;"",RIGHT(LEFT('Anterior-TXT'!A4682,51),34),"")</f>
        <v/>
      </c>
      <c r="C4661" s="12" t="str">
        <f>IF('Anterior-TXT'!A4682&lt;&gt;"",VALUE(RIGHT(LEFT('Anterior-TXT'!A4682,75),23)),"")</f>
        <v/>
      </c>
      <c r="D4661" s="11" t="str">
        <f>IF('Anterior-TXT'!A4682&lt;&gt;"",RIGHT(LEFT('Anterior-TXT'!A4682,77),1),"")</f>
        <v/>
      </c>
      <c r="E4661" s="13" t="str">
        <f>IF('Anterior-TXT'!A4682&lt;&gt;"",IF(MOD(VALUE(LEFT(A4661,1)),2)=1,IF(D4661="D",C4661,-C4661),IF(D4661="C",C4661,-C4661)),"")</f>
        <v/>
      </c>
    </row>
    <row r="4662" spans="1:5" x14ac:dyDescent="0.2">
      <c r="A4662" s="11" t="str">
        <f>IF('Anterior-TXT'!A4683&lt;&gt;"",LEFT('Anterior-TXT'!A4683,15),"")</f>
        <v/>
      </c>
      <c r="B4662" s="11" t="str">
        <f>IF('Anterior-TXT'!A4683&lt;&gt;"",RIGHT(LEFT('Anterior-TXT'!A4683,51),34),"")</f>
        <v/>
      </c>
      <c r="C4662" s="12" t="str">
        <f>IF('Anterior-TXT'!A4683&lt;&gt;"",VALUE(RIGHT(LEFT('Anterior-TXT'!A4683,75),23)),"")</f>
        <v/>
      </c>
      <c r="D4662" s="11" t="str">
        <f>IF('Anterior-TXT'!A4683&lt;&gt;"",RIGHT(LEFT('Anterior-TXT'!A4683,77),1),"")</f>
        <v/>
      </c>
      <c r="E4662" s="13" t="str">
        <f>IF('Anterior-TXT'!A4683&lt;&gt;"",IF(MOD(VALUE(LEFT(A4662,1)),2)=1,IF(D4662="D",C4662,-C4662),IF(D4662="C",C4662,-C4662)),"")</f>
        <v/>
      </c>
    </row>
    <row r="4663" spans="1:5" x14ac:dyDescent="0.2">
      <c r="A4663" s="11" t="str">
        <f>IF('Anterior-TXT'!A4684&lt;&gt;"",LEFT('Anterior-TXT'!A4684,15),"")</f>
        <v/>
      </c>
      <c r="B4663" s="11" t="str">
        <f>IF('Anterior-TXT'!A4684&lt;&gt;"",RIGHT(LEFT('Anterior-TXT'!A4684,51),34),"")</f>
        <v/>
      </c>
      <c r="C4663" s="12" t="str">
        <f>IF('Anterior-TXT'!A4684&lt;&gt;"",VALUE(RIGHT(LEFT('Anterior-TXT'!A4684,75),23)),"")</f>
        <v/>
      </c>
      <c r="D4663" s="11" t="str">
        <f>IF('Anterior-TXT'!A4684&lt;&gt;"",RIGHT(LEFT('Anterior-TXT'!A4684,77),1),"")</f>
        <v/>
      </c>
      <c r="E4663" s="13" t="str">
        <f>IF('Anterior-TXT'!A4684&lt;&gt;"",IF(MOD(VALUE(LEFT(A4663,1)),2)=1,IF(D4663="D",C4663,-C4663),IF(D4663="C",C4663,-C4663)),"")</f>
        <v/>
      </c>
    </row>
    <row r="4664" spans="1:5" x14ac:dyDescent="0.2">
      <c r="A4664" s="11" t="str">
        <f>IF('Anterior-TXT'!A4685&lt;&gt;"",LEFT('Anterior-TXT'!A4685,15),"")</f>
        <v/>
      </c>
      <c r="B4664" s="11" t="str">
        <f>IF('Anterior-TXT'!A4685&lt;&gt;"",RIGHT(LEFT('Anterior-TXT'!A4685,51),34),"")</f>
        <v/>
      </c>
      <c r="C4664" s="12" t="str">
        <f>IF('Anterior-TXT'!A4685&lt;&gt;"",VALUE(RIGHT(LEFT('Anterior-TXT'!A4685,75),23)),"")</f>
        <v/>
      </c>
      <c r="D4664" s="11" t="str">
        <f>IF('Anterior-TXT'!A4685&lt;&gt;"",RIGHT(LEFT('Anterior-TXT'!A4685,77),1),"")</f>
        <v/>
      </c>
      <c r="E4664" s="13" t="str">
        <f>IF('Anterior-TXT'!A4685&lt;&gt;"",IF(MOD(VALUE(LEFT(A4664,1)),2)=1,IF(D4664="D",C4664,-C4664),IF(D4664="C",C4664,-C4664)),"")</f>
        <v/>
      </c>
    </row>
    <row r="4665" spans="1:5" x14ac:dyDescent="0.2">
      <c r="A4665" s="11" t="str">
        <f>IF('Anterior-TXT'!A4686&lt;&gt;"",LEFT('Anterior-TXT'!A4686,15),"")</f>
        <v/>
      </c>
      <c r="B4665" s="11" t="str">
        <f>IF('Anterior-TXT'!A4686&lt;&gt;"",RIGHT(LEFT('Anterior-TXT'!A4686,51),34),"")</f>
        <v/>
      </c>
      <c r="C4665" s="12" t="str">
        <f>IF('Anterior-TXT'!A4686&lt;&gt;"",VALUE(RIGHT(LEFT('Anterior-TXT'!A4686,75),23)),"")</f>
        <v/>
      </c>
      <c r="D4665" s="11" t="str">
        <f>IF('Anterior-TXT'!A4686&lt;&gt;"",RIGHT(LEFT('Anterior-TXT'!A4686,77),1),"")</f>
        <v/>
      </c>
      <c r="E4665" s="13" t="str">
        <f>IF('Anterior-TXT'!A4686&lt;&gt;"",IF(MOD(VALUE(LEFT(A4665,1)),2)=1,IF(D4665="D",C4665,-C4665),IF(D4665="C",C4665,-C4665)),"")</f>
        <v/>
      </c>
    </row>
    <row r="4666" spans="1:5" x14ac:dyDescent="0.2">
      <c r="A4666" s="11" t="str">
        <f>IF('Anterior-TXT'!A4687&lt;&gt;"",LEFT('Anterior-TXT'!A4687,15),"")</f>
        <v/>
      </c>
      <c r="B4666" s="11" t="str">
        <f>IF('Anterior-TXT'!A4687&lt;&gt;"",RIGHT(LEFT('Anterior-TXT'!A4687,51),34),"")</f>
        <v/>
      </c>
      <c r="C4666" s="12" t="str">
        <f>IF('Anterior-TXT'!A4687&lt;&gt;"",VALUE(RIGHT(LEFT('Anterior-TXT'!A4687,75),23)),"")</f>
        <v/>
      </c>
      <c r="D4666" s="11" t="str">
        <f>IF('Anterior-TXT'!A4687&lt;&gt;"",RIGHT(LEFT('Anterior-TXT'!A4687,77),1),"")</f>
        <v/>
      </c>
      <c r="E4666" s="13" t="str">
        <f>IF('Anterior-TXT'!A4687&lt;&gt;"",IF(MOD(VALUE(LEFT(A4666,1)),2)=1,IF(D4666="D",C4666,-C4666),IF(D4666="C",C4666,-C4666)),"")</f>
        <v/>
      </c>
    </row>
    <row r="4667" spans="1:5" x14ac:dyDescent="0.2">
      <c r="A4667" s="11" t="str">
        <f>IF('Anterior-TXT'!A4688&lt;&gt;"",LEFT('Anterior-TXT'!A4688,15),"")</f>
        <v/>
      </c>
      <c r="B4667" s="11" t="str">
        <f>IF('Anterior-TXT'!A4688&lt;&gt;"",RIGHT(LEFT('Anterior-TXT'!A4688,51),34),"")</f>
        <v/>
      </c>
      <c r="C4667" s="12" t="str">
        <f>IF('Anterior-TXT'!A4688&lt;&gt;"",VALUE(RIGHT(LEFT('Anterior-TXT'!A4688,75),23)),"")</f>
        <v/>
      </c>
      <c r="D4667" s="11" t="str">
        <f>IF('Anterior-TXT'!A4688&lt;&gt;"",RIGHT(LEFT('Anterior-TXT'!A4688,77),1),"")</f>
        <v/>
      </c>
      <c r="E4667" s="13" t="str">
        <f>IF('Anterior-TXT'!A4688&lt;&gt;"",IF(MOD(VALUE(LEFT(A4667,1)),2)=1,IF(D4667="D",C4667,-C4667),IF(D4667="C",C4667,-C4667)),"")</f>
        <v/>
      </c>
    </row>
    <row r="4668" spans="1:5" x14ac:dyDescent="0.2">
      <c r="A4668" s="11" t="str">
        <f>IF('Anterior-TXT'!A4689&lt;&gt;"",LEFT('Anterior-TXT'!A4689,15),"")</f>
        <v/>
      </c>
      <c r="B4668" s="11" t="str">
        <f>IF('Anterior-TXT'!A4689&lt;&gt;"",RIGHT(LEFT('Anterior-TXT'!A4689,51),34),"")</f>
        <v/>
      </c>
      <c r="C4668" s="12" t="str">
        <f>IF('Anterior-TXT'!A4689&lt;&gt;"",VALUE(RIGHT(LEFT('Anterior-TXT'!A4689,75),23)),"")</f>
        <v/>
      </c>
      <c r="D4668" s="11" t="str">
        <f>IF('Anterior-TXT'!A4689&lt;&gt;"",RIGHT(LEFT('Anterior-TXT'!A4689,77),1),"")</f>
        <v/>
      </c>
      <c r="E4668" s="13" t="str">
        <f>IF('Anterior-TXT'!A4689&lt;&gt;"",IF(MOD(VALUE(LEFT(A4668,1)),2)=1,IF(D4668="D",C4668,-C4668),IF(D4668="C",C4668,-C4668)),"")</f>
        <v/>
      </c>
    </row>
    <row r="4669" spans="1:5" x14ac:dyDescent="0.2">
      <c r="A4669" s="11" t="str">
        <f>IF('Anterior-TXT'!A4690&lt;&gt;"",LEFT('Anterior-TXT'!A4690,15),"")</f>
        <v/>
      </c>
      <c r="B4669" s="11" t="str">
        <f>IF('Anterior-TXT'!A4690&lt;&gt;"",RIGHT(LEFT('Anterior-TXT'!A4690,51),34),"")</f>
        <v/>
      </c>
      <c r="C4669" s="12" t="str">
        <f>IF('Anterior-TXT'!A4690&lt;&gt;"",VALUE(RIGHT(LEFT('Anterior-TXT'!A4690,75),23)),"")</f>
        <v/>
      </c>
      <c r="D4669" s="11" t="str">
        <f>IF('Anterior-TXT'!A4690&lt;&gt;"",RIGHT(LEFT('Anterior-TXT'!A4690,77),1),"")</f>
        <v/>
      </c>
      <c r="E4669" s="13" t="str">
        <f>IF('Anterior-TXT'!A4690&lt;&gt;"",IF(MOD(VALUE(LEFT(A4669,1)),2)=1,IF(D4669="D",C4669,-C4669),IF(D4669="C",C4669,-C4669)),"")</f>
        <v/>
      </c>
    </row>
    <row r="4670" spans="1:5" x14ac:dyDescent="0.2">
      <c r="A4670" s="11" t="str">
        <f>IF('Anterior-TXT'!A4691&lt;&gt;"",LEFT('Anterior-TXT'!A4691,15),"")</f>
        <v/>
      </c>
      <c r="B4670" s="11" t="str">
        <f>IF('Anterior-TXT'!A4691&lt;&gt;"",RIGHT(LEFT('Anterior-TXT'!A4691,51),34),"")</f>
        <v/>
      </c>
      <c r="C4670" s="12" t="str">
        <f>IF('Anterior-TXT'!A4691&lt;&gt;"",VALUE(RIGHT(LEFT('Anterior-TXT'!A4691,75),23)),"")</f>
        <v/>
      </c>
      <c r="D4670" s="11" t="str">
        <f>IF('Anterior-TXT'!A4691&lt;&gt;"",RIGHT(LEFT('Anterior-TXT'!A4691,77),1),"")</f>
        <v/>
      </c>
      <c r="E4670" s="13" t="str">
        <f>IF('Anterior-TXT'!A4691&lt;&gt;"",IF(MOD(VALUE(LEFT(A4670,1)),2)=1,IF(D4670="D",C4670,-C4670),IF(D4670="C",C4670,-C4670)),"")</f>
        <v/>
      </c>
    </row>
    <row r="4671" spans="1:5" x14ac:dyDescent="0.2">
      <c r="A4671" s="11" t="str">
        <f>IF('Anterior-TXT'!A4692&lt;&gt;"",LEFT('Anterior-TXT'!A4692,15),"")</f>
        <v/>
      </c>
      <c r="B4671" s="11" t="str">
        <f>IF('Anterior-TXT'!A4692&lt;&gt;"",RIGHT(LEFT('Anterior-TXT'!A4692,51),34),"")</f>
        <v/>
      </c>
      <c r="C4671" s="12" t="str">
        <f>IF('Anterior-TXT'!A4692&lt;&gt;"",VALUE(RIGHT(LEFT('Anterior-TXT'!A4692,75),23)),"")</f>
        <v/>
      </c>
      <c r="D4671" s="11" t="str">
        <f>IF('Anterior-TXT'!A4692&lt;&gt;"",RIGHT(LEFT('Anterior-TXT'!A4692,77),1),"")</f>
        <v/>
      </c>
      <c r="E4671" s="13" t="str">
        <f>IF('Anterior-TXT'!A4692&lt;&gt;"",IF(MOD(VALUE(LEFT(A4671,1)),2)=1,IF(D4671="D",C4671,-C4671),IF(D4671="C",C4671,-C4671)),"")</f>
        <v/>
      </c>
    </row>
    <row r="4672" spans="1:5" x14ac:dyDescent="0.2">
      <c r="A4672" s="11" t="str">
        <f>IF('Anterior-TXT'!A4693&lt;&gt;"",LEFT('Anterior-TXT'!A4693,15),"")</f>
        <v/>
      </c>
      <c r="B4672" s="11" t="str">
        <f>IF('Anterior-TXT'!A4693&lt;&gt;"",RIGHT(LEFT('Anterior-TXT'!A4693,51),34),"")</f>
        <v/>
      </c>
      <c r="C4672" s="12" t="str">
        <f>IF('Anterior-TXT'!A4693&lt;&gt;"",VALUE(RIGHT(LEFT('Anterior-TXT'!A4693,75),23)),"")</f>
        <v/>
      </c>
      <c r="D4672" s="11" t="str">
        <f>IF('Anterior-TXT'!A4693&lt;&gt;"",RIGHT(LEFT('Anterior-TXT'!A4693,77),1),"")</f>
        <v/>
      </c>
      <c r="E4672" s="13" t="str">
        <f>IF('Anterior-TXT'!A4693&lt;&gt;"",IF(MOD(VALUE(LEFT(A4672,1)),2)=1,IF(D4672="D",C4672,-C4672),IF(D4672="C",C4672,-C4672)),"")</f>
        <v/>
      </c>
    </row>
    <row r="4673" spans="1:5" x14ac:dyDescent="0.2">
      <c r="A4673" s="11" t="str">
        <f>IF('Anterior-TXT'!A4694&lt;&gt;"",LEFT('Anterior-TXT'!A4694,15),"")</f>
        <v/>
      </c>
      <c r="B4673" s="11" t="str">
        <f>IF('Anterior-TXT'!A4694&lt;&gt;"",RIGHT(LEFT('Anterior-TXT'!A4694,51),34),"")</f>
        <v/>
      </c>
      <c r="C4673" s="12" t="str">
        <f>IF('Anterior-TXT'!A4694&lt;&gt;"",VALUE(RIGHT(LEFT('Anterior-TXT'!A4694,75),23)),"")</f>
        <v/>
      </c>
      <c r="D4673" s="11" t="str">
        <f>IF('Anterior-TXT'!A4694&lt;&gt;"",RIGHT(LEFT('Anterior-TXT'!A4694,77),1),"")</f>
        <v/>
      </c>
      <c r="E4673" s="13" t="str">
        <f>IF('Anterior-TXT'!A4694&lt;&gt;"",IF(MOD(VALUE(LEFT(A4673,1)),2)=1,IF(D4673="D",C4673,-C4673),IF(D4673="C",C4673,-C4673)),"")</f>
        <v/>
      </c>
    </row>
    <row r="4674" spans="1:5" x14ac:dyDescent="0.2">
      <c r="A4674" s="11" t="str">
        <f>IF('Anterior-TXT'!A4695&lt;&gt;"",LEFT('Anterior-TXT'!A4695,15),"")</f>
        <v/>
      </c>
      <c r="B4674" s="11" t="str">
        <f>IF('Anterior-TXT'!A4695&lt;&gt;"",RIGHT(LEFT('Anterior-TXT'!A4695,51),34),"")</f>
        <v/>
      </c>
      <c r="C4674" s="12" t="str">
        <f>IF('Anterior-TXT'!A4695&lt;&gt;"",VALUE(RIGHT(LEFT('Anterior-TXT'!A4695,75),23)),"")</f>
        <v/>
      </c>
      <c r="D4674" s="11" t="str">
        <f>IF('Anterior-TXT'!A4695&lt;&gt;"",RIGHT(LEFT('Anterior-TXT'!A4695,77),1),"")</f>
        <v/>
      </c>
      <c r="E4674" s="13" t="str">
        <f>IF('Anterior-TXT'!A4695&lt;&gt;"",IF(MOD(VALUE(LEFT(A4674,1)),2)=1,IF(D4674="D",C4674,-C4674),IF(D4674="C",C4674,-C4674)),"")</f>
        <v/>
      </c>
    </row>
    <row r="4675" spans="1:5" x14ac:dyDescent="0.2">
      <c r="A4675" s="11" t="str">
        <f>IF('Anterior-TXT'!A4696&lt;&gt;"",LEFT('Anterior-TXT'!A4696,15),"")</f>
        <v/>
      </c>
      <c r="B4675" s="11" t="str">
        <f>IF('Anterior-TXT'!A4696&lt;&gt;"",RIGHT(LEFT('Anterior-TXT'!A4696,51),34),"")</f>
        <v/>
      </c>
      <c r="C4675" s="12" t="str">
        <f>IF('Anterior-TXT'!A4696&lt;&gt;"",VALUE(RIGHT(LEFT('Anterior-TXT'!A4696,75),23)),"")</f>
        <v/>
      </c>
      <c r="D4675" s="11" t="str">
        <f>IF('Anterior-TXT'!A4696&lt;&gt;"",RIGHT(LEFT('Anterior-TXT'!A4696,77),1),"")</f>
        <v/>
      </c>
      <c r="E4675" s="13" t="str">
        <f>IF('Anterior-TXT'!A4696&lt;&gt;"",IF(MOD(VALUE(LEFT(A4675,1)),2)=1,IF(D4675="D",C4675,-C4675),IF(D4675="C",C4675,-C4675)),"")</f>
        <v/>
      </c>
    </row>
    <row r="4676" spans="1:5" x14ac:dyDescent="0.2">
      <c r="A4676" s="11" t="str">
        <f>IF('Anterior-TXT'!A4697&lt;&gt;"",LEFT('Anterior-TXT'!A4697,15),"")</f>
        <v/>
      </c>
      <c r="B4676" s="11" t="str">
        <f>IF('Anterior-TXT'!A4697&lt;&gt;"",RIGHT(LEFT('Anterior-TXT'!A4697,51),34),"")</f>
        <v/>
      </c>
      <c r="C4676" s="12" t="str">
        <f>IF('Anterior-TXT'!A4697&lt;&gt;"",VALUE(RIGHT(LEFT('Anterior-TXT'!A4697,75),23)),"")</f>
        <v/>
      </c>
      <c r="D4676" s="11" t="str">
        <f>IF('Anterior-TXT'!A4697&lt;&gt;"",RIGHT(LEFT('Anterior-TXT'!A4697,77),1),"")</f>
        <v/>
      </c>
      <c r="E4676" s="13" t="str">
        <f>IF('Anterior-TXT'!A4697&lt;&gt;"",IF(MOD(VALUE(LEFT(A4676,1)),2)=1,IF(D4676="D",C4676,-C4676),IF(D4676="C",C4676,-C4676)),"")</f>
        <v/>
      </c>
    </row>
    <row r="4677" spans="1:5" x14ac:dyDescent="0.2">
      <c r="A4677" s="11" t="str">
        <f>IF('Anterior-TXT'!A4698&lt;&gt;"",LEFT('Anterior-TXT'!A4698,15),"")</f>
        <v/>
      </c>
      <c r="B4677" s="11" t="str">
        <f>IF('Anterior-TXT'!A4698&lt;&gt;"",RIGHT(LEFT('Anterior-TXT'!A4698,51),34),"")</f>
        <v/>
      </c>
      <c r="C4677" s="12" t="str">
        <f>IF('Anterior-TXT'!A4698&lt;&gt;"",VALUE(RIGHT(LEFT('Anterior-TXT'!A4698,75),23)),"")</f>
        <v/>
      </c>
      <c r="D4677" s="11" t="str">
        <f>IF('Anterior-TXT'!A4698&lt;&gt;"",RIGHT(LEFT('Anterior-TXT'!A4698,77),1),"")</f>
        <v/>
      </c>
      <c r="E4677" s="13" t="str">
        <f>IF('Anterior-TXT'!A4698&lt;&gt;"",IF(MOD(VALUE(LEFT(A4677,1)),2)=1,IF(D4677="D",C4677,-C4677),IF(D4677="C",C4677,-C4677)),"")</f>
        <v/>
      </c>
    </row>
    <row r="4678" spans="1:5" x14ac:dyDescent="0.2">
      <c r="A4678" s="11" t="str">
        <f>IF('Anterior-TXT'!A4699&lt;&gt;"",LEFT('Anterior-TXT'!A4699,15),"")</f>
        <v/>
      </c>
      <c r="B4678" s="11" t="str">
        <f>IF('Anterior-TXT'!A4699&lt;&gt;"",RIGHT(LEFT('Anterior-TXT'!A4699,51),34),"")</f>
        <v/>
      </c>
      <c r="C4678" s="12" t="str">
        <f>IF('Anterior-TXT'!A4699&lt;&gt;"",VALUE(RIGHT(LEFT('Anterior-TXT'!A4699,75),23)),"")</f>
        <v/>
      </c>
      <c r="D4678" s="11" t="str">
        <f>IF('Anterior-TXT'!A4699&lt;&gt;"",RIGHT(LEFT('Anterior-TXT'!A4699,77),1),"")</f>
        <v/>
      </c>
      <c r="E4678" s="13" t="str">
        <f>IF('Anterior-TXT'!A4699&lt;&gt;"",IF(MOD(VALUE(LEFT(A4678,1)),2)=1,IF(D4678="D",C4678,-C4678),IF(D4678="C",C4678,-C4678)),"")</f>
        <v/>
      </c>
    </row>
    <row r="4679" spans="1:5" x14ac:dyDescent="0.2">
      <c r="A4679" s="11" t="str">
        <f>IF('Anterior-TXT'!A4700&lt;&gt;"",LEFT('Anterior-TXT'!A4700,15),"")</f>
        <v/>
      </c>
      <c r="B4679" s="11" t="str">
        <f>IF('Anterior-TXT'!A4700&lt;&gt;"",RIGHT(LEFT('Anterior-TXT'!A4700,51),34),"")</f>
        <v/>
      </c>
      <c r="C4679" s="12" t="str">
        <f>IF('Anterior-TXT'!A4700&lt;&gt;"",VALUE(RIGHT(LEFT('Anterior-TXT'!A4700,75),23)),"")</f>
        <v/>
      </c>
      <c r="D4679" s="11" t="str">
        <f>IF('Anterior-TXT'!A4700&lt;&gt;"",RIGHT(LEFT('Anterior-TXT'!A4700,77),1),"")</f>
        <v/>
      </c>
      <c r="E4679" s="13" t="str">
        <f>IF('Anterior-TXT'!A4700&lt;&gt;"",IF(MOD(VALUE(LEFT(A4679,1)),2)=1,IF(D4679="D",C4679,-C4679),IF(D4679="C",C4679,-C4679)),"")</f>
        <v/>
      </c>
    </row>
    <row r="4680" spans="1:5" x14ac:dyDescent="0.2">
      <c r="A4680" s="11" t="str">
        <f>IF('Anterior-TXT'!A4701&lt;&gt;"",LEFT('Anterior-TXT'!A4701,15),"")</f>
        <v/>
      </c>
      <c r="B4680" s="11" t="str">
        <f>IF('Anterior-TXT'!A4701&lt;&gt;"",RIGHT(LEFT('Anterior-TXT'!A4701,51),34),"")</f>
        <v/>
      </c>
      <c r="C4680" s="12" t="str">
        <f>IF('Anterior-TXT'!A4701&lt;&gt;"",VALUE(RIGHT(LEFT('Anterior-TXT'!A4701,75),23)),"")</f>
        <v/>
      </c>
      <c r="D4680" s="11" t="str">
        <f>IF('Anterior-TXT'!A4701&lt;&gt;"",RIGHT(LEFT('Anterior-TXT'!A4701,77),1),"")</f>
        <v/>
      </c>
      <c r="E4680" s="13" t="str">
        <f>IF('Anterior-TXT'!A4701&lt;&gt;"",IF(MOD(VALUE(LEFT(A4680,1)),2)=1,IF(D4680="D",C4680,-C4680),IF(D4680="C",C4680,-C4680)),"")</f>
        <v/>
      </c>
    </row>
    <row r="4681" spans="1:5" x14ac:dyDescent="0.2">
      <c r="A4681" s="11" t="str">
        <f>IF('Anterior-TXT'!A4702&lt;&gt;"",LEFT('Anterior-TXT'!A4702,15),"")</f>
        <v/>
      </c>
      <c r="B4681" s="11" t="str">
        <f>IF('Anterior-TXT'!A4702&lt;&gt;"",RIGHT(LEFT('Anterior-TXT'!A4702,51),34),"")</f>
        <v/>
      </c>
      <c r="C4681" s="12" t="str">
        <f>IF('Anterior-TXT'!A4702&lt;&gt;"",VALUE(RIGHT(LEFT('Anterior-TXT'!A4702,75),23)),"")</f>
        <v/>
      </c>
      <c r="D4681" s="11" t="str">
        <f>IF('Anterior-TXT'!A4702&lt;&gt;"",RIGHT(LEFT('Anterior-TXT'!A4702,77),1),"")</f>
        <v/>
      </c>
      <c r="E4681" s="13" t="str">
        <f>IF('Anterior-TXT'!A4702&lt;&gt;"",IF(MOD(VALUE(LEFT(A4681,1)),2)=1,IF(D4681="D",C4681,-C4681),IF(D4681="C",C4681,-C4681)),"")</f>
        <v/>
      </c>
    </row>
    <row r="4682" spans="1:5" x14ac:dyDescent="0.2">
      <c r="A4682" s="11" t="str">
        <f>IF('Anterior-TXT'!A4703&lt;&gt;"",LEFT('Anterior-TXT'!A4703,15),"")</f>
        <v/>
      </c>
      <c r="B4682" s="11" t="str">
        <f>IF('Anterior-TXT'!A4703&lt;&gt;"",RIGHT(LEFT('Anterior-TXT'!A4703,51),34),"")</f>
        <v/>
      </c>
      <c r="C4682" s="12" t="str">
        <f>IF('Anterior-TXT'!A4703&lt;&gt;"",VALUE(RIGHT(LEFT('Anterior-TXT'!A4703,75),23)),"")</f>
        <v/>
      </c>
      <c r="D4682" s="11" t="str">
        <f>IF('Anterior-TXT'!A4703&lt;&gt;"",RIGHT(LEFT('Anterior-TXT'!A4703,77),1),"")</f>
        <v/>
      </c>
      <c r="E4682" s="13" t="str">
        <f>IF('Anterior-TXT'!A4703&lt;&gt;"",IF(MOD(VALUE(LEFT(A4682,1)),2)=1,IF(D4682="D",C4682,-C4682),IF(D4682="C",C4682,-C4682)),"")</f>
        <v/>
      </c>
    </row>
    <row r="4683" spans="1:5" x14ac:dyDescent="0.2">
      <c r="A4683" s="11" t="str">
        <f>IF('Anterior-TXT'!A4704&lt;&gt;"",LEFT('Anterior-TXT'!A4704,15),"")</f>
        <v/>
      </c>
      <c r="B4683" s="11" t="str">
        <f>IF('Anterior-TXT'!A4704&lt;&gt;"",RIGHT(LEFT('Anterior-TXT'!A4704,51),34),"")</f>
        <v/>
      </c>
      <c r="C4683" s="12" t="str">
        <f>IF('Anterior-TXT'!A4704&lt;&gt;"",VALUE(RIGHT(LEFT('Anterior-TXT'!A4704,75),23)),"")</f>
        <v/>
      </c>
      <c r="D4683" s="11" t="str">
        <f>IF('Anterior-TXT'!A4704&lt;&gt;"",RIGHT(LEFT('Anterior-TXT'!A4704,77),1),"")</f>
        <v/>
      </c>
      <c r="E4683" s="13" t="str">
        <f>IF('Anterior-TXT'!A4704&lt;&gt;"",IF(MOD(VALUE(LEFT(A4683,1)),2)=1,IF(D4683="D",C4683,-C4683),IF(D4683="C",C4683,-C4683)),"")</f>
        <v/>
      </c>
    </row>
    <row r="4684" spans="1:5" x14ac:dyDescent="0.2">
      <c r="A4684" s="11" t="str">
        <f>IF('Anterior-TXT'!A4705&lt;&gt;"",LEFT('Anterior-TXT'!A4705,15),"")</f>
        <v/>
      </c>
      <c r="B4684" s="11" t="str">
        <f>IF('Anterior-TXT'!A4705&lt;&gt;"",RIGHT(LEFT('Anterior-TXT'!A4705,51),34),"")</f>
        <v/>
      </c>
      <c r="C4684" s="12" t="str">
        <f>IF('Anterior-TXT'!A4705&lt;&gt;"",VALUE(RIGHT(LEFT('Anterior-TXT'!A4705,75),23)),"")</f>
        <v/>
      </c>
      <c r="D4684" s="11" t="str">
        <f>IF('Anterior-TXT'!A4705&lt;&gt;"",RIGHT(LEFT('Anterior-TXT'!A4705,77),1),"")</f>
        <v/>
      </c>
      <c r="E4684" s="13" t="str">
        <f>IF('Anterior-TXT'!A4705&lt;&gt;"",IF(MOD(VALUE(LEFT(A4684,1)),2)=1,IF(D4684="D",C4684,-C4684),IF(D4684="C",C4684,-C4684)),"")</f>
        <v/>
      </c>
    </row>
    <row r="4685" spans="1:5" x14ac:dyDescent="0.2">
      <c r="A4685" s="11" t="str">
        <f>IF('Anterior-TXT'!A4706&lt;&gt;"",LEFT('Anterior-TXT'!A4706,15),"")</f>
        <v/>
      </c>
      <c r="B4685" s="11" t="str">
        <f>IF('Anterior-TXT'!A4706&lt;&gt;"",RIGHT(LEFT('Anterior-TXT'!A4706,51),34),"")</f>
        <v/>
      </c>
      <c r="C4685" s="12" t="str">
        <f>IF('Anterior-TXT'!A4706&lt;&gt;"",VALUE(RIGHT(LEFT('Anterior-TXT'!A4706,75),23)),"")</f>
        <v/>
      </c>
      <c r="D4685" s="11" t="str">
        <f>IF('Anterior-TXT'!A4706&lt;&gt;"",RIGHT(LEFT('Anterior-TXT'!A4706,77),1),"")</f>
        <v/>
      </c>
      <c r="E4685" s="13" t="str">
        <f>IF('Anterior-TXT'!A4706&lt;&gt;"",IF(MOD(VALUE(LEFT(A4685,1)),2)=1,IF(D4685="D",C4685,-C4685),IF(D4685="C",C4685,-C4685)),"")</f>
        <v/>
      </c>
    </row>
    <row r="4686" spans="1:5" x14ac:dyDescent="0.2">
      <c r="A4686" s="11" t="str">
        <f>IF('Anterior-TXT'!A4707&lt;&gt;"",LEFT('Anterior-TXT'!A4707,15),"")</f>
        <v/>
      </c>
      <c r="B4686" s="11" t="str">
        <f>IF('Anterior-TXT'!A4707&lt;&gt;"",RIGHT(LEFT('Anterior-TXT'!A4707,51),34),"")</f>
        <v/>
      </c>
      <c r="C4686" s="12" t="str">
        <f>IF('Anterior-TXT'!A4707&lt;&gt;"",VALUE(RIGHT(LEFT('Anterior-TXT'!A4707,75),23)),"")</f>
        <v/>
      </c>
      <c r="D4686" s="11" t="str">
        <f>IF('Anterior-TXT'!A4707&lt;&gt;"",RIGHT(LEFT('Anterior-TXT'!A4707,77),1),"")</f>
        <v/>
      </c>
      <c r="E4686" s="13" t="str">
        <f>IF('Anterior-TXT'!A4707&lt;&gt;"",IF(MOD(VALUE(LEFT(A4686,1)),2)=1,IF(D4686="D",C4686,-C4686),IF(D4686="C",C4686,-C4686)),"")</f>
        <v/>
      </c>
    </row>
    <row r="4687" spans="1:5" x14ac:dyDescent="0.2">
      <c r="A4687" s="11" t="str">
        <f>IF('Anterior-TXT'!A4708&lt;&gt;"",LEFT('Anterior-TXT'!A4708,15),"")</f>
        <v/>
      </c>
      <c r="B4687" s="11" t="str">
        <f>IF('Anterior-TXT'!A4708&lt;&gt;"",RIGHT(LEFT('Anterior-TXT'!A4708,51),34),"")</f>
        <v/>
      </c>
      <c r="C4687" s="12" t="str">
        <f>IF('Anterior-TXT'!A4708&lt;&gt;"",VALUE(RIGHT(LEFT('Anterior-TXT'!A4708,75),23)),"")</f>
        <v/>
      </c>
      <c r="D4687" s="11" t="str">
        <f>IF('Anterior-TXT'!A4708&lt;&gt;"",RIGHT(LEFT('Anterior-TXT'!A4708,77),1),"")</f>
        <v/>
      </c>
      <c r="E4687" s="13" t="str">
        <f>IF('Anterior-TXT'!A4708&lt;&gt;"",IF(MOD(VALUE(LEFT(A4687,1)),2)=1,IF(D4687="D",C4687,-C4687),IF(D4687="C",C4687,-C4687)),"")</f>
        <v/>
      </c>
    </row>
    <row r="4688" spans="1:5" x14ac:dyDescent="0.2">
      <c r="A4688" s="11" t="str">
        <f>IF('Anterior-TXT'!A4709&lt;&gt;"",LEFT('Anterior-TXT'!A4709,15),"")</f>
        <v/>
      </c>
      <c r="B4688" s="11" t="str">
        <f>IF('Anterior-TXT'!A4709&lt;&gt;"",RIGHT(LEFT('Anterior-TXT'!A4709,51),34),"")</f>
        <v/>
      </c>
      <c r="C4688" s="12" t="str">
        <f>IF('Anterior-TXT'!A4709&lt;&gt;"",VALUE(RIGHT(LEFT('Anterior-TXT'!A4709,75),23)),"")</f>
        <v/>
      </c>
      <c r="D4688" s="11" t="str">
        <f>IF('Anterior-TXT'!A4709&lt;&gt;"",RIGHT(LEFT('Anterior-TXT'!A4709,77),1),"")</f>
        <v/>
      </c>
      <c r="E4688" s="13" t="str">
        <f>IF('Anterior-TXT'!A4709&lt;&gt;"",IF(MOD(VALUE(LEFT(A4688,1)),2)=1,IF(D4688="D",C4688,-C4688),IF(D4688="C",C4688,-C4688)),"")</f>
        <v/>
      </c>
    </row>
    <row r="4689" spans="1:5" x14ac:dyDescent="0.2">
      <c r="A4689" s="11" t="str">
        <f>IF('Anterior-TXT'!A4710&lt;&gt;"",LEFT('Anterior-TXT'!A4710,15),"")</f>
        <v/>
      </c>
      <c r="B4689" s="11" t="str">
        <f>IF('Anterior-TXT'!A4710&lt;&gt;"",RIGHT(LEFT('Anterior-TXT'!A4710,51),34),"")</f>
        <v/>
      </c>
      <c r="C4689" s="12" t="str">
        <f>IF('Anterior-TXT'!A4710&lt;&gt;"",VALUE(RIGHT(LEFT('Anterior-TXT'!A4710,75),23)),"")</f>
        <v/>
      </c>
      <c r="D4689" s="11" t="str">
        <f>IF('Anterior-TXT'!A4710&lt;&gt;"",RIGHT(LEFT('Anterior-TXT'!A4710,77),1),"")</f>
        <v/>
      </c>
      <c r="E4689" s="13" t="str">
        <f>IF('Anterior-TXT'!A4710&lt;&gt;"",IF(MOD(VALUE(LEFT(A4689,1)),2)=1,IF(D4689="D",C4689,-C4689),IF(D4689="C",C4689,-C4689)),"")</f>
        <v/>
      </c>
    </row>
    <row r="4690" spans="1:5" x14ac:dyDescent="0.2">
      <c r="A4690" s="11" t="str">
        <f>IF('Anterior-TXT'!A4711&lt;&gt;"",LEFT('Anterior-TXT'!A4711,15),"")</f>
        <v/>
      </c>
      <c r="B4690" s="11" t="str">
        <f>IF('Anterior-TXT'!A4711&lt;&gt;"",RIGHT(LEFT('Anterior-TXT'!A4711,51),34),"")</f>
        <v/>
      </c>
      <c r="C4690" s="12" t="str">
        <f>IF('Anterior-TXT'!A4711&lt;&gt;"",VALUE(RIGHT(LEFT('Anterior-TXT'!A4711,75),23)),"")</f>
        <v/>
      </c>
      <c r="D4690" s="11" t="str">
        <f>IF('Anterior-TXT'!A4711&lt;&gt;"",RIGHT(LEFT('Anterior-TXT'!A4711,77),1),"")</f>
        <v/>
      </c>
      <c r="E4690" s="13" t="str">
        <f>IF('Anterior-TXT'!A4711&lt;&gt;"",IF(MOD(VALUE(LEFT(A4690,1)),2)=1,IF(D4690="D",C4690,-C4690),IF(D4690="C",C4690,-C4690)),"")</f>
        <v/>
      </c>
    </row>
    <row r="4691" spans="1:5" x14ac:dyDescent="0.2">
      <c r="A4691" s="11" t="str">
        <f>IF('Anterior-TXT'!A4712&lt;&gt;"",LEFT('Anterior-TXT'!A4712,15),"")</f>
        <v/>
      </c>
      <c r="B4691" s="11" t="str">
        <f>IF('Anterior-TXT'!A4712&lt;&gt;"",RIGHT(LEFT('Anterior-TXT'!A4712,51),34),"")</f>
        <v/>
      </c>
      <c r="C4691" s="12" t="str">
        <f>IF('Anterior-TXT'!A4712&lt;&gt;"",VALUE(RIGHT(LEFT('Anterior-TXT'!A4712,75),23)),"")</f>
        <v/>
      </c>
      <c r="D4691" s="11" t="str">
        <f>IF('Anterior-TXT'!A4712&lt;&gt;"",RIGHT(LEFT('Anterior-TXT'!A4712,77),1),"")</f>
        <v/>
      </c>
      <c r="E4691" s="13" t="str">
        <f>IF('Anterior-TXT'!A4712&lt;&gt;"",IF(MOD(VALUE(LEFT(A4691,1)),2)=1,IF(D4691="D",C4691,-C4691),IF(D4691="C",C4691,-C4691)),"")</f>
        <v/>
      </c>
    </row>
    <row r="4692" spans="1:5" x14ac:dyDescent="0.2">
      <c r="A4692" s="11" t="str">
        <f>IF('Anterior-TXT'!A4713&lt;&gt;"",LEFT('Anterior-TXT'!A4713,15),"")</f>
        <v/>
      </c>
      <c r="B4692" s="11" t="str">
        <f>IF('Anterior-TXT'!A4713&lt;&gt;"",RIGHT(LEFT('Anterior-TXT'!A4713,51),34),"")</f>
        <v/>
      </c>
      <c r="C4692" s="12" t="str">
        <f>IF('Anterior-TXT'!A4713&lt;&gt;"",VALUE(RIGHT(LEFT('Anterior-TXT'!A4713,75),23)),"")</f>
        <v/>
      </c>
      <c r="D4692" s="11" t="str">
        <f>IF('Anterior-TXT'!A4713&lt;&gt;"",RIGHT(LEFT('Anterior-TXT'!A4713,77),1),"")</f>
        <v/>
      </c>
      <c r="E4692" s="13" t="str">
        <f>IF('Anterior-TXT'!A4713&lt;&gt;"",IF(MOD(VALUE(LEFT(A4692,1)),2)=1,IF(D4692="D",C4692,-C4692),IF(D4692="C",C4692,-C4692)),"")</f>
        <v/>
      </c>
    </row>
    <row r="4693" spans="1:5" x14ac:dyDescent="0.2">
      <c r="A4693" s="11" t="str">
        <f>IF('Anterior-TXT'!A4714&lt;&gt;"",LEFT('Anterior-TXT'!A4714,15),"")</f>
        <v/>
      </c>
      <c r="B4693" s="11" t="str">
        <f>IF('Anterior-TXT'!A4714&lt;&gt;"",RIGHT(LEFT('Anterior-TXT'!A4714,51),34),"")</f>
        <v/>
      </c>
      <c r="C4693" s="12" t="str">
        <f>IF('Anterior-TXT'!A4714&lt;&gt;"",VALUE(RIGHT(LEFT('Anterior-TXT'!A4714,75),23)),"")</f>
        <v/>
      </c>
      <c r="D4693" s="11" t="str">
        <f>IF('Anterior-TXT'!A4714&lt;&gt;"",RIGHT(LEFT('Anterior-TXT'!A4714,77),1),"")</f>
        <v/>
      </c>
      <c r="E4693" s="13" t="str">
        <f>IF('Anterior-TXT'!A4714&lt;&gt;"",IF(MOD(VALUE(LEFT(A4693,1)),2)=1,IF(D4693="D",C4693,-C4693),IF(D4693="C",C4693,-C4693)),"")</f>
        <v/>
      </c>
    </row>
    <row r="4694" spans="1:5" x14ac:dyDescent="0.2">
      <c r="A4694" s="11" t="str">
        <f>IF('Anterior-TXT'!A4715&lt;&gt;"",LEFT('Anterior-TXT'!A4715,15),"")</f>
        <v/>
      </c>
      <c r="B4694" s="11" t="str">
        <f>IF('Anterior-TXT'!A4715&lt;&gt;"",RIGHT(LEFT('Anterior-TXT'!A4715,51),34),"")</f>
        <v/>
      </c>
      <c r="C4694" s="12" t="str">
        <f>IF('Anterior-TXT'!A4715&lt;&gt;"",VALUE(RIGHT(LEFT('Anterior-TXT'!A4715,75),23)),"")</f>
        <v/>
      </c>
      <c r="D4694" s="11" t="str">
        <f>IF('Anterior-TXT'!A4715&lt;&gt;"",RIGHT(LEFT('Anterior-TXT'!A4715,77),1),"")</f>
        <v/>
      </c>
      <c r="E4694" s="13" t="str">
        <f>IF('Anterior-TXT'!A4715&lt;&gt;"",IF(MOD(VALUE(LEFT(A4694,1)),2)=1,IF(D4694="D",C4694,-C4694),IF(D4694="C",C4694,-C4694)),"")</f>
        <v/>
      </c>
    </row>
    <row r="4695" spans="1:5" x14ac:dyDescent="0.2">
      <c r="A4695" s="11" t="str">
        <f>IF('Anterior-TXT'!A4716&lt;&gt;"",LEFT('Anterior-TXT'!A4716,15),"")</f>
        <v/>
      </c>
      <c r="B4695" s="11" t="str">
        <f>IF('Anterior-TXT'!A4716&lt;&gt;"",RIGHT(LEFT('Anterior-TXT'!A4716,51),34),"")</f>
        <v/>
      </c>
      <c r="C4695" s="12" t="str">
        <f>IF('Anterior-TXT'!A4716&lt;&gt;"",VALUE(RIGHT(LEFT('Anterior-TXT'!A4716,75),23)),"")</f>
        <v/>
      </c>
      <c r="D4695" s="11" t="str">
        <f>IF('Anterior-TXT'!A4716&lt;&gt;"",RIGHT(LEFT('Anterior-TXT'!A4716,77),1),"")</f>
        <v/>
      </c>
      <c r="E4695" s="13" t="str">
        <f>IF('Anterior-TXT'!A4716&lt;&gt;"",IF(MOD(VALUE(LEFT(A4695,1)),2)=1,IF(D4695="D",C4695,-C4695),IF(D4695="C",C4695,-C4695)),"")</f>
        <v/>
      </c>
    </row>
    <row r="4696" spans="1:5" x14ac:dyDescent="0.2">
      <c r="A4696" s="11" t="str">
        <f>IF('Anterior-TXT'!A4717&lt;&gt;"",LEFT('Anterior-TXT'!A4717,15),"")</f>
        <v/>
      </c>
      <c r="B4696" s="11" t="str">
        <f>IF('Anterior-TXT'!A4717&lt;&gt;"",RIGHT(LEFT('Anterior-TXT'!A4717,51),34),"")</f>
        <v/>
      </c>
      <c r="C4696" s="12" t="str">
        <f>IF('Anterior-TXT'!A4717&lt;&gt;"",VALUE(RIGHT(LEFT('Anterior-TXT'!A4717,75),23)),"")</f>
        <v/>
      </c>
      <c r="D4696" s="11" t="str">
        <f>IF('Anterior-TXT'!A4717&lt;&gt;"",RIGHT(LEFT('Anterior-TXT'!A4717,77),1),"")</f>
        <v/>
      </c>
      <c r="E4696" s="13" t="str">
        <f>IF('Anterior-TXT'!A4717&lt;&gt;"",IF(MOD(VALUE(LEFT(A4696,1)),2)=1,IF(D4696="D",C4696,-C4696),IF(D4696="C",C4696,-C4696)),"")</f>
        <v/>
      </c>
    </row>
    <row r="4697" spans="1:5" x14ac:dyDescent="0.2">
      <c r="A4697" s="11" t="str">
        <f>IF('Anterior-TXT'!A4718&lt;&gt;"",LEFT('Anterior-TXT'!A4718,15),"")</f>
        <v/>
      </c>
      <c r="B4697" s="11" t="str">
        <f>IF('Anterior-TXT'!A4718&lt;&gt;"",RIGHT(LEFT('Anterior-TXT'!A4718,51),34),"")</f>
        <v/>
      </c>
      <c r="C4697" s="12" t="str">
        <f>IF('Anterior-TXT'!A4718&lt;&gt;"",VALUE(RIGHT(LEFT('Anterior-TXT'!A4718,75),23)),"")</f>
        <v/>
      </c>
      <c r="D4697" s="11" t="str">
        <f>IF('Anterior-TXT'!A4718&lt;&gt;"",RIGHT(LEFT('Anterior-TXT'!A4718,77),1),"")</f>
        <v/>
      </c>
      <c r="E4697" s="13" t="str">
        <f>IF('Anterior-TXT'!A4718&lt;&gt;"",IF(MOD(VALUE(LEFT(A4697,1)),2)=1,IF(D4697="D",C4697,-C4697),IF(D4697="C",C4697,-C4697)),"")</f>
        <v/>
      </c>
    </row>
    <row r="4698" spans="1:5" x14ac:dyDescent="0.2">
      <c r="A4698" s="11" t="str">
        <f>IF('Anterior-TXT'!A4719&lt;&gt;"",LEFT('Anterior-TXT'!A4719,15),"")</f>
        <v/>
      </c>
      <c r="B4698" s="11" t="str">
        <f>IF('Anterior-TXT'!A4719&lt;&gt;"",RIGHT(LEFT('Anterior-TXT'!A4719,51),34),"")</f>
        <v/>
      </c>
      <c r="C4698" s="12" t="str">
        <f>IF('Anterior-TXT'!A4719&lt;&gt;"",VALUE(RIGHT(LEFT('Anterior-TXT'!A4719,75),23)),"")</f>
        <v/>
      </c>
      <c r="D4698" s="11" t="str">
        <f>IF('Anterior-TXT'!A4719&lt;&gt;"",RIGHT(LEFT('Anterior-TXT'!A4719,77),1),"")</f>
        <v/>
      </c>
      <c r="E4698" s="13" t="str">
        <f>IF('Anterior-TXT'!A4719&lt;&gt;"",IF(MOD(VALUE(LEFT(A4698,1)),2)=1,IF(D4698="D",C4698,-C4698),IF(D4698="C",C4698,-C4698)),"")</f>
        <v/>
      </c>
    </row>
    <row r="4699" spans="1:5" x14ac:dyDescent="0.2">
      <c r="A4699" s="11" t="str">
        <f>IF('Anterior-TXT'!A4720&lt;&gt;"",LEFT('Anterior-TXT'!A4720,15),"")</f>
        <v/>
      </c>
      <c r="B4699" s="11" t="str">
        <f>IF('Anterior-TXT'!A4720&lt;&gt;"",RIGHT(LEFT('Anterior-TXT'!A4720,51),34),"")</f>
        <v/>
      </c>
      <c r="C4699" s="12" t="str">
        <f>IF('Anterior-TXT'!A4720&lt;&gt;"",VALUE(RIGHT(LEFT('Anterior-TXT'!A4720,75),23)),"")</f>
        <v/>
      </c>
      <c r="D4699" s="11" t="str">
        <f>IF('Anterior-TXT'!A4720&lt;&gt;"",RIGHT(LEFT('Anterior-TXT'!A4720,77),1),"")</f>
        <v/>
      </c>
      <c r="E4699" s="13" t="str">
        <f>IF('Anterior-TXT'!A4720&lt;&gt;"",IF(MOD(VALUE(LEFT(A4699,1)),2)=1,IF(D4699="D",C4699,-C4699),IF(D4699="C",C4699,-C4699)),"")</f>
        <v/>
      </c>
    </row>
    <row r="4700" spans="1:5" x14ac:dyDescent="0.2">
      <c r="A4700" s="11" t="str">
        <f>IF('Anterior-TXT'!A4721&lt;&gt;"",LEFT('Anterior-TXT'!A4721,15),"")</f>
        <v/>
      </c>
      <c r="B4700" s="11" t="str">
        <f>IF('Anterior-TXT'!A4721&lt;&gt;"",RIGHT(LEFT('Anterior-TXT'!A4721,51),34),"")</f>
        <v/>
      </c>
      <c r="C4700" s="12" t="str">
        <f>IF('Anterior-TXT'!A4721&lt;&gt;"",VALUE(RIGHT(LEFT('Anterior-TXT'!A4721,75),23)),"")</f>
        <v/>
      </c>
      <c r="D4700" s="11" t="str">
        <f>IF('Anterior-TXT'!A4721&lt;&gt;"",RIGHT(LEFT('Anterior-TXT'!A4721,77),1),"")</f>
        <v/>
      </c>
      <c r="E4700" s="13" t="str">
        <f>IF('Anterior-TXT'!A4721&lt;&gt;"",IF(MOD(VALUE(LEFT(A4700,1)),2)=1,IF(D4700="D",C4700,-C4700),IF(D4700="C",C4700,-C4700)),"")</f>
        <v/>
      </c>
    </row>
    <row r="4701" spans="1:5" x14ac:dyDescent="0.2">
      <c r="A4701" s="11" t="str">
        <f>IF('Anterior-TXT'!A4722&lt;&gt;"",LEFT('Anterior-TXT'!A4722,15),"")</f>
        <v/>
      </c>
      <c r="B4701" s="11" t="str">
        <f>IF('Anterior-TXT'!A4722&lt;&gt;"",RIGHT(LEFT('Anterior-TXT'!A4722,51),34),"")</f>
        <v/>
      </c>
      <c r="C4701" s="12" t="str">
        <f>IF('Anterior-TXT'!A4722&lt;&gt;"",VALUE(RIGHT(LEFT('Anterior-TXT'!A4722,75),23)),"")</f>
        <v/>
      </c>
      <c r="D4701" s="11" t="str">
        <f>IF('Anterior-TXT'!A4722&lt;&gt;"",RIGHT(LEFT('Anterior-TXT'!A4722,77),1),"")</f>
        <v/>
      </c>
      <c r="E4701" s="13" t="str">
        <f>IF('Anterior-TXT'!A4722&lt;&gt;"",IF(MOD(VALUE(LEFT(A4701,1)),2)=1,IF(D4701="D",C4701,-C4701),IF(D4701="C",C4701,-C4701)),"")</f>
        <v/>
      </c>
    </row>
    <row r="4702" spans="1:5" x14ac:dyDescent="0.2">
      <c r="A4702" s="11" t="str">
        <f>IF('Anterior-TXT'!A4723&lt;&gt;"",LEFT('Anterior-TXT'!A4723,15),"")</f>
        <v/>
      </c>
      <c r="B4702" s="11" t="str">
        <f>IF('Anterior-TXT'!A4723&lt;&gt;"",RIGHT(LEFT('Anterior-TXT'!A4723,51),34),"")</f>
        <v/>
      </c>
      <c r="C4702" s="12" t="str">
        <f>IF('Anterior-TXT'!A4723&lt;&gt;"",VALUE(RIGHT(LEFT('Anterior-TXT'!A4723,75),23)),"")</f>
        <v/>
      </c>
      <c r="D4702" s="11" t="str">
        <f>IF('Anterior-TXT'!A4723&lt;&gt;"",RIGHT(LEFT('Anterior-TXT'!A4723,77),1),"")</f>
        <v/>
      </c>
      <c r="E4702" s="13" t="str">
        <f>IF('Anterior-TXT'!A4723&lt;&gt;"",IF(MOD(VALUE(LEFT(A4702,1)),2)=1,IF(D4702="D",C4702,-C4702),IF(D4702="C",C4702,-C4702)),"")</f>
        <v/>
      </c>
    </row>
    <row r="4703" spans="1:5" x14ac:dyDescent="0.2">
      <c r="A4703" s="11" t="str">
        <f>IF('Anterior-TXT'!A4724&lt;&gt;"",LEFT('Anterior-TXT'!A4724,15),"")</f>
        <v/>
      </c>
      <c r="B4703" s="11" t="str">
        <f>IF('Anterior-TXT'!A4724&lt;&gt;"",RIGHT(LEFT('Anterior-TXT'!A4724,51),34),"")</f>
        <v/>
      </c>
      <c r="C4703" s="12" t="str">
        <f>IF('Anterior-TXT'!A4724&lt;&gt;"",VALUE(RIGHT(LEFT('Anterior-TXT'!A4724,75),23)),"")</f>
        <v/>
      </c>
      <c r="D4703" s="11" t="str">
        <f>IF('Anterior-TXT'!A4724&lt;&gt;"",RIGHT(LEFT('Anterior-TXT'!A4724,77),1),"")</f>
        <v/>
      </c>
      <c r="E4703" s="13" t="str">
        <f>IF('Anterior-TXT'!A4724&lt;&gt;"",IF(MOD(VALUE(LEFT(A4703,1)),2)=1,IF(D4703="D",C4703,-C4703),IF(D4703="C",C4703,-C4703)),"")</f>
        <v/>
      </c>
    </row>
    <row r="4704" spans="1:5" x14ac:dyDescent="0.2">
      <c r="A4704" s="11" t="str">
        <f>IF('Anterior-TXT'!A4725&lt;&gt;"",LEFT('Anterior-TXT'!A4725,15),"")</f>
        <v/>
      </c>
      <c r="B4704" s="11" t="str">
        <f>IF('Anterior-TXT'!A4725&lt;&gt;"",RIGHT(LEFT('Anterior-TXT'!A4725,51),34),"")</f>
        <v/>
      </c>
      <c r="C4704" s="12" t="str">
        <f>IF('Anterior-TXT'!A4725&lt;&gt;"",VALUE(RIGHT(LEFT('Anterior-TXT'!A4725,75),23)),"")</f>
        <v/>
      </c>
      <c r="D4704" s="11" t="str">
        <f>IF('Anterior-TXT'!A4725&lt;&gt;"",RIGHT(LEFT('Anterior-TXT'!A4725,77),1),"")</f>
        <v/>
      </c>
      <c r="E4704" s="13" t="str">
        <f>IF('Anterior-TXT'!A4725&lt;&gt;"",IF(MOD(VALUE(LEFT(A4704,1)),2)=1,IF(D4704="D",C4704,-C4704),IF(D4704="C",C4704,-C4704)),"")</f>
        <v/>
      </c>
    </row>
    <row r="4705" spans="1:5" x14ac:dyDescent="0.2">
      <c r="A4705" s="11" t="str">
        <f>IF('Anterior-TXT'!A4726&lt;&gt;"",LEFT('Anterior-TXT'!A4726,15),"")</f>
        <v/>
      </c>
      <c r="B4705" s="11" t="str">
        <f>IF('Anterior-TXT'!A4726&lt;&gt;"",RIGHT(LEFT('Anterior-TXT'!A4726,51),34),"")</f>
        <v/>
      </c>
      <c r="C4705" s="12" t="str">
        <f>IF('Anterior-TXT'!A4726&lt;&gt;"",VALUE(RIGHT(LEFT('Anterior-TXT'!A4726,75),23)),"")</f>
        <v/>
      </c>
      <c r="D4705" s="11" t="str">
        <f>IF('Anterior-TXT'!A4726&lt;&gt;"",RIGHT(LEFT('Anterior-TXT'!A4726,77),1),"")</f>
        <v/>
      </c>
      <c r="E4705" s="13" t="str">
        <f>IF('Anterior-TXT'!A4726&lt;&gt;"",IF(MOD(VALUE(LEFT(A4705,1)),2)=1,IF(D4705="D",C4705,-C4705),IF(D4705="C",C4705,-C4705)),"")</f>
        <v/>
      </c>
    </row>
    <row r="4706" spans="1:5" x14ac:dyDescent="0.2">
      <c r="A4706" s="11" t="str">
        <f>IF('Anterior-TXT'!A4727&lt;&gt;"",LEFT('Anterior-TXT'!A4727,15),"")</f>
        <v/>
      </c>
      <c r="B4706" s="11" t="str">
        <f>IF('Anterior-TXT'!A4727&lt;&gt;"",RIGHT(LEFT('Anterior-TXT'!A4727,51),34),"")</f>
        <v/>
      </c>
      <c r="C4706" s="12" t="str">
        <f>IF('Anterior-TXT'!A4727&lt;&gt;"",VALUE(RIGHT(LEFT('Anterior-TXT'!A4727,75),23)),"")</f>
        <v/>
      </c>
      <c r="D4706" s="11" t="str">
        <f>IF('Anterior-TXT'!A4727&lt;&gt;"",RIGHT(LEFT('Anterior-TXT'!A4727,77),1),"")</f>
        <v/>
      </c>
      <c r="E4706" s="13" t="str">
        <f>IF('Anterior-TXT'!A4727&lt;&gt;"",IF(MOD(VALUE(LEFT(A4706,1)),2)=1,IF(D4706="D",C4706,-C4706),IF(D4706="C",C4706,-C4706)),"")</f>
        <v/>
      </c>
    </row>
    <row r="4707" spans="1:5" x14ac:dyDescent="0.2">
      <c r="A4707" s="11" t="str">
        <f>IF('Anterior-TXT'!A4728&lt;&gt;"",LEFT('Anterior-TXT'!A4728,15),"")</f>
        <v/>
      </c>
      <c r="B4707" s="11" t="str">
        <f>IF('Anterior-TXT'!A4728&lt;&gt;"",RIGHT(LEFT('Anterior-TXT'!A4728,51),34),"")</f>
        <v/>
      </c>
      <c r="C4707" s="12" t="str">
        <f>IF('Anterior-TXT'!A4728&lt;&gt;"",VALUE(RIGHT(LEFT('Anterior-TXT'!A4728,75),23)),"")</f>
        <v/>
      </c>
      <c r="D4707" s="11" t="str">
        <f>IF('Anterior-TXT'!A4728&lt;&gt;"",RIGHT(LEFT('Anterior-TXT'!A4728,77),1),"")</f>
        <v/>
      </c>
      <c r="E4707" s="13" t="str">
        <f>IF('Anterior-TXT'!A4728&lt;&gt;"",IF(MOD(VALUE(LEFT(A4707,1)),2)=1,IF(D4707="D",C4707,-C4707),IF(D4707="C",C4707,-C4707)),"")</f>
        <v/>
      </c>
    </row>
    <row r="4708" spans="1:5" x14ac:dyDescent="0.2">
      <c r="A4708" s="11" t="str">
        <f>IF('Anterior-TXT'!A4729&lt;&gt;"",LEFT('Anterior-TXT'!A4729,15),"")</f>
        <v/>
      </c>
      <c r="B4708" s="11" t="str">
        <f>IF('Anterior-TXT'!A4729&lt;&gt;"",RIGHT(LEFT('Anterior-TXT'!A4729,51),34),"")</f>
        <v/>
      </c>
      <c r="C4708" s="12" t="str">
        <f>IF('Anterior-TXT'!A4729&lt;&gt;"",VALUE(RIGHT(LEFT('Anterior-TXT'!A4729,75),23)),"")</f>
        <v/>
      </c>
      <c r="D4708" s="11" t="str">
        <f>IF('Anterior-TXT'!A4729&lt;&gt;"",RIGHT(LEFT('Anterior-TXT'!A4729,77),1),"")</f>
        <v/>
      </c>
      <c r="E4708" s="13" t="str">
        <f>IF('Anterior-TXT'!A4729&lt;&gt;"",IF(MOD(VALUE(LEFT(A4708,1)),2)=1,IF(D4708="D",C4708,-C4708),IF(D4708="C",C4708,-C4708)),"")</f>
        <v/>
      </c>
    </row>
    <row r="4709" spans="1:5" x14ac:dyDescent="0.2">
      <c r="A4709" s="11" t="str">
        <f>IF('Anterior-TXT'!A4730&lt;&gt;"",LEFT('Anterior-TXT'!A4730,15),"")</f>
        <v/>
      </c>
      <c r="B4709" s="11" t="str">
        <f>IF('Anterior-TXT'!A4730&lt;&gt;"",RIGHT(LEFT('Anterior-TXT'!A4730,51),34),"")</f>
        <v/>
      </c>
      <c r="C4709" s="12" t="str">
        <f>IF('Anterior-TXT'!A4730&lt;&gt;"",VALUE(RIGHT(LEFT('Anterior-TXT'!A4730,75),23)),"")</f>
        <v/>
      </c>
      <c r="D4709" s="11" t="str">
        <f>IF('Anterior-TXT'!A4730&lt;&gt;"",RIGHT(LEFT('Anterior-TXT'!A4730,77),1),"")</f>
        <v/>
      </c>
      <c r="E4709" s="13" t="str">
        <f>IF('Anterior-TXT'!A4730&lt;&gt;"",IF(MOD(VALUE(LEFT(A4709,1)),2)=1,IF(D4709="D",C4709,-C4709),IF(D4709="C",C4709,-C4709)),"")</f>
        <v/>
      </c>
    </row>
    <row r="4710" spans="1:5" x14ac:dyDescent="0.2">
      <c r="A4710" s="11" t="str">
        <f>IF('Anterior-TXT'!A4731&lt;&gt;"",LEFT('Anterior-TXT'!A4731,15),"")</f>
        <v/>
      </c>
      <c r="B4710" s="11" t="str">
        <f>IF('Anterior-TXT'!A4731&lt;&gt;"",RIGHT(LEFT('Anterior-TXT'!A4731,51),34),"")</f>
        <v/>
      </c>
      <c r="C4710" s="12" t="str">
        <f>IF('Anterior-TXT'!A4731&lt;&gt;"",VALUE(RIGHT(LEFT('Anterior-TXT'!A4731,75),23)),"")</f>
        <v/>
      </c>
      <c r="D4710" s="11" t="str">
        <f>IF('Anterior-TXT'!A4731&lt;&gt;"",RIGHT(LEFT('Anterior-TXT'!A4731,77),1),"")</f>
        <v/>
      </c>
      <c r="E4710" s="13" t="str">
        <f>IF('Anterior-TXT'!A4731&lt;&gt;"",IF(MOD(VALUE(LEFT(A4710,1)),2)=1,IF(D4710="D",C4710,-C4710),IF(D4710="C",C4710,-C4710)),"")</f>
        <v/>
      </c>
    </row>
    <row r="4711" spans="1:5" x14ac:dyDescent="0.2">
      <c r="A4711" s="11" t="str">
        <f>IF('Anterior-TXT'!A4732&lt;&gt;"",LEFT('Anterior-TXT'!A4732,15),"")</f>
        <v/>
      </c>
      <c r="B4711" s="11" t="str">
        <f>IF('Anterior-TXT'!A4732&lt;&gt;"",RIGHT(LEFT('Anterior-TXT'!A4732,51),34),"")</f>
        <v/>
      </c>
      <c r="C4711" s="12" t="str">
        <f>IF('Anterior-TXT'!A4732&lt;&gt;"",VALUE(RIGHT(LEFT('Anterior-TXT'!A4732,75),23)),"")</f>
        <v/>
      </c>
      <c r="D4711" s="11" t="str">
        <f>IF('Anterior-TXT'!A4732&lt;&gt;"",RIGHT(LEFT('Anterior-TXT'!A4732,77),1),"")</f>
        <v/>
      </c>
      <c r="E4711" s="13" t="str">
        <f>IF('Anterior-TXT'!A4732&lt;&gt;"",IF(MOD(VALUE(LEFT(A4711,1)),2)=1,IF(D4711="D",C4711,-C4711),IF(D4711="C",C4711,-C4711)),"")</f>
        <v/>
      </c>
    </row>
    <row r="4712" spans="1:5" x14ac:dyDescent="0.2">
      <c r="A4712" s="11" t="str">
        <f>IF('Anterior-TXT'!A4733&lt;&gt;"",LEFT('Anterior-TXT'!A4733,15),"")</f>
        <v/>
      </c>
      <c r="B4712" s="11" t="str">
        <f>IF('Anterior-TXT'!A4733&lt;&gt;"",RIGHT(LEFT('Anterior-TXT'!A4733,51),34),"")</f>
        <v/>
      </c>
      <c r="C4712" s="12" t="str">
        <f>IF('Anterior-TXT'!A4733&lt;&gt;"",VALUE(RIGHT(LEFT('Anterior-TXT'!A4733,75),23)),"")</f>
        <v/>
      </c>
      <c r="D4712" s="11" t="str">
        <f>IF('Anterior-TXT'!A4733&lt;&gt;"",RIGHT(LEFT('Anterior-TXT'!A4733,77),1),"")</f>
        <v/>
      </c>
      <c r="E4712" s="13" t="str">
        <f>IF('Anterior-TXT'!A4733&lt;&gt;"",IF(MOD(VALUE(LEFT(A4712,1)),2)=1,IF(D4712="D",C4712,-C4712),IF(D4712="C",C4712,-C4712)),"")</f>
        <v/>
      </c>
    </row>
    <row r="4713" spans="1:5" x14ac:dyDescent="0.2">
      <c r="A4713" s="11" t="str">
        <f>IF('Anterior-TXT'!A4734&lt;&gt;"",LEFT('Anterior-TXT'!A4734,15),"")</f>
        <v/>
      </c>
      <c r="B4713" s="11" t="str">
        <f>IF('Anterior-TXT'!A4734&lt;&gt;"",RIGHT(LEFT('Anterior-TXT'!A4734,51),34),"")</f>
        <v/>
      </c>
      <c r="C4713" s="12" t="str">
        <f>IF('Anterior-TXT'!A4734&lt;&gt;"",VALUE(RIGHT(LEFT('Anterior-TXT'!A4734,75),23)),"")</f>
        <v/>
      </c>
      <c r="D4713" s="11" t="str">
        <f>IF('Anterior-TXT'!A4734&lt;&gt;"",RIGHT(LEFT('Anterior-TXT'!A4734,77),1),"")</f>
        <v/>
      </c>
      <c r="E4713" s="13" t="str">
        <f>IF('Anterior-TXT'!A4734&lt;&gt;"",IF(MOD(VALUE(LEFT(A4713,1)),2)=1,IF(D4713="D",C4713,-C4713),IF(D4713="C",C4713,-C4713)),"")</f>
        <v/>
      </c>
    </row>
    <row r="4714" spans="1:5" x14ac:dyDescent="0.2">
      <c r="A4714" s="11" t="str">
        <f>IF('Anterior-TXT'!A4735&lt;&gt;"",LEFT('Anterior-TXT'!A4735,15),"")</f>
        <v/>
      </c>
      <c r="B4714" s="11" t="str">
        <f>IF('Anterior-TXT'!A4735&lt;&gt;"",RIGHT(LEFT('Anterior-TXT'!A4735,51),34),"")</f>
        <v/>
      </c>
      <c r="C4714" s="12" t="str">
        <f>IF('Anterior-TXT'!A4735&lt;&gt;"",VALUE(RIGHT(LEFT('Anterior-TXT'!A4735,75),23)),"")</f>
        <v/>
      </c>
      <c r="D4714" s="11" t="str">
        <f>IF('Anterior-TXT'!A4735&lt;&gt;"",RIGHT(LEFT('Anterior-TXT'!A4735,77),1),"")</f>
        <v/>
      </c>
      <c r="E4714" s="13" t="str">
        <f>IF('Anterior-TXT'!A4735&lt;&gt;"",IF(MOD(VALUE(LEFT(A4714,1)),2)=1,IF(D4714="D",C4714,-C4714),IF(D4714="C",C4714,-C4714)),"")</f>
        <v/>
      </c>
    </row>
    <row r="4715" spans="1:5" x14ac:dyDescent="0.2">
      <c r="A4715" s="11" t="str">
        <f>IF('Anterior-TXT'!A4736&lt;&gt;"",LEFT('Anterior-TXT'!A4736,15),"")</f>
        <v/>
      </c>
      <c r="B4715" s="11" t="str">
        <f>IF('Anterior-TXT'!A4736&lt;&gt;"",RIGHT(LEFT('Anterior-TXT'!A4736,51),34),"")</f>
        <v/>
      </c>
      <c r="C4715" s="12" t="str">
        <f>IF('Anterior-TXT'!A4736&lt;&gt;"",VALUE(RIGHT(LEFT('Anterior-TXT'!A4736,75),23)),"")</f>
        <v/>
      </c>
      <c r="D4715" s="11" t="str">
        <f>IF('Anterior-TXT'!A4736&lt;&gt;"",RIGHT(LEFT('Anterior-TXT'!A4736,77),1),"")</f>
        <v/>
      </c>
      <c r="E4715" s="13" t="str">
        <f>IF('Anterior-TXT'!A4736&lt;&gt;"",IF(MOD(VALUE(LEFT(A4715,1)),2)=1,IF(D4715="D",C4715,-C4715),IF(D4715="C",C4715,-C4715)),"")</f>
        <v/>
      </c>
    </row>
    <row r="4716" spans="1:5" x14ac:dyDescent="0.2">
      <c r="A4716" s="11" t="str">
        <f>IF('Anterior-TXT'!A4737&lt;&gt;"",LEFT('Anterior-TXT'!A4737,15),"")</f>
        <v/>
      </c>
      <c r="B4716" s="11" t="str">
        <f>IF('Anterior-TXT'!A4737&lt;&gt;"",RIGHT(LEFT('Anterior-TXT'!A4737,51),34),"")</f>
        <v/>
      </c>
      <c r="C4716" s="12" t="str">
        <f>IF('Anterior-TXT'!A4737&lt;&gt;"",VALUE(RIGHT(LEFT('Anterior-TXT'!A4737,75),23)),"")</f>
        <v/>
      </c>
      <c r="D4716" s="11" t="str">
        <f>IF('Anterior-TXT'!A4737&lt;&gt;"",RIGHT(LEFT('Anterior-TXT'!A4737,77),1),"")</f>
        <v/>
      </c>
      <c r="E4716" s="13" t="str">
        <f>IF('Anterior-TXT'!A4737&lt;&gt;"",IF(MOD(VALUE(LEFT(A4716,1)),2)=1,IF(D4716="D",C4716,-C4716),IF(D4716="C",C4716,-C4716)),"")</f>
        <v/>
      </c>
    </row>
    <row r="4717" spans="1:5" x14ac:dyDescent="0.2">
      <c r="A4717" s="11" t="str">
        <f>IF('Anterior-TXT'!A4738&lt;&gt;"",LEFT('Anterior-TXT'!A4738,15),"")</f>
        <v/>
      </c>
      <c r="B4717" s="11" t="str">
        <f>IF('Anterior-TXT'!A4738&lt;&gt;"",RIGHT(LEFT('Anterior-TXT'!A4738,51),34),"")</f>
        <v/>
      </c>
      <c r="C4717" s="12" t="str">
        <f>IF('Anterior-TXT'!A4738&lt;&gt;"",VALUE(RIGHT(LEFT('Anterior-TXT'!A4738,75),23)),"")</f>
        <v/>
      </c>
      <c r="D4717" s="11" t="str">
        <f>IF('Anterior-TXT'!A4738&lt;&gt;"",RIGHT(LEFT('Anterior-TXT'!A4738,77),1),"")</f>
        <v/>
      </c>
      <c r="E4717" s="13" t="str">
        <f>IF('Anterior-TXT'!A4738&lt;&gt;"",IF(MOD(VALUE(LEFT(A4717,1)),2)=1,IF(D4717="D",C4717,-C4717),IF(D4717="C",C4717,-C4717)),"")</f>
        <v/>
      </c>
    </row>
    <row r="4718" spans="1:5" x14ac:dyDescent="0.2">
      <c r="A4718" s="11" t="str">
        <f>IF('Anterior-TXT'!A4739&lt;&gt;"",LEFT('Anterior-TXT'!A4739,15),"")</f>
        <v/>
      </c>
      <c r="B4718" s="11" t="str">
        <f>IF('Anterior-TXT'!A4739&lt;&gt;"",RIGHT(LEFT('Anterior-TXT'!A4739,51),34),"")</f>
        <v/>
      </c>
      <c r="C4718" s="12" t="str">
        <f>IF('Anterior-TXT'!A4739&lt;&gt;"",VALUE(RIGHT(LEFT('Anterior-TXT'!A4739,75),23)),"")</f>
        <v/>
      </c>
      <c r="D4718" s="11" t="str">
        <f>IF('Anterior-TXT'!A4739&lt;&gt;"",RIGHT(LEFT('Anterior-TXT'!A4739,77),1),"")</f>
        <v/>
      </c>
      <c r="E4718" s="13" t="str">
        <f>IF('Anterior-TXT'!A4739&lt;&gt;"",IF(MOD(VALUE(LEFT(A4718,1)),2)=1,IF(D4718="D",C4718,-C4718),IF(D4718="C",C4718,-C4718)),"")</f>
        <v/>
      </c>
    </row>
    <row r="4719" spans="1:5" x14ac:dyDescent="0.2">
      <c r="A4719" s="11" t="str">
        <f>IF('Anterior-TXT'!A4740&lt;&gt;"",LEFT('Anterior-TXT'!A4740,15),"")</f>
        <v/>
      </c>
      <c r="B4719" s="11" t="str">
        <f>IF('Anterior-TXT'!A4740&lt;&gt;"",RIGHT(LEFT('Anterior-TXT'!A4740,51),34),"")</f>
        <v/>
      </c>
      <c r="C4719" s="12" t="str">
        <f>IF('Anterior-TXT'!A4740&lt;&gt;"",VALUE(RIGHT(LEFT('Anterior-TXT'!A4740,75),23)),"")</f>
        <v/>
      </c>
      <c r="D4719" s="11" t="str">
        <f>IF('Anterior-TXT'!A4740&lt;&gt;"",RIGHT(LEFT('Anterior-TXT'!A4740,77),1),"")</f>
        <v/>
      </c>
      <c r="E4719" s="13" t="str">
        <f>IF('Anterior-TXT'!A4740&lt;&gt;"",IF(MOD(VALUE(LEFT(A4719,1)),2)=1,IF(D4719="D",C4719,-C4719),IF(D4719="C",C4719,-C4719)),"")</f>
        <v/>
      </c>
    </row>
    <row r="4720" spans="1:5" x14ac:dyDescent="0.2">
      <c r="A4720" s="11" t="str">
        <f>IF('Anterior-TXT'!A4741&lt;&gt;"",LEFT('Anterior-TXT'!A4741,15),"")</f>
        <v/>
      </c>
      <c r="B4720" s="11" t="str">
        <f>IF('Anterior-TXT'!A4741&lt;&gt;"",RIGHT(LEFT('Anterior-TXT'!A4741,51),34),"")</f>
        <v/>
      </c>
      <c r="C4720" s="12" t="str">
        <f>IF('Anterior-TXT'!A4741&lt;&gt;"",VALUE(RIGHT(LEFT('Anterior-TXT'!A4741,75),23)),"")</f>
        <v/>
      </c>
      <c r="D4720" s="11" t="str">
        <f>IF('Anterior-TXT'!A4741&lt;&gt;"",RIGHT(LEFT('Anterior-TXT'!A4741,77),1),"")</f>
        <v/>
      </c>
      <c r="E4720" s="13" t="str">
        <f>IF('Anterior-TXT'!A4741&lt;&gt;"",IF(MOD(VALUE(LEFT(A4720,1)),2)=1,IF(D4720="D",C4720,-C4720),IF(D4720="C",C4720,-C4720)),"")</f>
        <v/>
      </c>
    </row>
    <row r="4721" spans="1:5" x14ac:dyDescent="0.2">
      <c r="A4721" s="11" t="str">
        <f>IF('Anterior-TXT'!A4742&lt;&gt;"",LEFT('Anterior-TXT'!A4742,15),"")</f>
        <v/>
      </c>
      <c r="B4721" s="11" t="str">
        <f>IF('Anterior-TXT'!A4742&lt;&gt;"",RIGHT(LEFT('Anterior-TXT'!A4742,51),34),"")</f>
        <v/>
      </c>
      <c r="C4721" s="12" t="str">
        <f>IF('Anterior-TXT'!A4742&lt;&gt;"",VALUE(RIGHT(LEFT('Anterior-TXT'!A4742,75),23)),"")</f>
        <v/>
      </c>
      <c r="D4721" s="11" t="str">
        <f>IF('Anterior-TXT'!A4742&lt;&gt;"",RIGHT(LEFT('Anterior-TXT'!A4742,77),1),"")</f>
        <v/>
      </c>
      <c r="E4721" s="13" t="str">
        <f>IF('Anterior-TXT'!A4742&lt;&gt;"",IF(MOD(VALUE(LEFT(A4721,1)),2)=1,IF(D4721="D",C4721,-C4721),IF(D4721="C",C4721,-C4721)),"")</f>
        <v/>
      </c>
    </row>
    <row r="4722" spans="1:5" x14ac:dyDescent="0.2">
      <c r="A4722" s="11" t="str">
        <f>IF('Anterior-TXT'!A4743&lt;&gt;"",LEFT('Anterior-TXT'!A4743,15),"")</f>
        <v/>
      </c>
      <c r="B4722" s="11" t="str">
        <f>IF('Anterior-TXT'!A4743&lt;&gt;"",RIGHT(LEFT('Anterior-TXT'!A4743,51),34),"")</f>
        <v/>
      </c>
      <c r="C4722" s="12" t="str">
        <f>IF('Anterior-TXT'!A4743&lt;&gt;"",VALUE(RIGHT(LEFT('Anterior-TXT'!A4743,75),23)),"")</f>
        <v/>
      </c>
      <c r="D4722" s="11" t="str">
        <f>IF('Anterior-TXT'!A4743&lt;&gt;"",RIGHT(LEFT('Anterior-TXT'!A4743,77),1),"")</f>
        <v/>
      </c>
      <c r="E4722" s="13" t="str">
        <f>IF('Anterior-TXT'!A4743&lt;&gt;"",IF(MOD(VALUE(LEFT(A4722,1)),2)=1,IF(D4722="D",C4722,-C4722),IF(D4722="C",C4722,-C4722)),"")</f>
        <v/>
      </c>
    </row>
    <row r="4723" spans="1:5" x14ac:dyDescent="0.2">
      <c r="A4723" s="11" t="str">
        <f>IF('Anterior-TXT'!A4744&lt;&gt;"",LEFT('Anterior-TXT'!A4744,15),"")</f>
        <v/>
      </c>
      <c r="B4723" s="11" t="str">
        <f>IF('Anterior-TXT'!A4744&lt;&gt;"",RIGHT(LEFT('Anterior-TXT'!A4744,51),34),"")</f>
        <v/>
      </c>
      <c r="C4723" s="12" t="str">
        <f>IF('Anterior-TXT'!A4744&lt;&gt;"",VALUE(RIGHT(LEFT('Anterior-TXT'!A4744,75),23)),"")</f>
        <v/>
      </c>
      <c r="D4723" s="11" t="str">
        <f>IF('Anterior-TXT'!A4744&lt;&gt;"",RIGHT(LEFT('Anterior-TXT'!A4744,77),1),"")</f>
        <v/>
      </c>
      <c r="E4723" s="13" t="str">
        <f>IF('Anterior-TXT'!A4744&lt;&gt;"",IF(MOD(VALUE(LEFT(A4723,1)),2)=1,IF(D4723="D",C4723,-C4723),IF(D4723="C",C4723,-C4723)),"")</f>
        <v/>
      </c>
    </row>
    <row r="4724" spans="1:5" x14ac:dyDescent="0.2">
      <c r="A4724" s="11" t="str">
        <f>IF('Anterior-TXT'!A4745&lt;&gt;"",LEFT('Anterior-TXT'!A4745,15),"")</f>
        <v/>
      </c>
      <c r="B4724" s="11" t="str">
        <f>IF('Anterior-TXT'!A4745&lt;&gt;"",RIGHT(LEFT('Anterior-TXT'!A4745,51),34),"")</f>
        <v/>
      </c>
      <c r="C4724" s="12" t="str">
        <f>IF('Anterior-TXT'!A4745&lt;&gt;"",VALUE(RIGHT(LEFT('Anterior-TXT'!A4745,75),23)),"")</f>
        <v/>
      </c>
      <c r="D4724" s="11" t="str">
        <f>IF('Anterior-TXT'!A4745&lt;&gt;"",RIGHT(LEFT('Anterior-TXT'!A4745,77),1),"")</f>
        <v/>
      </c>
      <c r="E4724" s="13" t="str">
        <f>IF('Anterior-TXT'!A4745&lt;&gt;"",IF(MOD(VALUE(LEFT(A4724,1)),2)=1,IF(D4724="D",C4724,-C4724),IF(D4724="C",C4724,-C4724)),"")</f>
        <v/>
      </c>
    </row>
    <row r="4725" spans="1:5" x14ac:dyDescent="0.2">
      <c r="A4725" s="11" t="str">
        <f>IF('Anterior-TXT'!A4746&lt;&gt;"",LEFT('Anterior-TXT'!A4746,15),"")</f>
        <v/>
      </c>
      <c r="B4725" s="11" t="str">
        <f>IF('Anterior-TXT'!A4746&lt;&gt;"",RIGHT(LEFT('Anterior-TXT'!A4746,51),34),"")</f>
        <v/>
      </c>
      <c r="C4725" s="12" t="str">
        <f>IF('Anterior-TXT'!A4746&lt;&gt;"",VALUE(RIGHT(LEFT('Anterior-TXT'!A4746,75),23)),"")</f>
        <v/>
      </c>
      <c r="D4725" s="11" t="str">
        <f>IF('Anterior-TXT'!A4746&lt;&gt;"",RIGHT(LEFT('Anterior-TXT'!A4746,77),1),"")</f>
        <v/>
      </c>
      <c r="E4725" s="13" t="str">
        <f>IF('Anterior-TXT'!A4746&lt;&gt;"",IF(MOD(VALUE(LEFT(A4725,1)),2)=1,IF(D4725="D",C4725,-C4725),IF(D4725="C",C4725,-C4725)),"")</f>
        <v/>
      </c>
    </row>
    <row r="4726" spans="1:5" x14ac:dyDescent="0.2">
      <c r="A4726" s="11" t="str">
        <f>IF('Anterior-TXT'!A4747&lt;&gt;"",LEFT('Anterior-TXT'!A4747,15),"")</f>
        <v/>
      </c>
      <c r="B4726" s="11" t="str">
        <f>IF('Anterior-TXT'!A4747&lt;&gt;"",RIGHT(LEFT('Anterior-TXT'!A4747,51),34),"")</f>
        <v/>
      </c>
      <c r="C4726" s="12" t="str">
        <f>IF('Anterior-TXT'!A4747&lt;&gt;"",VALUE(RIGHT(LEFT('Anterior-TXT'!A4747,75),23)),"")</f>
        <v/>
      </c>
      <c r="D4726" s="11" t="str">
        <f>IF('Anterior-TXT'!A4747&lt;&gt;"",RIGHT(LEFT('Anterior-TXT'!A4747,77),1),"")</f>
        <v/>
      </c>
      <c r="E4726" s="13" t="str">
        <f>IF('Anterior-TXT'!A4747&lt;&gt;"",IF(MOD(VALUE(LEFT(A4726,1)),2)=1,IF(D4726="D",C4726,-C4726),IF(D4726="C",C4726,-C4726)),"")</f>
        <v/>
      </c>
    </row>
    <row r="4727" spans="1:5" x14ac:dyDescent="0.2">
      <c r="A4727" s="11" t="str">
        <f>IF('Anterior-TXT'!A4748&lt;&gt;"",LEFT('Anterior-TXT'!A4748,15),"")</f>
        <v/>
      </c>
      <c r="B4727" s="11" t="str">
        <f>IF('Anterior-TXT'!A4748&lt;&gt;"",RIGHT(LEFT('Anterior-TXT'!A4748,51),34),"")</f>
        <v/>
      </c>
      <c r="C4727" s="12" t="str">
        <f>IF('Anterior-TXT'!A4748&lt;&gt;"",VALUE(RIGHT(LEFT('Anterior-TXT'!A4748,75),23)),"")</f>
        <v/>
      </c>
      <c r="D4727" s="11" t="str">
        <f>IF('Anterior-TXT'!A4748&lt;&gt;"",RIGHT(LEFT('Anterior-TXT'!A4748,77),1),"")</f>
        <v/>
      </c>
      <c r="E4727" s="13" t="str">
        <f>IF('Anterior-TXT'!A4748&lt;&gt;"",IF(MOD(VALUE(LEFT(A4727,1)),2)=1,IF(D4727="D",C4727,-C4727),IF(D4727="C",C4727,-C4727)),"")</f>
        <v/>
      </c>
    </row>
    <row r="4728" spans="1:5" x14ac:dyDescent="0.2">
      <c r="A4728" s="11" t="str">
        <f>IF('Anterior-TXT'!A4749&lt;&gt;"",LEFT('Anterior-TXT'!A4749,15),"")</f>
        <v/>
      </c>
      <c r="B4728" s="11" t="str">
        <f>IF('Anterior-TXT'!A4749&lt;&gt;"",RIGHT(LEFT('Anterior-TXT'!A4749,51),34),"")</f>
        <v/>
      </c>
      <c r="C4728" s="12" t="str">
        <f>IF('Anterior-TXT'!A4749&lt;&gt;"",VALUE(RIGHT(LEFT('Anterior-TXT'!A4749,75),23)),"")</f>
        <v/>
      </c>
      <c r="D4728" s="11" t="str">
        <f>IF('Anterior-TXT'!A4749&lt;&gt;"",RIGHT(LEFT('Anterior-TXT'!A4749,77),1),"")</f>
        <v/>
      </c>
      <c r="E4728" s="13" t="str">
        <f>IF('Anterior-TXT'!A4749&lt;&gt;"",IF(MOD(VALUE(LEFT(A4728,1)),2)=1,IF(D4728="D",C4728,-C4728),IF(D4728="C",C4728,-C4728)),"")</f>
        <v/>
      </c>
    </row>
    <row r="4729" spans="1:5" x14ac:dyDescent="0.2">
      <c r="A4729" s="11" t="str">
        <f>IF('Anterior-TXT'!A4750&lt;&gt;"",LEFT('Anterior-TXT'!A4750,15),"")</f>
        <v/>
      </c>
      <c r="B4729" s="11" t="str">
        <f>IF('Anterior-TXT'!A4750&lt;&gt;"",RIGHT(LEFT('Anterior-TXT'!A4750,51),34),"")</f>
        <v/>
      </c>
      <c r="C4729" s="12" t="str">
        <f>IF('Anterior-TXT'!A4750&lt;&gt;"",VALUE(RIGHT(LEFT('Anterior-TXT'!A4750,75),23)),"")</f>
        <v/>
      </c>
      <c r="D4729" s="11" t="str">
        <f>IF('Anterior-TXT'!A4750&lt;&gt;"",RIGHT(LEFT('Anterior-TXT'!A4750,77),1),"")</f>
        <v/>
      </c>
      <c r="E4729" s="13" t="str">
        <f>IF('Anterior-TXT'!A4750&lt;&gt;"",IF(MOD(VALUE(LEFT(A4729,1)),2)=1,IF(D4729="D",C4729,-C4729),IF(D4729="C",C4729,-C4729)),"")</f>
        <v/>
      </c>
    </row>
    <row r="4730" spans="1:5" x14ac:dyDescent="0.2">
      <c r="A4730" s="11" t="str">
        <f>IF('Anterior-TXT'!A4751&lt;&gt;"",LEFT('Anterior-TXT'!A4751,15),"")</f>
        <v/>
      </c>
      <c r="B4730" s="11" t="str">
        <f>IF('Anterior-TXT'!A4751&lt;&gt;"",RIGHT(LEFT('Anterior-TXT'!A4751,51),34),"")</f>
        <v/>
      </c>
      <c r="C4730" s="12" t="str">
        <f>IF('Anterior-TXT'!A4751&lt;&gt;"",VALUE(RIGHT(LEFT('Anterior-TXT'!A4751,75),23)),"")</f>
        <v/>
      </c>
      <c r="D4730" s="11" t="str">
        <f>IF('Anterior-TXT'!A4751&lt;&gt;"",RIGHT(LEFT('Anterior-TXT'!A4751,77),1),"")</f>
        <v/>
      </c>
      <c r="E4730" s="13" t="str">
        <f>IF('Anterior-TXT'!A4751&lt;&gt;"",IF(MOD(VALUE(LEFT(A4730,1)),2)=1,IF(D4730="D",C4730,-C4730),IF(D4730="C",C4730,-C4730)),"")</f>
        <v/>
      </c>
    </row>
    <row r="4731" spans="1:5" x14ac:dyDescent="0.2">
      <c r="A4731" s="11" t="str">
        <f>IF('Anterior-TXT'!A4752&lt;&gt;"",LEFT('Anterior-TXT'!A4752,15),"")</f>
        <v/>
      </c>
      <c r="B4731" s="11" t="str">
        <f>IF('Anterior-TXT'!A4752&lt;&gt;"",RIGHT(LEFT('Anterior-TXT'!A4752,51),34),"")</f>
        <v/>
      </c>
      <c r="C4731" s="12" t="str">
        <f>IF('Anterior-TXT'!A4752&lt;&gt;"",VALUE(RIGHT(LEFT('Anterior-TXT'!A4752,75),23)),"")</f>
        <v/>
      </c>
      <c r="D4731" s="11" t="str">
        <f>IF('Anterior-TXT'!A4752&lt;&gt;"",RIGHT(LEFT('Anterior-TXT'!A4752,77),1),"")</f>
        <v/>
      </c>
      <c r="E4731" s="13" t="str">
        <f>IF('Anterior-TXT'!A4752&lt;&gt;"",IF(MOD(VALUE(LEFT(A4731,1)),2)=1,IF(D4731="D",C4731,-C4731),IF(D4731="C",C4731,-C4731)),"")</f>
        <v/>
      </c>
    </row>
    <row r="4732" spans="1:5" x14ac:dyDescent="0.2">
      <c r="A4732" s="11" t="str">
        <f>IF('Anterior-TXT'!A4753&lt;&gt;"",LEFT('Anterior-TXT'!A4753,15),"")</f>
        <v/>
      </c>
      <c r="B4732" s="11" t="str">
        <f>IF('Anterior-TXT'!A4753&lt;&gt;"",RIGHT(LEFT('Anterior-TXT'!A4753,51),34),"")</f>
        <v/>
      </c>
      <c r="C4732" s="12" t="str">
        <f>IF('Anterior-TXT'!A4753&lt;&gt;"",VALUE(RIGHT(LEFT('Anterior-TXT'!A4753,75),23)),"")</f>
        <v/>
      </c>
      <c r="D4732" s="11" t="str">
        <f>IF('Anterior-TXT'!A4753&lt;&gt;"",RIGHT(LEFT('Anterior-TXT'!A4753,77),1),"")</f>
        <v/>
      </c>
      <c r="E4732" s="13" t="str">
        <f>IF('Anterior-TXT'!A4753&lt;&gt;"",IF(MOD(VALUE(LEFT(A4732,1)),2)=1,IF(D4732="D",C4732,-C4732),IF(D4732="C",C4732,-C4732)),"")</f>
        <v/>
      </c>
    </row>
    <row r="4733" spans="1:5" x14ac:dyDescent="0.2">
      <c r="A4733" s="11" t="str">
        <f>IF('Anterior-TXT'!A4754&lt;&gt;"",LEFT('Anterior-TXT'!A4754,15),"")</f>
        <v/>
      </c>
      <c r="B4733" s="11" t="str">
        <f>IF('Anterior-TXT'!A4754&lt;&gt;"",RIGHT(LEFT('Anterior-TXT'!A4754,51),34),"")</f>
        <v/>
      </c>
      <c r="C4733" s="12" t="str">
        <f>IF('Anterior-TXT'!A4754&lt;&gt;"",VALUE(RIGHT(LEFT('Anterior-TXT'!A4754,75),23)),"")</f>
        <v/>
      </c>
      <c r="D4733" s="11" t="str">
        <f>IF('Anterior-TXT'!A4754&lt;&gt;"",RIGHT(LEFT('Anterior-TXT'!A4754,77),1),"")</f>
        <v/>
      </c>
      <c r="E4733" s="13" t="str">
        <f>IF('Anterior-TXT'!A4754&lt;&gt;"",IF(MOD(VALUE(LEFT(A4733,1)),2)=1,IF(D4733="D",C4733,-C4733),IF(D4733="C",C4733,-C4733)),"")</f>
        <v/>
      </c>
    </row>
    <row r="4734" spans="1:5" x14ac:dyDescent="0.2">
      <c r="A4734" s="11" t="str">
        <f>IF('Anterior-TXT'!A4755&lt;&gt;"",LEFT('Anterior-TXT'!A4755,15),"")</f>
        <v/>
      </c>
      <c r="B4734" s="11" t="str">
        <f>IF('Anterior-TXT'!A4755&lt;&gt;"",RIGHT(LEFT('Anterior-TXT'!A4755,51),34),"")</f>
        <v/>
      </c>
      <c r="C4734" s="12" t="str">
        <f>IF('Anterior-TXT'!A4755&lt;&gt;"",VALUE(RIGHT(LEFT('Anterior-TXT'!A4755,75),23)),"")</f>
        <v/>
      </c>
      <c r="D4734" s="11" t="str">
        <f>IF('Anterior-TXT'!A4755&lt;&gt;"",RIGHT(LEFT('Anterior-TXT'!A4755,77),1),"")</f>
        <v/>
      </c>
      <c r="E4734" s="13" t="str">
        <f>IF('Anterior-TXT'!A4755&lt;&gt;"",IF(MOD(VALUE(LEFT(A4734,1)),2)=1,IF(D4734="D",C4734,-C4734),IF(D4734="C",C4734,-C4734)),"")</f>
        <v/>
      </c>
    </row>
    <row r="4735" spans="1:5" x14ac:dyDescent="0.2">
      <c r="A4735" s="11" t="str">
        <f>IF('Anterior-TXT'!A4756&lt;&gt;"",LEFT('Anterior-TXT'!A4756,15),"")</f>
        <v/>
      </c>
      <c r="B4735" s="11" t="str">
        <f>IF('Anterior-TXT'!A4756&lt;&gt;"",RIGHT(LEFT('Anterior-TXT'!A4756,51),34),"")</f>
        <v/>
      </c>
      <c r="C4735" s="12" t="str">
        <f>IF('Anterior-TXT'!A4756&lt;&gt;"",VALUE(RIGHT(LEFT('Anterior-TXT'!A4756,75),23)),"")</f>
        <v/>
      </c>
      <c r="D4735" s="11" t="str">
        <f>IF('Anterior-TXT'!A4756&lt;&gt;"",RIGHT(LEFT('Anterior-TXT'!A4756,77),1),"")</f>
        <v/>
      </c>
      <c r="E4735" s="13" t="str">
        <f>IF('Anterior-TXT'!A4756&lt;&gt;"",IF(MOD(VALUE(LEFT(A4735,1)),2)=1,IF(D4735="D",C4735,-C4735),IF(D4735="C",C4735,-C4735)),"")</f>
        <v/>
      </c>
    </row>
    <row r="4736" spans="1:5" x14ac:dyDescent="0.2">
      <c r="A4736" s="11" t="str">
        <f>IF('Anterior-TXT'!A4757&lt;&gt;"",LEFT('Anterior-TXT'!A4757,15),"")</f>
        <v/>
      </c>
      <c r="B4736" s="11" t="str">
        <f>IF('Anterior-TXT'!A4757&lt;&gt;"",RIGHT(LEFT('Anterior-TXT'!A4757,51),34),"")</f>
        <v/>
      </c>
      <c r="C4736" s="12" t="str">
        <f>IF('Anterior-TXT'!A4757&lt;&gt;"",VALUE(RIGHT(LEFT('Anterior-TXT'!A4757,75),23)),"")</f>
        <v/>
      </c>
      <c r="D4736" s="11" t="str">
        <f>IF('Anterior-TXT'!A4757&lt;&gt;"",RIGHT(LEFT('Anterior-TXT'!A4757,77),1),"")</f>
        <v/>
      </c>
      <c r="E4736" s="13" t="str">
        <f>IF('Anterior-TXT'!A4757&lt;&gt;"",IF(MOD(VALUE(LEFT(A4736,1)),2)=1,IF(D4736="D",C4736,-C4736),IF(D4736="C",C4736,-C4736)),"")</f>
        <v/>
      </c>
    </row>
    <row r="4737" spans="1:5" x14ac:dyDescent="0.2">
      <c r="A4737" s="11" t="str">
        <f>IF('Anterior-TXT'!A4758&lt;&gt;"",LEFT('Anterior-TXT'!A4758,15),"")</f>
        <v/>
      </c>
      <c r="B4737" s="11" t="str">
        <f>IF('Anterior-TXT'!A4758&lt;&gt;"",RIGHT(LEFT('Anterior-TXT'!A4758,51),34),"")</f>
        <v/>
      </c>
      <c r="C4737" s="12" t="str">
        <f>IF('Anterior-TXT'!A4758&lt;&gt;"",VALUE(RIGHT(LEFT('Anterior-TXT'!A4758,75),23)),"")</f>
        <v/>
      </c>
      <c r="D4737" s="11" t="str">
        <f>IF('Anterior-TXT'!A4758&lt;&gt;"",RIGHT(LEFT('Anterior-TXT'!A4758,77),1),"")</f>
        <v/>
      </c>
      <c r="E4737" s="13" t="str">
        <f>IF('Anterior-TXT'!A4758&lt;&gt;"",IF(MOD(VALUE(LEFT(A4737,1)),2)=1,IF(D4737="D",C4737,-C4737),IF(D4737="C",C4737,-C4737)),"")</f>
        <v/>
      </c>
    </row>
    <row r="4738" spans="1:5" x14ac:dyDescent="0.2">
      <c r="A4738" s="11" t="str">
        <f>IF('Anterior-TXT'!A4759&lt;&gt;"",LEFT('Anterior-TXT'!A4759,15),"")</f>
        <v/>
      </c>
      <c r="B4738" s="11" t="str">
        <f>IF('Anterior-TXT'!A4759&lt;&gt;"",RIGHT(LEFT('Anterior-TXT'!A4759,51),34),"")</f>
        <v/>
      </c>
      <c r="C4738" s="12" t="str">
        <f>IF('Anterior-TXT'!A4759&lt;&gt;"",VALUE(RIGHT(LEFT('Anterior-TXT'!A4759,75),23)),"")</f>
        <v/>
      </c>
      <c r="D4738" s="11" t="str">
        <f>IF('Anterior-TXT'!A4759&lt;&gt;"",RIGHT(LEFT('Anterior-TXT'!A4759,77),1),"")</f>
        <v/>
      </c>
      <c r="E4738" s="13" t="str">
        <f>IF('Anterior-TXT'!A4759&lt;&gt;"",IF(MOD(VALUE(LEFT(A4738,1)),2)=1,IF(D4738="D",C4738,-C4738),IF(D4738="C",C4738,-C4738)),"")</f>
        <v/>
      </c>
    </row>
    <row r="4739" spans="1:5" x14ac:dyDescent="0.2">
      <c r="A4739" s="11" t="str">
        <f>IF('Anterior-TXT'!A4760&lt;&gt;"",LEFT('Anterior-TXT'!A4760,15),"")</f>
        <v/>
      </c>
      <c r="B4739" s="11" t="str">
        <f>IF('Anterior-TXT'!A4760&lt;&gt;"",RIGHT(LEFT('Anterior-TXT'!A4760,51),34),"")</f>
        <v/>
      </c>
      <c r="C4739" s="12" t="str">
        <f>IF('Anterior-TXT'!A4760&lt;&gt;"",VALUE(RIGHT(LEFT('Anterior-TXT'!A4760,75),23)),"")</f>
        <v/>
      </c>
      <c r="D4739" s="11" t="str">
        <f>IF('Anterior-TXT'!A4760&lt;&gt;"",RIGHT(LEFT('Anterior-TXT'!A4760,77),1),"")</f>
        <v/>
      </c>
      <c r="E4739" s="13" t="str">
        <f>IF('Anterior-TXT'!A4760&lt;&gt;"",IF(MOD(VALUE(LEFT(A4739,1)),2)=1,IF(D4739="D",C4739,-C4739),IF(D4739="C",C4739,-C4739)),"")</f>
        <v/>
      </c>
    </row>
    <row r="4740" spans="1:5" x14ac:dyDescent="0.2">
      <c r="A4740" s="11" t="str">
        <f>IF('Anterior-TXT'!A4761&lt;&gt;"",LEFT('Anterior-TXT'!A4761,15),"")</f>
        <v/>
      </c>
      <c r="B4740" s="11" t="str">
        <f>IF('Anterior-TXT'!A4761&lt;&gt;"",RIGHT(LEFT('Anterior-TXT'!A4761,51),34),"")</f>
        <v/>
      </c>
      <c r="C4740" s="12" t="str">
        <f>IF('Anterior-TXT'!A4761&lt;&gt;"",VALUE(RIGHT(LEFT('Anterior-TXT'!A4761,75),23)),"")</f>
        <v/>
      </c>
      <c r="D4740" s="11" t="str">
        <f>IF('Anterior-TXT'!A4761&lt;&gt;"",RIGHT(LEFT('Anterior-TXT'!A4761,77),1),"")</f>
        <v/>
      </c>
      <c r="E4740" s="13" t="str">
        <f>IF('Anterior-TXT'!A4761&lt;&gt;"",IF(MOD(VALUE(LEFT(A4740,1)),2)=1,IF(D4740="D",C4740,-C4740),IF(D4740="C",C4740,-C4740)),"")</f>
        <v/>
      </c>
    </row>
    <row r="4741" spans="1:5" x14ac:dyDescent="0.2">
      <c r="A4741" s="11" t="str">
        <f>IF('Anterior-TXT'!A4762&lt;&gt;"",LEFT('Anterior-TXT'!A4762,15),"")</f>
        <v/>
      </c>
      <c r="B4741" s="11" t="str">
        <f>IF('Anterior-TXT'!A4762&lt;&gt;"",RIGHT(LEFT('Anterior-TXT'!A4762,51),34),"")</f>
        <v/>
      </c>
      <c r="C4741" s="12" t="str">
        <f>IF('Anterior-TXT'!A4762&lt;&gt;"",VALUE(RIGHT(LEFT('Anterior-TXT'!A4762,75),23)),"")</f>
        <v/>
      </c>
      <c r="D4741" s="11" t="str">
        <f>IF('Anterior-TXT'!A4762&lt;&gt;"",RIGHT(LEFT('Anterior-TXT'!A4762,77),1),"")</f>
        <v/>
      </c>
      <c r="E4741" s="13" t="str">
        <f>IF('Anterior-TXT'!A4762&lt;&gt;"",IF(MOD(VALUE(LEFT(A4741,1)),2)=1,IF(D4741="D",C4741,-C4741),IF(D4741="C",C4741,-C4741)),"")</f>
        <v/>
      </c>
    </row>
    <row r="4742" spans="1:5" x14ac:dyDescent="0.2">
      <c r="A4742" s="11" t="str">
        <f>IF('Anterior-TXT'!A4763&lt;&gt;"",LEFT('Anterior-TXT'!A4763,15),"")</f>
        <v/>
      </c>
      <c r="B4742" s="11" t="str">
        <f>IF('Anterior-TXT'!A4763&lt;&gt;"",RIGHT(LEFT('Anterior-TXT'!A4763,51),34),"")</f>
        <v/>
      </c>
      <c r="C4742" s="12" t="str">
        <f>IF('Anterior-TXT'!A4763&lt;&gt;"",VALUE(RIGHT(LEFT('Anterior-TXT'!A4763,75),23)),"")</f>
        <v/>
      </c>
      <c r="D4742" s="11" t="str">
        <f>IF('Anterior-TXT'!A4763&lt;&gt;"",RIGHT(LEFT('Anterior-TXT'!A4763,77),1),"")</f>
        <v/>
      </c>
      <c r="E4742" s="13" t="str">
        <f>IF('Anterior-TXT'!A4763&lt;&gt;"",IF(MOD(VALUE(LEFT(A4742,1)),2)=1,IF(D4742="D",C4742,-C4742),IF(D4742="C",C4742,-C4742)),"")</f>
        <v/>
      </c>
    </row>
    <row r="4743" spans="1:5" x14ac:dyDescent="0.2">
      <c r="A4743" s="11" t="str">
        <f>IF('Anterior-TXT'!A4764&lt;&gt;"",LEFT('Anterior-TXT'!A4764,15),"")</f>
        <v/>
      </c>
      <c r="B4743" s="11" t="str">
        <f>IF('Anterior-TXT'!A4764&lt;&gt;"",RIGHT(LEFT('Anterior-TXT'!A4764,51),34),"")</f>
        <v/>
      </c>
      <c r="C4743" s="12" t="str">
        <f>IF('Anterior-TXT'!A4764&lt;&gt;"",VALUE(RIGHT(LEFT('Anterior-TXT'!A4764,75),23)),"")</f>
        <v/>
      </c>
      <c r="D4743" s="11" t="str">
        <f>IF('Anterior-TXT'!A4764&lt;&gt;"",RIGHT(LEFT('Anterior-TXT'!A4764,77),1),"")</f>
        <v/>
      </c>
      <c r="E4743" s="13" t="str">
        <f>IF('Anterior-TXT'!A4764&lt;&gt;"",IF(MOD(VALUE(LEFT(A4743,1)),2)=1,IF(D4743="D",C4743,-C4743),IF(D4743="C",C4743,-C4743)),"")</f>
        <v/>
      </c>
    </row>
    <row r="4744" spans="1:5" x14ac:dyDescent="0.2">
      <c r="A4744" s="11" t="str">
        <f>IF('Anterior-TXT'!A4765&lt;&gt;"",LEFT('Anterior-TXT'!A4765,15),"")</f>
        <v/>
      </c>
      <c r="B4744" s="11" t="str">
        <f>IF('Anterior-TXT'!A4765&lt;&gt;"",RIGHT(LEFT('Anterior-TXT'!A4765,51),34),"")</f>
        <v/>
      </c>
      <c r="C4744" s="12" t="str">
        <f>IF('Anterior-TXT'!A4765&lt;&gt;"",VALUE(RIGHT(LEFT('Anterior-TXT'!A4765,75),23)),"")</f>
        <v/>
      </c>
      <c r="D4744" s="11" t="str">
        <f>IF('Anterior-TXT'!A4765&lt;&gt;"",RIGHT(LEFT('Anterior-TXT'!A4765,77),1),"")</f>
        <v/>
      </c>
      <c r="E4744" s="13" t="str">
        <f>IF('Anterior-TXT'!A4765&lt;&gt;"",IF(MOD(VALUE(LEFT(A4744,1)),2)=1,IF(D4744="D",C4744,-C4744),IF(D4744="C",C4744,-C4744)),"")</f>
        <v/>
      </c>
    </row>
    <row r="4745" spans="1:5" x14ac:dyDescent="0.2">
      <c r="A4745" s="11" t="str">
        <f>IF('Anterior-TXT'!A4766&lt;&gt;"",LEFT('Anterior-TXT'!A4766,15),"")</f>
        <v/>
      </c>
      <c r="B4745" s="11" t="str">
        <f>IF('Anterior-TXT'!A4766&lt;&gt;"",RIGHT(LEFT('Anterior-TXT'!A4766,51),34),"")</f>
        <v/>
      </c>
      <c r="C4745" s="12" t="str">
        <f>IF('Anterior-TXT'!A4766&lt;&gt;"",VALUE(RIGHT(LEFT('Anterior-TXT'!A4766,75),23)),"")</f>
        <v/>
      </c>
      <c r="D4745" s="11" t="str">
        <f>IF('Anterior-TXT'!A4766&lt;&gt;"",RIGHT(LEFT('Anterior-TXT'!A4766,77),1),"")</f>
        <v/>
      </c>
      <c r="E4745" s="13" t="str">
        <f>IF('Anterior-TXT'!A4766&lt;&gt;"",IF(MOD(VALUE(LEFT(A4745,1)),2)=1,IF(D4745="D",C4745,-C4745),IF(D4745="C",C4745,-C4745)),"")</f>
        <v/>
      </c>
    </row>
    <row r="4746" spans="1:5" x14ac:dyDescent="0.2">
      <c r="A4746" s="11" t="str">
        <f>IF('Anterior-TXT'!A4767&lt;&gt;"",LEFT('Anterior-TXT'!A4767,15),"")</f>
        <v/>
      </c>
      <c r="B4746" s="11" t="str">
        <f>IF('Anterior-TXT'!A4767&lt;&gt;"",RIGHT(LEFT('Anterior-TXT'!A4767,51),34),"")</f>
        <v/>
      </c>
      <c r="C4746" s="12" t="str">
        <f>IF('Anterior-TXT'!A4767&lt;&gt;"",VALUE(RIGHT(LEFT('Anterior-TXT'!A4767,75),23)),"")</f>
        <v/>
      </c>
      <c r="D4746" s="11" t="str">
        <f>IF('Anterior-TXT'!A4767&lt;&gt;"",RIGHT(LEFT('Anterior-TXT'!A4767,77),1),"")</f>
        <v/>
      </c>
      <c r="E4746" s="13" t="str">
        <f>IF('Anterior-TXT'!A4767&lt;&gt;"",IF(MOD(VALUE(LEFT(A4746,1)),2)=1,IF(D4746="D",C4746,-C4746),IF(D4746="C",C4746,-C4746)),"")</f>
        <v/>
      </c>
    </row>
    <row r="4747" spans="1:5" x14ac:dyDescent="0.2">
      <c r="A4747" s="11" t="str">
        <f>IF('Anterior-TXT'!A4768&lt;&gt;"",LEFT('Anterior-TXT'!A4768,15),"")</f>
        <v/>
      </c>
      <c r="B4747" s="11" t="str">
        <f>IF('Anterior-TXT'!A4768&lt;&gt;"",RIGHT(LEFT('Anterior-TXT'!A4768,51),34),"")</f>
        <v/>
      </c>
      <c r="C4747" s="12" t="str">
        <f>IF('Anterior-TXT'!A4768&lt;&gt;"",VALUE(RIGHT(LEFT('Anterior-TXT'!A4768,75),23)),"")</f>
        <v/>
      </c>
      <c r="D4747" s="11" t="str">
        <f>IF('Anterior-TXT'!A4768&lt;&gt;"",RIGHT(LEFT('Anterior-TXT'!A4768,77),1),"")</f>
        <v/>
      </c>
      <c r="E4747" s="13" t="str">
        <f>IF('Anterior-TXT'!A4768&lt;&gt;"",IF(MOD(VALUE(LEFT(A4747,1)),2)=1,IF(D4747="D",C4747,-C4747),IF(D4747="C",C4747,-C4747)),"")</f>
        <v/>
      </c>
    </row>
    <row r="4748" spans="1:5" x14ac:dyDescent="0.2">
      <c r="A4748" s="11" t="str">
        <f>IF('Anterior-TXT'!A4769&lt;&gt;"",LEFT('Anterior-TXT'!A4769,15),"")</f>
        <v/>
      </c>
      <c r="B4748" s="11" t="str">
        <f>IF('Anterior-TXT'!A4769&lt;&gt;"",RIGHT(LEFT('Anterior-TXT'!A4769,51),34),"")</f>
        <v/>
      </c>
      <c r="C4748" s="12" t="str">
        <f>IF('Anterior-TXT'!A4769&lt;&gt;"",VALUE(RIGHT(LEFT('Anterior-TXT'!A4769,75),23)),"")</f>
        <v/>
      </c>
      <c r="D4748" s="11" t="str">
        <f>IF('Anterior-TXT'!A4769&lt;&gt;"",RIGHT(LEFT('Anterior-TXT'!A4769,77),1),"")</f>
        <v/>
      </c>
      <c r="E4748" s="13" t="str">
        <f>IF('Anterior-TXT'!A4769&lt;&gt;"",IF(MOD(VALUE(LEFT(A4748,1)),2)=1,IF(D4748="D",C4748,-C4748),IF(D4748="C",C4748,-C4748)),"")</f>
        <v/>
      </c>
    </row>
    <row r="4749" spans="1:5" x14ac:dyDescent="0.2">
      <c r="A4749" s="11" t="str">
        <f>IF('Anterior-TXT'!A4770&lt;&gt;"",LEFT('Anterior-TXT'!A4770,15),"")</f>
        <v/>
      </c>
      <c r="B4749" s="11" t="str">
        <f>IF('Anterior-TXT'!A4770&lt;&gt;"",RIGHT(LEFT('Anterior-TXT'!A4770,51),34),"")</f>
        <v/>
      </c>
      <c r="C4749" s="12" t="str">
        <f>IF('Anterior-TXT'!A4770&lt;&gt;"",VALUE(RIGHT(LEFT('Anterior-TXT'!A4770,75),23)),"")</f>
        <v/>
      </c>
      <c r="D4749" s="11" t="str">
        <f>IF('Anterior-TXT'!A4770&lt;&gt;"",RIGHT(LEFT('Anterior-TXT'!A4770,77),1),"")</f>
        <v/>
      </c>
      <c r="E4749" s="13" t="str">
        <f>IF('Anterior-TXT'!A4770&lt;&gt;"",IF(MOD(VALUE(LEFT(A4749,1)),2)=1,IF(D4749="D",C4749,-C4749),IF(D4749="C",C4749,-C4749)),"")</f>
        <v/>
      </c>
    </row>
    <row r="4750" spans="1:5" x14ac:dyDescent="0.2">
      <c r="A4750" s="11" t="str">
        <f>IF('Anterior-TXT'!A4771&lt;&gt;"",LEFT('Anterior-TXT'!A4771,15),"")</f>
        <v/>
      </c>
      <c r="B4750" s="11" t="str">
        <f>IF('Anterior-TXT'!A4771&lt;&gt;"",RIGHT(LEFT('Anterior-TXT'!A4771,51),34),"")</f>
        <v/>
      </c>
      <c r="C4750" s="12" t="str">
        <f>IF('Anterior-TXT'!A4771&lt;&gt;"",VALUE(RIGHT(LEFT('Anterior-TXT'!A4771,75),23)),"")</f>
        <v/>
      </c>
      <c r="D4750" s="11" t="str">
        <f>IF('Anterior-TXT'!A4771&lt;&gt;"",RIGHT(LEFT('Anterior-TXT'!A4771,77),1),"")</f>
        <v/>
      </c>
      <c r="E4750" s="13" t="str">
        <f>IF('Anterior-TXT'!A4771&lt;&gt;"",IF(MOD(VALUE(LEFT(A4750,1)),2)=1,IF(D4750="D",C4750,-C4750),IF(D4750="C",C4750,-C4750)),"")</f>
        <v/>
      </c>
    </row>
    <row r="4751" spans="1:5" x14ac:dyDescent="0.2">
      <c r="A4751" s="11" t="str">
        <f>IF('Anterior-TXT'!A4772&lt;&gt;"",LEFT('Anterior-TXT'!A4772,15),"")</f>
        <v/>
      </c>
      <c r="B4751" s="11" t="str">
        <f>IF('Anterior-TXT'!A4772&lt;&gt;"",RIGHT(LEFT('Anterior-TXT'!A4772,51),34),"")</f>
        <v/>
      </c>
      <c r="C4751" s="12" t="str">
        <f>IF('Anterior-TXT'!A4772&lt;&gt;"",VALUE(RIGHT(LEFT('Anterior-TXT'!A4772,75),23)),"")</f>
        <v/>
      </c>
      <c r="D4751" s="11" t="str">
        <f>IF('Anterior-TXT'!A4772&lt;&gt;"",RIGHT(LEFT('Anterior-TXT'!A4772,77),1),"")</f>
        <v/>
      </c>
      <c r="E4751" s="13" t="str">
        <f>IF('Anterior-TXT'!A4772&lt;&gt;"",IF(MOD(VALUE(LEFT(A4751,1)),2)=1,IF(D4751="D",C4751,-C4751),IF(D4751="C",C4751,-C4751)),"")</f>
        <v/>
      </c>
    </row>
    <row r="4752" spans="1:5" x14ac:dyDescent="0.2">
      <c r="A4752" s="11" t="str">
        <f>IF('Anterior-TXT'!A4773&lt;&gt;"",LEFT('Anterior-TXT'!A4773,15),"")</f>
        <v/>
      </c>
      <c r="B4752" s="11" t="str">
        <f>IF('Anterior-TXT'!A4773&lt;&gt;"",RIGHT(LEFT('Anterior-TXT'!A4773,51),34),"")</f>
        <v/>
      </c>
      <c r="C4752" s="12" t="str">
        <f>IF('Anterior-TXT'!A4773&lt;&gt;"",VALUE(RIGHT(LEFT('Anterior-TXT'!A4773,75),23)),"")</f>
        <v/>
      </c>
      <c r="D4752" s="11" t="str">
        <f>IF('Anterior-TXT'!A4773&lt;&gt;"",RIGHT(LEFT('Anterior-TXT'!A4773,77),1),"")</f>
        <v/>
      </c>
      <c r="E4752" s="13" t="str">
        <f>IF('Anterior-TXT'!A4773&lt;&gt;"",IF(MOD(VALUE(LEFT(A4752,1)),2)=1,IF(D4752="D",C4752,-C4752),IF(D4752="C",C4752,-C4752)),"")</f>
        <v/>
      </c>
    </row>
    <row r="4753" spans="1:5" x14ac:dyDescent="0.2">
      <c r="A4753" s="11" t="str">
        <f>IF('Anterior-TXT'!A4774&lt;&gt;"",LEFT('Anterior-TXT'!A4774,15),"")</f>
        <v/>
      </c>
      <c r="B4753" s="11" t="str">
        <f>IF('Anterior-TXT'!A4774&lt;&gt;"",RIGHT(LEFT('Anterior-TXT'!A4774,51),34),"")</f>
        <v/>
      </c>
      <c r="C4753" s="12" t="str">
        <f>IF('Anterior-TXT'!A4774&lt;&gt;"",VALUE(RIGHT(LEFT('Anterior-TXT'!A4774,75),23)),"")</f>
        <v/>
      </c>
      <c r="D4753" s="11" t="str">
        <f>IF('Anterior-TXT'!A4774&lt;&gt;"",RIGHT(LEFT('Anterior-TXT'!A4774,77),1),"")</f>
        <v/>
      </c>
      <c r="E4753" s="13" t="str">
        <f>IF('Anterior-TXT'!A4774&lt;&gt;"",IF(MOD(VALUE(LEFT(A4753,1)),2)=1,IF(D4753="D",C4753,-C4753),IF(D4753="C",C4753,-C4753)),"")</f>
        <v/>
      </c>
    </row>
    <row r="4754" spans="1:5" x14ac:dyDescent="0.2">
      <c r="A4754" s="11" t="str">
        <f>IF('Anterior-TXT'!A4775&lt;&gt;"",LEFT('Anterior-TXT'!A4775,15),"")</f>
        <v/>
      </c>
      <c r="B4754" s="11" t="str">
        <f>IF('Anterior-TXT'!A4775&lt;&gt;"",RIGHT(LEFT('Anterior-TXT'!A4775,51),34),"")</f>
        <v/>
      </c>
      <c r="C4754" s="12" t="str">
        <f>IF('Anterior-TXT'!A4775&lt;&gt;"",VALUE(RIGHT(LEFT('Anterior-TXT'!A4775,75),23)),"")</f>
        <v/>
      </c>
      <c r="D4754" s="11" t="str">
        <f>IF('Anterior-TXT'!A4775&lt;&gt;"",RIGHT(LEFT('Anterior-TXT'!A4775,77),1),"")</f>
        <v/>
      </c>
      <c r="E4754" s="13" t="str">
        <f>IF('Anterior-TXT'!A4775&lt;&gt;"",IF(MOD(VALUE(LEFT(A4754,1)),2)=1,IF(D4754="D",C4754,-C4754),IF(D4754="C",C4754,-C4754)),"")</f>
        <v/>
      </c>
    </row>
    <row r="4755" spans="1:5" x14ac:dyDescent="0.2">
      <c r="A4755" s="11" t="str">
        <f>IF('Anterior-TXT'!A4776&lt;&gt;"",LEFT('Anterior-TXT'!A4776,15),"")</f>
        <v/>
      </c>
      <c r="B4755" s="11" t="str">
        <f>IF('Anterior-TXT'!A4776&lt;&gt;"",RIGHT(LEFT('Anterior-TXT'!A4776,51),34),"")</f>
        <v/>
      </c>
      <c r="C4755" s="12" t="str">
        <f>IF('Anterior-TXT'!A4776&lt;&gt;"",VALUE(RIGHT(LEFT('Anterior-TXT'!A4776,75),23)),"")</f>
        <v/>
      </c>
      <c r="D4755" s="11" t="str">
        <f>IF('Anterior-TXT'!A4776&lt;&gt;"",RIGHT(LEFT('Anterior-TXT'!A4776,77),1),"")</f>
        <v/>
      </c>
      <c r="E4755" s="13" t="str">
        <f>IF('Anterior-TXT'!A4776&lt;&gt;"",IF(MOD(VALUE(LEFT(A4755,1)),2)=1,IF(D4755="D",C4755,-C4755),IF(D4755="C",C4755,-C4755)),"")</f>
        <v/>
      </c>
    </row>
    <row r="4756" spans="1:5" x14ac:dyDescent="0.2">
      <c r="A4756" s="11" t="str">
        <f>IF('Anterior-TXT'!A4777&lt;&gt;"",LEFT('Anterior-TXT'!A4777,15),"")</f>
        <v/>
      </c>
      <c r="B4756" s="11" t="str">
        <f>IF('Anterior-TXT'!A4777&lt;&gt;"",RIGHT(LEFT('Anterior-TXT'!A4777,51),34),"")</f>
        <v/>
      </c>
      <c r="C4756" s="12" t="str">
        <f>IF('Anterior-TXT'!A4777&lt;&gt;"",VALUE(RIGHT(LEFT('Anterior-TXT'!A4777,75),23)),"")</f>
        <v/>
      </c>
      <c r="D4756" s="11" t="str">
        <f>IF('Anterior-TXT'!A4777&lt;&gt;"",RIGHT(LEFT('Anterior-TXT'!A4777,77),1),"")</f>
        <v/>
      </c>
      <c r="E4756" s="13" t="str">
        <f>IF('Anterior-TXT'!A4777&lt;&gt;"",IF(MOD(VALUE(LEFT(A4756,1)),2)=1,IF(D4756="D",C4756,-C4756),IF(D4756="C",C4756,-C4756)),"")</f>
        <v/>
      </c>
    </row>
    <row r="4757" spans="1:5" x14ac:dyDescent="0.2">
      <c r="A4757" s="11" t="str">
        <f>IF('Anterior-TXT'!A4778&lt;&gt;"",LEFT('Anterior-TXT'!A4778,15),"")</f>
        <v/>
      </c>
      <c r="B4757" s="11" t="str">
        <f>IF('Anterior-TXT'!A4778&lt;&gt;"",RIGHT(LEFT('Anterior-TXT'!A4778,51),34),"")</f>
        <v/>
      </c>
      <c r="C4757" s="12" t="str">
        <f>IF('Anterior-TXT'!A4778&lt;&gt;"",VALUE(RIGHT(LEFT('Anterior-TXT'!A4778,75),23)),"")</f>
        <v/>
      </c>
      <c r="D4757" s="11" t="str">
        <f>IF('Anterior-TXT'!A4778&lt;&gt;"",RIGHT(LEFT('Anterior-TXT'!A4778,77),1),"")</f>
        <v/>
      </c>
      <c r="E4757" s="13" t="str">
        <f>IF('Anterior-TXT'!A4778&lt;&gt;"",IF(MOD(VALUE(LEFT(A4757,1)),2)=1,IF(D4757="D",C4757,-C4757),IF(D4757="C",C4757,-C4757)),"")</f>
        <v/>
      </c>
    </row>
    <row r="4758" spans="1:5" x14ac:dyDescent="0.2">
      <c r="A4758" s="11" t="str">
        <f>IF('Anterior-TXT'!A4779&lt;&gt;"",LEFT('Anterior-TXT'!A4779,15),"")</f>
        <v/>
      </c>
      <c r="B4758" s="11" t="str">
        <f>IF('Anterior-TXT'!A4779&lt;&gt;"",RIGHT(LEFT('Anterior-TXT'!A4779,51),34),"")</f>
        <v/>
      </c>
      <c r="C4758" s="12" t="str">
        <f>IF('Anterior-TXT'!A4779&lt;&gt;"",VALUE(RIGHT(LEFT('Anterior-TXT'!A4779,75),23)),"")</f>
        <v/>
      </c>
      <c r="D4758" s="11" t="str">
        <f>IF('Anterior-TXT'!A4779&lt;&gt;"",RIGHT(LEFT('Anterior-TXT'!A4779,77),1),"")</f>
        <v/>
      </c>
      <c r="E4758" s="13" t="str">
        <f>IF('Anterior-TXT'!A4779&lt;&gt;"",IF(MOD(VALUE(LEFT(A4758,1)),2)=1,IF(D4758="D",C4758,-C4758),IF(D4758="C",C4758,-C4758)),"")</f>
        <v/>
      </c>
    </row>
    <row r="4759" spans="1:5" x14ac:dyDescent="0.2">
      <c r="A4759" s="11" t="str">
        <f>IF('Anterior-TXT'!A4780&lt;&gt;"",LEFT('Anterior-TXT'!A4780,15),"")</f>
        <v/>
      </c>
      <c r="B4759" s="11" t="str">
        <f>IF('Anterior-TXT'!A4780&lt;&gt;"",RIGHT(LEFT('Anterior-TXT'!A4780,51),34),"")</f>
        <v/>
      </c>
      <c r="C4759" s="12" t="str">
        <f>IF('Anterior-TXT'!A4780&lt;&gt;"",VALUE(RIGHT(LEFT('Anterior-TXT'!A4780,75),23)),"")</f>
        <v/>
      </c>
      <c r="D4759" s="11" t="str">
        <f>IF('Anterior-TXT'!A4780&lt;&gt;"",RIGHT(LEFT('Anterior-TXT'!A4780,77),1),"")</f>
        <v/>
      </c>
      <c r="E4759" s="13" t="str">
        <f>IF('Anterior-TXT'!A4780&lt;&gt;"",IF(MOD(VALUE(LEFT(A4759,1)),2)=1,IF(D4759="D",C4759,-C4759),IF(D4759="C",C4759,-C4759)),"")</f>
        <v/>
      </c>
    </row>
    <row r="4760" spans="1:5" x14ac:dyDescent="0.2">
      <c r="A4760" s="11" t="str">
        <f>IF('Anterior-TXT'!A4781&lt;&gt;"",LEFT('Anterior-TXT'!A4781,15),"")</f>
        <v/>
      </c>
      <c r="B4760" s="11" t="str">
        <f>IF('Anterior-TXT'!A4781&lt;&gt;"",RIGHT(LEFT('Anterior-TXT'!A4781,51),34),"")</f>
        <v/>
      </c>
      <c r="C4760" s="12" t="str">
        <f>IF('Anterior-TXT'!A4781&lt;&gt;"",VALUE(RIGHT(LEFT('Anterior-TXT'!A4781,75),23)),"")</f>
        <v/>
      </c>
      <c r="D4760" s="11" t="str">
        <f>IF('Anterior-TXT'!A4781&lt;&gt;"",RIGHT(LEFT('Anterior-TXT'!A4781,77),1),"")</f>
        <v/>
      </c>
      <c r="E4760" s="13" t="str">
        <f>IF('Anterior-TXT'!A4781&lt;&gt;"",IF(MOD(VALUE(LEFT(A4760,1)),2)=1,IF(D4760="D",C4760,-C4760),IF(D4760="C",C4760,-C4760)),"")</f>
        <v/>
      </c>
    </row>
    <row r="4761" spans="1:5" x14ac:dyDescent="0.2">
      <c r="A4761" s="11" t="str">
        <f>IF('Anterior-TXT'!A4782&lt;&gt;"",LEFT('Anterior-TXT'!A4782,15),"")</f>
        <v/>
      </c>
      <c r="B4761" s="11" t="str">
        <f>IF('Anterior-TXT'!A4782&lt;&gt;"",RIGHT(LEFT('Anterior-TXT'!A4782,51),34),"")</f>
        <v/>
      </c>
      <c r="C4761" s="12" t="str">
        <f>IF('Anterior-TXT'!A4782&lt;&gt;"",VALUE(RIGHT(LEFT('Anterior-TXT'!A4782,75),23)),"")</f>
        <v/>
      </c>
      <c r="D4761" s="11" t="str">
        <f>IF('Anterior-TXT'!A4782&lt;&gt;"",RIGHT(LEFT('Anterior-TXT'!A4782,77),1),"")</f>
        <v/>
      </c>
      <c r="E4761" s="13" t="str">
        <f>IF('Anterior-TXT'!A4782&lt;&gt;"",IF(MOD(VALUE(LEFT(A4761,1)),2)=1,IF(D4761="D",C4761,-C4761),IF(D4761="C",C4761,-C4761)),"")</f>
        <v/>
      </c>
    </row>
    <row r="4762" spans="1:5" x14ac:dyDescent="0.2">
      <c r="A4762" s="11" t="str">
        <f>IF('Anterior-TXT'!A4783&lt;&gt;"",LEFT('Anterior-TXT'!A4783,15),"")</f>
        <v/>
      </c>
      <c r="B4762" s="11" t="str">
        <f>IF('Anterior-TXT'!A4783&lt;&gt;"",RIGHT(LEFT('Anterior-TXT'!A4783,51),34),"")</f>
        <v/>
      </c>
      <c r="C4762" s="12" t="str">
        <f>IF('Anterior-TXT'!A4783&lt;&gt;"",VALUE(RIGHT(LEFT('Anterior-TXT'!A4783,75),23)),"")</f>
        <v/>
      </c>
      <c r="D4762" s="11" t="str">
        <f>IF('Anterior-TXT'!A4783&lt;&gt;"",RIGHT(LEFT('Anterior-TXT'!A4783,77),1),"")</f>
        <v/>
      </c>
      <c r="E4762" s="13" t="str">
        <f>IF('Anterior-TXT'!A4783&lt;&gt;"",IF(MOD(VALUE(LEFT(A4762,1)),2)=1,IF(D4762="D",C4762,-C4762),IF(D4762="C",C4762,-C4762)),"")</f>
        <v/>
      </c>
    </row>
    <row r="4763" spans="1:5" x14ac:dyDescent="0.2">
      <c r="A4763" s="11" t="str">
        <f>IF('Anterior-TXT'!A4784&lt;&gt;"",LEFT('Anterior-TXT'!A4784,15),"")</f>
        <v/>
      </c>
      <c r="B4763" s="11" t="str">
        <f>IF('Anterior-TXT'!A4784&lt;&gt;"",RIGHT(LEFT('Anterior-TXT'!A4784,51),34),"")</f>
        <v/>
      </c>
      <c r="C4763" s="12" t="str">
        <f>IF('Anterior-TXT'!A4784&lt;&gt;"",VALUE(RIGHT(LEFT('Anterior-TXT'!A4784,75),23)),"")</f>
        <v/>
      </c>
      <c r="D4763" s="11" t="str">
        <f>IF('Anterior-TXT'!A4784&lt;&gt;"",RIGHT(LEFT('Anterior-TXT'!A4784,77),1),"")</f>
        <v/>
      </c>
      <c r="E4763" s="13" t="str">
        <f>IF('Anterior-TXT'!A4784&lt;&gt;"",IF(MOD(VALUE(LEFT(A4763,1)),2)=1,IF(D4763="D",C4763,-C4763),IF(D4763="C",C4763,-C4763)),"")</f>
        <v/>
      </c>
    </row>
    <row r="4764" spans="1:5" x14ac:dyDescent="0.2">
      <c r="A4764" s="11" t="str">
        <f>IF('Anterior-TXT'!A4785&lt;&gt;"",LEFT('Anterior-TXT'!A4785,15),"")</f>
        <v/>
      </c>
      <c r="B4764" s="11" t="str">
        <f>IF('Anterior-TXT'!A4785&lt;&gt;"",RIGHT(LEFT('Anterior-TXT'!A4785,51),34),"")</f>
        <v/>
      </c>
      <c r="C4764" s="12" t="str">
        <f>IF('Anterior-TXT'!A4785&lt;&gt;"",VALUE(RIGHT(LEFT('Anterior-TXT'!A4785,75),23)),"")</f>
        <v/>
      </c>
      <c r="D4764" s="11" t="str">
        <f>IF('Anterior-TXT'!A4785&lt;&gt;"",RIGHT(LEFT('Anterior-TXT'!A4785,77),1),"")</f>
        <v/>
      </c>
      <c r="E4764" s="13" t="str">
        <f>IF('Anterior-TXT'!A4785&lt;&gt;"",IF(MOD(VALUE(LEFT(A4764,1)),2)=1,IF(D4764="D",C4764,-C4764),IF(D4764="C",C4764,-C4764)),"")</f>
        <v/>
      </c>
    </row>
    <row r="4765" spans="1:5" x14ac:dyDescent="0.2">
      <c r="A4765" s="11" t="str">
        <f>IF('Anterior-TXT'!A4786&lt;&gt;"",LEFT('Anterior-TXT'!A4786,15),"")</f>
        <v/>
      </c>
      <c r="B4765" s="11" t="str">
        <f>IF('Anterior-TXT'!A4786&lt;&gt;"",RIGHT(LEFT('Anterior-TXT'!A4786,51),34),"")</f>
        <v/>
      </c>
      <c r="C4765" s="12" t="str">
        <f>IF('Anterior-TXT'!A4786&lt;&gt;"",VALUE(RIGHT(LEFT('Anterior-TXT'!A4786,75),23)),"")</f>
        <v/>
      </c>
      <c r="D4765" s="11" t="str">
        <f>IF('Anterior-TXT'!A4786&lt;&gt;"",RIGHT(LEFT('Anterior-TXT'!A4786,77),1),"")</f>
        <v/>
      </c>
      <c r="E4765" s="13" t="str">
        <f>IF('Anterior-TXT'!A4786&lt;&gt;"",IF(MOD(VALUE(LEFT(A4765,1)),2)=1,IF(D4765="D",C4765,-C4765),IF(D4765="C",C4765,-C4765)),"")</f>
        <v/>
      </c>
    </row>
    <row r="4766" spans="1:5" x14ac:dyDescent="0.2">
      <c r="A4766" s="11" t="str">
        <f>IF('Anterior-TXT'!A4787&lt;&gt;"",LEFT('Anterior-TXT'!A4787,15),"")</f>
        <v/>
      </c>
      <c r="B4766" s="11" t="str">
        <f>IF('Anterior-TXT'!A4787&lt;&gt;"",RIGHT(LEFT('Anterior-TXT'!A4787,51),34),"")</f>
        <v/>
      </c>
      <c r="C4766" s="12" t="str">
        <f>IF('Anterior-TXT'!A4787&lt;&gt;"",VALUE(RIGHT(LEFT('Anterior-TXT'!A4787,75),23)),"")</f>
        <v/>
      </c>
      <c r="D4766" s="11" t="str">
        <f>IF('Anterior-TXT'!A4787&lt;&gt;"",RIGHT(LEFT('Anterior-TXT'!A4787,77),1),"")</f>
        <v/>
      </c>
      <c r="E4766" s="13" t="str">
        <f>IF('Anterior-TXT'!A4787&lt;&gt;"",IF(MOD(VALUE(LEFT(A4766,1)),2)=1,IF(D4766="D",C4766,-C4766),IF(D4766="C",C4766,-C4766)),"")</f>
        <v/>
      </c>
    </row>
    <row r="4767" spans="1:5" x14ac:dyDescent="0.2">
      <c r="A4767" s="11" t="str">
        <f>IF('Anterior-TXT'!A4788&lt;&gt;"",LEFT('Anterior-TXT'!A4788,15),"")</f>
        <v/>
      </c>
      <c r="B4767" s="11" t="str">
        <f>IF('Anterior-TXT'!A4788&lt;&gt;"",RIGHT(LEFT('Anterior-TXT'!A4788,51),34),"")</f>
        <v/>
      </c>
      <c r="C4767" s="12" t="str">
        <f>IF('Anterior-TXT'!A4788&lt;&gt;"",VALUE(RIGHT(LEFT('Anterior-TXT'!A4788,75),23)),"")</f>
        <v/>
      </c>
      <c r="D4767" s="11" t="str">
        <f>IF('Anterior-TXT'!A4788&lt;&gt;"",RIGHT(LEFT('Anterior-TXT'!A4788,77),1),"")</f>
        <v/>
      </c>
      <c r="E4767" s="13" t="str">
        <f>IF('Anterior-TXT'!A4788&lt;&gt;"",IF(MOD(VALUE(LEFT(A4767,1)),2)=1,IF(D4767="D",C4767,-C4767),IF(D4767="C",C4767,-C4767)),"")</f>
        <v/>
      </c>
    </row>
    <row r="4768" spans="1:5" x14ac:dyDescent="0.2">
      <c r="A4768" s="11" t="str">
        <f>IF('Anterior-TXT'!A4789&lt;&gt;"",LEFT('Anterior-TXT'!A4789,15),"")</f>
        <v/>
      </c>
      <c r="B4768" s="11" t="str">
        <f>IF('Anterior-TXT'!A4789&lt;&gt;"",RIGHT(LEFT('Anterior-TXT'!A4789,51),34),"")</f>
        <v/>
      </c>
      <c r="C4768" s="12" t="str">
        <f>IF('Anterior-TXT'!A4789&lt;&gt;"",VALUE(RIGHT(LEFT('Anterior-TXT'!A4789,75),23)),"")</f>
        <v/>
      </c>
      <c r="D4768" s="11" t="str">
        <f>IF('Anterior-TXT'!A4789&lt;&gt;"",RIGHT(LEFT('Anterior-TXT'!A4789,77),1),"")</f>
        <v/>
      </c>
      <c r="E4768" s="13" t="str">
        <f>IF('Anterior-TXT'!A4789&lt;&gt;"",IF(MOD(VALUE(LEFT(A4768,1)),2)=1,IF(D4768="D",C4768,-C4768),IF(D4768="C",C4768,-C4768)),"")</f>
        <v/>
      </c>
    </row>
    <row r="4769" spans="1:5" x14ac:dyDescent="0.2">
      <c r="A4769" s="11" t="str">
        <f>IF('Anterior-TXT'!A4790&lt;&gt;"",LEFT('Anterior-TXT'!A4790,15),"")</f>
        <v/>
      </c>
      <c r="B4769" s="11" t="str">
        <f>IF('Anterior-TXT'!A4790&lt;&gt;"",RIGHT(LEFT('Anterior-TXT'!A4790,51),34),"")</f>
        <v/>
      </c>
      <c r="C4769" s="12" t="str">
        <f>IF('Anterior-TXT'!A4790&lt;&gt;"",VALUE(RIGHT(LEFT('Anterior-TXT'!A4790,75),23)),"")</f>
        <v/>
      </c>
      <c r="D4769" s="11" t="str">
        <f>IF('Anterior-TXT'!A4790&lt;&gt;"",RIGHT(LEFT('Anterior-TXT'!A4790,77),1),"")</f>
        <v/>
      </c>
      <c r="E4769" s="13" t="str">
        <f>IF('Anterior-TXT'!A4790&lt;&gt;"",IF(MOD(VALUE(LEFT(A4769,1)),2)=1,IF(D4769="D",C4769,-C4769),IF(D4769="C",C4769,-C4769)),"")</f>
        <v/>
      </c>
    </row>
    <row r="4770" spans="1:5" x14ac:dyDescent="0.2">
      <c r="A4770" s="11" t="str">
        <f>IF('Anterior-TXT'!A4791&lt;&gt;"",LEFT('Anterior-TXT'!A4791,15),"")</f>
        <v/>
      </c>
      <c r="B4770" s="11" t="str">
        <f>IF('Anterior-TXT'!A4791&lt;&gt;"",RIGHT(LEFT('Anterior-TXT'!A4791,51),34),"")</f>
        <v/>
      </c>
      <c r="C4770" s="12" t="str">
        <f>IF('Anterior-TXT'!A4791&lt;&gt;"",VALUE(RIGHT(LEFT('Anterior-TXT'!A4791,75),23)),"")</f>
        <v/>
      </c>
      <c r="D4770" s="11" t="str">
        <f>IF('Anterior-TXT'!A4791&lt;&gt;"",RIGHT(LEFT('Anterior-TXT'!A4791,77),1),"")</f>
        <v/>
      </c>
      <c r="E4770" s="13" t="str">
        <f>IF('Anterior-TXT'!A4791&lt;&gt;"",IF(MOD(VALUE(LEFT(A4770,1)),2)=1,IF(D4770="D",C4770,-C4770),IF(D4770="C",C4770,-C4770)),"")</f>
        <v/>
      </c>
    </row>
    <row r="4771" spans="1:5" x14ac:dyDescent="0.2">
      <c r="A4771" s="11" t="str">
        <f>IF('Anterior-TXT'!A4792&lt;&gt;"",LEFT('Anterior-TXT'!A4792,15),"")</f>
        <v/>
      </c>
      <c r="B4771" s="11" t="str">
        <f>IF('Anterior-TXT'!A4792&lt;&gt;"",RIGHT(LEFT('Anterior-TXT'!A4792,51),34),"")</f>
        <v/>
      </c>
      <c r="C4771" s="12" t="str">
        <f>IF('Anterior-TXT'!A4792&lt;&gt;"",VALUE(RIGHT(LEFT('Anterior-TXT'!A4792,75),23)),"")</f>
        <v/>
      </c>
      <c r="D4771" s="11" t="str">
        <f>IF('Anterior-TXT'!A4792&lt;&gt;"",RIGHT(LEFT('Anterior-TXT'!A4792,77),1),"")</f>
        <v/>
      </c>
      <c r="E4771" s="13" t="str">
        <f>IF('Anterior-TXT'!A4792&lt;&gt;"",IF(MOD(VALUE(LEFT(A4771,1)),2)=1,IF(D4771="D",C4771,-C4771),IF(D4771="C",C4771,-C4771)),"")</f>
        <v/>
      </c>
    </row>
    <row r="4772" spans="1:5" x14ac:dyDescent="0.2">
      <c r="A4772" s="11" t="str">
        <f>IF('Anterior-TXT'!A4793&lt;&gt;"",LEFT('Anterior-TXT'!A4793,15),"")</f>
        <v/>
      </c>
      <c r="B4772" s="11" t="str">
        <f>IF('Anterior-TXT'!A4793&lt;&gt;"",RIGHT(LEFT('Anterior-TXT'!A4793,51),34),"")</f>
        <v/>
      </c>
      <c r="C4772" s="12" t="str">
        <f>IF('Anterior-TXT'!A4793&lt;&gt;"",VALUE(RIGHT(LEFT('Anterior-TXT'!A4793,75),23)),"")</f>
        <v/>
      </c>
      <c r="D4772" s="11" t="str">
        <f>IF('Anterior-TXT'!A4793&lt;&gt;"",RIGHT(LEFT('Anterior-TXT'!A4793,77),1),"")</f>
        <v/>
      </c>
      <c r="E4772" s="13" t="str">
        <f>IF('Anterior-TXT'!A4793&lt;&gt;"",IF(MOD(VALUE(LEFT(A4772,1)),2)=1,IF(D4772="D",C4772,-C4772),IF(D4772="C",C4772,-C4772)),"")</f>
        <v/>
      </c>
    </row>
    <row r="4773" spans="1:5" x14ac:dyDescent="0.2">
      <c r="A4773" s="11" t="str">
        <f>IF('Anterior-TXT'!A4794&lt;&gt;"",LEFT('Anterior-TXT'!A4794,15),"")</f>
        <v/>
      </c>
      <c r="B4773" s="11" t="str">
        <f>IF('Anterior-TXT'!A4794&lt;&gt;"",RIGHT(LEFT('Anterior-TXT'!A4794,51),34),"")</f>
        <v/>
      </c>
      <c r="C4773" s="12" t="str">
        <f>IF('Anterior-TXT'!A4794&lt;&gt;"",VALUE(RIGHT(LEFT('Anterior-TXT'!A4794,75),23)),"")</f>
        <v/>
      </c>
      <c r="D4773" s="11" t="str">
        <f>IF('Anterior-TXT'!A4794&lt;&gt;"",RIGHT(LEFT('Anterior-TXT'!A4794,77),1),"")</f>
        <v/>
      </c>
      <c r="E4773" s="13" t="str">
        <f>IF('Anterior-TXT'!A4794&lt;&gt;"",IF(MOD(VALUE(LEFT(A4773,1)),2)=1,IF(D4773="D",C4773,-C4773),IF(D4773="C",C4773,-C4773)),"")</f>
        <v/>
      </c>
    </row>
    <row r="4774" spans="1:5" x14ac:dyDescent="0.2">
      <c r="A4774" s="11" t="str">
        <f>IF('Anterior-TXT'!A4795&lt;&gt;"",LEFT('Anterior-TXT'!A4795,15),"")</f>
        <v/>
      </c>
      <c r="B4774" s="11" t="str">
        <f>IF('Anterior-TXT'!A4795&lt;&gt;"",RIGHT(LEFT('Anterior-TXT'!A4795,51),34),"")</f>
        <v/>
      </c>
      <c r="C4774" s="12" t="str">
        <f>IF('Anterior-TXT'!A4795&lt;&gt;"",VALUE(RIGHT(LEFT('Anterior-TXT'!A4795,75),23)),"")</f>
        <v/>
      </c>
      <c r="D4774" s="11" t="str">
        <f>IF('Anterior-TXT'!A4795&lt;&gt;"",RIGHT(LEFT('Anterior-TXT'!A4795,77),1),"")</f>
        <v/>
      </c>
      <c r="E4774" s="13" t="str">
        <f>IF('Anterior-TXT'!A4795&lt;&gt;"",IF(MOD(VALUE(LEFT(A4774,1)),2)=1,IF(D4774="D",C4774,-C4774),IF(D4774="C",C4774,-C4774)),"")</f>
        <v/>
      </c>
    </row>
    <row r="4775" spans="1:5" x14ac:dyDescent="0.2">
      <c r="A4775" s="11" t="str">
        <f>IF('Anterior-TXT'!A4796&lt;&gt;"",LEFT('Anterior-TXT'!A4796,15),"")</f>
        <v/>
      </c>
      <c r="B4775" s="11" t="str">
        <f>IF('Anterior-TXT'!A4796&lt;&gt;"",RIGHT(LEFT('Anterior-TXT'!A4796,51),34),"")</f>
        <v/>
      </c>
      <c r="C4775" s="12" t="str">
        <f>IF('Anterior-TXT'!A4796&lt;&gt;"",VALUE(RIGHT(LEFT('Anterior-TXT'!A4796,75),23)),"")</f>
        <v/>
      </c>
      <c r="D4775" s="11" t="str">
        <f>IF('Anterior-TXT'!A4796&lt;&gt;"",RIGHT(LEFT('Anterior-TXT'!A4796,77),1),"")</f>
        <v/>
      </c>
      <c r="E4775" s="13" t="str">
        <f>IF('Anterior-TXT'!A4796&lt;&gt;"",IF(MOD(VALUE(LEFT(A4775,1)),2)=1,IF(D4775="D",C4775,-C4775),IF(D4775="C",C4775,-C4775)),"")</f>
        <v/>
      </c>
    </row>
    <row r="4776" spans="1:5" x14ac:dyDescent="0.2">
      <c r="A4776" s="11" t="str">
        <f>IF('Anterior-TXT'!A4797&lt;&gt;"",LEFT('Anterior-TXT'!A4797,15),"")</f>
        <v/>
      </c>
      <c r="B4776" s="11" t="str">
        <f>IF('Anterior-TXT'!A4797&lt;&gt;"",RIGHT(LEFT('Anterior-TXT'!A4797,51),34),"")</f>
        <v/>
      </c>
      <c r="C4776" s="12" t="str">
        <f>IF('Anterior-TXT'!A4797&lt;&gt;"",VALUE(RIGHT(LEFT('Anterior-TXT'!A4797,75),23)),"")</f>
        <v/>
      </c>
      <c r="D4776" s="11" t="str">
        <f>IF('Anterior-TXT'!A4797&lt;&gt;"",RIGHT(LEFT('Anterior-TXT'!A4797,77),1),"")</f>
        <v/>
      </c>
      <c r="E4776" s="13" t="str">
        <f>IF('Anterior-TXT'!A4797&lt;&gt;"",IF(MOD(VALUE(LEFT(A4776,1)),2)=1,IF(D4776="D",C4776,-C4776),IF(D4776="C",C4776,-C4776)),"")</f>
        <v/>
      </c>
    </row>
    <row r="4777" spans="1:5" x14ac:dyDescent="0.2">
      <c r="A4777" s="11" t="str">
        <f>IF('Anterior-TXT'!A4798&lt;&gt;"",LEFT('Anterior-TXT'!A4798,15),"")</f>
        <v/>
      </c>
      <c r="B4777" s="11" t="str">
        <f>IF('Anterior-TXT'!A4798&lt;&gt;"",RIGHT(LEFT('Anterior-TXT'!A4798,51),34),"")</f>
        <v/>
      </c>
      <c r="C4777" s="12" t="str">
        <f>IF('Anterior-TXT'!A4798&lt;&gt;"",VALUE(RIGHT(LEFT('Anterior-TXT'!A4798,75),23)),"")</f>
        <v/>
      </c>
      <c r="D4777" s="11" t="str">
        <f>IF('Anterior-TXT'!A4798&lt;&gt;"",RIGHT(LEFT('Anterior-TXT'!A4798,77),1),"")</f>
        <v/>
      </c>
      <c r="E4777" s="13" t="str">
        <f>IF('Anterior-TXT'!A4798&lt;&gt;"",IF(MOD(VALUE(LEFT(A4777,1)),2)=1,IF(D4777="D",C4777,-C4777),IF(D4777="C",C4777,-C4777)),"")</f>
        <v/>
      </c>
    </row>
    <row r="4778" spans="1:5" x14ac:dyDescent="0.2">
      <c r="A4778" s="11" t="str">
        <f>IF('Anterior-TXT'!A4799&lt;&gt;"",LEFT('Anterior-TXT'!A4799,15),"")</f>
        <v/>
      </c>
      <c r="B4778" s="11" t="str">
        <f>IF('Anterior-TXT'!A4799&lt;&gt;"",RIGHT(LEFT('Anterior-TXT'!A4799,51),34),"")</f>
        <v/>
      </c>
      <c r="C4778" s="12" t="str">
        <f>IF('Anterior-TXT'!A4799&lt;&gt;"",VALUE(RIGHT(LEFT('Anterior-TXT'!A4799,75),23)),"")</f>
        <v/>
      </c>
      <c r="D4778" s="11" t="str">
        <f>IF('Anterior-TXT'!A4799&lt;&gt;"",RIGHT(LEFT('Anterior-TXT'!A4799,77),1),"")</f>
        <v/>
      </c>
      <c r="E4778" s="13" t="str">
        <f>IF('Anterior-TXT'!A4799&lt;&gt;"",IF(MOD(VALUE(LEFT(A4778,1)),2)=1,IF(D4778="D",C4778,-C4778),IF(D4778="C",C4778,-C4778)),"")</f>
        <v/>
      </c>
    </row>
    <row r="4779" spans="1:5" x14ac:dyDescent="0.2">
      <c r="A4779" s="11" t="str">
        <f>IF('Anterior-TXT'!A4800&lt;&gt;"",LEFT('Anterior-TXT'!A4800,15),"")</f>
        <v/>
      </c>
      <c r="B4779" s="11" t="str">
        <f>IF('Anterior-TXT'!A4800&lt;&gt;"",RIGHT(LEFT('Anterior-TXT'!A4800,51),34),"")</f>
        <v/>
      </c>
      <c r="C4779" s="12" t="str">
        <f>IF('Anterior-TXT'!A4800&lt;&gt;"",VALUE(RIGHT(LEFT('Anterior-TXT'!A4800,75),23)),"")</f>
        <v/>
      </c>
      <c r="D4779" s="11" t="str">
        <f>IF('Anterior-TXT'!A4800&lt;&gt;"",RIGHT(LEFT('Anterior-TXT'!A4800,77),1),"")</f>
        <v/>
      </c>
      <c r="E4779" s="13" t="str">
        <f>IF('Anterior-TXT'!A4800&lt;&gt;"",IF(MOD(VALUE(LEFT(A4779,1)),2)=1,IF(D4779="D",C4779,-C4779),IF(D4779="C",C4779,-C4779)),"")</f>
        <v/>
      </c>
    </row>
    <row r="4780" spans="1:5" x14ac:dyDescent="0.2">
      <c r="A4780" s="11" t="str">
        <f>IF('Anterior-TXT'!A4801&lt;&gt;"",LEFT('Anterior-TXT'!A4801,15),"")</f>
        <v/>
      </c>
      <c r="B4780" s="11" t="str">
        <f>IF('Anterior-TXT'!A4801&lt;&gt;"",RIGHT(LEFT('Anterior-TXT'!A4801,51),34),"")</f>
        <v/>
      </c>
      <c r="C4780" s="12" t="str">
        <f>IF('Anterior-TXT'!A4801&lt;&gt;"",VALUE(RIGHT(LEFT('Anterior-TXT'!A4801,75),23)),"")</f>
        <v/>
      </c>
      <c r="D4780" s="11" t="str">
        <f>IF('Anterior-TXT'!A4801&lt;&gt;"",RIGHT(LEFT('Anterior-TXT'!A4801,77),1),"")</f>
        <v/>
      </c>
      <c r="E4780" s="13" t="str">
        <f>IF('Anterior-TXT'!A4801&lt;&gt;"",IF(MOD(VALUE(LEFT(A4780,1)),2)=1,IF(D4780="D",C4780,-C4780),IF(D4780="C",C4780,-C4780)),"")</f>
        <v/>
      </c>
    </row>
    <row r="4781" spans="1:5" x14ac:dyDescent="0.2">
      <c r="A4781" s="11" t="str">
        <f>IF('Anterior-TXT'!A4802&lt;&gt;"",LEFT('Anterior-TXT'!A4802,15),"")</f>
        <v/>
      </c>
      <c r="B4781" s="11" t="str">
        <f>IF('Anterior-TXT'!A4802&lt;&gt;"",RIGHT(LEFT('Anterior-TXT'!A4802,51),34),"")</f>
        <v/>
      </c>
      <c r="C4781" s="12" t="str">
        <f>IF('Anterior-TXT'!A4802&lt;&gt;"",VALUE(RIGHT(LEFT('Anterior-TXT'!A4802,75),23)),"")</f>
        <v/>
      </c>
      <c r="D4781" s="11" t="str">
        <f>IF('Anterior-TXT'!A4802&lt;&gt;"",RIGHT(LEFT('Anterior-TXT'!A4802,77),1),"")</f>
        <v/>
      </c>
      <c r="E4781" s="13" t="str">
        <f>IF('Anterior-TXT'!A4802&lt;&gt;"",IF(MOD(VALUE(LEFT(A4781,1)),2)=1,IF(D4781="D",C4781,-C4781),IF(D4781="C",C4781,-C4781)),"")</f>
        <v/>
      </c>
    </row>
    <row r="4782" spans="1:5" x14ac:dyDescent="0.2">
      <c r="A4782" s="11" t="str">
        <f>IF('Anterior-TXT'!A4803&lt;&gt;"",LEFT('Anterior-TXT'!A4803,15),"")</f>
        <v/>
      </c>
      <c r="B4782" s="11" t="str">
        <f>IF('Anterior-TXT'!A4803&lt;&gt;"",RIGHT(LEFT('Anterior-TXT'!A4803,51),34),"")</f>
        <v/>
      </c>
      <c r="C4782" s="12" t="str">
        <f>IF('Anterior-TXT'!A4803&lt;&gt;"",VALUE(RIGHT(LEFT('Anterior-TXT'!A4803,75),23)),"")</f>
        <v/>
      </c>
      <c r="D4782" s="11" t="str">
        <f>IF('Anterior-TXT'!A4803&lt;&gt;"",RIGHT(LEFT('Anterior-TXT'!A4803,77),1),"")</f>
        <v/>
      </c>
      <c r="E4782" s="13" t="str">
        <f>IF('Anterior-TXT'!A4803&lt;&gt;"",IF(MOD(VALUE(LEFT(A4782,1)),2)=1,IF(D4782="D",C4782,-C4782),IF(D4782="C",C4782,-C4782)),"")</f>
        <v/>
      </c>
    </row>
    <row r="4783" spans="1:5" x14ac:dyDescent="0.2">
      <c r="A4783" s="11" t="str">
        <f>IF('Anterior-TXT'!A4804&lt;&gt;"",LEFT('Anterior-TXT'!A4804,15),"")</f>
        <v/>
      </c>
      <c r="B4783" s="11" t="str">
        <f>IF('Anterior-TXT'!A4804&lt;&gt;"",RIGHT(LEFT('Anterior-TXT'!A4804,51),34),"")</f>
        <v/>
      </c>
      <c r="C4783" s="12" t="str">
        <f>IF('Anterior-TXT'!A4804&lt;&gt;"",VALUE(RIGHT(LEFT('Anterior-TXT'!A4804,75),23)),"")</f>
        <v/>
      </c>
      <c r="D4783" s="11" t="str">
        <f>IF('Anterior-TXT'!A4804&lt;&gt;"",RIGHT(LEFT('Anterior-TXT'!A4804,77),1),"")</f>
        <v/>
      </c>
      <c r="E4783" s="13" t="str">
        <f>IF('Anterior-TXT'!A4804&lt;&gt;"",IF(MOD(VALUE(LEFT(A4783,1)),2)=1,IF(D4783="D",C4783,-C4783),IF(D4783="C",C4783,-C4783)),"")</f>
        <v/>
      </c>
    </row>
    <row r="4784" spans="1:5" x14ac:dyDescent="0.2">
      <c r="A4784" s="11" t="str">
        <f>IF('Anterior-TXT'!A4805&lt;&gt;"",LEFT('Anterior-TXT'!A4805,15),"")</f>
        <v/>
      </c>
      <c r="B4784" s="11" t="str">
        <f>IF('Anterior-TXT'!A4805&lt;&gt;"",RIGHT(LEFT('Anterior-TXT'!A4805,51),34),"")</f>
        <v/>
      </c>
      <c r="C4784" s="12" t="str">
        <f>IF('Anterior-TXT'!A4805&lt;&gt;"",VALUE(RIGHT(LEFT('Anterior-TXT'!A4805,75),23)),"")</f>
        <v/>
      </c>
      <c r="D4784" s="11" t="str">
        <f>IF('Anterior-TXT'!A4805&lt;&gt;"",RIGHT(LEFT('Anterior-TXT'!A4805,77),1),"")</f>
        <v/>
      </c>
      <c r="E4784" s="13" t="str">
        <f>IF('Anterior-TXT'!A4805&lt;&gt;"",IF(MOD(VALUE(LEFT(A4784,1)),2)=1,IF(D4784="D",C4784,-C4784),IF(D4784="C",C4784,-C4784)),"")</f>
        <v/>
      </c>
    </row>
    <row r="4785" spans="1:5" x14ac:dyDescent="0.2">
      <c r="A4785" s="11" t="str">
        <f>IF('Anterior-TXT'!A4806&lt;&gt;"",LEFT('Anterior-TXT'!A4806,15),"")</f>
        <v/>
      </c>
      <c r="B4785" s="11" t="str">
        <f>IF('Anterior-TXT'!A4806&lt;&gt;"",RIGHT(LEFT('Anterior-TXT'!A4806,51),34),"")</f>
        <v/>
      </c>
      <c r="C4785" s="12" t="str">
        <f>IF('Anterior-TXT'!A4806&lt;&gt;"",VALUE(RIGHT(LEFT('Anterior-TXT'!A4806,75),23)),"")</f>
        <v/>
      </c>
      <c r="D4785" s="11" t="str">
        <f>IF('Anterior-TXT'!A4806&lt;&gt;"",RIGHT(LEFT('Anterior-TXT'!A4806,77),1),"")</f>
        <v/>
      </c>
      <c r="E4785" s="13" t="str">
        <f>IF('Anterior-TXT'!A4806&lt;&gt;"",IF(MOD(VALUE(LEFT(A4785,1)),2)=1,IF(D4785="D",C4785,-C4785),IF(D4785="C",C4785,-C4785)),"")</f>
        <v/>
      </c>
    </row>
    <row r="4786" spans="1:5" x14ac:dyDescent="0.2">
      <c r="A4786" s="11" t="str">
        <f>IF('Anterior-TXT'!A4807&lt;&gt;"",LEFT('Anterior-TXT'!A4807,15),"")</f>
        <v/>
      </c>
      <c r="B4786" s="11" t="str">
        <f>IF('Anterior-TXT'!A4807&lt;&gt;"",RIGHT(LEFT('Anterior-TXT'!A4807,51),34),"")</f>
        <v/>
      </c>
      <c r="C4786" s="12" t="str">
        <f>IF('Anterior-TXT'!A4807&lt;&gt;"",VALUE(RIGHT(LEFT('Anterior-TXT'!A4807,75),23)),"")</f>
        <v/>
      </c>
      <c r="D4786" s="11" t="str">
        <f>IF('Anterior-TXT'!A4807&lt;&gt;"",RIGHT(LEFT('Anterior-TXT'!A4807,77),1),"")</f>
        <v/>
      </c>
      <c r="E4786" s="13" t="str">
        <f>IF('Anterior-TXT'!A4807&lt;&gt;"",IF(MOD(VALUE(LEFT(A4786,1)),2)=1,IF(D4786="D",C4786,-C4786),IF(D4786="C",C4786,-C4786)),"")</f>
        <v/>
      </c>
    </row>
    <row r="4787" spans="1:5" x14ac:dyDescent="0.2">
      <c r="A4787" s="11" t="str">
        <f>IF('Anterior-TXT'!A4808&lt;&gt;"",LEFT('Anterior-TXT'!A4808,15),"")</f>
        <v/>
      </c>
      <c r="B4787" s="11" t="str">
        <f>IF('Anterior-TXT'!A4808&lt;&gt;"",RIGHT(LEFT('Anterior-TXT'!A4808,51),34),"")</f>
        <v/>
      </c>
      <c r="C4787" s="12" t="str">
        <f>IF('Anterior-TXT'!A4808&lt;&gt;"",VALUE(RIGHT(LEFT('Anterior-TXT'!A4808,75),23)),"")</f>
        <v/>
      </c>
      <c r="D4787" s="11" t="str">
        <f>IF('Anterior-TXT'!A4808&lt;&gt;"",RIGHT(LEFT('Anterior-TXT'!A4808,77),1),"")</f>
        <v/>
      </c>
      <c r="E4787" s="13" t="str">
        <f>IF('Anterior-TXT'!A4808&lt;&gt;"",IF(MOD(VALUE(LEFT(A4787,1)),2)=1,IF(D4787="D",C4787,-C4787),IF(D4787="C",C4787,-C4787)),"")</f>
        <v/>
      </c>
    </row>
    <row r="4788" spans="1:5" x14ac:dyDescent="0.2">
      <c r="A4788" s="11" t="str">
        <f>IF('Anterior-TXT'!A4809&lt;&gt;"",LEFT('Anterior-TXT'!A4809,15),"")</f>
        <v/>
      </c>
      <c r="B4788" s="11" t="str">
        <f>IF('Anterior-TXT'!A4809&lt;&gt;"",RIGHT(LEFT('Anterior-TXT'!A4809,51),34),"")</f>
        <v/>
      </c>
      <c r="C4788" s="12" t="str">
        <f>IF('Anterior-TXT'!A4809&lt;&gt;"",VALUE(RIGHT(LEFT('Anterior-TXT'!A4809,75),23)),"")</f>
        <v/>
      </c>
      <c r="D4788" s="11" t="str">
        <f>IF('Anterior-TXT'!A4809&lt;&gt;"",RIGHT(LEFT('Anterior-TXT'!A4809,77),1),"")</f>
        <v/>
      </c>
      <c r="E4788" s="13" t="str">
        <f>IF('Anterior-TXT'!A4809&lt;&gt;"",IF(MOD(VALUE(LEFT(A4788,1)),2)=1,IF(D4788="D",C4788,-C4788),IF(D4788="C",C4788,-C4788)),"")</f>
        <v/>
      </c>
    </row>
    <row r="4789" spans="1:5" x14ac:dyDescent="0.2">
      <c r="A4789" s="11" t="str">
        <f>IF('Anterior-TXT'!A4810&lt;&gt;"",LEFT('Anterior-TXT'!A4810,15),"")</f>
        <v/>
      </c>
      <c r="B4789" s="11" t="str">
        <f>IF('Anterior-TXT'!A4810&lt;&gt;"",RIGHT(LEFT('Anterior-TXT'!A4810,51),34),"")</f>
        <v/>
      </c>
      <c r="C4789" s="12" t="str">
        <f>IF('Anterior-TXT'!A4810&lt;&gt;"",VALUE(RIGHT(LEFT('Anterior-TXT'!A4810,75),23)),"")</f>
        <v/>
      </c>
      <c r="D4789" s="11" t="str">
        <f>IF('Anterior-TXT'!A4810&lt;&gt;"",RIGHT(LEFT('Anterior-TXT'!A4810,77),1),"")</f>
        <v/>
      </c>
      <c r="E4789" s="13" t="str">
        <f>IF('Anterior-TXT'!A4810&lt;&gt;"",IF(MOD(VALUE(LEFT(A4789,1)),2)=1,IF(D4789="D",C4789,-C4789),IF(D4789="C",C4789,-C4789)),"")</f>
        <v/>
      </c>
    </row>
    <row r="4790" spans="1:5" x14ac:dyDescent="0.2">
      <c r="A4790" s="11" t="str">
        <f>IF('Anterior-TXT'!A4811&lt;&gt;"",LEFT('Anterior-TXT'!A4811,15),"")</f>
        <v/>
      </c>
      <c r="B4790" s="11" t="str">
        <f>IF('Anterior-TXT'!A4811&lt;&gt;"",RIGHT(LEFT('Anterior-TXT'!A4811,51),34),"")</f>
        <v/>
      </c>
      <c r="C4790" s="12" t="str">
        <f>IF('Anterior-TXT'!A4811&lt;&gt;"",VALUE(RIGHT(LEFT('Anterior-TXT'!A4811,75),23)),"")</f>
        <v/>
      </c>
      <c r="D4790" s="11" t="str">
        <f>IF('Anterior-TXT'!A4811&lt;&gt;"",RIGHT(LEFT('Anterior-TXT'!A4811,77),1),"")</f>
        <v/>
      </c>
      <c r="E4790" s="13" t="str">
        <f>IF('Anterior-TXT'!A4811&lt;&gt;"",IF(MOD(VALUE(LEFT(A4790,1)),2)=1,IF(D4790="D",C4790,-C4790),IF(D4790="C",C4790,-C4790)),"")</f>
        <v/>
      </c>
    </row>
    <row r="4791" spans="1:5" x14ac:dyDescent="0.2">
      <c r="A4791" s="11" t="str">
        <f>IF('Anterior-TXT'!A4812&lt;&gt;"",LEFT('Anterior-TXT'!A4812,15),"")</f>
        <v/>
      </c>
      <c r="B4791" s="11" t="str">
        <f>IF('Anterior-TXT'!A4812&lt;&gt;"",RIGHT(LEFT('Anterior-TXT'!A4812,51),34),"")</f>
        <v/>
      </c>
      <c r="C4791" s="12" t="str">
        <f>IF('Anterior-TXT'!A4812&lt;&gt;"",VALUE(RIGHT(LEFT('Anterior-TXT'!A4812,75),23)),"")</f>
        <v/>
      </c>
      <c r="D4791" s="11" t="str">
        <f>IF('Anterior-TXT'!A4812&lt;&gt;"",RIGHT(LEFT('Anterior-TXT'!A4812,77),1),"")</f>
        <v/>
      </c>
      <c r="E4791" s="13" t="str">
        <f>IF('Anterior-TXT'!A4812&lt;&gt;"",IF(MOD(VALUE(LEFT(A4791,1)),2)=1,IF(D4791="D",C4791,-C4791),IF(D4791="C",C4791,-C4791)),"")</f>
        <v/>
      </c>
    </row>
    <row r="4792" spans="1:5" x14ac:dyDescent="0.2">
      <c r="A4792" s="11" t="str">
        <f>IF('Anterior-TXT'!A4813&lt;&gt;"",LEFT('Anterior-TXT'!A4813,15),"")</f>
        <v/>
      </c>
      <c r="B4792" s="11" t="str">
        <f>IF('Anterior-TXT'!A4813&lt;&gt;"",RIGHT(LEFT('Anterior-TXT'!A4813,51),34),"")</f>
        <v/>
      </c>
      <c r="C4792" s="12" t="str">
        <f>IF('Anterior-TXT'!A4813&lt;&gt;"",VALUE(RIGHT(LEFT('Anterior-TXT'!A4813,75),23)),"")</f>
        <v/>
      </c>
      <c r="D4792" s="11" t="str">
        <f>IF('Anterior-TXT'!A4813&lt;&gt;"",RIGHT(LEFT('Anterior-TXT'!A4813,77),1),"")</f>
        <v/>
      </c>
      <c r="E4792" s="13" t="str">
        <f>IF('Anterior-TXT'!A4813&lt;&gt;"",IF(MOD(VALUE(LEFT(A4792,1)),2)=1,IF(D4792="D",C4792,-C4792),IF(D4792="C",C4792,-C4792)),"")</f>
        <v/>
      </c>
    </row>
    <row r="4793" spans="1:5" x14ac:dyDescent="0.2">
      <c r="A4793" s="11" t="str">
        <f>IF('Anterior-TXT'!A4814&lt;&gt;"",LEFT('Anterior-TXT'!A4814,15),"")</f>
        <v/>
      </c>
      <c r="B4793" s="11" t="str">
        <f>IF('Anterior-TXT'!A4814&lt;&gt;"",RIGHT(LEFT('Anterior-TXT'!A4814,51),34),"")</f>
        <v/>
      </c>
      <c r="C4793" s="12" t="str">
        <f>IF('Anterior-TXT'!A4814&lt;&gt;"",VALUE(RIGHT(LEFT('Anterior-TXT'!A4814,75),23)),"")</f>
        <v/>
      </c>
      <c r="D4793" s="11" t="str">
        <f>IF('Anterior-TXT'!A4814&lt;&gt;"",RIGHT(LEFT('Anterior-TXT'!A4814,77),1),"")</f>
        <v/>
      </c>
      <c r="E4793" s="13" t="str">
        <f>IF('Anterior-TXT'!A4814&lt;&gt;"",IF(MOD(VALUE(LEFT(A4793,1)),2)=1,IF(D4793="D",C4793,-C4793),IF(D4793="C",C4793,-C4793)),"")</f>
        <v/>
      </c>
    </row>
    <row r="4794" spans="1:5" x14ac:dyDescent="0.2">
      <c r="A4794" s="11" t="str">
        <f>IF('Anterior-TXT'!A4815&lt;&gt;"",LEFT('Anterior-TXT'!A4815,15),"")</f>
        <v/>
      </c>
      <c r="B4794" s="11" t="str">
        <f>IF('Anterior-TXT'!A4815&lt;&gt;"",RIGHT(LEFT('Anterior-TXT'!A4815,51),34),"")</f>
        <v/>
      </c>
      <c r="C4794" s="12" t="str">
        <f>IF('Anterior-TXT'!A4815&lt;&gt;"",VALUE(RIGHT(LEFT('Anterior-TXT'!A4815,75),23)),"")</f>
        <v/>
      </c>
      <c r="D4794" s="11" t="str">
        <f>IF('Anterior-TXT'!A4815&lt;&gt;"",RIGHT(LEFT('Anterior-TXT'!A4815,77),1),"")</f>
        <v/>
      </c>
      <c r="E4794" s="13" t="str">
        <f>IF('Anterior-TXT'!A4815&lt;&gt;"",IF(MOD(VALUE(LEFT(A4794,1)),2)=1,IF(D4794="D",C4794,-C4794),IF(D4794="C",C4794,-C4794)),"")</f>
        <v/>
      </c>
    </row>
    <row r="4795" spans="1:5" x14ac:dyDescent="0.2">
      <c r="A4795" s="11" t="str">
        <f>IF('Anterior-TXT'!A4816&lt;&gt;"",LEFT('Anterior-TXT'!A4816,15),"")</f>
        <v/>
      </c>
      <c r="B4795" s="11" t="str">
        <f>IF('Anterior-TXT'!A4816&lt;&gt;"",RIGHT(LEFT('Anterior-TXT'!A4816,51),34),"")</f>
        <v/>
      </c>
      <c r="C4795" s="12" t="str">
        <f>IF('Anterior-TXT'!A4816&lt;&gt;"",VALUE(RIGHT(LEFT('Anterior-TXT'!A4816,75),23)),"")</f>
        <v/>
      </c>
      <c r="D4795" s="11" t="str">
        <f>IF('Anterior-TXT'!A4816&lt;&gt;"",RIGHT(LEFT('Anterior-TXT'!A4816,77),1),"")</f>
        <v/>
      </c>
      <c r="E4795" s="13" t="str">
        <f>IF('Anterior-TXT'!A4816&lt;&gt;"",IF(MOD(VALUE(LEFT(A4795,1)),2)=1,IF(D4795="D",C4795,-C4795),IF(D4795="C",C4795,-C4795)),"")</f>
        <v/>
      </c>
    </row>
    <row r="4796" spans="1:5" x14ac:dyDescent="0.2">
      <c r="A4796" s="11" t="str">
        <f>IF('Anterior-TXT'!A4817&lt;&gt;"",LEFT('Anterior-TXT'!A4817,15),"")</f>
        <v/>
      </c>
      <c r="B4796" s="11" t="str">
        <f>IF('Anterior-TXT'!A4817&lt;&gt;"",RIGHT(LEFT('Anterior-TXT'!A4817,51),34),"")</f>
        <v/>
      </c>
      <c r="C4796" s="12" t="str">
        <f>IF('Anterior-TXT'!A4817&lt;&gt;"",VALUE(RIGHT(LEFT('Anterior-TXT'!A4817,75),23)),"")</f>
        <v/>
      </c>
      <c r="D4796" s="11" t="str">
        <f>IF('Anterior-TXT'!A4817&lt;&gt;"",RIGHT(LEFT('Anterior-TXT'!A4817,77),1),"")</f>
        <v/>
      </c>
      <c r="E4796" s="13" t="str">
        <f>IF('Anterior-TXT'!A4817&lt;&gt;"",IF(MOD(VALUE(LEFT(A4796,1)),2)=1,IF(D4796="D",C4796,-C4796),IF(D4796="C",C4796,-C4796)),"")</f>
        <v/>
      </c>
    </row>
    <row r="4797" spans="1:5" x14ac:dyDescent="0.2">
      <c r="A4797" s="11" t="str">
        <f>IF('Anterior-TXT'!A4818&lt;&gt;"",LEFT('Anterior-TXT'!A4818,15),"")</f>
        <v/>
      </c>
      <c r="B4797" s="11" t="str">
        <f>IF('Anterior-TXT'!A4818&lt;&gt;"",RIGHT(LEFT('Anterior-TXT'!A4818,51),34),"")</f>
        <v/>
      </c>
      <c r="C4797" s="12" t="str">
        <f>IF('Anterior-TXT'!A4818&lt;&gt;"",VALUE(RIGHT(LEFT('Anterior-TXT'!A4818,75),23)),"")</f>
        <v/>
      </c>
      <c r="D4797" s="11" t="str">
        <f>IF('Anterior-TXT'!A4818&lt;&gt;"",RIGHT(LEFT('Anterior-TXT'!A4818,77),1),"")</f>
        <v/>
      </c>
      <c r="E4797" s="13" t="str">
        <f>IF('Anterior-TXT'!A4818&lt;&gt;"",IF(MOD(VALUE(LEFT(A4797,1)),2)=1,IF(D4797="D",C4797,-C4797),IF(D4797="C",C4797,-C4797)),"")</f>
        <v/>
      </c>
    </row>
    <row r="4798" spans="1:5" x14ac:dyDescent="0.2">
      <c r="A4798" s="11" t="str">
        <f>IF('Anterior-TXT'!A4819&lt;&gt;"",LEFT('Anterior-TXT'!A4819,15),"")</f>
        <v/>
      </c>
      <c r="B4798" s="11" t="str">
        <f>IF('Anterior-TXT'!A4819&lt;&gt;"",RIGHT(LEFT('Anterior-TXT'!A4819,51),34),"")</f>
        <v/>
      </c>
      <c r="C4798" s="12" t="str">
        <f>IF('Anterior-TXT'!A4819&lt;&gt;"",VALUE(RIGHT(LEFT('Anterior-TXT'!A4819,75),23)),"")</f>
        <v/>
      </c>
      <c r="D4798" s="11" t="str">
        <f>IF('Anterior-TXT'!A4819&lt;&gt;"",RIGHT(LEFT('Anterior-TXT'!A4819,77),1),"")</f>
        <v/>
      </c>
      <c r="E4798" s="13" t="str">
        <f>IF('Anterior-TXT'!A4819&lt;&gt;"",IF(MOD(VALUE(LEFT(A4798,1)),2)=1,IF(D4798="D",C4798,-C4798),IF(D4798="C",C4798,-C4798)),"")</f>
        <v/>
      </c>
    </row>
    <row r="4799" spans="1:5" x14ac:dyDescent="0.2">
      <c r="A4799" s="11" t="str">
        <f>IF('Anterior-TXT'!A4820&lt;&gt;"",LEFT('Anterior-TXT'!A4820,15),"")</f>
        <v/>
      </c>
      <c r="B4799" s="11" t="str">
        <f>IF('Anterior-TXT'!A4820&lt;&gt;"",RIGHT(LEFT('Anterior-TXT'!A4820,51),34),"")</f>
        <v/>
      </c>
      <c r="C4799" s="12" t="str">
        <f>IF('Anterior-TXT'!A4820&lt;&gt;"",VALUE(RIGHT(LEFT('Anterior-TXT'!A4820,75),23)),"")</f>
        <v/>
      </c>
      <c r="D4799" s="11" t="str">
        <f>IF('Anterior-TXT'!A4820&lt;&gt;"",RIGHT(LEFT('Anterior-TXT'!A4820,77),1),"")</f>
        <v/>
      </c>
      <c r="E4799" s="13" t="str">
        <f>IF('Anterior-TXT'!A4820&lt;&gt;"",IF(MOD(VALUE(LEFT(A4799,1)),2)=1,IF(D4799="D",C4799,-C4799),IF(D4799="C",C4799,-C4799)),"")</f>
        <v/>
      </c>
    </row>
    <row r="4800" spans="1:5" x14ac:dyDescent="0.2">
      <c r="A4800" s="11" t="str">
        <f>IF('Anterior-TXT'!A4821&lt;&gt;"",LEFT('Anterior-TXT'!A4821,15),"")</f>
        <v/>
      </c>
      <c r="B4800" s="11" t="str">
        <f>IF('Anterior-TXT'!A4821&lt;&gt;"",RIGHT(LEFT('Anterior-TXT'!A4821,51),34),"")</f>
        <v/>
      </c>
      <c r="C4800" s="12" t="str">
        <f>IF('Anterior-TXT'!A4821&lt;&gt;"",VALUE(RIGHT(LEFT('Anterior-TXT'!A4821,75),23)),"")</f>
        <v/>
      </c>
      <c r="D4800" s="11" t="str">
        <f>IF('Anterior-TXT'!A4821&lt;&gt;"",RIGHT(LEFT('Anterior-TXT'!A4821,77),1),"")</f>
        <v/>
      </c>
      <c r="E4800" s="13" t="str">
        <f>IF('Anterior-TXT'!A4821&lt;&gt;"",IF(MOD(VALUE(LEFT(A4800,1)),2)=1,IF(D4800="D",C4800,-C4800),IF(D4800="C",C4800,-C4800)),"")</f>
        <v/>
      </c>
    </row>
    <row r="4801" spans="1:5" x14ac:dyDescent="0.2">
      <c r="A4801" s="11" t="str">
        <f>IF('Anterior-TXT'!A4822&lt;&gt;"",LEFT('Anterior-TXT'!A4822,15),"")</f>
        <v/>
      </c>
      <c r="B4801" s="11" t="str">
        <f>IF('Anterior-TXT'!A4822&lt;&gt;"",RIGHT(LEFT('Anterior-TXT'!A4822,51),34),"")</f>
        <v/>
      </c>
      <c r="C4801" s="12" t="str">
        <f>IF('Anterior-TXT'!A4822&lt;&gt;"",VALUE(RIGHT(LEFT('Anterior-TXT'!A4822,75),23)),"")</f>
        <v/>
      </c>
      <c r="D4801" s="11" t="str">
        <f>IF('Anterior-TXT'!A4822&lt;&gt;"",RIGHT(LEFT('Anterior-TXT'!A4822,77),1),"")</f>
        <v/>
      </c>
      <c r="E4801" s="13" t="str">
        <f>IF('Anterior-TXT'!A4822&lt;&gt;"",IF(MOD(VALUE(LEFT(A4801,1)),2)=1,IF(D4801="D",C4801,-C4801),IF(D4801="C",C4801,-C4801)),"")</f>
        <v/>
      </c>
    </row>
    <row r="4802" spans="1:5" x14ac:dyDescent="0.2">
      <c r="A4802" s="11" t="str">
        <f>IF('Anterior-TXT'!A4823&lt;&gt;"",LEFT('Anterior-TXT'!A4823,15),"")</f>
        <v/>
      </c>
      <c r="B4802" s="11" t="str">
        <f>IF('Anterior-TXT'!A4823&lt;&gt;"",RIGHT(LEFT('Anterior-TXT'!A4823,51),34),"")</f>
        <v/>
      </c>
      <c r="C4802" s="12" t="str">
        <f>IF('Anterior-TXT'!A4823&lt;&gt;"",VALUE(RIGHT(LEFT('Anterior-TXT'!A4823,75),23)),"")</f>
        <v/>
      </c>
      <c r="D4802" s="11" t="str">
        <f>IF('Anterior-TXT'!A4823&lt;&gt;"",RIGHT(LEFT('Anterior-TXT'!A4823,77),1),"")</f>
        <v/>
      </c>
      <c r="E4802" s="13" t="str">
        <f>IF('Anterior-TXT'!A4823&lt;&gt;"",IF(MOD(VALUE(LEFT(A4802,1)),2)=1,IF(D4802="D",C4802,-C4802),IF(D4802="C",C4802,-C4802)),"")</f>
        <v/>
      </c>
    </row>
    <row r="4803" spans="1:5" x14ac:dyDescent="0.2">
      <c r="A4803" s="11" t="str">
        <f>IF('Anterior-TXT'!A4824&lt;&gt;"",LEFT('Anterior-TXT'!A4824,15),"")</f>
        <v/>
      </c>
      <c r="B4803" s="11" t="str">
        <f>IF('Anterior-TXT'!A4824&lt;&gt;"",RIGHT(LEFT('Anterior-TXT'!A4824,51),34),"")</f>
        <v/>
      </c>
      <c r="C4803" s="12" t="str">
        <f>IF('Anterior-TXT'!A4824&lt;&gt;"",VALUE(RIGHT(LEFT('Anterior-TXT'!A4824,75),23)),"")</f>
        <v/>
      </c>
      <c r="D4803" s="11" t="str">
        <f>IF('Anterior-TXT'!A4824&lt;&gt;"",RIGHT(LEFT('Anterior-TXT'!A4824,77),1),"")</f>
        <v/>
      </c>
      <c r="E4803" s="13" t="str">
        <f>IF('Anterior-TXT'!A4824&lt;&gt;"",IF(MOD(VALUE(LEFT(A4803,1)),2)=1,IF(D4803="D",C4803,-C4803),IF(D4803="C",C4803,-C4803)),"")</f>
        <v/>
      </c>
    </row>
    <row r="4804" spans="1:5" x14ac:dyDescent="0.2">
      <c r="A4804" s="11" t="str">
        <f>IF('Anterior-TXT'!A4825&lt;&gt;"",LEFT('Anterior-TXT'!A4825,15),"")</f>
        <v/>
      </c>
      <c r="B4804" s="11" t="str">
        <f>IF('Anterior-TXT'!A4825&lt;&gt;"",RIGHT(LEFT('Anterior-TXT'!A4825,51),34),"")</f>
        <v/>
      </c>
      <c r="C4804" s="12" t="str">
        <f>IF('Anterior-TXT'!A4825&lt;&gt;"",VALUE(RIGHT(LEFT('Anterior-TXT'!A4825,75),23)),"")</f>
        <v/>
      </c>
      <c r="D4804" s="11" t="str">
        <f>IF('Anterior-TXT'!A4825&lt;&gt;"",RIGHT(LEFT('Anterior-TXT'!A4825,77),1),"")</f>
        <v/>
      </c>
      <c r="E4804" s="13" t="str">
        <f>IF('Anterior-TXT'!A4825&lt;&gt;"",IF(MOD(VALUE(LEFT(A4804,1)),2)=1,IF(D4804="D",C4804,-C4804),IF(D4804="C",C4804,-C4804)),"")</f>
        <v/>
      </c>
    </row>
    <row r="4805" spans="1:5" x14ac:dyDescent="0.2">
      <c r="A4805" s="11" t="str">
        <f>IF('Anterior-TXT'!A4826&lt;&gt;"",LEFT('Anterior-TXT'!A4826,15),"")</f>
        <v/>
      </c>
      <c r="B4805" s="11" t="str">
        <f>IF('Anterior-TXT'!A4826&lt;&gt;"",RIGHT(LEFT('Anterior-TXT'!A4826,51),34),"")</f>
        <v/>
      </c>
      <c r="C4805" s="12" t="str">
        <f>IF('Anterior-TXT'!A4826&lt;&gt;"",VALUE(RIGHT(LEFT('Anterior-TXT'!A4826,75),23)),"")</f>
        <v/>
      </c>
      <c r="D4805" s="11" t="str">
        <f>IF('Anterior-TXT'!A4826&lt;&gt;"",RIGHT(LEFT('Anterior-TXT'!A4826,77),1),"")</f>
        <v/>
      </c>
      <c r="E4805" s="13" t="str">
        <f>IF('Anterior-TXT'!A4826&lt;&gt;"",IF(MOD(VALUE(LEFT(A4805,1)),2)=1,IF(D4805="D",C4805,-C4805),IF(D4805="C",C4805,-C4805)),"")</f>
        <v/>
      </c>
    </row>
    <row r="4806" spans="1:5" x14ac:dyDescent="0.2">
      <c r="A4806" s="11" t="str">
        <f>IF('Anterior-TXT'!A4827&lt;&gt;"",LEFT('Anterior-TXT'!A4827,15),"")</f>
        <v/>
      </c>
      <c r="B4806" s="11" t="str">
        <f>IF('Anterior-TXT'!A4827&lt;&gt;"",RIGHT(LEFT('Anterior-TXT'!A4827,51),34),"")</f>
        <v/>
      </c>
      <c r="C4806" s="12" t="str">
        <f>IF('Anterior-TXT'!A4827&lt;&gt;"",VALUE(RIGHT(LEFT('Anterior-TXT'!A4827,75),23)),"")</f>
        <v/>
      </c>
      <c r="D4806" s="11" t="str">
        <f>IF('Anterior-TXT'!A4827&lt;&gt;"",RIGHT(LEFT('Anterior-TXT'!A4827,77),1),"")</f>
        <v/>
      </c>
      <c r="E4806" s="13" t="str">
        <f>IF('Anterior-TXT'!A4827&lt;&gt;"",IF(MOD(VALUE(LEFT(A4806,1)),2)=1,IF(D4806="D",C4806,-C4806),IF(D4806="C",C4806,-C4806)),"")</f>
        <v/>
      </c>
    </row>
    <row r="4807" spans="1:5" x14ac:dyDescent="0.2">
      <c r="A4807" s="11" t="str">
        <f>IF('Anterior-TXT'!A4828&lt;&gt;"",LEFT('Anterior-TXT'!A4828,15),"")</f>
        <v/>
      </c>
      <c r="B4807" s="11" t="str">
        <f>IF('Anterior-TXT'!A4828&lt;&gt;"",RIGHT(LEFT('Anterior-TXT'!A4828,51),34),"")</f>
        <v/>
      </c>
      <c r="C4807" s="12" t="str">
        <f>IF('Anterior-TXT'!A4828&lt;&gt;"",VALUE(RIGHT(LEFT('Anterior-TXT'!A4828,75),23)),"")</f>
        <v/>
      </c>
      <c r="D4807" s="11" t="str">
        <f>IF('Anterior-TXT'!A4828&lt;&gt;"",RIGHT(LEFT('Anterior-TXT'!A4828,77),1),"")</f>
        <v/>
      </c>
      <c r="E4807" s="13" t="str">
        <f>IF('Anterior-TXT'!A4828&lt;&gt;"",IF(MOD(VALUE(LEFT(A4807,1)),2)=1,IF(D4807="D",C4807,-C4807),IF(D4807="C",C4807,-C4807)),"")</f>
        <v/>
      </c>
    </row>
    <row r="4808" spans="1:5" x14ac:dyDescent="0.2">
      <c r="A4808" s="11" t="str">
        <f>IF('Anterior-TXT'!A4829&lt;&gt;"",LEFT('Anterior-TXT'!A4829,15),"")</f>
        <v/>
      </c>
      <c r="B4808" s="11" t="str">
        <f>IF('Anterior-TXT'!A4829&lt;&gt;"",RIGHT(LEFT('Anterior-TXT'!A4829,51),34),"")</f>
        <v/>
      </c>
      <c r="C4808" s="12" t="str">
        <f>IF('Anterior-TXT'!A4829&lt;&gt;"",VALUE(RIGHT(LEFT('Anterior-TXT'!A4829,75),23)),"")</f>
        <v/>
      </c>
      <c r="D4808" s="11" t="str">
        <f>IF('Anterior-TXT'!A4829&lt;&gt;"",RIGHT(LEFT('Anterior-TXT'!A4829,77),1),"")</f>
        <v/>
      </c>
      <c r="E4808" s="13" t="str">
        <f>IF('Anterior-TXT'!A4829&lt;&gt;"",IF(MOD(VALUE(LEFT(A4808,1)),2)=1,IF(D4808="D",C4808,-C4808),IF(D4808="C",C4808,-C4808)),"")</f>
        <v/>
      </c>
    </row>
    <row r="4809" spans="1:5" x14ac:dyDescent="0.2">
      <c r="A4809" s="11" t="str">
        <f>IF('Anterior-TXT'!A4830&lt;&gt;"",LEFT('Anterior-TXT'!A4830,15),"")</f>
        <v/>
      </c>
      <c r="B4809" s="11" t="str">
        <f>IF('Anterior-TXT'!A4830&lt;&gt;"",RIGHT(LEFT('Anterior-TXT'!A4830,51),34),"")</f>
        <v/>
      </c>
      <c r="C4809" s="12" t="str">
        <f>IF('Anterior-TXT'!A4830&lt;&gt;"",VALUE(RIGHT(LEFT('Anterior-TXT'!A4830,75),23)),"")</f>
        <v/>
      </c>
      <c r="D4809" s="11" t="str">
        <f>IF('Anterior-TXT'!A4830&lt;&gt;"",RIGHT(LEFT('Anterior-TXT'!A4830,77),1),"")</f>
        <v/>
      </c>
      <c r="E4809" s="13" t="str">
        <f>IF('Anterior-TXT'!A4830&lt;&gt;"",IF(MOD(VALUE(LEFT(A4809,1)),2)=1,IF(D4809="D",C4809,-C4809),IF(D4809="C",C4809,-C4809)),"")</f>
        <v/>
      </c>
    </row>
    <row r="4810" spans="1:5" x14ac:dyDescent="0.2">
      <c r="A4810" s="11" t="str">
        <f>IF('Anterior-TXT'!A4831&lt;&gt;"",LEFT('Anterior-TXT'!A4831,15),"")</f>
        <v/>
      </c>
      <c r="B4810" s="11" t="str">
        <f>IF('Anterior-TXT'!A4831&lt;&gt;"",RIGHT(LEFT('Anterior-TXT'!A4831,51),34),"")</f>
        <v/>
      </c>
      <c r="C4810" s="12" t="str">
        <f>IF('Anterior-TXT'!A4831&lt;&gt;"",VALUE(RIGHT(LEFT('Anterior-TXT'!A4831,75),23)),"")</f>
        <v/>
      </c>
      <c r="D4810" s="11" t="str">
        <f>IF('Anterior-TXT'!A4831&lt;&gt;"",RIGHT(LEFT('Anterior-TXT'!A4831,77),1),"")</f>
        <v/>
      </c>
      <c r="E4810" s="13" t="str">
        <f>IF('Anterior-TXT'!A4831&lt;&gt;"",IF(MOD(VALUE(LEFT(A4810,1)),2)=1,IF(D4810="D",C4810,-C4810),IF(D4810="C",C4810,-C4810)),"")</f>
        <v/>
      </c>
    </row>
    <row r="4811" spans="1:5" x14ac:dyDescent="0.2">
      <c r="A4811" s="11" t="str">
        <f>IF('Anterior-TXT'!A4832&lt;&gt;"",LEFT('Anterior-TXT'!A4832,15),"")</f>
        <v/>
      </c>
      <c r="B4811" s="11" t="str">
        <f>IF('Anterior-TXT'!A4832&lt;&gt;"",RIGHT(LEFT('Anterior-TXT'!A4832,51),34),"")</f>
        <v/>
      </c>
      <c r="C4811" s="12" t="str">
        <f>IF('Anterior-TXT'!A4832&lt;&gt;"",VALUE(RIGHT(LEFT('Anterior-TXT'!A4832,75),23)),"")</f>
        <v/>
      </c>
      <c r="D4811" s="11" t="str">
        <f>IF('Anterior-TXT'!A4832&lt;&gt;"",RIGHT(LEFT('Anterior-TXT'!A4832,77),1),"")</f>
        <v/>
      </c>
      <c r="E4811" s="13" t="str">
        <f>IF('Anterior-TXT'!A4832&lt;&gt;"",IF(MOD(VALUE(LEFT(A4811,1)),2)=1,IF(D4811="D",C4811,-C4811),IF(D4811="C",C4811,-C4811)),"")</f>
        <v/>
      </c>
    </row>
    <row r="4812" spans="1:5" x14ac:dyDescent="0.2">
      <c r="A4812" s="11" t="str">
        <f>IF('Anterior-TXT'!A4833&lt;&gt;"",LEFT('Anterior-TXT'!A4833,15),"")</f>
        <v/>
      </c>
      <c r="B4812" s="11" t="str">
        <f>IF('Anterior-TXT'!A4833&lt;&gt;"",RIGHT(LEFT('Anterior-TXT'!A4833,51),34),"")</f>
        <v/>
      </c>
      <c r="C4812" s="12" t="str">
        <f>IF('Anterior-TXT'!A4833&lt;&gt;"",VALUE(RIGHT(LEFT('Anterior-TXT'!A4833,75),23)),"")</f>
        <v/>
      </c>
      <c r="D4812" s="11" t="str">
        <f>IF('Anterior-TXT'!A4833&lt;&gt;"",RIGHT(LEFT('Anterior-TXT'!A4833,77),1),"")</f>
        <v/>
      </c>
      <c r="E4812" s="13" t="str">
        <f>IF('Anterior-TXT'!A4833&lt;&gt;"",IF(MOD(VALUE(LEFT(A4812,1)),2)=1,IF(D4812="D",C4812,-C4812),IF(D4812="C",C4812,-C4812)),"")</f>
        <v/>
      </c>
    </row>
    <row r="4813" spans="1:5" x14ac:dyDescent="0.2">
      <c r="A4813" s="11" t="str">
        <f>IF('Anterior-TXT'!A4834&lt;&gt;"",LEFT('Anterior-TXT'!A4834,15),"")</f>
        <v/>
      </c>
      <c r="B4813" s="11" t="str">
        <f>IF('Anterior-TXT'!A4834&lt;&gt;"",RIGHT(LEFT('Anterior-TXT'!A4834,51),34),"")</f>
        <v/>
      </c>
      <c r="C4813" s="12" t="str">
        <f>IF('Anterior-TXT'!A4834&lt;&gt;"",VALUE(RIGHT(LEFT('Anterior-TXT'!A4834,75),23)),"")</f>
        <v/>
      </c>
      <c r="D4813" s="11" t="str">
        <f>IF('Anterior-TXT'!A4834&lt;&gt;"",RIGHT(LEFT('Anterior-TXT'!A4834,77),1),"")</f>
        <v/>
      </c>
      <c r="E4813" s="13" t="str">
        <f>IF('Anterior-TXT'!A4834&lt;&gt;"",IF(MOD(VALUE(LEFT(A4813,1)),2)=1,IF(D4813="D",C4813,-C4813),IF(D4813="C",C4813,-C4813)),"")</f>
        <v/>
      </c>
    </row>
    <row r="4814" spans="1:5" x14ac:dyDescent="0.2">
      <c r="A4814" s="11" t="str">
        <f>IF('Anterior-TXT'!A4835&lt;&gt;"",LEFT('Anterior-TXT'!A4835,15),"")</f>
        <v/>
      </c>
      <c r="B4814" s="11" t="str">
        <f>IF('Anterior-TXT'!A4835&lt;&gt;"",RIGHT(LEFT('Anterior-TXT'!A4835,51),34),"")</f>
        <v/>
      </c>
      <c r="C4814" s="12" t="str">
        <f>IF('Anterior-TXT'!A4835&lt;&gt;"",VALUE(RIGHT(LEFT('Anterior-TXT'!A4835,75),23)),"")</f>
        <v/>
      </c>
      <c r="D4814" s="11" t="str">
        <f>IF('Anterior-TXT'!A4835&lt;&gt;"",RIGHT(LEFT('Anterior-TXT'!A4835,77),1),"")</f>
        <v/>
      </c>
      <c r="E4814" s="13" t="str">
        <f>IF('Anterior-TXT'!A4835&lt;&gt;"",IF(MOD(VALUE(LEFT(A4814,1)),2)=1,IF(D4814="D",C4814,-C4814),IF(D4814="C",C4814,-C4814)),"")</f>
        <v/>
      </c>
    </row>
    <row r="4815" spans="1:5" x14ac:dyDescent="0.2">
      <c r="A4815" s="11" t="str">
        <f>IF('Anterior-TXT'!A4836&lt;&gt;"",LEFT('Anterior-TXT'!A4836,15),"")</f>
        <v/>
      </c>
      <c r="B4815" s="11" t="str">
        <f>IF('Anterior-TXT'!A4836&lt;&gt;"",RIGHT(LEFT('Anterior-TXT'!A4836,51),34),"")</f>
        <v/>
      </c>
      <c r="C4815" s="12" t="str">
        <f>IF('Anterior-TXT'!A4836&lt;&gt;"",VALUE(RIGHT(LEFT('Anterior-TXT'!A4836,75),23)),"")</f>
        <v/>
      </c>
      <c r="D4815" s="11" t="str">
        <f>IF('Anterior-TXT'!A4836&lt;&gt;"",RIGHT(LEFT('Anterior-TXT'!A4836,77),1),"")</f>
        <v/>
      </c>
      <c r="E4815" s="13" t="str">
        <f>IF('Anterior-TXT'!A4836&lt;&gt;"",IF(MOD(VALUE(LEFT(A4815,1)),2)=1,IF(D4815="D",C4815,-C4815),IF(D4815="C",C4815,-C4815)),"")</f>
        <v/>
      </c>
    </row>
    <row r="4816" spans="1:5" x14ac:dyDescent="0.2">
      <c r="A4816" s="11" t="str">
        <f>IF('Anterior-TXT'!A4837&lt;&gt;"",LEFT('Anterior-TXT'!A4837,15),"")</f>
        <v/>
      </c>
      <c r="B4816" s="11" t="str">
        <f>IF('Anterior-TXT'!A4837&lt;&gt;"",RIGHT(LEFT('Anterior-TXT'!A4837,51),34),"")</f>
        <v/>
      </c>
      <c r="C4816" s="12" t="str">
        <f>IF('Anterior-TXT'!A4837&lt;&gt;"",VALUE(RIGHT(LEFT('Anterior-TXT'!A4837,75),23)),"")</f>
        <v/>
      </c>
      <c r="D4816" s="11" t="str">
        <f>IF('Anterior-TXT'!A4837&lt;&gt;"",RIGHT(LEFT('Anterior-TXT'!A4837,77),1),"")</f>
        <v/>
      </c>
      <c r="E4816" s="13" t="str">
        <f>IF('Anterior-TXT'!A4837&lt;&gt;"",IF(MOD(VALUE(LEFT(A4816,1)),2)=1,IF(D4816="D",C4816,-C4816),IF(D4816="C",C4816,-C4816)),"")</f>
        <v/>
      </c>
    </row>
    <row r="4817" spans="1:5" x14ac:dyDescent="0.2">
      <c r="A4817" s="11" t="str">
        <f>IF('Anterior-TXT'!A4838&lt;&gt;"",LEFT('Anterior-TXT'!A4838,15),"")</f>
        <v/>
      </c>
      <c r="B4817" s="11" t="str">
        <f>IF('Anterior-TXT'!A4838&lt;&gt;"",RIGHT(LEFT('Anterior-TXT'!A4838,51),34),"")</f>
        <v/>
      </c>
      <c r="C4817" s="12" t="str">
        <f>IF('Anterior-TXT'!A4838&lt;&gt;"",VALUE(RIGHT(LEFT('Anterior-TXT'!A4838,75),23)),"")</f>
        <v/>
      </c>
      <c r="D4817" s="11" t="str">
        <f>IF('Anterior-TXT'!A4838&lt;&gt;"",RIGHT(LEFT('Anterior-TXT'!A4838,77),1),"")</f>
        <v/>
      </c>
      <c r="E4817" s="13" t="str">
        <f>IF('Anterior-TXT'!A4838&lt;&gt;"",IF(MOD(VALUE(LEFT(A4817,1)),2)=1,IF(D4817="D",C4817,-C4817),IF(D4817="C",C4817,-C4817)),"")</f>
        <v/>
      </c>
    </row>
    <row r="4818" spans="1:5" x14ac:dyDescent="0.2">
      <c r="A4818" s="11" t="str">
        <f>IF('Anterior-TXT'!A4839&lt;&gt;"",LEFT('Anterior-TXT'!A4839,15),"")</f>
        <v/>
      </c>
      <c r="B4818" s="11" t="str">
        <f>IF('Anterior-TXT'!A4839&lt;&gt;"",RIGHT(LEFT('Anterior-TXT'!A4839,51),34),"")</f>
        <v/>
      </c>
      <c r="C4818" s="12" t="str">
        <f>IF('Anterior-TXT'!A4839&lt;&gt;"",VALUE(RIGHT(LEFT('Anterior-TXT'!A4839,75),23)),"")</f>
        <v/>
      </c>
      <c r="D4818" s="11" t="str">
        <f>IF('Anterior-TXT'!A4839&lt;&gt;"",RIGHT(LEFT('Anterior-TXT'!A4839,77),1),"")</f>
        <v/>
      </c>
      <c r="E4818" s="13" t="str">
        <f>IF('Anterior-TXT'!A4839&lt;&gt;"",IF(MOD(VALUE(LEFT(A4818,1)),2)=1,IF(D4818="D",C4818,-C4818),IF(D4818="C",C4818,-C4818)),"")</f>
        <v/>
      </c>
    </row>
    <row r="4819" spans="1:5" x14ac:dyDescent="0.2">
      <c r="A4819" s="11" t="str">
        <f>IF('Anterior-TXT'!A4840&lt;&gt;"",LEFT('Anterior-TXT'!A4840,15),"")</f>
        <v/>
      </c>
      <c r="B4819" s="11" t="str">
        <f>IF('Anterior-TXT'!A4840&lt;&gt;"",RIGHT(LEFT('Anterior-TXT'!A4840,51),34),"")</f>
        <v/>
      </c>
      <c r="C4819" s="12" t="str">
        <f>IF('Anterior-TXT'!A4840&lt;&gt;"",VALUE(RIGHT(LEFT('Anterior-TXT'!A4840,75),23)),"")</f>
        <v/>
      </c>
      <c r="D4819" s="11" t="str">
        <f>IF('Anterior-TXT'!A4840&lt;&gt;"",RIGHT(LEFT('Anterior-TXT'!A4840,77),1),"")</f>
        <v/>
      </c>
      <c r="E4819" s="13" t="str">
        <f>IF('Anterior-TXT'!A4840&lt;&gt;"",IF(MOD(VALUE(LEFT(A4819,1)),2)=1,IF(D4819="D",C4819,-C4819),IF(D4819="C",C4819,-C4819)),"")</f>
        <v/>
      </c>
    </row>
    <row r="4820" spans="1:5" x14ac:dyDescent="0.2">
      <c r="A4820" s="11" t="str">
        <f>IF('Anterior-TXT'!A4841&lt;&gt;"",LEFT('Anterior-TXT'!A4841,15),"")</f>
        <v/>
      </c>
      <c r="B4820" s="11" t="str">
        <f>IF('Anterior-TXT'!A4841&lt;&gt;"",RIGHT(LEFT('Anterior-TXT'!A4841,51),34),"")</f>
        <v/>
      </c>
      <c r="C4820" s="12" t="str">
        <f>IF('Anterior-TXT'!A4841&lt;&gt;"",VALUE(RIGHT(LEFT('Anterior-TXT'!A4841,75),23)),"")</f>
        <v/>
      </c>
      <c r="D4820" s="11" t="str">
        <f>IF('Anterior-TXT'!A4841&lt;&gt;"",RIGHT(LEFT('Anterior-TXT'!A4841,77),1),"")</f>
        <v/>
      </c>
      <c r="E4820" s="13" t="str">
        <f>IF('Anterior-TXT'!A4841&lt;&gt;"",IF(MOD(VALUE(LEFT(A4820,1)),2)=1,IF(D4820="D",C4820,-C4820),IF(D4820="C",C4820,-C4820)),"")</f>
        <v/>
      </c>
    </row>
    <row r="4821" spans="1:5" x14ac:dyDescent="0.2">
      <c r="A4821" s="11" t="str">
        <f>IF('Anterior-TXT'!A4842&lt;&gt;"",LEFT('Anterior-TXT'!A4842,15),"")</f>
        <v/>
      </c>
      <c r="B4821" s="11" t="str">
        <f>IF('Anterior-TXT'!A4842&lt;&gt;"",RIGHT(LEFT('Anterior-TXT'!A4842,51),34),"")</f>
        <v/>
      </c>
      <c r="C4821" s="12" t="str">
        <f>IF('Anterior-TXT'!A4842&lt;&gt;"",VALUE(RIGHT(LEFT('Anterior-TXT'!A4842,75),23)),"")</f>
        <v/>
      </c>
      <c r="D4821" s="11" t="str">
        <f>IF('Anterior-TXT'!A4842&lt;&gt;"",RIGHT(LEFT('Anterior-TXT'!A4842,77),1),"")</f>
        <v/>
      </c>
      <c r="E4821" s="13" t="str">
        <f>IF('Anterior-TXT'!A4842&lt;&gt;"",IF(MOD(VALUE(LEFT(A4821,1)),2)=1,IF(D4821="D",C4821,-C4821),IF(D4821="C",C4821,-C4821)),"")</f>
        <v/>
      </c>
    </row>
    <row r="4822" spans="1:5" x14ac:dyDescent="0.2">
      <c r="A4822" s="11" t="str">
        <f>IF('Anterior-TXT'!A4843&lt;&gt;"",LEFT('Anterior-TXT'!A4843,15),"")</f>
        <v/>
      </c>
      <c r="B4822" s="11" t="str">
        <f>IF('Anterior-TXT'!A4843&lt;&gt;"",RIGHT(LEFT('Anterior-TXT'!A4843,51),34),"")</f>
        <v/>
      </c>
      <c r="C4822" s="12" t="str">
        <f>IF('Anterior-TXT'!A4843&lt;&gt;"",VALUE(RIGHT(LEFT('Anterior-TXT'!A4843,75),23)),"")</f>
        <v/>
      </c>
      <c r="D4822" s="11" t="str">
        <f>IF('Anterior-TXT'!A4843&lt;&gt;"",RIGHT(LEFT('Anterior-TXT'!A4843,77),1),"")</f>
        <v/>
      </c>
      <c r="E4822" s="13" t="str">
        <f>IF('Anterior-TXT'!A4843&lt;&gt;"",IF(MOD(VALUE(LEFT(A4822,1)),2)=1,IF(D4822="D",C4822,-C4822),IF(D4822="C",C4822,-C4822)),"")</f>
        <v/>
      </c>
    </row>
    <row r="4823" spans="1:5" x14ac:dyDescent="0.2">
      <c r="A4823" s="11" t="str">
        <f>IF('Anterior-TXT'!A4844&lt;&gt;"",LEFT('Anterior-TXT'!A4844,15),"")</f>
        <v/>
      </c>
      <c r="B4823" s="11" t="str">
        <f>IF('Anterior-TXT'!A4844&lt;&gt;"",RIGHT(LEFT('Anterior-TXT'!A4844,51),34),"")</f>
        <v/>
      </c>
      <c r="C4823" s="12" t="str">
        <f>IF('Anterior-TXT'!A4844&lt;&gt;"",VALUE(RIGHT(LEFT('Anterior-TXT'!A4844,75),23)),"")</f>
        <v/>
      </c>
      <c r="D4823" s="11" t="str">
        <f>IF('Anterior-TXT'!A4844&lt;&gt;"",RIGHT(LEFT('Anterior-TXT'!A4844,77),1),"")</f>
        <v/>
      </c>
      <c r="E4823" s="13" t="str">
        <f>IF('Anterior-TXT'!A4844&lt;&gt;"",IF(MOD(VALUE(LEFT(A4823,1)),2)=1,IF(D4823="D",C4823,-C4823),IF(D4823="C",C4823,-C4823)),"")</f>
        <v/>
      </c>
    </row>
    <row r="4824" spans="1:5" x14ac:dyDescent="0.2">
      <c r="A4824" s="11" t="str">
        <f>IF('Anterior-TXT'!A4845&lt;&gt;"",LEFT('Anterior-TXT'!A4845,15),"")</f>
        <v/>
      </c>
      <c r="B4824" s="11" t="str">
        <f>IF('Anterior-TXT'!A4845&lt;&gt;"",RIGHT(LEFT('Anterior-TXT'!A4845,51),34),"")</f>
        <v/>
      </c>
      <c r="C4824" s="12" t="str">
        <f>IF('Anterior-TXT'!A4845&lt;&gt;"",VALUE(RIGHT(LEFT('Anterior-TXT'!A4845,75),23)),"")</f>
        <v/>
      </c>
      <c r="D4824" s="11" t="str">
        <f>IF('Anterior-TXT'!A4845&lt;&gt;"",RIGHT(LEFT('Anterior-TXT'!A4845,77),1),"")</f>
        <v/>
      </c>
      <c r="E4824" s="13" t="str">
        <f>IF('Anterior-TXT'!A4845&lt;&gt;"",IF(MOD(VALUE(LEFT(A4824,1)),2)=1,IF(D4824="D",C4824,-C4824),IF(D4824="C",C4824,-C4824)),"")</f>
        <v/>
      </c>
    </row>
    <row r="4825" spans="1:5" x14ac:dyDescent="0.2">
      <c r="A4825" s="11" t="str">
        <f>IF('Anterior-TXT'!A4846&lt;&gt;"",LEFT('Anterior-TXT'!A4846,15),"")</f>
        <v/>
      </c>
      <c r="B4825" s="11" t="str">
        <f>IF('Anterior-TXT'!A4846&lt;&gt;"",RIGHT(LEFT('Anterior-TXT'!A4846,51),34),"")</f>
        <v/>
      </c>
      <c r="C4825" s="12" t="str">
        <f>IF('Anterior-TXT'!A4846&lt;&gt;"",VALUE(RIGHT(LEFT('Anterior-TXT'!A4846,75),23)),"")</f>
        <v/>
      </c>
      <c r="D4825" s="11" t="str">
        <f>IF('Anterior-TXT'!A4846&lt;&gt;"",RIGHT(LEFT('Anterior-TXT'!A4846,77),1),"")</f>
        <v/>
      </c>
      <c r="E4825" s="13" t="str">
        <f>IF('Anterior-TXT'!A4846&lt;&gt;"",IF(MOD(VALUE(LEFT(A4825,1)),2)=1,IF(D4825="D",C4825,-C4825),IF(D4825="C",C4825,-C4825)),"")</f>
        <v/>
      </c>
    </row>
    <row r="4826" spans="1:5" x14ac:dyDescent="0.2">
      <c r="A4826" s="11" t="str">
        <f>IF('Anterior-TXT'!A4847&lt;&gt;"",LEFT('Anterior-TXT'!A4847,15),"")</f>
        <v/>
      </c>
      <c r="B4826" s="11" t="str">
        <f>IF('Anterior-TXT'!A4847&lt;&gt;"",RIGHT(LEFT('Anterior-TXT'!A4847,51),34),"")</f>
        <v/>
      </c>
      <c r="C4826" s="12" t="str">
        <f>IF('Anterior-TXT'!A4847&lt;&gt;"",VALUE(RIGHT(LEFT('Anterior-TXT'!A4847,75),23)),"")</f>
        <v/>
      </c>
      <c r="D4826" s="11" t="str">
        <f>IF('Anterior-TXT'!A4847&lt;&gt;"",RIGHT(LEFT('Anterior-TXT'!A4847,77),1),"")</f>
        <v/>
      </c>
      <c r="E4826" s="13" t="str">
        <f>IF('Anterior-TXT'!A4847&lt;&gt;"",IF(MOD(VALUE(LEFT(A4826,1)),2)=1,IF(D4826="D",C4826,-C4826),IF(D4826="C",C4826,-C4826)),"")</f>
        <v/>
      </c>
    </row>
    <row r="4827" spans="1:5" x14ac:dyDescent="0.2">
      <c r="A4827" s="11" t="str">
        <f>IF('Anterior-TXT'!A4848&lt;&gt;"",LEFT('Anterior-TXT'!A4848,15),"")</f>
        <v/>
      </c>
      <c r="B4827" s="11" t="str">
        <f>IF('Anterior-TXT'!A4848&lt;&gt;"",RIGHT(LEFT('Anterior-TXT'!A4848,51),34),"")</f>
        <v/>
      </c>
      <c r="C4827" s="12" t="str">
        <f>IF('Anterior-TXT'!A4848&lt;&gt;"",VALUE(RIGHT(LEFT('Anterior-TXT'!A4848,75),23)),"")</f>
        <v/>
      </c>
      <c r="D4827" s="11" t="str">
        <f>IF('Anterior-TXT'!A4848&lt;&gt;"",RIGHT(LEFT('Anterior-TXT'!A4848,77),1),"")</f>
        <v/>
      </c>
      <c r="E4827" s="13" t="str">
        <f>IF('Anterior-TXT'!A4848&lt;&gt;"",IF(MOD(VALUE(LEFT(A4827,1)),2)=1,IF(D4827="D",C4827,-C4827),IF(D4827="C",C4827,-C4827)),"")</f>
        <v/>
      </c>
    </row>
    <row r="4828" spans="1:5" x14ac:dyDescent="0.2">
      <c r="A4828" s="11" t="str">
        <f>IF('Anterior-TXT'!A4849&lt;&gt;"",LEFT('Anterior-TXT'!A4849,15),"")</f>
        <v/>
      </c>
      <c r="B4828" s="11" t="str">
        <f>IF('Anterior-TXT'!A4849&lt;&gt;"",RIGHT(LEFT('Anterior-TXT'!A4849,51),34),"")</f>
        <v/>
      </c>
      <c r="C4828" s="12" t="str">
        <f>IF('Anterior-TXT'!A4849&lt;&gt;"",VALUE(RIGHT(LEFT('Anterior-TXT'!A4849,75),23)),"")</f>
        <v/>
      </c>
      <c r="D4828" s="11" t="str">
        <f>IF('Anterior-TXT'!A4849&lt;&gt;"",RIGHT(LEFT('Anterior-TXT'!A4849,77),1),"")</f>
        <v/>
      </c>
      <c r="E4828" s="13" t="str">
        <f>IF('Anterior-TXT'!A4849&lt;&gt;"",IF(MOD(VALUE(LEFT(A4828,1)),2)=1,IF(D4828="D",C4828,-C4828),IF(D4828="C",C4828,-C4828)),"")</f>
        <v/>
      </c>
    </row>
    <row r="4829" spans="1:5" x14ac:dyDescent="0.2">
      <c r="A4829" s="11" t="str">
        <f>IF('Anterior-TXT'!A4850&lt;&gt;"",LEFT('Anterior-TXT'!A4850,15),"")</f>
        <v/>
      </c>
      <c r="B4829" s="11" t="str">
        <f>IF('Anterior-TXT'!A4850&lt;&gt;"",RIGHT(LEFT('Anterior-TXT'!A4850,51),34),"")</f>
        <v/>
      </c>
      <c r="C4829" s="12" t="str">
        <f>IF('Anterior-TXT'!A4850&lt;&gt;"",VALUE(RIGHT(LEFT('Anterior-TXT'!A4850,75),23)),"")</f>
        <v/>
      </c>
      <c r="D4829" s="11" t="str">
        <f>IF('Anterior-TXT'!A4850&lt;&gt;"",RIGHT(LEFT('Anterior-TXT'!A4850,77),1),"")</f>
        <v/>
      </c>
      <c r="E4829" s="13" t="str">
        <f>IF('Anterior-TXT'!A4850&lt;&gt;"",IF(MOD(VALUE(LEFT(A4829,1)),2)=1,IF(D4829="D",C4829,-C4829),IF(D4829="C",C4829,-C4829)),"")</f>
        <v/>
      </c>
    </row>
    <row r="4830" spans="1:5" x14ac:dyDescent="0.2">
      <c r="A4830" s="11" t="str">
        <f>IF('Anterior-TXT'!A4851&lt;&gt;"",LEFT('Anterior-TXT'!A4851,15),"")</f>
        <v/>
      </c>
      <c r="B4830" s="11" t="str">
        <f>IF('Anterior-TXT'!A4851&lt;&gt;"",RIGHT(LEFT('Anterior-TXT'!A4851,51),34),"")</f>
        <v/>
      </c>
      <c r="C4830" s="12" t="str">
        <f>IF('Anterior-TXT'!A4851&lt;&gt;"",VALUE(RIGHT(LEFT('Anterior-TXT'!A4851,75),23)),"")</f>
        <v/>
      </c>
      <c r="D4830" s="11" t="str">
        <f>IF('Anterior-TXT'!A4851&lt;&gt;"",RIGHT(LEFT('Anterior-TXT'!A4851,77),1),"")</f>
        <v/>
      </c>
      <c r="E4830" s="13" t="str">
        <f>IF('Anterior-TXT'!A4851&lt;&gt;"",IF(MOD(VALUE(LEFT(A4830,1)),2)=1,IF(D4830="D",C4830,-C4830),IF(D4830="C",C4830,-C4830)),"")</f>
        <v/>
      </c>
    </row>
    <row r="4831" spans="1:5" x14ac:dyDescent="0.2">
      <c r="A4831" s="11" t="str">
        <f>IF('Anterior-TXT'!A4852&lt;&gt;"",LEFT('Anterior-TXT'!A4852,15),"")</f>
        <v/>
      </c>
      <c r="B4831" s="11" t="str">
        <f>IF('Anterior-TXT'!A4852&lt;&gt;"",RIGHT(LEFT('Anterior-TXT'!A4852,51),34),"")</f>
        <v/>
      </c>
      <c r="C4831" s="12" t="str">
        <f>IF('Anterior-TXT'!A4852&lt;&gt;"",VALUE(RIGHT(LEFT('Anterior-TXT'!A4852,75),23)),"")</f>
        <v/>
      </c>
      <c r="D4831" s="11" t="str">
        <f>IF('Anterior-TXT'!A4852&lt;&gt;"",RIGHT(LEFT('Anterior-TXT'!A4852,77),1),"")</f>
        <v/>
      </c>
      <c r="E4831" s="13" t="str">
        <f>IF('Anterior-TXT'!A4852&lt;&gt;"",IF(MOD(VALUE(LEFT(A4831,1)),2)=1,IF(D4831="D",C4831,-C4831),IF(D4831="C",C4831,-C4831)),"")</f>
        <v/>
      </c>
    </row>
    <row r="4832" spans="1:5" x14ac:dyDescent="0.2">
      <c r="A4832" s="11" t="str">
        <f>IF('Anterior-TXT'!A4853&lt;&gt;"",LEFT('Anterior-TXT'!A4853,15),"")</f>
        <v/>
      </c>
      <c r="B4832" s="11" t="str">
        <f>IF('Anterior-TXT'!A4853&lt;&gt;"",RIGHT(LEFT('Anterior-TXT'!A4853,51),34),"")</f>
        <v/>
      </c>
      <c r="C4832" s="12" t="str">
        <f>IF('Anterior-TXT'!A4853&lt;&gt;"",VALUE(RIGHT(LEFT('Anterior-TXT'!A4853,75),23)),"")</f>
        <v/>
      </c>
      <c r="D4832" s="11" t="str">
        <f>IF('Anterior-TXT'!A4853&lt;&gt;"",RIGHT(LEFT('Anterior-TXT'!A4853,77),1),"")</f>
        <v/>
      </c>
      <c r="E4832" s="13" t="str">
        <f>IF('Anterior-TXT'!A4853&lt;&gt;"",IF(MOD(VALUE(LEFT(A4832,1)),2)=1,IF(D4832="D",C4832,-C4832),IF(D4832="C",C4832,-C4832)),"")</f>
        <v/>
      </c>
    </row>
    <row r="4833" spans="1:5" x14ac:dyDescent="0.2">
      <c r="A4833" s="11" t="str">
        <f>IF('Anterior-TXT'!A4854&lt;&gt;"",LEFT('Anterior-TXT'!A4854,15),"")</f>
        <v/>
      </c>
      <c r="B4833" s="11" t="str">
        <f>IF('Anterior-TXT'!A4854&lt;&gt;"",RIGHT(LEFT('Anterior-TXT'!A4854,51),34),"")</f>
        <v/>
      </c>
      <c r="C4833" s="12" t="str">
        <f>IF('Anterior-TXT'!A4854&lt;&gt;"",VALUE(RIGHT(LEFT('Anterior-TXT'!A4854,75),23)),"")</f>
        <v/>
      </c>
      <c r="D4833" s="11" t="str">
        <f>IF('Anterior-TXT'!A4854&lt;&gt;"",RIGHT(LEFT('Anterior-TXT'!A4854,77),1),"")</f>
        <v/>
      </c>
      <c r="E4833" s="13" t="str">
        <f>IF('Anterior-TXT'!A4854&lt;&gt;"",IF(MOD(VALUE(LEFT(A4833,1)),2)=1,IF(D4833="D",C4833,-C4833),IF(D4833="C",C4833,-C4833)),"")</f>
        <v/>
      </c>
    </row>
    <row r="4834" spans="1:5" x14ac:dyDescent="0.2">
      <c r="A4834" s="11" t="str">
        <f>IF('Anterior-TXT'!A4855&lt;&gt;"",LEFT('Anterior-TXT'!A4855,15),"")</f>
        <v/>
      </c>
      <c r="B4834" s="11" t="str">
        <f>IF('Anterior-TXT'!A4855&lt;&gt;"",RIGHT(LEFT('Anterior-TXT'!A4855,51),34),"")</f>
        <v/>
      </c>
      <c r="C4834" s="12" t="str">
        <f>IF('Anterior-TXT'!A4855&lt;&gt;"",VALUE(RIGHT(LEFT('Anterior-TXT'!A4855,75),23)),"")</f>
        <v/>
      </c>
      <c r="D4834" s="11" t="str">
        <f>IF('Anterior-TXT'!A4855&lt;&gt;"",RIGHT(LEFT('Anterior-TXT'!A4855,77),1),"")</f>
        <v/>
      </c>
      <c r="E4834" s="13" t="str">
        <f>IF('Anterior-TXT'!A4855&lt;&gt;"",IF(MOD(VALUE(LEFT(A4834,1)),2)=1,IF(D4834="D",C4834,-C4834),IF(D4834="C",C4834,-C4834)),"")</f>
        <v/>
      </c>
    </row>
    <row r="4835" spans="1:5" x14ac:dyDescent="0.2">
      <c r="A4835" s="11" t="str">
        <f>IF('Anterior-TXT'!A4856&lt;&gt;"",LEFT('Anterior-TXT'!A4856,15),"")</f>
        <v/>
      </c>
      <c r="B4835" s="11" t="str">
        <f>IF('Anterior-TXT'!A4856&lt;&gt;"",RIGHT(LEFT('Anterior-TXT'!A4856,51),34),"")</f>
        <v/>
      </c>
      <c r="C4835" s="12" t="str">
        <f>IF('Anterior-TXT'!A4856&lt;&gt;"",VALUE(RIGHT(LEFT('Anterior-TXT'!A4856,75),23)),"")</f>
        <v/>
      </c>
      <c r="D4835" s="11" t="str">
        <f>IF('Anterior-TXT'!A4856&lt;&gt;"",RIGHT(LEFT('Anterior-TXT'!A4856,77),1),"")</f>
        <v/>
      </c>
      <c r="E4835" s="13" t="str">
        <f>IF('Anterior-TXT'!A4856&lt;&gt;"",IF(MOD(VALUE(LEFT(A4835,1)),2)=1,IF(D4835="D",C4835,-C4835),IF(D4835="C",C4835,-C4835)),"")</f>
        <v/>
      </c>
    </row>
    <row r="4836" spans="1:5" x14ac:dyDescent="0.2">
      <c r="A4836" s="11" t="str">
        <f>IF('Anterior-TXT'!A4857&lt;&gt;"",LEFT('Anterior-TXT'!A4857,15),"")</f>
        <v/>
      </c>
      <c r="B4836" s="11" t="str">
        <f>IF('Anterior-TXT'!A4857&lt;&gt;"",RIGHT(LEFT('Anterior-TXT'!A4857,51),34),"")</f>
        <v/>
      </c>
      <c r="C4836" s="12" t="str">
        <f>IF('Anterior-TXT'!A4857&lt;&gt;"",VALUE(RIGHT(LEFT('Anterior-TXT'!A4857,75),23)),"")</f>
        <v/>
      </c>
      <c r="D4836" s="11" t="str">
        <f>IF('Anterior-TXT'!A4857&lt;&gt;"",RIGHT(LEFT('Anterior-TXT'!A4857,77),1),"")</f>
        <v/>
      </c>
      <c r="E4836" s="13" t="str">
        <f>IF('Anterior-TXT'!A4857&lt;&gt;"",IF(MOD(VALUE(LEFT(A4836,1)),2)=1,IF(D4836="D",C4836,-C4836),IF(D4836="C",C4836,-C4836)),"")</f>
        <v/>
      </c>
    </row>
    <row r="4837" spans="1:5" x14ac:dyDescent="0.2">
      <c r="A4837" s="11" t="str">
        <f>IF('Anterior-TXT'!A4858&lt;&gt;"",LEFT('Anterior-TXT'!A4858,15),"")</f>
        <v/>
      </c>
      <c r="B4837" s="11" t="str">
        <f>IF('Anterior-TXT'!A4858&lt;&gt;"",RIGHT(LEFT('Anterior-TXT'!A4858,51),34),"")</f>
        <v/>
      </c>
      <c r="C4837" s="12" t="str">
        <f>IF('Anterior-TXT'!A4858&lt;&gt;"",VALUE(RIGHT(LEFT('Anterior-TXT'!A4858,75),23)),"")</f>
        <v/>
      </c>
      <c r="D4837" s="11" t="str">
        <f>IF('Anterior-TXT'!A4858&lt;&gt;"",RIGHT(LEFT('Anterior-TXT'!A4858,77),1),"")</f>
        <v/>
      </c>
      <c r="E4837" s="13" t="str">
        <f>IF('Anterior-TXT'!A4858&lt;&gt;"",IF(MOD(VALUE(LEFT(A4837,1)),2)=1,IF(D4837="D",C4837,-C4837),IF(D4837="C",C4837,-C4837)),"")</f>
        <v/>
      </c>
    </row>
    <row r="4838" spans="1:5" x14ac:dyDescent="0.2">
      <c r="A4838" s="11" t="str">
        <f>IF('Anterior-TXT'!A4859&lt;&gt;"",LEFT('Anterior-TXT'!A4859,15),"")</f>
        <v/>
      </c>
      <c r="B4838" s="11" t="str">
        <f>IF('Anterior-TXT'!A4859&lt;&gt;"",RIGHT(LEFT('Anterior-TXT'!A4859,51),34),"")</f>
        <v/>
      </c>
      <c r="C4838" s="12" t="str">
        <f>IF('Anterior-TXT'!A4859&lt;&gt;"",VALUE(RIGHT(LEFT('Anterior-TXT'!A4859,75),23)),"")</f>
        <v/>
      </c>
      <c r="D4838" s="11" t="str">
        <f>IF('Anterior-TXT'!A4859&lt;&gt;"",RIGHT(LEFT('Anterior-TXT'!A4859,77),1),"")</f>
        <v/>
      </c>
      <c r="E4838" s="13" t="str">
        <f>IF('Anterior-TXT'!A4859&lt;&gt;"",IF(MOD(VALUE(LEFT(A4838,1)),2)=1,IF(D4838="D",C4838,-C4838),IF(D4838="C",C4838,-C4838)),"")</f>
        <v/>
      </c>
    </row>
    <row r="4839" spans="1:5" x14ac:dyDescent="0.2">
      <c r="A4839" s="11" t="str">
        <f>IF('Anterior-TXT'!A4860&lt;&gt;"",LEFT('Anterior-TXT'!A4860,15),"")</f>
        <v/>
      </c>
      <c r="B4839" s="11" t="str">
        <f>IF('Anterior-TXT'!A4860&lt;&gt;"",RIGHT(LEFT('Anterior-TXT'!A4860,51),34),"")</f>
        <v/>
      </c>
      <c r="C4839" s="12" t="str">
        <f>IF('Anterior-TXT'!A4860&lt;&gt;"",VALUE(RIGHT(LEFT('Anterior-TXT'!A4860,75),23)),"")</f>
        <v/>
      </c>
      <c r="D4839" s="11" t="str">
        <f>IF('Anterior-TXT'!A4860&lt;&gt;"",RIGHT(LEFT('Anterior-TXT'!A4860,77),1),"")</f>
        <v/>
      </c>
      <c r="E4839" s="13" t="str">
        <f>IF('Anterior-TXT'!A4860&lt;&gt;"",IF(MOD(VALUE(LEFT(A4839,1)),2)=1,IF(D4839="D",C4839,-C4839),IF(D4839="C",C4839,-C4839)),"")</f>
        <v/>
      </c>
    </row>
    <row r="4840" spans="1:5" x14ac:dyDescent="0.2">
      <c r="A4840" s="11" t="str">
        <f>IF('Anterior-TXT'!A4861&lt;&gt;"",LEFT('Anterior-TXT'!A4861,15),"")</f>
        <v/>
      </c>
      <c r="B4840" s="11" t="str">
        <f>IF('Anterior-TXT'!A4861&lt;&gt;"",RIGHT(LEFT('Anterior-TXT'!A4861,51),34),"")</f>
        <v/>
      </c>
      <c r="C4840" s="12" t="str">
        <f>IF('Anterior-TXT'!A4861&lt;&gt;"",VALUE(RIGHT(LEFT('Anterior-TXT'!A4861,75),23)),"")</f>
        <v/>
      </c>
      <c r="D4840" s="11" t="str">
        <f>IF('Anterior-TXT'!A4861&lt;&gt;"",RIGHT(LEFT('Anterior-TXT'!A4861,77),1),"")</f>
        <v/>
      </c>
      <c r="E4840" s="13" t="str">
        <f>IF('Anterior-TXT'!A4861&lt;&gt;"",IF(MOD(VALUE(LEFT(A4840,1)),2)=1,IF(D4840="D",C4840,-C4840),IF(D4840="C",C4840,-C4840)),"")</f>
        <v/>
      </c>
    </row>
    <row r="4841" spans="1:5" x14ac:dyDescent="0.2">
      <c r="A4841" s="11" t="str">
        <f>IF('Anterior-TXT'!A4862&lt;&gt;"",LEFT('Anterior-TXT'!A4862,15),"")</f>
        <v/>
      </c>
      <c r="B4841" s="11" t="str">
        <f>IF('Anterior-TXT'!A4862&lt;&gt;"",RIGHT(LEFT('Anterior-TXT'!A4862,51),34),"")</f>
        <v/>
      </c>
      <c r="C4841" s="12" t="str">
        <f>IF('Anterior-TXT'!A4862&lt;&gt;"",VALUE(RIGHT(LEFT('Anterior-TXT'!A4862,75),23)),"")</f>
        <v/>
      </c>
      <c r="D4841" s="11" t="str">
        <f>IF('Anterior-TXT'!A4862&lt;&gt;"",RIGHT(LEFT('Anterior-TXT'!A4862,77),1),"")</f>
        <v/>
      </c>
      <c r="E4841" s="13" t="str">
        <f>IF('Anterior-TXT'!A4862&lt;&gt;"",IF(MOD(VALUE(LEFT(A4841,1)),2)=1,IF(D4841="D",C4841,-C4841),IF(D4841="C",C4841,-C4841)),"")</f>
        <v/>
      </c>
    </row>
    <row r="4842" spans="1:5" x14ac:dyDescent="0.2">
      <c r="A4842" s="11" t="str">
        <f>IF('Anterior-TXT'!A4863&lt;&gt;"",LEFT('Anterior-TXT'!A4863,15),"")</f>
        <v/>
      </c>
      <c r="B4842" s="11" t="str">
        <f>IF('Anterior-TXT'!A4863&lt;&gt;"",RIGHT(LEFT('Anterior-TXT'!A4863,51),34),"")</f>
        <v/>
      </c>
      <c r="C4842" s="12" t="str">
        <f>IF('Anterior-TXT'!A4863&lt;&gt;"",VALUE(RIGHT(LEFT('Anterior-TXT'!A4863,75),23)),"")</f>
        <v/>
      </c>
      <c r="D4842" s="11" t="str">
        <f>IF('Anterior-TXT'!A4863&lt;&gt;"",RIGHT(LEFT('Anterior-TXT'!A4863,77),1),"")</f>
        <v/>
      </c>
      <c r="E4842" s="13" t="str">
        <f>IF('Anterior-TXT'!A4863&lt;&gt;"",IF(MOD(VALUE(LEFT(A4842,1)),2)=1,IF(D4842="D",C4842,-C4842),IF(D4842="C",C4842,-C4842)),"")</f>
        <v/>
      </c>
    </row>
    <row r="4843" spans="1:5" x14ac:dyDescent="0.2">
      <c r="A4843" s="11" t="str">
        <f>IF('Anterior-TXT'!A4864&lt;&gt;"",LEFT('Anterior-TXT'!A4864,15),"")</f>
        <v/>
      </c>
      <c r="B4843" s="11" t="str">
        <f>IF('Anterior-TXT'!A4864&lt;&gt;"",RIGHT(LEFT('Anterior-TXT'!A4864,51),34),"")</f>
        <v/>
      </c>
      <c r="C4843" s="12" t="str">
        <f>IF('Anterior-TXT'!A4864&lt;&gt;"",VALUE(RIGHT(LEFT('Anterior-TXT'!A4864,75),23)),"")</f>
        <v/>
      </c>
      <c r="D4843" s="11" t="str">
        <f>IF('Anterior-TXT'!A4864&lt;&gt;"",RIGHT(LEFT('Anterior-TXT'!A4864,77),1),"")</f>
        <v/>
      </c>
      <c r="E4843" s="13" t="str">
        <f>IF('Anterior-TXT'!A4864&lt;&gt;"",IF(MOD(VALUE(LEFT(A4843,1)),2)=1,IF(D4843="D",C4843,-C4843),IF(D4843="C",C4843,-C4843)),"")</f>
        <v/>
      </c>
    </row>
    <row r="4844" spans="1:5" x14ac:dyDescent="0.2">
      <c r="A4844" s="11" t="str">
        <f>IF('Anterior-TXT'!A4865&lt;&gt;"",LEFT('Anterior-TXT'!A4865,15),"")</f>
        <v/>
      </c>
      <c r="B4844" s="11" t="str">
        <f>IF('Anterior-TXT'!A4865&lt;&gt;"",RIGHT(LEFT('Anterior-TXT'!A4865,51),34),"")</f>
        <v/>
      </c>
      <c r="C4844" s="12" t="str">
        <f>IF('Anterior-TXT'!A4865&lt;&gt;"",VALUE(RIGHT(LEFT('Anterior-TXT'!A4865,75),23)),"")</f>
        <v/>
      </c>
      <c r="D4844" s="11" t="str">
        <f>IF('Anterior-TXT'!A4865&lt;&gt;"",RIGHT(LEFT('Anterior-TXT'!A4865,77),1),"")</f>
        <v/>
      </c>
      <c r="E4844" s="13" t="str">
        <f>IF('Anterior-TXT'!A4865&lt;&gt;"",IF(MOD(VALUE(LEFT(A4844,1)),2)=1,IF(D4844="D",C4844,-C4844),IF(D4844="C",C4844,-C4844)),"")</f>
        <v/>
      </c>
    </row>
    <row r="4845" spans="1:5" x14ac:dyDescent="0.2">
      <c r="A4845" s="11" t="str">
        <f>IF('Anterior-TXT'!A4866&lt;&gt;"",LEFT('Anterior-TXT'!A4866,15),"")</f>
        <v/>
      </c>
      <c r="B4845" s="11" t="str">
        <f>IF('Anterior-TXT'!A4866&lt;&gt;"",RIGHT(LEFT('Anterior-TXT'!A4866,51),34),"")</f>
        <v/>
      </c>
      <c r="C4845" s="12" t="str">
        <f>IF('Anterior-TXT'!A4866&lt;&gt;"",VALUE(RIGHT(LEFT('Anterior-TXT'!A4866,75),23)),"")</f>
        <v/>
      </c>
      <c r="D4845" s="11" t="str">
        <f>IF('Anterior-TXT'!A4866&lt;&gt;"",RIGHT(LEFT('Anterior-TXT'!A4866,77),1),"")</f>
        <v/>
      </c>
      <c r="E4845" s="13" t="str">
        <f>IF('Anterior-TXT'!A4866&lt;&gt;"",IF(MOD(VALUE(LEFT(A4845,1)),2)=1,IF(D4845="D",C4845,-C4845),IF(D4845="C",C4845,-C4845)),"")</f>
        <v/>
      </c>
    </row>
    <row r="4846" spans="1:5" x14ac:dyDescent="0.2">
      <c r="A4846" s="11" t="str">
        <f>IF('Anterior-TXT'!A4867&lt;&gt;"",LEFT('Anterior-TXT'!A4867,15),"")</f>
        <v/>
      </c>
      <c r="B4846" s="11" t="str">
        <f>IF('Anterior-TXT'!A4867&lt;&gt;"",RIGHT(LEFT('Anterior-TXT'!A4867,51),34),"")</f>
        <v/>
      </c>
      <c r="C4846" s="12" t="str">
        <f>IF('Anterior-TXT'!A4867&lt;&gt;"",VALUE(RIGHT(LEFT('Anterior-TXT'!A4867,75),23)),"")</f>
        <v/>
      </c>
      <c r="D4846" s="11" t="str">
        <f>IF('Anterior-TXT'!A4867&lt;&gt;"",RIGHT(LEFT('Anterior-TXT'!A4867,77),1),"")</f>
        <v/>
      </c>
      <c r="E4846" s="13" t="str">
        <f>IF('Anterior-TXT'!A4867&lt;&gt;"",IF(MOD(VALUE(LEFT(A4846,1)),2)=1,IF(D4846="D",C4846,-C4846),IF(D4846="C",C4846,-C4846)),"")</f>
        <v/>
      </c>
    </row>
    <row r="4847" spans="1:5" x14ac:dyDescent="0.2">
      <c r="A4847" s="11" t="str">
        <f>IF('Anterior-TXT'!A4868&lt;&gt;"",LEFT('Anterior-TXT'!A4868,15),"")</f>
        <v/>
      </c>
      <c r="B4847" s="11" t="str">
        <f>IF('Anterior-TXT'!A4868&lt;&gt;"",RIGHT(LEFT('Anterior-TXT'!A4868,51),34),"")</f>
        <v/>
      </c>
      <c r="C4847" s="12" t="str">
        <f>IF('Anterior-TXT'!A4868&lt;&gt;"",VALUE(RIGHT(LEFT('Anterior-TXT'!A4868,75),23)),"")</f>
        <v/>
      </c>
      <c r="D4847" s="11" t="str">
        <f>IF('Anterior-TXT'!A4868&lt;&gt;"",RIGHT(LEFT('Anterior-TXT'!A4868,77),1),"")</f>
        <v/>
      </c>
      <c r="E4847" s="13" t="str">
        <f>IF('Anterior-TXT'!A4868&lt;&gt;"",IF(MOD(VALUE(LEFT(A4847,1)),2)=1,IF(D4847="D",C4847,-C4847),IF(D4847="C",C4847,-C4847)),"")</f>
        <v/>
      </c>
    </row>
    <row r="4848" spans="1:5" x14ac:dyDescent="0.2">
      <c r="A4848" s="11" t="str">
        <f>IF('Anterior-TXT'!A4869&lt;&gt;"",LEFT('Anterior-TXT'!A4869,15),"")</f>
        <v/>
      </c>
      <c r="B4848" s="11" t="str">
        <f>IF('Anterior-TXT'!A4869&lt;&gt;"",RIGHT(LEFT('Anterior-TXT'!A4869,51),34),"")</f>
        <v/>
      </c>
      <c r="C4848" s="12" t="str">
        <f>IF('Anterior-TXT'!A4869&lt;&gt;"",VALUE(RIGHT(LEFT('Anterior-TXT'!A4869,75),23)),"")</f>
        <v/>
      </c>
      <c r="D4848" s="11" t="str">
        <f>IF('Anterior-TXT'!A4869&lt;&gt;"",RIGHT(LEFT('Anterior-TXT'!A4869,77),1),"")</f>
        <v/>
      </c>
      <c r="E4848" s="13" t="str">
        <f>IF('Anterior-TXT'!A4869&lt;&gt;"",IF(MOD(VALUE(LEFT(A4848,1)),2)=1,IF(D4848="D",C4848,-C4848),IF(D4848="C",C4848,-C4848)),"")</f>
        <v/>
      </c>
    </row>
    <row r="4849" spans="1:5" x14ac:dyDescent="0.2">
      <c r="A4849" s="11" t="str">
        <f>IF('Anterior-TXT'!A4870&lt;&gt;"",LEFT('Anterior-TXT'!A4870,15),"")</f>
        <v/>
      </c>
      <c r="B4849" s="11" t="str">
        <f>IF('Anterior-TXT'!A4870&lt;&gt;"",RIGHT(LEFT('Anterior-TXT'!A4870,51),34),"")</f>
        <v/>
      </c>
      <c r="C4849" s="12" t="str">
        <f>IF('Anterior-TXT'!A4870&lt;&gt;"",VALUE(RIGHT(LEFT('Anterior-TXT'!A4870,75),23)),"")</f>
        <v/>
      </c>
      <c r="D4849" s="11" t="str">
        <f>IF('Anterior-TXT'!A4870&lt;&gt;"",RIGHT(LEFT('Anterior-TXT'!A4870,77),1),"")</f>
        <v/>
      </c>
      <c r="E4849" s="13" t="str">
        <f>IF('Anterior-TXT'!A4870&lt;&gt;"",IF(MOD(VALUE(LEFT(A4849,1)),2)=1,IF(D4849="D",C4849,-C4849),IF(D4849="C",C4849,-C4849)),"")</f>
        <v/>
      </c>
    </row>
    <row r="4850" spans="1:5" x14ac:dyDescent="0.2">
      <c r="A4850" s="11" t="str">
        <f>IF('Anterior-TXT'!A4871&lt;&gt;"",LEFT('Anterior-TXT'!A4871,15),"")</f>
        <v/>
      </c>
      <c r="B4850" s="11" t="str">
        <f>IF('Anterior-TXT'!A4871&lt;&gt;"",RIGHT(LEFT('Anterior-TXT'!A4871,51),34),"")</f>
        <v/>
      </c>
      <c r="C4850" s="12" t="str">
        <f>IF('Anterior-TXT'!A4871&lt;&gt;"",VALUE(RIGHT(LEFT('Anterior-TXT'!A4871,75),23)),"")</f>
        <v/>
      </c>
      <c r="D4850" s="11" t="str">
        <f>IF('Anterior-TXT'!A4871&lt;&gt;"",RIGHT(LEFT('Anterior-TXT'!A4871,77),1),"")</f>
        <v/>
      </c>
      <c r="E4850" s="13" t="str">
        <f>IF('Anterior-TXT'!A4871&lt;&gt;"",IF(MOD(VALUE(LEFT(A4850,1)),2)=1,IF(D4850="D",C4850,-C4850),IF(D4850="C",C4850,-C4850)),"")</f>
        <v/>
      </c>
    </row>
    <row r="4851" spans="1:5" x14ac:dyDescent="0.2">
      <c r="A4851" s="11" t="str">
        <f>IF('Anterior-TXT'!A4872&lt;&gt;"",LEFT('Anterior-TXT'!A4872,15),"")</f>
        <v/>
      </c>
      <c r="B4851" s="11" t="str">
        <f>IF('Anterior-TXT'!A4872&lt;&gt;"",RIGHT(LEFT('Anterior-TXT'!A4872,51),34),"")</f>
        <v/>
      </c>
      <c r="C4851" s="12" t="str">
        <f>IF('Anterior-TXT'!A4872&lt;&gt;"",VALUE(RIGHT(LEFT('Anterior-TXT'!A4872,75),23)),"")</f>
        <v/>
      </c>
      <c r="D4851" s="11" t="str">
        <f>IF('Anterior-TXT'!A4872&lt;&gt;"",RIGHT(LEFT('Anterior-TXT'!A4872,77),1),"")</f>
        <v/>
      </c>
      <c r="E4851" s="13" t="str">
        <f>IF('Anterior-TXT'!A4872&lt;&gt;"",IF(MOD(VALUE(LEFT(A4851,1)),2)=1,IF(D4851="D",C4851,-C4851),IF(D4851="C",C4851,-C4851)),"")</f>
        <v/>
      </c>
    </row>
    <row r="4852" spans="1:5" x14ac:dyDescent="0.2">
      <c r="A4852" s="11" t="str">
        <f>IF('Anterior-TXT'!A4873&lt;&gt;"",LEFT('Anterior-TXT'!A4873,15),"")</f>
        <v/>
      </c>
      <c r="B4852" s="11" t="str">
        <f>IF('Anterior-TXT'!A4873&lt;&gt;"",RIGHT(LEFT('Anterior-TXT'!A4873,51),34),"")</f>
        <v/>
      </c>
      <c r="C4852" s="12" t="str">
        <f>IF('Anterior-TXT'!A4873&lt;&gt;"",VALUE(RIGHT(LEFT('Anterior-TXT'!A4873,75),23)),"")</f>
        <v/>
      </c>
      <c r="D4852" s="11" t="str">
        <f>IF('Anterior-TXT'!A4873&lt;&gt;"",RIGHT(LEFT('Anterior-TXT'!A4873,77),1),"")</f>
        <v/>
      </c>
      <c r="E4852" s="13" t="str">
        <f>IF('Anterior-TXT'!A4873&lt;&gt;"",IF(MOD(VALUE(LEFT(A4852,1)),2)=1,IF(D4852="D",C4852,-C4852),IF(D4852="C",C4852,-C4852)),"")</f>
        <v/>
      </c>
    </row>
    <row r="4853" spans="1:5" x14ac:dyDescent="0.2">
      <c r="A4853" s="11" t="str">
        <f>IF('Anterior-TXT'!A4874&lt;&gt;"",LEFT('Anterior-TXT'!A4874,15),"")</f>
        <v/>
      </c>
      <c r="B4853" s="11" t="str">
        <f>IF('Anterior-TXT'!A4874&lt;&gt;"",RIGHT(LEFT('Anterior-TXT'!A4874,51),34),"")</f>
        <v/>
      </c>
      <c r="C4853" s="12" t="str">
        <f>IF('Anterior-TXT'!A4874&lt;&gt;"",VALUE(RIGHT(LEFT('Anterior-TXT'!A4874,75),23)),"")</f>
        <v/>
      </c>
      <c r="D4853" s="11" t="str">
        <f>IF('Anterior-TXT'!A4874&lt;&gt;"",RIGHT(LEFT('Anterior-TXT'!A4874,77),1),"")</f>
        <v/>
      </c>
      <c r="E4853" s="13" t="str">
        <f>IF('Anterior-TXT'!A4874&lt;&gt;"",IF(MOD(VALUE(LEFT(A4853,1)),2)=1,IF(D4853="D",C4853,-C4853),IF(D4853="C",C4853,-C4853)),"")</f>
        <v/>
      </c>
    </row>
    <row r="4854" spans="1:5" x14ac:dyDescent="0.2">
      <c r="A4854" s="11" t="str">
        <f>IF('Anterior-TXT'!A4875&lt;&gt;"",LEFT('Anterior-TXT'!A4875,15),"")</f>
        <v/>
      </c>
      <c r="B4854" s="11" t="str">
        <f>IF('Anterior-TXT'!A4875&lt;&gt;"",RIGHT(LEFT('Anterior-TXT'!A4875,51),34),"")</f>
        <v/>
      </c>
      <c r="C4854" s="12" t="str">
        <f>IF('Anterior-TXT'!A4875&lt;&gt;"",VALUE(RIGHT(LEFT('Anterior-TXT'!A4875,75),23)),"")</f>
        <v/>
      </c>
      <c r="D4854" s="11" t="str">
        <f>IF('Anterior-TXT'!A4875&lt;&gt;"",RIGHT(LEFT('Anterior-TXT'!A4875,77),1),"")</f>
        <v/>
      </c>
      <c r="E4854" s="13" t="str">
        <f>IF('Anterior-TXT'!A4875&lt;&gt;"",IF(MOD(VALUE(LEFT(A4854,1)),2)=1,IF(D4854="D",C4854,-C4854),IF(D4854="C",C4854,-C4854)),"")</f>
        <v/>
      </c>
    </row>
    <row r="4855" spans="1:5" x14ac:dyDescent="0.2">
      <c r="A4855" s="11" t="str">
        <f>IF('Anterior-TXT'!A4876&lt;&gt;"",LEFT('Anterior-TXT'!A4876,15),"")</f>
        <v/>
      </c>
      <c r="B4855" s="11" t="str">
        <f>IF('Anterior-TXT'!A4876&lt;&gt;"",RIGHT(LEFT('Anterior-TXT'!A4876,51),34),"")</f>
        <v/>
      </c>
      <c r="C4855" s="12" t="str">
        <f>IF('Anterior-TXT'!A4876&lt;&gt;"",VALUE(RIGHT(LEFT('Anterior-TXT'!A4876,75),23)),"")</f>
        <v/>
      </c>
      <c r="D4855" s="11" t="str">
        <f>IF('Anterior-TXT'!A4876&lt;&gt;"",RIGHT(LEFT('Anterior-TXT'!A4876,77),1),"")</f>
        <v/>
      </c>
      <c r="E4855" s="13" t="str">
        <f>IF('Anterior-TXT'!A4876&lt;&gt;"",IF(MOD(VALUE(LEFT(A4855,1)),2)=1,IF(D4855="D",C4855,-C4855),IF(D4855="C",C4855,-C4855)),"")</f>
        <v/>
      </c>
    </row>
    <row r="4856" spans="1:5" x14ac:dyDescent="0.2">
      <c r="A4856" s="11" t="str">
        <f>IF('Anterior-TXT'!A4877&lt;&gt;"",LEFT('Anterior-TXT'!A4877,15),"")</f>
        <v/>
      </c>
      <c r="B4856" s="11" t="str">
        <f>IF('Anterior-TXT'!A4877&lt;&gt;"",RIGHT(LEFT('Anterior-TXT'!A4877,51),34),"")</f>
        <v/>
      </c>
      <c r="C4856" s="12" t="str">
        <f>IF('Anterior-TXT'!A4877&lt;&gt;"",VALUE(RIGHT(LEFT('Anterior-TXT'!A4877,75),23)),"")</f>
        <v/>
      </c>
      <c r="D4856" s="11" t="str">
        <f>IF('Anterior-TXT'!A4877&lt;&gt;"",RIGHT(LEFT('Anterior-TXT'!A4877,77),1),"")</f>
        <v/>
      </c>
      <c r="E4856" s="13" t="str">
        <f>IF('Anterior-TXT'!A4877&lt;&gt;"",IF(MOD(VALUE(LEFT(A4856,1)),2)=1,IF(D4856="D",C4856,-C4856),IF(D4856="C",C4856,-C4856)),"")</f>
        <v/>
      </c>
    </row>
    <row r="4857" spans="1:5" x14ac:dyDescent="0.2">
      <c r="A4857" s="11" t="str">
        <f>IF('Anterior-TXT'!A4878&lt;&gt;"",LEFT('Anterior-TXT'!A4878,15),"")</f>
        <v/>
      </c>
      <c r="B4857" s="11" t="str">
        <f>IF('Anterior-TXT'!A4878&lt;&gt;"",RIGHT(LEFT('Anterior-TXT'!A4878,51),34),"")</f>
        <v/>
      </c>
      <c r="C4857" s="12" t="str">
        <f>IF('Anterior-TXT'!A4878&lt;&gt;"",VALUE(RIGHT(LEFT('Anterior-TXT'!A4878,75),23)),"")</f>
        <v/>
      </c>
      <c r="D4857" s="11" t="str">
        <f>IF('Anterior-TXT'!A4878&lt;&gt;"",RIGHT(LEFT('Anterior-TXT'!A4878,77),1),"")</f>
        <v/>
      </c>
      <c r="E4857" s="13" t="str">
        <f>IF('Anterior-TXT'!A4878&lt;&gt;"",IF(MOD(VALUE(LEFT(A4857,1)),2)=1,IF(D4857="D",C4857,-C4857),IF(D4857="C",C4857,-C4857)),"")</f>
        <v/>
      </c>
    </row>
    <row r="4858" spans="1:5" x14ac:dyDescent="0.2">
      <c r="A4858" s="11" t="str">
        <f>IF('Anterior-TXT'!A4879&lt;&gt;"",LEFT('Anterior-TXT'!A4879,15),"")</f>
        <v/>
      </c>
      <c r="B4858" s="11" t="str">
        <f>IF('Anterior-TXT'!A4879&lt;&gt;"",RIGHT(LEFT('Anterior-TXT'!A4879,51),34),"")</f>
        <v/>
      </c>
      <c r="C4858" s="12" t="str">
        <f>IF('Anterior-TXT'!A4879&lt;&gt;"",VALUE(RIGHT(LEFT('Anterior-TXT'!A4879,75),23)),"")</f>
        <v/>
      </c>
      <c r="D4858" s="11" t="str">
        <f>IF('Anterior-TXT'!A4879&lt;&gt;"",RIGHT(LEFT('Anterior-TXT'!A4879,77),1),"")</f>
        <v/>
      </c>
      <c r="E4858" s="13" t="str">
        <f>IF('Anterior-TXT'!A4879&lt;&gt;"",IF(MOD(VALUE(LEFT(A4858,1)),2)=1,IF(D4858="D",C4858,-C4858),IF(D4858="C",C4858,-C4858)),"")</f>
        <v/>
      </c>
    </row>
    <row r="4859" spans="1:5" x14ac:dyDescent="0.2">
      <c r="A4859" s="11" t="str">
        <f>IF('Anterior-TXT'!A4880&lt;&gt;"",LEFT('Anterior-TXT'!A4880,15),"")</f>
        <v/>
      </c>
      <c r="B4859" s="11" t="str">
        <f>IF('Anterior-TXT'!A4880&lt;&gt;"",RIGHT(LEFT('Anterior-TXT'!A4880,51),34),"")</f>
        <v/>
      </c>
      <c r="C4859" s="12" t="str">
        <f>IF('Anterior-TXT'!A4880&lt;&gt;"",VALUE(RIGHT(LEFT('Anterior-TXT'!A4880,75),23)),"")</f>
        <v/>
      </c>
      <c r="D4859" s="11" t="str">
        <f>IF('Anterior-TXT'!A4880&lt;&gt;"",RIGHT(LEFT('Anterior-TXT'!A4880,77),1),"")</f>
        <v/>
      </c>
      <c r="E4859" s="13" t="str">
        <f>IF('Anterior-TXT'!A4880&lt;&gt;"",IF(MOD(VALUE(LEFT(A4859,1)),2)=1,IF(D4859="D",C4859,-C4859),IF(D4859="C",C4859,-C4859)),"")</f>
        <v/>
      </c>
    </row>
    <row r="4860" spans="1:5" x14ac:dyDescent="0.2">
      <c r="A4860" s="11" t="str">
        <f>IF('Anterior-TXT'!A4881&lt;&gt;"",LEFT('Anterior-TXT'!A4881,15),"")</f>
        <v/>
      </c>
      <c r="B4860" s="11" t="str">
        <f>IF('Anterior-TXT'!A4881&lt;&gt;"",RIGHT(LEFT('Anterior-TXT'!A4881,51),34),"")</f>
        <v/>
      </c>
      <c r="C4860" s="12" t="str">
        <f>IF('Anterior-TXT'!A4881&lt;&gt;"",VALUE(RIGHT(LEFT('Anterior-TXT'!A4881,75),23)),"")</f>
        <v/>
      </c>
      <c r="D4860" s="11" t="str">
        <f>IF('Anterior-TXT'!A4881&lt;&gt;"",RIGHT(LEFT('Anterior-TXT'!A4881,77),1),"")</f>
        <v/>
      </c>
      <c r="E4860" s="13" t="str">
        <f>IF('Anterior-TXT'!A4881&lt;&gt;"",IF(MOD(VALUE(LEFT(A4860,1)),2)=1,IF(D4860="D",C4860,-C4860),IF(D4860="C",C4860,-C4860)),"")</f>
        <v/>
      </c>
    </row>
    <row r="4861" spans="1:5" x14ac:dyDescent="0.2">
      <c r="A4861" s="11" t="str">
        <f>IF('Anterior-TXT'!A4882&lt;&gt;"",LEFT('Anterior-TXT'!A4882,15),"")</f>
        <v/>
      </c>
      <c r="B4861" s="11" t="str">
        <f>IF('Anterior-TXT'!A4882&lt;&gt;"",RIGHT(LEFT('Anterior-TXT'!A4882,51),34),"")</f>
        <v/>
      </c>
      <c r="C4861" s="12" t="str">
        <f>IF('Anterior-TXT'!A4882&lt;&gt;"",VALUE(RIGHT(LEFT('Anterior-TXT'!A4882,75),23)),"")</f>
        <v/>
      </c>
      <c r="D4861" s="11" t="str">
        <f>IF('Anterior-TXT'!A4882&lt;&gt;"",RIGHT(LEFT('Anterior-TXT'!A4882,77),1),"")</f>
        <v/>
      </c>
      <c r="E4861" s="13" t="str">
        <f>IF('Anterior-TXT'!A4882&lt;&gt;"",IF(MOD(VALUE(LEFT(A4861,1)),2)=1,IF(D4861="D",C4861,-C4861),IF(D4861="C",C4861,-C4861)),"")</f>
        <v/>
      </c>
    </row>
    <row r="4862" spans="1:5" x14ac:dyDescent="0.2">
      <c r="A4862" s="11" t="str">
        <f>IF('Anterior-TXT'!A4883&lt;&gt;"",LEFT('Anterior-TXT'!A4883,15),"")</f>
        <v/>
      </c>
      <c r="B4862" s="11" t="str">
        <f>IF('Anterior-TXT'!A4883&lt;&gt;"",RIGHT(LEFT('Anterior-TXT'!A4883,51),34),"")</f>
        <v/>
      </c>
      <c r="C4862" s="12" t="str">
        <f>IF('Anterior-TXT'!A4883&lt;&gt;"",VALUE(RIGHT(LEFT('Anterior-TXT'!A4883,75),23)),"")</f>
        <v/>
      </c>
      <c r="D4862" s="11" t="str">
        <f>IF('Anterior-TXT'!A4883&lt;&gt;"",RIGHT(LEFT('Anterior-TXT'!A4883,77),1),"")</f>
        <v/>
      </c>
      <c r="E4862" s="13" t="str">
        <f>IF('Anterior-TXT'!A4883&lt;&gt;"",IF(MOD(VALUE(LEFT(A4862,1)),2)=1,IF(D4862="D",C4862,-C4862),IF(D4862="C",C4862,-C4862)),"")</f>
        <v/>
      </c>
    </row>
    <row r="4863" spans="1:5" x14ac:dyDescent="0.2">
      <c r="A4863" s="11" t="str">
        <f>IF('Anterior-TXT'!A4884&lt;&gt;"",LEFT('Anterior-TXT'!A4884,15),"")</f>
        <v/>
      </c>
      <c r="B4863" s="11" t="str">
        <f>IF('Anterior-TXT'!A4884&lt;&gt;"",RIGHT(LEFT('Anterior-TXT'!A4884,51),34),"")</f>
        <v/>
      </c>
      <c r="C4863" s="12" t="str">
        <f>IF('Anterior-TXT'!A4884&lt;&gt;"",VALUE(RIGHT(LEFT('Anterior-TXT'!A4884,75),23)),"")</f>
        <v/>
      </c>
      <c r="D4863" s="11" t="str">
        <f>IF('Anterior-TXT'!A4884&lt;&gt;"",RIGHT(LEFT('Anterior-TXT'!A4884,77),1),"")</f>
        <v/>
      </c>
      <c r="E4863" s="13" t="str">
        <f>IF('Anterior-TXT'!A4884&lt;&gt;"",IF(MOD(VALUE(LEFT(A4863,1)),2)=1,IF(D4863="D",C4863,-C4863),IF(D4863="C",C4863,-C4863)),"")</f>
        <v/>
      </c>
    </row>
    <row r="4864" spans="1:5" x14ac:dyDescent="0.2">
      <c r="A4864" s="11" t="str">
        <f>IF('Anterior-TXT'!A4885&lt;&gt;"",LEFT('Anterior-TXT'!A4885,15),"")</f>
        <v/>
      </c>
      <c r="B4864" s="11" t="str">
        <f>IF('Anterior-TXT'!A4885&lt;&gt;"",RIGHT(LEFT('Anterior-TXT'!A4885,51),34),"")</f>
        <v/>
      </c>
      <c r="C4864" s="12" t="str">
        <f>IF('Anterior-TXT'!A4885&lt;&gt;"",VALUE(RIGHT(LEFT('Anterior-TXT'!A4885,75),23)),"")</f>
        <v/>
      </c>
      <c r="D4864" s="11" t="str">
        <f>IF('Anterior-TXT'!A4885&lt;&gt;"",RIGHT(LEFT('Anterior-TXT'!A4885,77),1),"")</f>
        <v/>
      </c>
      <c r="E4864" s="13" t="str">
        <f>IF('Anterior-TXT'!A4885&lt;&gt;"",IF(MOD(VALUE(LEFT(A4864,1)),2)=1,IF(D4864="D",C4864,-C4864),IF(D4864="C",C4864,-C4864)),"")</f>
        <v/>
      </c>
    </row>
    <row r="4865" spans="1:5" x14ac:dyDescent="0.2">
      <c r="A4865" s="11" t="str">
        <f>IF('Anterior-TXT'!A4886&lt;&gt;"",LEFT('Anterior-TXT'!A4886,15),"")</f>
        <v/>
      </c>
      <c r="B4865" s="11" t="str">
        <f>IF('Anterior-TXT'!A4886&lt;&gt;"",RIGHT(LEFT('Anterior-TXT'!A4886,51),34),"")</f>
        <v/>
      </c>
      <c r="C4865" s="12" t="str">
        <f>IF('Anterior-TXT'!A4886&lt;&gt;"",VALUE(RIGHT(LEFT('Anterior-TXT'!A4886,75),23)),"")</f>
        <v/>
      </c>
      <c r="D4865" s="11" t="str">
        <f>IF('Anterior-TXT'!A4886&lt;&gt;"",RIGHT(LEFT('Anterior-TXT'!A4886,77),1),"")</f>
        <v/>
      </c>
      <c r="E4865" s="13" t="str">
        <f>IF('Anterior-TXT'!A4886&lt;&gt;"",IF(MOD(VALUE(LEFT(A4865,1)),2)=1,IF(D4865="D",C4865,-C4865),IF(D4865="C",C4865,-C4865)),"")</f>
        <v/>
      </c>
    </row>
    <row r="4866" spans="1:5" x14ac:dyDescent="0.2">
      <c r="A4866" s="11" t="str">
        <f>IF('Anterior-TXT'!A4887&lt;&gt;"",LEFT('Anterior-TXT'!A4887,15),"")</f>
        <v/>
      </c>
      <c r="B4866" s="11" t="str">
        <f>IF('Anterior-TXT'!A4887&lt;&gt;"",RIGHT(LEFT('Anterior-TXT'!A4887,51),34),"")</f>
        <v/>
      </c>
      <c r="C4866" s="12" t="str">
        <f>IF('Anterior-TXT'!A4887&lt;&gt;"",VALUE(RIGHT(LEFT('Anterior-TXT'!A4887,75),23)),"")</f>
        <v/>
      </c>
      <c r="D4866" s="11" t="str">
        <f>IF('Anterior-TXT'!A4887&lt;&gt;"",RIGHT(LEFT('Anterior-TXT'!A4887,77),1),"")</f>
        <v/>
      </c>
      <c r="E4866" s="13" t="str">
        <f>IF('Anterior-TXT'!A4887&lt;&gt;"",IF(MOD(VALUE(LEFT(A4866,1)),2)=1,IF(D4866="D",C4866,-C4866),IF(D4866="C",C4866,-C4866)),"")</f>
        <v/>
      </c>
    </row>
    <row r="4867" spans="1:5" x14ac:dyDescent="0.2">
      <c r="A4867" s="11" t="str">
        <f>IF('Anterior-TXT'!A4888&lt;&gt;"",LEFT('Anterior-TXT'!A4888,15),"")</f>
        <v/>
      </c>
      <c r="B4867" s="11" t="str">
        <f>IF('Anterior-TXT'!A4888&lt;&gt;"",RIGHT(LEFT('Anterior-TXT'!A4888,51),34),"")</f>
        <v/>
      </c>
      <c r="C4867" s="12" t="str">
        <f>IF('Anterior-TXT'!A4888&lt;&gt;"",VALUE(RIGHT(LEFT('Anterior-TXT'!A4888,75),23)),"")</f>
        <v/>
      </c>
      <c r="D4867" s="11" t="str">
        <f>IF('Anterior-TXT'!A4888&lt;&gt;"",RIGHT(LEFT('Anterior-TXT'!A4888,77),1),"")</f>
        <v/>
      </c>
      <c r="E4867" s="13" t="str">
        <f>IF('Anterior-TXT'!A4888&lt;&gt;"",IF(MOD(VALUE(LEFT(A4867,1)),2)=1,IF(D4867="D",C4867,-C4867),IF(D4867="C",C4867,-C4867)),"")</f>
        <v/>
      </c>
    </row>
    <row r="4868" spans="1:5" x14ac:dyDescent="0.2">
      <c r="A4868" s="11" t="str">
        <f>IF('Anterior-TXT'!A4889&lt;&gt;"",LEFT('Anterior-TXT'!A4889,15),"")</f>
        <v/>
      </c>
      <c r="B4868" s="11" t="str">
        <f>IF('Anterior-TXT'!A4889&lt;&gt;"",RIGHT(LEFT('Anterior-TXT'!A4889,51),34),"")</f>
        <v/>
      </c>
      <c r="C4868" s="12" t="str">
        <f>IF('Anterior-TXT'!A4889&lt;&gt;"",VALUE(RIGHT(LEFT('Anterior-TXT'!A4889,75),23)),"")</f>
        <v/>
      </c>
      <c r="D4868" s="11" t="str">
        <f>IF('Anterior-TXT'!A4889&lt;&gt;"",RIGHT(LEFT('Anterior-TXT'!A4889,77),1),"")</f>
        <v/>
      </c>
      <c r="E4868" s="13" t="str">
        <f>IF('Anterior-TXT'!A4889&lt;&gt;"",IF(MOD(VALUE(LEFT(A4868,1)),2)=1,IF(D4868="D",C4868,-C4868),IF(D4868="C",C4868,-C4868)),"")</f>
        <v/>
      </c>
    </row>
    <row r="4869" spans="1:5" x14ac:dyDescent="0.2">
      <c r="A4869" s="11" t="str">
        <f>IF('Anterior-TXT'!A4890&lt;&gt;"",LEFT('Anterior-TXT'!A4890,15),"")</f>
        <v/>
      </c>
      <c r="B4869" s="11" t="str">
        <f>IF('Anterior-TXT'!A4890&lt;&gt;"",RIGHT(LEFT('Anterior-TXT'!A4890,51),34),"")</f>
        <v/>
      </c>
      <c r="C4869" s="12" t="str">
        <f>IF('Anterior-TXT'!A4890&lt;&gt;"",VALUE(RIGHT(LEFT('Anterior-TXT'!A4890,75),23)),"")</f>
        <v/>
      </c>
      <c r="D4869" s="11" t="str">
        <f>IF('Anterior-TXT'!A4890&lt;&gt;"",RIGHT(LEFT('Anterior-TXT'!A4890,77),1),"")</f>
        <v/>
      </c>
      <c r="E4869" s="13" t="str">
        <f>IF('Anterior-TXT'!A4890&lt;&gt;"",IF(MOD(VALUE(LEFT(A4869,1)),2)=1,IF(D4869="D",C4869,-C4869),IF(D4869="C",C4869,-C4869)),"")</f>
        <v/>
      </c>
    </row>
    <row r="4870" spans="1:5" x14ac:dyDescent="0.2">
      <c r="A4870" s="11" t="str">
        <f>IF('Anterior-TXT'!A4891&lt;&gt;"",LEFT('Anterior-TXT'!A4891,15),"")</f>
        <v/>
      </c>
      <c r="B4870" s="11" t="str">
        <f>IF('Anterior-TXT'!A4891&lt;&gt;"",RIGHT(LEFT('Anterior-TXT'!A4891,51),34),"")</f>
        <v/>
      </c>
      <c r="C4870" s="12" t="str">
        <f>IF('Anterior-TXT'!A4891&lt;&gt;"",VALUE(RIGHT(LEFT('Anterior-TXT'!A4891,75),23)),"")</f>
        <v/>
      </c>
      <c r="D4870" s="11" t="str">
        <f>IF('Anterior-TXT'!A4891&lt;&gt;"",RIGHT(LEFT('Anterior-TXT'!A4891,77),1),"")</f>
        <v/>
      </c>
      <c r="E4870" s="13" t="str">
        <f>IF('Anterior-TXT'!A4891&lt;&gt;"",IF(MOD(VALUE(LEFT(A4870,1)),2)=1,IF(D4870="D",C4870,-C4870),IF(D4870="C",C4870,-C4870)),"")</f>
        <v/>
      </c>
    </row>
    <row r="4871" spans="1:5" x14ac:dyDescent="0.2">
      <c r="A4871" s="11" t="str">
        <f>IF('Anterior-TXT'!A4892&lt;&gt;"",LEFT('Anterior-TXT'!A4892,15),"")</f>
        <v/>
      </c>
      <c r="B4871" s="11" t="str">
        <f>IF('Anterior-TXT'!A4892&lt;&gt;"",RIGHT(LEFT('Anterior-TXT'!A4892,51),34),"")</f>
        <v/>
      </c>
      <c r="C4871" s="12" t="str">
        <f>IF('Anterior-TXT'!A4892&lt;&gt;"",VALUE(RIGHT(LEFT('Anterior-TXT'!A4892,75),23)),"")</f>
        <v/>
      </c>
      <c r="D4871" s="11" t="str">
        <f>IF('Anterior-TXT'!A4892&lt;&gt;"",RIGHT(LEFT('Anterior-TXT'!A4892,77),1),"")</f>
        <v/>
      </c>
      <c r="E4871" s="13" t="str">
        <f>IF('Anterior-TXT'!A4892&lt;&gt;"",IF(MOD(VALUE(LEFT(A4871,1)),2)=1,IF(D4871="D",C4871,-C4871),IF(D4871="C",C4871,-C4871)),"")</f>
        <v/>
      </c>
    </row>
    <row r="4872" spans="1:5" x14ac:dyDescent="0.2">
      <c r="A4872" s="11" t="str">
        <f>IF('Anterior-TXT'!A4893&lt;&gt;"",LEFT('Anterior-TXT'!A4893,15),"")</f>
        <v/>
      </c>
      <c r="B4872" s="11" t="str">
        <f>IF('Anterior-TXT'!A4893&lt;&gt;"",RIGHT(LEFT('Anterior-TXT'!A4893,51),34),"")</f>
        <v/>
      </c>
      <c r="C4872" s="12" t="str">
        <f>IF('Anterior-TXT'!A4893&lt;&gt;"",VALUE(RIGHT(LEFT('Anterior-TXT'!A4893,75),23)),"")</f>
        <v/>
      </c>
      <c r="D4872" s="11" t="str">
        <f>IF('Anterior-TXT'!A4893&lt;&gt;"",RIGHT(LEFT('Anterior-TXT'!A4893,77),1),"")</f>
        <v/>
      </c>
      <c r="E4872" s="13" t="str">
        <f>IF('Anterior-TXT'!A4893&lt;&gt;"",IF(MOD(VALUE(LEFT(A4872,1)),2)=1,IF(D4872="D",C4872,-C4872),IF(D4872="C",C4872,-C4872)),"")</f>
        <v/>
      </c>
    </row>
    <row r="4873" spans="1:5" x14ac:dyDescent="0.2">
      <c r="A4873" s="11" t="str">
        <f>IF('Anterior-TXT'!A4894&lt;&gt;"",LEFT('Anterior-TXT'!A4894,15),"")</f>
        <v/>
      </c>
      <c r="B4873" s="11" t="str">
        <f>IF('Anterior-TXT'!A4894&lt;&gt;"",RIGHT(LEFT('Anterior-TXT'!A4894,51),34),"")</f>
        <v/>
      </c>
      <c r="C4873" s="12" t="str">
        <f>IF('Anterior-TXT'!A4894&lt;&gt;"",VALUE(RIGHT(LEFT('Anterior-TXT'!A4894,75),23)),"")</f>
        <v/>
      </c>
      <c r="D4873" s="11" t="str">
        <f>IF('Anterior-TXT'!A4894&lt;&gt;"",RIGHT(LEFT('Anterior-TXT'!A4894,77),1),"")</f>
        <v/>
      </c>
      <c r="E4873" s="13" t="str">
        <f>IF('Anterior-TXT'!A4894&lt;&gt;"",IF(MOD(VALUE(LEFT(A4873,1)),2)=1,IF(D4873="D",C4873,-C4873),IF(D4873="C",C4873,-C4873)),"")</f>
        <v/>
      </c>
    </row>
    <row r="4874" spans="1:5" x14ac:dyDescent="0.2">
      <c r="A4874" s="11" t="str">
        <f>IF('Anterior-TXT'!A4895&lt;&gt;"",LEFT('Anterior-TXT'!A4895,15),"")</f>
        <v/>
      </c>
      <c r="B4874" s="11" t="str">
        <f>IF('Anterior-TXT'!A4895&lt;&gt;"",RIGHT(LEFT('Anterior-TXT'!A4895,51),34),"")</f>
        <v/>
      </c>
      <c r="C4874" s="12" t="str">
        <f>IF('Anterior-TXT'!A4895&lt;&gt;"",VALUE(RIGHT(LEFT('Anterior-TXT'!A4895,75),23)),"")</f>
        <v/>
      </c>
      <c r="D4874" s="11" t="str">
        <f>IF('Anterior-TXT'!A4895&lt;&gt;"",RIGHT(LEFT('Anterior-TXT'!A4895,77),1),"")</f>
        <v/>
      </c>
      <c r="E4874" s="13" t="str">
        <f>IF('Anterior-TXT'!A4895&lt;&gt;"",IF(MOD(VALUE(LEFT(A4874,1)),2)=1,IF(D4874="D",C4874,-C4874),IF(D4874="C",C4874,-C4874)),"")</f>
        <v/>
      </c>
    </row>
    <row r="4875" spans="1:5" x14ac:dyDescent="0.2">
      <c r="A4875" s="11" t="str">
        <f>IF('Anterior-TXT'!A4896&lt;&gt;"",LEFT('Anterior-TXT'!A4896,15),"")</f>
        <v/>
      </c>
      <c r="B4875" s="11" t="str">
        <f>IF('Anterior-TXT'!A4896&lt;&gt;"",RIGHT(LEFT('Anterior-TXT'!A4896,51),34),"")</f>
        <v/>
      </c>
      <c r="C4875" s="12" t="str">
        <f>IF('Anterior-TXT'!A4896&lt;&gt;"",VALUE(RIGHT(LEFT('Anterior-TXT'!A4896,75),23)),"")</f>
        <v/>
      </c>
      <c r="D4875" s="11" t="str">
        <f>IF('Anterior-TXT'!A4896&lt;&gt;"",RIGHT(LEFT('Anterior-TXT'!A4896,77),1),"")</f>
        <v/>
      </c>
      <c r="E4875" s="13" t="str">
        <f>IF('Anterior-TXT'!A4896&lt;&gt;"",IF(MOD(VALUE(LEFT(A4875,1)),2)=1,IF(D4875="D",C4875,-C4875),IF(D4875="C",C4875,-C4875)),"")</f>
        <v/>
      </c>
    </row>
    <row r="4876" spans="1:5" x14ac:dyDescent="0.2">
      <c r="A4876" s="11" t="str">
        <f>IF('Anterior-TXT'!A4897&lt;&gt;"",LEFT('Anterior-TXT'!A4897,15),"")</f>
        <v/>
      </c>
      <c r="B4876" s="11" t="str">
        <f>IF('Anterior-TXT'!A4897&lt;&gt;"",RIGHT(LEFT('Anterior-TXT'!A4897,51),34),"")</f>
        <v/>
      </c>
      <c r="C4876" s="12" t="str">
        <f>IF('Anterior-TXT'!A4897&lt;&gt;"",VALUE(RIGHT(LEFT('Anterior-TXT'!A4897,75),23)),"")</f>
        <v/>
      </c>
      <c r="D4876" s="11" t="str">
        <f>IF('Anterior-TXT'!A4897&lt;&gt;"",RIGHT(LEFT('Anterior-TXT'!A4897,77),1),"")</f>
        <v/>
      </c>
      <c r="E4876" s="13" t="str">
        <f>IF('Anterior-TXT'!A4897&lt;&gt;"",IF(MOD(VALUE(LEFT(A4876,1)),2)=1,IF(D4876="D",C4876,-C4876),IF(D4876="C",C4876,-C4876)),"")</f>
        <v/>
      </c>
    </row>
    <row r="4877" spans="1:5" x14ac:dyDescent="0.2">
      <c r="A4877" s="11" t="str">
        <f>IF('Anterior-TXT'!A4898&lt;&gt;"",LEFT('Anterior-TXT'!A4898,15),"")</f>
        <v/>
      </c>
      <c r="B4877" s="11" t="str">
        <f>IF('Anterior-TXT'!A4898&lt;&gt;"",RIGHT(LEFT('Anterior-TXT'!A4898,51),34),"")</f>
        <v/>
      </c>
      <c r="C4877" s="12" t="str">
        <f>IF('Anterior-TXT'!A4898&lt;&gt;"",VALUE(RIGHT(LEFT('Anterior-TXT'!A4898,75),23)),"")</f>
        <v/>
      </c>
      <c r="D4877" s="11" t="str">
        <f>IF('Anterior-TXT'!A4898&lt;&gt;"",RIGHT(LEFT('Anterior-TXT'!A4898,77),1),"")</f>
        <v/>
      </c>
      <c r="E4877" s="13" t="str">
        <f>IF('Anterior-TXT'!A4898&lt;&gt;"",IF(MOD(VALUE(LEFT(A4877,1)),2)=1,IF(D4877="D",C4877,-C4877),IF(D4877="C",C4877,-C4877)),"")</f>
        <v/>
      </c>
    </row>
    <row r="4878" spans="1:5" x14ac:dyDescent="0.2">
      <c r="A4878" s="11" t="str">
        <f>IF('Anterior-TXT'!A4899&lt;&gt;"",LEFT('Anterior-TXT'!A4899,15),"")</f>
        <v/>
      </c>
      <c r="B4878" s="11" t="str">
        <f>IF('Anterior-TXT'!A4899&lt;&gt;"",RIGHT(LEFT('Anterior-TXT'!A4899,51),34),"")</f>
        <v/>
      </c>
      <c r="C4878" s="12" t="str">
        <f>IF('Anterior-TXT'!A4899&lt;&gt;"",VALUE(RIGHT(LEFT('Anterior-TXT'!A4899,75),23)),"")</f>
        <v/>
      </c>
      <c r="D4878" s="11" t="str">
        <f>IF('Anterior-TXT'!A4899&lt;&gt;"",RIGHT(LEFT('Anterior-TXT'!A4899,77),1),"")</f>
        <v/>
      </c>
      <c r="E4878" s="13" t="str">
        <f>IF('Anterior-TXT'!A4899&lt;&gt;"",IF(MOD(VALUE(LEFT(A4878,1)),2)=1,IF(D4878="D",C4878,-C4878),IF(D4878="C",C4878,-C4878)),"")</f>
        <v/>
      </c>
    </row>
    <row r="4879" spans="1:5" x14ac:dyDescent="0.2">
      <c r="A4879" s="11" t="str">
        <f>IF('Anterior-TXT'!A4900&lt;&gt;"",LEFT('Anterior-TXT'!A4900,15),"")</f>
        <v/>
      </c>
      <c r="B4879" s="11" t="str">
        <f>IF('Anterior-TXT'!A4900&lt;&gt;"",RIGHT(LEFT('Anterior-TXT'!A4900,51),34),"")</f>
        <v/>
      </c>
      <c r="C4879" s="12" t="str">
        <f>IF('Anterior-TXT'!A4900&lt;&gt;"",VALUE(RIGHT(LEFT('Anterior-TXT'!A4900,75),23)),"")</f>
        <v/>
      </c>
      <c r="D4879" s="11" t="str">
        <f>IF('Anterior-TXT'!A4900&lt;&gt;"",RIGHT(LEFT('Anterior-TXT'!A4900,77),1),"")</f>
        <v/>
      </c>
      <c r="E4879" s="13" t="str">
        <f>IF('Anterior-TXT'!A4900&lt;&gt;"",IF(MOD(VALUE(LEFT(A4879,1)),2)=1,IF(D4879="D",C4879,-C4879),IF(D4879="C",C4879,-C4879)),"")</f>
        <v/>
      </c>
    </row>
    <row r="4880" spans="1:5" x14ac:dyDescent="0.2">
      <c r="A4880" s="11" t="str">
        <f>IF('Anterior-TXT'!A4901&lt;&gt;"",LEFT('Anterior-TXT'!A4901,15),"")</f>
        <v/>
      </c>
      <c r="B4880" s="11" t="str">
        <f>IF('Anterior-TXT'!A4901&lt;&gt;"",RIGHT(LEFT('Anterior-TXT'!A4901,51),34),"")</f>
        <v/>
      </c>
      <c r="C4880" s="12" t="str">
        <f>IF('Anterior-TXT'!A4901&lt;&gt;"",VALUE(RIGHT(LEFT('Anterior-TXT'!A4901,75),23)),"")</f>
        <v/>
      </c>
      <c r="D4880" s="11" t="str">
        <f>IF('Anterior-TXT'!A4901&lt;&gt;"",RIGHT(LEFT('Anterior-TXT'!A4901,77),1),"")</f>
        <v/>
      </c>
      <c r="E4880" s="13" t="str">
        <f>IF('Anterior-TXT'!A4901&lt;&gt;"",IF(MOD(VALUE(LEFT(A4880,1)),2)=1,IF(D4880="D",C4880,-C4880),IF(D4880="C",C4880,-C4880)),"")</f>
        <v/>
      </c>
    </row>
    <row r="4881" spans="1:5" x14ac:dyDescent="0.2">
      <c r="A4881" s="11" t="str">
        <f>IF('Anterior-TXT'!A4902&lt;&gt;"",LEFT('Anterior-TXT'!A4902,15),"")</f>
        <v/>
      </c>
      <c r="B4881" s="11" t="str">
        <f>IF('Anterior-TXT'!A4902&lt;&gt;"",RIGHT(LEFT('Anterior-TXT'!A4902,51),34),"")</f>
        <v/>
      </c>
      <c r="C4881" s="12" t="str">
        <f>IF('Anterior-TXT'!A4902&lt;&gt;"",VALUE(RIGHT(LEFT('Anterior-TXT'!A4902,75),23)),"")</f>
        <v/>
      </c>
      <c r="D4881" s="11" t="str">
        <f>IF('Anterior-TXT'!A4902&lt;&gt;"",RIGHT(LEFT('Anterior-TXT'!A4902,77),1),"")</f>
        <v/>
      </c>
      <c r="E4881" s="13" t="str">
        <f>IF('Anterior-TXT'!A4902&lt;&gt;"",IF(MOD(VALUE(LEFT(A4881,1)),2)=1,IF(D4881="D",C4881,-C4881),IF(D4881="C",C4881,-C4881)),"")</f>
        <v/>
      </c>
    </row>
    <row r="4882" spans="1:5" x14ac:dyDescent="0.2">
      <c r="A4882" s="11" t="str">
        <f>IF('Anterior-TXT'!A4903&lt;&gt;"",LEFT('Anterior-TXT'!A4903,15),"")</f>
        <v/>
      </c>
      <c r="B4882" s="11" t="str">
        <f>IF('Anterior-TXT'!A4903&lt;&gt;"",RIGHT(LEFT('Anterior-TXT'!A4903,51),34),"")</f>
        <v/>
      </c>
      <c r="C4882" s="12" t="str">
        <f>IF('Anterior-TXT'!A4903&lt;&gt;"",VALUE(RIGHT(LEFT('Anterior-TXT'!A4903,75),23)),"")</f>
        <v/>
      </c>
      <c r="D4882" s="11" t="str">
        <f>IF('Anterior-TXT'!A4903&lt;&gt;"",RIGHT(LEFT('Anterior-TXT'!A4903,77),1),"")</f>
        <v/>
      </c>
      <c r="E4882" s="13" t="str">
        <f>IF('Anterior-TXT'!A4903&lt;&gt;"",IF(MOD(VALUE(LEFT(A4882,1)),2)=1,IF(D4882="D",C4882,-C4882),IF(D4882="C",C4882,-C4882)),"")</f>
        <v/>
      </c>
    </row>
    <row r="4883" spans="1:5" x14ac:dyDescent="0.2">
      <c r="A4883" s="11" t="str">
        <f>IF('Anterior-TXT'!A4904&lt;&gt;"",LEFT('Anterior-TXT'!A4904,15),"")</f>
        <v/>
      </c>
      <c r="B4883" s="11" t="str">
        <f>IF('Anterior-TXT'!A4904&lt;&gt;"",RIGHT(LEFT('Anterior-TXT'!A4904,51),34),"")</f>
        <v/>
      </c>
      <c r="C4883" s="12" t="str">
        <f>IF('Anterior-TXT'!A4904&lt;&gt;"",VALUE(RIGHT(LEFT('Anterior-TXT'!A4904,75),23)),"")</f>
        <v/>
      </c>
      <c r="D4883" s="11" t="str">
        <f>IF('Anterior-TXT'!A4904&lt;&gt;"",RIGHT(LEFT('Anterior-TXT'!A4904,77),1),"")</f>
        <v/>
      </c>
      <c r="E4883" s="13" t="str">
        <f>IF('Anterior-TXT'!A4904&lt;&gt;"",IF(MOD(VALUE(LEFT(A4883,1)),2)=1,IF(D4883="D",C4883,-C4883),IF(D4883="C",C4883,-C4883)),"")</f>
        <v/>
      </c>
    </row>
    <row r="4884" spans="1:5" x14ac:dyDescent="0.2">
      <c r="A4884" s="11" t="str">
        <f>IF('Anterior-TXT'!A4905&lt;&gt;"",LEFT('Anterior-TXT'!A4905,15),"")</f>
        <v/>
      </c>
      <c r="B4884" s="11" t="str">
        <f>IF('Anterior-TXT'!A4905&lt;&gt;"",RIGHT(LEFT('Anterior-TXT'!A4905,51),34),"")</f>
        <v/>
      </c>
      <c r="C4884" s="12" t="str">
        <f>IF('Anterior-TXT'!A4905&lt;&gt;"",VALUE(RIGHT(LEFT('Anterior-TXT'!A4905,75),23)),"")</f>
        <v/>
      </c>
      <c r="D4884" s="11" t="str">
        <f>IF('Anterior-TXT'!A4905&lt;&gt;"",RIGHT(LEFT('Anterior-TXT'!A4905,77),1),"")</f>
        <v/>
      </c>
      <c r="E4884" s="13" t="str">
        <f>IF('Anterior-TXT'!A4905&lt;&gt;"",IF(MOD(VALUE(LEFT(A4884,1)),2)=1,IF(D4884="D",C4884,-C4884),IF(D4884="C",C4884,-C4884)),"")</f>
        <v/>
      </c>
    </row>
    <row r="4885" spans="1:5" x14ac:dyDescent="0.2">
      <c r="A4885" s="11" t="str">
        <f>IF('Anterior-TXT'!A4906&lt;&gt;"",LEFT('Anterior-TXT'!A4906,15),"")</f>
        <v/>
      </c>
      <c r="B4885" s="11" t="str">
        <f>IF('Anterior-TXT'!A4906&lt;&gt;"",RIGHT(LEFT('Anterior-TXT'!A4906,51),34),"")</f>
        <v/>
      </c>
      <c r="C4885" s="12" t="str">
        <f>IF('Anterior-TXT'!A4906&lt;&gt;"",VALUE(RIGHT(LEFT('Anterior-TXT'!A4906,75),23)),"")</f>
        <v/>
      </c>
      <c r="D4885" s="11" t="str">
        <f>IF('Anterior-TXT'!A4906&lt;&gt;"",RIGHT(LEFT('Anterior-TXT'!A4906,77),1),"")</f>
        <v/>
      </c>
      <c r="E4885" s="13" t="str">
        <f>IF('Anterior-TXT'!A4906&lt;&gt;"",IF(MOD(VALUE(LEFT(A4885,1)),2)=1,IF(D4885="D",C4885,-C4885),IF(D4885="C",C4885,-C4885)),"")</f>
        <v/>
      </c>
    </row>
    <row r="4886" spans="1:5" x14ac:dyDescent="0.2">
      <c r="A4886" s="11" t="str">
        <f>IF('Anterior-TXT'!A4907&lt;&gt;"",LEFT('Anterior-TXT'!A4907,15),"")</f>
        <v/>
      </c>
      <c r="B4886" s="11" t="str">
        <f>IF('Anterior-TXT'!A4907&lt;&gt;"",RIGHT(LEFT('Anterior-TXT'!A4907,51),34),"")</f>
        <v/>
      </c>
      <c r="C4886" s="12" t="str">
        <f>IF('Anterior-TXT'!A4907&lt;&gt;"",VALUE(RIGHT(LEFT('Anterior-TXT'!A4907,75),23)),"")</f>
        <v/>
      </c>
      <c r="D4886" s="11" t="str">
        <f>IF('Anterior-TXT'!A4907&lt;&gt;"",RIGHT(LEFT('Anterior-TXT'!A4907,77),1),"")</f>
        <v/>
      </c>
      <c r="E4886" s="13" t="str">
        <f>IF('Anterior-TXT'!A4907&lt;&gt;"",IF(MOD(VALUE(LEFT(A4886,1)),2)=1,IF(D4886="D",C4886,-C4886),IF(D4886="C",C4886,-C4886)),"")</f>
        <v/>
      </c>
    </row>
    <row r="4887" spans="1:5" x14ac:dyDescent="0.2">
      <c r="A4887" s="11" t="str">
        <f>IF('Anterior-TXT'!A4908&lt;&gt;"",LEFT('Anterior-TXT'!A4908,15),"")</f>
        <v/>
      </c>
      <c r="B4887" s="11" t="str">
        <f>IF('Anterior-TXT'!A4908&lt;&gt;"",RIGHT(LEFT('Anterior-TXT'!A4908,51),34),"")</f>
        <v/>
      </c>
      <c r="C4887" s="12" t="str">
        <f>IF('Anterior-TXT'!A4908&lt;&gt;"",VALUE(RIGHT(LEFT('Anterior-TXT'!A4908,75),23)),"")</f>
        <v/>
      </c>
      <c r="D4887" s="11" t="str">
        <f>IF('Anterior-TXT'!A4908&lt;&gt;"",RIGHT(LEFT('Anterior-TXT'!A4908,77),1),"")</f>
        <v/>
      </c>
      <c r="E4887" s="13" t="str">
        <f>IF('Anterior-TXT'!A4908&lt;&gt;"",IF(MOD(VALUE(LEFT(A4887,1)),2)=1,IF(D4887="D",C4887,-C4887),IF(D4887="C",C4887,-C4887)),"")</f>
        <v/>
      </c>
    </row>
    <row r="4888" spans="1:5" x14ac:dyDescent="0.2">
      <c r="A4888" s="11" t="str">
        <f>IF('Anterior-TXT'!A4909&lt;&gt;"",LEFT('Anterior-TXT'!A4909,15),"")</f>
        <v/>
      </c>
      <c r="B4888" s="11" t="str">
        <f>IF('Anterior-TXT'!A4909&lt;&gt;"",RIGHT(LEFT('Anterior-TXT'!A4909,51),34),"")</f>
        <v/>
      </c>
      <c r="C4888" s="12" t="str">
        <f>IF('Anterior-TXT'!A4909&lt;&gt;"",VALUE(RIGHT(LEFT('Anterior-TXT'!A4909,75),23)),"")</f>
        <v/>
      </c>
      <c r="D4888" s="11" t="str">
        <f>IF('Anterior-TXT'!A4909&lt;&gt;"",RIGHT(LEFT('Anterior-TXT'!A4909,77),1),"")</f>
        <v/>
      </c>
      <c r="E4888" s="13" t="str">
        <f>IF('Anterior-TXT'!A4909&lt;&gt;"",IF(MOD(VALUE(LEFT(A4888,1)),2)=1,IF(D4888="D",C4888,-C4888),IF(D4888="C",C4888,-C4888)),"")</f>
        <v/>
      </c>
    </row>
    <row r="4889" spans="1:5" x14ac:dyDescent="0.2">
      <c r="A4889" s="11" t="str">
        <f>IF('Anterior-TXT'!A4910&lt;&gt;"",LEFT('Anterior-TXT'!A4910,15),"")</f>
        <v/>
      </c>
      <c r="B4889" s="11" t="str">
        <f>IF('Anterior-TXT'!A4910&lt;&gt;"",RIGHT(LEFT('Anterior-TXT'!A4910,51),34),"")</f>
        <v/>
      </c>
      <c r="C4889" s="12" t="str">
        <f>IF('Anterior-TXT'!A4910&lt;&gt;"",VALUE(RIGHT(LEFT('Anterior-TXT'!A4910,75),23)),"")</f>
        <v/>
      </c>
      <c r="D4889" s="11" t="str">
        <f>IF('Anterior-TXT'!A4910&lt;&gt;"",RIGHT(LEFT('Anterior-TXT'!A4910,77),1),"")</f>
        <v/>
      </c>
      <c r="E4889" s="13" t="str">
        <f>IF('Anterior-TXT'!A4910&lt;&gt;"",IF(MOD(VALUE(LEFT(A4889,1)),2)=1,IF(D4889="D",C4889,-C4889),IF(D4889="C",C4889,-C4889)),"")</f>
        <v/>
      </c>
    </row>
    <row r="4890" spans="1:5" x14ac:dyDescent="0.2">
      <c r="A4890" s="11" t="str">
        <f>IF('Anterior-TXT'!A4911&lt;&gt;"",LEFT('Anterior-TXT'!A4911,15),"")</f>
        <v/>
      </c>
      <c r="B4890" s="11" t="str">
        <f>IF('Anterior-TXT'!A4911&lt;&gt;"",RIGHT(LEFT('Anterior-TXT'!A4911,51),34),"")</f>
        <v/>
      </c>
      <c r="C4890" s="12" t="str">
        <f>IF('Anterior-TXT'!A4911&lt;&gt;"",VALUE(RIGHT(LEFT('Anterior-TXT'!A4911,75),23)),"")</f>
        <v/>
      </c>
      <c r="D4890" s="11" t="str">
        <f>IF('Anterior-TXT'!A4911&lt;&gt;"",RIGHT(LEFT('Anterior-TXT'!A4911,77),1),"")</f>
        <v/>
      </c>
      <c r="E4890" s="13" t="str">
        <f>IF('Anterior-TXT'!A4911&lt;&gt;"",IF(MOD(VALUE(LEFT(A4890,1)),2)=1,IF(D4890="D",C4890,-C4890),IF(D4890="C",C4890,-C4890)),"")</f>
        <v/>
      </c>
    </row>
    <row r="4891" spans="1:5" x14ac:dyDescent="0.2">
      <c r="A4891" s="11" t="str">
        <f>IF('Anterior-TXT'!A4912&lt;&gt;"",LEFT('Anterior-TXT'!A4912,15),"")</f>
        <v/>
      </c>
      <c r="B4891" s="11" t="str">
        <f>IF('Anterior-TXT'!A4912&lt;&gt;"",RIGHT(LEFT('Anterior-TXT'!A4912,51),34),"")</f>
        <v/>
      </c>
      <c r="C4891" s="12" t="str">
        <f>IF('Anterior-TXT'!A4912&lt;&gt;"",VALUE(RIGHT(LEFT('Anterior-TXT'!A4912,75),23)),"")</f>
        <v/>
      </c>
      <c r="D4891" s="11" t="str">
        <f>IF('Anterior-TXT'!A4912&lt;&gt;"",RIGHT(LEFT('Anterior-TXT'!A4912,77),1),"")</f>
        <v/>
      </c>
      <c r="E4891" s="13" t="str">
        <f>IF('Anterior-TXT'!A4912&lt;&gt;"",IF(MOD(VALUE(LEFT(A4891,1)),2)=1,IF(D4891="D",C4891,-C4891),IF(D4891="C",C4891,-C4891)),"")</f>
        <v/>
      </c>
    </row>
    <row r="4892" spans="1:5" x14ac:dyDescent="0.2">
      <c r="A4892" s="11" t="str">
        <f>IF('Anterior-TXT'!A4913&lt;&gt;"",LEFT('Anterior-TXT'!A4913,15),"")</f>
        <v/>
      </c>
      <c r="B4892" s="11" t="str">
        <f>IF('Anterior-TXT'!A4913&lt;&gt;"",RIGHT(LEFT('Anterior-TXT'!A4913,51),34),"")</f>
        <v/>
      </c>
      <c r="C4892" s="12" t="str">
        <f>IF('Anterior-TXT'!A4913&lt;&gt;"",VALUE(RIGHT(LEFT('Anterior-TXT'!A4913,75),23)),"")</f>
        <v/>
      </c>
      <c r="D4892" s="11" t="str">
        <f>IF('Anterior-TXT'!A4913&lt;&gt;"",RIGHT(LEFT('Anterior-TXT'!A4913,77),1),"")</f>
        <v/>
      </c>
      <c r="E4892" s="13" t="str">
        <f>IF('Anterior-TXT'!A4913&lt;&gt;"",IF(MOD(VALUE(LEFT(A4892,1)),2)=1,IF(D4892="D",C4892,-C4892),IF(D4892="C",C4892,-C4892)),"")</f>
        <v/>
      </c>
    </row>
    <row r="4893" spans="1:5" x14ac:dyDescent="0.2">
      <c r="A4893" s="11" t="str">
        <f>IF('Anterior-TXT'!A4914&lt;&gt;"",LEFT('Anterior-TXT'!A4914,15),"")</f>
        <v/>
      </c>
      <c r="B4893" s="11" t="str">
        <f>IF('Anterior-TXT'!A4914&lt;&gt;"",RIGHT(LEFT('Anterior-TXT'!A4914,51),34),"")</f>
        <v/>
      </c>
      <c r="C4893" s="12" t="str">
        <f>IF('Anterior-TXT'!A4914&lt;&gt;"",VALUE(RIGHT(LEFT('Anterior-TXT'!A4914,75),23)),"")</f>
        <v/>
      </c>
      <c r="D4893" s="11" t="str">
        <f>IF('Anterior-TXT'!A4914&lt;&gt;"",RIGHT(LEFT('Anterior-TXT'!A4914,77),1),"")</f>
        <v/>
      </c>
      <c r="E4893" s="13" t="str">
        <f>IF('Anterior-TXT'!A4914&lt;&gt;"",IF(MOD(VALUE(LEFT(A4893,1)),2)=1,IF(D4893="D",C4893,-C4893),IF(D4893="C",C4893,-C4893)),"")</f>
        <v/>
      </c>
    </row>
    <row r="4894" spans="1:5" x14ac:dyDescent="0.2">
      <c r="A4894" s="11" t="str">
        <f>IF('Anterior-TXT'!A4915&lt;&gt;"",LEFT('Anterior-TXT'!A4915,15),"")</f>
        <v/>
      </c>
      <c r="B4894" s="11" t="str">
        <f>IF('Anterior-TXT'!A4915&lt;&gt;"",RIGHT(LEFT('Anterior-TXT'!A4915,51),34),"")</f>
        <v/>
      </c>
      <c r="C4894" s="12" t="str">
        <f>IF('Anterior-TXT'!A4915&lt;&gt;"",VALUE(RIGHT(LEFT('Anterior-TXT'!A4915,75),23)),"")</f>
        <v/>
      </c>
      <c r="D4894" s="11" t="str">
        <f>IF('Anterior-TXT'!A4915&lt;&gt;"",RIGHT(LEFT('Anterior-TXT'!A4915,77),1),"")</f>
        <v/>
      </c>
      <c r="E4894" s="13" t="str">
        <f>IF('Anterior-TXT'!A4915&lt;&gt;"",IF(MOD(VALUE(LEFT(A4894,1)),2)=1,IF(D4894="D",C4894,-C4894),IF(D4894="C",C4894,-C4894)),"")</f>
        <v/>
      </c>
    </row>
    <row r="4895" spans="1:5" x14ac:dyDescent="0.2">
      <c r="A4895" s="11" t="str">
        <f>IF('Anterior-TXT'!A4916&lt;&gt;"",LEFT('Anterior-TXT'!A4916,15),"")</f>
        <v/>
      </c>
      <c r="B4895" s="11" t="str">
        <f>IF('Anterior-TXT'!A4916&lt;&gt;"",RIGHT(LEFT('Anterior-TXT'!A4916,51),34),"")</f>
        <v/>
      </c>
      <c r="C4895" s="12" t="str">
        <f>IF('Anterior-TXT'!A4916&lt;&gt;"",VALUE(RIGHT(LEFT('Anterior-TXT'!A4916,75),23)),"")</f>
        <v/>
      </c>
      <c r="D4895" s="11" t="str">
        <f>IF('Anterior-TXT'!A4916&lt;&gt;"",RIGHT(LEFT('Anterior-TXT'!A4916,77),1),"")</f>
        <v/>
      </c>
      <c r="E4895" s="13" t="str">
        <f>IF('Anterior-TXT'!A4916&lt;&gt;"",IF(MOD(VALUE(LEFT(A4895,1)),2)=1,IF(D4895="D",C4895,-C4895),IF(D4895="C",C4895,-C4895)),"")</f>
        <v/>
      </c>
    </row>
    <row r="4896" spans="1:5" x14ac:dyDescent="0.2">
      <c r="A4896" s="11" t="str">
        <f>IF('Anterior-TXT'!A4917&lt;&gt;"",LEFT('Anterior-TXT'!A4917,15),"")</f>
        <v/>
      </c>
      <c r="B4896" s="11" t="str">
        <f>IF('Anterior-TXT'!A4917&lt;&gt;"",RIGHT(LEFT('Anterior-TXT'!A4917,51),34),"")</f>
        <v/>
      </c>
      <c r="C4896" s="12" t="str">
        <f>IF('Anterior-TXT'!A4917&lt;&gt;"",VALUE(RIGHT(LEFT('Anterior-TXT'!A4917,75),23)),"")</f>
        <v/>
      </c>
      <c r="D4896" s="11" t="str">
        <f>IF('Anterior-TXT'!A4917&lt;&gt;"",RIGHT(LEFT('Anterior-TXT'!A4917,77),1),"")</f>
        <v/>
      </c>
      <c r="E4896" s="13" t="str">
        <f>IF('Anterior-TXT'!A4917&lt;&gt;"",IF(MOD(VALUE(LEFT(A4896,1)),2)=1,IF(D4896="D",C4896,-C4896),IF(D4896="C",C4896,-C4896)),"")</f>
        <v/>
      </c>
    </row>
    <row r="4897" spans="1:5" x14ac:dyDescent="0.2">
      <c r="A4897" s="11" t="str">
        <f>IF('Anterior-TXT'!A4918&lt;&gt;"",LEFT('Anterior-TXT'!A4918,15),"")</f>
        <v/>
      </c>
      <c r="B4897" s="11" t="str">
        <f>IF('Anterior-TXT'!A4918&lt;&gt;"",RIGHT(LEFT('Anterior-TXT'!A4918,51),34),"")</f>
        <v/>
      </c>
      <c r="C4897" s="12" t="str">
        <f>IF('Anterior-TXT'!A4918&lt;&gt;"",VALUE(RIGHT(LEFT('Anterior-TXT'!A4918,75),23)),"")</f>
        <v/>
      </c>
      <c r="D4897" s="11" t="str">
        <f>IF('Anterior-TXT'!A4918&lt;&gt;"",RIGHT(LEFT('Anterior-TXT'!A4918,77),1),"")</f>
        <v/>
      </c>
      <c r="E4897" s="13" t="str">
        <f>IF('Anterior-TXT'!A4918&lt;&gt;"",IF(MOD(VALUE(LEFT(A4897,1)),2)=1,IF(D4897="D",C4897,-C4897),IF(D4897="C",C4897,-C4897)),"")</f>
        <v/>
      </c>
    </row>
    <row r="4898" spans="1:5" x14ac:dyDescent="0.2">
      <c r="A4898" s="11" t="str">
        <f>IF('Anterior-TXT'!A4919&lt;&gt;"",LEFT('Anterior-TXT'!A4919,15),"")</f>
        <v/>
      </c>
      <c r="B4898" s="11" t="str">
        <f>IF('Anterior-TXT'!A4919&lt;&gt;"",RIGHT(LEFT('Anterior-TXT'!A4919,51),34),"")</f>
        <v/>
      </c>
      <c r="C4898" s="12" t="str">
        <f>IF('Anterior-TXT'!A4919&lt;&gt;"",VALUE(RIGHT(LEFT('Anterior-TXT'!A4919,75),23)),"")</f>
        <v/>
      </c>
      <c r="D4898" s="11" t="str">
        <f>IF('Anterior-TXT'!A4919&lt;&gt;"",RIGHT(LEFT('Anterior-TXT'!A4919,77),1),"")</f>
        <v/>
      </c>
      <c r="E4898" s="13" t="str">
        <f>IF('Anterior-TXT'!A4919&lt;&gt;"",IF(MOD(VALUE(LEFT(A4898,1)),2)=1,IF(D4898="D",C4898,-C4898),IF(D4898="C",C4898,-C4898)),"")</f>
        <v/>
      </c>
    </row>
    <row r="4899" spans="1:5" x14ac:dyDescent="0.2">
      <c r="A4899" s="11" t="str">
        <f>IF('Anterior-TXT'!A4920&lt;&gt;"",LEFT('Anterior-TXT'!A4920,15),"")</f>
        <v/>
      </c>
      <c r="B4899" s="11" t="str">
        <f>IF('Anterior-TXT'!A4920&lt;&gt;"",RIGHT(LEFT('Anterior-TXT'!A4920,51),34),"")</f>
        <v/>
      </c>
      <c r="C4899" s="12" t="str">
        <f>IF('Anterior-TXT'!A4920&lt;&gt;"",VALUE(RIGHT(LEFT('Anterior-TXT'!A4920,75),23)),"")</f>
        <v/>
      </c>
      <c r="D4899" s="11" t="str">
        <f>IF('Anterior-TXT'!A4920&lt;&gt;"",RIGHT(LEFT('Anterior-TXT'!A4920,77),1),"")</f>
        <v/>
      </c>
      <c r="E4899" s="13" t="str">
        <f>IF('Anterior-TXT'!A4920&lt;&gt;"",IF(MOD(VALUE(LEFT(A4899,1)),2)=1,IF(D4899="D",C4899,-C4899),IF(D4899="C",C4899,-C4899)),"")</f>
        <v/>
      </c>
    </row>
    <row r="4900" spans="1:5" x14ac:dyDescent="0.2">
      <c r="A4900" s="11" t="str">
        <f>IF('Anterior-TXT'!A4921&lt;&gt;"",LEFT('Anterior-TXT'!A4921,15),"")</f>
        <v/>
      </c>
      <c r="B4900" s="11" t="str">
        <f>IF('Anterior-TXT'!A4921&lt;&gt;"",RIGHT(LEFT('Anterior-TXT'!A4921,51),34),"")</f>
        <v/>
      </c>
      <c r="C4900" s="12" t="str">
        <f>IF('Anterior-TXT'!A4921&lt;&gt;"",VALUE(RIGHT(LEFT('Anterior-TXT'!A4921,75),23)),"")</f>
        <v/>
      </c>
      <c r="D4900" s="11" t="str">
        <f>IF('Anterior-TXT'!A4921&lt;&gt;"",RIGHT(LEFT('Anterior-TXT'!A4921,77),1),"")</f>
        <v/>
      </c>
      <c r="E4900" s="13" t="str">
        <f>IF('Anterior-TXT'!A4921&lt;&gt;"",IF(MOD(VALUE(LEFT(A4900,1)),2)=1,IF(D4900="D",C4900,-C4900),IF(D4900="C",C4900,-C4900)),"")</f>
        <v/>
      </c>
    </row>
    <row r="4901" spans="1:5" x14ac:dyDescent="0.2">
      <c r="A4901" s="11" t="str">
        <f>IF('Anterior-TXT'!A4922&lt;&gt;"",LEFT('Anterior-TXT'!A4922,15),"")</f>
        <v/>
      </c>
      <c r="B4901" s="11" t="str">
        <f>IF('Anterior-TXT'!A4922&lt;&gt;"",RIGHT(LEFT('Anterior-TXT'!A4922,51),34),"")</f>
        <v/>
      </c>
      <c r="C4901" s="12" t="str">
        <f>IF('Anterior-TXT'!A4922&lt;&gt;"",VALUE(RIGHT(LEFT('Anterior-TXT'!A4922,75),23)),"")</f>
        <v/>
      </c>
      <c r="D4901" s="11" t="str">
        <f>IF('Anterior-TXT'!A4922&lt;&gt;"",RIGHT(LEFT('Anterior-TXT'!A4922,77),1),"")</f>
        <v/>
      </c>
      <c r="E4901" s="13" t="str">
        <f>IF('Anterior-TXT'!A4922&lt;&gt;"",IF(MOD(VALUE(LEFT(A4901,1)),2)=1,IF(D4901="D",C4901,-C4901),IF(D4901="C",C4901,-C4901)),"")</f>
        <v/>
      </c>
    </row>
    <row r="4902" spans="1:5" x14ac:dyDescent="0.2">
      <c r="A4902" s="11" t="str">
        <f>IF('Anterior-TXT'!A4923&lt;&gt;"",LEFT('Anterior-TXT'!A4923,15),"")</f>
        <v/>
      </c>
      <c r="B4902" s="11" t="str">
        <f>IF('Anterior-TXT'!A4923&lt;&gt;"",RIGHT(LEFT('Anterior-TXT'!A4923,51),34),"")</f>
        <v/>
      </c>
      <c r="C4902" s="12" t="str">
        <f>IF('Anterior-TXT'!A4923&lt;&gt;"",VALUE(RIGHT(LEFT('Anterior-TXT'!A4923,75),23)),"")</f>
        <v/>
      </c>
      <c r="D4902" s="11" t="str">
        <f>IF('Anterior-TXT'!A4923&lt;&gt;"",RIGHT(LEFT('Anterior-TXT'!A4923,77),1),"")</f>
        <v/>
      </c>
      <c r="E4902" s="13" t="str">
        <f>IF('Anterior-TXT'!A4923&lt;&gt;"",IF(MOD(VALUE(LEFT(A4902,1)),2)=1,IF(D4902="D",C4902,-C4902),IF(D4902="C",C4902,-C4902)),"")</f>
        <v/>
      </c>
    </row>
    <row r="4903" spans="1:5" x14ac:dyDescent="0.2">
      <c r="A4903" s="11" t="str">
        <f>IF('Anterior-TXT'!A4924&lt;&gt;"",LEFT('Anterior-TXT'!A4924,15),"")</f>
        <v/>
      </c>
      <c r="B4903" s="11" t="str">
        <f>IF('Anterior-TXT'!A4924&lt;&gt;"",RIGHT(LEFT('Anterior-TXT'!A4924,51),34),"")</f>
        <v/>
      </c>
      <c r="C4903" s="12" t="str">
        <f>IF('Anterior-TXT'!A4924&lt;&gt;"",VALUE(RIGHT(LEFT('Anterior-TXT'!A4924,75),23)),"")</f>
        <v/>
      </c>
      <c r="D4903" s="11" t="str">
        <f>IF('Anterior-TXT'!A4924&lt;&gt;"",RIGHT(LEFT('Anterior-TXT'!A4924,77),1),"")</f>
        <v/>
      </c>
      <c r="E4903" s="13" t="str">
        <f>IF('Anterior-TXT'!A4924&lt;&gt;"",IF(MOD(VALUE(LEFT(A4903,1)),2)=1,IF(D4903="D",C4903,-C4903),IF(D4903="C",C4903,-C4903)),"")</f>
        <v/>
      </c>
    </row>
    <row r="4904" spans="1:5" x14ac:dyDescent="0.2">
      <c r="A4904" s="11" t="str">
        <f>IF('Anterior-TXT'!A4925&lt;&gt;"",LEFT('Anterior-TXT'!A4925,15),"")</f>
        <v/>
      </c>
      <c r="B4904" s="11" t="str">
        <f>IF('Anterior-TXT'!A4925&lt;&gt;"",RIGHT(LEFT('Anterior-TXT'!A4925,51),34),"")</f>
        <v/>
      </c>
      <c r="C4904" s="12" t="str">
        <f>IF('Anterior-TXT'!A4925&lt;&gt;"",VALUE(RIGHT(LEFT('Anterior-TXT'!A4925,75),23)),"")</f>
        <v/>
      </c>
      <c r="D4904" s="11" t="str">
        <f>IF('Anterior-TXT'!A4925&lt;&gt;"",RIGHT(LEFT('Anterior-TXT'!A4925,77),1),"")</f>
        <v/>
      </c>
      <c r="E4904" s="13" t="str">
        <f>IF('Anterior-TXT'!A4925&lt;&gt;"",IF(MOD(VALUE(LEFT(A4904,1)),2)=1,IF(D4904="D",C4904,-C4904),IF(D4904="C",C4904,-C4904)),"")</f>
        <v/>
      </c>
    </row>
    <row r="4905" spans="1:5" x14ac:dyDescent="0.2">
      <c r="A4905" s="11" t="str">
        <f>IF('Anterior-TXT'!A4926&lt;&gt;"",LEFT('Anterior-TXT'!A4926,15),"")</f>
        <v/>
      </c>
      <c r="B4905" s="11" t="str">
        <f>IF('Anterior-TXT'!A4926&lt;&gt;"",RIGHT(LEFT('Anterior-TXT'!A4926,51),34),"")</f>
        <v/>
      </c>
      <c r="C4905" s="12" t="str">
        <f>IF('Anterior-TXT'!A4926&lt;&gt;"",VALUE(RIGHT(LEFT('Anterior-TXT'!A4926,75),23)),"")</f>
        <v/>
      </c>
      <c r="D4905" s="11" t="str">
        <f>IF('Anterior-TXT'!A4926&lt;&gt;"",RIGHT(LEFT('Anterior-TXT'!A4926,77),1),"")</f>
        <v/>
      </c>
      <c r="E4905" s="13" t="str">
        <f>IF('Anterior-TXT'!A4926&lt;&gt;"",IF(MOD(VALUE(LEFT(A4905,1)),2)=1,IF(D4905="D",C4905,-C4905),IF(D4905="C",C4905,-C4905)),"")</f>
        <v/>
      </c>
    </row>
    <row r="4906" spans="1:5" x14ac:dyDescent="0.2">
      <c r="A4906" s="11" t="str">
        <f>IF('Anterior-TXT'!A4927&lt;&gt;"",LEFT('Anterior-TXT'!A4927,15),"")</f>
        <v/>
      </c>
      <c r="B4906" s="11" t="str">
        <f>IF('Anterior-TXT'!A4927&lt;&gt;"",RIGHT(LEFT('Anterior-TXT'!A4927,51),34),"")</f>
        <v/>
      </c>
      <c r="C4906" s="12" t="str">
        <f>IF('Anterior-TXT'!A4927&lt;&gt;"",VALUE(RIGHT(LEFT('Anterior-TXT'!A4927,75),23)),"")</f>
        <v/>
      </c>
      <c r="D4906" s="11" t="str">
        <f>IF('Anterior-TXT'!A4927&lt;&gt;"",RIGHT(LEFT('Anterior-TXT'!A4927,77),1),"")</f>
        <v/>
      </c>
      <c r="E4906" s="13" t="str">
        <f>IF('Anterior-TXT'!A4927&lt;&gt;"",IF(MOD(VALUE(LEFT(A4906,1)),2)=1,IF(D4906="D",C4906,-C4906),IF(D4906="C",C4906,-C4906)),"")</f>
        <v/>
      </c>
    </row>
    <row r="4907" spans="1:5" x14ac:dyDescent="0.2">
      <c r="A4907" s="11" t="str">
        <f>IF('Anterior-TXT'!A4928&lt;&gt;"",LEFT('Anterior-TXT'!A4928,15),"")</f>
        <v/>
      </c>
      <c r="B4907" s="11" t="str">
        <f>IF('Anterior-TXT'!A4928&lt;&gt;"",RIGHT(LEFT('Anterior-TXT'!A4928,51),34),"")</f>
        <v/>
      </c>
      <c r="C4907" s="12" t="str">
        <f>IF('Anterior-TXT'!A4928&lt;&gt;"",VALUE(RIGHT(LEFT('Anterior-TXT'!A4928,75),23)),"")</f>
        <v/>
      </c>
      <c r="D4907" s="11" t="str">
        <f>IF('Anterior-TXT'!A4928&lt;&gt;"",RIGHT(LEFT('Anterior-TXT'!A4928,77),1),"")</f>
        <v/>
      </c>
      <c r="E4907" s="13" t="str">
        <f>IF('Anterior-TXT'!A4928&lt;&gt;"",IF(MOD(VALUE(LEFT(A4907,1)),2)=1,IF(D4907="D",C4907,-C4907),IF(D4907="C",C4907,-C4907)),"")</f>
        <v/>
      </c>
    </row>
    <row r="4908" spans="1:5" x14ac:dyDescent="0.2">
      <c r="A4908" s="11" t="str">
        <f>IF('Anterior-TXT'!A4929&lt;&gt;"",LEFT('Anterior-TXT'!A4929,15),"")</f>
        <v/>
      </c>
      <c r="B4908" s="11" t="str">
        <f>IF('Anterior-TXT'!A4929&lt;&gt;"",RIGHT(LEFT('Anterior-TXT'!A4929,51),34),"")</f>
        <v/>
      </c>
      <c r="C4908" s="12" t="str">
        <f>IF('Anterior-TXT'!A4929&lt;&gt;"",VALUE(RIGHT(LEFT('Anterior-TXT'!A4929,75),23)),"")</f>
        <v/>
      </c>
      <c r="D4908" s="11" t="str">
        <f>IF('Anterior-TXT'!A4929&lt;&gt;"",RIGHT(LEFT('Anterior-TXT'!A4929,77),1),"")</f>
        <v/>
      </c>
      <c r="E4908" s="13" t="str">
        <f>IF('Anterior-TXT'!A4929&lt;&gt;"",IF(MOD(VALUE(LEFT(A4908,1)),2)=1,IF(D4908="D",C4908,-C4908),IF(D4908="C",C4908,-C4908)),"")</f>
        <v/>
      </c>
    </row>
    <row r="4909" spans="1:5" x14ac:dyDescent="0.2">
      <c r="A4909" s="11" t="str">
        <f>IF('Anterior-TXT'!A4930&lt;&gt;"",LEFT('Anterior-TXT'!A4930,15),"")</f>
        <v/>
      </c>
      <c r="B4909" s="11" t="str">
        <f>IF('Anterior-TXT'!A4930&lt;&gt;"",RIGHT(LEFT('Anterior-TXT'!A4930,51),34),"")</f>
        <v/>
      </c>
      <c r="C4909" s="12" t="str">
        <f>IF('Anterior-TXT'!A4930&lt;&gt;"",VALUE(RIGHT(LEFT('Anterior-TXT'!A4930,75),23)),"")</f>
        <v/>
      </c>
      <c r="D4909" s="11" t="str">
        <f>IF('Anterior-TXT'!A4930&lt;&gt;"",RIGHT(LEFT('Anterior-TXT'!A4930,77),1),"")</f>
        <v/>
      </c>
      <c r="E4909" s="13" t="str">
        <f>IF('Anterior-TXT'!A4930&lt;&gt;"",IF(MOD(VALUE(LEFT(A4909,1)),2)=1,IF(D4909="D",C4909,-C4909),IF(D4909="C",C4909,-C4909)),"")</f>
        <v/>
      </c>
    </row>
    <row r="4910" spans="1:5" x14ac:dyDescent="0.2">
      <c r="A4910" s="11" t="str">
        <f>IF('Anterior-TXT'!A4931&lt;&gt;"",LEFT('Anterior-TXT'!A4931,15),"")</f>
        <v/>
      </c>
      <c r="B4910" s="11" t="str">
        <f>IF('Anterior-TXT'!A4931&lt;&gt;"",RIGHT(LEFT('Anterior-TXT'!A4931,51),34),"")</f>
        <v/>
      </c>
      <c r="C4910" s="12" t="str">
        <f>IF('Anterior-TXT'!A4931&lt;&gt;"",VALUE(RIGHT(LEFT('Anterior-TXT'!A4931,75),23)),"")</f>
        <v/>
      </c>
      <c r="D4910" s="11" t="str">
        <f>IF('Anterior-TXT'!A4931&lt;&gt;"",RIGHT(LEFT('Anterior-TXT'!A4931,77),1),"")</f>
        <v/>
      </c>
      <c r="E4910" s="13" t="str">
        <f>IF('Anterior-TXT'!A4931&lt;&gt;"",IF(MOD(VALUE(LEFT(A4910,1)),2)=1,IF(D4910="D",C4910,-C4910),IF(D4910="C",C4910,-C4910)),"")</f>
        <v/>
      </c>
    </row>
    <row r="4911" spans="1:5" x14ac:dyDescent="0.2">
      <c r="A4911" s="11" t="str">
        <f>IF('Anterior-TXT'!A4932&lt;&gt;"",LEFT('Anterior-TXT'!A4932,15),"")</f>
        <v/>
      </c>
      <c r="B4911" s="11" t="str">
        <f>IF('Anterior-TXT'!A4932&lt;&gt;"",RIGHT(LEFT('Anterior-TXT'!A4932,51),34),"")</f>
        <v/>
      </c>
      <c r="C4911" s="12" t="str">
        <f>IF('Anterior-TXT'!A4932&lt;&gt;"",VALUE(RIGHT(LEFT('Anterior-TXT'!A4932,75),23)),"")</f>
        <v/>
      </c>
      <c r="D4911" s="11" t="str">
        <f>IF('Anterior-TXT'!A4932&lt;&gt;"",RIGHT(LEFT('Anterior-TXT'!A4932,77),1),"")</f>
        <v/>
      </c>
      <c r="E4911" s="13" t="str">
        <f>IF('Anterior-TXT'!A4932&lt;&gt;"",IF(MOD(VALUE(LEFT(A4911,1)),2)=1,IF(D4911="D",C4911,-C4911),IF(D4911="C",C4911,-C4911)),"")</f>
        <v/>
      </c>
    </row>
    <row r="4912" spans="1:5" x14ac:dyDescent="0.2">
      <c r="A4912" s="11" t="str">
        <f>IF('Anterior-TXT'!A4933&lt;&gt;"",LEFT('Anterior-TXT'!A4933,15),"")</f>
        <v/>
      </c>
      <c r="B4912" s="11" t="str">
        <f>IF('Anterior-TXT'!A4933&lt;&gt;"",RIGHT(LEFT('Anterior-TXT'!A4933,51),34),"")</f>
        <v/>
      </c>
      <c r="C4912" s="12" t="str">
        <f>IF('Anterior-TXT'!A4933&lt;&gt;"",VALUE(RIGHT(LEFT('Anterior-TXT'!A4933,75),23)),"")</f>
        <v/>
      </c>
      <c r="D4912" s="11" t="str">
        <f>IF('Anterior-TXT'!A4933&lt;&gt;"",RIGHT(LEFT('Anterior-TXT'!A4933,77),1),"")</f>
        <v/>
      </c>
      <c r="E4912" s="13" t="str">
        <f>IF('Anterior-TXT'!A4933&lt;&gt;"",IF(MOD(VALUE(LEFT(A4912,1)),2)=1,IF(D4912="D",C4912,-C4912),IF(D4912="C",C4912,-C4912)),"")</f>
        <v/>
      </c>
    </row>
    <row r="4913" spans="1:5" x14ac:dyDescent="0.2">
      <c r="A4913" s="11" t="str">
        <f>IF('Anterior-TXT'!A4934&lt;&gt;"",LEFT('Anterior-TXT'!A4934,15),"")</f>
        <v/>
      </c>
      <c r="B4913" s="11" t="str">
        <f>IF('Anterior-TXT'!A4934&lt;&gt;"",RIGHT(LEFT('Anterior-TXT'!A4934,51),34),"")</f>
        <v/>
      </c>
      <c r="C4913" s="12" t="str">
        <f>IF('Anterior-TXT'!A4934&lt;&gt;"",VALUE(RIGHT(LEFT('Anterior-TXT'!A4934,75),23)),"")</f>
        <v/>
      </c>
      <c r="D4913" s="11" t="str">
        <f>IF('Anterior-TXT'!A4934&lt;&gt;"",RIGHT(LEFT('Anterior-TXT'!A4934,77),1),"")</f>
        <v/>
      </c>
      <c r="E4913" s="13" t="str">
        <f>IF('Anterior-TXT'!A4934&lt;&gt;"",IF(MOD(VALUE(LEFT(A4913,1)),2)=1,IF(D4913="D",C4913,-C4913),IF(D4913="C",C4913,-C4913)),"")</f>
        <v/>
      </c>
    </row>
    <row r="4914" spans="1:5" x14ac:dyDescent="0.2">
      <c r="A4914" s="11" t="str">
        <f>IF('Anterior-TXT'!A4935&lt;&gt;"",LEFT('Anterior-TXT'!A4935,15),"")</f>
        <v/>
      </c>
      <c r="B4914" s="11" t="str">
        <f>IF('Anterior-TXT'!A4935&lt;&gt;"",RIGHT(LEFT('Anterior-TXT'!A4935,51),34),"")</f>
        <v/>
      </c>
      <c r="C4914" s="12" t="str">
        <f>IF('Anterior-TXT'!A4935&lt;&gt;"",VALUE(RIGHT(LEFT('Anterior-TXT'!A4935,75),23)),"")</f>
        <v/>
      </c>
      <c r="D4914" s="11" t="str">
        <f>IF('Anterior-TXT'!A4935&lt;&gt;"",RIGHT(LEFT('Anterior-TXT'!A4935,77),1),"")</f>
        <v/>
      </c>
      <c r="E4914" s="13" t="str">
        <f>IF('Anterior-TXT'!A4935&lt;&gt;"",IF(MOD(VALUE(LEFT(A4914,1)),2)=1,IF(D4914="D",C4914,-C4914),IF(D4914="C",C4914,-C4914)),"")</f>
        <v/>
      </c>
    </row>
    <row r="4915" spans="1:5" x14ac:dyDescent="0.2">
      <c r="A4915" s="11" t="str">
        <f>IF('Anterior-TXT'!A4936&lt;&gt;"",LEFT('Anterior-TXT'!A4936,15),"")</f>
        <v/>
      </c>
      <c r="B4915" s="11" t="str">
        <f>IF('Anterior-TXT'!A4936&lt;&gt;"",RIGHT(LEFT('Anterior-TXT'!A4936,51),34),"")</f>
        <v/>
      </c>
      <c r="C4915" s="12" t="str">
        <f>IF('Anterior-TXT'!A4936&lt;&gt;"",VALUE(RIGHT(LEFT('Anterior-TXT'!A4936,75),23)),"")</f>
        <v/>
      </c>
      <c r="D4915" s="11" t="str">
        <f>IF('Anterior-TXT'!A4936&lt;&gt;"",RIGHT(LEFT('Anterior-TXT'!A4936,77),1),"")</f>
        <v/>
      </c>
      <c r="E4915" s="13" t="str">
        <f>IF('Anterior-TXT'!A4936&lt;&gt;"",IF(MOD(VALUE(LEFT(A4915,1)),2)=1,IF(D4915="D",C4915,-C4915),IF(D4915="C",C4915,-C4915)),"")</f>
        <v/>
      </c>
    </row>
    <row r="4916" spans="1:5" x14ac:dyDescent="0.2">
      <c r="A4916" s="11" t="str">
        <f>IF('Anterior-TXT'!A4937&lt;&gt;"",LEFT('Anterior-TXT'!A4937,15),"")</f>
        <v/>
      </c>
      <c r="B4916" s="11" t="str">
        <f>IF('Anterior-TXT'!A4937&lt;&gt;"",RIGHT(LEFT('Anterior-TXT'!A4937,51),34),"")</f>
        <v/>
      </c>
      <c r="C4916" s="12" t="str">
        <f>IF('Anterior-TXT'!A4937&lt;&gt;"",VALUE(RIGHT(LEFT('Anterior-TXT'!A4937,75),23)),"")</f>
        <v/>
      </c>
      <c r="D4916" s="11" t="str">
        <f>IF('Anterior-TXT'!A4937&lt;&gt;"",RIGHT(LEFT('Anterior-TXT'!A4937,77),1),"")</f>
        <v/>
      </c>
      <c r="E4916" s="13" t="str">
        <f>IF('Anterior-TXT'!A4937&lt;&gt;"",IF(MOD(VALUE(LEFT(A4916,1)),2)=1,IF(D4916="D",C4916,-C4916),IF(D4916="C",C4916,-C4916)),"")</f>
        <v/>
      </c>
    </row>
    <row r="4917" spans="1:5" x14ac:dyDescent="0.2">
      <c r="A4917" s="11" t="str">
        <f>IF('Anterior-TXT'!A4938&lt;&gt;"",LEFT('Anterior-TXT'!A4938,15),"")</f>
        <v/>
      </c>
      <c r="B4917" s="11" t="str">
        <f>IF('Anterior-TXT'!A4938&lt;&gt;"",RIGHT(LEFT('Anterior-TXT'!A4938,51),34),"")</f>
        <v/>
      </c>
      <c r="C4917" s="12" t="str">
        <f>IF('Anterior-TXT'!A4938&lt;&gt;"",VALUE(RIGHT(LEFT('Anterior-TXT'!A4938,75),23)),"")</f>
        <v/>
      </c>
      <c r="D4917" s="11" t="str">
        <f>IF('Anterior-TXT'!A4938&lt;&gt;"",RIGHT(LEFT('Anterior-TXT'!A4938,77),1),"")</f>
        <v/>
      </c>
      <c r="E4917" s="13" t="str">
        <f>IF('Anterior-TXT'!A4938&lt;&gt;"",IF(MOD(VALUE(LEFT(A4917,1)),2)=1,IF(D4917="D",C4917,-C4917),IF(D4917="C",C4917,-C4917)),"")</f>
        <v/>
      </c>
    </row>
    <row r="4918" spans="1:5" x14ac:dyDescent="0.2">
      <c r="A4918" s="11" t="str">
        <f>IF('Anterior-TXT'!A4939&lt;&gt;"",LEFT('Anterior-TXT'!A4939,15),"")</f>
        <v/>
      </c>
      <c r="B4918" s="11" t="str">
        <f>IF('Anterior-TXT'!A4939&lt;&gt;"",RIGHT(LEFT('Anterior-TXT'!A4939,51),34),"")</f>
        <v/>
      </c>
      <c r="C4918" s="12" t="str">
        <f>IF('Anterior-TXT'!A4939&lt;&gt;"",VALUE(RIGHT(LEFT('Anterior-TXT'!A4939,75),23)),"")</f>
        <v/>
      </c>
      <c r="D4918" s="11" t="str">
        <f>IF('Anterior-TXT'!A4939&lt;&gt;"",RIGHT(LEFT('Anterior-TXT'!A4939,77),1),"")</f>
        <v/>
      </c>
      <c r="E4918" s="13" t="str">
        <f>IF('Anterior-TXT'!A4939&lt;&gt;"",IF(MOD(VALUE(LEFT(A4918,1)),2)=1,IF(D4918="D",C4918,-C4918),IF(D4918="C",C4918,-C4918)),"")</f>
        <v/>
      </c>
    </row>
    <row r="4919" spans="1:5" x14ac:dyDescent="0.2">
      <c r="A4919" s="11" t="str">
        <f>IF('Anterior-TXT'!A4940&lt;&gt;"",LEFT('Anterior-TXT'!A4940,15),"")</f>
        <v/>
      </c>
      <c r="B4919" s="11" t="str">
        <f>IF('Anterior-TXT'!A4940&lt;&gt;"",RIGHT(LEFT('Anterior-TXT'!A4940,51),34),"")</f>
        <v/>
      </c>
      <c r="C4919" s="12" t="str">
        <f>IF('Anterior-TXT'!A4940&lt;&gt;"",VALUE(RIGHT(LEFT('Anterior-TXT'!A4940,75),23)),"")</f>
        <v/>
      </c>
      <c r="D4919" s="11" t="str">
        <f>IF('Anterior-TXT'!A4940&lt;&gt;"",RIGHT(LEFT('Anterior-TXT'!A4940,77),1),"")</f>
        <v/>
      </c>
      <c r="E4919" s="13" t="str">
        <f>IF('Anterior-TXT'!A4940&lt;&gt;"",IF(MOD(VALUE(LEFT(A4919,1)),2)=1,IF(D4919="D",C4919,-C4919),IF(D4919="C",C4919,-C4919)),"")</f>
        <v/>
      </c>
    </row>
    <row r="4920" spans="1:5" x14ac:dyDescent="0.2">
      <c r="A4920" s="11" t="str">
        <f>IF('Anterior-TXT'!A4941&lt;&gt;"",LEFT('Anterior-TXT'!A4941,15),"")</f>
        <v/>
      </c>
      <c r="B4920" s="11" t="str">
        <f>IF('Anterior-TXT'!A4941&lt;&gt;"",RIGHT(LEFT('Anterior-TXT'!A4941,51),34),"")</f>
        <v/>
      </c>
      <c r="C4920" s="12" t="str">
        <f>IF('Anterior-TXT'!A4941&lt;&gt;"",VALUE(RIGHT(LEFT('Anterior-TXT'!A4941,75),23)),"")</f>
        <v/>
      </c>
      <c r="D4920" s="11" t="str">
        <f>IF('Anterior-TXT'!A4941&lt;&gt;"",RIGHT(LEFT('Anterior-TXT'!A4941,77),1),"")</f>
        <v/>
      </c>
      <c r="E4920" s="13" t="str">
        <f>IF('Anterior-TXT'!A4941&lt;&gt;"",IF(MOD(VALUE(LEFT(A4920,1)),2)=1,IF(D4920="D",C4920,-C4920),IF(D4920="C",C4920,-C4920)),"")</f>
        <v/>
      </c>
    </row>
    <row r="4921" spans="1:5" x14ac:dyDescent="0.2">
      <c r="A4921" s="11" t="str">
        <f>IF('Anterior-TXT'!A4942&lt;&gt;"",LEFT('Anterior-TXT'!A4942,15),"")</f>
        <v/>
      </c>
      <c r="B4921" s="11" t="str">
        <f>IF('Anterior-TXT'!A4942&lt;&gt;"",RIGHT(LEFT('Anterior-TXT'!A4942,51),34),"")</f>
        <v/>
      </c>
      <c r="C4921" s="12" t="str">
        <f>IF('Anterior-TXT'!A4942&lt;&gt;"",VALUE(RIGHT(LEFT('Anterior-TXT'!A4942,75),23)),"")</f>
        <v/>
      </c>
      <c r="D4921" s="11" t="str">
        <f>IF('Anterior-TXT'!A4942&lt;&gt;"",RIGHT(LEFT('Anterior-TXT'!A4942,77),1),"")</f>
        <v/>
      </c>
      <c r="E4921" s="13" t="str">
        <f>IF('Anterior-TXT'!A4942&lt;&gt;"",IF(MOD(VALUE(LEFT(A4921,1)),2)=1,IF(D4921="D",C4921,-C4921),IF(D4921="C",C4921,-C4921)),"")</f>
        <v/>
      </c>
    </row>
    <row r="4922" spans="1:5" x14ac:dyDescent="0.2">
      <c r="A4922" s="11" t="str">
        <f>IF('Anterior-TXT'!A4943&lt;&gt;"",LEFT('Anterior-TXT'!A4943,15),"")</f>
        <v/>
      </c>
      <c r="B4922" s="11" t="str">
        <f>IF('Anterior-TXT'!A4943&lt;&gt;"",RIGHT(LEFT('Anterior-TXT'!A4943,51),34),"")</f>
        <v/>
      </c>
      <c r="C4922" s="12" t="str">
        <f>IF('Anterior-TXT'!A4943&lt;&gt;"",VALUE(RIGHT(LEFT('Anterior-TXT'!A4943,75),23)),"")</f>
        <v/>
      </c>
      <c r="D4922" s="11" t="str">
        <f>IF('Anterior-TXT'!A4943&lt;&gt;"",RIGHT(LEFT('Anterior-TXT'!A4943,77),1),"")</f>
        <v/>
      </c>
      <c r="E4922" s="13" t="str">
        <f>IF('Anterior-TXT'!A4943&lt;&gt;"",IF(MOD(VALUE(LEFT(A4922,1)),2)=1,IF(D4922="D",C4922,-C4922),IF(D4922="C",C4922,-C4922)),"")</f>
        <v/>
      </c>
    </row>
    <row r="4923" spans="1:5" x14ac:dyDescent="0.2">
      <c r="A4923" s="11" t="str">
        <f>IF('Anterior-TXT'!A4944&lt;&gt;"",LEFT('Anterior-TXT'!A4944,15),"")</f>
        <v/>
      </c>
      <c r="B4923" s="11" t="str">
        <f>IF('Anterior-TXT'!A4944&lt;&gt;"",RIGHT(LEFT('Anterior-TXT'!A4944,51),34),"")</f>
        <v/>
      </c>
      <c r="C4923" s="12" t="str">
        <f>IF('Anterior-TXT'!A4944&lt;&gt;"",VALUE(RIGHT(LEFT('Anterior-TXT'!A4944,75),23)),"")</f>
        <v/>
      </c>
      <c r="D4923" s="11" t="str">
        <f>IF('Anterior-TXT'!A4944&lt;&gt;"",RIGHT(LEFT('Anterior-TXT'!A4944,77),1),"")</f>
        <v/>
      </c>
      <c r="E4923" s="13" t="str">
        <f>IF('Anterior-TXT'!A4944&lt;&gt;"",IF(MOD(VALUE(LEFT(A4923,1)),2)=1,IF(D4923="D",C4923,-C4923),IF(D4923="C",C4923,-C4923)),"")</f>
        <v/>
      </c>
    </row>
    <row r="4924" spans="1:5" x14ac:dyDescent="0.2">
      <c r="A4924" s="11" t="str">
        <f>IF('Anterior-TXT'!A4945&lt;&gt;"",LEFT('Anterior-TXT'!A4945,15),"")</f>
        <v/>
      </c>
      <c r="B4924" s="11" t="str">
        <f>IF('Anterior-TXT'!A4945&lt;&gt;"",RIGHT(LEFT('Anterior-TXT'!A4945,51),34),"")</f>
        <v/>
      </c>
      <c r="C4924" s="12" t="str">
        <f>IF('Anterior-TXT'!A4945&lt;&gt;"",VALUE(RIGHT(LEFT('Anterior-TXT'!A4945,75),23)),"")</f>
        <v/>
      </c>
      <c r="D4924" s="11" t="str">
        <f>IF('Anterior-TXT'!A4945&lt;&gt;"",RIGHT(LEFT('Anterior-TXT'!A4945,77),1),"")</f>
        <v/>
      </c>
      <c r="E4924" s="13" t="str">
        <f>IF('Anterior-TXT'!A4945&lt;&gt;"",IF(MOD(VALUE(LEFT(A4924,1)),2)=1,IF(D4924="D",C4924,-C4924),IF(D4924="C",C4924,-C4924)),"")</f>
        <v/>
      </c>
    </row>
    <row r="4925" spans="1:5" x14ac:dyDescent="0.2">
      <c r="A4925" s="11" t="str">
        <f>IF('Anterior-TXT'!A4946&lt;&gt;"",LEFT('Anterior-TXT'!A4946,15),"")</f>
        <v/>
      </c>
      <c r="B4925" s="11" t="str">
        <f>IF('Anterior-TXT'!A4946&lt;&gt;"",RIGHT(LEFT('Anterior-TXT'!A4946,51),34),"")</f>
        <v/>
      </c>
      <c r="C4925" s="12" t="str">
        <f>IF('Anterior-TXT'!A4946&lt;&gt;"",VALUE(RIGHT(LEFT('Anterior-TXT'!A4946,75),23)),"")</f>
        <v/>
      </c>
      <c r="D4925" s="11" t="str">
        <f>IF('Anterior-TXT'!A4946&lt;&gt;"",RIGHT(LEFT('Anterior-TXT'!A4946,77),1),"")</f>
        <v/>
      </c>
      <c r="E4925" s="13" t="str">
        <f>IF('Anterior-TXT'!A4946&lt;&gt;"",IF(MOD(VALUE(LEFT(A4925,1)),2)=1,IF(D4925="D",C4925,-C4925),IF(D4925="C",C4925,-C4925)),"")</f>
        <v/>
      </c>
    </row>
    <row r="4926" spans="1:5" x14ac:dyDescent="0.2">
      <c r="A4926" s="11" t="str">
        <f>IF('Anterior-TXT'!A4947&lt;&gt;"",LEFT('Anterior-TXT'!A4947,15),"")</f>
        <v/>
      </c>
      <c r="B4926" s="11" t="str">
        <f>IF('Anterior-TXT'!A4947&lt;&gt;"",RIGHT(LEFT('Anterior-TXT'!A4947,51),34),"")</f>
        <v/>
      </c>
      <c r="C4926" s="12" t="str">
        <f>IF('Anterior-TXT'!A4947&lt;&gt;"",VALUE(RIGHT(LEFT('Anterior-TXT'!A4947,75),23)),"")</f>
        <v/>
      </c>
      <c r="D4926" s="11" t="str">
        <f>IF('Anterior-TXT'!A4947&lt;&gt;"",RIGHT(LEFT('Anterior-TXT'!A4947,77),1),"")</f>
        <v/>
      </c>
      <c r="E4926" s="13" t="str">
        <f>IF('Anterior-TXT'!A4947&lt;&gt;"",IF(MOD(VALUE(LEFT(A4926,1)),2)=1,IF(D4926="D",C4926,-C4926),IF(D4926="C",C4926,-C4926)),"")</f>
        <v/>
      </c>
    </row>
    <row r="4927" spans="1:5" x14ac:dyDescent="0.2">
      <c r="A4927" s="11" t="str">
        <f>IF('Anterior-TXT'!A4948&lt;&gt;"",LEFT('Anterior-TXT'!A4948,15),"")</f>
        <v/>
      </c>
      <c r="B4927" s="11" t="str">
        <f>IF('Anterior-TXT'!A4948&lt;&gt;"",RIGHT(LEFT('Anterior-TXT'!A4948,51),34),"")</f>
        <v/>
      </c>
      <c r="C4927" s="12" t="str">
        <f>IF('Anterior-TXT'!A4948&lt;&gt;"",VALUE(RIGHT(LEFT('Anterior-TXT'!A4948,75),23)),"")</f>
        <v/>
      </c>
      <c r="D4927" s="11" t="str">
        <f>IF('Anterior-TXT'!A4948&lt;&gt;"",RIGHT(LEFT('Anterior-TXT'!A4948,77),1),"")</f>
        <v/>
      </c>
      <c r="E4927" s="13" t="str">
        <f>IF('Anterior-TXT'!A4948&lt;&gt;"",IF(MOD(VALUE(LEFT(A4927,1)),2)=1,IF(D4927="D",C4927,-C4927),IF(D4927="C",C4927,-C4927)),"")</f>
        <v/>
      </c>
    </row>
    <row r="4928" spans="1:5" x14ac:dyDescent="0.2">
      <c r="A4928" s="11" t="str">
        <f>IF('Anterior-TXT'!A4949&lt;&gt;"",LEFT('Anterior-TXT'!A4949,15),"")</f>
        <v/>
      </c>
      <c r="B4928" s="11" t="str">
        <f>IF('Anterior-TXT'!A4949&lt;&gt;"",RIGHT(LEFT('Anterior-TXT'!A4949,51),34),"")</f>
        <v/>
      </c>
      <c r="C4928" s="12" t="str">
        <f>IF('Anterior-TXT'!A4949&lt;&gt;"",VALUE(RIGHT(LEFT('Anterior-TXT'!A4949,75),23)),"")</f>
        <v/>
      </c>
      <c r="D4928" s="11" t="str">
        <f>IF('Anterior-TXT'!A4949&lt;&gt;"",RIGHT(LEFT('Anterior-TXT'!A4949,77),1),"")</f>
        <v/>
      </c>
      <c r="E4928" s="13" t="str">
        <f>IF('Anterior-TXT'!A4949&lt;&gt;"",IF(MOD(VALUE(LEFT(A4928,1)),2)=1,IF(D4928="D",C4928,-C4928),IF(D4928="C",C4928,-C4928)),"")</f>
        <v/>
      </c>
    </row>
    <row r="4929" spans="1:5" x14ac:dyDescent="0.2">
      <c r="A4929" s="11" t="str">
        <f>IF('Anterior-TXT'!A4950&lt;&gt;"",LEFT('Anterior-TXT'!A4950,15),"")</f>
        <v/>
      </c>
      <c r="B4929" s="11" t="str">
        <f>IF('Anterior-TXT'!A4950&lt;&gt;"",RIGHT(LEFT('Anterior-TXT'!A4950,51),34),"")</f>
        <v/>
      </c>
      <c r="C4929" s="12" t="str">
        <f>IF('Anterior-TXT'!A4950&lt;&gt;"",VALUE(RIGHT(LEFT('Anterior-TXT'!A4950,75),23)),"")</f>
        <v/>
      </c>
      <c r="D4929" s="11" t="str">
        <f>IF('Anterior-TXT'!A4950&lt;&gt;"",RIGHT(LEFT('Anterior-TXT'!A4950,77),1),"")</f>
        <v/>
      </c>
      <c r="E4929" s="13" t="str">
        <f>IF('Anterior-TXT'!A4950&lt;&gt;"",IF(MOD(VALUE(LEFT(A4929,1)),2)=1,IF(D4929="D",C4929,-C4929),IF(D4929="C",C4929,-C4929)),"")</f>
        <v/>
      </c>
    </row>
    <row r="4930" spans="1:5" x14ac:dyDescent="0.2">
      <c r="A4930" s="11" t="str">
        <f>IF('Anterior-TXT'!A4951&lt;&gt;"",LEFT('Anterior-TXT'!A4951,15),"")</f>
        <v/>
      </c>
      <c r="B4930" s="11" t="str">
        <f>IF('Anterior-TXT'!A4951&lt;&gt;"",RIGHT(LEFT('Anterior-TXT'!A4951,51),34),"")</f>
        <v/>
      </c>
      <c r="C4930" s="12" t="str">
        <f>IF('Anterior-TXT'!A4951&lt;&gt;"",VALUE(RIGHT(LEFT('Anterior-TXT'!A4951,75),23)),"")</f>
        <v/>
      </c>
      <c r="D4930" s="11" t="str">
        <f>IF('Anterior-TXT'!A4951&lt;&gt;"",RIGHT(LEFT('Anterior-TXT'!A4951,77),1),"")</f>
        <v/>
      </c>
      <c r="E4930" s="13" t="str">
        <f>IF('Anterior-TXT'!A4951&lt;&gt;"",IF(MOD(VALUE(LEFT(A4930,1)),2)=1,IF(D4930="D",C4930,-C4930),IF(D4930="C",C4930,-C4930)),"")</f>
        <v/>
      </c>
    </row>
    <row r="4931" spans="1:5" x14ac:dyDescent="0.2">
      <c r="A4931" s="11" t="str">
        <f>IF('Anterior-TXT'!A4952&lt;&gt;"",LEFT('Anterior-TXT'!A4952,15),"")</f>
        <v/>
      </c>
      <c r="B4931" s="11" t="str">
        <f>IF('Anterior-TXT'!A4952&lt;&gt;"",RIGHT(LEFT('Anterior-TXT'!A4952,51),34),"")</f>
        <v/>
      </c>
      <c r="C4931" s="12" t="str">
        <f>IF('Anterior-TXT'!A4952&lt;&gt;"",VALUE(RIGHT(LEFT('Anterior-TXT'!A4952,75),23)),"")</f>
        <v/>
      </c>
      <c r="D4931" s="11" t="str">
        <f>IF('Anterior-TXT'!A4952&lt;&gt;"",RIGHT(LEFT('Anterior-TXT'!A4952,77),1),"")</f>
        <v/>
      </c>
      <c r="E4931" s="13" t="str">
        <f>IF('Anterior-TXT'!A4952&lt;&gt;"",IF(MOD(VALUE(LEFT(A4931,1)),2)=1,IF(D4931="D",C4931,-C4931),IF(D4931="C",C4931,-C4931)),"")</f>
        <v/>
      </c>
    </row>
    <row r="4932" spans="1:5" x14ac:dyDescent="0.2">
      <c r="A4932" s="11" t="str">
        <f>IF('Anterior-TXT'!A4953&lt;&gt;"",LEFT('Anterior-TXT'!A4953,15),"")</f>
        <v/>
      </c>
      <c r="B4932" s="11" t="str">
        <f>IF('Anterior-TXT'!A4953&lt;&gt;"",RIGHT(LEFT('Anterior-TXT'!A4953,51),34),"")</f>
        <v/>
      </c>
      <c r="C4932" s="12" t="str">
        <f>IF('Anterior-TXT'!A4953&lt;&gt;"",VALUE(RIGHT(LEFT('Anterior-TXT'!A4953,75),23)),"")</f>
        <v/>
      </c>
      <c r="D4932" s="11" t="str">
        <f>IF('Anterior-TXT'!A4953&lt;&gt;"",RIGHT(LEFT('Anterior-TXT'!A4953,77),1),"")</f>
        <v/>
      </c>
      <c r="E4932" s="13" t="str">
        <f>IF('Anterior-TXT'!A4953&lt;&gt;"",IF(MOD(VALUE(LEFT(A4932,1)),2)=1,IF(D4932="D",C4932,-C4932),IF(D4932="C",C4932,-C4932)),"")</f>
        <v/>
      </c>
    </row>
    <row r="4933" spans="1:5" x14ac:dyDescent="0.2">
      <c r="A4933" s="11" t="str">
        <f>IF('Anterior-TXT'!A4954&lt;&gt;"",LEFT('Anterior-TXT'!A4954,15),"")</f>
        <v/>
      </c>
      <c r="B4933" s="11" t="str">
        <f>IF('Anterior-TXT'!A4954&lt;&gt;"",RIGHT(LEFT('Anterior-TXT'!A4954,51),34),"")</f>
        <v/>
      </c>
      <c r="C4933" s="12" t="str">
        <f>IF('Anterior-TXT'!A4954&lt;&gt;"",VALUE(RIGHT(LEFT('Anterior-TXT'!A4954,75),23)),"")</f>
        <v/>
      </c>
      <c r="D4933" s="11" t="str">
        <f>IF('Anterior-TXT'!A4954&lt;&gt;"",RIGHT(LEFT('Anterior-TXT'!A4954,77),1),"")</f>
        <v/>
      </c>
      <c r="E4933" s="13" t="str">
        <f>IF('Anterior-TXT'!A4954&lt;&gt;"",IF(MOD(VALUE(LEFT(A4933,1)),2)=1,IF(D4933="D",C4933,-C4933),IF(D4933="C",C4933,-C4933)),"")</f>
        <v/>
      </c>
    </row>
    <row r="4934" spans="1:5" x14ac:dyDescent="0.2">
      <c r="A4934" s="11" t="str">
        <f>IF('Anterior-TXT'!A4955&lt;&gt;"",LEFT('Anterior-TXT'!A4955,15),"")</f>
        <v/>
      </c>
      <c r="B4934" s="11" t="str">
        <f>IF('Anterior-TXT'!A4955&lt;&gt;"",RIGHT(LEFT('Anterior-TXT'!A4955,51),34),"")</f>
        <v/>
      </c>
      <c r="C4934" s="12" t="str">
        <f>IF('Anterior-TXT'!A4955&lt;&gt;"",VALUE(RIGHT(LEFT('Anterior-TXT'!A4955,75),23)),"")</f>
        <v/>
      </c>
      <c r="D4934" s="11" t="str">
        <f>IF('Anterior-TXT'!A4955&lt;&gt;"",RIGHT(LEFT('Anterior-TXT'!A4955,77),1),"")</f>
        <v/>
      </c>
      <c r="E4934" s="13" t="str">
        <f>IF('Anterior-TXT'!A4955&lt;&gt;"",IF(MOD(VALUE(LEFT(A4934,1)),2)=1,IF(D4934="D",C4934,-C4934),IF(D4934="C",C4934,-C4934)),"")</f>
        <v/>
      </c>
    </row>
    <row r="4935" spans="1:5" x14ac:dyDescent="0.2">
      <c r="A4935" s="11" t="str">
        <f>IF('Anterior-TXT'!A4956&lt;&gt;"",LEFT('Anterior-TXT'!A4956,15),"")</f>
        <v/>
      </c>
      <c r="B4935" s="11" t="str">
        <f>IF('Anterior-TXT'!A4956&lt;&gt;"",RIGHT(LEFT('Anterior-TXT'!A4956,51),34),"")</f>
        <v/>
      </c>
      <c r="C4935" s="12" t="str">
        <f>IF('Anterior-TXT'!A4956&lt;&gt;"",VALUE(RIGHT(LEFT('Anterior-TXT'!A4956,75),23)),"")</f>
        <v/>
      </c>
      <c r="D4935" s="11" t="str">
        <f>IF('Anterior-TXT'!A4956&lt;&gt;"",RIGHT(LEFT('Anterior-TXT'!A4956,77),1),"")</f>
        <v/>
      </c>
      <c r="E4935" s="13" t="str">
        <f>IF('Anterior-TXT'!A4956&lt;&gt;"",IF(MOD(VALUE(LEFT(A4935,1)),2)=1,IF(D4935="D",C4935,-C4935),IF(D4935="C",C4935,-C4935)),"")</f>
        <v/>
      </c>
    </row>
    <row r="4936" spans="1:5" x14ac:dyDescent="0.2">
      <c r="A4936" s="11" t="str">
        <f>IF('Anterior-TXT'!A4957&lt;&gt;"",LEFT('Anterior-TXT'!A4957,15),"")</f>
        <v/>
      </c>
      <c r="B4936" s="11" t="str">
        <f>IF('Anterior-TXT'!A4957&lt;&gt;"",RIGHT(LEFT('Anterior-TXT'!A4957,51),34),"")</f>
        <v/>
      </c>
      <c r="C4936" s="12" t="str">
        <f>IF('Anterior-TXT'!A4957&lt;&gt;"",VALUE(RIGHT(LEFT('Anterior-TXT'!A4957,75),23)),"")</f>
        <v/>
      </c>
      <c r="D4936" s="11" t="str">
        <f>IF('Anterior-TXT'!A4957&lt;&gt;"",RIGHT(LEFT('Anterior-TXT'!A4957,77),1),"")</f>
        <v/>
      </c>
      <c r="E4936" s="13" t="str">
        <f>IF('Anterior-TXT'!A4957&lt;&gt;"",IF(MOD(VALUE(LEFT(A4936,1)),2)=1,IF(D4936="D",C4936,-C4936),IF(D4936="C",C4936,-C4936)),"")</f>
        <v/>
      </c>
    </row>
    <row r="4937" spans="1:5" x14ac:dyDescent="0.2">
      <c r="A4937" s="11" t="str">
        <f>IF('Anterior-TXT'!A4958&lt;&gt;"",LEFT('Anterior-TXT'!A4958,15),"")</f>
        <v/>
      </c>
      <c r="B4937" s="11" t="str">
        <f>IF('Anterior-TXT'!A4958&lt;&gt;"",RIGHT(LEFT('Anterior-TXT'!A4958,51),34),"")</f>
        <v/>
      </c>
      <c r="C4937" s="12" t="str">
        <f>IF('Anterior-TXT'!A4958&lt;&gt;"",VALUE(RIGHT(LEFT('Anterior-TXT'!A4958,75),23)),"")</f>
        <v/>
      </c>
      <c r="D4937" s="11" t="str">
        <f>IF('Anterior-TXT'!A4958&lt;&gt;"",RIGHT(LEFT('Anterior-TXT'!A4958,77),1),"")</f>
        <v/>
      </c>
      <c r="E4937" s="13" t="str">
        <f>IF('Anterior-TXT'!A4958&lt;&gt;"",IF(MOD(VALUE(LEFT(A4937,1)),2)=1,IF(D4937="D",C4937,-C4937),IF(D4937="C",C4937,-C4937)),"")</f>
        <v/>
      </c>
    </row>
    <row r="4938" spans="1:5" x14ac:dyDescent="0.2">
      <c r="A4938" s="11" t="str">
        <f>IF('Anterior-TXT'!A4959&lt;&gt;"",LEFT('Anterior-TXT'!A4959,15),"")</f>
        <v/>
      </c>
      <c r="B4938" s="11" t="str">
        <f>IF('Anterior-TXT'!A4959&lt;&gt;"",RIGHT(LEFT('Anterior-TXT'!A4959,51),34),"")</f>
        <v/>
      </c>
      <c r="C4938" s="12" t="str">
        <f>IF('Anterior-TXT'!A4959&lt;&gt;"",VALUE(RIGHT(LEFT('Anterior-TXT'!A4959,75),23)),"")</f>
        <v/>
      </c>
      <c r="D4938" s="11" t="str">
        <f>IF('Anterior-TXT'!A4959&lt;&gt;"",RIGHT(LEFT('Anterior-TXT'!A4959,77),1),"")</f>
        <v/>
      </c>
      <c r="E4938" s="13" t="str">
        <f>IF('Anterior-TXT'!A4959&lt;&gt;"",IF(MOD(VALUE(LEFT(A4938,1)),2)=1,IF(D4938="D",C4938,-C4938),IF(D4938="C",C4938,-C4938)),"")</f>
        <v/>
      </c>
    </row>
    <row r="4939" spans="1:5" x14ac:dyDescent="0.2">
      <c r="A4939" s="11" t="str">
        <f>IF('Anterior-TXT'!A4960&lt;&gt;"",LEFT('Anterior-TXT'!A4960,15),"")</f>
        <v/>
      </c>
      <c r="B4939" s="11" t="str">
        <f>IF('Anterior-TXT'!A4960&lt;&gt;"",RIGHT(LEFT('Anterior-TXT'!A4960,51),34),"")</f>
        <v/>
      </c>
      <c r="C4939" s="12" t="str">
        <f>IF('Anterior-TXT'!A4960&lt;&gt;"",VALUE(RIGHT(LEFT('Anterior-TXT'!A4960,75),23)),"")</f>
        <v/>
      </c>
      <c r="D4939" s="11" t="str">
        <f>IF('Anterior-TXT'!A4960&lt;&gt;"",RIGHT(LEFT('Anterior-TXT'!A4960,77),1),"")</f>
        <v/>
      </c>
      <c r="E4939" s="13" t="str">
        <f>IF('Anterior-TXT'!A4960&lt;&gt;"",IF(MOD(VALUE(LEFT(A4939,1)),2)=1,IF(D4939="D",C4939,-C4939),IF(D4939="C",C4939,-C4939)),"")</f>
        <v/>
      </c>
    </row>
    <row r="4940" spans="1:5" x14ac:dyDescent="0.2">
      <c r="A4940" s="11" t="str">
        <f>IF('Anterior-TXT'!A4961&lt;&gt;"",LEFT('Anterior-TXT'!A4961,15),"")</f>
        <v/>
      </c>
      <c r="B4940" s="11" t="str">
        <f>IF('Anterior-TXT'!A4961&lt;&gt;"",RIGHT(LEFT('Anterior-TXT'!A4961,51),34),"")</f>
        <v/>
      </c>
      <c r="C4940" s="12" t="str">
        <f>IF('Anterior-TXT'!A4961&lt;&gt;"",VALUE(RIGHT(LEFT('Anterior-TXT'!A4961,75),23)),"")</f>
        <v/>
      </c>
      <c r="D4940" s="11" t="str">
        <f>IF('Anterior-TXT'!A4961&lt;&gt;"",RIGHT(LEFT('Anterior-TXT'!A4961,77),1),"")</f>
        <v/>
      </c>
      <c r="E4940" s="13" t="str">
        <f>IF('Anterior-TXT'!A4961&lt;&gt;"",IF(MOD(VALUE(LEFT(A4940,1)),2)=1,IF(D4940="D",C4940,-C4940),IF(D4940="C",C4940,-C4940)),"")</f>
        <v/>
      </c>
    </row>
    <row r="4941" spans="1:5" x14ac:dyDescent="0.2">
      <c r="A4941" s="11" t="str">
        <f>IF('Anterior-TXT'!A4962&lt;&gt;"",LEFT('Anterior-TXT'!A4962,15),"")</f>
        <v/>
      </c>
      <c r="B4941" s="11" t="str">
        <f>IF('Anterior-TXT'!A4962&lt;&gt;"",RIGHT(LEFT('Anterior-TXT'!A4962,51),34),"")</f>
        <v/>
      </c>
      <c r="C4941" s="12" t="str">
        <f>IF('Anterior-TXT'!A4962&lt;&gt;"",VALUE(RIGHT(LEFT('Anterior-TXT'!A4962,75),23)),"")</f>
        <v/>
      </c>
      <c r="D4941" s="11" t="str">
        <f>IF('Anterior-TXT'!A4962&lt;&gt;"",RIGHT(LEFT('Anterior-TXT'!A4962,77),1),"")</f>
        <v/>
      </c>
      <c r="E4941" s="13" t="str">
        <f>IF('Anterior-TXT'!A4962&lt;&gt;"",IF(MOD(VALUE(LEFT(A4941,1)),2)=1,IF(D4941="D",C4941,-C4941),IF(D4941="C",C4941,-C4941)),"")</f>
        <v/>
      </c>
    </row>
    <row r="4942" spans="1:5" x14ac:dyDescent="0.2">
      <c r="A4942" s="11" t="str">
        <f>IF('Anterior-TXT'!A4963&lt;&gt;"",LEFT('Anterior-TXT'!A4963,15),"")</f>
        <v/>
      </c>
      <c r="B4942" s="11" t="str">
        <f>IF('Anterior-TXT'!A4963&lt;&gt;"",RIGHT(LEFT('Anterior-TXT'!A4963,51),34),"")</f>
        <v/>
      </c>
      <c r="C4942" s="12" t="str">
        <f>IF('Anterior-TXT'!A4963&lt;&gt;"",VALUE(RIGHT(LEFT('Anterior-TXT'!A4963,75),23)),"")</f>
        <v/>
      </c>
      <c r="D4942" s="11" t="str">
        <f>IF('Anterior-TXT'!A4963&lt;&gt;"",RIGHT(LEFT('Anterior-TXT'!A4963,77),1),"")</f>
        <v/>
      </c>
      <c r="E4942" s="13" t="str">
        <f>IF('Anterior-TXT'!A4963&lt;&gt;"",IF(MOD(VALUE(LEFT(A4942,1)),2)=1,IF(D4942="D",C4942,-C4942),IF(D4942="C",C4942,-C4942)),"")</f>
        <v/>
      </c>
    </row>
    <row r="4943" spans="1:5" x14ac:dyDescent="0.2">
      <c r="A4943" s="11" t="str">
        <f>IF('Anterior-TXT'!A4964&lt;&gt;"",LEFT('Anterior-TXT'!A4964,15),"")</f>
        <v/>
      </c>
      <c r="B4943" s="11" t="str">
        <f>IF('Anterior-TXT'!A4964&lt;&gt;"",RIGHT(LEFT('Anterior-TXT'!A4964,51),34),"")</f>
        <v/>
      </c>
      <c r="C4943" s="12" t="str">
        <f>IF('Anterior-TXT'!A4964&lt;&gt;"",VALUE(RIGHT(LEFT('Anterior-TXT'!A4964,75),23)),"")</f>
        <v/>
      </c>
      <c r="D4943" s="11" t="str">
        <f>IF('Anterior-TXT'!A4964&lt;&gt;"",RIGHT(LEFT('Anterior-TXT'!A4964,77),1),"")</f>
        <v/>
      </c>
      <c r="E4943" s="13" t="str">
        <f>IF('Anterior-TXT'!A4964&lt;&gt;"",IF(MOD(VALUE(LEFT(A4943,1)),2)=1,IF(D4943="D",C4943,-C4943),IF(D4943="C",C4943,-C4943)),"")</f>
        <v/>
      </c>
    </row>
    <row r="4944" spans="1:5" x14ac:dyDescent="0.2">
      <c r="A4944" s="11" t="str">
        <f>IF('Anterior-TXT'!A4965&lt;&gt;"",LEFT('Anterior-TXT'!A4965,15),"")</f>
        <v/>
      </c>
      <c r="B4944" s="11" t="str">
        <f>IF('Anterior-TXT'!A4965&lt;&gt;"",RIGHT(LEFT('Anterior-TXT'!A4965,51),34),"")</f>
        <v/>
      </c>
      <c r="C4944" s="12" t="str">
        <f>IF('Anterior-TXT'!A4965&lt;&gt;"",VALUE(RIGHT(LEFT('Anterior-TXT'!A4965,75),23)),"")</f>
        <v/>
      </c>
      <c r="D4944" s="11" t="str">
        <f>IF('Anterior-TXT'!A4965&lt;&gt;"",RIGHT(LEFT('Anterior-TXT'!A4965,77),1),"")</f>
        <v/>
      </c>
      <c r="E4944" s="13" t="str">
        <f>IF('Anterior-TXT'!A4965&lt;&gt;"",IF(MOD(VALUE(LEFT(A4944,1)),2)=1,IF(D4944="D",C4944,-C4944),IF(D4944="C",C4944,-C4944)),"")</f>
        <v/>
      </c>
    </row>
    <row r="4945" spans="1:5" x14ac:dyDescent="0.2">
      <c r="A4945" s="11" t="str">
        <f>IF('Anterior-TXT'!A4966&lt;&gt;"",LEFT('Anterior-TXT'!A4966,15),"")</f>
        <v/>
      </c>
      <c r="B4945" s="11" t="str">
        <f>IF('Anterior-TXT'!A4966&lt;&gt;"",RIGHT(LEFT('Anterior-TXT'!A4966,51),34),"")</f>
        <v/>
      </c>
      <c r="C4945" s="12" t="str">
        <f>IF('Anterior-TXT'!A4966&lt;&gt;"",VALUE(RIGHT(LEFT('Anterior-TXT'!A4966,75),23)),"")</f>
        <v/>
      </c>
      <c r="D4945" s="11" t="str">
        <f>IF('Anterior-TXT'!A4966&lt;&gt;"",RIGHT(LEFT('Anterior-TXT'!A4966,77),1),"")</f>
        <v/>
      </c>
      <c r="E4945" s="13" t="str">
        <f>IF('Anterior-TXT'!A4966&lt;&gt;"",IF(MOD(VALUE(LEFT(A4945,1)),2)=1,IF(D4945="D",C4945,-C4945),IF(D4945="C",C4945,-C4945)),"")</f>
        <v/>
      </c>
    </row>
    <row r="4946" spans="1:5" x14ac:dyDescent="0.2">
      <c r="A4946" s="11" t="str">
        <f>IF('Anterior-TXT'!A4967&lt;&gt;"",LEFT('Anterior-TXT'!A4967,15),"")</f>
        <v/>
      </c>
      <c r="B4946" s="11" t="str">
        <f>IF('Anterior-TXT'!A4967&lt;&gt;"",RIGHT(LEFT('Anterior-TXT'!A4967,51),34),"")</f>
        <v/>
      </c>
      <c r="C4946" s="12" t="str">
        <f>IF('Anterior-TXT'!A4967&lt;&gt;"",VALUE(RIGHT(LEFT('Anterior-TXT'!A4967,75),23)),"")</f>
        <v/>
      </c>
      <c r="D4946" s="11" t="str">
        <f>IF('Anterior-TXT'!A4967&lt;&gt;"",RIGHT(LEFT('Anterior-TXT'!A4967,77),1),"")</f>
        <v/>
      </c>
      <c r="E4946" s="13" t="str">
        <f>IF('Anterior-TXT'!A4967&lt;&gt;"",IF(MOD(VALUE(LEFT(A4946,1)),2)=1,IF(D4946="D",C4946,-C4946),IF(D4946="C",C4946,-C4946)),"")</f>
        <v/>
      </c>
    </row>
    <row r="4947" spans="1:5" x14ac:dyDescent="0.2">
      <c r="A4947" s="11" t="str">
        <f>IF('Anterior-TXT'!A4968&lt;&gt;"",LEFT('Anterior-TXT'!A4968,15),"")</f>
        <v/>
      </c>
      <c r="B4947" s="11" t="str">
        <f>IF('Anterior-TXT'!A4968&lt;&gt;"",RIGHT(LEFT('Anterior-TXT'!A4968,51),34),"")</f>
        <v/>
      </c>
      <c r="C4947" s="12" t="str">
        <f>IF('Anterior-TXT'!A4968&lt;&gt;"",VALUE(RIGHT(LEFT('Anterior-TXT'!A4968,75),23)),"")</f>
        <v/>
      </c>
      <c r="D4947" s="11" t="str">
        <f>IF('Anterior-TXT'!A4968&lt;&gt;"",RIGHT(LEFT('Anterior-TXT'!A4968,77),1),"")</f>
        <v/>
      </c>
      <c r="E4947" s="13" t="str">
        <f>IF('Anterior-TXT'!A4968&lt;&gt;"",IF(MOD(VALUE(LEFT(A4947,1)),2)=1,IF(D4947="D",C4947,-C4947),IF(D4947="C",C4947,-C4947)),"")</f>
        <v/>
      </c>
    </row>
    <row r="4948" spans="1:5" x14ac:dyDescent="0.2">
      <c r="A4948" s="11" t="str">
        <f>IF('Anterior-TXT'!A4969&lt;&gt;"",LEFT('Anterior-TXT'!A4969,15),"")</f>
        <v/>
      </c>
      <c r="B4948" s="11" t="str">
        <f>IF('Anterior-TXT'!A4969&lt;&gt;"",RIGHT(LEFT('Anterior-TXT'!A4969,51),34),"")</f>
        <v/>
      </c>
      <c r="C4948" s="12" t="str">
        <f>IF('Anterior-TXT'!A4969&lt;&gt;"",VALUE(RIGHT(LEFT('Anterior-TXT'!A4969,75),23)),"")</f>
        <v/>
      </c>
      <c r="D4948" s="11" t="str">
        <f>IF('Anterior-TXT'!A4969&lt;&gt;"",RIGHT(LEFT('Anterior-TXT'!A4969,77),1),"")</f>
        <v/>
      </c>
      <c r="E4948" s="13" t="str">
        <f>IF('Anterior-TXT'!A4969&lt;&gt;"",IF(MOD(VALUE(LEFT(A4948,1)),2)=1,IF(D4948="D",C4948,-C4948),IF(D4948="C",C4948,-C4948)),"")</f>
        <v/>
      </c>
    </row>
    <row r="4949" spans="1:5" x14ac:dyDescent="0.2">
      <c r="A4949" s="11" t="str">
        <f>IF('Anterior-TXT'!A4970&lt;&gt;"",LEFT('Anterior-TXT'!A4970,15),"")</f>
        <v/>
      </c>
      <c r="B4949" s="11" t="str">
        <f>IF('Anterior-TXT'!A4970&lt;&gt;"",RIGHT(LEFT('Anterior-TXT'!A4970,51),34),"")</f>
        <v/>
      </c>
      <c r="C4949" s="12" t="str">
        <f>IF('Anterior-TXT'!A4970&lt;&gt;"",VALUE(RIGHT(LEFT('Anterior-TXT'!A4970,75),23)),"")</f>
        <v/>
      </c>
      <c r="D4949" s="11" t="str">
        <f>IF('Anterior-TXT'!A4970&lt;&gt;"",RIGHT(LEFT('Anterior-TXT'!A4970,77),1),"")</f>
        <v/>
      </c>
      <c r="E4949" s="13" t="str">
        <f>IF('Anterior-TXT'!A4970&lt;&gt;"",IF(MOD(VALUE(LEFT(A4949,1)),2)=1,IF(D4949="D",C4949,-C4949),IF(D4949="C",C4949,-C4949)),"")</f>
        <v/>
      </c>
    </row>
    <row r="4950" spans="1:5" x14ac:dyDescent="0.2">
      <c r="A4950" s="11" t="str">
        <f>IF('Anterior-TXT'!A4971&lt;&gt;"",LEFT('Anterior-TXT'!A4971,15),"")</f>
        <v/>
      </c>
      <c r="B4950" s="11" t="str">
        <f>IF('Anterior-TXT'!A4971&lt;&gt;"",RIGHT(LEFT('Anterior-TXT'!A4971,51),34),"")</f>
        <v/>
      </c>
      <c r="C4950" s="12" t="str">
        <f>IF('Anterior-TXT'!A4971&lt;&gt;"",VALUE(RIGHT(LEFT('Anterior-TXT'!A4971,75),23)),"")</f>
        <v/>
      </c>
      <c r="D4950" s="11" t="str">
        <f>IF('Anterior-TXT'!A4971&lt;&gt;"",RIGHT(LEFT('Anterior-TXT'!A4971,77),1),"")</f>
        <v/>
      </c>
      <c r="E4950" s="13" t="str">
        <f>IF('Anterior-TXT'!A4971&lt;&gt;"",IF(MOD(VALUE(LEFT(A4950,1)),2)=1,IF(D4950="D",C4950,-C4950),IF(D4950="C",C4950,-C4950)),"")</f>
        <v/>
      </c>
    </row>
    <row r="4951" spans="1:5" x14ac:dyDescent="0.2">
      <c r="A4951" s="11" t="str">
        <f>IF('Anterior-TXT'!A4972&lt;&gt;"",LEFT('Anterior-TXT'!A4972,15),"")</f>
        <v/>
      </c>
      <c r="B4951" s="11" t="str">
        <f>IF('Anterior-TXT'!A4972&lt;&gt;"",RIGHT(LEFT('Anterior-TXT'!A4972,51),34),"")</f>
        <v/>
      </c>
      <c r="C4951" s="12" t="str">
        <f>IF('Anterior-TXT'!A4972&lt;&gt;"",VALUE(RIGHT(LEFT('Anterior-TXT'!A4972,75),23)),"")</f>
        <v/>
      </c>
      <c r="D4951" s="11" t="str">
        <f>IF('Anterior-TXT'!A4972&lt;&gt;"",RIGHT(LEFT('Anterior-TXT'!A4972,77),1),"")</f>
        <v/>
      </c>
      <c r="E4951" s="13" t="str">
        <f>IF('Anterior-TXT'!A4972&lt;&gt;"",IF(MOD(VALUE(LEFT(A4951,1)),2)=1,IF(D4951="D",C4951,-C4951),IF(D4951="C",C4951,-C4951)),"")</f>
        <v/>
      </c>
    </row>
    <row r="4952" spans="1:5" x14ac:dyDescent="0.2">
      <c r="A4952" s="11" t="str">
        <f>IF('Anterior-TXT'!A4973&lt;&gt;"",LEFT('Anterior-TXT'!A4973,15),"")</f>
        <v/>
      </c>
      <c r="B4952" s="11" t="str">
        <f>IF('Anterior-TXT'!A4973&lt;&gt;"",RIGHT(LEFT('Anterior-TXT'!A4973,51),34),"")</f>
        <v/>
      </c>
      <c r="C4952" s="12" t="str">
        <f>IF('Anterior-TXT'!A4973&lt;&gt;"",VALUE(RIGHT(LEFT('Anterior-TXT'!A4973,75),23)),"")</f>
        <v/>
      </c>
      <c r="D4952" s="11" t="str">
        <f>IF('Anterior-TXT'!A4973&lt;&gt;"",RIGHT(LEFT('Anterior-TXT'!A4973,77),1),"")</f>
        <v/>
      </c>
      <c r="E4952" s="13" t="str">
        <f>IF('Anterior-TXT'!A4973&lt;&gt;"",IF(MOD(VALUE(LEFT(A4952,1)),2)=1,IF(D4952="D",C4952,-C4952),IF(D4952="C",C4952,-C4952)),"")</f>
        <v/>
      </c>
    </row>
    <row r="4953" spans="1:5" x14ac:dyDescent="0.2">
      <c r="A4953" s="11" t="str">
        <f>IF('Anterior-TXT'!A4974&lt;&gt;"",LEFT('Anterior-TXT'!A4974,15),"")</f>
        <v/>
      </c>
      <c r="B4953" s="11" t="str">
        <f>IF('Anterior-TXT'!A4974&lt;&gt;"",RIGHT(LEFT('Anterior-TXT'!A4974,51),34),"")</f>
        <v/>
      </c>
      <c r="C4953" s="12" t="str">
        <f>IF('Anterior-TXT'!A4974&lt;&gt;"",VALUE(RIGHT(LEFT('Anterior-TXT'!A4974,75),23)),"")</f>
        <v/>
      </c>
      <c r="D4953" s="11" t="str">
        <f>IF('Anterior-TXT'!A4974&lt;&gt;"",RIGHT(LEFT('Anterior-TXT'!A4974,77),1),"")</f>
        <v/>
      </c>
      <c r="E4953" s="13" t="str">
        <f>IF('Anterior-TXT'!A4974&lt;&gt;"",IF(MOD(VALUE(LEFT(A4953,1)),2)=1,IF(D4953="D",C4953,-C4953),IF(D4953="C",C4953,-C4953)),"")</f>
        <v/>
      </c>
    </row>
    <row r="4954" spans="1:5" x14ac:dyDescent="0.2">
      <c r="A4954" s="11" t="str">
        <f>IF('Anterior-TXT'!A4975&lt;&gt;"",LEFT('Anterior-TXT'!A4975,15),"")</f>
        <v/>
      </c>
      <c r="B4954" s="11" t="str">
        <f>IF('Anterior-TXT'!A4975&lt;&gt;"",RIGHT(LEFT('Anterior-TXT'!A4975,51),34),"")</f>
        <v/>
      </c>
      <c r="C4954" s="12" t="str">
        <f>IF('Anterior-TXT'!A4975&lt;&gt;"",VALUE(RIGHT(LEFT('Anterior-TXT'!A4975,75),23)),"")</f>
        <v/>
      </c>
      <c r="D4954" s="11" t="str">
        <f>IF('Anterior-TXT'!A4975&lt;&gt;"",RIGHT(LEFT('Anterior-TXT'!A4975,77),1),"")</f>
        <v/>
      </c>
      <c r="E4954" s="13" t="str">
        <f>IF('Anterior-TXT'!A4975&lt;&gt;"",IF(MOD(VALUE(LEFT(A4954,1)),2)=1,IF(D4954="D",C4954,-C4954),IF(D4954="C",C4954,-C4954)),"")</f>
        <v/>
      </c>
    </row>
    <row r="4955" spans="1:5" x14ac:dyDescent="0.2">
      <c r="A4955" s="11" t="str">
        <f>IF('Anterior-TXT'!A4976&lt;&gt;"",LEFT('Anterior-TXT'!A4976,15),"")</f>
        <v/>
      </c>
      <c r="B4955" s="11" t="str">
        <f>IF('Anterior-TXT'!A4976&lt;&gt;"",RIGHT(LEFT('Anterior-TXT'!A4976,51),34),"")</f>
        <v/>
      </c>
      <c r="C4955" s="12" t="str">
        <f>IF('Anterior-TXT'!A4976&lt;&gt;"",VALUE(RIGHT(LEFT('Anterior-TXT'!A4976,75),23)),"")</f>
        <v/>
      </c>
      <c r="D4955" s="11" t="str">
        <f>IF('Anterior-TXT'!A4976&lt;&gt;"",RIGHT(LEFT('Anterior-TXT'!A4976,77),1),"")</f>
        <v/>
      </c>
      <c r="E4955" s="13" t="str">
        <f>IF('Anterior-TXT'!A4976&lt;&gt;"",IF(MOD(VALUE(LEFT(A4955,1)),2)=1,IF(D4955="D",C4955,-C4955),IF(D4955="C",C4955,-C4955)),"")</f>
        <v/>
      </c>
    </row>
    <row r="4956" spans="1:5" x14ac:dyDescent="0.2">
      <c r="A4956" s="11" t="str">
        <f>IF('Anterior-TXT'!A4977&lt;&gt;"",LEFT('Anterior-TXT'!A4977,15),"")</f>
        <v/>
      </c>
      <c r="B4956" s="11" t="str">
        <f>IF('Anterior-TXT'!A4977&lt;&gt;"",RIGHT(LEFT('Anterior-TXT'!A4977,51),34),"")</f>
        <v/>
      </c>
      <c r="C4956" s="12" t="str">
        <f>IF('Anterior-TXT'!A4977&lt;&gt;"",VALUE(RIGHT(LEFT('Anterior-TXT'!A4977,75),23)),"")</f>
        <v/>
      </c>
      <c r="D4956" s="11" t="str">
        <f>IF('Anterior-TXT'!A4977&lt;&gt;"",RIGHT(LEFT('Anterior-TXT'!A4977,77),1),"")</f>
        <v/>
      </c>
      <c r="E4956" s="13" t="str">
        <f>IF('Anterior-TXT'!A4977&lt;&gt;"",IF(MOD(VALUE(LEFT(A4956,1)),2)=1,IF(D4956="D",C4956,-C4956),IF(D4956="C",C4956,-C4956)),"")</f>
        <v/>
      </c>
    </row>
    <row r="4957" spans="1:5" x14ac:dyDescent="0.2">
      <c r="A4957" s="11" t="str">
        <f>IF('Anterior-TXT'!A4978&lt;&gt;"",LEFT('Anterior-TXT'!A4978,15),"")</f>
        <v/>
      </c>
      <c r="B4957" s="11" t="str">
        <f>IF('Anterior-TXT'!A4978&lt;&gt;"",RIGHT(LEFT('Anterior-TXT'!A4978,51),34),"")</f>
        <v/>
      </c>
      <c r="C4957" s="12" t="str">
        <f>IF('Anterior-TXT'!A4978&lt;&gt;"",VALUE(RIGHT(LEFT('Anterior-TXT'!A4978,75),23)),"")</f>
        <v/>
      </c>
      <c r="D4957" s="11" t="str">
        <f>IF('Anterior-TXT'!A4978&lt;&gt;"",RIGHT(LEFT('Anterior-TXT'!A4978,77),1),"")</f>
        <v/>
      </c>
      <c r="E4957" s="13" t="str">
        <f>IF('Anterior-TXT'!A4978&lt;&gt;"",IF(MOD(VALUE(LEFT(A4957,1)),2)=1,IF(D4957="D",C4957,-C4957),IF(D4957="C",C4957,-C4957)),"")</f>
        <v/>
      </c>
    </row>
    <row r="4958" spans="1:5" x14ac:dyDescent="0.2">
      <c r="A4958" s="11" t="str">
        <f>IF('Anterior-TXT'!A4979&lt;&gt;"",LEFT('Anterior-TXT'!A4979,15),"")</f>
        <v/>
      </c>
      <c r="B4958" s="11" t="str">
        <f>IF('Anterior-TXT'!A4979&lt;&gt;"",RIGHT(LEFT('Anterior-TXT'!A4979,51),34),"")</f>
        <v/>
      </c>
      <c r="C4958" s="12" t="str">
        <f>IF('Anterior-TXT'!A4979&lt;&gt;"",VALUE(RIGHT(LEFT('Anterior-TXT'!A4979,75),23)),"")</f>
        <v/>
      </c>
      <c r="D4958" s="11" t="str">
        <f>IF('Anterior-TXT'!A4979&lt;&gt;"",RIGHT(LEFT('Anterior-TXT'!A4979,77),1),"")</f>
        <v/>
      </c>
      <c r="E4958" s="13" t="str">
        <f>IF('Anterior-TXT'!A4979&lt;&gt;"",IF(MOD(VALUE(LEFT(A4958,1)),2)=1,IF(D4958="D",C4958,-C4958),IF(D4958="C",C4958,-C4958)),"")</f>
        <v/>
      </c>
    </row>
    <row r="4959" spans="1:5" x14ac:dyDescent="0.2">
      <c r="A4959" s="11" t="str">
        <f>IF('Anterior-TXT'!A4980&lt;&gt;"",LEFT('Anterior-TXT'!A4980,15),"")</f>
        <v/>
      </c>
      <c r="B4959" s="11" t="str">
        <f>IF('Anterior-TXT'!A4980&lt;&gt;"",RIGHT(LEFT('Anterior-TXT'!A4980,51),34),"")</f>
        <v/>
      </c>
      <c r="C4959" s="12" t="str">
        <f>IF('Anterior-TXT'!A4980&lt;&gt;"",VALUE(RIGHT(LEFT('Anterior-TXT'!A4980,75),23)),"")</f>
        <v/>
      </c>
      <c r="D4959" s="11" t="str">
        <f>IF('Anterior-TXT'!A4980&lt;&gt;"",RIGHT(LEFT('Anterior-TXT'!A4980,77),1),"")</f>
        <v/>
      </c>
      <c r="E4959" s="13" t="str">
        <f>IF('Anterior-TXT'!A4980&lt;&gt;"",IF(MOD(VALUE(LEFT(A4959,1)),2)=1,IF(D4959="D",C4959,-C4959),IF(D4959="C",C4959,-C4959)),"")</f>
        <v/>
      </c>
    </row>
    <row r="4960" spans="1:5" x14ac:dyDescent="0.2">
      <c r="A4960" s="11" t="str">
        <f>IF('Anterior-TXT'!A4981&lt;&gt;"",LEFT('Anterior-TXT'!A4981,15),"")</f>
        <v/>
      </c>
      <c r="B4960" s="11" t="str">
        <f>IF('Anterior-TXT'!A4981&lt;&gt;"",RIGHT(LEFT('Anterior-TXT'!A4981,51),34),"")</f>
        <v/>
      </c>
      <c r="C4960" s="12" t="str">
        <f>IF('Anterior-TXT'!A4981&lt;&gt;"",VALUE(RIGHT(LEFT('Anterior-TXT'!A4981,75),23)),"")</f>
        <v/>
      </c>
      <c r="D4960" s="11" t="str">
        <f>IF('Anterior-TXT'!A4981&lt;&gt;"",RIGHT(LEFT('Anterior-TXT'!A4981,77),1),"")</f>
        <v/>
      </c>
      <c r="E4960" s="13" t="str">
        <f>IF('Anterior-TXT'!A4981&lt;&gt;"",IF(MOD(VALUE(LEFT(A4960,1)),2)=1,IF(D4960="D",C4960,-C4960),IF(D4960="C",C4960,-C4960)),"")</f>
        <v/>
      </c>
    </row>
    <row r="4961" spans="1:5" x14ac:dyDescent="0.2">
      <c r="A4961" s="11" t="str">
        <f>IF('Anterior-TXT'!A4982&lt;&gt;"",LEFT('Anterior-TXT'!A4982,15),"")</f>
        <v/>
      </c>
      <c r="B4961" s="11" t="str">
        <f>IF('Anterior-TXT'!A4982&lt;&gt;"",RIGHT(LEFT('Anterior-TXT'!A4982,51),34),"")</f>
        <v/>
      </c>
      <c r="C4961" s="12" t="str">
        <f>IF('Anterior-TXT'!A4982&lt;&gt;"",VALUE(RIGHT(LEFT('Anterior-TXT'!A4982,75),23)),"")</f>
        <v/>
      </c>
      <c r="D4961" s="11" t="str">
        <f>IF('Anterior-TXT'!A4982&lt;&gt;"",RIGHT(LEFT('Anterior-TXT'!A4982,77),1),"")</f>
        <v/>
      </c>
      <c r="E4961" s="13" t="str">
        <f>IF('Anterior-TXT'!A4982&lt;&gt;"",IF(MOD(VALUE(LEFT(A4961,1)),2)=1,IF(D4961="D",C4961,-C4961),IF(D4961="C",C4961,-C4961)),"")</f>
        <v/>
      </c>
    </row>
    <row r="4962" spans="1:5" x14ac:dyDescent="0.2">
      <c r="A4962" s="11" t="str">
        <f>IF('Anterior-TXT'!A4983&lt;&gt;"",LEFT('Anterior-TXT'!A4983,15),"")</f>
        <v/>
      </c>
      <c r="B4962" s="11" t="str">
        <f>IF('Anterior-TXT'!A4983&lt;&gt;"",RIGHT(LEFT('Anterior-TXT'!A4983,51),34),"")</f>
        <v/>
      </c>
      <c r="C4962" s="12" t="str">
        <f>IF('Anterior-TXT'!A4983&lt;&gt;"",VALUE(RIGHT(LEFT('Anterior-TXT'!A4983,75),23)),"")</f>
        <v/>
      </c>
      <c r="D4962" s="11" t="str">
        <f>IF('Anterior-TXT'!A4983&lt;&gt;"",RIGHT(LEFT('Anterior-TXT'!A4983,77),1),"")</f>
        <v/>
      </c>
      <c r="E4962" s="13" t="str">
        <f>IF('Anterior-TXT'!A4983&lt;&gt;"",IF(MOD(VALUE(LEFT(A4962,1)),2)=1,IF(D4962="D",C4962,-C4962),IF(D4962="C",C4962,-C4962)),"")</f>
        <v/>
      </c>
    </row>
    <row r="4963" spans="1:5" x14ac:dyDescent="0.2">
      <c r="A4963" s="11" t="str">
        <f>IF('Anterior-TXT'!A4984&lt;&gt;"",LEFT('Anterior-TXT'!A4984,15),"")</f>
        <v/>
      </c>
      <c r="B4963" s="11" t="str">
        <f>IF('Anterior-TXT'!A4984&lt;&gt;"",RIGHT(LEFT('Anterior-TXT'!A4984,51),34),"")</f>
        <v/>
      </c>
      <c r="C4963" s="12" t="str">
        <f>IF('Anterior-TXT'!A4984&lt;&gt;"",VALUE(RIGHT(LEFT('Anterior-TXT'!A4984,75),23)),"")</f>
        <v/>
      </c>
      <c r="D4963" s="11" t="str">
        <f>IF('Anterior-TXT'!A4984&lt;&gt;"",RIGHT(LEFT('Anterior-TXT'!A4984,77),1),"")</f>
        <v/>
      </c>
      <c r="E4963" s="13" t="str">
        <f>IF('Anterior-TXT'!A4984&lt;&gt;"",IF(MOD(VALUE(LEFT(A4963,1)),2)=1,IF(D4963="D",C4963,-C4963),IF(D4963="C",C4963,-C4963)),"")</f>
        <v/>
      </c>
    </row>
    <row r="4964" spans="1:5" x14ac:dyDescent="0.2">
      <c r="A4964" s="11" t="str">
        <f>IF('Anterior-TXT'!A4985&lt;&gt;"",LEFT('Anterior-TXT'!A4985,15),"")</f>
        <v/>
      </c>
      <c r="B4964" s="11" t="str">
        <f>IF('Anterior-TXT'!A4985&lt;&gt;"",RIGHT(LEFT('Anterior-TXT'!A4985,51),34),"")</f>
        <v/>
      </c>
      <c r="C4964" s="12" t="str">
        <f>IF('Anterior-TXT'!A4985&lt;&gt;"",VALUE(RIGHT(LEFT('Anterior-TXT'!A4985,75),23)),"")</f>
        <v/>
      </c>
      <c r="D4964" s="11" t="str">
        <f>IF('Anterior-TXT'!A4985&lt;&gt;"",RIGHT(LEFT('Anterior-TXT'!A4985,77),1),"")</f>
        <v/>
      </c>
      <c r="E4964" s="13" t="str">
        <f>IF('Anterior-TXT'!A4985&lt;&gt;"",IF(MOD(VALUE(LEFT(A4964,1)),2)=1,IF(D4964="D",C4964,-C4964),IF(D4964="C",C4964,-C4964)),"")</f>
        <v/>
      </c>
    </row>
    <row r="4965" spans="1:5" x14ac:dyDescent="0.2">
      <c r="A4965" s="11" t="str">
        <f>IF('Anterior-TXT'!A4986&lt;&gt;"",LEFT('Anterior-TXT'!A4986,15),"")</f>
        <v/>
      </c>
      <c r="B4965" s="11" t="str">
        <f>IF('Anterior-TXT'!A4986&lt;&gt;"",RIGHT(LEFT('Anterior-TXT'!A4986,51),34),"")</f>
        <v/>
      </c>
      <c r="C4965" s="12" t="str">
        <f>IF('Anterior-TXT'!A4986&lt;&gt;"",VALUE(RIGHT(LEFT('Anterior-TXT'!A4986,75),23)),"")</f>
        <v/>
      </c>
      <c r="D4965" s="11" t="str">
        <f>IF('Anterior-TXT'!A4986&lt;&gt;"",RIGHT(LEFT('Anterior-TXT'!A4986,77),1),"")</f>
        <v/>
      </c>
      <c r="E4965" s="13" t="str">
        <f>IF('Anterior-TXT'!A4986&lt;&gt;"",IF(MOD(VALUE(LEFT(A4965,1)),2)=1,IF(D4965="D",C4965,-C4965),IF(D4965="C",C4965,-C4965)),"")</f>
        <v/>
      </c>
    </row>
    <row r="4966" spans="1:5" x14ac:dyDescent="0.2">
      <c r="A4966" s="11" t="str">
        <f>IF('Anterior-TXT'!A4987&lt;&gt;"",LEFT('Anterior-TXT'!A4987,15),"")</f>
        <v/>
      </c>
      <c r="B4966" s="11" t="str">
        <f>IF('Anterior-TXT'!A4987&lt;&gt;"",RIGHT(LEFT('Anterior-TXT'!A4987,51),34),"")</f>
        <v/>
      </c>
      <c r="C4966" s="12" t="str">
        <f>IF('Anterior-TXT'!A4987&lt;&gt;"",VALUE(RIGHT(LEFT('Anterior-TXT'!A4987,75),23)),"")</f>
        <v/>
      </c>
      <c r="D4966" s="11" t="str">
        <f>IF('Anterior-TXT'!A4987&lt;&gt;"",RIGHT(LEFT('Anterior-TXT'!A4987,77),1),"")</f>
        <v/>
      </c>
      <c r="E4966" s="13" t="str">
        <f>IF('Anterior-TXT'!A4987&lt;&gt;"",IF(MOD(VALUE(LEFT(A4966,1)),2)=1,IF(D4966="D",C4966,-C4966),IF(D4966="C",C4966,-C4966)),"")</f>
        <v/>
      </c>
    </row>
    <row r="4967" spans="1:5" x14ac:dyDescent="0.2">
      <c r="A4967" s="11" t="str">
        <f>IF('Anterior-TXT'!A4988&lt;&gt;"",LEFT('Anterior-TXT'!A4988,15),"")</f>
        <v/>
      </c>
      <c r="B4967" s="11" t="str">
        <f>IF('Anterior-TXT'!A4988&lt;&gt;"",RIGHT(LEFT('Anterior-TXT'!A4988,51),34),"")</f>
        <v/>
      </c>
      <c r="C4967" s="12" t="str">
        <f>IF('Anterior-TXT'!A4988&lt;&gt;"",VALUE(RIGHT(LEFT('Anterior-TXT'!A4988,75),23)),"")</f>
        <v/>
      </c>
      <c r="D4967" s="11" t="str">
        <f>IF('Anterior-TXT'!A4988&lt;&gt;"",RIGHT(LEFT('Anterior-TXT'!A4988,77),1),"")</f>
        <v/>
      </c>
      <c r="E4967" s="13" t="str">
        <f>IF('Anterior-TXT'!A4988&lt;&gt;"",IF(MOD(VALUE(LEFT(A4967,1)),2)=1,IF(D4967="D",C4967,-C4967),IF(D4967="C",C4967,-C4967)),"")</f>
        <v/>
      </c>
    </row>
    <row r="4968" spans="1:5" x14ac:dyDescent="0.2">
      <c r="A4968" s="11" t="str">
        <f>IF('Anterior-TXT'!A4989&lt;&gt;"",LEFT('Anterior-TXT'!A4989,15),"")</f>
        <v/>
      </c>
      <c r="B4968" s="11" t="str">
        <f>IF('Anterior-TXT'!A4989&lt;&gt;"",RIGHT(LEFT('Anterior-TXT'!A4989,51),34),"")</f>
        <v/>
      </c>
      <c r="C4968" s="12" t="str">
        <f>IF('Anterior-TXT'!A4989&lt;&gt;"",VALUE(RIGHT(LEFT('Anterior-TXT'!A4989,75),23)),"")</f>
        <v/>
      </c>
      <c r="D4968" s="11" t="str">
        <f>IF('Anterior-TXT'!A4989&lt;&gt;"",RIGHT(LEFT('Anterior-TXT'!A4989,77),1),"")</f>
        <v/>
      </c>
      <c r="E4968" s="13" t="str">
        <f>IF('Anterior-TXT'!A4989&lt;&gt;"",IF(MOD(VALUE(LEFT(A4968,1)),2)=1,IF(D4968="D",C4968,-C4968),IF(D4968="C",C4968,-C4968)),"")</f>
        <v/>
      </c>
    </row>
    <row r="4969" spans="1:5" x14ac:dyDescent="0.2">
      <c r="A4969" s="11" t="str">
        <f>IF('Anterior-TXT'!A4990&lt;&gt;"",LEFT('Anterior-TXT'!A4990,15),"")</f>
        <v/>
      </c>
      <c r="B4969" s="11" t="str">
        <f>IF('Anterior-TXT'!A4990&lt;&gt;"",RIGHT(LEFT('Anterior-TXT'!A4990,51),34),"")</f>
        <v/>
      </c>
      <c r="C4969" s="12" t="str">
        <f>IF('Anterior-TXT'!A4990&lt;&gt;"",VALUE(RIGHT(LEFT('Anterior-TXT'!A4990,75),23)),"")</f>
        <v/>
      </c>
      <c r="D4969" s="11" t="str">
        <f>IF('Anterior-TXT'!A4990&lt;&gt;"",RIGHT(LEFT('Anterior-TXT'!A4990,77),1),"")</f>
        <v/>
      </c>
      <c r="E4969" s="13" t="str">
        <f>IF('Anterior-TXT'!A4990&lt;&gt;"",IF(MOD(VALUE(LEFT(A4969,1)),2)=1,IF(D4969="D",C4969,-C4969),IF(D4969="C",C4969,-C4969)),"")</f>
        <v/>
      </c>
    </row>
    <row r="4970" spans="1:5" x14ac:dyDescent="0.2">
      <c r="A4970" s="11" t="str">
        <f>IF('Anterior-TXT'!A4991&lt;&gt;"",LEFT('Anterior-TXT'!A4991,15),"")</f>
        <v/>
      </c>
      <c r="B4970" s="11" t="str">
        <f>IF('Anterior-TXT'!A4991&lt;&gt;"",RIGHT(LEFT('Anterior-TXT'!A4991,51),34),"")</f>
        <v/>
      </c>
      <c r="C4970" s="12" t="str">
        <f>IF('Anterior-TXT'!A4991&lt;&gt;"",VALUE(RIGHT(LEFT('Anterior-TXT'!A4991,75),23)),"")</f>
        <v/>
      </c>
      <c r="D4970" s="11" t="str">
        <f>IF('Anterior-TXT'!A4991&lt;&gt;"",RIGHT(LEFT('Anterior-TXT'!A4991,77),1),"")</f>
        <v/>
      </c>
      <c r="E4970" s="13" t="str">
        <f>IF('Anterior-TXT'!A4991&lt;&gt;"",IF(MOD(VALUE(LEFT(A4970,1)),2)=1,IF(D4970="D",C4970,-C4970),IF(D4970="C",C4970,-C4970)),"")</f>
        <v/>
      </c>
    </row>
    <row r="4971" spans="1:5" x14ac:dyDescent="0.2">
      <c r="A4971" s="11" t="str">
        <f>IF('Anterior-TXT'!A4992&lt;&gt;"",LEFT('Anterior-TXT'!A4992,15),"")</f>
        <v/>
      </c>
      <c r="B4971" s="11" t="str">
        <f>IF('Anterior-TXT'!A4992&lt;&gt;"",RIGHT(LEFT('Anterior-TXT'!A4992,51),34),"")</f>
        <v/>
      </c>
      <c r="C4971" s="12" t="str">
        <f>IF('Anterior-TXT'!A4992&lt;&gt;"",VALUE(RIGHT(LEFT('Anterior-TXT'!A4992,75),23)),"")</f>
        <v/>
      </c>
      <c r="D4971" s="11" t="str">
        <f>IF('Anterior-TXT'!A4992&lt;&gt;"",RIGHT(LEFT('Anterior-TXT'!A4992,77),1),"")</f>
        <v/>
      </c>
      <c r="E4971" s="13" t="str">
        <f>IF('Anterior-TXT'!A4992&lt;&gt;"",IF(MOD(VALUE(LEFT(A4971,1)),2)=1,IF(D4971="D",C4971,-C4971),IF(D4971="C",C4971,-C4971)),"")</f>
        <v/>
      </c>
    </row>
    <row r="4972" spans="1:5" x14ac:dyDescent="0.2">
      <c r="A4972" s="11" t="str">
        <f>IF('Anterior-TXT'!A4993&lt;&gt;"",LEFT('Anterior-TXT'!A4993,15),"")</f>
        <v/>
      </c>
      <c r="B4972" s="11" t="str">
        <f>IF('Anterior-TXT'!A4993&lt;&gt;"",RIGHT(LEFT('Anterior-TXT'!A4993,51),34),"")</f>
        <v/>
      </c>
      <c r="C4972" s="12" t="str">
        <f>IF('Anterior-TXT'!A4993&lt;&gt;"",VALUE(RIGHT(LEFT('Anterior-TXT'!A4993,75),23)),"")</f>
        <v/>
      </c>
      <c r="D4972" s="11" t="str">
        <f>IF('Anterior-TXT'!A4993&lt;&gt;"",RIGHT(LEFT('Anterior-TXT'!A4993,77),1),"")</f>
        <v/>
      </c>
      <c r="E4972" s="13" t="str">
        <f>IF('Anterior-TXT'!A4993&lt;&gt;"",IF(MOD(VALUE(LEFT(A4972,1)),2)=1,IF(D4972="D",C4972,-C4972),IF(D4972="C",C4972,-C4972)),"")</f>
        <v/>
      </c>
    </row>
    <row r="4973" spans="1:5" x14ac:dyDescent="0.2">
      <c r="A4973" s="11" t="str">
        <f>IF('Anterior-TXT'!A4994&lt;&gt;"",LEFT('Anterior-TXT'!A4994,15),"")</f>
        <v/>
      </c>
      <c r="B4973" s="11" t="str">
        <f>IF('Anterior-TXT'!A4994&lt;&gt;"",RIGHT(LEFT('Anterior-TXT'!A4994,51),34),"")</f>
        <v/>
      </c>
      <c r="C4973" s="12" t="str">
        <f>IF('Anterior-TXT'!A4994&lt;&gt;"",VALUE(RIGHT(LEFT('Anterior-TXT'!A4994,75),23)),"")</f>
        <v/>
      </c>
      <c r="D4973" s="11" t="str">
        <f>IF('Anterior-TXT'!A4994&lt;&gt;"",RIGHT(LEFT('Anterior-TXT'!A4994,77),1),"")</f>
        <v/>
      </c>
      <c r="E4973" s="13" t="str">
        <f>IF('Anterior-TXT'!A4994&lt;&gt;"",IF(MOD(VALUE(LEFT(A4973,1)),2)=1,IF(D4973="D",C4973,-C4973),IF(D4973="C",C4973,-C4973)),"")</f>
        <v/>
      </c>
    </row>
    <row r="4974" spans="1:5" x14ac:dyDescent="0.2">
      <c r="A4974" s="11" t="str">
        <f>IF('Anterior-TXT'!A4995&lt;&gt;"",LEFT('Anterior-TXT'!A4995,15),"")</f>
        <v/>
      </c>
      <c r="B4974" s="11" t="str">
        <f>IF('Anterior-TXT'!A4995&lt;&gt;"",RIGHT(LEFT('Anterior-TXT'!A4995,51),34),"")</f>
        <v/>
      </c>
      <c r="C4974" s="12" t="str">
        <f>IF('Anterior-TXT'!A4995&lt;&gt;"",VALUE(RIGHT(LEFT('Anterior-TXT'!A4995,75),23)),"")</f>
        <v/>
      </c>
      <c r="D4974" s="11" t="str">
        <f>IF('Anterior-TXT'!A4995&lt;&gt;"",RIGHT(LEFT('Anterior-TXT'!A4995,77),1),"")</f>
        <v/>
      </c>
      <c r="E4974" s="13" t="str">
        <f>IF('Anterior-TXT'!A4995&lt;&gt;"",IF(MOD(VALUE(LEFT(A4974,1)),2)=1,IF(D4974="D",C4974,-C4974),IF(D4974="C",C4974,-C4974)),"")</f>
        <v/>
      </c>
    </row>
    <row r="4975" spans="1:5" x14ac:dyDescent="0.2">
      <c r="A4975" s="11" t="str">
        <f>IF('Anterior-TXT'!A4996&lt;&gt;"",LEFT('Anterior-TXT'!A4996,15),"")</f>
        <v/>
      </c>
      <c r="B4975" s="11" t="str">
        <f>IF('Anterior-TXT'!A4996&lt;&gt;"",RIGHT(LEFT('Anterior-TXT'!A4996,51),34),"")</f>
        <v/>
      </c>
      <c r="C4975" s="12" t="str">
        <f>IF('Anterior-TXT'!A4996&lt;&gt;"",VALUE(RIGHT(LEFT('Anterior-TXT'!A4996,75),23)),"")</f>
        <v/>
      </c>
      <c r="D4975" s="11" t="str">
        <f>IF('Anterior-TXT'!A4996&lt;&gt;"",RIGHT(LEFT('Anterior-TXT'!A4996,77),1),"")</f>
        <v/>
      </c>
      <c r="E4975" s="13" t="str">
        <f>IF('Anterior-TXT'!A4996&lt;&gt;"",IF(MOD(VALUE(LEFT(A4975,1)),2)=1,IF(D4975="D",C4975,-C4975),IF(D4975="C",C4975,-C4975)),"")</f>
        <v/>
      </c>
    </row>
    <row r="4976" spans="1:5" x14ac:dyDescent="0.2">
      <c r="A4976" s="11" t="str">
        <f>IF('Anterior-TXT'!A4997&lt;&gt;"",LEFT('Anterior-TXT'!A4997,15),"")</f>
        <v/>
      </c>
      <c r="B4976" s="11" t="str">
        <f>IF('Anterior-TXT'!A4997&lt;&gt;"",RIGHT(LEFT('Anterior-TXT'!A4997,51),34),"")</f>
        <v/>
      </c>
      <c r="C4976" s="12" t="str">
        <f>IF('Anterior-TXT'!A4997&lt;&gt;"",VALUE(RIGHT(LEFT('Anterior-TXT'!A4997,75),23)),"")</f>
        <v/>
      </c>
      <c r="D4976" s="11" t="str">
        <f>IF('Anterior-TXT'!A4997&lt;&gt;"",RIGHT(LEFT('Anterior-TXT'!A4997,77),1),"")</f>
        <v/>
      </c>
      <c r="E4976" s="13" t="str">
        <f>IF('Anterior-TXT'!A4997&lt;&gt;"",IF(MOD(VALUE(LEFT(A4976,1)),2)=1,IF(D4976="D",C4976,-C4976),IF(D4976="C",C4976,-C4976)),"")</f>
        <v/>
      </c>
    </row>
    <row r="4977" spans="1:5" x14ac:dyDescent="0.2">
      <c r="A4977" s="11" t="str">
        <f>IF('Anterior-TXT'!A4998&lt;&gt;"",LEFT('Anterior-TXT'!A4998,15),"")</f>
        <v/>
      </c>
      <c r="B4977" s="11" t="str">
        <f>IF('Anterior-TXT'!A4998&lt;&gt;"",RIGHT(LEFT('Anterior-TXT'!A4998,51),34),"")</f>
        <v/>
      </c>
      <c r="C4977" s="12" t="str">
        <f>IF('Anterior-TXT'!A4998&lt;&gt;"",VALUE(RIGHT(LEFT('Anterior-TXT'!A4998,75),23)),"")</f>
        <v/>
      </c>
      <c r="D4977" s="11" t="str">
        <f>IF('Anterior-TXT'!A4998&lt;&gt;"",RIGHT(LEFT('Anterior-TXT'!A4998,77),1),"")</f>
        <v/>
      </c>
      <c r="E4977" s="13" t="str">
        <f>IF('Anterior-TXT'!A4998&lt;&gt;"",IF(MOD(VALUE(LEFT(A4977,1)),2)=1,IF(D4977="D",C4977,-C4977),IF(D4977="C",C4977,-C4977)),"")</f>
        <v/>
      </c>
    </row>
    <row r="4978" spans="1:5" x14ac:dyDescent="0.2">
      <c r="A4978" s="11" t="str">
        <f>IF('Anterior-TXT'!A4999&lt;&gt;"",LEFT('Anterior-TXT'!A4999,15),"")</f>
        <v/>
      </c>
      <c r="B4978" s="11" t="str">
        <f>IF('Anterior-TXT'!A4999&lt;&gt;"",RIGHT(LEFT('Anterior-TXT'!A4999,51),34),"")</f>
        <v/>
      </c>
      <c r="C4978" s="12" t="str">
        <f>IF('Anterior-TXT'!A4999&lt;&gt;"",VALUE(RIGHT(LEFT('Anterior-TXT'!A4999,75),23)),"")</f>
        <v/>
      </c>
      <c r="D4978" s="11" t="str">
        <f>IF('Anterior-TXT'!A4999&lt;&gt;"",RIGHT(LEFT('Anterior-TXT'!A4999,77),1),"")</f>
        <v/>
      </c>
      <c r="E4978" s="13" t="str">
        <f>IF('Anterior-TXT'!A4999&lt;&gt;"",IF(MOD(VALUE(LEFT(A4978,1)),2)=1,IF(D4978="D",C4978,-C4978),IF(D4978="C",C4978,-C4978)),"")</f>
        <v/>
      </c>
    </row>
    <row r="4979" spans="1:5" x14ac:dyDescent="0.2">
      <c r="A4979" s="11" t="str">
        <f>IF('Anterior-TXT'!A5000&lt;&gt;"",LEFT('Anterior-TXT'!A5000,15),"")</f>
        <v/>
      </c>
      <c r="B4979" s="11" t="str">
        <f>IF('Anterior-TXT'!A5000&lt;&gt;"",RIGHT(LEFT('Anterior-TXT'!A5000,51),34),"")</f>
        <v/>
      </c>
      <c r="C4979" s="12" t="str">
        <f>IF('Anterior-TXT'!A5000&lt;&gt;"",VALUE(RIGHT(LEFT('Anterior-TXT'!A5000,75),23)),"")</f>
        <v/>
      </c>
      <c r="D4979" s="11" t="str">
        <f>IF('Anterior-TXT'!A5000&lt;&gt;"",RIGHT(LEFT('Anterior-TXT'!A5000,77),1),"")</f>
        <v/>
      </c>
      <c r="E4979" s="13" t="str">
        <f>IF('Anterior-TXT'!A5000&lt;&gt;"",IF(MOD(VALUE(LEFT(A4979,1)),2)=1,IF(D4979="D",C4979,-C4979),IF(D4979="C",C4979,-C4979)),"")</f>
        <v/>
      </c>
    </row>
    <row r="4980" spans="1:5" x14ac:dyDescent="0.2">
      <c r="A4980" s="11" t="str">
        <f>IF('Anterior-TXT'!A5001&lt;&gt;"",LEFT('Anterior-TXT'!A5001,15),"")</f>
        <v/>
      </c>
      <c r="B4980" s="11" t="str">
        <f>IF('Anterior-TXT'!A5001&lt;&gt;"",RIGHT(LEFT('Anterior-TXT'!A5001,51),34),"")</f>
        <v/>
      </c>
      <c r="C4980" s="12" t="str">
        <f>IF('Anterior-TXT'!A5001&lt;&gt;"",VALUE(RIGHT(LEFT('Anterior-TXT'!A5001,75),23)),"")</f>
        <v/>
      </c>
      <c r="D4980" s="11" t="str">
        <f>IF('Anterior-TXT'!A5001&lt;&gt;"",RIGHT(LEFT('Anterior-TXT'!A5001,77),1),"")</f>
        <v/>
      </c>
      <c r="E4980" s="13" t="str">
        <f>IF('Anterior-TXT'!A5001&lt;&gt;"",IF(MOD(VALUE(LEFT(A4980,1)),2)=1,IF(D4980="D",C4980,-C4980),IF(D4980="C",C4980,-C4980)),"")</f>
        <v/>
      </c>
    </row>
    <row r="4981" spans="1:5" x14ac:dyDescent="0.2">
      <c r="A4981" s="11" t="str">
        <f>IF('Anterior-TXT'!A5002&lt;&gt;"",LEFT('Anterior-TXT'!A5002,15),"")</f>
        <v/>
      </c>
      <c r="B4981" s="11" t="str">
        <f>IF('Anterior-TXT'!A5002&lt;&gt;"",RIGHT(LEFT('Anterior-TXT'!A5002,51),34),"")</f>
        <v/>
      </c>
      <c r="C4981" s="12" t="str">
        <f>IF('Anterior-TXT'!A5002&lt;&gt;"",VALUE(RIGHT(LEFT('Anterior-TXT'!A5002,75),23)),"")</f>
        <v/>
      </c>
      <c r="D4981" s="11" t="str">
        <f>IF('Anterior-TXT'!A5002&lt;&gt;"",RIGHT(LEFT('Anterior-TXT'!A5002,77),1),"")</f>
        <v/>
      </c>
      <c r="E4981" s="13" t="str">
        <f>IF('Anterior-TXT'!A5002&lt;&gt;"",IF(MOD(VALUE(LEFT(A4981,1)),2)=1,IF(D4981="D",C4981,-C4981),IF(D4981="C",C4981,-C4981)),"")</f>
        <v/>
      </c>
    </row>
    <row r="4982" spans="1:5" x14ac:dyDescent="0.2">
      <c r="A4982" s="11" t="str">
        <f>IF('Anterior-TXT'!A5003&lt;&gt;"",LEFT('Anterior-TXT'!A5003,15),"")</f>
        <v/>
      </c>
      <c r="B4982" s="11" t="str">
        <f>IF('Anterior-TXT'!A5003&lt;&gt;"",RIGHT(LEFT('Anterior-TXT'!A5003,51),34),"")</f>
        <v/>
      </c>
      <c r="C4982" s="12" t="str">
        <f>IF('Anterior-TXT'!A5003&lt;&gt;"",VALUE(RIGHT(LEFT('Anterior-TXT'!A5003,75),23)),"")</f>
        <v/>
      </c>
      <c r="D4982" s="11" t="str">
        <f>IF('Anterior-TXT'!A5003&lt;&gt;"",RIGHT(LEFT('Anterior-TXT'!A5003,77),1),"")</f>
        <v/>
      </c>
      <c r="E4982" s="13" t="str">
        <f>IF('Anterior-TXT'!A5003&lt;&gt;"",IF(MOD(VALUE(LEFT(A4982,1)),2)=1,IF(D4982="D",C4982,-C4982),IF(D4982="C",C4982,-C4982)),"")</f>
        <v/>
      </c>
    </row>
    <row r="4983" spans="1:5" x14ac:dyDescent="0.2">
      <c r="A4983" s="11" t="str">
        <f>IF('Anterior-TXT'!A5004&lt;&gt;"",LEFT('Anterior-TXT'!A5004,15),"")</f>
        <v/>
      </c>
      <c r="B4983" s="11" t="str">
        <f>IF('Anterior-TXT'!A5004&lt;&gt;"",RIGHT(LEFT('Anterior-TXT'!A5004,51),34),"")</f>
        <v/>
      </c>
      <c r="C4983" s="12" t="str">
        <f>IF('Anterior-TXT'!A5004&lt;&gt;"",VALUE(RIGHT(LEFT('Anterior-TXT'!A5004,75),23)),"")</f>
        <v/>
      </c>
      <c r="D4983" s="11" t="str">
        <f>IF('Anterior-TXT'!A5004&lt;&gt;"",RIGHT(LEFT('Anterior-TXT'!A5004,77),1),"")</f>
        <v/>
      </c>
      <c r="E4983" s="13" t="str">
        <f>IF('Anterior-TXT'!A5004&lt;&gt;"",IF(MOD(VALUE(LEFT(A4983,1)),2)=1,IF(D4983="D",C4983,-C4983),IF(D4983="C",C4983,-C4983)),"")</f>
        <v/>
      </c>
    </row>
    <row r="4984" spans="1:5" x14ac:dyDescent="0.2">
      <c r="A4984" s="11" t="str">
        <f>IF('Anterior-TXT'!A5005&lt;&gt;"",LEFT('Anterior-TXT'!A5005,15),"")</f>
        <v/>
      </c>
      <c r="B4984" s="11" t="str">
        <f>IF('Anterior-TXT'!A5005&lt;&gt;"",RIGHT(LEFT('Anterior-TXT'!A5005,51),34),"")</f>
        <v/>
      </c>
      <c r="C4984" s="12" t="str">
        <f>IF('Anterior-TXT'!A5005&lt;&gt;"",VALUE(RIGHT(LEFT('Anterior-TXT'!A5005,75),23)),"")</f>
        <v/>
      </c>
      <c r="D4984" s="11" t="str">
        <f>IF('Anterior-TXT'!A5005&lt;&gt;"",RIGHT(LEFT('Anterior-TXT'!A5005,77),1),"")</f>
        <v/>
      </c>
      <c r="E4984" s="13" t="str">
        <f>IF('Anterior-TXT'!A5005&lt;&gt;"",IF(MOD(VALUE(LEFT(A4984,1)),2)=1,IF(D4984="D",C4984,-C4984),IF(D4984="C",C4984,-C4984)),"")</f>
        <v/>
      </c>
    </row>
    <row r="4985" spans="1:5" x14ac:dyDescent="0.2">
      <c r="A4985" s="11" t="str">
        <f>IF('Anterior-TXT'!A5006&lt;&gt;"",LEFT('Anterior-TXT'!A5006,15),"")</f>
        <v/>
      </c>
      <c r="B4985" s="11" t="str">
        <f>IF('Anterior-TXT'!A5006&lt;&gt;"",RIGHT(LEFT('Anterior-TXT'!A5006,51),34),"")</f>
        <v/>
      </c>
      <c r="C4985" s="12" t="str">
        <f>IF('Anterior-TXT'!A5006&lt;&gt;"",VALUE(RIGHT(LEFT('Anterior-TXT'!A5006,75),23)),"")</f>
        <v/>
      </c>
      <c r="D4985" s="11" t="str">
        <f>IF('Anterior-TXT'!A5006&lt;&gt;"",RIGHT(LEFT('Anterior-TXT'!A5006,77),1),"")</f>
        <v/>
      </c>
      <c r="E4985" s="13" t="str">
        <f>IF('Anterior-TXT'!A5006&lt;&gt;"",IF(MOD(VALUE(LEFT(A4985,1)),2)=1,IF(D4985="D",C4985,-C4985),IF(D4985="C",C4985,-C4985)),"")</f>
        <v/>
      </c>
    </row>
    <row r="4986" spans="1:5" x14ac:dyDescent="0.2">
      <c r="A4986" s="11" t="str">
        <f>IF('Anterior-TXT'!A5007&lt;&gt;"",LEFT('Anterior-TXT'!A5007,15),"")</f>
        <v/>
      </c>
      <c r="B4986" s="11" t="str">
        <f>IF('Anterior-TXT'!A5007&lt;&gt;"",RIGHT(LEFT('Anterior-TXT'!A5007,51),34),"")</f>
        <v/>
      </c>
      <c r="C4986" s="12" t="str">
        <f>IF('Anterior-TXT'!A5007&lt;&gt;"",VALUE(RIGHT(LEFT('Anterior-TXT'!A5007,75),23)),"")</f>
        <v/>
      </c>
      <c r="D4986" s="11" t="str">
        <f>IF('Anterior-TXT'!A5007&lt;&gt;"",RIGHT(LEFT('Anterior-TXT'!A5007,77),1),"")</f>
        <v/>
      </c>
      <c r="E4986" s="13" t="str">
        <f>IF('Anterior-TXT'!A5007&lt;&gt;"",IF(MOD(VALUE(LEFT(A4986,1)),2)=1,IF(D4986="D",C4986,-C4986),IF(D4986="C",C4986,-C4986)),"")</f>
        <v/>
      </c>
    </row>
    <row r="4987" spans="1:5" x14ac:dyDescent="0.2">
      <c r="A4987" s="11" t="str">
        <f>IF('Anterior-TXT'!A5008&lt;&gt;"",LEFT('Anterior-TXT'!A5008,15),"")</f>
        <v/>
      </c>
      <c r="B4987" s="11" t="str">
        <f>IF('Anterior-TXT'!A5008&lt;&gt;"",RIGHT(LEFT('Anterior-TXT'!A5008,51),34),"")</f>
        <v/>
      </c>
      <c r="C4987" s="12" t="str">
        <f>IF('Anterior-TXT'!A5008&lt;&gt;"",VALUE(RIGHT(LEFT('Anterior-TXT'!A5008,75),23)),"")</f>
        <v/>
      </c>
      <c r="D4987" s="11" t="str">
        <f>IF('Anterior-TXT'!A5008&lt;&gt;"",RIGHT(LEFT('Anterior-TXT'!A5008,77),1),"")</f>
        <v/>
      </c>
      <c r="E4987" s="13" t="str">
        <f>IF('Anterior-TXT'!A5008&lt;&gt;"",IF(MOD(VALUE(LEFT(A4987,1)),2)=1,IF(D4987="D",C4987,-C4987),IF(D4987="C",C4987,-C4987)),"")</f>
        <v/>
      </c>
    </row>
    <row r="4988" spans="1:5" x14ac:dyDescent="0.2">
      <c r="A4988" s="11" t="str">
        <f>IF('Anterior-TXT'!A5009&lt;&gt;"",LEFT('Anterior-TXT'!A5009,15),"")</f>
        <v/>
      </c>
      <c r="B4988" s="11" t="str">
        <f>IF('Anterior-TXT'!A5009&lt;&gt;"",RIGHT(LEFT('Anterior-TXT'!A5009,51),34),"")</f>
        <v/>
      </c>
      <c r="C4988" s="12" t="str">
        <f>IF('Anterior-TXT'!A5009&lt;&gt;"",VALUE(RIGHT(LEFT('Anterior-TXT'!A5009,75),23)),"")</f>
        <v/>
      </c>
      <c r="D4988" s="11" t="str">
        <f>IF('Anterior-TXT'!A5009&lt;&gt;"",RIGHT(LEFT('Anterior-TXT'!A5009,77),1),"")</f>
        <v/>
      </c>
      <c r="E4988" s="13" t="str">
        <f>IF('Anterior-TXT'!A5009&lt;&gt;"",IF(MOD(VALUE(LEFT(A4988,1)),2)=1,IF(D4988="D",C4988,-C4988),IF(D4988="C",C4988,-C4988)),"")</f>
        <v/>
      </c>
    </row>
    <row r="4989" spans="1:5" x14ac:dyDescent="0.2">
      <c r="A4989" s="11" t="str">
        <f>IF('Anterior-TXT'!A5010&lt;&gt;"",LEFT('Anterior-TXT'!A5010,15),"")</f>
        <v/>
      </c>
      <c r="B4989" s="11" t="str">
        <f>IF('Anterior-TXT'!A5010&lt;&gt;"",RIGHT(LEFT('Anterior-TXT'!A5010,51),34),"")</f>
        <v/>
      </c>
      <c r="C4989" s="12" t="str">
        <f>IF('Anterior-TXT'!A5010&lt;&gt;"",VALUE(RIGHT(LEFT('Anterior-TXT'!A5010,75),23)),"")</f>
        <v/>
      </c>
      <c r="D4989" s="11" t="str">
        <f>IF('Anterior-TXT'!A5010&lt;&gt;"",RIGHT(LEFT('Anterior-TXT'!A5010,77),1),"")</f>
        <v/>
      </c>
      <c r="E4989" s="13" t="str">
        <f>IF('Anterior-TXT'!A5010&lt;&gt;"",IF(MOD(VALUE(LEFT(A4989,1)),2)=1,IF(D4989="D",C4989,-C4989),IF(D4989="C",C4989,-C4989)),"")</f>
        <v/>
      </c>
    </row>
    <row r="4990" spans="1:5" x14ac:dyDescent="0.2">
      <c r="A4990" s="11" t="str">
        <f>IF('Anterior-TXT'!A5011&lt;&gt;"",LEFT('Anterior-TXT'!A5011,15),"")</f>
        <v/>
      </c>
      <c r="B4990" s="11" t="str">
        <f>IF('Anterior-TXT'!A5011&lt;&gt;"",RIGHT(LEFT('Anterior-TXT'!A5011,51),34),"")</f>
        <v/>
      </c>
      <c r="C4990" s="12" t="str">
        <f>IF('Anterior-TXT'!A5011&lt;&gt;"",VALUE(RIGHT(LEFT('Anterior-TXT'!A5011,75),23)),"")</f>
        <v/>
      </c>
      <c r="D4990" s="11" t="str">
        <f>IF('Anterior-TXT'!A5011&lt;&gt;"",RIGHT(LEFT('Anterior-TXT'!A5011,77),1),"")</f>
        <v/>
      </c>
      <c r="E4990" s="13" t="str">
        <f>IF('Anterior-TXT'!A5011&lt;&gt;"",IF(MOD(VALUE(LEFT(A4990,1)),2)=1,IF(D4990="D",C4990,-C4990),IF(D4990="C",C4990,-C4990)),"")</f>
        <v/>
      </c>
    </row>
    <row r="4991" spans="1:5" x14ac:dyDescent="0.2">
      <c r="A4991" s="11" t="str">
        <f>IF('Anterior-TXT'!A5012&lt;&gt;"",LEFT('Anterior-TXT'!A5012,15),"")</f>
        <v/>
      </c>
      <c r="B4991" s="11" t="str">
        <f>IF('Anterior-TXT'!A5012&lt;&gt;"",RIGHT(LEFT('Anterior-TXT'!A5012,51),34),"")</f>
        <v/>
      </c>
      <c r="C4991" s="12" t="str">
        <f>IF('Anterior-TXT'!A5012&lt;&gt;"",VALUE(RIGHT(LEFT('Anterior-TXT'!A5012,75),23)),"")</f>
        <v/>
      </c>
      <c r="D4991" s="11" t="str">
        <f>IF('Anterior-TXT'!A5012&lt;&gt;"",RIGHT(LEFT('Anterior-TXT'!A5012,77),1),"")</f>
        <v/>
      </c>
      <c r="E4991" s="13" t="str">
        <f>IF('Anterior-TXT'!A5012&lt;&gt;"",IF(MOD(VALUE(LEFT(A4991,1)),2)=1,IF(D4991="D",C4991,-C4991),IF(D4991="C",C4991,-C4991)),"")</f>
        <v/>
      </c>
    </row>
    <row r="4992" spans="1:5" x14ac:dyDescent="0.2">
      <c r="A4992" s="11" t="str">
        <f>IF('Anterior-TXT'!A5013&lt;&gt;"",LEFT('Anterior-TXT'!A5013,15),"")</f>
        <v/>
      </c>
      <c r="B4992" s="11" t="str">
        <f>IF('Anterior-TXT'!A5013&lt;&gt;"",RIGHT(LEFT('Anterior-TXT'!A5013,51),34),"")</f>
        <v/>
      </c>
      <c r="C4992" s="12" t="str">
        <f>IF('Anterior-TXT'!A5013&lt;&gt;"",VALUE(RIGHT(LEFT('Anterior-TXT'!A5013,75),23)),"")</f>
        <v/>
      </c>
      <c r="D4992" s="11" t="str">
        <f>IF('Anterior-TXT'!A5013&lt;&gt;"",RIGHT(LEFT('Anterior-TXT'!A5013,77),1),"")</f>
        <v/>
      </c>
      <c r="E4992" s="13" t="str">
        <f>IF('Anterior-TXT'!A5013&lt;&gt;"",IF(MOD(VALUE(LEFT(A4992,1)),2)=1,IF(D4992="D",C4992,-C4992),IF(D4992="C",C4992,-C4992)),"")</f>
        <v/>
      </c>
    </row>
    <row r="4993" spans="1:5" x14ac:dyDescent="0.2">
      <c r="A4993" s="11" t="str">
        <f>IF('Anterior-TXT'!A5014&lt;&gt;"",LEFT('Anterior-TXT'!A5014,15),"")</f>
        <v/>
      </c>
      <c r="B4993" s="11" t="str">
        <f>IF('Anterior-TXT'!A5014&lt;&gt;"",RIGHT(LEFT('Anterior-TXT'!A5014,51),34),"")</f>
        <v/>
      </c>
      <c r="C4993" s="12" t="str">
        <f>IF('Anterior-TXT'!A5014&lt;&gt;"",VALUE(RIGHT(LEFT('Anterior-TXT'!A5014,75),23)),"")</f>
        <v/>
      </c>
      <c r="D4993" s="11" t="str">
        <f>IF('Anterior-TXT'!A5014&lt;&gt;"",RIGHT(LEFT('Anterior-TXT'!A5014,77),1),"")</f>
        <v/>
      </c>
      <c r="E4993" s="13" t="str">
        <f>IF('Anterior-TXT'!A5014&lt;&gt;"",IF(MOD(VALUE(LEFT(A4993,1)),2)=1,IF(D4993="D",C4993,-C4993),IF(D4993="C",C4993,-C4993)),"")</f>
        <v/>
      </c>
    </row>
    <row r="4994" spans="1:5" x14ac:dyDescent="0.2">
      <c r="A4994" s="11" t="str">
        <f>IF('Anterior-TXT'!A5015&lt;&gt;"",LEFT('Anterior-TXT'!A5015,15),"")</f>
        <v/>
      </c>
      <c r="B4994" s="11" t="str">
        <f>IF('Anterior-TXT'!A5015&lt;&gt;"",RIGHT(LEFT('Anterior-TXT'!A5015,51),34),"")</f>
        <v/>
      </c>
      <c r="C4994" s="12" t="str">
        <f>IF('Anterior-TXT'!A5015&lt;&gt;"",VALUE(RIGHT(LEFT('Anterior-TXT'!A5015,75),23)),"")</f>
        <v/>
      </c>
      <c r="D4994" s="11" t="str">
        <f>IF('Anterior-TXT'!A5015&lt;&gt;"",RIGHT(LEFT('Anterior-TXT'!A5015,77),1),"")</f>
        <v/>
      </c>
      <c r="E4994" s="13" t="str">
        <f>IF('Anterior-TXT'!A5015&lt;&gt;"",IF(MOD(VALUE(LEFT(A4994,1)),2)=1,IF(D4994="D",C4994,-C4994),IF(D4994="C",C4994,-C4994)),"")</f>
        <v/>
      </c>
    </row>
    <row r="4995" spans="1:5" x14ac:dyDescent="0.2">
      <c r="A4995" s="11" t="str">
        <f>IF('Anterior-TXT'!A5016&lt;&gt;"",LEFT('Anterior-TXT'!A5016,15),"")</f>
        <v/>
      </c>
      <c r="B4995" s="11" t="str">
        <f>IF('Anterior-TXT'!A5016&lt;&gt;"",RIGHT(LEFT('Anterior-TXT'!A5016,51),34),"")</f>
        <v/>
      </c>
      <c r="C4995" s="12" t="str">
        <f>IF('Anterior-TXT'!A5016&lt;&gt;"",VALUE(RIGHT(LEFT('Anterior-TXT'!A5016,75),23)),"")</f>
        <v/>
      </c>
      <c r="D4995" s="11" t="str">
        <f>IF('Anterior-TXT'!A5016&lt;&gt;"",RIGHT(LEFT('Anterior-TXT'!A5016,77),1),"")</f>
        <v/>
      </c>
      <c r="E4995" s="13" t="str">
        <f>IF('Anterior-TXT'!A5016&lt;&gt;"",IF(MOD(VALUE(LEFT(A4995,1)),2)=1,IF(D4995="D",C4995,-C4995),IF(D4995="C",C4995,-C4995)),"")</f>
        <v/>
      </c>
    </row>
    <row r="4996" spans="1:5" x14ac:dyDescent="0.2">
      <c r="A4996" s="11" t="str">
        <f>IF('Anterior-TXT'!A5017&lt;&gt;"",LEFT('Anterior-TXT'!A5017,15),"")</f>
        <v/>
      </c>
      <c r="B4996" s="11" t="str">
        <f>IF('Anterior-TXT'!A5017&lt;&gt;"",RIGHT(LEFT('Anterior-TXT'!A5017,51),34),"")</f>
        <v/>
      </c>
      <c r="C4996" s="12" t="str">
        <f>IF('Anterior-TXT'!A5017&lt;&gt;"",VALUE(RIGHT(LEFT('Anterior-TXT'!A5017,75),23)),"")</f>
        <v/>
      </c>
      <c r="D4996" s="11" t="str">
        <f>IF('Anterior-TXT'!A5017&lt;&gt;"",RIGHT(LEFT('Anterior-TXT'!A5017,77),1),"")</f>
        <v/>
      </c>
      <c r="E4996" s="13" t="str">
        <f>IF('Anterior-TXT'!A5017&lt;&gt;"",IF(MOD(VALUE(LEFT(A4996,1)),2)=1,IF(D4996="D",C4996,-C4996),IF(D4996="C",C4996,-C4996)),"")</f>
        <v/>
      </c>
    </row>
    <row r="4997" spans="1:5" x14ac:dyDescent="0.2">
      <c r="A4997" s="11" t="str">
        <f>IF('Anterior-TXT'!A5018&lt;&gt;"",LEFT('Anterior-TXT'!A5018,15),"")</f>
        <v/>
      </c>
      <c r="B4997" s="11" t="str">
        <f>IF('Anterior-TXT'!A5018&lt;&gt;"",RIGHT(LEFT('Anterior-TXT'!A5018,51),34),"")</f>
        <v/>
      </c>
      <c r="C4997" s="12" t="str">
        <f>IF('Anterior-TXT'!A5018&lt;&gt;"",VALUE(RIGHT(LEFT('Anterior-TXT'!A5018,75),23)),"")</f>
        <v/>
      </c>
      <c r="D4997" s="11" t="str">
        <f>IF('Anterior-TXT'!A5018&lt;&gt;"",RIGHT(LEFT('Anterior-TXT'!A5018,77),1),"")</f>
        <v/>
      </c>
      <c r="E4997" s="13" t="str">
        <f>IF('Anterior-TXT'!A5018&lt;&gt;"",IF(MOD(VALUE(LEFT(A4997,1)),2)=1,IF(D4997="D",C4997,-C4997),IF(D4997="C",C4997,-C4997)),"")</f>
        <v/>
      </c>
    </row>
    <row r="4998" spans="1:5" x14ac:dyDescent="0.2">
      <c r="A4998" s="11" t="str">
        <f>IF('Anterior-TXT'!A5019&lt;&gt;"",LEFT('Anterior-TXT'!A5019,15),"")</f>
        <v/>
      </c>
      <c r="B4998" s="11" t="str">
        <f>IF('Anterior-TXT'!A5019&lt;&gt;"",RIGHT(LEFT('Anterior-TXT'!A5019,51),34),"")</f>
        <v/>
      </c>
      <c r="C4998" s="12" t="str">
        <f>IF('Anterior-TXT'!A5019&lt;&gt;"",VALUE(RIGHT(LEFT('Anterior-TXT'!A5019,75),23)),"")</f>
        <v/>
      </c>
      <c r="D4998" s="11" t="str">
        <f>IF('Anterior-TXT'!A5019&lt;&gt;"",RIGHT(LEFT('Anterior-TXT'!A5019,77),1),"")</f>
        <v/>
      </c>
      <c r="E4998" s="13" t="str">
        <f>IF('Anterior-TXT'!A5019&lt;&gt;"",IF(MOD(VALUE(LEFT(A4998,1)),2)=1,IF(D4998="D",C4998,-C4998),IF(D4998="C",C4998,-C4998)),"")</f>
        <v/>
      </c>
    </row>
    <row r="4999" spans="1:5" x14ac:dyDescent="0.2">
      <c r="A4999" s="11" t="str">
        <f>IF('Anterior-TXT'!A5020&lt;&gt;"",LEFT('Anterior-TXT'!A5020,15),"")</f>
        <v/>
      </c>
      <c r="B4999" s="11" t="str">
        <f>IF('Anterior-TXT'!A5020&lt;&gt;"",RIGHT(LEFT('Anterior-TXT'!A5020,51),34),"")</f>
        <v/>
      </c>
      <c r="C4999" s="12" t="str">
        <f>IF('Anterior-TXT'!A5020&lt;&gt;"",VALUE(RIGHT(LEFT('Anterior-TXT'!A5020,75),23)),"")</f>
        <v/>
      </c>
      <c r="D4999" s="11" t="str">
        <f>IF('Anterior-TXT'!A5020&lt;&gt;"",RIGHT(LEFT('Anterior-TXT'!A5020,77),1),"")</f>
        <v/>
      </c>
      <c r="E4999" s="13" t="str">
        <f>IF('Anterior-TXT'!A5020&lt;&gt;"",IF(MOD(VALUE(LEFT(A4999,1)),2)=1,IF(D4999="D",C4999,-C4999),IF(D4999="C",C4999,-C4999)),"")</f>
        <v/>
      </c>
    </row>
    <row r="5000" spans="1:5" x14ac:dyDescent="0.2">
      <c r="A5000" s="11" t="str">
        <f>IF('Anterior-TXT'!A5021&lt;&gt;"",LEFT('Anterior-TXT'!A5021,15),"")</f>
        <v/>
      </c>
      <c r="B5000" s="11" t="str">
        <f>IF('Anterior-TXT'!A5021&lt;&gt;"",RIGHT(LEFT('Anterior-TXT'!A5021,51),34),"")</f>
        <v/>
      </c>
      <c r="C5000" s="12" t="str">
        <f>IF('Anterior-TXT'!A5021&lt;&gt;"",VALUE(RIGHT(LEFT('Anterior-TXT'!A5021,75),23)),"")</f>
        <v/>
      </c>
      <c r="D5000" s="11" t="str">
        <f>IF('Anterior-TXT'!A5021&lt;&gt;"",RIGHT(LEFT('Anterior-TXT'!A5021,77),1),"")</f>
        <v/>
      </c>
      <c r="E5000" s="13" t="str">
        <f>IF('Anterior-TXT'!A5021&lt;&gt;"",IF(MOD(VALUE(LEFT(A5000,1)),2)=1,IF(D5000="D",C5000,-C5000),IF(D5000="C",C5000,-C5000)),"")</f>
        <v/>
      </c>
    </row>
    <row r="5001" spans="1:5" x14ac:dyDescent="0.2">
      <c r="A5001" s="11" t="str">
        <f>IF('Anterior-TXT'!A5022&lt;&gt;"",LEFT('Anterior-TXT'!A5022,15),"")</f>
        <v/>
      </c>
      <c r="B5001" s="11" t="str">
        <f>IF('Anterior-TXT'!A5022&lt;&gt;"",RIGHT(LEFT('Anterior-TXT'!A5022,51),34),"")</f>
        <v/>
      </c>
      <c r="C5001" s="12" t="str">
        <f>IF('Anterior-TXT'!A5022&lt;&gt;"",VALUE(RIGHT(LEFT('Anterior-TXT'!A5022,75),23)),"")</f>
        <v/>
      </c>
      <c r="D5001" s="11" t="str">
        <f>IF('Anterior-TXT'!A5022&lt;&gt;"",RIGHT(LEFT('Anterior-TXT'!A5022,77),1),"")</f>
        <v/>
      </c>
      <c r="E5001" s="13" t="str">
        <f>IF('Anterior-TXT'!A5022&lt;&gt;"",IF(MOD(VALUE(LEFT(A5001,1)),2)=1,IF(D5001="D",C5001,-C5001),IF(D5001="C",C5001,-C5001)),"")</f>
        <v/>
      </c>
    </row>
    <row r="5002" spans="1:5" x14ac:dyDescent="0.2">
      <c r="A5002" s="11" t="str">
        <f>IF('Anterior-TXT'!A5023&lt;&gt;"",LEFT('Anterior-TXT'!A5023,15),"")</f>
        <v/>
      </c>
      <c r="B5002" s="11" t="str">
        <f>IF('Anterior-TXT'!A5023&lt;&gt;"",RIGHT(LEFT('Anterior-TXT'!A5023,51),34),"")</f>
        <v/>
      </c>
      <c r="C5002" s="12" t="str">
        <f>IF('Anterior-TXT'!A5023&lt;&gt;"",VALUE(RIGHT(LEFT('Anterior-TXT'!A5023,75),23)),"")</f>
        <v/>
      </c>
      <c r="D5002" s="11" t="str">
        <f>IF('Anterior-TXT'!A5023&lt;&gt;"",RIGHT(LEFT('Anterior-TXT'!A5023,77),1),"")</f>
        <v/>
      </c>
      <c r="E5002" s="13" t="str">
        <f>IF('Anterior-TXT'!A5023&lt;&gt;"",IF(MOD(VALUE(LEFT(A5002,1)),2)=1,IF(D5002="D",C5002,-C5002),IF(D5002="C",C5002,-C5002)),"")</f>
        <v/>
      </c>
    </row>
    <row r="5003" spans="1:5" x14ac:dyDescent="0.2">
      <c r="A5003" s="11" t="str">
        <f>IF('Anterior-TXT'!A5024&lt;&gt;"",LEFT('Anterior-TXT'!A5024,15),"")</f>
        <v/>
      </c>
      <c r="B5003" s="11" t="str">
        <f>IF('Anterior-TXT'!A5024&lt;&gt;"",RIGHT(LEFT('Anterior-TXT'!A5024,51),34),"")</f>
        <v/>
      </c>
      <c r="C5003" s="12" t="str">
        <f>IF('Anterior-TXT'!A5024&lt;&gt;"",VALUE(RIGHT(LEFT('Anterior-TXT'!A5024,75),23)),"")</f>
        <v/>
      </c>
      <c r="D5003" s="11" t="str">
        <f>IF('Anterior-TXT'!A5024&lt;&gt;"",RIGHT(LEFT('Anterior-TXT'!A5024,77),1),"")</f>
        <v/>
      </c>
      <c r="E5003" s="13" t="str">
        <f>IF('Anterior-TXT'!A5024&lt;&gt;"",IF(MOD(VALUE(LEFT(A5003,1)),2)=1,IF(D5003="D",C5003,-C5003),IF(D5003="C",C5003,-C5003)),"")</f>
        <v/>
      </c>
    </row>
    <row r="5004" spans="1:5" x14ac:dyDescent="0.2">
      <c r="A5004" s="11" t="str">
        <f>IF('Anterior-TXT'!A5025&lt;&gt;"",LEFT('Anterior-TXT'!A5025,15),"")</f>
        <v/>
      </c>
      <c r="B5004" s="11" t="str">
        <f>IF('Anterior-TXT'!A5025&lt;&gt;"",RIGHT(LEFT('Anterior-TXT'!A5025,51),34),"")</f>
        <v/>
      </c>
      <c r="C5004" s="12" t="str">
        <f>IF('Anterior-TXT'!A5025&lt;&gt;"",VALUE(RIGHT(LEFT('Anterior-TXT'!A5025,75),23)),"")</f>
        <v/>
      </c>
      <c r="D5004" s="11" t="str">
        <f>IF('Anterior-TXT'!A5025&lt;&gt;"",RIGHT(LEFT('Anterior-TXT'!A5025,77),1),"")</f>
        <v/>
      </c>
      <c r="E5004" s="13" t="str">
        <f>IF('Anterior-TXT'!A5025&lt;&gt;"",IF(MOD(VALUE(LEFT(A5004,1)),2)=1,IF(D5004="D",C5004,-C5004),IF(D5004="C",C5004,-C5004)),"")</f>
        <v/>
      </c>
    </row>
    <row r="5005" spans="1:5" x14ac:dyDescent="0.2">
      <c r="A5005" s="11" t="str">
        <f>IF('Anterior-TXT'!A5026&lt;&gt;"",LEFT('Anterior-TXT'!A5026,15),"")</f>
        <v/>
      </c>
      <c r="B5005" s="11" t="str">
        <f>IF('Anterior-TXT'!A5026&lt;&gt;"",RIGHT(LEFT('Anterior-TXT'!A5026,51),34),"")</f>
        <v/>
      </c>
      <c r="C5005" s="12" t="str">
        <f>IF('Anterior-TXT'!A5026&lt;&gt;"",VALUE(RIGHT(LEFT('Anterior-TXT'!A5026,75),23)),"")</f>
        <v/>
      </c>
      <c r="D5005" s="11" t="str">
        <f>IF('Anterior-TXT'!A5026&lt;&gt;"",RIGHT(LEFT('Anterior-TXT'!A5026,77),1),"")</f>
        <v/>
      </c>
      <c r="E5005" s="13" t="str">
        <f>IF('Anterior-TXT'!A5026&lt;&gt;"",IF(MOD(VALUE(LEFT(A5005,1)),2)=1,IF(D5005="D",C5005,-C5005),IF(D5005="C",C5005,-C5005)),"")</f>
        <v/>
      </c>
    </row>
    <row r="5006" spans="1:5" x14ac:dyDescent="0.2">
      <c r="A5006" s="11" t="str">
        <f>IF('Anterior-TXT'!A5027&lt;&gt;"",LEFT('Anterior-TXT'!A5027,15),"")</f>
        <v/>
      </c>
      <c r="B5006" s="11" t="str">
        <f>IF('Anterior-TXT'!A5027&lt;&gt;"",RIGHT(LEFT('Anterior-TXT'!A5027,51),34),"")</f>
        <v/>
      </c>
      <c r="C5006" s="12" t="str">
        <f>IF('Anterior-TXT'!A5027&lt;&gt;"",VALUE(RIGHT(LEFT('Anterior-TXT'!A5027,75),23)),"")</f>
        <v/>
      </c>
      <c r="D5006" s="11" t="str">
        <f>IF('Anterior-TXT'!A5027&lt;&gt;"",RIGHT(LEFT('Anterior-TXT'!A5027,77),1),"")</f>
        <v/>
      </c>
      <c r="E5006" s="13" t="str">
        <f>IF('Anterior-TXT'!A5027&lt;&gt;"",IF(MOD(VALUE(LEFT(A5006,1)),2)=1,IF(D5006="D",C5006,-C5006),IF(D5006="C",C5006,-C5006)),"")</f>
        <v/>
      </c>
    </row>
    <row r="5007" spans="1:5" x14ac:dyDescent="0.2">
      <c r="A5007" s="11" t="str">
        <f>IF('Anterior-TXT'!A5028&lt;&gt;"",LEFT('Anterior-TXT'!A5028,15),"")</f>
        <v/>
      </c>
      <c r="B5007" s="11" t="str">
        <f>IF('Anterior-TXT'!A5028&lt;&gt;"",RIGHT(LEFT('Anterior-TXT'!A5028,51),34),"")</f>
        <v/>
      </c>
      <c r="C5007" s="12" t="str">
        <f>IF('Anterior-TXT'!A5028&lt;&gt;"",VALUE(RIGHT(LEFT('Anterior-TXT'!A5028,75),23)),"")</f>
        <v/>
      </c>
      <c r="D5007" s="11" t="str">
        <f>IF('Anterior-TXT'!A5028&lt;&gt;"",RIGHT(LEFT('Anterior-TXT'!A5028,77),1),"")</f>
        <v/>
      </c>
      <c r="E5007" s="13" t="str">
        <f>IF('Anterior-TXT'!A5028&lt;&gt;"",IF(MOD(VALUE(LEFT(A5007,1)),2)=1,IF(D5007="D",C5007,-C5007),IF(D5007="C",C5007,-C5007)),"")</f>
        <v/>
      </c>
    </row>
    <row r="5008" spans="1:5" x14ac:dyDescent="0.2">
      <c r="A5008" s="11" t="str">
        <f>IF('Anterior-TXT'!A5029&lt;&gt;"",LEFT('Anterior-TXT'!A5029,15),"")</f>
        <v/>
      </c>
      <c r="B5008" s="11" t="str">
        <f>IF('Anterior-TXT'!A5029&lt;&gt;"",RIGHT(LEFT('Anterior-TXT'!A5029,51),34),"")</f>
        <v/>
      </c>
      <c r="C5008" s="12" t="str">
        <f>IF('Anterior-TXT'!A5029&lt;&gt;"",VALUE(RIGHT(LEFT('Anterior-TXT'!A5029,75),23)),"")</f>
        <v/>
      </c>
      <c r="D5008" s="11" t="str">
        <f>IF('Anterior-TXT'!A5029&lt;&gt;"",RIGHT(LEFT('Anterior-TXT'!A5029,77),1),"")</f>
        <v/>
      </c>
      <c r="E5008" s="13" t="str">
        <f>IF('Anterior-TXT'!A5029&lt;&gt;"",IF(MOD(VALUE(LEFT(A5008,1)),2)=1,IF(D5008="D",C5008,-C5008),IF(D5008="C",C5008,-C5008)),"")</f>
        <v/>
      </c>
    </row>
    <row r="5009" spans="1:5" x14ac:dyDescent="0.2">
      <c r="A5009" s="11" t="str">
        <f>IF('Anterior-TXT'!A5030&lt;&gt;"",LEFT('Anterior-TXT'!A5030,15),"")</f>
        <v/>
      </c>
      <c r="B5009" s="11" t="str">
        <f>IF('Anterior-TXT'!A5030&lt;&gt;"",RIGHT(LEFT('Anterior-TXT'!A5030,51),34),"")</f>
        <v/>
      </c>
      <c r="C5009" s="12" t="str">
        <f>IF('Anterior-TXT'!A5030&lt;&gt;"",VALUE(RIGHT(LEFT('Anterior-TXT'!A5030,75),23)),"")</f>
        <v/>
      </c>
      <c r="D5009" s="11" t="str">
        <f>IF('Anterior-TXT'!A5030&lt;&gt;"",RIGHT(LEFT('Anterior-TXT'!A5030,77),1),"")</f>
        <v/>
      </c>
      <c r="E5009" s="13" t="str">
        <f>IF('Anterior-TXT'!A5030&lt;&gt;"",IF(MOD(VALUE(LEFT(A5009,1)),2)=1,IF(D5009="D",C5009,-C5009),IF(D5009="C",C5009,-C5009)),"")</f>
        <v/>
      </c>
    </row>
    <row r="5010" spans="1:5" x14ac:dyDescent="0.2">
      <c r="A5010" s="11" t="str">
        <f>IF('Anterior-TXT'!A5031&lt;&gt;"",LEFT('Anterior-TXT'!A5031,15),"")</f>
        <v/>
      </c>
      <c r="B5010" s="11" t="str">
        <f>IF('Anterior-TXT'!A5031&lt;&gt;"",RIGHT(LEFT('Anterior-TXT'!A5031,51),34),"")</f>
        <v/>
      </c>
      <c r="C5010" s="12" t="str">
        <f>IF('Anterior-TXT'!A5031&lt;&gt;"",VALUE(RIGHT(LEFT('Anterior-TXT'!A5031,75),23)),"")</f>
        <v/>
      </c>
      <c r="D5010" s="11" t="str">
        <f>IF('Anterior-TXT'!A5031&lt;&gt;"",RIGHT(LEFT('Anterior-TXT'!A5031,77),1),"")</f>
        <v/>
      </c>
      <c r="E5010" s="13" t="str">
        <f>IF('Anterior-TXT'!A5031&lt;&gt;"",IF(MOD(VALUE(LEFT(A5010,1)),2)=1,IF(D5010="D",C5010,-C5010),IF(D5010="C",C5010,-C5010)),"")</f>
        <v/>
      </c>
    </row>
    <row r="5011" spans="1:5" x14ac:dyDescent="0.2">
      <c r="A5011" s="11" t="str">
        <f>IF('Anterior-TXT'!A5032&lt;&gt;"",LEFT('Anterior-TXT'!A5032,15),"")</f>
        <v/>
      </c>
      <c r="B5011" s="11" t="str">
        <f>IF('Anterior-TXT'!A5032&lt;&gt;"",RIGHT(LEFT('Anterior-TXT'!A5032,51),34),"")</f>
        <v/>
      </c>
      <c r="C5011" s="12" t="str">
        <f>IF('Anterior-TXT'!A5032&lt;&gt;"",VALUE(RIGHT(LEFT('Anterior-TXT'!A5032,75),23)),"")</f>
        <v/>
      </c>
      <c r="D5011" s="11" t="str">
        <f>IF('Anterior-TXT'!A5032&lt;&gt;"",RIGHT(LEFT('Anterior-TXT'!A5032,77),1),"")</f>
        <v/>
      </c>
      <c r="E5011" s="13" t="str">
        <f>IF('Anterior-TXT'!A5032&lt;&gt;"",IF(MOD(VALUE(LEFT(A5011,1)),2)=1,IF(D5011="D",C5011,-C5011),IF(D5011="C",C5011,-C5011)),"")</f>
        <v/>
      </c>
    </row>
    <row r="5012" spans="1:5" x14ac:dyDescent="0.2">
      <c r="A5012" s="11" t="str">
        <f>IF('Anterior-TXT'!A5033&lt;&gt;"",LEFT('Anterior-TXT'!A5033,15),"")</f>
        <v/>
      </c>
      <c r="B5012" s="11" t="str">
        <f>IF('Anterior-TXT'!A5033&lt;&gt;"",RIGHT(LEFT('Anterior-TXT'!A5033,51),34),"")</f>
        <v/>
      </c>
      <c r="C5012" s="12" t="str">
        <f>IF('Anterior-TXT'!A5033&lt;&gt;"",VALUE(RIGHT(LEFT('Anterior-TXT'!A5033,75),23)),"")</f>
        <v/>
      </c>
      <c r="D5012" s="11" t="str">
        <f>IF('Anterior-TXT'!A5033&lt;&gt;"",RIGHT(LEFT('Anterior-TXT'!A5033,77),1),"")</f>
        <v/>
      </c>
      <c r="E5012" s="13" t="str">
        <f>IF('Anterior-TXT'!A5033&lt;&gt;"",IF(MOD(VALUE(LEFT(A5012,1)),2)=1,IF(D5012="D",C5012,-C5012),IF(D5012="C",C5012,-C5012)),"")</f>
        <v/>
      </c>
    </row>
    <row r="5013" spans="1:5" x14ac:dyDescent="0.2">
      <c r="A5013" s="11" t="str">
        <f>IF('Anterior-TXT'!A5034&lt;&gt;"",LEFT('Anterior-TXT'!A5034,15),"")</f>
        <v/>
      </c>
      <c r="B5013" s="11" t="str">
        <f>IF('Anterior-TXT'!A5034&lt;&gt;"",RIGHT(LEFT('Anterior-TXT'!A5034,51),34),"")</f>
        <v/>
      </c>
      <c r="C5013" s="12" t="str">
        <f>IF('Anterior-TXT'!A5034&lt;&gt;"",VALUE(RIGHT(LEFT('Anterior-TXT'!A5034,75),23)),"")</f>
        <v/>
      </c>
      <c r="D5013" s="11" t="str">
        <f>IF('Anterior-TXT'!A5034&lt;&gt;"",RIGHT(LEFT('Anterior-TXT'!A5034,77),1),"")</f>
        <v/>
      </c>
      <c r="E5013" s="13" t="str">
        <f>IF('Anterior-TXT'!A5034&lt;&gt;"",IF(MOD(VALUE(LEFT(A5013,1)),2)=1,IF(D5013="D",C5013,-C5013),IF(D5013="C",C5013,-C5013)),"")</f>
        <v/>
      </c>
    </row>
    <row r="5014" spans="1:5" x14ac:dyDescent="0.2">
      <c r="A5014" s="11" t="str">
        <f>IF('Anterior-TXT'!A5035&lt;&gt;"",LEFT('Anterior-TXT'!A5035,15),"")</f>
        <v/>
      </c>
      <c r="B5014" s="11" t="str">
        <f>IF('Anterior-TXT'!A5035&lt;&gt;"",RIGHT(LEFT('Anterior-TXT'!A5035,51),34),"")</f>
        <v/>
      </c>
      <c r="C5014" s="12" t="str">
        <f>IF('Anterior-TXT'!A5035&lt;&gt;"",VALUE(RIGHT(LEFT('Anterior-TXT'!A5035,75),23)),"")</f>
        <v/>
      </c>
      <c r="D5014" s="11" t="str">
        <f>IF('Anterior-TXT'!A5035&lt;&gt;"",RIGHT(LEFT('Anterior-TXT'!A5035,77),1),"")</f>
        <v/>
      </c>
      <c r="E5014" s="13" t="str">
        <f>IF('Anterior-TXT'!A5035&lt;&gt;"",IF(MOD(VALUE(LEFT(A5014,1)),2)=1,IF(D5014="D",C5014,-C5014),IF(D5014="C",C5014,-C5014)),"")</f>
        <v/>
      </c>
    </row>
    <row r="5015" spans="1:5" x14ac:dyDescent="0.2">
      <c r="A5015" s="11" t="str">
        <f>IF('Anterior-TXT'!A5036&lt;&gt;"",LEFT('Anterior-TXT'!A5036,15),"")</f>
        <v/>
      </c>
      <c r="B5015" s="11" t="str">
        <f>IF('Anterior-TXT'!A5036&lt;&gt;"",RIGHT(LEFT('Anterior-TXT'!A5036,51),34),"")</f>
        <v/>
      </c>
      <c r="C5015" s="12" t="str">
        <f>IF('Anterior-TXT'!A5036&lt;&gt;"",VALUE(RIGHT(LEFT('Anterior-TXT'!A5036,75),23)),"")</f>
        <v/>
      </c>
      <c r="D5015" s="11" t="str">
        <f>IF('Anterior-TXT'!A5036&lt;&gt;"",RIGHT(LEFT('Anterior-TXT'!A5036,77),1),"")</f>
        <v/>
      </c>
      <c r="E5015" s="13" t="str">
        <f>IF('Anterior-TXT'!A5036&lt;&gt;"",IF(MOD(VALUE(LEFT(A5015,1)),2)=1,IF(D5015="D",C5015,-C5015),IF(D5015="C",C5015,-C5015)),"")</f>
        <v/>
      </c>
    </row>
    <row r="5016" spans="1:5" x14ac:dyDescent="0.2">
      <c r="A5016" s="11" t="str">
        <f>IF('Anterior-TXT'!A5037&lt;&gt;"",LEFT('Anterior-TXT'!A5037,15),"")</f>
        <v/>
      </c>
      <c r="B5016" s="11" t="str">
        <f>IF('Anterior-TXT'!A5037&lt;&gt;"",RIGHT(LEFT('Anterior-TXT'!A5037,51),34),"")</f>
        <v/>
      </c>
      <c r="C5016" s="12" t="str">
        <f>IF('Anterior-TXT'!A5037&lt;&gt;"",VALUE(RIGHT(LEFT('Anterior-TXT'!A5037,75),23)),"")</f>
        <v/>
      </c>
      <c r="D5016" s="11" t="str">
        <f>IF('Anterior-TXT'!A5037&lt;&gt;"",RIGHT(LEFT('Anterior-TXT'!A5037,77),1),"")</f>
        <v/>
      </c>
      <c r="E5016" s="13" t="str">
        <f>IF('Anterior-TXT'!A5037&lt;&gt;"",IF(MOD(VALUE(LEFT(A5016,1)),2)=1,IF(D5016="D",C5016,-C5016),IF(D5016="C",C5016,-C5016)),"")</f>
        <v/>
      </c>
    </row>
    <row r="5017" spans="1:5" x14ac:dyDescent="0.2">
      <c r="A5017" s="11" t="str">
        <f>IF('Anterior-TXT'!A5038&lt;&gt;"",LEFT('Anterior-TXT'!A5038,15),"")</f>
        <v/>
      </c>
      <c r="B5017" s="11" t="str">
        <f>IF('Anterior-TXT'!A5038&lt;&gt;"",RIGHT(LEFT('Anterior-TXT'!A5038,51),34),"")</f>
        <v/>
      </c>
      <c r="C5017" s="12" t="str">
        <f>IF('Anterior-TXT'!A5038&lt;&gt;"",VALUE(RIGHT(LEFT('Anterior-TXT'!A5038,75),23)),"")</f>
        <v/>
      </c>
      <c r="D5017" s="11" t="str">
        <f>IF('Anterior-TXT'!A5038&lt;&gt;"",RIGHT(LEFT('Anterior-TXT'!A5038,77),1),"")</f>
        <v/>
      </c>
      <c r="E5017" s="13" t="str">
        <f>IF('Anterior-TXT'!A5038&lt;&gt;"",IF(MOD(VALUE(LEFT(A5017,1)),2)=1,IF(D5017="D",C5017,-C5017),IF(D5017="C",C5017,-C5017)),"")</f>
        <v/>
      </c>
    </row>
    <row r="5018" spans="1:5" x14ac:dyDescent="0.2">
      <c r="A5018" s="11" t="str">
        <f>IF('Anterior-TXT'!A5039&lt;&gt;"",LEFT('Anterior-TXT'!A5039,15),"")</f>
        <v/>
      </c>
      <c r="B5018" s="11" t="str">
        <f>IF('Anterior-TXT'!A5039&lt;&gt;"",RIGHT(LEFT('Anterior-TXT'!A5039,51),34),"")</f>
        <v/>
      </c>
      <c r="C5018" s="12" t="str">
        <f>IF('Anterior-TXT'!A5039&lt;&gt;"",VALUE(RIGHT(LEFT('Anterior-TXT'!A5039,75),23)),"")</f>
        <v/>
      </c>
      <c r="D5018" s="11" t="str">
        <f>IF('Anterior-TXT'!A5039&lt;&gt;"",RIGHT(LEFT('Anterior-TXT'!A5039,77),1),"")</f>
        <v/>
      </c>
      <c r="E5018" s="13" t="str">
        <f>IF('Anterior-TXT'!A5039&lt;&gt;"",IF(MOD(VALUE(LEFT(A5018,1)),2)=1,IF(D5018="D",C5018,-C5018),IF(D5018="C",C5018,-C5018)),"")</f>
        <v/>
      </c>
    </row>
    <row r="5019" spans="1:5" x14ac:dyDescent="0.2">
      <c r="A5019" s="11" t="str">
        <f>IF('Anterior-TXT'!A5040&lt;&gt;"",LEFT('Anterior-TXT'!A5040,15),"")</f>
        <v/>
      </c>
      <c r="B5019" s="11" t="str">
        <f>IF('Anterior-TXT'!A5040&lt;&gt;"",RIGHT(LEFT('Anterior-TXT'!A5040,51),34),"")</f>
        <v/>
      </c>
      <c r="C5019" s="12" t="str">
        <f>IF('Anterior-TXT'!A5040&lt;&gt;"",VALUE(RIGHT(LEFT('Anterior-TXT'!A5040,75),23)),"")</f>
        <v/>
      </c>
      <c r="D5019" s="11" t="str">
        <f>IF('Anterior-TXT'!A5040&lt;&gt;"",RIGHT(LEFT('Anterior-TXT'!A5040,77),1),"")</f>
        <v/>
      </c>
      <c r="E5019" s="13" t="str">
        <f>IF('Anterior-TXT'!A5040&lt;&gt;"",IF(MOD(VALUE(LEFT(A5019,1)),2)=1,IF(D5019="D",C5019,-C5019),IF(D5019="C",C5019,-C5019)),"")</f>
        <v/>
      </c>
    </row>
    <row r="5020" spans="1:5" x14ac:dyDescent="0.2">
      <c r="A5020" s="11" t="str">
        <f>IF('Anterior-TXT'!A5041&lt;&gt;"",LEFT('Anterior-TXT'!A5041,15),"")</f>
        <v/>
      </c>
      <c r="B5020" s="11" t="str">
        <f>IF('Anterior-TXT'!A5041&lt;&gt;"",RIGHT(LEFT('Anterior-TXT'!A5041,51),34),"")</f>
        <v/>
      </c>
      <c r="C5020" s="12" t="str">
        <f>IF('Anterior-TXT'!A5041&lt;&gt;"",VALUE(RIGHT(LEFT('Anterior-TXT'!A5041,75),23)),"")</f>
        <v/>
      </c>
      <c r="D5020" s="11" t="str">
        <f>IF('Anterior-TXT'!A5041&lt;&gt;"",RIGHT(LEFT('Anterior-TXT'!A5041,77),1),"")</f>
        <v/>
      </c>
      <c r="E5020" s="13" t="str">
        <f>IF('Anterior-TXT'!A5041&lt;&gt;"",IF(MOD(VALUE(LEFT(A5020,1)),2)=1,IF(D5020="D",C5020,-C5020),IF(D5020="C",C5020,-C5020)),"")</f>
        <v/>
      </c>
    </row>
    <row r="5021" spans="1:5" x14ac:dyDescent="0.2">
      <c r="A5021" s="11" t="str">
        <f>IF('Anterior-TXT'!A5042&lt;&gt;"",LEFT('Anterior-TXT'!A5042,15),"")</f>
        <v/>
      </c>
      <c r="B5021" s="11" t="str">
        <f>IF('Anterior-TXT'!A5042&lt;&gt;"",RIGHT(LEFT('Anterior-TXT'!A5042,51),34),"")</f>
        <v/>
      </c>
      <c r="C5021" s="12" t="str">
        <f>IF('Anterior-TXT'!A5042&lt;&gt;"",VALUE(RIGHT(LEFT('Anterior-TXT'!A5042,75),23)),"")</f>
        <v/>
      </c>
      <c r="D5021" s="11" t="str">
        <f>IF('Anterior-TXT'!A5042&lt;&gt;"",RIGHT(LEFT('Anterior-TXT'!A5042,77),1),"")</f>
        <v/>
      </c>
      <c r="E5021" s="13" t="str">
        <f>IF('Anterior-TXT'!A5042&lt;&gt;"",IF(MOD(VALUE(LEFT(A5021,1)),2)=1,IF(D5021="D",C5021,-C5021),IF(D5021="C",C5021,-C5021)),"")</f>
        <v/>
      </c>
    </row>
    <row r="5022" spans="1:5" x14ac:dyDescent="0.2">
      <c r="A5022" s="11" t="str">
        <f>IF('Anterior-TXT'!A5043&lt;&gt;"",LEFT('Anterior-TXT'!A5043,15),"")</f>
        <v/>
      </c>
      <c r="B5022" s="11" t="str">
        <f>IF('Anterior-TXT'!A5043&lt;&gt;"",RIGHT(LEFT('Anterior-TXT'!A5043,51),34),"")</f>
        <v/>
      </c>
      <c r="C5022" s="12" t="str">
        <f>IF('Anterior-TXT'!A5043&lt;&gt;"",VALUE(RIGHT(LEFT('Anterior-TXT'!A5043,75),23)),"")</f>
        <v/>
      </c>
      <c r="D5022" s="11" t="str">
        <f>IF('Anterior-TXT'!A5043&lt;&gt;"",RIGHT(LEFT('Anterior-TXT'!A5043,77),1),"")</f>
        <v/>
      </c>
      <c r="E5022" s="13" t="str">
        <f>IF('Anterior-TXT'!A5043&lt;&gt;"",IF(MOD(VALUE(LEFT(A5022,1)),2)=1,IF(D5022="D",C5022,-C5022),IF(D5022="C",C5022,-C5022)),"")</f>
        <v/>
      </c>
    </row>
    <row r="5023" spans="1:5" x14ac:dyDescent="0.2">
      <c r="A5023" s="11" t="str">
        <f>IF('Anterior-TXT'!A5044&lt;&gt;"",LEFT('Anterior-TXT'!A5044,15),"")</f>
        <v/>
      </c>
      <c r="B5023" s="11" t="str">
        <f>IF('Anterior-TXT'!A5044&lt;&gt;"",RIGHT(LEFT('Anterior-TXT'!A5044,51),34),"")</f>
        <v/>
      </c>
      <c r="C5023" s="12" t="str">
        <f>IF('Anterior-TXT'!A5044&lt;&gt;"",VALUE(RIGHT(LEFT('Anterior-TXT'!A5044,75),23)),"")</f>
        <v/>
      </c>
      <c r="D5023" s="11" t="str">
        <f>IF('Anterior-TXT'!A5044&lt;&gt;"",RIGHT(LEFT('Anterior-TXT'!A5044,77),1),"")</f>
        <v/>
      </c>
      <c r="E5023" s="13" t="str">
        <f>IF('Anterior-TXT'!A5044&lt;&gt;"",IF(MOD(VALUE(LEFT(A5023,1)),2)=1,IF(D5023="D",C5023,-C5023),IF(D5023="C",C5023,-C5023)),"")</f>
        <v/>
      </c>
    </row>
    <row r="5024" spans="1:5" x14ac:dyDescent="0.2">
      <c r="A5024" s="11" t="str">
        <f>IF('Anterior-TXT'!A5045&lt;&gt;"",LEFT('Anterior-TXT'!A5045,15),"")</f>
        <v/>
      </c>
      <c r="B5024" s="11" t="str">
        <f>IF('Anterior-TXT'!A5045&lt;&gt;"",RIGHT(LEFT('Anterior-TXT'!A5045,51),34),"")</f>
        <v/>
      </c>
      <c r="C5024" s="12" t="str">
        <f>IF('Anterior-TXT'!A5045&lt;&gt;"",VALUE(RIGHT(LEFT('Anterior-TXT'!A5045,75),23)),"")</f>
        <v/>
      </c>
      <c r="D5024" s="11" t="str">
        <f>IF('Anterior-TXT'!A5045&lt;&gt;"",RIGHT(LEFT('Anterior-TXT'!A5045,77),1),"")</f>
        <v/>
      </c>
      <c r="E5024" s="13" t="str">
        <f>IF('Anterior-TXT'!A5045&lt;&gt;"",IF(MOD(VALUE(LEFT(A5024,1)),2)=1,IF(D5024="D",C5024,-C5024),IF(D5024="C",C5024,-C5024)),"")</f>
        <v/>
      </c>
    </row>
    <row r="5025" spans="1:5" x14ac:dyDescent="0.2">
      <c r="A5025" s="11" t="str">
        <f>IF('Anterior-TXT'!A5046&lt;&gt;"",LEFT('Anterior-TXT'!A5046,15),"")</f>
        <v/>
      </c>
      <c r="B5025" s="11" t="str">
        <f>IF('Anterior-TXT'!A5046&lt;&gt;"",RIGHT(LEFT('Anterior-TXT'!A5046,51),34),"")</f>
        <v/>
      </c>
      <c r="C5025" s="12" t="str">
        <f>IF('Anterior-TXT'!A5046&lt;&gt;"",VALUE(RIGHT(LEFT('Anterior-TXT'!A5046,75),23)),"")</f>
        <v/>
      </c>
      <c r="D5025" s="11" t="str">
        <f>IF('Anterior-TXT'!A5046&lt;&gt;"",RIGHT(LEFT('Anterior-TXT'!A5046,77),1),"")</f>
        <v/>
      </c>
      <c r="E5025" s="13" t="str">
        <f>IF('Anterior-TXT'!A5046&lt;&gt;"",IF(MOD(VALUE(LEFT(A5025,1)),2)=1,IF(D5025="D",C5025,-C5025),IF(D5025="C",C5025,-C5025)),"")</f>
        <v/>
      </c>
    </row>
    <row r="5026" spans="1:5" x14ac:dyDescent="0.2">
      <c r="A5026" s="11" t="str">
        <f>IF('Anterior-TXT'!A5047&lt;&gt;"",LEFT('Anterior-TXT'!A5047,15),"")</f>
        <v/>
      </c>
      <c r="B5026" s="11" t="str">
        <f>IF('Anterior-TXT'!A5047&lt;&gt;"",RIGHT(LEFT('Anterior-TXT'!A5047,51),34),"")</f>
        <v/>
      </c>
      <c r="C5026" s="12" t="str">
        <f>IF('Anterior-TXT'!A5047&lt;&gt;"",VALUE(RIGHT(LEFT('Anterior-TXT'!A5047,75),23)),"")</f>
        <v/>
      </c>
      <c r="D5026" s="11" t="str">
        <f>IF('Anterior-TXT'!A5047&lt;&gt;"",RIGHT(LEFT('Anterior-TXT'!A5047,77),1),"")</f>
        <v/>
      </c>
      <c r="E5026" s="13" t="str">
        <f>IF('Anterior-TXT'!A5047&lt;&gt;"",IF(MOD(VALUE(LEFT(A5026,1)),2)=1,IF(D5026="D",C5026,-C5026),IF(D5026="C",C5026,-C5026)),"")</f>
        <v/>
      </c>
    </row>
    <row r="5027" spans="1:5" x14ac:dyDescent="0.2">
      <c r="A5027" s="11" t="str">
        <f>IF('Anterior-TXT'!A5048&lt;&gt;"",LEFT('Anterior-TXT'!A5048,15),"")</f>
        <v/>
      </c>
      <c r="B5027" s="11" t="str">
        <f>IF('Anterior-TXT'!A5048&lt;&gt;"",RIGHT(LEFT('Anterior-TXT'!A5048,51),34),"")</f>
        <v/>
      </c>
      <c r="C5027" s="12" t="str">
        <f>IF('Anterior-TXT'!A5048&lt;&gt;"",VALUE(RIGHT(LEFT('Anterior-TXT'!A5048,75),23)),"")</f>
        <v/>
      </c>
      <c r="D5027" s="11" t="str">
        <f>IF('Anterior-TXT'!A5048&lt;&gt;"",RIGHT(LEFT('Anterior-TXT'!A5048,77),1),"")</f>
        <v/>
      </c>
      <c r="E5027" s="13" t="str">
        <f>IF('Anterior-TXT'!A5048&lt;&gt;"",IF(MOD(VALUE(LEFT(A5027,1)),2)=1,IF(D5027="D",C5027,-C5027),IF(D5027="C",C5027,-C5027)),"")</f>
        <v/>
      </c>
    </row>
    <row r="5028" spans="1:5" x14ac:dyDescent="0.2">
      <c r="A5028" s="11" t="str">
        <f>IF('Anterior-TXT'!A5049&lt;&gt;"",LEFT('Anterior-TXT'!A5049,15),"")</f>
        <v/>
      </c>
      <c r="B5028" s="11" t="str">
        <f>IF('Anterior-TXT'!A5049&lt;&gt;"",RIGHT(LEFT('Anterior-TXT'!A5049,51),34),"")</f>
        <v/>
      </c>
      <c r="C5028" s="12" t="str">
        <f>IF('Anterior-TXT'!A5049&lt;&gt;"",VALUE(RIGHT(LEFT('Anterior-TXT'!A5049,75),23)),"")</f>
        <v/>
      </c>
      <c r="D5028" s="11" t="str">
        <f>IF('Anterior-TXT'!A5049&lt;&gt;"",RIGHT(LEFT('Anterior-TXT'!A5049,77),1),"")</f>
        <v/>
      </c>
      <c r="E5028" s="13" t="str">
        <f>IF('Anterior-TXT'!A5049&lt;&gt;"",IF(MOD(VALUE(LEFT(A5028,1)),2)=1,IF(D5028="D",C5028,-C5028),IF(D5028="C",C5028,-C5028)),"")</f>
        <v/>
      </c>
    </row>
    <row r="5029" spans="1:5" x14ac:dyDescent="0.2">
      <c r="A5029" s="11" t="str">
        <f>IF('Anterior-TXT'!A5050&lt;&gt;"",LEFT('Anterior-TXT'!A5050,15),"")</f>
        <v/>
      </c>
      <c r="B5029" s="11" t="str">
        <f>IF('Anterior-TXT'!A5050&lt;&gt;"",RIGHT(LEFT('Anterior-TXT'!A5050,51),34),"")</f>
        <v/>
      </c>
      <c r="C5029" s="12" t="str">
        <f>IF('Anterior-TXT'!A5050&lt;&gt;"",VALUE(RIGHT(LEFT('Anterior-TXT'!A5050,75),23)),"")</f>
        <v/>
      </c>
      <c r="D5029" s="11" t="str">
        <f>IF('Anterior-TXT'!A5050&lt;&gt;"",RIGHT(LEFT('Anterior-TXT'!A5050,77),1),"")</f>
        <v/>
      </c>
      <c r="E5029" s="13" t="str">
        <f>IF('Anterior-TXT'!A5050&lt;&gt;"",IF(MOD(VALUE(LEFT(A5029,1)),2)=1,IF(D5029="D",C5029,-C5029),IF(D5029="C",C5029,-C5029)),"")</f>
        <v/>
      </c>
    </row>
    <row r="5030" spans="1:5" x14ac:dyDescent="0.2">
      <c r="A5030" s="11" t="str">
        <f>IF('Anterior-TXT'!A5051&lt;&gt;"",LEFT('Anterior-TXT'!A5051,15),"")</f>
        <v/>
      </c>
      <c r="B5030" s="11" t="str">
        <f>IF('Anterior-TXT'!A5051&lt;&gt;"",RIGHT(LEFT('Anterior-TXT'!A5051,51),34),"")</f>
        <v/>
      </c>
      <c r="C5030" s="12" t="str">
        <f>IF('Anterior-TXT'!A5051&lt;&gt;"",VALUE(RIGHT(LEFT('Anterior-TXT'!A5051,75),23)),"")</f>
        <v/>
      </c>
      <c r="D5030" s="11" t="str">
        <f>IF('Anterior-TXT'!A5051&lt;&gt;"",RIGHT(LEFT('Anterior-TXT'!A5051,77),1),"")</f>
        <v/>
      </c>
      <c r="E5030" s="13" t="str">
        <f>IF('Anterior-TXT'!A5051&lt;&gt;"",IF(MOD(VALUE(LEFT(A5030,1)),2)=1,IF(D5030="D",C5030,-C5030),IF(D5030="C",C5030,-C5030)),"")</f>
        <v/>
      </c>
    </row>
    <row r="5031" spans="1:5" x14ac:dyDescent="0.2">
      <c r="A5031" s="11" t="str">
        <f>IF('Anterior-TXT'!A5052&lt;&gt;"",LEFT('Anterior-TXT'!A5052,15),"")</f>
        <v/>
      </c>
      <c r="B5031" s="11" t="str">
        <f>IF('Anterior-TXT'!A5052&lt;&gt;"",RIGHT(LEFT('Anterior-TXT'!A5052,51),34),"")</f>
        <v/>
      </c>
      <c r="C5031" s="12" t="str">
        <f>IF('Anterior-TXT'!A5052&lt;&gt;"",VALUE(RIGHT(LEFT('Anterior-TXT'!A5052,75),23)),"")</f>
        <v/>
      </c>
      <c r="D5031" s="11" t="str">
        <f>IF('Anterior-TXT'!A5052&lt;&gt;"",RIGHT(LEFT('Anterior-TXT'!A5052,77),1),"")</f>
        <v/>
      </c>
      <c r="E5031" s="13" t="str">
        <f>IF('Anterior-TXT'!A5052&lt;&gt;"",IF(MOD(VALUE(LEFT(A5031,1)),2)=1,IF(D5031="D",C5031,-C5031),IF(D5031="C",C5031,-C5031)),"")</f>
        <v/>
      </c>
    </row>
    <row r="5032" spans="1:5" x14ac:dyDescent="0.2">
      <c r="A5032" s="11" t="str">
        <f>IF('Anterior-TXT'!A5053&lt;&gt;"",LEFT('Anterior-TXT'!A5053,15),"")</f>
        <v/>
      </c>
      <c r="B5032" s="11" t="str">
        <f>IF('Anterior-TXT'!A5053&lt;&gt;"",RIGHT(LEFT('Anterior-TXT'!A5053,51),34),"")</f>
        <v/>
      </c>
      <c r="C5032" s="12" t="str">
        <f>IF('Anterior-TXT'!A5053&lt;&gt;"",VALUE(RIGHT(LEFT('Anterior-TXT'!A5053,75),23)),"")</f>
        <v/>
      </c>
      <c r="D5032" s="11" t="str">
        <f>IF('Anterior-TXT'!A5053&lt;&gt;"",RIGHT(LEFT('Anterior-TXT'!A5053,77),1),"")</f>
        <v/>
      </c>
      <c r="E5032" s="13" t="str">
        <f>IF('Anterior-TXT'!A5053&lt;&gt;"",IF(MOD(VALUE(LEFT(A5032,1)),2)=1,IF(D5032="D",C5032,-C5032),IF(D5032="C",C5032,-C5032)),"")</f>
        <v/>
      </c>
    </row>
    <row r="5033" spans="1:5" x14ac:dyDescent="0.2">
      <c r="A5033" s="11" t="str">
        <f>IF('Anterior-TXT'!A5054&lt;&gt;"",LEFT('Anterior-TXT'!A5054,15),"")</f>
        <v/>
      </c>
      <c r="B5033" s="11" t="str">
        <f>IF('Anterior-TXT'!A5054&lt;&gt;"",RIGHT(LEFT('Anterior-TXT'!A5054,51),34),"")</f>
        <v/>
      </c>
      <c r="C5033" s="12" t="str">
        <f>IF('Anterior-TXT'!A5054&lt;&gt;"",VALUE(RIGHT(LEFT('Anterior-TXT'!A5054,75),23)),"")</f>
        <v/>
      </c>
      <c r="D5033" s="11" t="str">
        <f>IF('Anterior-TXT'!A5054&lt;&gt;"",RIGHT(LEFT('Anterior-TXT'!A5054,77),1),"")</f>
        <v/>
      </c>
      <c r="E5033" s="13" t="str">
        <f>IF('Anterior-TXT'!A5054&lt;&gt;"",IF(MOD(VALUE(LEFT(A5033,1)),2)=1,IF(D5033="D",C5033,-C5033),IF(D5033="C",C5033,-C5033)),"")</f>
        <v/>
      </c>
    </row>
    <row r="5034" spans="1:5" x14ac:dyDescent="0.2">
      <c r="A5034" s="11" t="str">
        <f>IF('Anterior-TXT'!A5055&lt;&gt;"",LEFT('Anterior-TXT'!A5055,15),"")</f>
        <v/>
      </c>
      <c r="B5034" s="11" t="str">
        <f>IF('Anterior-TXT'!A5055&lt;&gt;"",RIGHT(LEFT('Anterior-TXT'!A5055,51),34),"")</f>
        <v/>
      </c>
      <c r="C5034" s="12" t="str">
        <f>IF('Anterior-TXT'!A5055&lt;&gt;"",VALUE(RIGHT(LEFT('Anterior-TXT'!A5055,75),23)),"")</f>
        <v/>
      </c>
      <c r="D5034" s="11" t="str">
        <f>IF('Anterior-TXT'!A5055&lt;&gt;"",RIGHT(LEFT('Anterior-TXT'!A5055,77),1),"")</f>
        <v/>
      </c>
      <c r="E5034" s="13" t="str">
        <f>IF('Anterior-TXT'!A5055&lt;&gt;"",IF(MOD(VALUE(LEFT(A5034,1)),2)=1,IF(D5034="D",C5034,-C5034),IF(D5034="C",C5034,-C5034)),"")</f>
        <v/>
      </c>
    </row>
    <row r="5035" spans="1:5" x14ac:dyDescent="0.2">
      <c r="A5035" s="11" t="str">
        <f>IF('Anterior-TXT'!A5056&lt;&gt;"",LEFT('Anterior-TXT'!A5056,15),"")</f>
        <v/>
      </c>
      <c r="B5035" s="11" t="str">
        <f>IF('Anterior-TXT'!A5056&lt;&gt;"",RIGHT(LEFT('Anterior-TXT'!A5056,51),34),"")</f>
        <v/>
      </c>
      <c r="C5035" s="12" t="str">
        <f>IF('Anterior-TXT'!A5056&lt;&gt;"",VALUE(RIGHT(LEFT('Anterior-TXT'!A5056,75),23)),"")</f>
        <v/>
      </c>
      <c r="D5035" s="11" t="str">
        <f>IF('Anterior-TXT'!A5056&lt;&gt;"",RIGHT(LEFT('Anterior-TXT'!A5056,77),1),"")</f>
        <v/>
      </c>
      <c r="E5035" s="13" t="str">
        <f>IF('Anterior-TXT'!A5056&lt;&gt;"",IF(MOD(VALUE(LEFT(A5035,1)),2)=1,IF(D5035="D",C5035,-C5035),IF(D5035="C",C5035,-C5035)),"")</f>
        <v/>
      </c>
    </row>
    <row r="5036" spans="1:5" x14ac:dyDescent="0.2">
      <c r="A5036" s="11" t="str">
        <f>IF('Anterior-TXT'!A5057&lt;&gt;"",LEFT('Anterior-TXT'!A5057,15),"")</f>
        <v/>
      </c>
      <c r="B5036" s="11" t="str">
        <f>IF('Anterior-TXT'!A5057&lt;&gt;"",RIGHT(LEFT('Anterior-TXT'!A5057,51),34),"")</f>
        <v/>
      </c>
      <c r="C5036" s="12" t="str">
        <f>IF('Anterior-TXT'!A5057&lt;&gt;"",VALUE(RIGHT(LEFT('Anterior-TXT'!A5057,75),23)),"")</f>
        <v/>
      </c>
      <c r="D5036" s="11" t="str">
        <f>IF('Anterior-TXT'!A5057&lt;&gt;"",RIGHT(LEFT('Anterior-TXT'!A5057,77),1),"")</f>
        <v/>
      </c>
      <c r="E5036" s="13" t="str">
        <f>IF('Anterior-TXT'!A5057&lt;&gt;"",IF(MOD(VALUE(LEFT(A5036,1)),2)=1,IF(D5036="D",C5036,-C5036),IF(D5036="C",C5036,-C5036)),"")</f>
        <v/>
      </c>
    </row>
    <row r="5037" spans="1:5" x14ac:dyDescent="0.2">
      <c r="A5037" s="11" t="str">
        <f>IF('Anterior-TXT'!A5058&lt;&gt;"",LEFT('Anterior-TXT'!A5058,15),"")</f>
        <v/>
      </c>
      <c r="B5037" s="11" t="str">
        <f>IF('Anterior-TXT'!A5058&lt;&gt;"",RIGHT(LEFT('Anterior-TXT'!A5058,51),34),"")</f>
        <v/>
      </c>
      <c r="C5037" s="12" t="str">
        <f>IF('Anterior-TXT'!A5058&lt;&gt;"",VALUE(RIGHT(LEFT('Anterior-TXT'!A5058,75),23)),"")</f>
        <v/>
      </c>
      <c r="D5037" s="11" t="str">
        <f>IF('Anterior-TXT'!A5058&lt;&gt;"",RIGHT(LEFT('Anterior-TXT'!A5058,77),1),"")</f>
        <v/>
      </c>
      <c r="E5037" s="13" t="str">
        <f>IF('Anterior-TXT'!A5058&lt;&gt;"",IF(MOD(VALUE(LEFT(A5037,1)),2)=1,IF(D5037="D",C5037,-C5037),IF(D5037="C",C5037,-C5037)),"")</f>
        <v/>
      </c>
    </row>
    <row r="5038" spans="1:5" x14ac:dyDescent="0.2">
      <c r="A5038" s="11" t="str">
        <f>IF('Anterior-TXT'!A5059&lt;&gt;"",LEFT('Anterior-TXT'!A5059,15),"")</f>
        <v/>
      </c>
      <c r="B5038" s="11" t="str">
        <f>IF('Anterior-TXT'!A5059&lt;&gt;"",RIGHT(LEFT('Anterior-TXT'!A5059,51),34),"")</f>
        <v/>
      </c>
      <c r="C5038" s="12" t="str">
        <f>IF('Anterior-TXT'!A5059&lt;&gt;"",VALUE(RIGHT(LEFT('Anterior-TXT'!A5059,75),23)),"")</f>
        <v/>
      </c>
      <c r="D5038" s="11" t="str">
        <f>IF('Anterior-TXT'!A5059&lt;&gt;"",RIGHT(LEFT('Anterior-TXT'!A5059,77),1),"")</f>
        <v/>
      </c>
      <c r="E5038" s="13" t="str">
        <f>IF('Anterior-TXT'!A5059&lt;&gt;"",IF(MOD(VALUE(LEFT(A5038,1)),2)=1,IF(D5038="D",C5038,-C5038),IF(D5038="C",C5038,-C5038)),"")</f>
        <v/>
      </c>
    </row>
    <row r="5039" spans="1:5" x14ac:dyDescent="0.2">
      <c r="A5039" s="11" t="str">
        <f>IF('Anterior-TXT'!A5060&lt;&gt;"",LEFT('Anterior-TXT'!A5060,15),"")</f>
        <v/>
      </c>
      <c r="B5039" s="11" t="str">
        <f>IF('Anterior-TXT'!A5060&lt;&gt;"",RIGHT(LEFT('Anterior-TXT'!A5060,51),34),"")</f>
        <v/>
      </c>
      <c r="C5039" s="12" t="str">
        <f>IF('Anterior-TXT'!A5060&lt;&gt;"",VALUE(RIGHT(LEFT('Anterior-TXT'!A5060,75),23)),"")</f>
        <v/>
      </c>
      <c r="D5039" s="11" t="str">
        <f>IF('Anterior-TXT'!A5060&lt;&gt;"",RIGHT(LEFT('Anterior-TXT'!A5060,77),1),"")</f>
        <v/>
      </c>
      <c r="E5039" s="13" t="str">
        <f>IF('Anterior-TXT'!A5060&lt;&gt;"",IF(MOD(VALUE(LEFT(A5039,1)),2)=1,IF(D5039="D",C5039,-C5039),IF(D5039="C",C5039,-C5039)),"")</f>
        <v/>
      </c>
    </row>
    <row r="5040" spans="1:5" x14ac:dyDescent="0.2">
      <c r="A5040" s="11" t="str">
        <f>IF('Anterior-TXT'!A5061&lt;&gt;"",LEFT('Anterior-TXT'!A5061,15),"")</f>
        <v/>
      </c>
      <c r="B5040" s="11" t="str">
        <f>IF('Anterior-TXT'!A5061&lt;&gt;"",RIGHT(LEFT('Anterior-TXT'!A5061,51),34),"")</f>
        <v/>
      </c>
      <c r="C5040" s="12" t="str">
        <f>IF('Anterior-TXT'!A5061&lt;&gt;"",VALUE(RIGHT(LEFT('Anterior-TXT'!A5061,75),23)),"")</f>
        <v/>
      </c>
      <c r="D5040" s="11" t="str">
        <f>IF('Anterior-TXT'!A5061&lt;&gt;"",RIGHT(LEFT('Anterior-TXT'!A5061,77),1),"")</f>
        <v/>
      </c>
      <c r="E5040" s="13" t="str">
        <f>IF('Anterior-TXT'!A5061&lt;&gt;"",IF(MOD(VALUE(LEFT(A5040,1)),2)=1,IF(D5040="D",C5040,-C5040),IF(D5040="C",C5040,-C5040)),"")</f>
        <v/>
      </c>
    </row>
    <row r="5041" spans="1:5" x14ac:dyDescent="0.2">
      <c r="A5041" s="11" t="str">
        <f>IF('Anterior-TXT'!A5062&lt;&gt;"",LEFT('Anterior-TXT'!A5062,15),"")</f>
        <v/>
      </c>
      <c r="B5041" s="11" t="str">
        <f>IF('Anterior-TXT'!A5062&lt;&gt;"",RIGHT(LEFT('Anterior-TXT'!A5062,51),34),"")</f>
        <v/>
      </c>
      <c r="C5041" s="12" t="str">
        <f>IF('Anterior-TXT'!A5062&lt;&gt;"",VALUE(RIGHT(LEFT('Anterior-TXT'!A5062,75),23)),"")</f>
        <v/>
      </c>
      <c r="D5041" s="11" t="str">
        <f>IF('Anterior-TXT'!A5062&lt;&gt;"",RIGHT(LEFT('Anterior-TXT'!A5062,77),1),"")</f>
        <v/>
      </c>
      <c r="E5041" s="13" t="str">
        <f>IF('Anterior-TXT'!A5062&lt;&gt;"",IF(MOD(VALUE(LEFT(A5041,1)),2)=1,IF(D5041="D",C5041,-C5041),IF(D5041="C",C5041,-C5041)),"")</f>
        <v/>
      </c>
    </row>
    <row r="5042" spans="1:5" x14ac:dyDescent="0.2">
      <c r="A5042" s="11" t="str">
        <f>IF('Anterior-TXT'!A5063&lt;&gt;"",LEFT('Anterior-TXT'!A5063,15),"")</f>
        <v/>
      </c>
      <c r="B5042" s="11" t="str">
        <f>IF('Anterior-TXT'!A5063&lt;&gt;"",RIGHT(LEFT('Anterior-TXT'!A5063,51),34),"")</f>
        <v/>
      </c>
      <c r="C5042" s="12" t="str">
        <f>IF('Anterior-TXT'!A5063&lt;&gt;"",VALUE(RIGHT(LEFT('Anterior-TXT'!A5063,75),23)),"")</f>
        <v/>
      </c>
      <c r="D5042" s="11" t="str">
        <f>IF('Anterior-TXT'!A5063&lt;&gt;"",RIGHT(LEFT('Anterior-TXT'!A5063,77),1),"")</f>
        <v/>
      </c>
      <c r="E5042" s="13" t="str">
        <f>IF('Anterior-TXT'!A5063&lt;&gt;"",IF(MOD(VALUE(LEFT(A5042,1)),2)=1,IF(D5042="D",C5042,-C5042),IF(D5042="C",C5042,-C5042)),"")</f>
        <v/>
      </c>
    </row>
    <row r="5043" spans="1:5" x14ac:dyDescent="0.2">
      <c r="A5043" s="11" t="str">
        <f>IF('Anterior-TXT'!A5064&lt;&gt;"",LEFT('Anterior-TXT'!A5064,15),"")</f>
        <v/>
      </c>
      <c r="B5043" s="11" t="str">
        <f>IF('Anterior-TXT'!A5064&lt;&gt;"",RIGHT(LEFT('Anterior-TXT'!A5064,51),34),"")</f>
        <v/>
      </c>
      <c r="C5043" s="12" t="str">
        <f>IF('Anterior-TXT'!A5064&lt;&gt;"",VALUE(RIGHT(LEFT('Anterior-TXT'!A5064,75),23)),"")</f>
        <v/>
      </c>
      <c r="D5043" s="11" t="str">
        <f>IF('Anterior-TXT'!A5064&lt;&gt;"",RIGHT(LEFT('Anterior-TXT'!A5064,77),1),"")</f>
        <v/>
      </c>
      <c r="E5043" s="13" t="str">
        <f>IF('Anterior-TXT'!A5064&lt;&gt;"",IF(MOD(VALUE(LEFT(A5043,1)),2)=1,IF(D5043="D",C5043,-C5043),IF(D5043="C",C5043,-C5043)),"")</f>
        <v/>
      </c>
    </row>
    <row r="5044" spans="1:5" x14ac:dyDescent="0.2">
      <c r="A5044" s="11" t="str">
        <f>IF('Anterior-TXT'!A5065&lt;&gt;"",LEFT('Anterior-TXT'!A5065,15),"")</f>
        <v/>
      </c>
      <c r="B5044" s="11" t="str">
        <f>IF('Anterior-TXT'!A5065&lt;&gt;"",RIGHT(LEFT('Anterior-TXT'!A5065,51),34),"")</f>
        <v/>
      </c>
      <c r="C5044" s="12" t="str">
        <f>IF('Anterior-TXT'!A5065&lt;&gt;"",VALUE(RIGHT(LEFT('Anterior-TXT'!A5065,75),23)),"")</f>
        <v/>
      </c>
      <c r="D5044" s="11" t="str">
        <f>IF('Anterior-TXT'!A5065&lt;&gt;"",RIGHT(LEFT('Anterior-TXT'!A5065,77),1),"")</f>
        <v/>
      </c>
      <c r="E5044" s="13" t="str">
        <f>IF('Anterior-TXT'!A5065&lt;&gt;"",IF(MOD(VALUE(LEFT(A5044,1)),2)=1,IF(D5044="D",C5044,-C5044),IF(D5044="C",C5044,-C5044)),"")</f>
        <v/>
      </c>
    </row>
    <row r="5045" spans="1:5" x14ac:dyDescent="0.2">
      <c r="A5045" s="11" t="str">
        <f>IF('Anterior-TXT'!A5066&lt;&gt;"",LEFT('Anterior-TXT'!A5066,15),"")</f>
        <v/>
      </c>
      <c r="B5045" s="11" t="str">
        <f>IF('Anterior-TXT'!A5066&lt;&gt;"",RIGHT(LEFT('Anterior-TXT'!A5066,51),34),"")</f>
        <v/>
      </c>
      <c r="C5045" s="12" t="str">
        <f>IF('Anterior-TXT'!A5066&lt;&gt;"",VALUE(RIGHT(LEFT('Anterior-TXT'!A5066,75),23)),"")</f>
        <v/>
      </c>
      <c r="D5045" s="11" t="str">
        <f>IF('Anterior-TXT'!A5066&lt;&gt;"",RIGHT(LEFT('Anterior-TXT'!A5066,77),1),"")</f>
        <v/>
      </c>
      <c r="E5045" s="13" t="str">
        <f>IF('Anterior-TXT'!A5066&lt;&gt;"",IF(MOD(VALUE(LEFT(A5045,1)),2)=1,IF(D5045="D",C5045,-C5045),IF(D5045="C",C5045,-C5045)),"")</f>
        <v/>
      </c>
    </row>
    <row r="5046" spans="1:5" x14ac:dyDescent="0.2">
      <c r="A5046" s="11" t="str">
        <f>IF('Anterior-TXT'!A5067&lt;&gt;"",LEFT('Anterior-TXT'!A5067,15),"")</f>
        <v/>
      </c>
      <c r="B5046" s="11" t="str">
        <f>IF('Anterior-TXT'!A5067&lt;&gt;"",RIGHT(LEFT('Anterior-TXT'!A5067,51),34),"")</f>
        <v/>
      </c>
      <c r="C5046" s="12" t="str">
        <f>IF('Anterior-TXT'!A5067&lt;&gt;"",VALUE(RIGHT(LEFT('Anterior-TXT'!A5067,75),23)),"")</f>
        <v/>
      </c>
      <c r="D5046" s="11" t="str">
        <f>IF('Anterior-TXT'!A5067&lt;&gt;"",RIGHT(LEFT('Anterior-TXT'!A5067,77),1),"")</f>
        <v/>
      </c>
      <c r="E5046" s="13" t="str">
        <f>IF('Anterior-TXT'!A5067&lt;&gt;"",IF(MOD(VALUE(LEFT(A5046,1)),2)=1,IF(D5046="D",C5046,-C5046),IF(D5046="C",C5046,-C5046)),"")</f>
        <v/>
      </c>
    </row>
    <row r="5047" spans="1:5" x14ac:dyDescent="0.2">
      <c r="A5047" s="11" t="str">
        <f>IF('Anterior-TXT'!A5068&lt;&gt;"",LEFT('Anterior-TXT'!A5068,15),"")</f>
        <v/>
      </c>
      <c r="B5047" s="11" t="str">
        <f>IF('Anterior-TXT'!A5068&lt;&gt;"",RIGHT(LEFT('Anterior-TXT'!A5068,51),34),"")</f>
        <v/>
      </c>
      <c r="C5047" s="12" t="str">
        <f>IF('Anterior-TXT'!A5068&lt;&gt;"",VALUE(RIGHT(LEFT('Anterior-TXT'!A5068,75),23)),"")</f>
        <v/>
      </c>
      <c r="D5047" s="11" t="str">
        <f>IF('Anterior-TXT'!A5068&lt;&gt;"",RIGHT(LEFT('Anterior-TXT'!A5068,77),1),"")</f>
        <v/>
      </c>
      <c r="E5047" s="13" t="str">
        <f>IF('Anterior-TXT'!A5068&lt;&gt;"",IF(MOD(VALUE(LEFT(A5047,1)),2)=1,IF(D5047="D",C5047,-C5047),IF(D5047="C",C5047,-C5047)),"")</f>
        <v/>
      </c>
    </row>
    <row r="5048" spans="1:5" x14ac:dyDescent="0.2">
      <c r="A5048" s="11" t="str">
        <f>IF('Anterior-TXT'!A5069&lt;&gt;"",LEFT('Anterior-TXT'!A5069,15),"")</f>
        <v/>
      </c>
      <c r="B5048" s="11" t="str">
        <f>IF('Anterior-TXT'!A5069&lt;&gt;"",RIGHT(LEFT('Anterior-TXT'!A5069,51),34),"")</f>
        <v/>
      </c>
      <c r="C5048" s="12" t="str">
        <f>IF('Anterior-TXT'!A5069&lt;&gt;"",VALUE(RIGHT(LEFT('Anterior-TXT'!A5069,75),23)),"")</f>
        <v/>
      </c>
      <c r="D5048" s="11" t="str">
        <f>IF('Anterior-TXT'!A5069&lt;&gt;"",RIGHT(LEFT('Anterior-TXT'!A5069,77),1),"")</f>
        <v/>
      </c>
      <c r="E5048" s="13" t="str">
        <f>IF('Anterior-TXT'!A5069&lt;&gt;"",IF(MOD(VALUE(LEFT(A5048,1)),2)=1,IF(D5048="D",C5048,-C5048),IF(D5048="C",C5048,-C5048)),"")</f>
        <v/>
      </c>
    </row>
    <row r="5049" spans="1:5" x14ac:dyDescent="0.2">
      <c r="A5049" s="11" t="str">
        <f>IF('Anterior-TXT'!A5070&lt;&gt;"",LEFT('Anterior-TXT'!A5070,15),"")</f>
        <v/>
      </c>
      <c r="B5049" s="11" t="str">
        <f>IF('Anterior-TXT'!A5070&lt;&gt;"",RIGHT(LEFT('Anterior-TXT'!A5070,51),34),"")</f>
        <v/>
      </c>
      <c r="C5049" s="12" t="str">
        <f>IF('Anterior-TXT'!A5070&lt;&gt;"",VALUE(RIGHT(LEFT('Anterior-TXT'!A5070,75),23)),"")</f>
        <v/>
      </c>
      <c r="D5049" s="11" t="str">
        <f>IF('Anterior-TXT'!A5070&lt;&gt;"",RIGHT(LEFT('Anterior-TXT'!A5070,77),1),"")</f>
        <v/>
      </c>
      <c r="E5049" s="13" t="str">
        <f>IF('Anterior-TXT'!A5070&lt;&gt;"",IF(MOD(VALUE(LEFT(A5049,1)),2)=1,IF(D5049="D",C5049,-C5049),IF(D5049="C",C5049,-C5049)),"")</f>
        <v/>
      </c>
    </row>
    <row r="5050" spans="1:5" x14ac:dyDescent="0.2">
      <c r="A5050" s="11" t="str">
        <f>IF('Anterior-TXT'!A5071&lt;&gt;"",LEFT('Anterior-TXT'!A5071,15),"")</f>
        <v/>
      </c>
      <c r="B5050" s="11" t="str">
        <f>IF('Anterior-TXT'!A5071&lt;&gt;"",RIGHT(LEFT('Anterior-TXT'!A5071,51),34),"")</f>
        <v/>
      </c>
      <c r="C5050" s="12" t="str">
        <f>IF('Anterior-TXT'!A5071&lt;&gt;"",VALUE(RIGHT(LEFT('Anterior-TXT'!A5071,75),23)),"")</f>
        <v/>
      </c>
      <c r="D5050" s="11" t="str">
        <f>IF('Anterior-TXT'!A5071&lt;&gt;"",RIGHT(LEFT('Anterior-TXT'!A5071,77),1),"")</f>
        <v/>
      </c>
      <c r="E5050" s="13" t="str">
        <f>IF('Anterior-TXT'!A5071&lt;&gt;"",IF(MOD(VALUE(LEFT(A5050,1)),2)=1,IF(D5050="D",C5050,-C5050),IF(D5050="C",C5050,-C5050)),"")</f>
        <v/>
      </c>
    </row>
    <row r="5051" spans="1:5" x14ac:dyDescent="0.2">
      <c r="A5051" s="11" t="str">
        <f>IF('Anterior-TXT'!A5072&lt;&gt;"",LEFT('Anterior-TXT'!A5072,15),"")</f>
        <v/>
      </c>
      <c r="B5051" s="11" t="str">
        <f>IF('Anterior-TXT'!A5072&lt;&gt;"",RIGHT(LEFT('Anterior-TXT'!A5072,51),34),"")</f>
        <v/>
      </c>
      <c r="C5051" s="12" t="str">
        <f>IF('Anterior-TXT'!A5072&lt;&gt;"",VALUE(RIGHT(LEFT('Anterior-TXT'!A5072,75),23)),"")</f>
        <v/>
      </c>
      <c r="D5051" s="11" t="str">
        <f>IF('Anterior-TXT'!A5072&lt;&gt;"",RIGHT(LEFT('Anterior-TXT'!A5072,77),1),"")</f>
        <v/>
      </c>
      <c r="E5051" s="13" t="str">
        <f>IF('Anterior-TXT'!A5072&lt;&gt;"",IF(MOD(VALUE(LEFT(A5051,1)),2)=1,IF(D5051="D",C5051,-C5051),IF(D5051="C",C5051,-C5051)),"")</f>
        <v/>
      </c>
    </row>
    <row r="5052" spans="1:5" x14ac:dyDescent="0.2">
      <c r="A5052" s="11" t="str">
        <f>IF('Anterior-TXT'!A5073&lt;&gt;"",LEFT('Anterior-TXT'!A5073,15),"")</f>
        <v/>
      </c>
      <c r="B5052" s="11" t="str">
        <f>IF('Anterior-TXT'!A5073&lt;&gt;"",RIGHT(LEFT('Anterior-TXT'!A5073,51),34),"")</f>
        <v/>
      </c>
      <c r="C5052" s="12" t="str">
        <f>IF('Anterior-TXT'!A5073&lt;&gt;"",VALUE(RIGHT(LEFT('Anterior-TXT'!A5073,75),23)),"")</f>
        <v/>
      </c>
      <c r="D5052" s="11" t="str">
        <f>IF('Anterior-TXT'!A5073&lt;&gt;"",RIGHT(LEFT('Anterior-TXT'!A5073,77),1),"")</f>
        <v/>
      </c>
      <c r="E5052" s="13" t="str">
        <f>IF('Anterior-TXT'!A5073&lt;&gt;"",IF(MOD(VALUE(LEFT(A5052,1)),2)=1,IF(D5052="D",C5052,-C5052),IF(D5052="C",C5052,-C5052)),"")</f>
        <v/>
      </c>
    </row>
    <row r="5053" spans="1:5" x14ac:dyDescent="0.2">
      <c r="A5053" s="11" t="str">
        <f>IF('Anterior-TXT'!A5074&lt;&gt;"",LEFT('Anterior-TXT'!A5074,15),"")</f>
        <v/>
      </c>
      <c r="B5053" s="11" t="str">
        <f>IF('Anterior-TXT'!A5074&lt;&gt;"",RIGHT(LEFT('Anterior-TXT'!A5074,51),34),"")</f>
        <v/>
      </c>
      <c r="C5053" s="12" t="str">
        <f>IF('Anterior-TXT'!A5074&lt;&gt;"",VALUE(RIGHT(LEFT('Anterior-TXT'!A5074,75),23)),"")</f>
        <v/>
      </c>
      <c r="D5053" s="11" t="str">
        <f>IF('Anterior-TXT'!A5074&lt;&gt;"",RIGHT(LEFT('Anterior-TXT'!A5074,77),1),"")</f>
        <v/>
      </c>
      <c r="E5053" s="13" t="str">
        <f>IF('Anterior-TXT'!A5074&lt;&gt;"",IF(MOD(VALUE(LEFT(A5053,1)),2)=1,IF(D5053="D",C5053,-C5053),IF(D5053="C",C5053,-C5053)),"")</f>
        <v/>
      </c>
    </row>
    <row r="5054" spans="1:5" x14ac:dyDescent="0.2">
      <c r="A5054" s="11" t="str">
        <f>IF('Anterior-TXT'!A5075&lt;&gt;"",LEFT('Anterior-TXT'!A5075,15),"")</f>
        <v/>
      </c>
      <c r="B5054" s="11" t="str">
        <f>IF('Anterior-TXT'!A5075&lt;&gt;"",RIGHT(LEFT('Anterior-TXT'!A5075,51),34),"")</f>
        <v/>
      </c>
      <c r="C5054" s="12" t="str">
        <f>IF('Anterior-TXT'!A5075&lt;&gt;"",VALUE(RIGHT(LEFT('Anterior-TXT'!A5075,75),23)),"")</f>
        <v/>
      </c>
      <c r="D5054" s="11" t="str">
        <f>IF('Anterior-TXT'!A5075&lt;&gt;"",RIGHT(LEFT('Anterior-TXT'!A5075,77),1),"")</f>
        <v/>
      </c>
      <c r="E5054" s="13" t="str">
        <f>IF('Anterior-TXT'!A5075&lt;&gt;"",IF(MOD(VALUE(LEFT(A5054,1)),2)=1,IF(D5054="D",C5054,-C5054),IF(D5054="C",C5054,-C5054)),"")</f>
        <v/>
      </c>
    </row>
    <row r="5055" spans="1:5" x14ac:dyDescent="0.2">
      <c r="A5055" s="11" t="str">
        <f>IF('Anterior-TXT'!A5076&lt;&gt;"",LEFT('Anterior-TXT'!A5076,15),"")</f>
        <v/>
      </c>
      <c r="B5055" s="11" t="str">
        <f>IF('Anterior-TXT'!A5076&lt;&gt;"",RIGHT(LEFT('Anterior-TXT'!A5076,51),34),"")</f>
        <v/>
      </c>
      <c r="C5055" s="12" t="str">
        <f>IF('Anterior-TXT'!A5076&lt;&gt;"",VALUE(RIGHT(LEFT('Anterior-TXT'!A5076,75),23)),"")</f>
        <v/>
      </c>
      <c r="D5055" s="11" t="str">
        <f>IF('Anterior-TXT'!A5076&lt;&gt;"",RIGHT(LEFT('Anterior-TXT'!A5076,77),1),"")</f>
        <v/>
      </c>
      <c r="E5055" s="13" t="str">
        <f>IF('Anterior-TXT'!A5076&lt;&gt;"",IF(MOD(VALUE(LEFT(A5055,1)),2)=1,IF(D5055="D",C5055,-C5055),IF(D5055="C",C5055,-C5055)),"")</f>
        <v/>
      </c>
    </row>
    <row r="5056" spans="1:5" x14ac:dyDescent="0.2">
      <c r="A5056" s="11" t="str">
        <f>IF('Anterior-TXT'!A5077&lt;&gt;"",LEFT('Anterior-TXT'!A5077,15),"")</f>
        <v/>
      </c>
      <c r="B5056" s="11" t="str">
        <f>IF('Anterior-TXT'!A5077&lt;&gt;"",RIGHT(LEFT('Anterior-TXT'!A5077,51),34),"")</f>
        <v/>
      </c>
      <c r="C5056" s="12" t="str">
        <f>IF('Anterior-TXT'!A5077&lt;&gt;"",VALUE(RIGHT(LEFT('Anterior-TXT'!A5077,75),23)),"")</f>
        <v/>
      </c>
      <c r="D5056" s="11" t="str">
        <f>IF('Anterior-TXT'!A5077&lt;&gt;"",RIGHT(LEFT('Anterior-TXT'!A5077,77),1),"")</f>
        <v/>
      </c>
      <c r="E5056" s="13" t="str">
        <f>IF('Anterior-TXT'!A5077&lt;&gt;"",IF(MOD(VALUE(LEFT(A5056,1)),2)=1,IF(D5056="D",C5056,-C5056),IF(D5056="C",C5056,-C5056)),"")</f>
        <v/>
      </c>
    </row>
    <row r="5057" spans="1:5" x14ac:dyDescent="0.2">
      <c r="A5057" s="11" t="str">
        <f>IF('Anterior-TXT'!A5078&lt;&gt;"",LEFT('Anterior-TXT'!A5078,15),"")</f>
        <v/>
      </c>
      <c r="B5057" s="11" t="str">
        <f>IF('Anterior-TXT'!A5078&lt;&gt;"",RIGHT(LEFT('Anterior-TXT'!A5078,51),34),"")</f>
        <v/>
      </c>
      <c r="C5057" s="12" t="str">
        <f>IF('Anterior-TXT'!A5078&lt;&gt;"",VALUE(RIGHT(LEFT('Anterior-TXT'!A5078,75),23)),"")</f>
        <v/>
      </c>
      <c r="D5057" s="11" t="str">
        <f>IF('Anterior-TXT'!A5078&lt;&gt;"",RIGHT(LEFT('Anterior-TXT'!A5078,77),1),"")</f>
        <v/>
      </c>
      <c r="E5057" s="13" t="str">
        <f>IF('Anterior-TXT'!A5078&lt;&gt;"",IF(MOD(VALUE(LEFT(A5057,1)),2)=1,IF(D5057="D",C5057,-C5057),IF(D5057="C",C5057,-C5057)),"")</f>
        <v/>
      </c>
    </row>
    <row r="5058" spans="1:5" x14ac:dyDescent="0.2">
      <c r="A5058" s="11" t="str">
        <f>IF('Anterior-TXT'!A5079&lt;&gt;"",LEFT('Anterior-TXT'!A5079,15),"")</f>
        <v/>
      </c>
      <c r="B5058" s="11" t="str">
        <f>IF('Anterior-TXT'!A5079&lt;&gt;"",RIGHT(LEFT('Anterior-TXT'!A5079,51),34),"")</f>
        <v/>
      </c>
      <c r="C5058" s="12" t="str">
        <f>IF('Anterior-TXT'!A5079&lt;&gt;"",VALUE(RIGHT(LEFT('Anterior-TXT'!A5079,75),23)),"")</f>
        <v/>
      </c>
      <c r="D5058" s="11" t="str">
        <f>IF('Anterior-TXT'!A5079&lt;&gt;"",RIGHT(LEFT('Anterior-TXT'!A5079,77),1),"")</f>
        <v/>
      </c>
      <c r="E5058" s="13" t="str">
        <f>IF('Anterior-TXT'!A5079&lt;&gt;"",IF(MOD(VALUE(LEFT(A5058,1)),2)=1,IF(D5058="D",C5058,-C5058),IF(D5058="C",C5058,-C5058)),"")</f>
        <v/>
      </c>
    </row>
    <row r="5059" spans="1:5" x14ac:dyDescent="0.2">
      <c r="A5059" s="11" t="str">
        <f>IF('Anterior-TXT'!A5080&lt;&gt;"",LEFT('Anterior-TXT'!A5080,15),"")</f>
        <v/>
      </c>
      <c r="B5059" s="11" t="str">
        <f>IF('Anterior-TXT'!A5080&lt;&gt;"",RIGHT(LEFT('Anterior-TXT'!A5080,51),34),"")</f>
        <v/>
      </c>
      <c r="C5059" s="12" t="str">
        <f>IF('Anterior-TXT'!A5080&lt;&gt;"",VALUE(RIGHT(LEFT('Anterior-TXT'!A5080,75),23)),"")</f>
        <v/>
      </c>
      <c r="D5059" s="11" t="str">
        <f>IF('Anterior-TXT'!A5080&lt;&gt;"",RIGHT(LEFT('Anterior-TXT'!A5080,77),1),"")</f>
        <v/>
      </c>
      <c r="E5059" s="13" t="str">
        <f>IF('Anterior-TXT'!A5080&lt;&gt;"",IF(MOD(VALUE(LEFT(A5059,1)),2)=1,IF(D5059="D",C5059,-C5059),IF(D5059="C",C5059,-C5059)),"")</f>
        <v/>
      </c>
    </row>
    <row r="5060" spans="1:5" x14ac:dyDescent="0.2">
      <c r="A5060" s="11" t="str">
        <f>IF('Anterior-TXT'!A5081&lt;&gt;"",LEFT('Anterior-TXT'!A5081,15),"")</f>
        <v/>
      </c>
      <c r="B5060" s="11" t="str">
        <f>IF('Anterior-TXT'!A5081&lt;&gt;"",RIGHT(LEFT('Anterior-TXT'!A5081,51),34),"")</f>
        <v/>
      </c>
      <c r="C5060" s="12" t="str">
        <f>IF('Anterior-TXT'!A5081&lt;&gt;"",VALUE(RIGHT(LEFT('Anterior-TXT'!A5081,75),23)),"")</f>
        <v/>
      </c>
      <c r="D5060" s="11" t="str">
        <f>IF('Anterior-TXT'!A5081&lt;&gt;"",RIGHT(LEFT('Anterior-TXT'!A5081,77),1),"")</f>
        <v/>
      </c>
      <c r="E5060" s="13" t="str">
        <f>IF('Anterior-TXT'!A5081&lt;&gt;"",IF(MOD(VALUE(LEFT(A5060,1)),2)=1,IF(D5060="D",C5060,-C5060),IF(D5060="C",C5060,-C5060)),"")</f>
        <v/>
      </c>
    </row>
    <row r="5061" spans="1:5" x14ac:dyDescent="0.2">
      <c r="A5061" s="11" t="str">
        <f>IF('Anterior-TXT'!A5082&lt;&gt;"",LEFT('Anterior-TXT'!A5082,15),"")</f>
        <v/>
      </c>
      <c r="B5061" s="11" t="str">
        <f>IF('Anterior-TXT'!A5082&lt;&gt;"",RIGHT(LEFT('Anterior-TXT'!A5082,51),34),"")</f>
        <v/>
      </c>
      <c r="C5061" s="12" t="str">
        <f>IF('Anterior-TXT'!A5082&lt;&gt;"",VALUE(RIGHT(LEFT('Anterior-TXT'!A5082,75),23)),"")</f>
        <v/>
      </c>
      <c r="D5061" s="11" t="str">
        <f>IF('Anterior-TXT'!A5082&lt;&gt;"",RIGHT(LEFT('Anterior-TXT'!A5082,77),1),"")</f>
        <v/>
      </c>
      <c r="E5061" s="13" t="str">
        <f>IF('Anterior-TXT'!A5082&lt;&gt;"",IF(MOD(VALUE(LEFT(A5061,1)),2)=1,IF(D5061="D",C5061,-C5061),IF(D5061="C",C5061,-C5061)),"")</f>
        <v/>
      </c>
    </row>
    <row r="5062" spans="1:5" x14ac:dyDescent="0.2">
      <c r="A5062" s="11" t="str">
        <f>IF('Anterior-TXT'!A5083&lt;&gt;"",LEFT('Anterior-TXT'!A5083,15),"")</f>
        <v/>
      </c>
      <c r="B5062" s="11" t="str">
        <f>IF('Anterior-TXT'!A5083&lt;&gt;"",RIGHT(LEFT('Anterior-TXT'!A5083,51),34),"")</f>
        <v/>
      </c>
      <c r="C5062" s="12" t="str">
        <f>IF('Anterior-TXT'!A5083&lt;&gt;"",VALUE(RIGHT(LEFT('Anterior-TXT'!A5083,75),23)),"")</f>
        <v/>
      </c>
      <c r="D5062" s="11" t="str">
        <f>IF('Anterior-TXT'!A5083&lt;&gt;"",RIGHT(LEFT('Anterior-TXT'!A5083,77),1),"")</f>
        <v/>
      </c>
      <c r="E5062" s="13" t="str">
        <f>IF('Anterior-TXT'!A5083&lt;&gt;"",IF(MOD(VALUE(LEFT(A5062,1)),2)=1,IF(D5062="D",C5062,-C5062),IF(D5062="C",C5062,-C5062)),"")</f>
        <v/>
      </c>
    </row>
    <row r="5063" spans="1:5" x14ac:dyDescent="0.2">
      <c r="A5063" s="11" t="str">
        <f>IF('Anterior-TXT'!A5084&lt;&gt;"",LEFT('Anterior-TXT'!A5084,15),"")</f>
        <v/>
      </c>
      <c r="B5063" s="11" t="str">
        <f>IF('Anterior-TXT'!A5084&lt;&gt;"",RIGHT(LEFT('Anterior-TXT'!A5084,51),34),"")</f>
        <v/>
      </c>
      <c r="C5063" s="12" t="str">
        <f>IF('Anterior-TXT'!A5084&lt;&gt;"",VALUE(RIGHT(LEFT('Anterior-TXT'!A5084,75),23)),"")</f>
        <v/>
      </c>
      <c r="D5063" s="11" t="str">
        <f>IF('Anterior-TXT'!A5084&lt;&gt;"",RIGHT(LEFT('Anterior-TXT'!A5084,77),1),"")</f>
        <v/>
      </c>
      <c r="E5063" s="13" t="str">
        <f>IF('Anterior-TXT'!A5084&lt;&gt;"",IF(MOD(VALUE(LEFT(A5063,1)),2)=1,IF(D5063="D",C5063,-C5063),IF(D5063="C",C5063,-C5063)),"")</f>
        <v/>
      </c>
    </row>
    <row r="5064" spans="1:5" x14ac:dyDescent="0.2">
      <c r="A5064" s="11" t="str">
        <f>IF('Anterior-TXT'!A5085&lt;&gt;"",LEFT('Anterior-TXT'!A5085,15),"")</f>
        <v/>
      </c>
      <c r="B5064" s="11" t="str">
        <f>IF('Anterior-TXT'!A5085&lt;&gt;"",RIGHT(LEFT('Anterior-TXT'!A5085,51),34),"")</f>
        <v/>
      </c>
      <c r="C5064" s="12" t="str">
        <f>IF('Anterior-TXT'!A5085&lt;&gt;"",VALUE(RIGHT(LEFT('Anterior-TXT'!A5085,75),23)),"")</f>
        <v/>
      </c>
      <c r="D5064" s="11" t="str">
        <f>IF('Anterior-TXT'!A5085&lt;&gt;"",RIGHT(LEFT('Anterior-TXT'!A5085,77),1),"")</f>
        <v/>
      </c>
      <c r="E5064" s="13" t="str">
        <f>IF('Anterior-TXT'!A5085&lt;&gt;"",IF(MOD(VALUE(LEFT(A5064,1)),2)=1,IF(D5064="D",C5064,-C5064),IF(D5064="C",C5064,-C5064)),"")</f>
        <v/>
      </c>
    </row>
    <row r="5065" spans="1:5" x14ac:dyDescent="0.2">
      <c r="A5065" s="11" t="str">
        <f>IF('Anterior-TXT'!A5086&lt;&gt;"",LEFT('Anterior-TXT'!A5086,15),"")</f>
        <v/>
      </c>
      <c r="B5065" s="11" t="str">
        <f>IF('Anterior-TXT'!A5086&lt;&gt;"",RIGHT(LEFT('Anterior-TXT'!A5086,51),34),"")</f>
        <v/>
      </c>
      <c r="C5065" s="12" t="str">
        <f>IF('Anterior-TXT'!A5086&lt;&gt;"",VALUE(RIGHT(LEFT('Anterior-TXT'!A5086,75),23)),"")</f>
        <v/>
      </c>
      <c r="D5065" s="11" t="str">
        <f>IF('Anterior-TXT'!A5086&lt;&gt;"",RIGHT(LEFT('Anterior-TXT'!A5086,77),1),"")</f>
        <v/>
      </c>
      <c r="E5065" s="13" t="str">
        <f>IF('Anterior-TXT'!A5086&lt;&gt;"",IF(MOD(VALUE(LEFT(A5065,1)),2)=1,IF(D5065="D",C5065,-C5065),IF(D5065="C",C5065,-C5065)),"")</f>
        <v/>
      </c>
    </row>
    <row r="5066" spans="1:5" x14ac:dyDescent="0.2">
      <c r="A5066" s="11" t="str">
        <f>IF('Anterior-TXT'!A5087&lt;&gt;"",LEFT('Anterior-TXT'!A5087,15),"")</f>
        <v/>
      </c>
      <c r="B5066" s="11" t="str">
        <f>IF('Anterior-TXT'!A5087&lt;&gt;"",RIGHT(LEFT('Anterior-TXT'!A5087,51),34),"")</f>
        <v/>
      </c>
      <c r="C5066" s="12" t="str">
        <f>IF('Anterior-TXT'!A5087&lt;&gt;"",VALUE(RIGHT(LEFT('Anterior-TXT'!A5087,75),23)),"")</f>
        <v/>
      </c>
      <c r="D5066" s="11" t="str">
        <f>IF('Anterior-TXT'!A5087&lt;&gt;"",RIGHT(LEFT('Anterior-TXT'!A5087,77),1),"")</f>
        <v/>
      </c>
      <c r="E5066" s="13" t="str">
        <f>IF('Anterior-TXT'!A5087&lt;&gt;"",IF(MOD(VALUE(LEFT(A5066,1)),2)=1,IF(D5066="D",C5066,-C5066),IF(D5066="C",C5066,-C5066)),"")</f>
        <v/>
      </c>
    </row>
    <row r="5067" spans="1:5" x14ac:dyDescent="0.2">
      <c r="A5067" s="11" t="str">
        <f>IF('Anterior-TXT'!A5088&lt;&gt;"",LEFT('Anterior-TXT'!A5088,15),"")</f>
        <v/>
      </c>
      <c r="B5067" s="11" t="str">
        <f>IF('Anterior-TXT'!A5088&lt;&gt;"",RIGHT(LEFT('Anterior-TXT'!A5088,51),34),"")</f>
        <v/>
      </c>
      <c r="C5067" s="12" t="str">
        <f>IF('Anterior-TXT'!A5088&lt;&gt;"",VALUE(RIGHT(LEFT('Anterior-TXT'!A5088,75),23)),"")</f>
        <v/>
      </c>
      <c r="D5067" s="11" t="str">
        <f>IF('Anterior-TXT'!A5088&lt;&gt;"",RIGHT(LEFT('Anterior-TXT'!A5088,77),1),"")</f>
        <v/>
      </c>
      <c r="E5067" s="13" t="str">
        <f>IF('Anterior-TXT'!A5088&lt;&gt;"",IF(MOD(VALUE(LEFT(A5067,1)),2)=1,IF(D5067="D",C5067,-C5067),IF(D5067="C",C5067,-C5067)),"")</f>
        <v/>
      </c>
    </row>
    <row r="5068" spans="1:5" x14ac:dyDescent="0.2">
      <c r="A5068" s="11" t="str">
        <f>IF('Anterior-TXT'!A5089&lt;&gt;"",LEFT('Anterior-TXT'!A5089,15),"")</f>
        <v/>
      </c>
      <c r="B5068" s="11" t="str">
        <f>IF('Anterior-TXT'!A5089&lt;&gt;"",RIGHT(LEFT('Anterior-TXT'!A5089,51),34),"")</f>
        <v/>
      </c>
      <c r="C5068" s="12" t="str">
        <f>IF('Anterior-TXT'!A5089&lt;&gt;"",VALUE(RIGHT(LEFT('Anterior-TXT'!A5089,75),23)),"")</f>
        <v/>
      </c>
      <c r="D5068" s="11" t="str">
        <f>IF('Anterior-TXT'!A5089&lt;&gt;"",RIGHT(LEFT('Anterior-TXT'!A5089,77),1),"")</f>
        <v/>
      </c>
      <c r="E5068" s="13" t="str">
        <f>IF('Anterior-TXT'!A5089&lt;&gt;"",IF(MOD(VALUE(LEFT(A5068,1)),2)=1,IF(D5068="D",C5068,-C5068),IF(D5068="C",C5068,-C5068)),"")</f>
        <v/>
      </c>
    </row>
    <row r="5069" spans="1:5" x14ac:dyDescent="0.2">
      <c r="A5069" s="11" t="str">
        <f>IF('Anterior-TXT'!A5090&lt;&gt;"",LEFT('Anterior-TXT'!A5090,15),"")</f>
        <v/>
      </c>
      <c r="B5069" s="11" t="str">
        <f>IF('Anterior-TXT'!A5090&lt;&gt;"",RIGHT(LEFT('Anterior-TXT'!A5090,51),34),"")</f>
        <v/>
      </c>
      <c r="C5069" s="12" t="str">
        <f>IF('Anterior-TXT'!A5090&lt;&gt;"",VALUE(RIGHT(LEFT('Anterior-TXT'!A5090,75),23)),"")</f>
        <v/>
      </c>
      <c r="D5069" s="11" t="str">
        <f>IF('Anterior-TXT'!A5090&lt;&gt;"",RIGHT(LEFT('Anterior-TXT'!A5090,77),1),"")</f>
        <v/>
      </c>
      <c r="E5069" s="13" t="str">
        <f>IF('Anterior-TXT'!A5090&lt;&gt;"",IF(MOD(VALUE(LEFT(A5069,1)),2)=1,IF(D5069="D",C5069,-C5069),IF(D5069="C",C5069,-C5069)),"")</f>
        <v/>
      </c>
    </row>
    <row r="5070" spans="1:5" x14ac:dyDescent="0.2">
      <c r="A5070" s="11" t="str">
        <f>IF('Anterior-TXT'!A5091&lt;&gt;"",LEFT('Anterior-TXT'!A5091,15),"")</f>
        <v/>
      </c>
      <c r="B5070" s="11" t="str">
        <f>IF('Anterior-TXT'!A5091&lt;&gt;"",RIGHT(LEFT('Anterior-TXT'!A5091,51),34),"")</f>
        <v/>
      </c>
      <c r="C5070" s="12" t="str">
        <f>IF('Anterior-TXT'!A5091&lt;&gt;"",VALUE(RIGHT(LEFT('Anterior-TXT'!A5091,75),23)),"")</f>
        <v/>
      </c>
      <c r="D5070" s="11" t="str">
        <f>IF('Anterior-TXT'!A5091&lt;&gt;"",RIGHT(LEFT('Anterior-TXT'!A5091,77),1),"")</f>
        <v/>
      </c>
      <c r="E5070" s="13" t="str">
        <f>IF('Anterior-TXT'!A5091&lt;&gt;"",IF(MOD(VALUE(LEFT(A5070,1)),2)=1,IF(D5070="D",C5070,-C5070),IF(D5070="C",C5070,-C5070)),"")</f>
        <v/>
      </c>
    </row>
    <row r="5071" spans="1:5" x14ac:dyDescent="0.2">
      <c r="A5071" s="11" t="str">
        <f>IF('Anterior-TXT'!A5092&lt;&gt;"",LEFT('Anterior-TXT'!A5092,15),"")</f>
        <v/>
      </c>
      <c r="B5071" s="11" t="str">
        <f>IF('Anterior-TXT'!A5092&lt;&gt;"",RIGHT(LEFT('Anterior-TXT'!A5092,51),34),"")</f>
        <v/>
      </c>
      <c r="C5071" s="12" t="str">
        <f>IF('Anterior-TXT'!A5092&lt;&gt;"",VALUE(RIGHT(LEFT('Anterior-TXT'!A5092,75),23)),"")</f>
        <v/>
      </c>
      <c r="D5071" s="11" t="str">
        <f>IF('Anterior-TXT'!A5092&lt;&gt;"",RIGHT(LEFT('Anterior-TXT'!A5092,77),1),"")</f>
        <v/>
      </c>
      <c r="E5071" s="13" t="str">
        <f>IF('Anterior-TXT'!A5092&lt;&gt;"",IF(MOD(VALUE(LEFT(A5071,1)),2)=1,IF(D5071="D",C5071,-C5071),IF(D5071="C",C5071,-C5071)),"")</f>
        <v/>
      </c>
    </row>
    <row r="5072" spans="1:5" x14ac:dyDescent="0.2">
      <c r="A5072" s="11" t="str">
        <f>IF('Anterior-TXT'!A5093&lt;&gt;"",LEFT('Anterior-TXT'!A5093,15),"")</f>
        <v/>
      </c>
      <c r="B5072" s="11" t="str">
        <f>IF('Anterior-TXT'!A5093&lt;&gt;"",RIGHT(LEFT('Anterior-TXT'!A5093,51),34),"")</f>
        <v/>
      </c>
      <c r="C5072" s="12" t="str">
        <f>IF('Anterior-TXT'!A5093&lt;&gt;"",VALUE(RIGHT(LEFT('Anterior-TXT'!A5093,75),23)),"")</f>
        <v/>
      </c>
      <c r="D5072" s="11" t="str">
        <f>IF('Anterior-TXT'!A5093&lt;&gt;"",RIGHT(LEFT('Anterior-TXT'!A5093,77),1),"")</f>
        <v/>
      </c>
      <c r="E5072" s="13" t="str">
        <f>IF('Anterior-TXT'!A5093&lt;&gt;"",IF(MOD(VALUE(LEFT(A5072,1)),2)=1,IF(D5072="D",C5072,-C5072),IF(D5072="C",C5072,-C5072)),"")</f>
        <v/>
      </c>
    </row>
    <row r="5073" spans="1:5" x14ac:dyDescent="0.2">
      <c r="A5073" s="11" t="str">
        <f>IF('Anterior-TXT'!A5094&lt;&gt;"",LEFT('Anterior-TXT'!A5094,15),"")</f>
        <v/>
      </c>
      <c r="B5073" s="11" t="str">
        <f>IF('Anterior-TXT'!A5094&lt;&gt;"",RIGHT(LEFT('Anterior-TXT'!A5094,51),34),"")</f>
        <v/>
      </c>
      <c r="C5073" s="12" t="str">
        <f>IF('Anterior-TXT'!A5094&lt;&gt;"",VALUE(RIGHT(LEFT('Anterior-TXT'!A5094,75),23)),"")</f>
        <v/>
      </c>
      <c r="D5073" s="11" t="str">
        <f>IF('Anterior-TXT'!A5094&lt;&gt;"",RIGHT(LEFT('Anterior-TXT'!A5094,77),1),"")</f>
        <v/>
      </c>
      <c r="E5073" s="13" t="str">
        <f>IF('Anterior-TXT'!A5094&lt;&gt;"",IF(MOD(VALUE(LEFT(A5073,1)),2)=1,IF(D5073="D",C5073,-C5073),IF(D5073="C",C5073,-C5073)),"")</f>
        <v/>
      </c>
    </row>
    <row r="5074" spans="1:5" x14ac:dyDescent="0.2">
      <c r="A5074" s="11" t="str">
        <f>IF('Anterior-TXT'!A5095&lt;&gt;"",LEFT('Anterior-TXT'!A5095,15),"")</f>
        <v/>
      </c>
      <c r="B5074" s="11" t="str">
        <f>IF('Anterior-TXT'!A5095&lt;&gt;"",RIGHT(LEFT('Anterior-TXT'!A5095,51),34),"")</f>
        <v/>
      </c>
      <c r="C5074" s="12" t="str">
        <f>IF('Anterior-TXT'!A5095&lt;&gt;"",VALUE(RIGHT(LEFT('Anterior-TXT'!A5095,75),23)),"")</f>
        <v/>
      </c>
      <c r="D5074" s="11" t="str">
        <f>IF('Anterior-TXT'!A5095&lt;&gt;"",RIGHT(LEFT('Anterior-TXT'!A5095,77),1),"")</f>
        <v/>
      </c>
      <c r="E5074" s="13" t="str">
        <f>IF('Anterior-TXT'!A5095&lt;&gt;"",IF(MOD(VALUE(LEFT(A5074,1)),2)=1,IF(D5074="D",C5074,-C5074),IF(D5074="C",C5074,-C5074)),"")</f>
        <v/>
      </c>
    </row>
    <row r="5075" spans="1:5" x14ac:dyDescent="0.2">
      <c r="A5075" s="11" t="str">
        <f>IF('Anterior-TXT'!A5096&lt;&gt;"",LEFT('Anterior-TXT'!A5096,15),"")</f>
        <v/>
      </c>
      <c r="B5075" s="11" t="str">
        <f>IF('Anterior-TXT'!A5096&lt;&gt;"",RIGHT(LEFT('Anterior-TXT'!A5096,51),34),"")</f>
        <v/>
      </c>
      <c r="C5075" s="12" t="str">
        <f>IF('Anterior-TXT'!A5096&lt;&gt;"",VALUE(RIGHT(LEFT('Anterior-TXT'!A5096,75),23)),"")</f>
        <v/>
      </c>
      <c r="D5075" s="11" t="str">
        <f>IF('Anterior-TXT'!A5096&lt;&gt;"",RIGHT(LEFT('Anterior-TXT'!A5096,77),1),"")</f>
        <v/>
      </c>
      <c r="E5075" s="13" t="str">
        <f>IF('Anterior-TXT'!A5096&lt;&gt;"",IF(MOD(VALUE(LEFT(A5075,1)),2)=1,IF(D5075="D",C5075,-C5075),IF(D5075="C",C5075,-C5075)),"")</f>
        <v/>
      </c>
    </row>
    <row r="5076" spans="1:5" x14ac:dyDescent="0.2">
      <c r="A5076" s="11" t="str">
        <f>IF('Anterior-TXT'!A5097&lt;&gt;"",LEFT('Anterior-TXT'!A5097,15),"")</f>
        <v/>
      </c>
      <c r="B5076" s="11" t="str">
        <f>IF('Anterior-TXT'!A5097&lt;&gt;"",RIGHT(LEFT('Anterior-TXT'!A5097,51),34),"")</f>
        <v/>
      </c>
      <c r="C5076" s="12" t="str">
        <f>IF('Anterior-TXT'!A5097&lt;&gt;"",VALUE(RIGHT(LEFT('Anterior-TXT'!A5097,75),23)),"")</f>
        <v/>
      </c>
      <c r="D5076" s="11" t="str">
        <f>IF('Anterior-TXT'!A5097&lt;&gt;"",RIGHT(LEFT('Anterior-TXT'!A5097,77),1),"")</f>
        <v/>
      </c>
      <c r="E5076" s="13" t="str">
        <f>IF('Anterior-TXT'!A5097&lt;&gt;"",IF(MOD(VALUE(LEFT(A5076,1)),2)=1,IF(D5076="D",C5076,-C5076),IF(D5076="C",C5076,-C5076)),"")</f>
        <v/>
      </c>
    </row>
    <row r="5077" spans="1:5" x14ac:dyDescent="0.2">
      <c r="A5077" s="11" t="str">
        <f>IF('Anterior-TXT'!A5098&lt;&gt;"",LEFT('Anterior-TXT'!A5098,15),"")</f>
        <v/>
      </c>
      <c r="B5077" s="11" t="str">
        <f>IF('Anterior-TXT'!A5098&lt;&gt;"",RIGHT(LEFT('Anterior-TXT'!A5098,51),34),"")</f>
        <v/>
      </c>
      <c r="C5077" s="12" t="str">
        <f>IF('Anterior-TXT'!A5098&lt;&gt;"",VALUE(RIGHT(LEFT('Anterior-TXT'!A5098,75),23)),"")</f>
        <v/>
      </c>
      <c r="D5077" s="11" t="str">
        <f>IF('Anterior-TXT'!A5098&lt;&gt;"",RIGHT(LEFT('Anterior-TXT'!A5098,77),1),"")</f>
        <v/>
      </c>
      <c r="E5077" s="13" t="str">
        <f>IF('Anterior-TXT'!A5098&lt;&gt;"",IF(MOD(VALUE(LEFT(A5077,1)),2)=1,IF(D5077="D",C5077,-C5077),IF(D5077="C",C5077,-C5077)),"")</f>
        <v/>
      </c>
    </row>
    <row r="5078" spans="1:5" x14ac:dyDescent="0.2">
      <c r="A5078" s="11" t="str">
        <f>IF('Anterior-TXT'!A5099&lt;&gt;"",LEFT('Anterior-TXT'!A5099,15),"")</f>
        <v/>
      </c>
      <c r="B5078" s="11" t="str">
        <f>IF('Anterior-TXT'!A5099&lt;&gt;"",RIGHT(LEFT('Anterior-TXT'!A5099,51),34),"")</f>
        <v/>
      </c>
      <c r="C5078" s="12" t="str">
        <f>IF('Anterior-TXT'!A5099&lt;&gt;"",VALUE(RIGHT(LEFT('Anterior-TXT'!A5099,75),23)),"")</f>
        <v/>
      </c>
      <c r="D5078" s="11" t="str">
        <f>IF('Anterior-TXT'!A5099&lt;&gt;"",RIGHT(LEFT('Anterior-TXT'!A5099,77),1),"")</f>
        <v/>
      </c>
      <c r="E5078" s="13" t="str">
        <f>IF('Anterior-TXT'!A5099&lt;&gt;"",IF(MOD(VALUE(LEFT(A5078,1)),2)=1,IF(D5078="D",C5078,-C5078),IF(D5078="C",C5078,-C5078)),"")</f>
        <v/>
      </c>
    </row>
    <row r="5079" spans="1:5" x14ac:dyDescent="0.2">
      <c r="A5079" s="11" t="str">
        <f>IF('Anterior-TXT'!A5100&lt;&gt;"",LEFT('Anterior-TXT'!A5100,15),"")</f>
        <v/>
      </c>
      <c r="B5079" s="11" t="str">
        <f>IF('Anterior-TXT'!A5100&lt;&gt;"",RIGHT(LEFT('Anterior-TXT'!A5100,51),34),"")</f>
        <v/>
      </c>
      <c r="C5079" s="12" t="str">
        <f>IF('Anterior-TXT'!A5100&lt;&gt;"",VALUE(RIGHT(LEFT('Anterior-TXT'!A5100,75),23)),"")</f>
        <v/>
      </c>
      <c r="D5079" s="11" t="str">
        <f>IF('Anterior-TXT'!A5100&lt;&gt;"",RIGHT(LEFT('Anterior-TXT'!A5100,77),1),"")</f>
        <v/>
      </c>
      <c r="E5079" s="13" t="str">
        <f>IF('Anterior-TXT'!A5100&lt;&gt;"",IF(MOD(VALUE(LEFT(A5079,1)),2)=1,IF(D5079="D",C5079,-C5079),IF(D5079="C",C5079,-C5079)),"")</f>
        <v/>
      </c>
    </row>
    <row r="5080" spans="1:5" x14ac:dyDescent="0.2">
      <c r="A5080" s="11" t="str">
        <f>IF('Anterior-TXT'!A5101&lt;&gt;"",LEFT('Anterior-TXT'!A5101,15),"")</f>
        <v/>
      </c>
      <c r="B5080" s="11" t="str">
        <f>IF('Anterior-TXT'!A5101&lt;&gt;"",RIGHT(LEFT('Anterior-TXT'!A5101,51),34),"")</f>
        <v/>
      </c>
      <c r="C5080" s="12" t="str">
        <f>IF('Anterior-TXT'!A5101&lt;&gt;"",VALUE(RIGHT(LEFT('Anterior-TXT'!A5101,75),23)),"")</f>
        <v/>
      </c>
      <c r="D5080" s="11" t="str">
        <f>IF('Anterior-TXT'!A5101&lt;&gt;"",RIGHT(LEFT('Anterior-TXT'!A5101,77),1),"")</f>
        <v/>
      </c>
      <c r="E5080" s="13" t="str">
        <f>IF('Anterior-TXT'!A5101&lt;&gt;"",IF(MOD(VALUE(LEFT(A5080,1)),2)=1,IF(D5080="D",C5080,-C5080),IF(D5080="C",C5080,-C5080)),"")</f>
        <v/>
      </c>
    </row>
    <row r="5081" spans="1:5" x14ac:dyDescent="0.2">
      <c r="A5081" s="11" t="str">
        <f>IF('Anterior-TXT'!A5102&lt;&gt;"",LEFT('Anterior-TXT'!A5102,15),"")</f>
        <v/>
      </c>
      <c r="B5081" s="11" t="str">
        <f>IF('Anterior-TXT'!A5102&lt;&gt;"",RIGHT(LEFT('Anterior-TXT'!A5102,51),34),"")</f>
        <v/>
      </c>
      <c r="C5081" s="12" t="str">
        <f>IF('Anterior-TXT'!A5102&lt;&gt;"",VALUE(RIGHT(LEFT('Anterior-TXT'!A5102,75),23)),"")</f>
        <v/>
      </c>
      <c r="D5081" s="11" t="str">
        <f>IF('Anterior-TXT'!A5102&lt;&gt;"",RIGHT(LEFT('Anterior-TXT'!A5102,77),1),"")</f>
        <v/>
      </c>
      <c r="E5081" s="13" t="str">
        <f>IF('Anterior-TXT'!A5102&lt;&gt;"",IF(MOD(VALUE(LEFT(A5081,1)),2)=1,IF(D5081="D",C5081,-C5081),IF(D5081="C",C5081,-C5081)),"")</f>
        <v/>
      </c>
    </row>
    <row r="5082" spans="1:5" x14ac:dyDescent="0.2">
      <c r="A5082" s="11" t="str">
        <f>IF('Anterior-TXT'!A5103&lt;&gt;"",LEFT('Anterior-TXT'!A5103,15),"")</f>
        <v/>
      </c>
      <c r="B5082" s="11" t="str">
        <f>IF('Anterior-TXT'!A5103&lt;&gt;"",RIGHT(LEFT('Anterior-TXT'!A5103,51),34),"")</f>
        <v/>
      </c>
      <c r="C5082" s="12" t="str">
        <f>IF('Anterior-TXT'!A5103&lt;&gt;"",VALUE(RIGHT(LEFT('Anterior-TXT'!A5103,75),23)),"")</f>
        <v/>
      </c>
      <c r="D5082" s="11" t="str">
        <f>IF('Anterior-TXT'!A5103&lt;&gt;"",RIGHT(LEFT('Anterior-TXT'!A5103,77),1),"")</f>
        <v/>
      </c>
      <c r="E5082" s="13" t="str">
        <f>IF('Anterior-TXT'!A5103&lt;&gt;"",IF(MOD(VALUE(LEFT(A5082,1)),2)=1,IF(D5082="D",C5082,-C5082),IF(D5082="C",C5082,-C5082)),"")</f>
        <v/>
      </c>
    </row>
    <row r="5083" spans="1:5" x14ac:dyDescent="0.2">
      <c r="A5083" s="11" t="str">
        <f>IF('Anterior-TXT'!A5104&lt;&gt;"",LEFT('Anterior-TXT'!A5104,15),"")</f>
        <v/>
      </c>
      <c r="B5083" s="11" t="str">
        <f>IF('Anterior-TXT'!A5104&lt;&gt;"",RIGHT(LEFT('Anterior-TXT'!A5104,51),34),"")</f>
        <v/>
      </c>
      <c r="C5083" s="12" t="str">
        <f>IF('Anterior-TXT'!A5104&lt;&gt;"",VALUE(RIGHT(LEFT('Anterior-TXT'!A5104,75),23)),"")</f>
        <v/>
      </c>
      <c r="D5083" s="11" t="str">
        <f>IF('Anterior-TXT'!A5104&lt;&gt;"",RIGHT(LEFT('Anterior-TXT'!A5104,77),1),"")</f>
        <v/>
      </c>
      <c r="E5083" s="13" t="str">
        <f>IF('Anterior-TXT'!A5104&lt;&gt;"",IF(MOD(VALUE(LEFT(A5083,1)),2)=1,IF(D5083="D",C5083,-C5083),IF(D5083="C",C5083,-C5083)),"")</f>
        <v/>
      </c>
    </row>
    <row r="5084" spans="1:5" x14ac:dyDescent="0.2">
      <c r="A5084" s="11" t="str">
        <f>IF('Anterior-TXT'!A5105&lt;&gt;"",LEFT('Anterior-TXT'!A5105,15),"")</f>
        <v/>
      </c>
      <c r="B5084" s="11" t="str">
        <f>IF('Anterior-TXT'!A5105&lt;&gt;"",RIGHT(LEFT('Anterior-TXT'!A5105,51),34),"")</f>
        <v/>
      </c>
      <c r="C5084" s="12" t="str">
        <f>IF('Anterior-TXT'!A5105&lt;&gt;"",VALUE(RIGHT(LEFT('Anterior-TXT'!A5105,75),23)),"")</f>
        <v/>
      </c>
      <c r="D5084" s="11" t="str">
        <f>IF('Anterior-TXT'!A5105&lt;&gt;"",RIGHT(LEFT('Anterior-TXT'!A5105,77),1),"")</f>
        <v/>
      </c>
      <c r="E5084" s="13" t="str">
        <f>IF('Anterior-TXT'!A5105&lt;&gt;"",IF(MOD(VALUE(LEFT(A5084,1)),2)=1,IF(D5084="D",C5084,-C5084),IF(D5084="C",C5084,-C5084)),"")</f>
        <v/>
      </c>
    </row>
    <row r="5085" spans="1:5" x14ac:dyDescent="0.2">
      <c r="A5085" s="11" t="str">
        <f>IF('Anterior-TXT'!A5106&lt;&gt;"",LEFT('Anterior-TXT'!A5106,15),"")</f>
        <v/>
      </c>
      <c r="B5085" s="11" t="str">
        <f>IF('Anterior-TXT'!A5106&lt;&gt;"",RIGHT(LEFT('Anterior-TXT'!A5106,51),34),"")</f>
        <v/>
      </c>
      <c r="C5085" s="12" t="str">
        <f>IF('Anterior-TXT'!A5106&lt;&gt;"",VALUE(RIGHT(LEFT('Anterior-TXT'!A5106,75),23)),"")</f>
        <v/>
      </c>
      <c r="D5085" s="11" t="str">
        <f>IF('Anterior-TXT'!A5106&lt;&gt;"",RIGHT(LEFT('Anterior-TXT'!A5106,77),1),"")</f>
        <v/>
      </c>
      <c r="E5085" s="13" t="str">
        <f>IF('Anterior-TXT'!A5106&lt;&gt;"",IF(MOD(VALUE(LEFT(A5085,1)),2)=1,IF(D5085="D",C5085,-C5085),IF(D5085="C",C5085,-C5085)),"")</f>
        <v/>
      </c>
    </row>
    <row r="5086" spans="1:5" x14ac:dyDescent="0.2">
      <c r="A5086" s="11" t="str">
        <f>IF('Anterior-TXT'!A5107&lt;&gt;"",LEFT('Anterior-TXT'!A5107,15),"")</f>
        <v/>
      </c>
      <c r="B5086" s="11" t="str">
        <f>IF('Anterior-TXT'!A5107&lt;&gt;"",RIGHT(LEFT('Anterior-TXT'!A5107,51),34),"")</f>
        <v/>
      </c>
      <c r="C5086" s="12" t="str">
        <f>IF('Anterior-TXT'!A5107&lt;&gt;"",VALUE(RIGHT(LEFT('Anterior-TXT'!A5107,75),23)),"")</f>
        <v/>
      </c>
      <c r="D5086" s="11" t="str">
        <f>IF('Anterior-TXT'!A5107&lt;&gt;"",RIGHT(LEFT('Anterior-TXT'!A5107,77),1),"")</f>
        <v/>
      </c>
      <c r="E5086" s="13" t="str">
        <f>IF('Anterior-TXT'!A5107&lt;&gt;"",IF(MOD(VALUE(LEFT(A5086,1)),2)=1,IF(D5086="D",C5086,-C5086),IF(D5086="C",C5086,-C5086)),"")</f>
        <v/>
      </c>
    </row>
    <row r="5087" spans="1:5" x14ac:dyDescent="0.2">
      <c r="A5087" s="11" t="str">
        <f>IF('Anterior-TXT'!A5108&lt;&gt;"",LEFT('Anterior-TXT'!A5108,15),"")</f>
        <v/>
      </c>
      <c r="B5087" s="11" t="str">
        <f>IF('Anterior-TXT'!A5108&lt;&gt;"",RIGHT(LEFT('Anterior-TXT'!A5108,51),34),"")</f>
        <v/>
      </c>
      <c r="C5087" s="12" t="str">
        <f>IF('Anterior-TXT'!A5108&lt;&gt;"",VALUE(RIGHT(LEFT('Anterior-TXT'!A5108,75),23)),"")</f>
        <v/>
      </c>
      <c r="D5087" s="11" t="str">
        <f>IF('Anterior-TXT'!A5108&lt;&gt;"",RIGHT(LEFT('Anterior-TXT'!A5108,77),1),"")</f>
        <v/>
      </c>
      <c r="E5087" s="13" t="str">
        <f>IF('Anterior-TXT'!A5108&lt;&gt;"",IF(MOD(VALUE(LEFT(A5087,1)),2)=1,IF(D5087="D",C5087,-C5087),IF(D5087="C",C5087,-C5087)),"")</f>
        <v/>
      </c>
    </row>
    <row r="5088" spans="1:5" x14ac:dyDescent="0.2">
      <c r="A5088" s="11" t="str">
        <f>IF('Anterior-TXT'!A5109&lt;&gt;"",LEFT('Anterior-TXT'!A5109,15),"")</f>
        <v/>
      </c>
      <c r="B5088" s="11" t="str">
        <f>IF('Anterior-TXT'!A5109&lt;&gt;"",RIGHT(LEFT('Anterior-TXT'!A5109,51),34),"")</f>
        <v/>
      </c>
      <c r="C5088" s="12" t="str">
        <f>IF('Anterior-TXT'!A5109&lt;&gt;"",VALUE(RIGHT(LEFT('Anterior-TXT'!A5109,75),23)),"")</f>
        <v/>
      </c>
      <c r="D5088" s="11" t="str">
        <f>IF('Anterior-TXT'!A5109&lt;&gt;"",RIGHT(LEFT('Anterior-TXT'!A5109,77),1),"")</f>
        <v/>
      </c>
      <c r="E5088" s="13" t="str">
        <f>IF('Anterior-TXT'!A5109&lt;&gt;"",IF(MOD(VALUE(LEFT(A5088,1)),2)=1,IF(D5088="D",C5088,-C5088),IF(D5088="C",C5088,-C5088)),"")</f>
        <v/>
      </c>
    </row>
    <row r="5089" spans="1:5" x14ac:dyDescent="0.2">
      <c r="A5089" s="11" t="str">
        <f>IF('Anterior-TXT'!A5110&lt;&gt;"",LEFT('Anterior-TXT'!A5110,15),"")</f>
        <v/>
      </c>
      <c r="B5089" s="11" t="str">
        <f>IF('Anterior-TXT'!A5110&lt;&gt;"",RIGHT(LEFT('Anterior-TXT'!A5110,51),34),"")</f>
        <v/>
      </c>
      <c r="C5089" s="12" t="str">
        <f>IF('Anterior-TXT'!A5110&lt;&gt;"",VALUE(RIGHT(LEFT('Anterior-TXT'!A5110,75),23)),"")</f>
        <v/>
      </c>
      <c r="D5089" s="11" t="str">
        <f>IF('Anterior-TXT'!A5110&lt;&gt;"",RIGHT(LEFT('Anterior-TXT'!A5110,77),1),"")</f>
        <v/>
      </c>
      <c r="E5089" s="13" t="str">
        <f>IF('Anterior-TXT'!A5110&lt;&gt;"",IF(MOD(VALUE(LEFT(A5089,1)),2)=1,IF(D5089="D",C5089,-C5089),IF(D5089="C",C5089,-C5089)),"")</f>
        <v/>
      </c>
    </row>
    <row r="5090" spans="1:5" x14ac:dyDescent="0.2">
      <c r="A5090" s="11" t="str">
        <f>IF('Anterior-TXT'!A5111&lt;&gt;"",LEFT('Anterior-TXT'!A5111,15),"")</f>
        <v/>
      </c>
      <c r="B5090" s="11" t="str">
        <f>IF('Anterior-TXT'!A5111&lt;&gt;"",RIGHT(LEFT('Anterior-TXT'!A5111,51),34),"")</f>
        <v/>
      </c>
      <c r="C5090" s="12" t="str">
        <f>IF('Anterior-TXT'!A5111&lt;&gt;"",VALUE(RIGHT(LEFT('Anterior-TXT'!A5111,75),23)),"")</f>
        <v/>
      </c>
      <c r="D5090" s="11" t="str">
        <f>IF('Anterior-TXT'!A5111&lt;&gt;"",RIGHT(LEFT('Anterior-TXT'!A5111,77),1),"")</f>
        <v/>
      </c>
      <c r="E5090" s="13" t="str">
        <f>IF('Anterior-TXT'!A5111&lt;&gt;"",IF(MOD(VALUE(LEFT(A5090,1)),2)=1,IF(D5090="D",C5090,-C5090),IF(D5090="C",C5090,-C5090)),"")</f>
        <v/>
      </c>
    </row>
    <row r="5091" spans="1:5" x14ac:dyDescent="0.2">
      <c r="A5091" s="11" t="str">
        <f>IF('Anterior-TXT'!A5112&lt;&gt;"",LEFT('Anterior-TXT'!A5112,15),"")</f>
        <v/>
      </c>
      <c r="B5091" s="11" t="str">
        <f>IF('Anterior-TXT'!A5112&lt;&gt;"",RIGHT(LEFT('Anterior-TXT'!A5112,51),34),"")</f>
        <v/>
      </c>
      <c r="C5091" s="12" t="str">
        <f>IF('Anterior-TXT'!A5112&lt;&gt;"",VALUE(RIGHT(LEFT('Anterior-TXT'!A5112,75),23)),"")</f>
        <v/>
      </c>
      <c r="D5091" s="11" t="str">
        <f>IF('Anterior-TXT'!A5112&lt;&gt;"",RIGHT(LEFT('Anterior-TXT'!A5112,77),1),"")</f>
        <v/>
      </c>
      <c r="E5091" s="13" t="str">
        <f>IF('Anterior-TXT'!A5112&lt;&gt;"",IF(MOD(VALUE(LEFT(A5091,1)),2)=1,IF(D5091="D",C5091,-C5091),IF(D5091="C",C5091,-C5091)),"")</f>
        <v/>
      </c>
    </row>
    <row r="5092" spans="1:5" x14ac:dyDescent="0.2">
      <c r="A5092" s="11" t="str">
        <f>IF('Anterior-TXT'!A5113&lt;&gt;"",LEFT('Anterior-TXT'!A5113,15),"")</f>
        <v/>
      </c>
      <c r="B5092" s="11" t="str">
        <f>IF('Anterior-TXT'!A5113&lt;&gt;"",RIGHT(LEFT('Anterior-TXT'!A5113,51),34),"")</f>
        <v/>
      </c>
      <c r="C5092" s="12" t="str">
        <f>IF('Anterior-TXT'!A5113&lt;&gt;"",VALUE(RIGHT(LEFT('Anterior-TXT'!A5113,75),23)),"")</f>
        <v/>
      </c>
      <c r="D5092" s="11" t="str">
        <f>IF('Anterior-TXT'!A5113&lt;&gt;"",RIGHT(LEFT('Anterior-TXT'!A5113,77),1),"")</f>
        <v/>
      </c>
      <c r="E5092" s="13" t="str">
        <f>IF('Anterior-TXT'!A5113&lt;&gt;"",IF(MOD(VALUE(LEFT(A5092,1)),2)=1,IF(D5092="D",C5092,-C5092),IF(D5092="C",C5092,-C5092)),"")</f>
        <v/>
      </c>
    </row>
    <row r="5093" spans="1:5" x14ac:dyDescent="0.2">
      <c r="A5093" s="11" t="str">
        <f>IF('Anterior-TXT'!A5114&lt;&gt;"",LEFT('Anterior-TXT'!A5114,15),"")</f>
        <v/>
      </c>
      <c r="B5093" s="11" t="str">
        <f>IF('Anterior-TXT'!A5114&lt;&gt;"",RIGHT(LEFT('Anterior-TXT'!A5114,51),34),"")</f>
        <v/>
      </c>
      <c r="C5093" s="12" t="str">
        <f>IF('Anterior-TXT'!A5114&lt;&gt;"",VALUE(RIGHT(LEFT('Anterior-TXT'!A5114,75),23)),"")</f>
        <v/>
      </c>
      <c r="D5093" s="11" t="str">
        <f>IF('Anterior-TXT'!A5114&lt;&gt;"",RIGHT(LEFT('Anterior-TXT'!A5114,77),1),"")</f>
        <v/>
      </c>
      <c r="E5093" s="13" t="str">
        <f>IF('Anterior-TXT'!A5114&lt;&gt;"",IF(MOD(VALUE(LEFT(A5093,1)),2)=1,IF(D5093="D",C5093,-C5093),IF(D5093="C",C5093,-C5093)),"")</f>
        <v/>
      </c>
    </row>
    <row r="5094" spans="1:5" x14ac:dyDescent="0.2">
      <c r="A5094" s="11" t="str">
        <f>IF('Anterior-TXT'!A5115&lt;&gt;"",LEFT('Anterior-TXT'!A5115,15),"")</f>
        <v/>
      </c>
      <c r="B5094" s="11" t="str">
        <f>IF('Anterior-TXT'!A5115&lt;&gt;"",RIGHT(LEFT('Anterior-TXT'!A5115,51),34),"")</f>
        <v/>
      </c>
      <c r="C5094" s="12" t="str">
        <f>IF('Anterior-TXT'!A5115&lt;&gt;"",VALUE(RIGHT(LEFT('Anterior-TXT'!A5115,75),23)),"")</f>
        <v/>
      </c>
      <c r="D5094" s="11" t="str">
        <f>IF('Anterior-TXT'!A5115&lt;&gt;"",RIGHT(LEFT('Anterior-TXT'!A5115,77),1),"")</f>
        <v/>
      </c>
      <c r="E5094" s="13" t="str">
        <f>IF('Anterior-TXT'!A5115&lt;&gt;"",IF(MOD(VALUE(LEFT(A5094,1)),2)=1,IF(D5094="D",C5094,-C5094),IF(D5094="C",C5094,-C5094)),"")</f>
        <v/>
      </c>
    </row>
    <row r="5095" spans="1:5" x14ac:dyDescent="0.2">
      <c r="A5095" s="11" t="str">
        <f>IF('Anterior-TXT'!A5116&lt;&gt;"",LEFT('Anterior-TXT'!A5116,15),"")</f>
        <v/>
      </c>
      <c r="B5095" s="11" t="str">
        <f>IF('Anterior-TXT'!A5116&lt;&gt;"",RIGHT(LEFT('Anterior-TXT'!A5116,51),34),"")</f>
        <v/>
      </c>
      <c r="C5095" s="12" t="str">
        <f>IF('Anterior-TXT'!A5116&lt;&gt;"",VALUE(RIGHT(LEFT('Anterior-TXT'!A5116,75),23)),"")</f>
        <v/>
      </c>
      <c r="D5095" s="11" t="str">
        <f>IF('Anterior-TXT'!A5116&lt;&gt;"",RIGHT(LEFT('Anterior-TXT'!A5116,77),1),"")</f>
        <v/>
      </c>
      <c r="E5095" s="13" t="str">
        <f>IF('Anterior-TXT'!A5116&lt;&gt;"",IF(MOD(VALUE(LEFT(A5095,1)),2)=1,IF(D5095="D",C5095,-C5095),IF(D5095="C",C5095,-C5095)),"")</f>
        <v/>
      </c>
    </row>
    <row r="5096" spans="1:5" x14ac:dyDescent="0.2">
      <c r="A5096" s="11" t="str">
        <f>IF('Anterior-TXT'!A5117&lt;&gt;"",LEFT('Anterior-TXT'!A5117,15),"")</f>
        <v/>
      </c>
      <c r="B5096" s="11" t="str">
        <f>IF('Anterior-TXT'!A5117&lt;&gt;"",RIGHT(LEFT('Anterior-TXT'!A5117,51),34),"")</f>
        <v/>
      </c>
      <c r="C5096" s="12" t="str">
        <f>IF('Anterior-TXT'!A5117&lt;&gt;"",VALUE(RIGHT(LEFT('Anterior-TXT'!A5117,75),23)),"")</f>
        <v/>
      </c>
      <c r="D5096" s="11" t="str">
        <f>IF('Anterior-TXT'!A5117&lt;&gt;"",RIGHT(LEFT('Anterior-TXT'!A5117,77),1),"")</f>
        <v/>
      </c>
      <c r="E5096" s="13" t="str">
        <f>IF('Anterior-TXT'!A5117&lt;&gt;"",IF(MOD(VALUE(LEFT(A5096,1)),2)=1,IF(D5096="D",C5096,-C5096),IF(D5096="C",C5096,-C5096)),"")</f>
        <v/>
      </c>
    </row>
    <row r="5097" spans="1:5" x14ac:dyDescent="0.2">
      <c r="A5097" s="11" t="str">
        <f>IF('Anterior-TXT'!A5118&lt;&gt;"",LEFT('Anterior-TXT'!A5118,15),"")</f>
        <v/>
      </c>
      <c r="B5097" s="11" t="str">
        <f>IF('Anterior-TXT'!A5118&lt;&gt;"",RIGHT(LEFT('Anterior-TXT'!A5118,51),34),"")</f>
        <v/>
      </c>
      <c r="C5097" s="12" t="str">
        <f>IF('Anterior-TXT'!A5118&lt;&gt;"",VALUE(RIGHT(LEFT('Anterior-TXT'!A5118,75),23)),"")</f>
        <v/>
      </c>
      <c r="D5097" s="11" t="str">
        <f>IF('Anterior-TXT'!A5118&lt;&gt;"",RIGHT(LEFT('Anterior-TXT'!A5118,77),1),"")</f>
        <v/>
      </c>
      <c r="E5097" s="13" t="str">
        <f>IF('Anterior-TXT'!A5118&lt;&gt;"",IF(MOD(VALUE(LEFT(A5097,1)),2)=1,IF(D5097="D",C5097,-C5097),IF(D5097="C",C5097,-C5097)),"")</f>
        <v/>
      </c>
    </row>
    <row r="5098" spans="1:5" x14ac:dyDescent="0.2">
      <c r="A5098" s="11" t="str">
        <f>IF('Anterior-TXT'!A5119&lt;&gt;"",LEFT('Anterior-TXT'!A5119,15),"")</f>
        <v/>
      </c>
      <c r="B5098" s="11" t="str">
        <f>IF('Anterior-TXT'!A5119&lt;&gt;"",RIGHT(LEFT('Anterior-TXT'!A5119,51),34),"")</f>
        <v/>
      </c>
      <c r="C5098" s="12" t="str">
        <f>IF('Anterior-TXT'!A5119&lt;&gt;"",VALUE(RIGHT(LEFT('Anterior-TXT'!A5119,75),23)),"")</f>
        <v/>
      </c>
      <c r="D5098" s="11" t="str">
        <f>IF('Anterior-TXT'!A5119&lt;&gt;"",RIGHT(LEFT('Anterior-TXT'!A5119,77),1),"")</f>
        <v/>
      </c>
      <c r="E5098" s="13" t="str">
        <f>IF('Anterior-TXT'!A5119&lt;&gt;"",IF(MOD(VALUE(LEFT(A5098,1)),2)=1,IF(D5098="D",C5098,-C5098),IF(D5098="C",C5098,-C5098)),"")</f>
        <v/>
      </c>
    </row>
    <row r="5099" spans="1:5" x14ac:dyDescent="0.2">
      <c r="A5099" s="11" t="str">
        <f>IF('Anterior-TXT'!A5120&lt;&gt;"",LEFT('Anterior-TXT'!A5120,15),"")</f>
        <v/>
      </c>
      <c r="B5099" s="11" t="str">
        <f>IF('Anterior-TXT'!A5120&lt;&gt;"",RIGHT(LEFT('Anterior-TXT'!A5120,51),34),"")</f>
        <v/>
      </c>
      <c r="C5099" s="12" t="str">
        <f>IF('Anterior-TXT'!A5120&lt;&gt;"",VALUE(RIGHT(LEFT('Anterior-TXT'!A5120,75),23)),"")</f>
        <v/>
      </c>
      <c r="D5099" s="11" t="str">
        <f>IF('Anterior-TXT'!A5120&lt;&gt;"",RIGHT(LEFT('Anterior-TXT'!A5120,77),1),"")</f>
        <v/>
      </c>
      <c r="E5099" s="13" t="str">
        <f>IF('Anterior-TXT'!A5120&lt;&gt;"",IF(MOD(VALUE(LEFT(A5099,1)),2)=1,IF(D5099="D",C5099,-C5099),IF(D5099="C",C5099,-C5099)),"")</f>
        <v/>
      </c>
    </row>
    <row r="5100" spans="1:5" x14ac:dyDescent="0.2">
      <c r="A5100" s="11" t="str">
        <f>IF('Anterior-TXT'!A5121&lt;&gt;"",LEFT('Anterior-TXT'!A5121,15),"")</f>
        <v/>
      </c>
      <c r="B5100" s="11" t="str">
        <f>IF('Anterior-TXT'!A5121&lt;&gt;"",RIGHT(LEFT('Anterior-TXT'!A5121,51),34),"")</f>
        <v/>
      </c>
      <c r="C5100" s="12" t="str">
        <f>IF('Anterior-TXT'!A5121&lt;&gt;"",VALUE(RIGHT(LEFT('Anterior-TXT'!A5121,75),23)),"")</f>
        <v/>
      </c>
      <c r="D5100" s="11" t="str">
        <f>IF('Anterior-TXT'!A5121&lt;&gt;"",RIGHT(LEFT('Anterior-TXT'!A5121,77),1),"")</f>
        <v/>
      </c>
      <c r="E5100" s="13" t="str">
        <f>IF('Anterior-TXT'!A5121&lt;&gt;"",IF(MOD(VALUE(LEFT(A5100,1)),2)=1,IF(D5100="D",C5100,-C5100),IF(D5100="C",C5100,-C5100)),"")</f>
        <v/>
      </c>
    </row>
    <row r="5101" spans="1:5" x14ac:dyDescent="0.2">
      <c r="A5101" s="11" t="str">
        <f>IF('Anterior-TXT'!A5122&lt;&gt;"",LEFT('Anterior-TXT'!A5122,15),"")</f>
        <v/>
      </c>
      <c r="B5101" s="11" t="str">
        <f>IF('Anterior-TXT'!A5122&lt;&gt;"",RIGHT(LEFT('Anterior-TXT'!A5122,51),34),"")</f>
        <v/>
      </c>
      <c r="C5101" s="12" t="str">
        <f>IF('Anterior-TXT'!A5122&lt;&gt;"",VALUE(RIGHT(LEFT('Anterior-TXT'!A5122,75),23)),"")</f>
        <v/>
      </c>
      <c r="D5101" s="11" t="str">
        <f>IF('Anterior-TXT'!A5122&lt;&gt;"",RIGHT(LEFT('Anterior-TXT'!A5122,77),1),"")</f>
        <v/>
      </c>
      <c r="E5101" s="13" t="str">
        <f>IF('Anterior-TXT'!A5122&lt;&gt;"",IF(MOD(VALUE(LEFT(A5101,1)),2)=1,IF(D5101="D",C5101,-C5101),IF(D5101="C",C5101,-C5101)),"")</f>
        <v/>
      </c>
    </row>
    <row r="5102" spans="1:5" x14ac:dyDescent="0.2">
      <c r="A5102" s="11" t="str">
        <f>IF('Anterior-TXT'!A5123&lt;&gt;"",LEFT('Anterior-TXT'!A5123,15),"")</f>
        <v/>
      </c>
      <c r="B5102" s="11" t="str">
        <f>IF('Anterior-TXT'!A5123&lt;&gt;"",RIGHT(LEFT('Anterior-TXT'!A5123,51),34),"")</f>
        <v/>
      </c>
      <c r="C5102" s="12" t="str">
        <f>IF('Anterior-TXT'!A5123&lt;&gt;"",VALUE(RIGHT(LEFT('Anterior-TXT'!A5123,75),23)),"")</f>
        <v/>
      </c>
      <c r="D5102" s="11" t="str">
        <f>IF('Anterior-TXT'!A5123&lt;&gt;"",RIGHT(LEFT('Anterior-TXT'!A5123,77),1),"")</f>
        <v/>
      </c>
      <c r="E5102" s="13" t="str">
        <f>IF('Anterior-TXT'!A5123&lt;&gt;"",IF(MOD(VALUE(LEFT(A5102,1)),2)=1,IF(D5102="D",C5102,-C5102),IF(D5102="C",C5102,-C5102)),"")</f>
        <v/>
      </c>
    </row>
    <row r="5103" spans="1:5" x14ac:dyDescent="0.2">
      <c r="A5103" s="11" t="str">
        <f>IF('Anterior-TXT'!A5124&lt;&gt;"",LEFT('Anterior-TXT'!A5124,15),"")</f>
        <v/>
      </c>
      <c r="B5103" s="11" t="str">
        <f>IF('Anterior-TXT'!A5124&lt;&gt;"",RIGHT(LEFT('Anterior-TXT'!A5124,51),34),"")</f>
        <v/>
      </c>
      <c r="C5103" s="12" t="str">
        <f>IF('Anterior-TXT'!A5124&lt;&gt;"",VALUE(RIGHT(LEFT('Anterior-TXT'!A5124,75),23)),"")</f>
        <v/>
      </c>
      <c r="D5103" s="11" t="str">
        <f>IF('Anterior-TXT'!A5124&lt;&gt;"",RIGHT(LEFT('Anterior-TXT'!A5124,77),1),"")</f>
        <v/>
      </c>
      <c r="E5103" s="13" t="str">
        <f>IF('Anterior-TXT'!A5124&lt;&gt;"",IF(MOD(VALUE(LEFT(A5103,1)),2)=1,IF(D5103="D",C5103,-C5103),IF(D5103="C",C5103,-C5103)),"")</f>
        <v/>
      </c>
    </row>
    <row r="5104" spans="1:5" x14ac:dyDescent="0.2">
      <c r="A5104" s="11" t="str">
        <f>IF('Anterior-TXT'!A5125&lt;&gt;"",LEFT('Anterior-TXT'!A5125,15),"")</f>
        <v/>
      </c>
      <c r="B5104" s="11" t="str">
        <f>IF('Anterior-TXT'!A5125&lt;&gt;"",RIGHT(LEFT('Anterior-TXT'!A5125,51),34),"")</f>
        <v/>
      </c>
      <c r="C5104" s="12" t="str">
        <f>IF('Anterior-TXT'!A5125&lt;&gt;"",VALUE(RIGHT(LEFT('Anterior-TXT'!A5125,75),23)),"")</f>
        <v/>
      </c>
      <c r="D5104" s="11" t="str">
        <f>IF('Anterior-TXT'!A5125&lt;&gt;"",RIGHT(LEFT('Anterior-TXT'!A5125,77),1),"")</f>
        <v/>
      </c>
      <c r="E5104" s="13" t="str">
        <f>IF('Anterior-TXT'!A5125&lt;&gt;"",IF(MOD(VALUE(LEFT(A5104,1)),2)=1,IF(D5104="D",C5104,-C5104),IF(D5104="C",C5104,-C5104)),"")</f>
        <v/>
      </c>
    </row>
    <row r="5105" spans="1:5" x14ac:dyDescent="0.2">
      <c r="A5105" s="11" t="str">
        <f>IF('Anterior-TXT'!A5126&lt;&gt;"",LEFT('Anterior-TXT'!A5126,15),"")</f>
        <v/>
      </c>
      <c r="B5105" s="11" t="str">
        <f>IF('Anterior-TXT'!A5126&lt;&gt;"",RIGHT(LEFT('Anterior-TXT'!A5126,51),34),"")</f>
        <v/>
      </c>
      <c r="C5105" s="12" t="str">
        <f>IF('Anterior-TXT'!A5126&lt;&gt;"",VALUE(RIGHT(LEFT('Anterior-TXT'!A5126,75),23)),"")</f>
        <v/>
      </c>
      <c r="D5105" s="11" t="str">
        <f>IF('Anterior-TXT'!A5126&lt;&gt;"",RIGHT(LEFT('Anterior-TXT'!A5126,77),1),"")</f>
        <v/>
      </c>
      <c r="E5105" s="13" t="str">
        <f>IF('Anterior-TXT'!A5126&lt;&gt;"",IF(MOD(VALUE(LEFT(A5105,1)),2)=1,IF(D5105="D",C5105,-C5105),IF(D5105="C",C5105,-C5105)),"")</f>
        <v/>
      </c>
    </row>
    <row r="5106" spans="1:5" x14ac:dyDescent="0.2">
      <c r="A5106" s="11" t="str">
        <f>IF('Anterior-TXT'!A5127&lt;&gt;"",LEFT('Anterior-TXT'!A5127,15),"")</f>
        <v/>
      </c>
      <c r="B5106" s="11" t="str">
        <f>IF('Anterior-TXT'!A5127&lt;&gt;"",RIGHT(LEFT('Anterior-TXT'!A5127,51),34),"")</f>
        <v/>
      </c>
      <c r="C5106" s="12" t="str">
        <f>IF('Anterior-TXT'!A5127&lt;&gt;"",VALUE(RIGHT(LEFT('Anterior-TXT'!A5127,75),23)),"")</f>
        <v/>
      </c>
      <c r="D5106" s="11" t="str">
        <f>IF('Anterior-TXT'!A5127&lt;&gt;"",RIGHT(LEFT('Anterior-TXT'!A5127,77),1),"")</f>
        <v/>
      </c>
      <c r="E5106" s="13" t="str">
        <f>IF('Anterior-TXT'!A5127&lt;&gt;"",IF(MOD(VALUE(LEFT(A5106,1)),2)=1,IF(D5106="D",C5106,-C5106),IF(D5106="C",C5106,-C5106)),"")</f>
        <v/>
      </c>
    </row>
    <row r="5107" spans="1:5" x14ac:dyDescent="0.2">
      <c r="A5107" s="11" t="str">
        <f>IF('Anterior-TXT'!A5128&lt;&gt;"",LEFT('Anterior-TXT'!A5128,15),"")</f>
        <v/>
      </c>
      <c r="B5107" s="11" t="str">
        <f>IF('Anterior-TXT'!A5128&lt;&gt;"",RIGHT(LEFT('Anterior-TXT'!A5128,51),34),"")</f>
        <v/>
      </c>
      <c r="C5107" s="12" t="str">
        <f>IF('Anterior-TXT'!A5128&lt;&gt;"",VALUE(RIGHT(LEFT('Anterior-TXT'!A5128,75),23)),"")</f>
        <v/>
      </c>
      <c r="D5107" s="11" t="str">
        <f>IF('Anterior-TXT'!A5128&lt;&gt;"",RIGHT(LEFT('Anterior-TXT'!A5128,77),1),"")</f>
        <v/>
      </c>
      <c r="E5107" s="13" t="str">
        <f>IF('Anterior-TXT'!A5128&lt;&gt;"",IF(MOD(VALUE(LEFT(A5107,1)),2)=1,IF(D5107="D",C5107,-C5107),IF(D5107="C",C5107,-C5107)),"")</f>
        <v/>
      </c>
    </row>
    <row r="5108" spans="1:5" x14ac:dyDescent="0.2">
      <c r="A5108" s="11" t="str">
        <f>IF('Anterior-TXT'!A5129&lt;&gt;"",LEFT('Anterior-TXT'!A5129,15),"")</f>
        <v/>
      </c>
      <c r="B5108" s="11" t="str">
        <f>IF('Anterior-TXT'!A5129&lt;&gt;"",RIGHT(LEFT('Anterior-TXT'!A5129,51),34),"")</f>
        <v/>
      </c>
      <c r="C5108" s="12" t="str">
        <f>IF('Anterior-TXT'!A5129&lt;&gt;"",VALUE(RIGHT(LEFT('Anterior-TXT'!A5129,75),23)),"")</f>
        <v/>
      </c>
      <c r="D5108" s="11" t="str">
        <f>IF('Anterior-TXT'!A5129&lt;&gt;"",RIGHT(LEFT('Anterior-TXT'!A5129,77),1),"")</f>
        <v/>
      </c>
      <c r="E5108" s="13" t="str">
        <f>IF('Anterior-TXT'!A5129&lt;&gt;"",IF(MOD(VALUE(LEFT(A5108,1)),2)=1,IF(D5108="D",C5108,-C5108),IF(D5108="C",C5108,-C5108)),"")</f>
        <v/>
      </c>
    </row>
    <row r="5109" spans="1:5" x14ac:dyDescent="0.2">
      <c r="A5109" s="11" t="str">
        <f>IF('Anterior-TXT'!A5130&lt;&gt;"",LEFT('Anterior-TXT'!A5130,15),"")</f>
        <v/>
      </c>
      <c r="B5109" s="11" t="str">
        <f>IF('Anterior-TXT'!A5130&lt;&gt;"",RIGHT(LEFT('Anterior-TXT'!A5130,51),34),"")</f>
        <v/>
      </c>
      <c r="C5109" s="12" t="str">
        <f>IF('Anterior-TXT'!A5130&lt;&gt;"",VALUE(RIGHT(LEFT('Anterior-TXT'!A5130,75),23)),"")</f>
        <v/>
      </c>
      <c r="D5109" s="11" t="str">
        <f>IF('Anterior-TXT'!A5130&lt;&gt;"",RIGHT(LEFT('Anterior-TXT'!A5130,77),1),"")</f>
        <v/>
      </c>
      <c r="E5109" s="13" t="str">
        <f>IF('Anterior-TXT'!A5130&lt;&gt;"",IF(MOD(VALUE(LEFT(A5109,1)),2)=1,IF(D5109="D",C5109,-C5109),IF(D5109="C",C5109,-C5109)),"")</f>
        <v/>
      </c>
    </row>
    <row r="5110" spans="1:5" x14ac:dyDescent="0.2">
      <c r="A5110" s="11" t="str">
        <f>IF('Anterior-TXT'!A5131&lt;&gt;"",LEFT('Anterior-TXT'!A5131,15),"")</f>
        <v/>
      </c>
      <c r="B5110" s="11" t="str">
        <f>IF('Anterior-TXT'!A5131&lt;&gt;"",RIGHT(LEFT('Anterior-TXT'!A5131,51),34),"")</f>
        <v/>
      </c>
      <c r="C5110" s="12" t="str">
        <f>IF('Anterior-TXT'!A5131&lt;&gt;"",VALUE(RIGHT(LEFT('Anterior-TXT'!A5131,75),23)),"")</f>
        <v/>
      </c>
      <c r="D5110" s="11" t="str">
        <f>IF('Anterior-TXT'!A5131&lt;&gt;"",RIGHT(LEFT('Anterior-TXT'!A5131,77),1),"")</f>
        <v/>
      </c>
      <c r="E5110" s="13" t="str">
        <f>IF('Anterior-TXT'!A5131&lt;&gt;"",IF(MOD(VALUE(LEFT(A5110,1)),2)=1,IF(D5110="D",C5110,-C5110),IF(D5110="C",C5110,-C5110)),"")</f>
        <v/>
      </c>
    </row>
    <row r="5111" spans="1:5" x14ac:dyDescent="0.2">
      <c r="A5111" s="11" t="str">
        <f>IF('Anterior-TXT'!A5132&lt;&gt;"",LEFT('Anterior-TXT'!A5132,15),"")</f>
        <v/>
      </c>
      <c r="B5111" s="11" t="str">
        <f>IF('Anterior-TXT'!A5132&lt;&gt;"",RIGHT(LEFT('Anterior-TXT'!A5132,51),34),"")</f>
        <v/>
      </c>
      <c r="C5111" s="12" t="str">
        <f>IF('Anterior-TXT'!A5132&lt;&gt;"",VALUE(RIGHT(LEFT('Anterior-TXT'!A5132,75),23)),"")</f>
        <v/>
      </c>
      <c r="D5111" s="11" t="str">
        <f>IF('Anterior-TXT'!A5132&lt;&gt;"",RIGHT(LEFT('Anterior-TXT'!A5132,77),1),"")</f>
        <v/>
      </c>
      <c r="E5111" s="13" t="str">
        <f>IF('Anterior-TXT'!A5132&lt;&gt;"",IF(MOD(VALUE(LEFT(A5111,1)),2)=1,IF(D5111="D",C5111,-C5111),IF(D5111="C",C5111,-C5111)),"")</f>
        <v/>
      </c>
    </row>
    <row r="5112" spans="1:5" x14ac:dyDescent="0.2">
      <c r="A5112" s="11" t="str">
        <f>IF('Anterior-TXT'!A5133&lt;&gt;"",LEFT('Anterior-TXT'!A5133,15),"")</f>
        <v/>
      </c>
      <c r="B5112" s="11" t="str">
        <f>IF('Anterior-TXT'!A5133&lt;&gt;"",RIGHT(LEFT('Anterior-TXT'!A5133,51),34),"")</f>
        <v/>
      </c>
      <c r="C5112" s="12" t="str">
        <f>IF('Anterior-TXT'!A5133&lt;&gt;"",VALUE(RIGHT(LEFT('Anterior-TXT'!A5133,75),23)),"")</f>
        <v/>
      </c>
      <c r="D5112" s="11" t="str">
        <f>IF('Anterior-TXT'!A5133&lt;&gt;"",RIGHT(LEFT('Anterior-TXT'!A5133,77),1),"")</f>
        <v/>
      </c>
      <c r="E5112" s="13" t="str">
        <f>IF('Anterior-TXT'!A5133&lt;&gt;"",IF(MOD(VALUE(LEFT(A5112,1)),2)=1,IF(D5112="D",C5112,-C5112),IF(D5112="C",C5112,-C5112)),"")</f>
        <v/>
      </c>
    </row>
    <row r="5113" spans="1:5" x14ac:dyDescent="0.2">
      <c r="A5113" s="11" t="str">
        <f>IF('Anterior-TXT'!A5134&lt;&gt;"",LEFT('Anterior-TXT'!A5134,15),"")</f>
        <v/>
      </c>
      <c r="B5113" s="11" t="str">
        <f>IF('Anterior-TXT'!A5134&lt;&gt;"",RIGHT(LEFT('Anterior-TXT'!A5134,51),34),"")</f>
        <v/>
      </c>
      <c r="C5113" s="12" t="str">
        <f>IF('Anterior-TXT'!A5134&lt;&gt;"",VALUE(RIGHT(LEFT('Anterior-TXT'!A5134,75),23)),"")</f>
        <v/>
      </c>
      <c r="D5113" s="11" t="str">
        <f>IF('Anterior-TXT'!A5134&lt;&gt;"",RIGHT(LEFT('Anterior-TXT'!A5134,77),1),"")</f>
        <v/>
      </c>
      <c r="E5113" s="13" t="str">
        <f>IF('Anterior-TXT'!A5134&lt;&gt;"",IF(MOD(VALUE(LEFT(A5113,1)),2)=1,IF(D5113="D",C5113,-C5113),IF(D5113="C",C5113,-C5113)),"")</f>
        <v/>
      </c>
    </row>
    <row r="5114" spans="1:5" x14ac:dyDescent="0.2">
      <c r="A5114" s="11" t="str">
        <f>IF('Anterior-TXT'!A5135&lt;&gt;"",LEFT('Anterior-TXT'!A5135,15),"")</f>
        <v/>
      </c>
      <c r="B5114" s="11" t="str">
        <f>IF('Anterior-TXT'!A5135&lt;&gt;"",RIGHT(LEFT('Anterior-TXT'!A5135,51),34),"")</f>
        <v/>
      </c>
      <c r="C5114" s="12" t="str">
        <f>IF('Anterior-TXT'!A5135&lt;&gt;"",VALUE(RIGHT(LEFT('Anterior-TXT'!A5135,75),23)),"")</f>
        <v/>
      </c>
      <c r="D5114" s="11" t="str">
        <f>IF('Anterior-TXT'!A5135&lt;&gt;"",RIGHT(LEFT('Anterior-TXT'!A5135,77),1),"")</f>
        <v/>
      </c>
      <c r="E5114" s="13" t="str">
        <f>IF('Anterior-TXT'!A5135&lt;&gt;"",IF(MOD(VALUE(LEFT(A5114,1)),2)=1,IF(D5114="D",C5114,-C5114),IF(D5114="C",C5114,-C5114)),"")</f>
        <v/>
      </c>
    </row>
    <row r="5115" spans="1:5" x14ac:dyDescent="0.2">
      <c r="A5115" s="11" t="str">
        <f>IF('Anterior-TXT'!A5136&lt;&gt;"",LEFT('Anterior-TXT'!A5136,15),"")</f>
        <v/>
      </c>
      <c r="B5115" s="11" t="str">
        <f>IF('Anterior-TXT'!A5136&lt;&gt;"",RIGHT(LEFT('Anterior-TXT'!A5136,51),34),"")</f>
        <v/>
      </c>
      <c r="C5115" s="12" t="str">
        <f>IF('Anterior-TXT'!A5136&lt;&gt;"",VALUE(RIGHT(LEFT('Anterior-TXT'!A5136,75),23)),"")</f>
        <v/>
      </c>
      <c r="D5115" s="11" t="str">
        <f>IF('Anterior-TXT'!A5136&lt;&gt;"",RIGHT(LEFT('Anterior-TXT'!A5136,77),1),"")</f>
        <v/>
      </c>
      <c r="E5115" s="13" t="str">
        <f>IF('Anterior-TXT'!A5136&lt;&gt;"",IF(MOD(VALUE(LEFT(A5115,1)),2)=1,IF(D5115="D",C5115,-C5115),IF(D5115="C",C5115,-C5115)),"")</f>
        <v/>
      </c>
    </row>
    <row r="5116" spans="1:5" x14ac:dyDescent="0.2">
      <c r="A5116" s="11" t="str">
        <f>IF('Anterior-TXT'!A5137&lt;&gt;"",LEFT('Anterior-TXT'!A5137,15),"")</f>
        <v/>
      </c>
      <c r="B5116" s="11" t="str">
        <f>IF('Anterior-TXT'!A5137&lt;&gt;"",RIGHT(LEFT('Anterior-TXT'!A5137,51),34),"")</f>
        <v/>
      </c>
      <c r="C5116" s="12" t="str">
        <f>IF('Anterior-TXT'!A5137&lt;&gt;"",VALUE(RIGHT(LEFT('Anterior-TXT'!A5137,75),23)),"")</f>
        <v/>
      </c>
      <c r="D5116" s="11" t="str">
        <f>IF('Anterior-TXT'!A5137&lt;&gt;"",RIGHT(LEFT('Anterior-TXT'!A5137,77),1),"")</f>
        <v/>
      </c>
      <c r="E5116" s="13" t="str">
        <f>IF('Anterior-TXT'!A5137&lt;&gt;"",IF(MOD(VALUE(LEFT(A5116,1)),2)=1,IF(D5116="D",C5116,-C5116),IF(D5116="C",C5116,-C5116)),"")</f>
        <v/>
      </c>
    </row>
    <row r="5117" spans="1:5" x14ac:dyDescent="0.2">
      <c r="A5117" s="11" t="str">
        <f>IF('Anterior-TXT'!A5138&lt;&gt;"",LEFT('Anterior-TXT'!A5138,15),"")</f>
        <v/>
      </c>
      <c r="B5117" s="11" t="str">
        <f>IF('Anterior-TXT'!A5138&lt;&gt;"",RIGHT(LEFT('Anterior-TXT'!A5138,51),34),"")</f>
        <v/>
      </c>
      <c r="C5117" s="12" t="str">
        <f>IF('Anterior-TXT'!A5138&lt;&gt;"",VALUE(RIGHT(LEFT('Anterior-TXT'!A5138,75),23)),"")</f>
        <v/>
      </c>
      <c r="D5117" s="11" t="str">
        <f>IF('Anterior-TXT'!A5138&lt;&gt;"",RIGHT(LEFT('Anterior-TXT'!A5138,77),1),"")</f>
        <v/>
      </c>
      <c r="E5117" s="13" t="str">
        <f>IF('Anterior-TXT'!A5138&lt;&gt;"",IF(MOD(VALUE(LEFT(A5117,1)),2)=1,IF(D5117="D",C5117,-C5117),IF(D5117="C",C5117,-C5117)),"")</f>
        <v/>
      </c>
    </row>
    <row r="5118" spans="1:5" x14ac:dyDescent="0.2">
      <c r="A5118" s="11" t="str">
        <f>IF('Anterior-TXT'!A5139&lt;&gt;"",LEFT('Anterior-TXT'!A5139,15),"")</f>
        <v/>
      </c>
      <c r="B5118" s="11" t="str">
        <f>IF('Anterior-TXT'!A5139&lt;&gt;"",RIGHT(LEFT('Anterior-TXT'!A5139,51),34),"")</f>
        <v/>
      </c>
      <c r="C5118" s="12" t="str">
        <f>IF('Anterior-TXT'!A5139&lt;&gt;"",VALUE(RIGHT(LEFT('Anterior-TXT'!A5139,75),23)),"")</f>
        <v/>
      </c>
      <c r="D5118" s="11" t="str">
        <f>IF('Anterior-TXT'!A5139&lt;&gt;"",RIGHT(LEFT('Anterior-TXT'!A5139,77),1),"")</f>
        <v/>
      </c>
      <c r="E5118" s="13" t="str">
        <f>IF('Anterior-TXT'!A5139&lt;&gt;"",IF(MOD(VALUE(LEFT(A5118,1)),2)=1,IF(D5118="D",C5118,-C5118),IF(D5118="C",C5118,-C5118)),"")</f>
        <v/>
      </c>
    </row>
    <row r="5119" spans="1:5" x14ac:dyDescent="0.2">
      <c r="A5119" s="11" t="str">
        <f>IF('Anterior-TXT'!A5140&lt;&gt;"",LEFT('Anterior-TXT'!A5140,15),"")</f>
        <v/>
      </c>
      <c r="B5119" s="11" t="str">
        <f>IF('Anterior-TXT'!A5140&lt;&gt;"",RIGHT(LEFT('Anterior-TXT'!A5140,51),34),"")</f>
        <v/>
      </c>
      <c r="C5119" s="12" t="str">
        <f>IF('Anterior-TXT'!A5140&lt;&gt;"",VALUE(RIGHT(LEFT('Anterior-TXT'!A5140,75),23)),"")</f>
        <v/>
      </c>
      <c r="D5119" s="11" t="str">
        <f>IF('Anterior-TXT'!A5140&lt;&gt;"",RIGHT(LEFT('Anterior-TXT'!A5140,77),1),"")</f>
        <v/>
      </c>
      <c r="E5119" s="13" t="str">
        <f>IF('Anterior-TXT'!A5140&lt;&gt;"",IF(MOD(VALUE(LEFT(A5119,1)),2)=1,IF(D5119="D",C5119,-C5119),IF(D5119="C",C5119,-C5119)),"")</f>
        <v/>
      </c>
    </row>
    <row r="5120" spans="1:5" x14ac:dyDescent="0.2">
      <c r="A5120" s="11" t="str">
        <f>IF('Anterior-TXT'!A5141&lt;&gt;"",LEFT('Anterior-TXT'!A5141,15),"")</f>
        <v/>
      </c>
      <c r="B5120" s="11" t="str">
        <f>IF('Anterior-TXT'!A5141&lt;&gt;"",RIGHT(LEFT('Anterior-TXT'!A5141,51),34),"")</f>
        <v/>
      </c>
      <c r="C5120" s="12" t="str">
        <f>IF('Anterior-TXT'!A5141&lt;&gt;"",VALUE(RIGHT(LEFT('Anterior-TXT'!A5141,75),23)),"")</f>
        <v/>
      </c>
      <c r="D5120" s="11" t="str">
        <f>IF('Anterior-TXT'!A5141&lt;&gt;"",RIGHT(LEFT('Anterior-TXT'!A5141,77),1),"")</f>
        <v/>
      </c>
      <c r="E5120" s="13" t="str">
        <f>IF('Anterior-TXT'!A5141&lt;&gt;"",IF(MOD(VALUE(LEFT(A5120,1)),2)=1,IF(D5120="D",C5120,-C5120),IF(D5120="C",C5120,-C5120)),"")</f>
        <v/>
      </c>
    </row>
    <row r="5121" spans="1:5" x14ac:dyDescent="0.2">
      <c r="A5121" s="11" t="str">
        <f>IF('Anterior-TXT'!A5142&lt;&gt;"",LEFT('Anterior-TXT'!A5142,15),"")</f>
        <v/>
      </c>
      <c r="B5121" s="11" t="str">
        <f>IF('Anterior-TXT'!A5142&lt;&gt;"",RIGHT(LEFT('Anterior-TXT'!A5142,51),34),"")</f>
        <v/>
      </c>
      <c r="C5121" s="12" t="str">
        <f>IF('Anterior-TXT'!A5142&lt;&gt;"",VALUE(RIGHT(LEFT('Anterior-TXT'!A5142,75),23)),"")</f>
        <v/>
      </c>
      <c r="D5121" s="11" t="str">
        <f>IF('Anterior-TXT'!A5142&lt;&gt;"",RIGHT(LEFT('Anterior-TXT'!A5142,77),1),"")</f>
        <v/>
      </c>
      <c r="E5121" s="13" t="str">
        <f>IF('Anterior-TXT'!A5142&lt;&gt;"",IF(MOD(VALUE(LEFT(A5121,1)),2)=1,IF(D5121="D",C5121,-C5121),IF(D5121="C",C5121,-C5121)),"")</f>
        <v/>
      </c>
    </row>
    <row r="5122" spans="1:5" x14ac:dyDescent="0.2">
      <c r="A5122" s="11" t="str">
        <f>IF('Anterior-TXT'!A5143&lt;&gt;"",LEFT('Anterior-TXT'!A5143,15),"")</f>
        <v/>
      </c>
      <c r="B5122" s="11" t="str">
        <f>IF('Anterior-TXT'!A5143&lt;&gt;"",RIGHT(LEFT('Anterior-TXT'!A5143,51),34),"")</f>
        <v/>
      </c>
      <c r="C5122" s="12" t="str">
        <f>IF('Anterior-TXT'!A5143&lt;&gt;"",VALUE(RIGHT(LEFT('Anterior-TXT'!A5143,75),23)),"")</f>
        <v/>
      </c>
      <c r="D5122" s="11" t="str">
        <f>IF('Anterior-TXT'!A5143&lt;&gt;"",RIGHT(LEFT('Anterior-TXT'!A5143,77),1),"")</f>
        <v/>
      </c>
      <c r="E5122" s="13" t="str">
        <f>IF('Anterior-TXT'!A5143&lt;&gt;"",IF(MOD(VALUE(LEFT(A5122,1)),2)=1,IF(D5122="D",C5122,-C5122),IF(D5122="C",C5122,-C5122)),"")</f>
        <v/>
      </c>
    </row>
    <row r="5123" spans="1:5" x14ac:dyDescent="0.2">
      <c r="A5123" s="11" t="str">
        <f>IF('Anterior-TXT'!A5144&lt;&gt;"",LEFT('Anterior-TXT'!A5144,15),"")</f>
        <v/>
      </c>
      <c r="B5123" s="11" t="str">
        <f>IF('Anterior-TXT'!A5144&lt;&gt;"",RIGHT(LEFT('Anterior-TXT'!A5144,51),34),"")</f>
        <v/>
      </c>
      <c r="C5123" s="12" t="str">
        <f>IF('Anterior-TXT'!A5144&lt;&gt;"",VALUE(RIGHT(LEFT('Anterior-TXT'!A5144,75),23)),"")</f>
        <v/>
      </c>
      <c r="D5123" s="11" t="str">
        <f>IF('Anterior-TXT'!A5144&lt;&gt;"",RIGHT(LEFT('Anterior-TXT'!A5144,77),1),"")</f>
        <v/>
      </c>
      <c r="E5123" s="13" t="str">
        <f>IF('Anterior-TXT'!A5144&lt;&gt;"",IF(MOD(VALUE(LEFT(A5123,1)),2)=1,IF(D5123="D",C5123,-C5123),IF(D5123="C",C5123,-C5123)),"")</f>
        <v/>
      </c>
    </row>
    <row r="5124" spans="1:5" x14ac:dyDescent="0.2">
      <c r="A5124" s="11" t="str">
        <f>IF('Anterior-TXT'!A5145&lt;&gt;"",LEFT('Anterior-TXT'!A5145,15),"")</f>
        <v/>
      </c>
      <c r="B5124" s="11" t="str">
        <f>IF('Anterior-TXT'!A5145&lt;&gt;"",RIGHT(LEFT('Anterior-TXT'!A5145,51),34),"")</f>
        <v/>
      </c>
      <c r="C5124" s="12" t="str">
        <f>IF('Anterior-TXT'!A5145&lt;&gt;"",VALUE(RIGHT(LEFT('Anterior-TXT'!A5145,75),23)),"")</f>
        <v/>
      </c>
      <c r="D5124" s="11" t="str">
        <f>IF('Anterior-TXT'!A5145&lt;&gt;"",RIGHT(LEFT('Anterior-TXT'!A5145,77),1),"")</f>
        <v/>
      </c>
      <c r="E5124" s="13" t="str">
        <f>IF('Anterior-TXT'!A5145&lt;&gt;"",IF(MOD(VALUE(LEFT(A5124,1)),2)=1,IF(D5124="D",C5124,-C5124),IF(D5124="C",C5124,-C5124)),"")</f>
        <v/>
      </c>
    </row>
    <row r="5125" spans="1:5" x14ac:dyDescent="0.2">
      <c r="A5125" s="11" t="str">
        <f>IF('Anterior-TXT'!A5146&lt;&gt;"",LEFT('Anterior-TXT'!A5146,15),"")</f>
        <v/>
      </c>
      <c r="B5125" s="11" t="str">
        <f>IF('Anterior-TXT'!A5146&lt;&gt;"",RIGHT(LEFT('Anterior-TXT'!A5146,51),34),"")</f>
        <v/>
      </c>
      <c r="C5125" s="12" t="str">
        <f>IF('Anterior-TXT'!A5146&lt;&gt;"",VALUE(RIGHT(LEFT('Anterior-TXT'!A5146,75),23)),"")</f>
        <v/>
      </c>
      <c r="D5125" s="11" t="str">
        <f>IF('Anterior-TXT'!A5146&lt;&gt;"",RIGHT(LEFT('Anterior-TXT'!A5146,77),1),"")</f>
        <v/>
      </c>
      <c r="E5125" s="13" t="str">
        <f>IF('Anterior-TXT'!A5146&lt;&gt;"",IF(MOD(VALUE(LEFT(A5125,1)),2)=1,IF(D5125="D",C5125,-C5125),IF(D5125="C",C5125,-C5125)),"")</f>
        <v/>
      </c>
    </row>
    <row r="5126" spans="1:5" x14ac:dyDescent="0.2">
      <c r="A5126" s="11" t="str">
        <f>IF('Anterior-TXT'!A5147&lt;&gt;"",LEFT('Anterior-TXT'!A5147,15),"")</f>
        <v/>
      </c>
      <c r="B5126" s="11" t="str">
        <f>IF('Anterior-TXT'!A5147&lt;&gt;"",RIGHT(LEFT('Anterior-TXT'!A5147,51),34),"")</f>
        <v/>
      </c>
      <c r="C5126" s="12" t="str">
        <f>IF('Anterior-TXT'!A5147&lt;&gt;"",VALUE(RIGHT(LEFT('Anterior-TXT'!A5147,75),23)),"")</f>
        <v/>
      </c>
      <c r="D5126" s="11" t="str">
        <f>IF('Anterior-TXT'!A5147&lt;&gt;"",RIGHT(LEFT('Anterior-TXT'!A5147,77),1),"")</f>
        <v/>
      </c>
      <c r="E5126" s="13" t="str">
        <f>IF('Anterior-TXT'!A5147&lt;&gt;"",IF(MOD(VALUE(LEFT(A5126,1)),2)=1,IF(D5126="D",C5126,-C5126),IF(D5126="C",C5126,-C5126)),"")</f>
        <v/>
      </c>
    </row>
    <row r="5127" spans="1:5" x14ac:dyDescent="0.2">
      <c r="A5127" s="11" t="str">
        <f>IF('Anterior-TXT'!A5148&lt;&gt;"",LEFT('Anterior-TXT'!A5148,15),"")</f>
        <v/>
      </c>
      <c r="B5127" s="11" t="str">
        <f>IF('Anterior-TXT'!A5148&lt;&gt;"",RIGHT(LEFT('Anterior-TXT'!A5148,51),34),"")</f>
        <v/>
      </c>
      <c r="C5127" s="12" t="str">
        <f>IF('Anterior-TXT'!A5148&lt;&gt;"",VALUE(RIGHT(LEFT('Anterior-TXT'!A5148,75),23)),"")</f>
        <v/>
      </c>
      <c r="D5127" s="11" t="str">
        <f>IF('Anterior-TXT'!A5148&lt;&gt;"",RIGHT(LEFT('Anterior-TXT'!A5148,77),1),"")</f>
        <v/>
      </c>
      <c r="E5127" s="13" t="str">
        <f>IF('Anterior-TXT'!A5148&lt;&gt;"",IF(MOD(VALUE(LEFT(A5127,1)),2)=1,IF(D5127="D",C5127,-C5127),IF(D5127="C",C5127,-C5127)),"")</f>
        <v/>
      </c>
    </row>
    <row r="5128" spans="1:5" x14ac:dyDescent="0.2">
      <c r="A5128" s="11" t="str">
        <f>IF('Anterior-TXT'!A5149&lt;&gt;"",LEFT('Anterior-TXT'!A5149,15),"")</f>
        <v/>
      </c>
      <c r="B5128" s="11" t="str">
        <f>IF('Anterior-TXT'!A5149&lt;&gt;"",RIGHT(LEFT('Anterior-TXT'!A5149,51),34),"")</f>
        <v/>
      </c>
      <c r="C5128" s="12" t="str">
        <f>IF('Anterior-TXT'!A5149&lt;&gt;"",VALUE(RIGHT(LEFT('Anterior-TXT'!A5149,75),23)),"")</f>
        <v/>
      </c>
      <c r="D5128" s="11" t="str">
        <f>IF('Anterior-TXT'!A5149&lt;&gt;"",RIGHT(LEFT('Anterior-TXT'!A5149,77),1),"")</f>
        <v/>
      </c>
      <c r="E5128" s="13" t="str">
        <f>IF('Anterior-TXT'!A5149&lt;&gt;"",IF(MOD(VALUE(LEFT(A5128,1)),2)=1,IF(D5128="D",C5128,-C5128),IF(D5128="C",C5128,-C5128)),"")</f>
        <v/>
      </c>
    </row>
    <row r="5129" spans="1:5" x14ac:dyDescent="0.2">
      <c r="A5129" s="11" t="str">
        <f>IF('Anterior-TXT'!A5150&lt;&gt;"",LEFT('Anterior-TXT'!A5150,15),"")</f>
        <v/>
      </c>
      <c r="B5129" s="11" t="str">
        <f>IF('Anterior-TXT'!A5150&lt;&gt;"",RIGHT(LEFT('Anterior-TXT'!A5150,51),34),"")</f>
        <v/>
      </c>
      <c r="C5129" s="12" t="str">
        <f>IF('Anterior-TXT'!A5150&lt;&gt;"",VALUE(RIGHT(LEFT('Anterior-TXT'!A5150,75),23)),"")</f>
        <v/>
      </c>
      <c r="D5129" s="11" t="str">
        <f>IF('Anterior-TXT'!A5150&lt;&gt;"",RIGHT(LEFT('Anterior-TXT'!A5150,77),1),"")</f>
        <v/>
      </c>
      <c r="E5129" s="13" t="str">
        <f>IF('Anterior-TXT'!A5150&lt;&gt;"",IF(MOD(VALUE(LEFT(A5129,1)),2)=1,IF(D5129="D",C5129,-C5129),IF(D5129="C",C5129,-C5129)),"")</f>
        <v/>
      </c>
    </row>
    <row r="5130" spans="1:5" x14ac:dyDescent="0.2">
      <c r="A5130" s="11" t="str">
        <f>IF('Anterior-TXT'!A5151&lt;&gt;"",LEFT('Anterior-TXT'!A5151,15),"")</f>
        <v/>
      </c>
      <c r="B5130" s="11" t="str">
        <f>IF('Anterior-TXT'!A5151&lt;&gt;"",RIGHT(LEFT('Anterior-TXT'!A5151,51),34),"")</f>
        <v/>
      </c>
      <c r="C5130" s="12" t="str">
        <f>IF('Anterior-TXT'!A5151&lt;&gt;"",VALUE(RIGHT(LEFT('Anterior-TXT'!A5151,75),23)),"")</f>
        <v/>
      </c>
      <c r="D5130" s="11" t="str">
        <f>IF('Anterior-TXT'!A5151&lt;&gt;"",RIGHT(LEFT('Anterior-TXT'!A5151,77),1),"")</f>
        <v/>
      </c>
      <c r="E5130" s="13" t="str">
        <f>IF('Anterior-TXT'!A5151&lt;&gt;"",IF(MOD(VALUE(LEFT(A5130,1)),2)=1,IF(D5130="D",C5130,-C5130),IF(D5130="C",C5130,-C5130)),"")</f>
        <v/>
      </c>
    </row>
    <row r="5131" spans="1:5" x14ac:dyDescent="0.2">
      <c r="A5131" s="11" t="str">
        <f>IF('Anterior-TXT'!A5152&lt;&gt;"",LEFT('Anterior-TXT'!A5152,15),"")</f>
        <v/>
      </c>
      <c r="B5131" s="11" t="str">
        <f>IF('Anterior-TXT'!A5152&lt;&gt;"",RIGHT(LEFT('Anterior-TXT'!A5152,51),34),"")</f>
        <v/>
      </c>
      <c r="C5131" s="12" t="str">
        <f>IF('Anterior-TXT'!A5152&lt;&gt;"",VALUE(RIGHT(LEFT('Anterior-TXT'!A5152,75),23)),"")</f>
        <v/>
      </c>
      <c r="D5131" s="11" t="str">
        <f>IF('Anterior-TXT'!A5152&lt;&gt;"",RIGHT(LEFT('Anterior-TXT'!A5152,77),1),"")</f>
        <v/>
      </c>
      <c r="E5131" s="13" t="str">
        <f>IF('Anterior-TXT'!A5152&lt;&gt;"",IF(MOD(VALUE(LEFT(A5131,1)),2)=1,IF(D5131="D",C5131,-C5131),IF(D5131="C",C5131,-C5131)),"")</f>
        <v/>
      </c>
    </row>
    <row r="5132" spans="1:5" x14ac:dyDescent="0.2">
      <c r="A5132" s="11" t="str">
        <f>IF('Anterior-TXT'!A5153&lt;&gt;"",LEFT('Anterior-TXT'!A5153,15),"")</f>
        <v/>
      </c>
      <c r="B5132" s="11" t="str">
        <f>IF('Anterior-TXT'!A5153&lt;&gt;"",RIGHT(LEFT('Anterior-TXT'!A5153,51),34),"")</f>
        <v/>
      </c>
      <c r="C5132" s="12" t="str">
        <f>IF('Anterior-TXT'!A5153&lt;&gt;"",VALUE(RIGHT(LEFT('Anterior-TXT'!A5153,75),23)),"")</f>
        <v/>
      </c>
      <c r="D5132" s="11" t="str">
        <f>IF('Anterior-TXT'!A5153&lt;&gt;"",RIGHT(LEFT('Anterior-TXT'!A5153,77),1),"")</f>
        <v/>
      </c>
      <c r="E5132" s="13" t="str">
        <f>IF('Anterior-TXT'!A5153&lt;&gt;"",IF(MOD(VALUE(LEFT(A5132,1)),2)=1,IF(D5132="D",C5132,-C5132),IF(D5132="C",C5132,-C5132)),"")</f>
        <v/>
      </c>
    </row>
    <row r="5133" spans="1:5" x14ac:dyDescent="0.2">
      <c r="A5133" s="11" t="str">
        <f>IF('Anterior-TXT'!A5154&lt;&gt;"",LEFT('Anterior-TXT'!A5154,15),"")</f>
        <v/>
      </c>
      <c r="B5133" s="11" t="str">
        <f>IF('Anterior-TXT'!A5154&lt;&gt;"",RIGHT(LEFT('Anterior-TXT'!A5154,51),34),"")</f>
        <v/>
      </c>
      <c r="C5133" s="12" t="str">
        <f>IF('Anterior-TXT'!A5154&lt;&gt;"",VALUE(RIGHT(LEFT('Anterior-TXT'!A5154,75),23)),"")</f>
        <v/>
      </c>
      <c r="D5133" s="11" t="str">
        <f>IF('Anterior-TXT'!A5154&lt;&gt;"",RIGHT(LEFT('Anterior-TXT'!A5154,77),1),"")</f>
        <v/>
      </c>
      <c r="E5133" s="13" t="str">
        <f>IF('Anterior-TXT'!A5154&lt;&gt;"",IF(MOD(VALUE(LEFT(A5133,1)),2)=1,IF(D5133="D",C5133,-C5133),IF(D5133="C",C5133,-C5133)),"")</f>
        <v/>
      </c>
    </row>
    <row r="5134" spans="1:5" x14ac:dyDescent="0.2">
      <c r="A5134" s="11" t="str">
        <f>IF('Anterior-TXT'!A5155&lt;&gt;"",LEFT('Anterior-TXT'!A5155,15),"")</f>
        <v/>
      </c>
      <c r="B5134" s="11" t="str">
        <f>IF('Anterior-TXT'!A5155&lt;&gt;"",RIGHT(LEFT('Anterior-TXT'!A5155,51),34),"")</f>
        <v/>
      </c>
      <c r="C5134" s="12" t="str">
        <f>IF('Anterior-TXT'!A5155&lt;&gt;"",VALUE(RIGHT(LEFT('Anterior-TXT'!A5155,75),23)),"")</f>
        <v/>
      </c>
      <c r="D5134" s="11" t="str">
        <f>IF('Anterior-TXT'!A5155&lt;&gt;"",RIGHT(LEFT('Anterior-TXT'!A5155,77),1),"")</f>
        <v/>
      </c>
      <c r="E5134" s="13" t="str">
        <f>IF('Anterior-TXT'!A5155&lt;&gt;"",IF(MOD(VALUE(LEFT(A5134,1)),2)=1,IF(D5134="D",C5134,-C5134),IF(D5134="C",C5134,-C5134)),"")</f>
        <v/>
      </c>
    </row>
    <row r="5135" spans="1:5" x14ac:dyDescent="0.2">
      <c r="A5135" s="11" t="str">
        <f>IF('Anterior-TXT'!A5156&lt;&gt;"",LEFT('Anterior-TXT'!A5156,15),"")</f>
        <v/>
      </c>
      <c r="B5135" s="11" t="str">
        <f>IF('Anterior-TXT'!A5156&lt;&gt;"",RIGHT(LEFT('Anterior-TXT'!A5156,51),34),"")</f>
        <v/>
      </c>
      <c r="C5135" s="12" t="str">
        <f>IF('Anterior-TXT'!A5156&lt;&gt;"",VALUE(RIGHT(LEFT('Anterior-TXT'!A5156,75),23)),"")</f>
        <v/>
      </c>
      <c r="D5135" s="11" t="str">
        <f>IF('Anterior-TXT'!A5156&lt;&gt;"",RIGHT(LEFT('Anterior-TXT'!A5156,77),1),"")</f>
        <v/>
      </c>
      <c r="E5135" s="13" t="str">
        <f>IF('Anterior-TXT'!A5156&lt;&gt;"",IF(MOD(VALUE(LEFT(A5135,1)),2)=1,IF(D5135="D",C5135,-C5135),IF(D5135="C",C5135,-C5135)),"")</f>
        <v/>
      </c>
    </row>
    <row r="5136" spans="1:5" x14ac:dyDescent="0.2">
      <c r="A5136" s="11" t="str">
        <f>IF('Anterior-TXT'!A5157&lt;&gt;"",LEFT('Anterior-TXT'!A5157,15),"")</f>
        <v/>
      </c>
      <c r="B5136" s="11" t="str">
        <f>IF('Anterior-TXT'!A5157&lt;&gt;"",RIGHT(LEFT('Anterior-TXT'!A5157,51),34),"")</f>
        <v/>
      </c>
      <c r="C5136" s="12" t="str">
        <f>IF('Anterior-TXT'!A5157&lt;&gt;"",VALUE(RIGHT(LEFT('Anterior-TXT'!A5157,75),23)),"")</f>
        <v/>
      </c>
      <c r="D5136" s="11" t="str">
        <f>IF('Anterior-TXT'!A5157&lt;&gt;"",RIGHT(LEFT('Anterior-TXT'!A5157,77),1),"")</f>
        <v/>
      </c>
      <c r="E5136" s="13" t="str">
        <f>IF('Anterior-TXT'!A5157&lt;&gt;"",IF(MOD(VALUE(LEFT(A5136,1)),2)=1,IF(D5136="D",C5136,-C5136),IF(D5136="C",C5136,-C5136)),"")</f>
        <v/>
      </c>
    </row>
    <row r="5137" spans="1:5" x14ac:dyDescent="0.2">
      <c r="A5137" s="11" t="str">
        <f>IF('Anterior-TXT'!A5158&lt;&gt;"",LEFT('Anterior-TXT'!A5158,15),"")</f>
        <v/>
      </c>
      <c r="B5137" s="11" t="str">
        <f>IF('Anterior-TXT'!A5158&lt;&gt;"",RIGHT(LEFT('Anterior-TXT'!A5158,51),34),"")</f>
        <v/>
      </c>
      <c r="C5137" s="12" t="str">
        <f>IF('Anterior-TXT'!A5158&lt;&gt;"",VALUE(RIGHT(LEFT('Anterior-TXT'!A5158,75),23)),"")</f>
        <v/>
      </c>
      <c r="D5137" s="11" t="str">
        <f>IF('Anterior-TXT'!A5158&lt;&gt;"",RIGHT(LEFT('Anterior-TXT'!A5158,77),1),"")</f>
        <v/>
      </c>
      <c r="E5137" s="13" t="str">
        <f>IF('Anterior-TXT'!A5158&lt;&gt;"",IF(MOD(VALUE(LEFT(A5137,1)),2)=1,IF(D5137="D",C5137,-C5137),IF(D5137="C",C5137,-C5137)),"")</f>
        <v/>
      </c>
    </row>
    <row r="5138" spans="1:5" x14ac:dyDescent="0.2">
      <c r="A5138" s="11" t="str">
        <f>IF('Anterior-TXT'!A5159&lt;&gt;"",LEFT('Anterior-TXT'!A5159,15),"")</f>
        <v/>
      </c>
      <c r="B5138" s="11" t="str">
        <f>IF('Anterior-TXT'!A5159&lt;&gt;"",RIGHT(LEFT('Anterior-TXT'!A5159,51),34),"")</f>
        <v/>
      </c>
      <c r="C5138" s="12" t="str">
        <f>IF('Anterior-TXT'!A5159&lt;&gt;"",VALUE(RIGHT(LEFT('Anterior-TXT'!A5159,75),23)),"")</f>
        <v/>
      </c>
      <c r="D5138" s="11" t="str">
        <f>IF('Anterior-TXT'!A5159&lt;&gt;"",RIGHT(LEFT('Anterior-TXT'!A5159,77),1),"")</f>
        <v/>
      </c>
      <c r="E5138" s="13" t="str">
        <f>IF('Anterior-TXT'!A5159&lt;&gt;"",IF(MOD(VALUE(LEFT(A5138,1)),2)=1,IF(D5138="D",C5138,-C5138),IF(D5138="C",C5138,-C5138)),"")</f>
        <v/>
      </c>
    </row>
    <row r="5139" spans="1:5" x14ac:dyDescent="0.2">
      <c r="A5139" s="11" t="str">
        <f>IF('Anterior-TXT'!A5160&lt;&gt;"",LEFT('Anterior-TXT'!A5160,15),"")</f>
        <v/>
      </c>
      <c r="B5139" s="11" t="str">
        <f>IF('Anterior-TXT'!A5160&lt;&gt;"",RIGHT(LEFT('Anterior-TXT'!A5160,51),34),"")</f>
        <v/>
      </c>
      <c r="C5139" s="12" t="str">
        <f>IF('Anterior-TXT'!A5160&lt;&gt;"",VALUE(RIGHT(LEFT('Anterior-TXT'!A5160,75),23)),"")</f>
        <v/>
      </c>
      <c r="D5139" s="11" t="str">
        <f>IF('Anterior-TXT'!A5160&lt;&gt;"",RIGHT(LEFT('Anterior-TXT'!A5160,77),1),"")</f>
        <v/>
      </c>
      <c r="E5139" s="13" t="str">
        <f>IF('Anterior-TXT'!A5160&lt;&gt;"",IF(MOD(VALUE(LEFT(A5139,1)),2)=1,IF(D5139="D",C5139,-C5139),IF(D5139="C",C5139,-C5139)),"")</f>
        <v/>
      </c>
    </row>
    <row r="5140" spans="1:5" x14ac:dyDescent="0.2">
      <c r="A5140" s="11" t="str">
        <f>IF('Anterior-TXT'!A5161&lt;&gt;"",LEFT('Anterior-TXT'!A5161,15),"")</f>
        <v/>
      </c>
      <c r="B5140" s="11" t="str">
        <f>IF('Anterior-TXT'!A5161&lt;&gt;"",RIGHT(LEFT('Anterior-TXT'!A5161,51),34),"")</f>
        <v/>
      </c>
      <c r="C5140" s="12" t="str">
        <f>IF('Anterior-TXT'!A5161&lt;&gt;"",VALUE(RIGHT(LEFT('Anterior-TXT'!A5161,75),23)),"")</f>
        <v/>
      </c>
      <c r="D5140" s="11" t="str">
        <f>IF('Anterior-TXT'!A5161&lt;&gt;"",RIGHT(LEFT('Anterior-TXT'!A5161,77),1),"")</f>
        <v/>
      </c>
      <c r="E5140" s="13" t="str">
        <f>IF('Anterior-TXT'!A5161&lt;&gt;"",IF(MOD(VALUE(LEFT(A5140,1)),2)=1,IF(D5140="D",C5140,-C5140),IF(D5140="C",C5140,-C5140)),"")</f>
        <v/>
      </c>
    </row>
    <row r="5141" spans="1:5" x14ac:dyDescent="0.2">
      <c r="A5141" s="11" t="str">
        <f>IF('Anterior-TXT'!A5162&lt;&gt;"",LEFT('Anterior-TXT'!A5162,15),"")</f>
        <v/>
      </c>
      <c r="B5141" s="11" t="str">
        <f>IF('Anterior-TXT'!A5162&lt;&gt;"",RIGHT(LEFT('Anterior-TXT'!A5162,51),34),"")</f>
        <v/>
      </c>
      <c r="C5141" s="12" t="str">
        <f>IF('Anterior-TXT'!A5162&lt;&gt;"",VALUE(RIGHT(LEFT('Anterior-TXT'!A5162,75),23)),"")</f>
        <v/>
      </c>
      <c r="D5141" s="11" t="str">
        <f>IF('Anterior-TXT'!A5162&lt;&gt;"",RIGHT(LEFT('Anterior-TXT'!A5162,77),1),"")</f>
        <v/>
      </c>
      <c r="E5141" s="13" t="str">
        <f>IF('Anterior-TXT'!A5162&lt;&gt;"",IF(MOD(VALUE(LEFT(A5141,1)),2)=1,IF(D5141="D",C5141,-C5141),IF(D5141="C",C5141,-C5141)),"")</f>
        <v/>
      </c>
    </row>
    <row r="5142" spans="1:5" x14ac:dyDescent="0.2">
      <c r="A5142" s="11" t="str">
        <f>IF('Anterior-TXT'!A5163&lt;&gt;"",LEFT('Anterior-TXT'!A5163,15),"")</f>
        <v/>
      </c>
      <c r="B5142" s="11" t="str">
        <f>IF('Anterior-TXT'!A5163&lt;&gt;"",RIGHT(LEFT('Anterior-TXT'!A5163,51),34),"")</f>
        <v/>
      </c>
      <c r="C5142" s="12" t="str">
        <f>IF('Anterior-TXT'!A5163&lt;&gt;"",VALUE(RIGHT(LEFT('Anterior-TXT'!A5163,75),23)),"")</f>
        <v/>
      </c>
      <c r="D5142" s="11" t="str">
        <f>IF('Anterior-TXT'!A5163&lt;&gt;"",RIGHT(LEFT('Anterior-TXT'!A5163,77),1),"")</f>
        <v/>
      </c>
      <c r="E5142" s="13" t="str">
        <f>IF('Anterior-TXT'!A5163&lt;&gt;"",IF(MOD(VALUE(LEFT(A5142,1)),2)=1,IF(D5142="D",C5142,-C5142),IF(D5142="C",C5142,-C5142)),"")</f>
        <v/>
      </c>
    </row>
    <row r="5143" spans="1:5" x14ac:dyDescent="0.2">
      <c r="A5143" s="11" t="str">
        <f>IF('Anterior-TXT'!A5164&lt;&gt;"",LEFT('Anterior-TXT'!A5164,15),"")</f>
        <v/>
      </c>
      <c r="B5143" s="11" t="str">
        <f>IF('Anterior-TXT'!A5164&lt;&gt;"",RIGHT(LEFT('Anterior-TXT'!A5164,51),34),"")</f>
        <v/>
      </c>
      <c r="C5143" s="12" t="str">
        <f>IF('Anterior-TXT'!A5164&lt;&gt;"",VALUE(RIGHT(LEFT('Anterior-TXT'!A5164,75),23)),"")</f>
        <v/>
      </c>
      <c r="D5143" s="11" t="str">
        <f>IF('Anterior-TXT'!A5164&lt;&gt;"",RIGHT(LEFT('Anterior-TXT'!A5164,77),1),"")</f>
        <v/>
      </c>
      <c r="E5143" s="13" t="str">
        <f>IF('Anterior-TXT'!A5164&lt;&gt;"",IF(MOD(VALUE(LEFT(A5143,1)),2)=1,IF(D5143="D",C5143,-C5143),IF(D5143="C",C5143,-C5143)),"")</f>
        <v/>
      </c>
    </row>
    <row r="5144" spans="1:5" x14ac:dyDescent="0.2">
      <c r="A5144" s="11" t="str">
        <f>IF('Anterior-TXT'!A5165&lt;&gt;"",LEFT('Anterior-TXT'!A5165,15),"")</f>
        <v/>
      </c>
      <c r="B5144" s="11" t="str">
        <f>IF('Anterior-TXT'!A5165&lt;&gt;"",RIGHT(LEFT('Anterior-TXT'!A5165,51),34),"")</f>
        <v/>
      </c>
      <c r="C5144" s="12" t="str">
        <f>IF('Anterior-TXT'!A5165&lt;&gt;"",VALUE(RIGHT(LEFT('Anterior-TXT'!A5165,75),23)),"")</f>
        <v/>
      </c>
      <c r="D5144" s="11" t="str">
        <f>IF('Anterior-TXT'!A5165&lt;&gt;"",RIGHT(LEFT('Anterior-TXT'!A5165,77),1),"")</f>
        <v/>
      </c>
      <c r="E5144" s="13" t="str">
        <f>IF('Anterior-TXT'!A5165&lt;&gt;"",IF(MOD(VALUE(LEFT(A5144,1)),2)=1,IF(D5144="D",C5144,-C5144),IF(D5144="C",C5144,-C5144)),"")</f>
        <v/>
      </c>
    </row>
    <row r="5145" spans="1:5" x14ac:dyDescent="0.2">
      <c r="A5145" s="11" t="str">
        <f>IF('Anterior-TXT'!A5166&lt;&gt;"",LEFT('Anterior-TXT'!A5166,15),"")</f>
        <v/>
      </c>
      <c r="B5145" s="11" t="str">
        <f>IF('Anterior-TXT'!A5166&lt;&gt;"",RIGHT(LEFT('Anterior-TXT'!A5166,51),34),"")</f>
        <v/>
      </c>
      <c r="C5145" s="12" t="str">
        <f>IF('Anterior-TXT'!A5166&lt;&gt;"",VALUE(RIGHT(LEFT('Anterior-TXT'!A5166,75),23)),"")</f>
        <v/>
      </c>
      <c r="D5145" s="11" t="str">
        <f>IF('Anterior-TXT'!A5166&lt;&gt;"",RIGHT(LEFT('Anterior-TXT'!A5166,77),1),"")</f>
        <v/>
      </c>
      <c r="E5145" s="13" t="str">
        <f>IF('Anterior-TXT'!A5166&lt;&gt;"",IF(MOD(VALUE(LEFT(A5145,1)),2)=1,IF(D5145="D",C5145,-C5145),IF(D5145="C",C5145,-C5145)),"")</f>
        <v/>
      </c>
    </row>
    <row r="5146" spans="1:5" x14ac:dyDescent="0.2">
      <c r="A5146" s="11" t="str">
        <f>IF('Anterior-TXT'!A5167&lt;&gt;"",LEFT('Anterior-TXT'!A5167,15),"")</f>
        <v/>
      </c>
      <c r="B5146" s="11" t="str">
        <f>IF('Anterior-TXT'!A5167&lt;&gt;"",RIGHT(LEFT('Anterior-TXT'!A5167,51),34),"")</f>
        <v/>
      </c>
      <c r="C5146" s="12" t="str">
        <f>IF('Anterior-TXT'!A5167&lt;&gt;"",VALUE(RIGHT(LEFT('Anterior-TXT'!A5167,75),23)),"")</f>
        <v/>
      </c>
      <c r="D5146" s="11" t="str">
        <f>IF('Anterior-TXT'!A5167&lt;&gt;"",RIGHT(LEFT('Anterior-TXT'!A5167,77),1),"")</f>
        <v/>
      </c>
      <c r="E5146" s="13" t="str">
        <f>IF('Anterior-TXT'!A5167&lt;&gt;"",IF(MOD(VALUE(LEFT(A5146,1)),2)=1,IF(D5146="D",C5146,-C5146),IF(D5146="C",C5146,-C5146)),"")</f>
        <v/>
      </c>
    </row>
    <row r="5147" spans="1:5" x14ac:dyDescent="0.2">
      <c r="A5147" s="11" t="str">
        <f>IF('Anterior-TXT'!A5168&lt;&gt;"",LEFT('Anterior-TXT'!A5168,15),"")</f>
        <v/>
      </c>
      <c r="B5147" s="11" t="str">
        <f>IF('Anterior-TXT'!A5168&lt;&gt;"",RIGHT(LEFT('Anterior-TXT'!A5168,51),34),"")</f>
        <v/>
      </c>
      <c r="C5147" s="12" t="str">
        <f>IF('Anterior-TXT'!A5168&lt;&gt;"",VALUE(RIGHT(LEFT('Anterior-TXT'!A5168,75),23)),"")</f>
        <v/>
      </c>
      <c r="D5147" s="11" t="str">
        <f>IF('Anterior-TXT'!A5168&lt;&gt;"",RIGHT(LEFT('Anterior-TXT'!A5168,77),1),"")</f>
        <v/>
      </c>
      <c r="E5147" s="13" t="str">
        <f>IF('Anterior-TXT'!A5168&lt;&gt;"",IF(MOD(VALUE(LEFT(A5147,1)),2)=1,IF(D5147="D",C5147,-C5147),IF(D5147="C",C5147,-C5147)),"")</f>
        <v/>
      </c>
    </row>
    <row r="5148" spans="1:5" x14ac:dyDescent="0.2">
      <c r="A5148" s="11" t="str">
        <f>IF('Anterior-TXT'!A5169&lt;&gt;"",LEFT('Anterior-TXT'!A5169,15),"")</f>
        <v/>
      </c>
      <c r="B5148" s="11" t="str">
        <f>IF('Anterior-TXT'!A5169&lt;&gt;"",RIGHT(LEFT('Anterior-TXT'!A5169,51),34),"")</f>
        <v/>
      </c>
      <c r="C5148" s="12" t="str">
        <f>IF('Anterior-TXT'!A5169&lt;&gt;"",VALUE(RIGHT(LEFT('Anterior-TXT'!A5169,75),23)),"")</f>
        <v/>
      </c>
      <c r="D5148" s="11" t="str">
        <f>IF('Anterior-TXT'!A5169&lt;&gt;"",RIGHT(LEFT('Anterior-TXT'!A5169,77),1),"")</f>
        <v/>
      </c>
      <c r="E5148" s="13" t="str">
        <f>IF('Anterior-TXT'!A5169&lt;&gt;"",IF(MOD(VALUE(LEFT(A5148,1)),2)=1,IF(D5148="D",C5148,-C5148),IF(D5148="C",C5148,-C5148)),"")</f>
        <v/>
      </c>
    </row>
    <row r="5149" spans="1:5" x14ac:dyDescent="0.2">
      <c r="A5149" s="11" t="str">
        <f>IF('Anterior-TXT'!A5170&lt;&gt;"",LEFT('Anterior-TXT'!A5170,15),"")</f>
        <v/>
      </c>
      <c r="B5149" s="11" t="str">
        <f>IF('Anterior-TXT'!A5170&lt;&gt;"",RIGHT(LEFT('Anterior-TXT'!A5170,51),34),"")</f>
        <v/>
      </c>
      <c r="C5149" s="12" t="str">
        <f>IF('Anterior-TXT'!A5170&lt;&gt;"",VALUE(RIGHT(LEFT('Anterior-TXT'!A5170,75),23)),"")</f>
        <v/>
      </c>
      <c r="D5149" s="11" t="str">
        <f>IF('Anterior-TXT'!A5170&lt;&gt;"",RIGHT(LEFT('Anterior-TXT'!A5170,77),1),"")</f>
        <v/>
      </c>
      <c r="E5149" s="13" t="str">
        <f>IF('Anterior-TXT'!A5170&lt;&gt;"",IF(MOD(VALUE(LEFT(A5149,1)),2)=1,IF(D5149="D",C5149,-C5149),IF(D5149="C",C5149,-C5149)),"")</f>
        <v/>
      </c>
    </row>
    <row r="5150" spans="1:5" x14ac:dyDescent="0.2">
      <c r="A5150" s="11" t="str">
        <f>IF('Anterior-TXT'!A5171&lt;&gt;"",LEFT('Anterior-TXT'!A5171,15),"")</f>
        <v/>
      </c>
      <c r="B5150" s="11" t="str">
        <f>IF('Anterior-TXT'!A5171&lt;&gt;"",RIGHT(LEFT('Anterior-TXT'!A5171,51),34),"")</f>
        <v/>
      </c>
      <c r="C5150" s="12" t="str">
        <f>IF('Anterior-TXT'!A5171&lt;&gt;"",VALUE(RIGHT(LEFT('Anterior-TXT'!A5171,75),23)),"")</f>
        <v/>
      </c>
      <c r="D5150" s="11" t="str">
        <f>IF('Anterior-TXT'!A5171&lt;&gt;"",RIGHT(LEFT('Anterior-TXT'!A5171,77),1),"")</f>
        <v/>
      </c>
      <c r="E5150" s="13" t="str">
        <f>IF('Anterior-TXT'!A5171&lt;&gt;"",IF(MOD(VALUE(LEFT(A5150,1)),2)=1,IF(D5150="D",C5150,-C5150),IF(D5150="C",C5150,-C5150)),"")</f>
        <v/>
      </c>
    </row>
    <row r="5151" spans="1:5" x14ac:dyDescent="0.2">
      <c r="A5151" s="11" t="str">
        <f>IF('Anterior-TXT'!A5172&lt;&gt;"",LEFT('Anterior-TXT'!A5172,15),"")</f>
        <v/>
      </c>
      <c r="B5151" s="11" t="str">
        <f>IF('Anterior-TXT'!A5172&lt;&gt;"",RIGHT(LEFT('Anterior-TXT'!A5172,51),34),"")</f>
        <v/>
      </c>
      <c r="C5151" s="12" t="str">
        <f>IF('Anterior-TXT'!A5172&lt;&gt;"",VALUE(RIGHT(LEFT('Anterior-TXT'!A5172,75),23)),"")</f>
        <v/>
      </c>
      <c r="D5151" s="11" t="str">
        <f>IF('Anterior-TXT'!A5172&lt;&gt;"",RIGHT(LEFT('Anterior-TXT'!A5172,77),1),"")</f>
        <v/>
      </c>
      <c r="E5151" s="13" t="str">
        <f>IF('Anterior-TXT'!A5172&lt;&gt;"",IF(MOD(VALUE(LEFT(A5151,1)),2)=1,IF(D5151="D",C5151,-C5151),IF(D5151="C",C5151,-C5151)),"")</f>
        <v/>
      </c>
    </row>
    <row r="5152" spans="1:5" x14ac:dyDescent="0.2">
      <c r="A5152" s="11" t="str">
        <f>IF('Anterior-TXT'!A5173&lt;&gt;"",LEFT('Anterior-TXT'!A5173,15),"")</f>
        <v/>
      </c>
      <c r="B5152" s="11" t="str">
        <f>IF('Anterior-TXT'!A5173&lt;&gt;"",RIGHT(LEFT('Anterior-TXT'!A5173,51),34),"")</f>
        <v/>
      </c>
      <c r="C5152" s="12" t="str">
        <f>IF('Anterior-TXT'!A5173&lt;&gt;"",VALUE(RIGHT(LEFT('Anterior-TXT'!A5173,75),23)),"")</f>
        <v/>
      </c>
      <c r="D5152" s="11" t="str">
        <f>IF('Anterior-TXT'!A5173&lt;&gt;"",RIGHT(LEFT('Anterior-TXT'!A5173,77),1),"")</f>
        <v/>
      </c>
      <c r="E5152" s="13" t="str">
        <f>IF('Anterior-TXT'!A5173&lt;&gt;"",IF(MOD(VALUE(LEFT(A5152,1)),2)=1,IF(D5152="D",C5152,-C5152),IF(D5152="C",C5152,-C5152)),"")</f>
        <v/>
      </c>
    </row>
    <row r="5153" spans="1:5" x14ac:dyDescent="0.2">
      <c r="A5153" s="11" t="str">
        <f>IF('Anterior-TXT'!A5174&lt;&gt;"",LEFT('Anterior-TXT'!A5174,15),"")</f>
        <v/>
      </c>
      <c r="B5153" s="11" t="str">
        <f>IF('Anterior-TXT'!A5174&lt;&gt;"",RIGHT(LEFT('Anterior-TXT'!A5174,51),34),"")</f>
        <v/>
      </c>
      <c r="C5153" s="12" t="str">
        <f>IF('Anterior-TXT'!A5174&lt;&gt;"",VALUE(RIGHT(LEFT('Anterior-TXT'!A5174,75),23)),"")</f>
        <v/>
      </c>
      <c r="D5153" s="11" t="str">
        <f>IF('Anterior-TXT'!A5174&lt;&gt;"",RIGHT(LEFT('Anterior-TXT'!A5174,77),1),"")</f>
        <v/>
      </c>
      <c r="E5153" s="13" t="str">
        <f>IF('Anterior-TXT'!A5174&lt;&gt;"",IF(MOD(VALUE(LEFT(A5153,1)),2)=1,IF(D5153="D",C5153,-C5153),IF(D5153="C",C5153,-C5153)),"")</f>
        <v/>
      </c>
    </row>
    <row r="5154" spans="1:5" x14ac:dyDescent="0.2">
      <c r="A5154" s="11" t="str">
        <f>IF('Anterior-TXT'!A5175&lt;&gt;"",LEFT('Anterior-TXT'!A5175,15),"")</f>
        <v/>
      </c>
      <c r="B5154" s="11" t="str">
        <f>IF('Anterior-TXT'!A5175&lt;&gt;"",RIGHT(LEFT('Anterior-TXT'!A5175,51),34),"")</f>
        <v/>
      </c>
      <c r="C5154" s="12" t="str">
        <f>IF('Anterior-TXT'!A5175&lt;&gt;"",VALUE(RIGHT(LEFT('Anterior-TXT'!A5175,75),23)),"")</f>
        <v/>
      </c>
      <c r="D5154" s="11" t="str">
        <f>IF('Anterior-TXT'!A5175&lt;&gt;"",RIGHT(LEFT('Anterior-TXT'!A5175,77),1),"")</f>
        <v/>
      </c>
      <c r="E5154" s="13" t="str">
        <f>IF('Anterior-TXT'!A5175&lt;&gt;"",IF(MOD(VALUE(LEFT(A5154,1)),2)=1,IF(D5154="D",C5154,-C5154),IF(D5154="C",C5154,-C5154)),"")</f>
        <v/>
      </c>
    </row>
    <row r="5155" spans="1:5" x14ac:dyDescent="0.2">
      <c r="A5155" s="11" t="str">
        <f>IF('Anterior-TXT'!A5176&lt;&gt;"",LEFT('Anterior-TXT'!A5176,15),"")</f>
        <v/>
      </c>
      <c r="B5155" s="11" t="str">
        <f>IF('Anterior-TXT'!A5176&lt;&gt;"",RIGHT(LEFT('Anterior-TXT'!A5176,51),34),"")</f>
        <v/>
      </c>
      <c r="C5155" s="12" t="str">
        <f>IF('Anterior-TXT'!A5176&lt;&gt;"",VALUE(RIGHT(LEFT('Anterior-TXT'!A5176,75),23)),"")</f>
        <v/>
      </c>
      <c r="D5155" s="11" t="str">
        <f>IF('Anterior-TXT'!A5176&lt;&gt;"",RIGHT(LEFT('Anterior-TXT'!A5176,77),1),"")</f>
        <v/>
      </c>
      <c r="E5155" s="13" t="str">
        <f>IF('Anterior-TXT'!A5176&lt;&gt;"",IF(MOD(VALUE(LEFT(A5155,1)),2)=1,IF(D5155="D",C5155,-C5155),IF(D5155="C",C5155,-C5155)),"")</f>
        <v/>
      </c>
    </row>
    <row r="5156" spans="1:5" x14ac:dyDescent="0.2">
      <c r="A5156" s="11" t="str">
        <f>IF('Anterior-TXT'!A5177&lt;&gt;"",LEFT('Anterior-TXT'!A5177,15),"")</f>
        <v/>
      </c>
      <c r="B5156" s="11" t="str">
        <f>IF('Anterior-TXT'!A5177&lt;&gt;"",RIGHT(LEFT('Anterior-TXT'!A5177,51),34),"")</f>
        <v/>
      </c>
      <c r="C5156" s="12" t="str">
        <f>IF('Anterior-TXT'!A5177&lt;&gt;"",VALUE(RIGHT(LEFT('Anterior-TXT'!A5177,75),23)),"")</f>
        <v/>
      </c>
      <c r="D5156" s="11" t="str">
        <f>IF('Anterior-TXT'!A5177&lt;&gt;"",RIGHT(LEFT('Anterior-TXT'!A5177,77),1),"")</f>
        <v/>
      </c>
      <c r="E5156" s="13" t="str">
        <f>IF('Anterior-TXT'!A5177&lt;&gt;"",IF(MOD(VALUE(LEFT(A5156,1)),2)=1,IF(D5156="D",C5156,-C5156),IF(D5156="C",C5156,-C5156)),"")</f>
        <v/>
      </c>
    </row>
    <row r="5157" spans="1:5" x14ac:dyDescent="0.2">
      <c r="A5157" s="11" t="str">
        <f>IF('Anterior-TXT'!A5178&lt;&gt;"",LEFT('Anterior-TXT'!A5178,15),"")</f>
        <v/>
      </c>
      <c r="B5157" s="11" t="str">
        <f>IF('Anterior-TXT'!A5178&lt;&gt;"",RIGHT(LEFT('Anterior-TXT'!A5178,51),34),"")</f>
        <v/>
      </c>
      <c r="C5157" s="12" t="str">
        <f>IF('Anterior-TXT'!A5178&lt;&gt;"",VALUE(RIGHT(LEFT('Anterior-TXT'!A5178,75),23)),"")</f>
        <v/>
      </c>
      <c r="D5157" s="11" t="str">
        <f>IF('Anterior-TXT'!A5178&lt;&gt;"",RIGHT(LEFT('Anterior-TXT'!A5178,77),1),"")</f>
        <v/>
      </c>
      <c r="E5157" s="13" t="str">
        <f>IF('Anterior-TXT'!A5178&lt;&gt;"",IF(MOD(VALUE(LEFT(A5157,1)),2)=1,IF(D5157="D",C5157,-C5157),IF(D5157="C",C5157,-C5157)),"")</f>
        <v/>
      </c>
    </row>
    <row r="5158" spans="1:5" x14ac:dyDescent="0.2">
      <c r="A5158" s="11" t="str">
        <f>IF('Anterior-TXT'!A5179&lt;&gt;"",LEFT('Anterior-TXT'!A5179,15),"")</f>
        <v/>
      </c>
      <c r="B5158" s="11" t="str">
        <f>IF('Anterior-TXT'!A5179&lt;&gt;"",RIGHT(LEFT('Anterior-TXT'!A5179,51),34),"")</f>
        <v/>
      </c>
      <c r="C5158" s="12" t="str">
        <f>IF('Anterior-TXT'!A5179&lt;&gt;"",VALUE(RIGHT(LEFT('Anterior-TXT'!A5179,75),23)),"")</f>
        <v/>
      </c>
      <c r="D5158" s="11" t="str">
        <f>IF('Anterior-TXT'!A5179&lt;&gt;"",RIGHT(LEFT('Anterior-TXT'!A5179,77),1),"")</f>
        <v/>
      </c>
      <c r="E5158" s="13" t="str">
        <f>IF('Anterior-TXT'!A5179&lt;&gt;"",IF(MOD(VALUE(LEFT(A5158,1)),2)=1,IF(D5158="D",C5158,-C5158),IF(D5158="C",C5158,-C5158)),"")</f>
        <v/>
      </c>
    </row>
    <row r="5159" spans="1:5" x14ac:dyDescent="0.2">
      <c r="A5159" s="11" t="str">
        <f>IF('Anterior-TXT'!A5180&lt;&gt;"",LEFT('Anterior-TXT'!A5180,15),"")</f>
        <v/>
      </c>
      <c r="B5159" s="11" t="str">
        <f>IF('Anterior-TXT'!A5180&lt;&gt;"",RIGHT(LEFT('Anterior-TXT'!A5180,51),34),"")</f>
        <v/>
      </c>
      <c r="C5159" s="12" t="str">
        <f>IF('Anterior-TXT'!A5180&lt;&gt;"",VALUE(RIGHT(LEFT('Anterior-TXT'!A5180,75),23)),"")</f>
        <v/>
      </c>
      <c r="D5159" s="11" t="str">
        <f>IF('Anterior-TXT'!A5180&lt;&gt;"",RIGHT(LEFT('Anterior-TXT'!A5180,77),1),"")</f>
        <v/>
      </c>
      <c r="E5159" s="13" t="str">
        <f>IF('Anterior-TXT'!A5180&lt;&gt;"",IF(MOD(VALUE(LEFT(A5159,1)),2)=1,IF(D5159="D",C5159,-C5159),IF(D5159="C",C5159,-C5159)),"")</f>
        <v/>
      </c>
    </row>
    <row r="5160" spans="1:5" x14ac:dyDescent="0.2">
      <c r="A5160" s="11" t="str">
        <f>IF('Anterior-TXT'!A5181&lt;&gt;"",LEFT('Anterior-TXT'!A5181,15),"")</f>
        <v/>
      </c>
      <c r="B5160" s="11" t="str">
        <f>IF('Anterior-TXT'!A5181&lt;&gt;"",RIGHT(LEFT('Anterior-TXT'!A5181,51),34),"")</f>
        <v/>
      </c>
      <c r="C5160" s="12" t="str">
        <f>IF('Anterior-TXT'!A5181&lt;&gt;"",VALUE(RIGHT(LEFT('Anterior-TXT'!A5181,75),23)),"")</f>
        <v/>
      </c>
      <c r="D5160" s="11" t="str">
        <f>IF('Anterior-TXT'!A5181&lt;&gt;"",RIGHT(LEFT('Anterior-TXT'!A5181,77),1),"")</f>
        <v/>
      </c>
      <c r="E5160" s="13" t="str">
        <f>IF('Anterior-TXT'!A5181&lt;&gt;"",IF(MOD(VALUE(LEFT(A5160,1)),2)=1,IF(D5160="D",C5160,-C5160),IF(D5160="C",C5160,-C5160)),"")</f>
        <v/>
      </c>
    </row>
    <row r="5161" spans="1:5" x14ac:dyDescent="0.2">
      <c r="A5161" s="11" t="str">
        <f>IF('Anterior-TXT'!A5182&lt;&gt;"",LEFT('Anterior-TXT'!A5182,15),"")</f>
        <v/>
      </c>
      <c r="B5161" s="11" t="str">
        <f>IF('Anterior-TXT'!A5182&lt;&gt;"",RIGHT(LEFT('Anterior-TXT'!A5182,51),34),"")</f>
        <v/>
      </c>
      <c r="C5161" s="12" t="str">
        <f>IF('Anterior-TXT'!A5182&lt;&gt;"",VALUE(RIGHT(LEFT('Anterior-TXT'!A5182,75),23)),"")</f>
        <v/>
      </c>
      <c r="D5161" s="11" t="str">
        <f>IF('Anterior-TXT'!A5182&lt;&gt;"",RIGHT(LEFT('Anterior-TXT'!A5182,77),1),"")</f>
        <v/>
      </c>
      <c r="E5161" s="13" t="str">
        <f>IF('Anterior-TXT'!A5182&lt;&gt;"",IF(MOD(VALUE(LEFT(A5161,1)),2)=1,IF(D5161="D",C5161,-C5161),IF(D5161="C",C5161,-C5161)),"")</f>
        <v/>
      </c>
    </row>
    <row r="5162" spans="1:5" x14ac:dyDescent="0.2">
      <c r="A5162" s="11" t="str">
        <f>IF('Anterior-TXT'!A5183&lt;&gt;"",LEFT('Anterior-TXT'!A5183,15),"")</f>
        <v/>
      </c>
      <c r="B5162" s="11" t="str">
        <f>IF('Anterior-TXT'!A5183&lt;&gt;"",RIGHT(LEFT('Anterior-TXT'!A5183,51),34),"")</f>
        <v/>
      </c>
      <c r="C5162" s="12" t="str">
        <f>IF('Anterior-TXT'!A5183&lt;&gt;"",VALUE(RIGHT(LEFT('Anterior-TXT'!A5183,75),23)),"")</f>
        <v/>
      </c>
      <c r="D5162" s="11" t="str">
        <f>IF('Anterior-TXT'!A5183&lt;&gt;"",RIGHT(LEFT('Anterior-TXT'!A5183,77),1),"")</f>
        <v/>
      </c>
      <c r="E5162" s="13" t="str">
        <f>IF('Anterior-TXT'!A5183&lt;&gt;"",IF(MOD(VALUE(LEFT(A5162,1)),2)=1,IF(D5162="D",C5162,-C5162),IF(D5162="C",C5162,-C5162)),"")</f>
        <v/>
      </c>
    </row>
    <row r="5163" spans="1:5" x14ac:dyDescent="0.2">
      <c r="A5163" s="11" t="str">
        <f>IF('Anterior-TXT'!A5184&lt;&gt;"",LEFT('Anterior-TXT'!A5184,15),"")</f>
        <v/>
      </c>
      <c r="B5163" s="11" t="str">
        <f>IF('Anterior-TXT'!A5184&lt;&gt;"",RIGHT(LEFT('Anterior-TXT'!A5184,51),34),"")</f>
        <v/>
      </c>
      <c r="C5163" s="12" t="str">
        <f>IF('Anterior-TXT'!A5184&lt;&gt;"",VALUE(RIGHT(LEFT('Anterior-TXT'!A5184,75),23)),"")</f>
        <v/>
      </c>
      <c r="D5163" s="11" t="str">
        <f>IF('Anterior-TXT'!A5184&lt;&gt;"",RIGHT(LEFT('Anterior-TXT'!A5184,77),1),"")</f>
        <v/>
      </c>
      <c r="E5163" s="13" t="str">
        <f>IF('Anterior-TXT'!A5184&lt;&gt;"",IF(MOD(VALUE(LEFT(A5163,1)),2)=1,IF(D5163="D",C5163,-C5163),IF(D5163="C",C5163,-C5163)),"")</f>
        <v/>
      </c>
    </row>
    <row r="5164" spans="1:5" x14ac:dyDescent="0.2">
      <c r="A5164" s="11" t="str">
        <f>IF('Anterior-TXT'!A5185&lt;&gt;"",LEFT('Anterior-TXT'!A5185,15),"")</f>
        <v/>
      </c>
      <c r="B5164" s="11" t="str">
        <f>IF('Anterior-TXT'!A5185&lt;&gt;"",RIGHT(LEFT('Anterior-TXT'!A5185,51),34),"")</f>
        <v/>
      </c>
      <c r="C5164" s="12" t="str">
        <f>IF('Anterior-TXT'!A5185&lt;&gt;"",VALUE(RIGHT(LEFT('Anterior-TXT'!A5185,75),23)),"")</f>
        <v/>
      </c>
      <c r="D5164" s="11" t="str">
        <f>IF('Anterior-TXT'!A5185&lt;&gt;"",RIGHT(LEFT('Anterior-TXT'!A5185,77),1),"")</f>
        <v/>
      </c>
      <c r="E5164" s="13" t="str">
        <f>IF('Anterior-TXT'!A5185&lt;&gt;"",IF(MOD(VALUE(LEFT(A5164,1)),2)=1,IF(D5164="D",C5164,-C5164),IF(D5164="C",C5164,-C5164)),"")</f>
        <v/>
      </c>
    </row>
    <row r="5165" spans="1:5" x14ac:dyDescent="0.2">
      <c r="A5165" s="11" t="str">
        <f>IF('Anterior-TXT'!A5186&lt;&gt;"",LEFT('Anterior-TXT'!A5186,15),"")</f>
        <v/>
      </c>
      <c r="B5165" s="11" t="str">
        <f>IF('Anterior-TXT'!A5186&lt;&gt;"",RIGHT(LEFT('Anterior-TXT'!A5186,51),34),"")</f>
        <v/>
      </c>
      <c r="C5165" s="12" t="str">
        <f>IF('Anterior-TXT'!A5186&lt;&gt;"",VALUE(RIGHT(LEFT('Anterior-TXT'!A5186,75),23)),"")</f>
        <v/>
      </c>
      <c r="D5165" s="11" t="str">
        <f>IF('Anterior-TXT'!A5186&lt;&gt;"",RIGHT(LEFT('Anterior-TXT'!A5186,77),1),"")</f>
        <v/>
      </c>
      <c r="E5165" s="13" t="str">
        <f>IF('Anterior-TXT'!A5186&lt;&gt;"",IF(MOD(VALUE(LEFT(A5165,1)),2)=1,IF(D5165="D",C5165,-C5165),IF(D5165="C",C5165,-C5165)),"")</f>
        <v/>
      </c>
    </row>
    <row r="5166" spans="1:5" x14ac:dyDescent="0.2">
      <c r="A5166" s="11" t="str">
        <f>IF('Anterior-TXT'!A5187&lt;&gt;"",LEFT('Anterior-TXT'!A5187,15),"")</f>
        <v/>
      </c>
      <c r="B5166" s="11" t="str">
        <f>IF('Anterior-TXT'!A5187&lt;&gt;"",RIGHT(LEFT('Anterior-TXT'!A5187,51),34),"")</f>
        <v/>
      </c>
      <c r="C5166" s="12" t="str">
        <f>IF('Anterior-TXT'!A5187&lt;&gt;"",VALUE(RIGHT(LEFT('Anterior-TXT'!A5187,75),23)),"")</f>
        <v/>
      </c>
      <c r="D5166" s="11" t="str">
        <f>IF('Anterior-TXT'!A5187&lt;&gt;"",RIGHT(LEFT('Anterior-TXT'!A5187,77),1),"")</f>
        <v/>
      </c>
      <c r="E5166" s="13" t="str">
        <f>IF('Anterior-TXT'!A5187&lt;&gt;"",IF(MOD(VALUE(LEFT(A5166,1)),2)=1,IF(D5166="D",C5166,-C5166),IF(D5166="C",C5166,-C5166)),"")</f>
        <v/>
      </c>
    </row>
    <row r="5167" spans="1:5" x14ac:dyDescent="0.2">
      <c r="A5167" s="11" t="str">
        <f>IF('Anterior-TXT'!A5188&lt;&gt;"",LEFT('Anterior-TXT'!A5188,15),"")</f>
        <v/>
      </c>
      <c r="B5167" s="11" t="str">
        <f>IF('Anterior-TXT'!A5188&lt;&gt;"",RIGHT(LEFT('Anterior-TXT'!A5188,51),34),"")</f>
        <v/>
      </c>
      <c r="C5167" s="12" t="str">
        <f>IF('Anterior-TXT'!A5188&lt;&gt;"",VALUE(RIGHT(LEFT('Anterior-TXT'!A5188,75),23)),"")</f>
        <v/>
      </c>
      <c r="D5167" s="11" t="str">
        <f>IF('Anterior-TXT'!A5188&lt;&gt;"",RIGHT(LEFT('Anterior-TXT'!A5188,77),1),"")</f>
        <v/>
      </c>
      <c r="E5167" s="13" t="str">
        <f>IF('Anterior-TXT'!A5188&lt;&gt;"",IF(MOD(VALUE(LEFT(A5167,1)),2)=1,IF(D5167="D",C5167,-C5167),IF(D5167="C",C5167,-C5167)),"")</f>
        <v/>
      </c>
    </row>
    <row r="5168" spans="1:5" x14ac:dyDescent="0.2">
      <c r="A5168" s="11" t="str">
        <f>IF('Anterior-TXT'!A5189&lt;&gt;"",LEFT('Anterior-TXT'!A5189,15),"")</f>
        <v/>
      </c>
      <c r="B5168" s="11" t="str">
        <f>IF('Anterior-TXT'!A5189&lt;&gt;"",RIGHT(LEFT('Anterior-TXT'!A5189,51),34),"")</f>
        <v/>
      </c>
      <c r="C5168" s="12" t="str">
        <f>IF('Anterior-TXT'!A5189&lt;&gt;"",VALUE(RIGHT(LEFT('Anterior-TXT'!A5189,75),23)),"")</f>
        <v/>
      </c>
      <c r="D5168" s="11" t="str">
        <f>IF('Anterior-TXT'!A5189&lt;&gt;"",RIGHT(LEFT('Anterior-TXT'!A5189,77),1),"")</f>
        <v/>
      </c>
      <c r="E5168" s="13" t="str">
        <f>IF('Anterior-TXT'!A5189&lt;&gt;"",IF(MOD(VALUE(LEFT(A5168,1)),2)=1,IF(D5168="D",C5168,-C5168),IF(D5168="C",C5168,-C5168)),"")</f>
        <v/>
      </c>
    </row>
    <row r="5169" spans="1:5" x14ac:dyDescent="0.2">
      <c r="A5169" s="11" t="str">
        <f>IF('Anterior-TXT'!A5190&lt;&gt;"",LEFT('Anterior-TXT'!A5190,15),"")</f>
        <v/>
      </c>
      <c r="B5169" s="11" t="str">
        <f>IF('Anterior-TXT'!A5190&lt;&gt;"",RIGHT(LEFT('Anterior-TXT'!A5190,51),34),"")</f>
        <v/>
      </c>
      <c r="C5169" s="12" t="str">
        <f>IF('Anterior-TXT'!A5190&lt;&gt;"",VALUE(RIGHT(LEFT('Anterior-TXT'!A5190,75),23)),"")</f>
        <v/>
      </c>
      <c r="D5169" s="11" t="str">
        <f>IF('Anterior-TXT'!A5190&lt;&gt;"",RIGHT(LEFT('Anterior-TXT'!A5190,77),1),"")</f>
        <v/>
      </c>
      <c r="E5169" s="13" t="str">
        <f>IF('Anterior-TXT'!A5190&lt;&gt;"",IF(MOD(VALUE(LEFT(A5169,1)),2)=1,IF(D5169="D",C5169,-C5169),IF(D5169="C",C5169,-C5169)),"")</f>
        <v/>
      </c>
    </row>
    <row r="5170" spans="1:5" x14ac:dyDescent="0.2">
      <c r="A5170" s="11" t="str">
        <f>IF('Anterior-TXT'!A5191&lt;&gt;"",LEFT('Anterior-TXT'!A5191,15),"")</f>
        <v/>
      </c>
      <c r="B5170" s="11" t="str">
        <f>IF('Anterior-TXT'!A5191&lt;&gt;"",RIGHT(LEFT('Anterior-TXT'!A5191,51),34),"")</f>
        <v/>
      </c>
      <c r="C5170" s="12" t="str">
        <f>IF('Anterior-TXT'!A5191&lt;&gt;"",VALUE(RIGHT(LEFT('Anterior-TXT'!A5191,75),23)),"")</f>
        <v/>
      </c>
      <c r="D5170" s="11" t="str">
        <f>IF('Anterior-TXT'!A5191&lt;&gt;"",RIGHT(LEFT('Anterior-TXT'!A5191,77),1),"")</f>
        <v/>
      </c>
      <c r="E5170" s="13" t="str">
        <f>IF('Anterior-TXT'!A5191&lt;&gt;"",IF(MOD(VALUE(LEFT(A5170,1)),2)=1,IF(D5170="D",C5170,-C5170),IF(D5170="C",C5170,-C5170)),"")</f>
        <v/>
      </c>
    </row>
    <row r="5171" spans="1:5" x14ac:dyDescent="0.2">
      <c r="A5171" s="11" t="str">
        <f>IF('Anterior-TXT'!A5192&lt;&gt;"",LEFT('Anterior-TXT'!A5192,15),"")</f>
        <v/>
      </c>
      <c r="B5171" s="11" t="str">
        <f>IF('Anterior-TXT'!A5192&lt;&gt;"",RIGHT(LEFT('Anterior-TXT'!A5192,51),34),"")</f>
        <v/>
      </c>
      <c r="C5171" s="12" t="str">
        <f>IF('Anterior-TXT'!A5192&lt;&gt;"",VALUE(RIGHT(LEFT('Anterior-TXT'!A5192,75),23)),"")</f>
        <v/>
      </c>
      <c r="D5171" s="11" t="str">
        <f>IF('Anterior-TXT'!A5192&lt;&gt;"",RIGHT(LEFT('Anterior-TXT'!A5192,77),1),"")</f>
        <v/>
      </c>
      <c r="E5171" s="13" t="str">
        <f>IF('Anterior-TXT'!A5192&lt;&gt;"",IF(MOD(VALUE(LEFT(A5171,1)),2)=1,IF(D5171="D",C5171,-C5171),IF(D5171="C",C5171,-C5171)),"")</f>
        <v/>
      </c>
    </row>
    <row r="5172" spans="1:5" x14ac:dyDescent="0.2">
      <c r="A5172" s="11" t="str">
        <f>IF('Anterior-TXT'!A5193&lt;&gt;"",LEFT('Anterior-TXT'!A5193,15),"")</f>
        <v/>
      </c>
      <c r="B5172" s="11" t="str">
        <f>IF('Anterior-TXT'!A5193&lt;&gt;"",RIGHT(LEFT('Anterior-TXT'!A5193,51),34),"")</f>
        <v/>
      </c>
      <c r="C5172" s="12" t="str">
        <f>IF('Anterior-TXT'!A5193&lt;&gt;"",VALUE(RIGHT(LEFT('Anterior-TXT'!A5193,75),23)),"")</f>
        <v/>
      </c>
      <c r="D5172" s="11" t="str">
        <f>IF('Anterior-TXT'!A5193&lt;&gt;"",RIGHT(LEFT('Anterior-TXT'!A5193,77),1),"")</f>
        <v/>
      </c>
      <c r="E5172" s="13" t="str">
        <f>IF('Anterior-TXT'!A5193&lt;&gt;"",IF(MOD(VALUE(LEFT(A5172,1)),2)=1,IF(D5172="D",C5172,-C5172),IF(D5172="C",C5172,-C5172)),"")</f>
        <v/>
      </c>
    </row>
    <row r="5173" spans="1:5" x14ac:dyDescent="0.2">
      <c r="A5173" s="11" t="str">
        <f>IF('Anterior-TXT'!A5194&lt;&gt;"",LEFT('Anterior-TXT'!A5194,15),"")</f>
        <v/>
      </c>
      <c r="B5173" s="11" t="str">
        <f>IF('Anterior-TXT'!A5194&lt;&gt;"",RIGHT(LEFT('Anterior-TXT'!A5194,51),34),"")</f>
        <v/>
      </c>
      <c r="C5173" s="12" t="str">
        <f>IF('Anterior-TXT'!A5194&lt;&gt;"",VALUE(RIGHT(LEFT('Anterior-TXT'!A5194,75),23)),"")</f>
        <v/>
      </c>
      <c r="D5173" s="11" t="str">
        <f>IF('Anterior-TXT'!A5194&lt;&gt;"",RIGHT(LEFT('Anterior-TXT'!A5194,77),1),"")</f>
        <v/>
      </c>
      <c r="E5173" s="13" t="str">
        <f>IF('Anterior-TXT'!A5194&lt;&gt;"",IF(MOD(VALUE(LEFT(A5173,1)),2)=1,IF(D5173="D",C5173,-C5173),IF(D5173="C",C5173,-C5173)),"")</f>
        <v/>
      </c>
    </row>
    <row r="5174" spans="1:5" x14ac:dyDescent="0.2">
      <c r="A5174" s="11" t="str">
        <f>IF('Anterior-TXT'!A5195&lt;&gt;"",LEFT('Anterior-TXT'!A5195,15),"")</f>
        <v/>
      </c>
      <c r="B5174" s="11" t="str">
        <f>IF('Anterior-TXT'!A5195&lt;&gt;"",RIGHT(LEFT('Anterior-TXT'!A5195,51),34),"")</f>
        <v/>
      </c>
      <c r="C5174" s="12" t="str">
        <f>IF('Anterior-TXT'!A5195&lt;&gt;"",VALUE(RIGHT(LEFT('Anterior-TXT'!A5195,75),23)),"")</f>
        <v/>
      </c>
      <c r="D5174" s="11" t="str">
        <f>IF('Anterior-TXT'!A5195&lt;&gt;"",RIGHT(LEFT('Anterior-TXT'!A5195,77),1),"")</f>
        <v/>
      </c>
      <c r="E5174" s="13" t="str">
        <f>IF('Anterior-TXT'!A5195&lt;&gt;"",IF(MOD(VALUE(LEFT(A5174,1)),2)=1,IF(D5174="D",C5174,-C5174),IF(D5174="C",C5174,-C5174)),"")</f>
        <v/>
      </c>
    </row>
    <row r="5175" spans="1:5" x14ac:dyDescent="0.2">
      <c r="A5175" s="11" t="str">
        <f>IF('Anterior-TXT'!A5196&lt;&gt;"",LEFT('Anterior-TXT'!A5196,15),"")</f>
        <v/>
      </c>
      <c r="B5175" s="11" t="str">
        <f>IF('Anterior-TXT'!A5196&lt;&gt;"",RIGHT(LEFT('Anterior-TXT'!A5196,51),34),"")</f>
        <v/>
      </c>
      <c r="C5175" s="12" t="str">
        <f>IF('Anterior-TXT'!A5196&lt;&gt;"",VALUE(RIGHT(LEFT('Anterior-TXT'!A5196,75),23)),"")</f>
        <v/>
      </c>
      <c r="D5175" s="11" t="str">
        <f>IF('Anterior-TXT'!A5196&lt;&gt;"",RIGHT(LEFT('Anterior-TXT'!A5196,77),1),"")</f>
        <v/>
      </c>
      <c r="E5175" s="13" t="str">
        <f>IF('Anterior-TXT'!A5196&lt;&gt;"",IF(MOD(VALUE(LEFT(A5175,1)),2)=1,IF(D5175="D",C5175,-C5175),IF(D5175="C",C5175,-C5175)),"")</f>
        <v/>
      </c>
    </row>
    <row r="5176" spans="1:5" x14ac:dyDescent="0.2">
      <c r="A5176" s="11" t="str">
        <f>IF('Anterior-TXT'!A5197&lt;&gt;"",LEFT('Anterior-TXT'!A5197,15),"")</f>
        <v/>
      </c>
      <c r="B5176" s="11" t="str">
        <f>IF('Anterior-TXT'!A5197&lt;&gt;"",RIGHT(LEFT('Anterior-TXT'!A5197,51),34),"")</f>
        <v/>
      </c>
      <c r="C5176" s="12" t="str">
        <f>IF('Anterior-TXT'!A5197&lt;&gt;"",VALUE(RIGHT(LEFT('Anterior-TXT'!A5197,75),23)),"")</f>
        <v/>
      </c>
      <c r="D5176" s="11" t="str">
        <f>IF('Anterior-TXT'!A5197&lt;&gt;"",RIGHT(LEFT('Anterior-TXT'!A5197,77),1),"")</f>
        <v/>
      </c>
      <c r="E5176" s="13" t="str">
        <f>IF('Anterior-TXT'!A5197&lt;&gt;"",IF(MOD(VALUE(LEFT(A5176,1)),2)=1,IF(D5176="D",C5176,-C5176),IF(D5176="C",C5176,-C5176)),"")</f>
        <v/>
      </c>
    </row>
    <row r="5177" spans="1:5" x14ac:dyDescent="0.2">
      <c r="A5177" s="11" t="str">
        <f>IF('Anterior-TXT'!A5198&lt;&gt;"",LEFT('Anterior-TXT'!A5198,15),"")</f>
        <v/>
      </c>
      <c r="B5177" s="11" t="str">
        <f>IF('Anterior-TXT'!A5198&lt;&gt;"",RIGHT(LEFT('Anterior-TXT'!A5198,51),34),"")</f>
        <v/>
      </c>
      <c r="C5177" s="12" t="str">
        <f>IF('Anterior-TXT'!A5198&lt;&gt;"",VALUE(RIGHT(LEFT('Anterior-TXT'!A5198,75),23)),"")</f>
        <v/>
      </c>
      <c r="D5177" s="11" t="str">
        <f>IF('Anterior-TXT'!A5198&lt;&gt;"",RIGHT(LEFT('Anterior-TXT'!A5198,77),1),"")</f>
        <v/>
      </c>
      <c r="E5177" s="13" t="str">
        <f>IF('Anterior-TXT'!A5198&lt;&gt;"",IF(MOD(VALUE(LEFT(A5177,1)),2)=1,IF(D5177="D",C5177,-C5177),IF(D5177="C",C5177,-C5177)),"")</f>
        <v/>
      </c>
    </row>
    <row r="5178" spans="1:5" x14ac:dyDescent="0.2">
      <c r="A5178" s="11" t="str">
        <f>IF('Anterior-TXT'!A5199&lt;&gt;"",LEFT('Anterior-TXT'!A5199,15),"")</f>
        <v/>
      </c>
      <c r="B5178" s="11" t="str">
        <f>IF('Anterior-TXT'!A5199&lt;&gt;"",RIGHT(LEFT('Anterior-TXT'!A5199,51),34),"")</f>
        <v/>
      </c>
      <c r="C5178" s="12" t="str">
        <f>IF('Anterior-TXT'!A5199&lt;&gt;"",VALUE(RIGHT(LEFT('Anterior-TXT'!A5199,75),23)),"")</f>
        <v/>
      </c>
      <c r="D5178" s="11" t="str">
        <f>IF('Anterior-TXT'!A5199&lt;&gt;"",RIGHT(LEFT('Anterior-TXT'!A5199,77),1),"")</f>
        <v/>
      </c>
      <c r="E5178" s="13" t="str">
        <f>IF('Anterior-TXT'!A5199&lt;&gt;"",IF(MOD(VALUE(LEFT(A5178,1)),2)=1,IF(D5178="D",C5178,-C5178),IF(D5178="C",C5178,-C5178)),"")</f>
        <v/>
      </c>
    </row>
    <row r="5179" spans="1:5" x14ac:dyDescent="0.2">
      <c r="A5179" s="11" t="str">
        <f>IF('Anterior-TXT'!A5200&lt;&gt;"",LEFT('Anterior-TXT'!A5200,15),"")</f>
        <v/>
      </c>
      <c r="B5179" s="11" t="str">
        <f>IF('Anterior-TXT'!A5200&lt;&gt;"",RIGHT(LEFT('Anterior-TXT'!A5200,51),34),"")</f>
        <v/>
      </c>
      <c r="C5179" s="12" t="str">
        <f>IF('Anterior-TXT'!A5200&lt;&gt;"",VALUE(RIGHT(LEFT('Anterior-TXT'!A5200,75),23)),"")</f>
        <v/>
      </c>
      <c r="D5179" s="11" t="str">
        <f>IF('Anterior-TXT'!A5200&lt;&gt;"",RIGHT(LEFT('Anterior-TXT'!A5200,77),1),"")</f>
        <v/>
      </c>
      <c r="E5179" s="13" t="str">
        <f>IF('Anterior-TXT'!A5200&lt;&gt;"",IF(MOD(VALUE(LEFT(A5179,1)),2)=1,IF(D5179="D",C5179,-C5179),IF(D5179="C",C5179,-C5179)),"")</f>
        <v/>
      </c>
    </row>
    <row r="5180" spans="1:5" x14ac:dyDescent="0.2">
      <c r="A5180" s="11" t="str">
        <f>IF('Anterior-TXT'!A5201&lt;&gt;"",LEFT('Anterior-TXT'!A5201,15),"")</f>
        <v/>
      </c>
      <c r="B5180" s="11" t="str">
        <f>IF('Anterior-TXT'!A5201&lt;&gt;"",RIGHT(LEFT('Anterior-TXT'!A5201,51),34),"")</f>
        <v/>
      </c>
      <c r="C5180" s="12" t="str">
        <f>IF('Anterior-TXT'!A5201&lt;&gt;"",VALUE(RIGHT(LEFT('Anterior-TXT'!A5201,75),23)),"")</f>
        <v/>
      </c>
      <c r="D5180" s="11" t="str">
        <f>IF('Anterior-TXT'!A5201&lt;&gt;"",RIGHT(LEFT('Anterior-TXT'!A5201,77),1),"")</f>
        <v/>
      </c>
      <c r="E5180" s="13" t="str">
        <f>IF('Anterior-TXT'!A5201&lt;&gt;"",IF(MOD(VALUE(LEFT(A5180,1)),2)=1,IF(D5180="D",C5180,-C5180),IF(D5180="C",C5180,-C5180)),"")</f>
        <v/>
      </c>
    </row>
    <row r="5181" spans="1:5" x14ac:dyDescent="0.2">
      <c r="A5181" s="11" t="str">
        <f>IF('Anterior-TXT'!A5202&lt;&gt;"",LEFT('Anterior-TXT'!A5202,15),"")</f>
        <v/>
      </c>
      <c r="B5181" s="11" t="str">
        <f>IF('Anterior-TXT'!A5202&lt;&gt;"",RIGHT(LEFT('Anterior-TXT'!A5202,51),34),"")</f>
        <v/>
      </c>
      <c r="C5181" s="12" t="str">
        <f>IF('Anterior-TXT'!A5202&lt;&gt;"",VALUE(RIGHT(LEFT('Anterior-TXT'!A5202,75),23)),"")</f>
        <v/>
      </c>
      <c r="D5181" s="11" t="str">
        <f>IF('Anterior-TXT'!A5202&lt;&gt;"",RIGHT(LEFT('Anterior-TXT'!A5202,77),1),"")</f>
        <v/>
      </c>
      <c r="E5181" s="13" t="str">
        <f>IF('Anterior-TXT'!A5202&lt;&gt;"",IF(MOD(VALUE(LEFT(A5181,1)),2)=1,IF(D5181="D",C5181,-C5181),IF(D5181="C",C5181,-C5181)),"")</f>
        <v/>
      </c>
    </row>
    <row r="5182" spans="1:5" x14ac:dyDescent="0.2">
      <c r="A5182" s="11" t="str">
        <f>IF('Anterior-TXT'!A5203&lt;&gt;"",LEFT('Anterior-TXT'!A5203,15),"")</f>
        <v/>
      </c>
      <c r="B5182" s="11" t="str">
        <f>IF('Anterior-TXT'!A5203&lt;&gt;"",RIGHT(LEFT('Anterior-TXT'!A5203,51),34),"")</f>
        <v/>
      </c>
      <c r="C5182" s="12" t="str">
        <f>IF('Anterior-TXT'!A5203&lt;&gt;"",VALUE(RIGHT(LEFT('Anterior-TXT'!A5203,75),23)),"")</f>
        <v/>
      </c>
      <c r="D5182" s="11" t="str">
        <f>IF('Anterior-TXT'!A5203&lt;&gt;"",RIGHT(LEFT('Anterior-TXT'!A5203,77),1),"")</f>
        <v/>
      </c>
      <c r="E5182" s="13" t="str">
        <f>IF('Anterior-TXT'!A5203&lt;&gt;"",IF(MOD(VALUE(LEFT(A5182,1)),2)=1,IF(D5182="D",C5182,-C5182),IF(D5182="C",C5182,-C5182)),"")</f>
        <v/>
      </c>
    </row>
    <row r="5183" spans="1:5" x14ac:dyDescent="0.2">
      <c r="A5183" s="11" t="str">
        <f>IF('Anterior-TXT'!A5204&lt;&gt;"",LEFT('Anterior-TXT'!A5204,15),"")</f>
        <v/>
      </c>
      <c r="B5183" s="11" t="str">
        <f>IF('Anterior-TXT'!A5204&lt;&gt;"",RIGHT(LEFT('Anterior-TXT'!A5204,51),34),"")</f>
        <v/>
      </c>
      <c r="C5183" s="12" t="str">
        <f>IF('Anterior-TXT'!A5204&lt;&gt;"",VALUE(RIGHT(LEFT('Anterior-TXT'!A5204,75),23)),"")</f>
        <v/>
      </c>
      <c r="D5183" s="11" t="str">
        <f>IF('Anterior-TXT'!A5204&lt;&gt;"",RIGHT(LEFT('Anterior-TXT'!A5204,77),1),"")</f>
        <v/>
      </c>
      <c r="E5183" s="13" t="str">
        <f>IF('Anterior-TXT'!A5204&lt;&gt;"",IF(MOD(VALUE(LEFT(A5183,1)),2)=1,IF(D5183="D",C5183,-C5183),IF(D5183="C",C5183,-C5183)),"")</f>
        <v/>
      </c>
    </row>
    <row r="5184" spans="1:5" x14ac:dyDescent="0.2">
      <c r="A5184" s="11" t="str">
        <f>IF('Anterior-TXT'!A5205&lt;&gt;"",LEFT('Anterior-TXT'!A5205,15),"")</f>
        <v/>
      </c>
      <c r="B5184" s="11" t="str">
        <f>IF('Anterior-TXT'!A5205&lt;&gt;"",RIGHT(LEFT('Anterior-TXT'!A5205,51),34),"")</f>
        <v/>
      </c>
      <c r="C5184" s="12" t="str">
        <f>IF('Anterior-TXT'!A5205&lt;&gt;"",VALUE(RIGHT(LEFT('Anterior-TXT'!A5205,75),23)),"")</f>
        <v/>
      </c>
      <c r="D5184" s="11" t="str">
        <f>IF('Anterior-TXT'!A5205&lt;&gt;"",RIGHT(LEFT('Anterior-TXT'!A5205,77),1),"")</f>
        <v/>
      </c>
      <c r="E5184" s="13" t="str">
        <f>IF('Anterior-TXT'!A5205&lt;&gt;"",IF(MOD(VALUE(LEFT(A5184,1)),2)=1,IF(D5184="D",C5184,-C5184),IF(D5184="C",C5184,-C5184)),"")</f>
        <v/>
      </c>
    </row>
    <row r="5185" spans="1:5" x14ac:dyDescent="0.2">
      <c r="A5185" s="11" t="str">
        <f>IF('Anterior-TXT'!A5206&lt;&gt;"",LEFT('Anterior-TXT'!A5206,15),"")</f>
        <v/>
      </c>
      <c r="B5185" s="11" t="str">
        <f>IF('Anterior-TXT'!A5206&lt;&gt;"",RIGHT(LEFT('Anterior-TXT'!A5206,51),34),"")</f>
        <v/>
      </c>
      <c r="C5185" s="12" t="str">
        <f>IF('Anterior-TXT'!A5206&lt;&gt;"",VALUE(RIGHT(LEFT('Anterior-TXT'!A5206,75),23)),"")</f>
        <v/>
      </c>
      <c r="D5185" s="11" t="str">
        <f>IF('Anterior-TXT'!A5206&lt;&gt;"",RIGHT(LEFT('Anterior-TXT'!A5206,77),1),"")</f>
        <v/>
      </c>
      <c r="E5185" s="13" t="str">
        <f>IF('Anterior-TXT'!A5206&lt;&gt;"",IF(MOD(VALUE(LEFT(A5185,1)),2)=1,IF(D5185="D",C5185,-C5185),IF(D5185="C",C5185,-C5185)),"")</f>
        <v/>
      </c>
    </row>
    <row r="5186" spans="1:5" x14ac:dyDescent="0.2">
      <c r="A5186" s="11" t="str">
        <f>IF('Anterior-TXT'!A5207&lt;&gt;"",LEFT('Anterior-TXT'!A5207,15),"")</f>
        <v/>
      </c>
      <c r="B5186" s="11" t="str">
        <f>IF('Anterior-TXT'!A5207&lt;&gt;"",RIGHT(LEFT('Anterior-TXT'!A5207,51),34),"")</f>
        <v/>
      </c>
      <c r="C5186" s="12" t="str">
        <f>IF('Anterior-TXT'!A5207&lt;&gt;"",VALUE(RIGHT(LEFT('Anterior-TXT'!A5207,75),23)),"")</f>
        <v/>
      </c>
      <c r="D5186" s="11" t="str">
        <f>IF('Anterior-TXT'!A5207&lt;&gt;"",RIGHT(LEFT('Anterior-TXT'!A5207,77),1),"")</f>
        <v/>
      </c>
      <c r="E5186" s="13" t="str">
        <f>IF('Anterior-TXT'!A5207&lt;&gt;"",IF(MOD(VALUE(LEFT(A5186,1)),2)=1,IF(D5186="D",C5186,-C5186),IF(D5186="C",C5186,-C5186)),"")</f>
        <v/>
      </c>
    </row>
    <row r="5187" spans="1:5" x14ac:dyDescent="0.2">
      <c r="A5187" s="11" t="str">
        <f>IF('Anterior-TXT'!A5208&lt;&gt;"",LEFT('Anterior-TXT'!A5208,15),"")</f>
        <v/>
      </c>
      <c r="B5187" s="11" t="str">
        <f>IF('Anterior-TXT'!A5208&lt;&gt;"",RIGHT(LEFT('Anterior-TXT'!A5208,51),34),"")</f>
        <v/>
      </c>
      <c r="C5187" s="12" t="str">
        <f>IF('Anterior-TXT'!A5208&lt;&gt;"",VALUE(RIGHT(LEFT('Anterior-TXT'!A5208,75),23)),"")</f>
        <v/>
      </c>
      <c r="D5187" s="11" t="str">
        <f>IF('Anterior-TXT'!A5208&lt;&gt;"",RIGHT(LEFT('Anterior-TXT'!A5208,77),1),"")</f>
        <v/>
      </c>
      <c r="E5187" s="13" t="str">
        <f>IF('Anterior-TXT'!A5208&lt;&gt;"",IF(MOD(VALUE(LEFT(A5187,1)),2)=1,IF(D5187="D",C5187,-C5187),IF(D5187="C",C5187,-C5187)),"")</f>
        <v/>
      </c>
    </row>
    <row r="5188" spans="1:5" x14ac:dyDescent="0.2">
      <c r="A5188" s="11" t="str">
        <f>IF('Anterior-TXT'!A5209&lt;&gt;"",LEFT('Anterior-TXT'!A5209,15),"")</f>
        <v/>
      </c>
      <c r="B5188" s="11" t="str">
        <f>IF('Anterior-TXT'!A5209&lt;&gt;"",RIGHT(LEFT('Anterior-TXT'!A5209,51),34),"")</f>
        <v/>
      </c>
      <c r="C5188" s="12" t="str">
        <f>IF('Anterior-TXT'!A5209&lt;&gt;"",VALUE(RIGHT(LEFT('Anterior-TXT'!A5209,75),23)),"")</f>
        <v/>
      </c>
      <c r="D5188" s="11" t="str">
        <f>IF('Anterior-TXT'!A5209&lt;&gt;"",RIGHT(LEFT('Anterior-TXT'!A5209,77),1),"")</f>
        <v/>
      </c>
      <c r="E5188" s="13" t="str">
        <f>IF('Anterior-TXT'!A5209&lt;&gt;"",IF(MOD(VALUE(LEFT(A5188,1)),2)=1,IF(D5188="D",C5188,-C5188),IF(D5188="C",C5188,-C5188)),"")</f>
        <v/>
      </c>
    </row>
    <row r="5189" spans="1:5" x14ac:dyDescent="0.2">
      <c r="A5189" s="11" t="str">
        <f>IF('Anterior-TXT'!A5210&lt;&gt;"",LEFT('Anterior-TXT'!A5210,15),"")</f>
        <v/>
      </c>
      <c r="B5189" s="11" t="str">
        <f>IF('Anterior-TXT'!A5210&lt;&gt;"",RIGHT(LEFT('Anterior-TXT'!A5210,51),34),"")</f>
        <v/>
      </c>
      <c r="C5189" s="12" t="str">
        <f>IF('Anterior-TXT'!A5210&lt;&gt;"",VALUE(RIGHT(LEFT('Anterior-TXT'!A5210,75),23)),"")</f>
        <v/>
      </c>
      <c r="D5189" s="11" t="str">
        <f>IF('Anterior-TXT'!A5210&lt;&gt;"",RIGHT(LEFT('Anterior-TXT'!A5210,77),1),"")</f>
        <v/>
      </c>
      <c r="E5189" s="13" t="str">
        <f>IF('Anterior-TXT'!A5210&lt;&gt;"",IF(MOD(VALUE(LEFT(A5189,1)),2)=1,IF(D5189="D",C5189,-C5189),IF(D5189="C",C5189,-C5189)),"")</f>
        <v/>
      </c>
    </row>
    <row r="5190" spans="1:5" x14ac:dyDescent="0.2">
      <c r="A5190" s="11" t="str">
        <f>IF('Anterior-TXT'!A5211&lt;&gt;"",LEFT('Anterior-TXT'!A5211,15),"")</f>
        <v/>
      </c>
      <c r="B5190" s="11" t="str">
        <f>IF('Anterior-TXT'!A5211&lt;&gt;"",RIGHT(LEFT('Anterior-TXT'!A5211,51),34),"")</f>
        <v/>
      </c>
      <c r="C5190" s="12" t="str">
        <f>IF('Anterior-TXT'!A5211&lt;&gt;"",VALUE(RIGHT(LEFT('Anterior-TXT'!A5211,75),23)),"")</f>
        <v/>
      </c>
      <c r="D5190" s="11" t="str">
        <f>IF('Anterior-TXT'!A5211&lt;&gt;"",RIGHT(LEFT('Anterior-TXT'!A5211,77),1),"")</f>
        <v/>
      </c>
      <c r="E5190" s="13" t="str">
        <f>IF('Anterior-TXT'!A5211&lt;&gt;"",IF(MOD(VALUE(LEFT(A5190,1)),2)=1,IF(D5190="D",C5190,-C5190),IF(D5190="C",C5190,-C5190)),"")</f>
        <v/>
      </c>
    </row>
    <row r="5191" spans="1:5" x14ac:dyDescent="0.2">
      <c r="A5191" s="11" t="str">
        <f>IF('Anterior-TXT'!A5212&lt;&gt;"",LEFT('Anterior-TXT'!A5212,15),"")</f>
        <v/>
      </c>
      <c r="B5191" s="11" t="str">
        <f>IF('Anterior-TXT'!A5212&lt;&gt;"",RIGHT(LEFT('Anterior-TXT'!A5212,51),34),"")</f>
        <v/>
      </c>
      <c r="C5191" s="12" t="str">
        <f>IF('Anterior-TXT'!A5212&lt;&gt;"",VALUE(RIGHT(LEFT('Anterior-TXT'!A5212,75),23)),"")</f>
        <v/>
      </c>
      <c r="D5191" s="11" t="str">
        <f>IF('Anterior-TXT'!A5212&lt;&gt;"",RIGHT(LEFT('Anterior-TXT'!A5212,77),1),"")</f>
        <v/>
      </c>
      <c r="E5191" s="13" t="str">
        <f>IF('Anterior-TXT'!A5212&lt;&gt;"",IF(MOD(VALUE(LEFT(A5191,1)),2)=1,IF(D5191="D",C5191,-C5191),IF(D5191="C",C5191,-C5191)),"")</f>
        <v/>
      </c>
    </row>
    <row r="5192" spans="1:5" x14ac:dyDescent="0.2">
      <c r="A5192" s="11" t="str">
        <f>IF('Anterior-TXT'!A5213&lt;&gt;"",LEFT('Anterior-TXT'!A5213,15),"")</f>
        <v/>
      </c>
      <c r="B5192" s="11" t="str">
        <f>IF('Anterior-TXT'!A5213&lt;&gt;"",RIGHT(LEFT('Anterior-TXT'!A5213,51),34),"")</f>
        <v/>
      </c>
      <c r="C5192" s="12" t="str">
        <f>IF('Anterior-TXT'!A5213&lt;&gt;"",VALUE(RIGHT(LEFT('Anterior-TXT'!A5213,75),23)),"")</f>
        <v/>
      </c>
      <c r="D5192" s="11" t="str">
        <f>IF('Anterior-TXT'!A5213&lt;&gt;"",RIGHT(LEFT('Anterior-TXT'!A5213,77),1),"")</f>
        <v/>
      </c>
      <c r="E5192" s="13" t="str">
        <f>IF('Anterior-TXT'!A5213&lt;&gt;"",IF(MOD(VALUE(LEFT(A5192,1)),2)=1,IF(D5192="D",C5192,-C5192),IF(D5192="C",C5192,-C5192)),"")</f>
        <v/>
      </c>
    </row>
    <row r="5193" spans="1:5" x14ac:dyDescent="0.2">
      <c r="A5193" s="11" t="str">
        <f>IF('Anterior-TXT'!A5214&lt;&gt;"",LEFT('Anterior-TXT'!A5214,15),"")</f>
        <v/>
      </c>
      <c r="B5193" s="11" t="str">
        <f>IF('Anterior-TXT'!A5214&lt;&gt;"",RIGHT(LEFT('Anterior-TXT'!A5214,51),34),"")</f>
        <v/>
      </c>
      <c r="C5193" s="12" t="str">
        <f>IF('Anterior-TXT'!A5214&lt;&gt;"",VALUE(RIGHT(LEFT('Anterior-TXT'!A5214,75),23)),"")</f>
        <v/>
      </c>
      <c r="D5193" s="11" t="str">
        <f>IF('Anterior-TXT'!A5214&lt;&gt;"",RIGHT(LEFT('Anterior-TXT'!A5214,77),1),"")</f>
        <v/>
      </c>
      <c r="E5193" s="13" t="str">
        <f>IF('Anterior-TXT'!A5214&lt;&gt;"",IF(MOD(VALUE(LEFT(A5193,1)),2)=1,IF(D5193="D",C5193,-C5193),IF(D5193="C",C5193,-C5193)),"")</f>
        <v/>
      </c>
    </row>
    <row r="5194" spans="1:5" x14ac:dyDescent="0.2">
      <c r="A5194" s="11" t="str">
        <f>IF('Anterior-TXT'!A5215&lt;&gt;"",LEFT('Anterior-TXT'!A5215,15),"")</f>
        <v/>
      </c>
      <c r="B5194" s="11" t="str">
        <f>IF('Anterior-TXT'!A5215&lt;&gt;"",RIGHT(LEFT('Anterior-TXT'!A5215,51),34),"")</f>
        <v/>
      </c>
      <c r="C5194" s="12" t="str">
        <f>IF('Anterior-TXT'!A5215&lt;&gt;"",VALUE(RIGHT(LEFT('Anterior-TXT'!A5215,75),23)),"")</f>
        <v/>
      </c>
      <c r="D5194" s="11" t="str">
        <f>IF('Anterior-TXT'!A5215&lt;&gt;"",RIGHT(LEFT('Anterior-TXT'!A5215,77),1),"")</f>
        <v/>
      </c>
      <c r="E5194" s="13" t="str">
        <f>IF('Anterior-TXT'!A5215&lt;&gt;"",IF(MOD(VALUE(LEFT(A5194,1)),2)=1,IF(D5194="D",C5194,-C5194),IF(D5194="C",C5194,-C5194)),"")</f>
        <v/>
      </c>
    </row>
    <row r="5195" spans="1:5" x14ac:dyDescent="0.2">
      <c r="A5195" s="11" t="str">
        <f>IF('Anterior-TXT'!A5216&lt;&gt;"",LEFT('Anterior-TXT'!A5216,15),"")</f>
        <v/>
      </c>
      <c r="B5195" s="11" t="str">
        <f>IF('Anterior-TXT'!A5216&lt;&gt;"",RIGHT(LEFT('Anterior-TXT'!A5216,51),34),"")</f>
        <v/>
      </c>
      <c r="C5195" s="12" t="str">
        <f>IF('Anterior-TXT'!A5216&lt;&gt;"",VALUE(RIGHT(LEFT('Anterior-TXT'!A5216,75),23)),"")</f>
        <v/>
      </c>
      <c r="D5195" s="11" t="str">
        <f>IF('Anterior-TXT'!A5216&lt;&gt;"",RIGHT(LEFT('Anterior-TXT'!A5216,77),1),"")</f>
        <v/>
      </c>
      <c r="E5195" s="13" t="str">
        <f>IF('Anterior-TXT'!A5216&lt;&gt;"",IF(MOD(VALUE(LEFT(A5195,1)),2)=1,IF(D5195="D",C5195,-C5195),IF(D5195="C",C5195,-C5195)),"")</f>
        <v/>
      </c>
    </row>
    <row r="5196" spans="1:5" x14ac:dyDescent="0.2">
      <c r="A5196" s="11" t="str">
        <f>IF('Anterior-TXT'!A5217&lt;&gt;"",LEFT('Anterior-TXT'!A5217,15),"")</f>
        <v/>
      </c>
      <c r="B5196" s="11" t="str">
        <f>IF('Anterior-TXT'!A5217&lt;&gt;"",RIGHT(LEFT('Anterior-TXT'!A5217,51),34),"")</f>
        <v/>
      </c>
      <c r="C5196" s="12" t="str">
        <f>IF('Anterior-TXT'!A5217&lt;&gt;"",VALUE(RIGHT(LEFT('Anterior-TXT'!A5217,75),23)),"")</f>
        <v/>
      </c>
      <c r="D5196" s="11" t="str">
        <f>IF('Anterior-TXT'!A5217&lt;&gt;"",RIGHT(LEFT('Anterior-TXT'!A5217,77),1),"")</f>
        <v/>
      </c>
      <c r="E5196" s="13" t="str">
        <f>IF('Anterior-TXT'!A5217&lt;&gt;"",IF(MOD(VALUE(LEFT(A5196,1)),2)=1,IF(D5196="D",C5196,-C5196),IF(D5196="C",C5196,-C5196)),"")</f>
        <v/>
      </c>
    </row>
    <row r="5197" spans="1:5" x14ac:dyDescent="0.2">
      <c r="A5197" s="11" t="str">
        <f>IF('Anterior-TXT'!A5218&lt;&gt;"",LEFT('Anterior-TXT'!A5218,15),"")</f>
        <v/>
      </c>
      <c r="B5197" s="11" t="str">
        <f>IF('Anterior-TXT'!A5218&lt;&gt;"",RIGHT(LEFT('Anterior-TXT'!A5218,51),34),"")</f>
        <v/>
      </c>
      <c r="C5197" s="12" t="str">
        <f>IF('Anterior-TXT'!A5218&lt;&gt;"",VALUE(RIGHT(LEFT('Anterior-TXT'!A5218,75),23)),"")</f>
        <v/>
      </c>
      <c r="D5197" s="11" t="str">
        <f>IF('Anterior-TXT'!A5218&lt;&gt;"",RIGHT(LEFT('Anterior-TXT'!A5218,77),1),"")</f>
        <v/>
      </c>
      <c r="E5197" s="13" t="str">
        <f>IF('Anterior-TXT'!A5218&lt;&gt;"",IF(MOD(VALUE(LEFT(A5197,1)),2)=1,IF(D5197="D",C5197,-C5197),IF(D5197="C",C5197,-C5197)),"")</f>
        <v/>
      </c>
    </row>
    <row r="5198" spans="1:5" x14ac:dyDescent="0.2">
      <c r="A5198" s="11" t="str">
        <f>IF('Anterior-TXT'!A5219&lt;&gt;"",LEFT('Anterior-TXT'!A5219,15),"")</f>
        <v/>
      </c>
      <c r="B5198" s="11" t="str">
        <f>IF('Anterior-TXT'!A5219&lt;&gt;"",RIGHT(LEFT('Anterior-TXT'!A5219,51),34),"")</f>
        <v/>
      </c>
      <c r="C5198" s="12" t="str">
        <f>IF('Anterior-TXT'!A5219&lt;&gt;"",VALUE(RIGHT(LEFT('Anterior-TXT'!A5219,75),23)),"")</f>
        <v/>
      </c>
      <c r="D5198" s="11" t="str">
        <f>IF('Anterior-TXT'!A5219&lt;&gt;"",RIGHT(LEFT('Anterior-TXT'!A5219,77),1),"")</f>
        <v/>
      </c>
      <c r="E5198" s="13" t="str">
        <f>IF('Anterior-TXT'!A5219&lt;&gt;"",IF(MOD(VALUE(LEFT(A5198,1)),2)=1,IF(D5198="D",C5198,-C5198),IF(D5198="C",C5198,-C5198)),"")</f>
        <v/>
      </c>
    </row>
    <row r="5199" spans="1:5" x14ac:dyDescent="0.2">
      <c r="A5199" s="11" t="str">
        <f>IF('Anterior-TXT'!A5220&lt;&gt;"",LEFT('Anterior-TXT'!A5220,15),"")</f>
        <v/>
      </c>
      <c r="B5199" s="11" t="str">
        <f>IF('Anterior-TXT'!A5220&lt;&gt;"",RIGHT(LEFT('Anterior-TXT'!A5220,51),34),"")</f>
        <v/>
      </c>
      <c r="C5199" s="12" t="str">
        <f>IF('Anterior-TXT'!A5220&lt;&gt;"",VALUE(RIGHT(LEFT('Anterior-TXT'!A5220,75),23)),"")</f>
        <v/>
      </c>
      <c r="D5199" s="11" t="str">
        <f>IF('Anterior-TXT'!A5220&lt;&gt;"",RIGHT(LEFT('Anterior-TXT'!A5220,77),1),"")</f>
        <v/>
      </c>
      <c r="E5199" s="13" t="str">
        <f>IF('Anterior-TXT'!A5220&lt;&gt;"",IF(MOD(VALUE(LEFT(A5199,1)),2)=1,IF(D5199="D",C5199,-C5199),IF(D5199="C",C5199,-C5199)),"")</f>
        <v/>
      </c>
    </row>
    <row r="5200" spans="1:5" x14ac:dyDescent="0.2">
      <c r="A5200" s="11" t="str">
        <f>IF('Anterior-TXT'!A5221&lt;&gt;"",LEFT('Anterior-TXT'!A5221,15),"")</f>
        <v/>
      </c>
      <c r="B5200" s="11" t="str">
        <f>IF('Anterior-TXT'!A5221&lt;&gt;"",RIGHT(LEFT('Anterior-TXT'!A5221,51),34),"")</f>
        <v/>
      </c>
      <c r="C5200" s="12" t="str">
        <f>IF('Anterior-TXT'!A5221&lt;&gt;"",VALUE(RIGHT(LEFT('Anterior-TXT'!A5221,75),23)),"")</f>
        <v/>
      </c>
      <c r="D5200" s="11" t="str">
        <f>IF('Anterior-TXT'!A5221&lt;&gt;"",RIGHT(LEFT('Anterior-TXT'!A5221,77),1),"")</f>
        <v/>
      </c>
      <c r="E5200" s="13" t="str">
        <f>IF('Anterior-TXT'!A5221&lt;&gt;"",IF(MOD(VALUE(LEFT(A5200,1)),2)=1,IF(D5200="D",C5200,-C5200),IF(D5200="C",C5200,-C5200)),"")</f>
        <v/>
      </c>
    </row>
    <row r="5201" spans="1:5" x14ac:dyDescent="0.2">
      <c r="A5201" s="11" t="str">
        <f>IF('Anterior-TXT'!A5222&lt;&gt;"",LEFT('Anterior-TXT'!A5222,15),"")</f>
        <v/>
      </c>
      <c r="B5201" s="11" t="str">
        <f>IF('Anterior-TXT'!A5222&lt;&gt;"",RIGHT(LEFT('Anterior-TXT'!A5222,51),34),"")</f>
        <v/>
      </c>
      <c r="C5201" s="12" t="str">
        <f>IF('Anterior-TXT'!A5222&lt;&gt;"",VALUE(RIGHT(LEFT('Anterior-TXT'!A5222,75),23)),"")</f>
        <v/>
      </c>
      <c r="D5201" s="11" t="str">
        <f>IF('Anterior-TXT'!A5222&lt;&gt;"",RIGHT(LEFT('Anterior-TXT'!A5222,77),1),"")</f>
        <v/>
      </c>
      <c r="E5201" s="13" t="str">
        <f>IF('Anterior-TXT'!A5222&lt;&gt;"",IF(MOD(VALUE(LEFT(A5201,1)),2)=1,IF(D5201="D",C5201,-C5201),IF(D5201="C",C5201,-C5201)),"")</f>
        <v/>
      </c>
    </row>
    <row r="5202" spans="1:5" x14ac:dyDescent="0.2">
      <c r="A5202" s="11" t="str">
        <f>IF('Anterior-TXT'!A5223&lt;&gt;"",LEFT('Anterior-TXT'!A5223,15),"")</f>
        <v/>
      </c>
      <c r="B5202" s="11" t="str">
        <f>IF('Anterior-TXT'!A5223&lt;&gt;"",RIGHT(LEFT('Anterior-TXT'!A5223,51),34),"")</f>
        <v/>
      </c>
      <c r="C5202" s="12" t="str">
        <f>IF('Anterior-TXT'!A5223&lt;&gt;"",VALUE(RIGHT(LEFT('Anterior-TXT'!A5223,75),23)),"")</f>
        <v/>
      </c>
      <c r="D5202" s="11" t="str">
        <f>IF('Anterior-TXT'!A5223&lt;&gt;"",RIGHT(LEFT('Anterior-TXT'!A5223,77),1),"")</f>
        <v/>
      </c>
      <c r="E5202" s="13" t="str">
        <f>IF('Anterior-TXT'!A5223&lt;&gt;"",IF(MOD(VALUE(LEFT(A5202,1)),2)=1,IF(D5202="D",C5202,-C5202),IF(D5202="C",C5202,-C5202)),"")</f>
        <v/>
      </c>
    </row>
    <row r="5203" spans="1:5" x14ac:dyDescent="0.2">
      <c r="A5203" s="11" t="str">
        <f>IF('Anterior-TXT'!A5224&lt;&gt;"",LEFT('Anterior-TXT'!A5224,15),"")</f>
        <v/>
      </c>
      <c r="B5203" s="11" t="str">
        <f>IF('Anterior-TXT'!A5224&lt;&gt;"",RIGHT(LEFT('Anterior-TXT'!A5224,51),34),"")</f>
        <v/>
      </c>
      <c r="C5203" s="12" t="str">
        <f>IF('Anterior-TXT'!A5224&lt;&gt;"",VALUE(RIGHT(LEFT('Anterior-TXT'!A5224,75),23)),"")</f>
        <v/>
      </c>
      <c r="D5203" s="11" t="str">
        <f>IF('Anterior-TXT'!A5224&lt;&gt;"",RIGHT(LEFT('Anterior-TXT'!A5224,77),1),"")</f>
        <v/>
      </c>
      <c r="E5203" s="13" t="str">
        <f>IF('Anterior-TXT'!A5224&lt;&gt;"",IF(MOD(VALUE(LEFT(A5203,1)),2)=1,IF(D5203="D",C5203,-C5203),IF(D5203="C",C5203,-C5203)),"")</f>
        <v/>
      </c>
    </row>
    <row r="5204" spans="1:5" x14ac:dyDescent="0.2">
      <c r="A5204" s="11" t="str">
        <f>IF('Anterior-TXT'!A5225&lt;&gt;"",LEFT('Anterior-TXT'!A5225,15),"")</f>
        <v/>
      </c>
      <c r="B5204" s="11" t="str">
        <f>IF('Anterior-TXT'!A5225&lt;&gt;"",RIGHT(LEFT('Anterior-TXT'!A5225,51),34),"")</f>
        <v/>
      </c>
      <c r="C5204" s="12" t="str">
        <f>IF('Anterior-TXT'!A5225&lt;&gt;"",VALUE(RIGHT(LEFT('Anterior-TXT'!A5225,75),23)),"")</f>
        <v/>
      </c>
      <c r="D5204" s="11" t="str">
        <f>IF('Anterior-TXT'!A5225&lt;&gt;"",RIGHT(LEFT('Anterior-TXT'!A5225,77),1),"")</f>
        <v/>
      </c>
      <c r="E5204" s="13" t="str">
        <f>IF('Anterior-TXT'!A5225&lt;&gt;"",IF(MOD(VALUE(LEFT(A5204,1)),2)=1,IF(D5204="D",C5204,-C5204),IF(D5204="C",C5204,-C5204)),"")</f>
        <v/>
      </c>
    </row>
    <row r="5205" spans="1:5" x14ac:dyDescent="0.2">
      <c r="A5205" s="11" t="str">
        <f>IF('Anterior-TXT'!A5226&lt;&gt;"",LEFT('Anterior-TXT'!A5226,15),"")</f>
        <v/>
      </c>
      <c r="B5205" s="11" t="str">
        <f>IF('Anterior-TXT'!A5226&lt;&gt;"",RIGHT(LEFT('Anterior-TXT'!A5226,51),34),"")</f>
        <v/>
      </c>
      <c r="C5205" s="12" t="str">
        <f>IF('Anterior-TXT'!A5226&lt;&gt;"",VALUE(RIGHT(LEFT('Anterior-TXT'!A5226,75),23)),"")</f>
        <v/>
      </c>
      <c r="D5205" s="11" t="str">
        <f>IF('Anterior-TXT'!A5226&lt;&gt;"",RIGHT(LEFT('Anterior-TXT'!A5226,77),1),"")</f>
        <v/>
      </c>
      <c r="E5205" s="13" t="str">
        <f>IF('Anterior-TXT'!A5226&lt;&gt;"",IF(MOD(VALUE(LEFT(A5205,1)),2)=1,IF(D5205="D",C5205,-C5205),IF(D5205="C",C5205,-C5205)),"")</f>
        <v/>
      </c>
    </row>
    <row r="5206" spans="1:5" x14ac:dyDescent="0.2">
      <c r="A5206" s="11" t="str">
        <f>IF('Anterior-TXT'!A5227&lt;&gt;"",LEFT('Anterior-TXT'!A5227,15),"")</f>
        <v/>
      </c>
      <c r="B5206" s="11" t="str">
        <f>IF('Anterior-TXT'!A5227&lt;&gt;"",RIGHT(LEFT('Anterior-TXT'!A5227,51),34),"")</f>
        <v/>
      </c>
      <c r="C5206" s="12" t="str">
        <f>IF('Anterior-TXT'!A5227&lt;&gt;"",VALUE(RIGHT(LEFT('Anterior-TXT'!A5227,75),23)),"")</f>
        <v/>
      </c>
      <c r="D5206" s="11" t="str">
        <f>IF('Anterior-TXT'!A5227&lt;&gt;"",RIGHT(LEFT('Anterior-TXT'!A5227,77),1),"")</f>
        <v/>
      </c>
      <c r="E5206" s="13" t="str">
        <f>IF('Anterior-TXT'!A5227&lt;&gt;"",IF(MOD(VALUE(LEFT(A5206,1)),2)=1,IF(D5206="D",C5206,-C5206),IF(D5206="C",C5206,-C5206)),"")</f>
        <v/>
      </c>
    </row>
    <row r="5207" spans="1:5" x14ac:dyDescent="0.2">
      <c r="A5207" s="11" t="str">
        <f>IF('Anterior-TXT'!A5228&lt;&gt;"",LEFT('Anterior-TXT'!A5228,15),"")</f>
        <v/>
      </c>
      <c r="B5207" s="11" t="str">
        <f>IF('Anterior-TXT'!A5228&lt;&gt;"",RIGHT(LEFT('Anterior-TXT'!A5228,51),34),"")</f>
        <v/>
      </c>
      <c r="C5207" s="12" t="str">
        <f>IF('Anterior-TXT'!A5228&lt;&gt;"",VALUE(RIGHT(LEFT('Anterior-TXT'!A5228,75),23)),"")</f>
        <v/>
      </c>
      <c r="D5207" s="11" t="str">
        <f>IF('Anterior-TXT'!A5228&lt;&gt;"",RIGHT(LEFT('Anterior-TXT'!A5228,77),1),"")</f>
        <v/>
      </c>
      <c r="E5207" s="13" t="str">
        <f>IF('Anterior-TXT'!A5228&lt;&gt;"",IF(MOD(VALUE(LEFT(A5207,1)),2)=1,IF(D5207="D",C5207,-C5207),IF(D5207="C",C5207,-C5207)),"")</f>
        <v/>
      </c>
    </row>
    <row r="5208" spans="1:5" x14ac:dyDescent="0.2">
      <c r="A5208" s="11" t="str">
        <f>IF('Anterior-TXT'!A5229&lt;&gt;"",LEFT('Anterior-TXT'!A5229,15),"")</f>
        <v/>
      </c>
      <c r="B5208" s="11" t="str">
        <f>IF('Anterior-TXT'!A5229&lt;&gt;"",RIGHT(LEFT('Anterior-TXT'!A5229,51),34),"")</f>
        <v/>
      </c>
      <c r="C5208" s="12" t="str">
        <f>IF('Anterior-TXT'!A5229&lt;&gt;"",VALUE(RIGHT(LEFT('Anterior-TXT'!A5229,75),23)),"")</f>
        <v/>
      </c>
      <c r="D5208" s="11" t="str">
        <f>IF('Anterior-TXT'!A5229&lt;&gt;"",RIGHT(LEFT('Anterior-TXT'!A5229,77),1),"")</f>
        <v/>
      </c>
      <c r="E5208" s="13" t="str">
        <f>IF('Anterior-TXT'!A5229&lt;&gt;"",IF(MOD(VALUE(LEFT(A5208,1)),2)=1,IF(D5208="D",C5208,-C5208),IF(D5208="C",C5208,-C5208)),"")</f>
        <v/>
      </c>
    </row>
    <row r="5209" spans="1:5" x14ac:dyDescent="0.2">
      <c r="A5209" s="11" t="str">
        <f>IF('Anterior-TXT'!A5230&lt;&gt;"",LEFT('Anterior-TXT'!A5230,15),"")</f>
        <v/>
      </c>
      <c r="B5209" s="11" t="str">
        <f>IF('Anterior-TXT'!A5230&lt;&gt;"",RIGHT(LEFT('Anterior-TXT'!A5230,51),34),"")</f>
        <v/>
      </c>
      <c r="C5209" s="12" t="str">
        <f>IF('Anterior-TXT'!A5230&lt;&gt;"",VALUE(RIGHT(LEFT('Anterior-TXT'!A5230,75),23)),"")</f>
        <v/>
      </c>
      <c r="D5209" s="11" t="str">
        <f>IF('Anterior-TXT'!A5230&lt;&gt;"",RIGHT(LEFT('Anterior-TXT'!A5230,77),1),"")</f>
        <v/>
      </c>
      <c r="E5209" s="13" t="str">
        <f>IF('Anterior-TXT'!A5230&lt;&gt;"",IF(MOD(VALUE(LEFT(A5209,1)),2)=1,IF(D5209="D",C5209,-C5209),IF(D5209="C",C5209,-C5209)),"")</f>
        <v/>
      </c>
    </row>
    <row r="5210" spans="1:5" x14ac:dyDescent="0.2">
      <c r="A5210" s="11" t="str">
        <f>IF('Anterior-TXT'!A5231&lt;&gt;"",LEFT('Anterior-TXT'!A5231,15),"")</f>
        <v/>
      </c>
      <c r="B5210" s="11" t="str">
        <f>IF('Anterior-TXT'!A5231&lt;&gt;"",RIGHT(LEFT('Anterior-TXT'!A5231,51),34),"")</f>
        <v/>
      </c>
      <c r="C5210" s="12" t="str">
        <f>IF('Anterior-TXT'!A5231&lt;&gt;"",VALUE(RIGHT(LEFT('Anterior-TXT'!A5231,75),23)),"")</f>
        <v/>
      </c>
      <c r="D5210" s="11" t="str">
        <f>IF('Anterior-TXT'!A5231&lt;&gt;"",RIGHT(LEFT('Anterior-TXT'!A5231,77),1),"")</f>
        <v/>
      </c>
      <c r="E5210" s="13" t="str">
        <f>IF('Anterior-TXT'!A5231&lt;&gt;"",IF(MOD(VALUE(LEFT(A5210,1)),2)=1,IF(D5210="D",C5210,-C5210),IF(D5210="C",C5210,-C5210)),"")</f>
        <v/>
      </c>
    </row>
    <row r="5211" spans="1:5" x14ac:dyDescent="0.2">
      <c r="A5211" s="11" t="str">
        <f>IF('Anterior-TXT'!A5232&lt;&gt;"",LEFT('Anterior-TXT'!A5232,15),"")</f>
        <v/>
      </c>
      <c r="B5211" s="11" t="str">
        <f>IF('Anterior-TXT'!A5232&lt;&gt;"",RIGHT(LEFT('Anterior-TXT'!A5232,51),34),"")</f>
        <v/>
      </c>
      <c r="C5211" s="12" t="str">
        <f>IF('Anterior-TXT'!A5232&lt;&gt;"",VALUE(RIGHT(LEFT('Anterior-TXT'!A5232,75),23)),"")</f>
        <v/>
      </c>
      <c r="D5211" s="11" t="str">
        <f>IF('Anterior-TXT'!A5232&lt;&gt;"",RIGHT(LEFT('Anterior-TXT'!A5232,77),1),"")</f>
        <v/>
      </c>
      <c r="E5211" s="13" t="str">
        <f>IF('Anterior-TXT'!A5232&lt;&gt;"",IF(MOD(VALUE(LEFT(A5211,1)),2)=1,IF(D5211="D",C5211,-C5211),IF(D5211="C",C5211,-C5211)),"")</f>
        <v/>
      </c>
    </row>
    <row r="5212" spans="1:5" x14ac:dyDescent="0.2">
      <c r="A5212" s="11" t="str">
        <f>IF('Anterior-TXT'!A5233&lt;&gt;"",LEFT('Anterior-TXT'!A5233,15),"")</f>
        <v/>
      </c>
      <c r="B5212" s="11" t="str">
        <f>IF('Anterior-TXT'!A5233&lt;&gt;"",RIGHT(LEFT('Anterior-TXT'!A5233,51),34),"")</f>
        <v/>
      </c>
      <c r="C5212" s="12" t="str">
        <f>IF('Anterior-TXT'!A5233&lt;&gt;"",VALUE(RIGHT(LEFT('Anterior-TXT'!A5233,75),23)),"")</f>
        <v/>
      </c>
      <c r="D5212" s="11" t="str">
        <f>IF('Anterior-TXT'!A5233&lt;&gt;"",RIGHT(LEFT('Anterior-TXT'!A5233,77),1),"")</f>
        <v/>
      </c>
      <c r="E5212" s="13" t="str">
        <f>IF('Anterior-TXT'!A5233&lt;&gt;"",IF(MOD(VALUE(LEFT(A5212,1)),2)=1,IF(D5212="D",C5212,-C5212),IF(D5212="C",C5212,-C5212)),"")</f>
        <v/>
      </c>
    </row>
    <row r="5213" spans="1:5" x14ac:dyDescent="0.2">
      <c r="A5213" s="11" t="str">
        <f>IF('Anterior-TXT'!A5234&lt;&gt;"",LEFT('Anterior-TXT'!A5234,15),"")</f>
        <v/>
      </c>
      <c r="B5213" s="11" t="str">
        <f>IF('Anterior-TXT'!A5234&lt;&gt;"",RIGHT(LEFT('Anterior-TXT'!A5234,51),34),"")</f>
        <v/>
      </c>
      <c r="C5213" s="12" t="str">
        <f>IF('Anterior-TXT'!A5234&lt;&gt;"",VALUE(RIGHT(LEFT('Anterior-TXT'!A5234,75),23)),"")</f>
        <v/>
      </c>
      <c r="D5213" s="11" t="str">
        <f>IF('Anterior-TXT'!A5234&lt;&gt;"",RIGHT(LEFT('Anterior-TXT'!A5234,77),1),"")</f>
        <v/>
      </c>
      <c r="E5213" s="13" t="str">
        <f>IF('Anterior-TXT'!A5234&lt;&gt;"",IF(MOD(VALUE(LEFT(A5213,1)),2)=1,IF(D5213="D",C5213,-C5213),IF(D5213="C",C5213,-C5213)),"")</f>
        <v/>
      </c>
    </row>
    <row r="5214" spans="1:5" x14ac:dyDescent="0.2">
      <c r="A5214" s="11" t="str">
        <f>IF('Anterior-TXT'!A5235&lt;&gt;"",LEFT('Anterior-TXT'!A5235,15),"")</f>
        <v/>
      </c>
      <c r="B5214" s="11" t="str">
        <f>IF('Anterior-TXT'!A5235&lt;&gt;"",RIGHT(LEFT('Anterior-TXT'!A5235,51),34),"")</f>
        <v/>
      </c>
      <c r="C5214" s="12" t="str">
        <f>IF('Anterior-TXT'!A5235&lt;&gt;"",VALUE(RIGHT(LEFT('Anterior-TXT'!A5235,75),23)),"")</f>
        <v/>
      </c>
      <c r="D5214" s="11" t="str">
        <f>IF('Anterior-TXT'!A5235&lt;&gt;"",RIGHT(LEFT('Anterior-TXT'!A5235,77),1),"")</f>
        <v/>
      </c>
      <c r="E5214" s="13" t="str">
        <f>IF('Anterior-TXT'!A5235&lt;&gt;"",IF(MOD(VALUE(LEFT(A5214,1)),2)=1,IF(D5214="D",C5214,-C5214),IF(D5214="C",C5214,-C5214)),"")</f>
        <v/>
      </c>
    </row>
    <row r="5215" spans="1:5" x14ac:dyDescent="0.2">
      <c r="A5215" s="11" t="str">
        <f>IF('Anterior-TXT'!A5236&lt;&gt;"",LEFT('Anterior-TXT'!A5236,15),"")</f>
        <v/>
      </c>
      <c r="B5215" s="11" t="str">
        <f>IF('Anterior-TXT'!A5236&lt;&gt;"",RIGHT(LEFT('Anterior-TXT'!A5236,51),34),"")</f>
        <v/>
      </c>
      <c r="C5215" s="12" t="str">
        <f>IF('Anterior-TXT'!A5236&lt;&gt;"",VALUE(RIGHT(LEFT('Anterior-TXT'!A5236,75),23)),"")</f>
        <v/>
      </c>
      <c r="D5215" s="11" t="str">
        <f>IF('Anterior-TXT'!A5236&lt;&gt;"",RIGHT(LEFT('Anterior-TXT'!A5236,77),1),"")</f>
        <v/>
      </c>
      <c r="E5215" s="13" t="str">
        <f>IF('Anterior-TXT'!A5236&lt;&gt;"",IF(MOD(VALUE(LEFT(A5215,1)),2)=1,IF(D5215="D",C5215,-C5215),IF(D5215="C",C5215,-C5215)),"")</f>
        <v/>
      </c>
    </row>
    <row r="5216" spans="1:5" x14ac:dyDescent="0.2">
      <c r="A5216" s="11" t="str">
        <f>IF('Anterior-TXT'!A5237&lt;&gt;"",LEFT('Anterior-TXT'!A5237,15),"")</f>
        <v/>
      </c>
      <c r="B5216" s="11" t="str">
        <f>IF('Anterior-TXT'!A5237&lt;&gt;"",RIGHT(LEFT('Anterior-TXT'!A5237,51),34),"")</f>
        <v/>
      </c>
      <c r="C5216" s="12" t="str">
        <f>IF('Anterior-TXT'!A5237&lt;&gt;"",VALUE(RIGHT(LEFT('Anterior-TXT'!A5237,75),23)),"")</f>
        <v/>
      </c>
      <c r="D5216" s="11" t="str">
        <f>IF('Anterior-TXT'!A5237&lt;&gt;"",RIGHT(LEFT('Anterior-TXT'!A5237,77),1),"")</f>
        <v/>
      </c>
      <c r="E5216" s="13" t="str">
        <f>IF('Anterior-TXT'!A5237&lt;&gt;"",IF(MOD(VALUE(LEFT(A5216,1)),2)=1,IF(D5216="D",C5216,-C5216),IF(D5216="C",C5216,-C5216)),"")</f>
        <v/>
      </c>
    </row>
    <row r="5217" spans="1:5" x14ac:dyDescent="0.2">
      <c r="A5217" s="11" t="str">
        <f>IF('Anterior-TXT'!A5238&lt;&gt;"",LEFT('Anterior-TXT'!A5238,15),"")</f>
        <v/>
      </c>
      <c r="B5217" s="11" t="str">
        <f>IF('Anterior-TXT'!A5238&lt;&gt;"",RIGHT(LEFT('Anterior-TXT'!A5238,51),34),"")</f>
        <v/>
      </c>
      <c r="C5217" s="12" t="str">
        <f>IF('Anterior-TXT'!A5238&lt;&gt;"",VALUE(RIGHT(LEFT('Anterior-TXT'!A5238,75),23)),"")</f>
        <v/>
      </c>
      <c r="D5217" s="11" t="str">
        <f>IF('Anterior-TXT'!A5238&lt;&gt;"",RIGHT(LEFT('Anterior-TXT'!A5238,77),1),"")</f>
        <v/>
      </c>
      <c r="E5217" s="13" t="str">
        <f>IF('Anterior-TXT'!A5238&lt;&gt;"",IF(MOD(VALUE(LEFT(A5217,1)),2)=1,IF(D5217="D",C5217,-C5217),IF(D5217="C",C5217,-C5217)),"")</f>
        <v/>
      </c>
    </row>
    <row r="5218" spans="1:5" x14ac:dyDescent="0.2">
      <c r="A5218" s="11" t="str">
        <f>IF('Anterior-TXT'!A5239&lt;&gt;"",LEFT('Anterior-TXT'!A5239,15),"")</f>
        <v/>
      </c>
      <c r="B5218" s="11" t="str">
        <f>IF('Anterior-TXT'!A5239&lt;&gt;"",RIGHT(LEFT('Anterior-TXT'!A5239,51),34),"")</f>
        <v/>
      </c>
      <c r="C5218" s="12" t="str">
        <f>IF('Anterior-TXT'!A5239&lt;&gt;"",VALUE(RIGHT(LEFT('Anterior-TXT'!A5239,75),23)),"")</f>
        <v/>
      </c>
      <c r="D5218" s="11" t="str">
        <f>IF('Anterior-TXT'!A5239&lt;&gt;"",RIGHT(LEFT('Anterior-TXT'!A5239,77),1),"")</f>
        <v/>
      </c>
      <c r="E5218" s="13" t="str">
        <f>IF('Anterior-TXT'!A5239&lt;&gt;"",IF(MOD(VALUE(LEFT(A5218,1)),2)=1,IF(D5218="D",C5218,-C5218),IF(D5218="C",C5218,-C5218)),"")</f>
        <v/>
      </c>
    </row>
    <row r="5219" spans="1:5" x14ac:dyDescent="0.2">
      <c r="A5219" s="11" t="str">
        <f>IF('Anterior-TXT'!A5240&lt;&gt;"",LEFT('Anterior-TXT'!A5240,15),"")</f>
        <v/>
      </c>
      <c r="B5219" s="11" t="str">
        <f>IF('Anterior-TXT'!A5240&lt;&gt;"",RIGHT(LEFT('Anterior-TXT'!A5240,51),34),"")</f>
        <v/>
      </c>
      <c r="C5219" s="12" t="str">
        <f>IF('Anterior-TXT'!A5240&lt;&gt;"",VALUE(RIGHT(LEFT('Anterior-TXT'!A5240,75),23)),"")</f>
        <v/>
      </c>
      <c r="D5219" s="11" t="str">
        <f>IF('Anterior-TXT'!A5240&lt;&gt;"",RIGHT(LEFT('Anterior-TXT'!A5240,77),1),"")</f>
        <v/>
      </c>
      <c r="E5219" s="13" t="str">
        <f>IF('Anterior-TXT'!A5240&lt;&gt;"",IF(MOD(VALUE(LEFT(A5219,1)),2)=1,IF(D5219="D",C5219,-C5219),IF(D5219="C",C5219,-C5219)),"")</f>
        <v/>
      </c>
    </row>
    <row r="5220" spans="1:5" x14ac:dyDescent="0.2">
      <c r="A5220" s="11" t="str">
        <f>IF('Anterior-TXT'!A5241&lt;&gt;"",LEFT('Anterior-TXT'!A5241,15),"")</f>
        <v/>
      </c>
      <c r="B5220" s="11" t="str">
        <f>IF('Anterior-TXT'!A5241&lt;&gt;"",RIGHT(LEFT('Anterior-TXT'!A5241,51),34),"")</f>
        <v/>
      </c>
      <c r="C5220" s="12" t="str">
        <f>IF('Anterior-TXT'!A5241&lt;&gt;"",VALUE(RIGHT(LEFT('Anterior-TXT'!A5241,75),23)),"")</f>
        <v/>
      </c>
      <c r="D5220" s="11" t="str">
        <f>IF('Anterior-TXT'!A5241&lt;&gt;"",RIGHT(LEFT('Anterior-TXT'!A5241,77),1),"")</f>
        <v/>
      </c>
      <c r="E5220" s="13" t="str">
        <f>IF('Anterior-TXT'!A5241&lt;&gt;"",IF(MOD(VALUE(LEFT(A5220,1)),2)=1,IF(D5220="D",C5220,-C5220),IF(D5220="C",C5220,-C5220)),"")</f>
        <v/>
      </c>
    </row>
    <row r="5221" spans="1:5" x14ac:dyDescent="0.2">
      <c r="A5221" s="11" t="str">
        <f>IF('Anterior-TXT'!A5242&lt;&gt;"",LEFT('Anterior-TXT'!A5242,15),"")</f>
        <v/>
      </c>
      <c r="B5221" s="11" t="str">
        <f>IF('Anterior-TXT'!A5242&lt;&gt;"",RIGHT(LEFT('Anterior-TXT'!A5242,51),34),"")</f>
        <v/>
      </c>
      <c r="C5221" s="12" t="str">
        <f>IF('Anterior-TXT'!A5242&lt;&gt;"",VALUE(RIGHT(LEFT('Anterior-TXT'!A5242,75),23)),"")</f>
        <v/>
      </c>
      <c r="D5221" s="11" t="str">
        <f>IF('Anterior-TXT'!A5242&lt;&gt;"",RIGHT(LEFT('Anterior-TXT'!A5242,77),1),"")</f>
        <v/>
      </c>
      <c r="E5221" s="13" t="str">
        <f>IF('Anterior-TXT'!A5242&lt;&gt;"",IF(MOD(VALUE(LEFT(A5221,1)),2)=1,IF(D5221="D",C5221,-C5221),IF(D5221="C",C5221,-C5221)),"")</f>
        <v/>
      </c>
    </row>
    <row r="5222" spans="1:5" x14ac:dyDescent="0.2">
      <c r="A5222" s="11" t="str">
        <f>IF('Anterior-TXT'!A5243&lt;&gt;"",LEFT('Anterior-TXT'!A5243,15),"")</f>
        <v/>
      </c>
      <c r="B5222" s="11" t="str">
        <f>IF('Anterior-TXT'!A5243&lt;&gt;"",RIGHT(LEFT('Anterior-TXT'!A5243,51),34),"")</f>
        <v/>
      </c>
      <c r="C5222" s="12" t="str">
        <f>IF('Anterior-TXT'!A5243&lt;&gt;"",VALUE(RIGHT(LEFT('Anterior-TXT'!A5243,75),23)),"")</f>
        <v/>
      </c>
      <c r="D5222" s="11" t="str">
        <f>IF('Anterior-TXT'!A5243&lt;&gt;"",RIGHT(LEFT('Anterior-TXT'!A5243,77),1),"")</f>
        <v/>
      </c>
      <c r="E5222" s="13" t="str">
        <f>IF('Anterior-TXT'!A5243&lt;&gt;"",IF(MOD(VALUE(LEFT(A5222,1)),2)=1,IF(D5222="D",C5222,-C5222),IF(D5222="C",C5222,-C5222)),"")</f>
        <v/>
      </c>
    </row>
    <row r="5223" spans="1:5" x14ac:dyDescent="0.2">
      <c r="A5223" s="11" t="str">
        <f>IF('Anterior-TXT'!A5244&lt;&gt;"",LEFT('Anterior-TXT'!A5244,15),"")</f>
        <v/>
      </c>
      <c r="B5223" s="11" t="str">
        <f>IF('Anterior-TXT'!A5244&lt;&gt;"",RIGHT(LEFT('Anterior-TXT'!A5244,51),34),"")</f>
        <v/>
      </c>
      <c r="C5223" s="12" t="str">
        <f>IF('Anterior-TXT'!A5244&lt;&gt;"",VALUE(RIGHT(LEFT('Anterior-TXT'!A5244,75),23)),"")</f>
        <v/>
      </c>
      <c r="D5223" s="11" t="str">
        <f>IF('Anterior-TXT'!A5244&lt;&gt;"",RIGHT(LEFT('Anterior-TXT'!A5244,77),1),"")</f>
        <v/>
      </c>
      <c r="E5223" s="13" t="str">
        <f>IF('Anterior-TXT'!A5244&lt;&gt;"",IF(MOD(VALUE(LEFT(A5223,1)),2)=1,IF(D5223="D",C5223,-C5223),IF(D5223="C",C5223,-C5223)),"")</f>
        <v/>
      </c>
    </row>
    <row r="5224" spans="1:5" x14ac:dyDescent="0.2">
      <c r="A5224" s="11" t="str">
        <f>IF('Anterior-TXT'!A5245&lt;&gt;"",LEFT('Anterior-TXT'!A5245,15),"")</f>
        <v/>
      </c>
      <c r="B5224" s="11" t="str">
        <f>IF('Anterior-TXT'!A5245&lt;&gt;"",RIGHT(LEFT('Anterior-TXT'!A5245,51),34),"")</f>
        <v/>
      </c>
      <c r="C5224" s="12" t="str">
        <f>IF('Anterior-TXT'!A5245&lt;&gt;"",VALUE(RIGHT(LEFT('Anterior-TXT'!A5245,75),23)),"")</f>
        <v/>
      </c>
      <c r="D5224" s="11" t="str">
        <f>IF('Anterior-TXT'!A5245&lt;&gt;"",RIGHT(LEFT('Anterior-TXT'!A5245,77),1),"")</f>
        <v/>
      </c>
      <c r="E5224" s="13" t="str">
        <f>IF('Anterior-TXT'!A5245&lt;&gt;"",IF(MOD(VALUE(LEFT(A5224,1)),2)=1,IF(D5224="D",C5224,-C5224),IF(D5224="C",C5224,-C5224)),"")</f>
        <v/>
      </c>
    </row>
    <row r="5225" spans="1:5" x14ac:dyDescent="0.2">
      <c r="A5225" s="11" t="str">
        <f>IF('Anterior-TXT'!A5246&lt;&gt;"",LEFT('Anterior-TXT'!A5246,15),"")</f>
        <v/>
      </c>
      <c r="B5225" s="11" t="str">
        <f>IF('Anterior-TXT'!A5246&lt;&gt;"",RIGHT(LEFT('Anterior-TXT'!A5246,51),34),"")</f>
        <v/>
      </c>
      <c r="C5225" s="12" t="str">
        <f>IF('Anterior-TXT'!A5246&lt;&gt;"",VALUE(RIGHT(LEFT('Anterior-TXT'!A5246,75),23)),"")</f>
        <v/>
      </c>
      <c r="D5225" s="11" t="str">
        <f>IF('Anterior-TXT'!A5246&lt;&gt;"",RIGHT(LEFT('Anterior-TXT'!A5246,77),1),"")</f>
        <v/>
      </c>
      <c r="E5225" s="13" t="str">
        <f>IF('Anterior-TXT'!A5246&lt;&gt;"",IF(MOD(VALUE(LEFT(A5225,1)),2)=1,IF(D5225="D",C5225,-C5225),IF(D5225="C",C5225,-C5225)),"")</f>
        <v/>
      </c>
    </row>
    <row r="5226" spans="1:5" x14ac:dyDescent="0.2">
      <c r="A5226" s="11" t="str">
        <f>IF('Anterior-TXT'!A5247&lt;&gt;"",LEFT('Anterior-TXT'!A5247,15),"")</f>
        <v/>
      </c>
      <c r="B5226" s="11" t="str">
        <f>IF('Anterior-TXT'!A5247&lt;&gt;"",RIGHT(LEFT('Anterior-TXT'!A5247,51),34),"")</f>
        <v/>
      </c>
      <c r="C5226" s="12" t="str">
        <f>IF('Anterior-TXT'!A5247&lt;&gt;"",VALUE(RIGHT(LEFT('Anterior-TXT'!A5247,75),23)),"")</f>
        <v/>
      </c>
      <c r="D5226" s="11" t="str">
        <f>IF('Anterior-TXT'!A5247&lt;&gt;"",RIGHT(LEFT('Anterior-TXT'!A5247,77),1),"")</f>
        <v/>
      </c>
      <c r="E5226" s="13" t="str">
        <f>IF('Anterior-TXT'!A5247&lt;&gt;"",IF(MOD(VALUE(LEFT(A5226,1)),2)=1,IF(D5226="D",C5226,-C5226),IF(D5226="C",C5226,-C5226)),"")</f>
        <v/>
      </c>
    </row>
    <row r="5227" spans="1:5" x14ac:dyDescent="0.2">
      <c r="A5227" s="11" t="str">
        <f>IF('Anterior-TXT'!A5248&lt;&gt;"",LEFT('Anterior-TXT'!A5248,15),"")</f>
        <v/>
      </c>
      <c r="B5227" s="11" t="str">
        <f>IF('Anterior-TXT'!A5248&lt;&gt;"",RIGHT(LEFT('Anterior-TXT'!A5248,51),34),"")</f>
        <v/>
      </c>
      <c r="C5227" s="12" t="str">
        <f>IF('Anterior-TXT'!A5248&lt;&gt;"",VALUE(RIGHT(LEFT('Anterior-TXT'!A5248,75),23)),"")</f>
        <v/>
      </c>
      <c r="D5227" s="11" t="str">
        <f>IF('Anterior-TXT'!A5248&lt;&gt;"",RIGHT(LEFT('Anterior-TXT'!A5248,77),1),"")</f>
        <v/>
      </c>
      <c r="E5227" s="13" t="str">
        <f>IF('Anterior-TXT'!A5248&lt;&gt;"",IF(MOD(VALUE(LEFT(A5227,1)),2)=1,IF(D5227="D",C5227,-C5227),IF(D5227="C",C5227,-C5227)),"")</f>
        <v/>
      </c>
    </row>
    <row r="5228" spans="1:5" x14ac:dyDescent="0.2">
      <c r="A5228" s="11" t="str">
        <f>IF('Anterior-TXT'!A5249&lt;&gt;"",LEFT('Anterior-TXT'!A5249,15),"")</f>
        <v/>
      </c>
      <c r="B5228" s="11" t="str">
        <f>IF('Anterior-TXT'!A5249&lt;&gt;"",RIGHT(LEFT('Anterior-TXT'!A5249,51),34),"")</f>
        <v/>
      </c>
      <c r="C5228" s="12" t="str">
        <f>IF('Anterior-TXT'!A5249&lt;&gt;"",VALUE(RIGHT(LEFT('Anterior-TXT'!A5249,75),23)),"")</f>
        <v/>
      </c>
      <c r="D5228" s="11" t="str">
        <f>IF('Anterior-TXT'!A5249&lt;&gt;"",RIGHT(LEFT('Anterior-TXT'!A5249,77),1),"")</f>
        <v/>
      </c>
      <c r="E5228" s="13" t="str">
        <f>IF('Anterior-TXT'!A5249&lt;&gt;"",IF(MOD(VALUE(LEFT(A5228,1)),2)=1,IF(D5228="D",C5228,-C5228),IF(D5228="C",C5228,-C5228)),"")</f>
        <v/>
      </c>
    </row>
    <row r="5229" spans="1:5" x14ac:dyDescent="0.2">
      <c r="A5229" s="11" t="str">
        <f>IF('Anterior-TXT'!A5250&lt;&gt;"",LEFT('Anterior-TXT'!A5250,15),"")</f>
        <v/>
      </c>
      <c r="B5229" s="11" t="str">
        <f>IF('Anterior-TXT'!A5250&lt;&gt;"",RIGHT(LEFT('Anterior-TXT'!A5250,51),34),"")</f>
        <v/>
      </c>
      <c r="C5229" s="12" t="str">
        <f>IF('Anterior-TXT'!A5250&lt;&gt;"",VALUE(RIGHT(LEFT('Anterior-TXT'!A5250,75),23)),"")</f>
        <v/>
      </c>
      <c r="D5229" s="11" t="str">
        <f>IF('Anterior-TXT'!A5250&lt;&gt;"",RIGHT(LEFT('Anterior-TXT'!A5250,77),1),"")</f>
        <v/>
      </c>
      <c r="E5229" s="13" t="str">
        <f>IF('Anterior-TXT'!A5250&lt;&gt;"",IF(MOD(VALUE(LEFT(A5229,1)),2)=1,IF(D5229="D",C5229,-C5229),IF(D5229="C",C5229,-C5229)),"")</f>
        <v/>
      </c>
    </row>
    <row r="5230" spans="1:5" x14ac:dyDescent="0.2">
      <c r="A5230" s="11" t="str">
        <f>IF('Anterior-TXT'!A5251&lt;&gt;"",LEFT('Anterior-TXT'!A5251,15),"")</f>
        <v/>
      </c>
      <c r="B5230" s="11" t="str">
        <f>IF('Anterior-TXT'!A5251&lt;&gt;"",RIGHT(LEFT('Anterior-TXT'!A5251,51),34),"")</f>
        <v/>
      </c>
      <c r="C5230" s="12" t="str">
        <f>IF('Anterior-TXT'!A5251&lt;&gt;"",VALUE(RIGHT(LEFT('Anterior-TXT'!A5251,75),23)),"")</f>
        <v/>
      </c>
      <c r="D5230" s="11" t="str">
        <f>IF('Anterior-TXT'!A5251&lt;&gt;"",RIGHT(LEFT('Anterior-TXT'!A5251,77),1),"")</f>
        <v/>
      </c>
      <c r="E5230" s="13" t="str">
        <f>IF('Anterior-TXT'!A5251&lt;&gt;"",IF(MOD(VALUE(LEFT(A5230,1)),2)=1,IF(D5230="D",C5230,-C5230),IF(D5230="C",C5230,-C5230)),"")</f>
        <v/>
      </c>
    </row>
    <row r="5231" spans="1:5" x14ac:dyDescent="0.2">
      <c r="A5231" s="11" t="str">
        <f>IF('Anterior-TXT'!A5252&lt;&gt;"",LEFT('Anterior-TXT'!A5252,15),"")</f>
        <v/>
      </c>
      <c r="B5231" s="11" t="str">
        <f>IF('Anterior-TXT'!A5252&lt;&gt;"",RIGHT(LEFT('Anterior-TXT'!A5252,51),34),"")</f>
        <v/>
      </c>
      <c r="C5231" s="12" t="str">
        <f>IF('Anterior-TXT'!A5252&lt;&gt;"",VALUE(RIGHT(LEFT('Anterior-TXT'!A5252,75),23)),"")</f>
        <v/>
      </c>
      <c r="D5231" s="11" t="str">
        <f>IF('Anterior-TXT'!A5252&lt;&gt;"",RIGHT(LEFT('Anterior-TXT'!A5252,77),1),"")</f>
        <v/>
      </c>
      <c r="E5231" s="13" t="str">
        <f>IF('Anterior-TXT'!A5252&lt;&gt;"",IF(MOD(VALUE(LEFT(A5231,1)),2)=1,IF(D5231="D",C5231,-C5231),IF(D5231="C",C5231,-C5231)),"")</f>
        <v/>
      </c>
    </row>
    <row r="5232" spans="1:5" x14ac:dyDescent="0.2">
      <c r="A5232" s="11" t="str">
        <f>IF('Anterior-TXT'!A5253&lt;&gt;"",LEFT('Anterior-TXT'!A5253,15),"")</f>
        <v/>
      </c>
      <c r="B5232" s="11" t="str">
        <f>IF('Anterior-TXT'!A5253&lt;&gt;"",RIGHT(LEFT('Anterior-TXT'!A5253,51),34),"")</f>
        <v/>
      </c>
      <c r="C5232" s="12" t="str">
        <f>IF('Anterior-TXT'!A5253&lt;&gt;"",VALUE(RIGHT(LEFT('Anterior-TXT'!A5253,75),23)),"")</f>
        <v/>
      </c>
      <c r="D5232" s="11" t="str">
        <f>IF('Anterior-TXT'!A5253&lt;&gt;"",RIGHT(LEFT('Anterior-TXT'!A5253,77),1),"")</f>
        <v/>
      </c>
      <c r="E5232" s="13" t="str">
        <f>IF('Anterior-TXT'!A5253&lt;&gt;"",IF(MOD(VALUE(LEFT(A5232,1)),2)=1,IF(D5232="D",C5232,-C5232),IF(D5232="C",C5232,-C5232)),"")</f>
        <v/>
      </c>
    </row>
    <row r="5233" spans="1:5" x14ac:dyDescent="0.2">
      <c r="A5233" s="11" t="str">
        <f>IF('Anterior-TXT'!A5254&lt;&gt;"",LEFT('Anterior-TXT'!A5254,15),"")</f>
        <v/>
      </c>
      <c r="B5233" s="11" t="str">
        <f>IF('Anterior-TXT'!A5254&lt;&gt;"",RIGHT(LEFT('Anterior-TXT'!A5254,51),34),"")</f>
        <v/>
      </c>
      <c r="C5233" s="12" t="str">
        <f>IF('Anterior-TXT'!A5254&lt;&gt;"",VALUE(RIGHT(LEFT('Anterior-TXT'!A5254,75),23)),"")</f>
        <v/>
      </c>
      <c r="D5233" s="11" t="str">
        <f>IF('Anterior-TXT'!A5254&lt;&gt;"",RIGHT(LEFT('Anterior-TXT'!A5254,77),1),"")</f>
        <v/>
      </c>
      <c r="E5233" s="13" t="str">
        <f>IF('Anterior-TXT'!A5254&lt;&gt;"",IF(MOD(VALUE(LEFT(A5233,1)),2)=1,IF(D5233="D",C5233,-C5233),IF(D5233="C",C5233,-C5233)),"")</f>
        <v/>
      </c>
    </row>
    <row r="5234" spans="1:5" x14ac:dyDescent="0.2">
      <c r="A5234" s="11" t="str">
        <f>IF('Anterior-TXT'!A5255&lt;&gt;"",LEFT('Anterior-TXT'!A5255,15),"")</f>
        <v/>
      </c>
      <c r="B5234" s="11" t="str">
        <f>IF('Anterior-TXT'!A5255&lt;&gt;"",RIGHT(LEFT('Anterior-TXT'!A5255,51),34),"")</f>
        <v/>
      </c>
      <c r="C5234" s="12" t="str">
        <f>IF('Anterior-TXT'!A5255&lt;&gt;"",VALUE(RIGHT(LEFT('Anterior-TXT'!A5255,75),23)),"")</f>
        <v/>
      </c>
      <c r="D5234" s="11" t="str">
        <f>IF('Anterior-TXT'!A5255&lt;&gt;"",RIGHT(LEFT('Anterior-TXT'!A5255,77),1),"")</f>
        <v/>
      </c>
      <c r="E5234" s="13" t="str">
        <f>IF('Anterior-TXT'!A5255&lt;&gt;"",IF(MOD(VALUE(LEFT(A5234,1)),2)=1,IF(D5234="D",C5234,-C5234),IF(D5234="C",C5234,-C5234)),"")</f>
        <v/>
      </c>
    </row>
    <row r="5235" spans="1:5" x14ac:dyDescent="0.2">
      <c r="A5235" s="11" t="str">
        <f>IF('Anterior-TXT'!A5256&lt;&gt;"",LEFT('Anterior-TXT'!A5256,15),"")</f>
        <v/>
      </c>
      <c r="B5235" s="11" t="str">
        <f>IF('Anterior-TXT'!A5256&lt;&gt;"",RIGHT(LEFT('Anterior-TXT'!A5256,51),34),"")</f>
        <v/>
      </c>
      <c r="C5235" s="12" t="str">
        <f>IF('Anterior-TXT'!A5256&lt;&gt;"",VALUE(RIGHT(LEFT('Anterior-TXT'!A5256,75),23)),"")</f>
        <v/>
      </c>
      <c r="D5235" s="11" t="str">
        <f>IF('Anterior-TXT'!A5256&lt;&gt;"",RIGHT(LEFT('Anterior-TXT'!A5256,77),1),"")</f>
        <v/>
      </c>
      <c r="E5235" s="13" t="str">
        <f>IF('Anterior-TXT'!A5256&lt;&gt;"",IF(MOD(VALUE(LEFT(A5235,1)),2)=1,IF(D5235="D",C5235,-C5235),IF(D5235="C",C5235,-C5235)),"")</f>
        <v/>
      </c>
    </row>
    <row r="5236" spans="1:5" x14ac:dyDescent="0.2">
      <c r="A5236" s="11" t="str">
        <f>IF('Anterior-TXT'!A5257&lt;&gt;"",LEFT('Anterior-TXT'!A5257,15),"")</f>
        <v/>
      </c>
      <c r="B5236" s="11" t="str">
        <f>IF('Anterior-TXT'!A5257&lt;&gt;"",RIGHT(LEFT('Anterior-TXT'!A5257,51),34),"")</f>
        <v/>
      </c>
      <c r="C5236" s="12" t="str">
        <f>IF('Anterior-TXT'!A5257&lt;&gt;"",VALUE(RIGHT(LEFT('Anterior-TXT'!A5257,75),23)),"")</f>
        <v/>
      </c>
      <c r="D5236" s="11" t="str">
        <f>IF('Anterior-TXT'!A5257&lt;&gt;"",RIGHT(LEFT('Anterior-TXT'!A5257,77),1),"")</f>
        <v/>
      </c>
      <c r="E5236" s="13" t="str">
        <f>IF('Anterior-TXT'!A5257&lt;&gt;"",IF(MOD(VALUE(LEFT(A5236,1)),2)=1,IF(D5236="D",C5236,-C5236),IF(D5236="C",C5236,-C5236)),"")</f>
        <v/>
      </c>
    </row>
    <row r="5237" spans="1:5" x14ac:dyDescent="0.2">
      <c r="A5237" s="11" t="str">
        <f>IF('Anterior-TXT'!A5258&lt;&gt;"",LEFT('Anterior-TXT'!A5258,15),"")</f>
        <v/>
      </c>
      <c r="B5237" s="11" t="str">
        <f>IF('Anterior-TXT'!A5258&lt;&gt;"",RIGHT(LEFT('Anterior-TXT'!A5258,51),34),"")</f>
        <v/>
      </c>
      <c r="C5237" s="12" t="str">
        <f>IF('Anterior-TXT'!A5258&lt;&gt;"",VALUE(RIGHT(LEFT('Anterior-TXT'!A5258,75),23)),"")</f>
        <v/>
      </c>
      <c r="D5237" s="11" t="str">
        <f>IF('Anterior-TXT'!A5258&lt;&gt;"",RIGHT(LEFT('Anterior-TXT'!A5258,77),1),"")</f>
        <v/>
      </c>
      <c r="E5237" s="13" t="str">
        <f>IF('Anterior-TXT'!A5258&lt;&gt;"",IF(MOD(VALUE(LEFT(A5237,1)),2)=1,IF(D5237="D",C5237,-C5237),IF(D5237="C",C5237,-C5237)),"")</f>
        <v/>
      </c>
    </row>
    <row r="5238" spans="1:5" x14ac:dyDescent="0.2">
      <c r="A5238" s="11" t="str">
        <f>IF('Anterior-TXT'!A5259&lt;&gt;"",LEFT('Anterior-TXT'!A5259,15),"")</f>
        <v/>
      </c>
      <c r="B5238" s="11" t="str">
        <f>IF('Anterior-TXT'!A5259&lt;&gt;"",RIGHT(LEFT('Anterior-TXT'!A5259,51),34),"")</f>
        <v/>
      </c>
      <c r="C5238" s="12" t="str">
        <f>IF('Anterior-TXT'!A5259&lt;&gt;"",VALUE(RIGHT(LEFT('Anterior-TXT'!A5259,75),23)),"")</f>
        <v/>
      </c>
      <c r="D5238" s="11" t="str">
        <f>IF('Anterior-TXT'!A5259&lt;&gt;"",RIGHT(LEFT('Anterior-TXT'!A5259,77),1),"")</f>
        <v/>
      </c>
      <c r="E5238" s="13" t="str">
        <f>IF('Anterior-TXT'!A5259&lt;&gt;"",IF(MOD(VALUE(LEFT(A5238,1)),2)=1,IF(D5238="D",C5238,-C5238),IF(D5238="C",C5238,-C5238)),"")</f>
        <v/>
      </c>
    </row>
    <row r="5239" spans="1:5" x14ac:dyDescent="0.2">
      <c r="A5239" s="11" t="str">
        <f>IF('Anterior-TXT'!A5260&lt;&gt;"",LEFT('Anterior-TXT'!A5260,15),"")</f>
        <v/>
      </c>
      <c r="B5239" s="11" t="str">
        <f>IF('Anterior-TXT'!A5260&lt;&gt;"",RIGHT(LEFT('Anterior-TXT'!A5260,51),34),"")</f>
        <v/>
      </c>
      <c r="C5239" s="12" t="str">
        <f>IF('Anterior-TXT'!A5260&lt;&gt;"",VALUE(RIGHT(LEFT('Anterior-TXT'!A5260,75),23)),"")</f>
        <v/>
      </c>
      <c r="D5239" s="11" t="str">
        <f>IF('Anterior-TXT'!A5260&lt;&gt;"",RIGHT(LEFT('Anterior-TXT'!A5260,77),1),"")</f>
        <v/>
      </c>
      <c r="E5239" s="13" t="str">
        <f>IF('Anterior-TXT'!A5260&lt;&gt;"",IF(MOD(VALUE(LEFT(A5239,1)),2)=1,IF(D5239="D",C5239,-C5239),IF(D5239="C",C5239,-C5239)),"")</f>
        <v/>
      </c>
    </row>
    <row r="5240" spans="1:5" x14ac:dyDescent="0.2">
      <c r="A5240" s="11" t="str">
        <f>IF('Anterior-TXT'!A5261&lt;&gt;"",LEFT('Anterior-TXT'!A5261,15),"")</f>
        <v/>
      </c>
      <c r="B5240" s="11" t="str">
        <f>IF('Anterior-TXT'!A5261&lt;&gt;"",RIGHT(LEFT('Anterior-TXT'!A5261,51),34),"")</f>
        <v/>
      </c>
      <c r="C5240" s="12" t="str">
        <f>IF('Anterior-TXT'!A5261&lt;&gt;"",VALUE(RIGHT(LEFT('Anterior-TXT'!A5261,75),23)),"")</f>
        <v/>
      </c>
      <c r="D5240" s="11" t="str">
        <f>IF('Anterior-TXT'!A5261&lt;&gt;"",RIGHT(LEFT('Anterior-TXT'!A5261,77),1),"")</f>
        <v/>
      </c>
      <c r="E5240" s="13" t="str">
        <f>IF('Anterior-TXT'!A5261&lt;&gt;"",IF(MOD(VALUE(LEFT(A5240,1)),2)=1,IF(D5240="D",C5240,-C5240),IF(D5240="C",C5240,-C5240)),"")</f>
        <v/>
      </c>
    </row>
    <row r="5241" spans="1:5" x14ac:dyDescent="0.2">
      <c r="A5241" s="11" t="str">
        <f>IF('Anterior-TXT'!A5262&lt;&gt;"",LEFT('Anterior-TXT'!A5262,15),"")</f>
        <v/>
      </c>
      <c r="B5241" s="11" t="str">
        <f>IF('Anterior-TXT'!A5262&lt;&gt;"",RIGHT(LEFT('Anterior-TXT'!A5262,51),34),"")</f>
        <v/>
      </c>
      <c r="C5241" s="12" t="str">
        <f>IF('Anterior-TXT'!A5262&lt;&gt;"",VALUE(RIGHT(LEFT('Anterior-TXT'!A5262,75),23)),"")</f>
        <v/>
      </c>
      <c r="D5241" s="11" t="str">
        <f>IF('Anterior-TXT'!A5262&lt;&gt;"",RIGHT(LEFT('Anterior-TXT'!A5262,77),1),"")</f>
        <v/>
      </c>
      <c r="E5241" s="13" t="str">
        <f>IF('Anterior-TXT'!A5262&lt;&gt;"",IF(MOD(VALUE(LEFT(A5241,1)),2)=1,IF(D5241="D",C5241,-C5241),IF(D5241="C",C5241,-C5241)),"")</f>
        <v/>
      </c>
    </row>
    <row r="5242" spans="1:5" x14ac:dyDescent="0.2">
      <c r="A5242" s="11" t="str">
        <f>IF('Anterior-TXT'!A5263&lt;&gt;"",LEFT('Anterior-TXT'!A5263,15),"")</f>
        <v/>
      </c>
      <c r="B5242" s="11" t="str">
        <f>IF('Anterior-TXT'!A5263&lt;&gt;"",RIGHT(LEFT('Anterior-TXT'!A5263,51),34),"")</f>
        <v/>
      </c>
      <c r="C5242" s="12" t="str">
        <f>IF('Anterior-TXT'!A5263&lt;&gt;"",VALUE(RIGHT(LEFT('Anterior-TXT'!A5263,75),23)),"")</f>
        <v/>
      </c>
      <c r="D5242" s="11" t="str">
        <f>IF('Anterior-TXT'!A5263&lt;&gt;"",RIGHT(LEFT('Anterior-TXT'!A5263,77),1),"")</f>
        <v/>
      </c>
      <c r="E5242" s="13" t="str">
        <f>IF('Anterior-TXT'!A5263&lt;&gt;"",IF(MOD(VALUE(LEFT(A5242,1)),2)=1,IF(D5242="D",C5242,-C5242),IF(D5242="C",C5242,-C5242)),"")</f>
        <v/>
      </c>
    </row>
    <row r="5243" spans="1:5" x14ac:dyDescent="0.2">
      <c r="A5243" s="11" t="str">
        <f>IF('Anterior-TXT'!A5264&lt;&gt;"",LEFT('Anterior-TXT'!A5264,15),"")</f>
        <v/>
      </c>
      <c r="B5243" s="11" t="str">
        <f>IF('Anterior-TXT'!A5264&lt;&gt;"",RIGHT(LEFT('Anterior-TXT'!A5264,51),34),"")</f>
        <v/>
      </c>
      <c r="C5243" s="12" t="str">
        <f>IF('Anterior-TXT'!A5264&lt;&gt;"",VALUE(RIGHT(LEFT('Anterior-TXT'!A5264,75),23)),"")</f>
        <v/>
      </c>
      <c r="D5243" s="11" t="str">
        <f>IF('Anterior-TXT'!A5264&lt;&gt;"",RIGHT(LEFT('Anterior-TXT'!A5264,77),1),"")</f>
        <v/>
      </c>
      <c r="E5243" s="13" t="str">
        <f>IF('Anterior-TXT'!A5264&lt;&gt;"",IF(MOD(VALUE(LEFT(A5243,1)),2)=1,IF(D5243="D",C5243,-C5243),IF(D5243="C",C5243,-C5243)),"")</f>
        <v/>
      </c>
    </row>
    <row r="5244" spans="1:5" x14ac:dyDescent="0.2">
      <c r="A5244" s="11" t="str">
        <f>IF('Anterior-TXT'!A5265&lt;&gt;"",LEFT('Anterior-TXT'!A5265,15),"")</f>
        <v/>
      </c>
      <c r="B5244" s="11" t="str">
        <f>IF('Anterior-TXT'!A5265&lt;&gt;"",RIGHT(LEFT('Anterior-TXT'!A5265,51),34),"")</f>
        <v/>
      </c>
      <c r="C5244" s="12" t="str">
        <f>IF('Anterior-TXT'!A5265&lt;&gt;"",VALUE(RIGHT(LEFT('Anterior-TXT'!A5265,75),23)),"")</f>
        <v/>
      </c>
      <c r="D5244" s="11" t="str">
        <f>IF('Anterior-TXT'!A5265&lt;&gt;"",RIGHT(LEFT('Anterior-TXT'!A5265,77),1),"")</f>
        <v/>
      </c>
      <c r="E5244" s="13" t="str">
        <f>IF('Anterior-TXT'!A5265&lt;&gt;"",IF(MOD(VALUE(LEFT(A5244,1)),2)=1,IF(D5244="D",C5244,-C5244),IF(D5244="C",C5244,-C5244)),"")</f>
        <v/>
      </c>
    </row>
    <row r="5245" spans="1:5" x14ac:dyDescent="0.2">
      <c r="A5245" s="11" t="str">
        <f>IF('Anterior-TXT'!A5266&lt;&gt;"",LEFT('Anterior-TXT'!A5266,15),"")</f>
        <v/>
      </c>
      <c r="B5245" s="11" t="str">
        <f>IF('Anterior-TXT'!A5266&lt;&gt;"",RIGHT(LEFT('Anterior-TXT'!A5266,51),34),"")</f>
        <v/>
      </c>
      <c r="C5245" s="12" t="str">
        <f>IF('Anterior-TXT'!A5266&lt;&gt;"",VALUE(RIGHT(LEFT('Anterior-TXT'!A5266,75),23)),"")</f>
        <v/>
      </c>
      <c r="D5245" s="11" t="str">
        <f>IF('Anterior-TXT'!A5266&lt;&gt;"",RIGHT(LEFT('Anterior-TXT'!A5266,77),1),"")</f>
        <v/>
      </c>
      <c r="E5245" s="13" t="str">
        <f>IF('Anterior-TXT'!A5266&lt;&gt;"",IF(MOD(VALUE(LEFT(A5245,1)),2)=1,IF(D5245="D",C5245,-C5245),IF(D5245="C",C5245,-C5245)),"")</f>
        <v/>
      </c>
    </row>
    <row r="5246" spans="1:5" x14ac:dyDescent="0.2">
      <c r="A5246" s="11" t="str">
        <f>IF('Anterior-TXT'!A5267&lt;&gt;"",LEFT('Anterior-TXT'!A5267,15),"")</f>
        <v/>
      </c>
      <c r="B5246" s="11" t="str">
        <f>IF('Anterior-TXT'!A5267&lt;&gt;"",RIGHT(LEFT('Anterior-TXT'!A5267,51),34),"")</f>
        <v/>
      </c>
      <c r="C5246" s="12" t="str">
        <f>IF('Anterior-TXT'!A5267&lt;&gt;"",VALUE(RIGHT(LEFT('Anterior-TXT'!A5267,75),23)),"")</f>
        <v/>
      </c>
      <c r="D5246" s="11" t="str">
        <f>IF('Anterior-TXT'!A5267&lt;&gt;"",RIGHT(LEFT('Anterior-TXT'!A5267,77),1),"")</f>
        <v/>
      </c>
      <c r="E5246" s="13" t="str">
        <f>IF('Anterior-TXT'!A5267&lt;&gt;"",IF(MOD(VALUE(LEFT(A5246,1)),2)=1,IF(D5246="D",C5246,-C5246),IF(D5246="C",C5246,-C5246)),"")</f>
        <v/>
      </c>
    </row>
    <row r="5247" spans="1:5" x14ac:dyDescent="0.2">
      <c r="A5247" s="11" t="str">
        <f>IF('Anterior-TXT'!A5268&lt;&gt;"",LEFT('Anterior-TXT'!A5268,15),"")</f>
        <v/>
      </c>
      <c r="B5247" s="11" t="str">
        <f>IF('Anterior-TXT'!A5268&lt;&gt;"",RIGHT(LEFT('Anterior-TXT'!A5268,51),34),"")</f>
        <v/>
      </c>
      <c r="C5247" s="12" t="str">
        <f>IF('Anterior-TXT'!A5268&lt;&gt;"",VALUE(RIGHT(LEFT('Anterior-TXT'!A5268,75),23)),"")</f>
        <v/>
      </c>
      <c r="D5247" s="11" t="str">
        <f>IF('Anterior-TXT'!A5268&lt;&gt;"",RIGHT(LEFT('Anterior-TXT'!A5268,77),1),"")</f>
        <v/>
      </c>
      <c r="E5247" s="13" t="str">
        <f>IF('Anterior-TXT'!A5268&lt;&gt;"",IF(MOD(VALUE(LEFT(A5247,1)),2)=1,IF(D5247="D",C5247,-C5247),IF(D5247="C",C5247,-C5247)),"")</f>
        <v/>
      </c>
    </row>
    <row r="5248" spans="1:5" x14ac:dyDescent="0.2">
      <c r="A5248" s="11" t="str">
        <f>IF('Anterior-TXT'!A5269&lt;&gt;"",LEFT('Anterior-TXT'!A5269,15),"")</f>
        <v/>
      </c>
      <c r="B5248" s="11" t="str">
        <f>IF('Anterior-TXT'!A5269&lt;&gt;"",RIGHT(LEFT('Anterior-TXT'!A5269,51),34),"")</f>
        <v/>
      </c>
      <c r="C5248" s="12" t="str">
        <f>IF('Anterior-TXT'!A5269&lt;&gt;"",VALUE(RIGHT(LEFT('Anterior-TXT'!A5269,75),23)),"")</f>
        <v/>
      </c>
      <c r="D5248" s="11" t="str">
        <f>IF('Anterior-TXT'!A5269&lt;&gt;"",RIGHT(LEFT('Anterior-TXT'!A5269,77),1),"")</f>
        <v/>
      </c>
      <c r="E5248" s="13" t="str">
        <f>IF('Anterior-TXT'!A5269&lt;&gt;"",IF(MOD(VALUE(LEFT(A5248,1)),2)=1,IF(D5248="D",C5248,-C5248),IF(D5248="C",C5248,-C5248)),"")</f>
        <v/>
      </c>
    </row>
    <row r="5249" spans="1:5" x14ac:dyDescent="0.2">
      <c r="A5249" s="11" t="str">
        <f>IF('Anterior-TXT'!A5270&lt;&gt;"",LEFT('Anterior-TXT'!A5270,15),"")</f>
        <v/>
      </c>
      <c r="B5249" s="11" t="str">
        <f>IF('Anterior-TXT'!A5270&lt;&gt;"",RIGHT(LEFT('Anterior-TXT'!A5270,51),34),"")</f>
        <v/>
      </c>
      <c r="C5249" s="12" t="str">
        <f>IF('Anterior-TXT'!A5270&lt;&gt;"",VALUE(RIGHT(LEFT('Anterior-TXT'!A5270,75),23)),"")</f>
        <v/>
      </c>
      <c r="D5249" s="11" t="str">
        <f>IF('Anterior-TXT'!A5270&lt;&gt;"",RIGHT(LEFT('Anterior-TXT'!A5270,77),1),"")</f>
        <v/>
      </c>
      <c r="E5249" s="13" t="str">
        <f>IF('Anterior-TXT'!A5270&lt;&gt;"",IF(MOD(VALUE(LEFT(A5249,1)),2)=1,IF(D5249="D",C5249,-C5249),IF(D5249="C",C5249,-C5249)),"")</f>
        <v/>
      </c>
    </row>
    <row r="5250" spans="1:5" x14ac:dyDescent="0.2">
      <c r="A5250" s="11" t="str">
        <f>IF('Anterior-TXT'!A5271&lt;&gt;"",LEFT('Anterior-TXT'!A5271,15),"")</f>
        <v/>
      </c>
      <c r="B5250" s="11" t="str">
        <f>IF('Anterior-TXT'!A5271&lt;&gt;"",RIGHT(LEFT('Anterior-TXT'!A5271,51),34),"")</f>
        <v/>
      </c>
      <c r="C5250" s="12" t="str">
        <f>IF('Anterior-TXT'!A5271&lt;&gt;"",VALUE(RIGHT(LEFT('Anterior-TXT'!A5271,75),23)),"")</f>
        <v/>
      </c>
      <c r="D5250" s="11" t="str">
        <f>IF('Anterior-TXT'!A5271&lt;&gt;"",RIGHT(LEFT('Anterior-TXT'!A5271,77),1),"")</f>
        <v/>
      </c>
      <c r="E5250" s="13" t="str">
        <f>IF('Anterior-TXT'!A5271&lt;&gt;"",IF(MOD(VALUE(LEFT(A5250,1)),2)=1,IF(D5250="D",C5250,-C5250),IF(D5250="C",C5250,-C5250)),"")</f>
        <v/>
      </c>
    </row>
    <row r="5251" spans="1:5" x14ac:dyDescent="0.2">
      <c r="A5251" s="11" t="str">
        <f>IF('Anterior-TXT'!A5272&lt;&gt;"",LEFT('Anterior-TXT'!A5272,15),"")</f>
        <v/>
      </c>
      <c r="B5251" s="11" t="str">
        <f>IF('Anterior-TXT'!A5272&lt;&gt;"",RIGHT(LEFT('Anterior-TXT'!A5272,51),34),"")</f>
        <v/>
      </c>
      <c r="C5251" s="12" t="str">
        <f>IF('Anterior-TXT'!A5272&lt;&gt;"",VALUE(RIGHT(LEFT('Anterior-TXT'!A5272,75),23)),"")</f>
        <v/>
      </c>
      <c r="D5251" s="11" t="str">
        <f>IF('Anterior-TXT'!A5272&lt;&gt;"",RIGHT(LEFT('Anterior-TXT'!A5272,77),1),"")</f>
        <v/>
      </c>
      <c r="E5251" s="13" t="str">
        <f>IF('Anterior-TXT'!A5272&lt;&gt;"",IF(MOD(VALUE(LEFT(A5251,1)),2)=1,IF(D5251="D",C5251,-C5251),IF(D5251="C",C5251,-C5251)),"")</f>
        <v/>
      </c>
    </row>
    <row r="5252" spans="1:5" x14ac:dyDescent="0.2">
      <c r="A5252" s="11" t="str">
        <f>IF('Anterior-TXT'!A5273&lt;&gt;"",LEFT('Anterior-TXT'!A5273,15),"")</f>
        <v/>
      </c>
      <c r="B5252" s="11" t="str">
        <f>IF('Anterior-TXT'!A5273&lt;&gt;"",RIGHT(LEFT('Anterior-TXT'!A5273,51),34),"")</f>
        <v/>
      </c>
      <c r="C5252" s="12" t="str">
        <f>IF('Anterior-TXT'!A5273&lt;&gt;"",VALUE(RIGHT(LEFT('Anterior-TXT'!A5273,75),23)),"")</f>
        <v/>
      </c>
      <c r="D5252" s="11" t="str">
        <f>IF('Anterior-TXT'!A5273&lt;&gt;"",RIGHT(LEFT('Anterior-TXT'!A5273,77),1),"")</f>
        <v/>
      </c>
      <c r="E5252" s="13" t="str">
        <f>IF('Anterior-TXT'!A5273&lt;&gt;"",IF(MOD(VALUE(LEFT(A5252,1)),2)=1,IF(D5252="D",C5252,-C5252),IF(D5252="C",C5252,-C5252)),"")</f>
        <v/>
      </c>
    </row>
    <row r="5253" spans="1:5" x14ac:dyDescent="0.2">
      <c r="A5253" s="11" t="str">
        <f>IF('Anterior-TXT'!A5274&lt;&gt;"",LEFT('Anterior-TXT'!A5274,15),"")</f>
        <v/>
      </c>
      <c r="B5253" s="11" t="str">
        <f>IF('Anterior-TXT'!A5274&lt;&gt;"",RIGHT(LEFT('Anterior-TXT'!A5274,51),34),"")</f>
        <v/>
      </c>
      <c r="C5253" s="12" t="str">
        <f>IF('Anterior-TXT'!A5274&lt;&gt;"",VALUE(RIGHT(LEFT('Anterior-TXT'!A5274,75),23)),"")</f>
        <v/>
      </c>
      <c r="D5253" s="11" t="str">
        <f>IF('Anterior-TXT'!A5274&lt;&gt;"",RIGHT(LEFT('Anterior-TXT'!A5274,77),1),"")</f>
        <v/>
      </c>
      <c r="E5253" s="13" t="str">
        <f>IF('Anterior-TXT'!A5274&lt;&gt;"",IF(MOD(VALUE(LEFT(A5253,1)),2)=1,IF(D5253="D",C5253,-C5253),IF(D5253="C",C5253,-C5253)),"")</f>
        <v/>
      </c>
    </row>
    <row r="5254" spans="1:5" x14ac:dyDescent="0.2">
      <c r="A5254" s="11" t="str">
        <f>IF('Anterior-TXT'!A5275&lt;&gt;"",LEFT('Anterior-TXT'!A5275,15),"")</f>
        <v/>
      </c>
      <c r="B5254" s="11" t="str">
        <f>IF('Anterior-TXT'!A5275&lt;&gt;"",RIGHT(LEFT('Anterior-TXT'!A5275,51),34),"")</f>
        <v/>
      </c>
      <c r="C5254" s="12" t="str">
        <f>IF('Anterior-TXT'!A5275&lt;&gt;"",VALUE(RIGHT(LEFT('Anterior-TXT'!A5275,75),23)),"")</f>
        <v/>
      </c>
      <c r="D5254" s="11" t="str">
        <f>IF('Anterior-TXT'!A5275&lt;&gt;"",RIGHT(LEFT('Anterior-TXT'!A5275,77),1),"")</f>
        <v/>
      </c>
      <c r="E5254" s="13" t="str">
        <f>IF('Anterior-TXT'!A5275&lt;&gt;"",IF(MOD(VALUE(LEFT(A5254,1)),2)=1,IF(D5254="D",C5254,-C5254),IF(D5254="C",C5254,-C5254)),"")</f>
        <v/>
      </c>
    </row>
    <row r="5255" spans="1:5" x14ac:dyDescent="0.2">
      <c r="A5255" s="11" t="str">
        <f>IF('Anterior-TXT'!A5276&lt;&gt;"",LEFT('Anterior-TXT'!A5276,15),"")</f>
        <v/>
      </c>
      <c r="B5255" s="11" t="str">
        <f>IF('Anterior-TXT'!A5276&lt;&gt;"",RIGHT(LEFT('Anterior-TXT'!A5276,51),34),"")</f>
        <v/>
      </c>
      <c r="C5255" s="12" t="str">
        <f>IF('Anterior-TXT'!A5276&lt;&gt;"",VALUE(RIGHT(LEFT('Anterior-TXT'!A5276,75),23)),"")</f>
        <v/>
      </c>
      <c r="D5255" s="11" t="str">
        <f>IF('Anterior-TXT'!A5276&lt;&gt;"",RIGHT(LEFT('Anterior-TXT'!A5276,77),1),"")</f>
        <v/>
      </c>
      <c r="E5255" s="13" t="str">
        <f>IF('Anterior-TXT'!A5276&lt;&gt;"",IF(MOD(VALUE(LEFT(A5255,1)),2)=1,IF(D5255="D",C5255,-C5255),IF(D5255="C",C5255,-C5255)),"")</f>
        <v/>
      </c>
    </row>
    <row r="5256" spans="1:5" x14ac:dyDescent="0.2">
      <c r="A5256" s="11" t="str">
        <f>IF('Anterior-TXT'!A5277&lt;&gt;"",LEFT('Anterior-TXT'!A5277,15),"")</f>
        <v/>
      </c>
      <c r="B5256" s="11" t="str">
        <f>IF('Anterior-TXT'!A5277&lt;&gt;"",RIGHT(LEFT('Anterior-TXT'!A5277,51),34),"")</f>
        <v/>
      </c>
      <c r="C5256" s="12" t="str">
        <f>IF('Anterior-TXT'!A5277&lt;&gt;"",VALUE(RIGHT(LEFT('Anterior-TXT'!A5277,75),23)),"")</f>
        <v/>
      </c>
      <c r="D5256" s="11" t="str">
        <f>IF('Anterior-TXT'!A5277&lt;&gt;"",RIGHT(LEFT('Anterior-TXT'!A5277,77),1),"")</f>
        <v/>
      </c>
      <c r="E5256" s="13" t="str">
        <f>IF('Anterior-TXT'!A5277&lt;&gt;"",IF(MOD(VALUE(LEFT(A5256,1)),2)=1,IF(D5256="D",C5256,-C5256),IF(D5256="C",C5256,-C5256)),"")</f>
        <v/>
      </c>
    </row>
    <row r="5257" spans="1:5" x14ac:dyDescent="0.2">
      <c r="A5257" s="11" t="str">
        <f>IF('Anterior-TXT'!A5278&lt;&gt;"",LEFT('Anterior-TXT'!A5278,15),"")</f>
        <v/>
      </c>
      <c r="B5257" s="11" t="str">
        <f>IF('Anterior-TXT'!A5278&lt;&gt;"",RIGHT(LEFT('Anterior-TXT'!A5278,51),34),"")</f>
        <v/>
      </c>
      <c r="C5257" s="12" t="str">
        <f>IF('Anterior-TXT'!A5278&lt;&gt;"",VALUE(RIGHT(LEFT('Anterior-TXT'!A5278,75),23)),"")</f>
        <v/>
      </c>
      <c r="D5257" s="11" t="str">
        <f>IF('Anterior-TXT'!A5278&lt;&gt;"",RIGHT(LEFT('Anterior-TXT'!A5278,77),1),"")</f>
        <v/>
      </c>
      <c r="E5257" s="13" t="str">
        <f>IF('Anterior-TXT'!A5278&lt;&gt;"",IF(MOD(VALUE(LEFT(A5257,1)),2)=1,IF(D5257="D",C5257,-C5257),IF(D5257="C",C5257,-C5257)),"")</f>
        <v/>
      </c>
    </row>
    <row r="5258" spans="1:5" x14ac:dyDescent="0.2">
      <c r="A5258" s="11" t="str">
        <f>IF('Anterior-TXT'!A5279&lt;&gt;"",LEFT('Anterior-TXT'!A5279,15),"")</f>
        <v/>
      </c>
      <c r="B5258" s="11" t="str">
        <f>IF('Anterior-TXT'!A5279&lt;&gt;"",RIGHT(LEFT('Anterior-TXT'!A5279,51),34),"")</f>
        <v/>
      </c>
      <c r="C5258" s="12" t="str">
        <f>IF('Anterior-TXT'!A5279&lt;&gt;"",VALUE(RIGHT(LEFT('Anterior-TXT'!A5279,75),23)),"")</f>
        <v/>
      </c>
      <c r="D5258" s="11" t="str">
        <f>IF('Anterior-TXT'!A5279&lt;&gt;"",RIGHT(LEFT('Anterior-TXT'!A5279,77),1),"")</f>
        <v/>
      </c>
      <c r="E5258" s="13" t="str">
        <f>IF('Anterior-TXT'!A5279&lt;&gt;"",IF(MOD(VALUE(LEFT(A5258,1)),2)=1,IF(D5258="D",C5258,-C5258),IF(D5258="C",C5258,-C5258)),"")</f>
        <v/>
      </c>
    </row>
    <row r="5259" spans="1:5" x14ac:dyDescent="0.2">
      <c r="A5259" s="11" t="str">
        <f>IF('Anterior-TXT'!A5280&lt;&gt;"",LEFT('Anterior-TXT'!A5280,15),"")</f>
        <v/>
      </c>
      <c r="B5259" s="11" t="str">
        <f>IF('Anterior-TXT'!A5280&lt;&gt;"",RIGHT(LEFT('Anterior-TXT'!A5280,51),34),"")</f>
        <v/>
      </c>
      <c r="C5259" s="12" t="str">
        <f>IF('Anterior-TXT'!A5280&lt;&gt;"",VALUE(RIGHT(LEFT('Anterior-TXT'!A5280,75),23)),"")</f>
        <v/>
      </c>
      <c r="D5259" s="11" t="str">
        <f>IF('Anterior-TXT'!A5280&lt;&gt;"",RIGHT(LEFT('Anterior-TXT'!A5280,77),1),"")</f>
        <v/>
      </c>
      <c r="E5259" s="13" t="str">
        <f>IF('Anterior-TXT'!A5280&lt;&gt;"",IF(MOD(VALUE(LEFT(A5259,1)),2)=1,IF(D5259="D",C5259,-C5259),IF(D5259="C",C5259,-C5259)),"")</f>
        <v/>
      </c>
    </row>
    <row r="5260" spans="1:5" x14ac:dyDescent="0.2">
      <c r="A5260" s="11" t="str">
        <f>IF('Anterior-TXT'!A5281&lt;&gt;"",LEFT('Anterior-TXT'!A5281,15),"")</f>
        <v/>
      </c>
      <c r="B5260" s="11" t="str">
        <f>IF('Anterior-TXT'!A5281&lt;&gt;"",RIGHT(LEFT('Anterior-TXT'!A5281,51),34),"")</f>
        <v/>
      </c>
      <c r="C5260" s="12" t="str">
        <f>IF('Anterior-TXT'!A5281&lt;&gt;"",VALUE(RIGHT(LEFT('Anterior-TXT'!A5281,75),23)),"")</f>
        <v/>
      </c>
      <c r="D5260" s="11" t="str">
        <f>IF('Anterior-TXT'!A5281&lt;&gt;"",RIGHT(LEFT('Anterior-TXT'!A5281,77),1),"")</f>
        <v/>
      </c>
      <c r="E5260" s="13" t="str">
        <f>IF('Anterior-TXT'!A5281&lt;&gt;"",IF(MOD(VALUE(LEFT(A5260,1)),2)=1,IF(D5260="D",C5260,-C5260),IF(D5260="C",C5260,-C5260)),"")</f>
        <v/>
      </c>
    </row>
    <row r="5261" spans="1:5" x14ac:dyDescent="0.2">
      <c r="A5261" s="11" t="str">
        <f>IF('Anterior-TXT'!A5282&lt;&gt;"",LEFT('Anterior-TXT'!A5282,15),"")</f>
        <v/>
      </c>
      <c r="B5261" s="11" t="str">
        <f>IF('Anterior-TXT'!A5282&lt;&gt;"",RIGHT(LEFT('Anterior-TXT'!A5282,51),34),"")</f>
        <v/>
      </c>
      <c r="C5261" s="12" t="str">
        <f>IF('Anterior-TXT'!A5282&lt;&gt;"",VALUE(RIGHT(LEFT('Anterior-TXT'!A5282,75),23)),"")</f>
        <v/>
      </c>
      <c r="D5261" s="11" t="str">
        <f>IF('Anterior-TXT'!A5282&lt;&gt;"",RIGHT(LEFT('Anterior-TXT'!A5282,77),1),"")</f>
        <v/>
      </c>
      <c r="E5261" s="13" t="str">
        <f>IF('Anterior-TXT'!A5282&lt;&gt;"",IF(MOD(VALUE(LEFT(A5261,1)),2)=1,IF(D5261="D",C5261,-C5261),IF(D5261="C",C5261,-C5261)),"")</f>
        <v/>
      </c>
    </row>
    <row r="5262" spans="1:5" x14ac:dyDescent="0.2">
      <c r="A5262" s="11" t="str">
        <f>IF('Anterior-TXT'!A5283&lt;&gt;"",LEFT('Anterior-TXT'!A5283,15),"")</f>
        <v/>
      </c>
      <c r="B5262" s="11" t="str">
        <f>IF('Anterior-TXT'!A5283&lt;&gt;"",RIGHT(LEFT('Anterior-TXT'!A5283,51),34),"")</f>
        <v/>
      </c>
      <c r="C5262" s="12" t="str">
        <f>IF('Anterior-TXT'!A5283&lt;&gt;"",VALUE(RIGHT(LEFT('Anterior-TXT'!A5283,75),23)),"")</f>
        <v/>
      </c>
      <c r="D5262" s="11" t="str">
        <f>IF('Anterior-TXT'!A5283&lt;&gt;"",RIGHT(LEFT('Anterior-TXT'!A5283,77),1),"")</f>
        <v/>
      </c>
      <c r="E5262" s="13" t="str">
        <f>IF('Anterior-TXT'!A5283&lt;&gt;"",IF(MOD(VALUE(LEFT(A5262,1)),2)=1,IF(D5262="D",C5262,-C5262),IF(D5262="C",C5262,-C5262)),"")</f>
        <v/>
      </c>
    </row>
    <row r="5263" spans="1:5" x14ac:dyDescent="0.2">
      <c r="A5263" s="11" t="str">
        <f>IF('Anterior-TXT'!A5284&lt;&gt;"",LEFT('Anterior-TXT'!A5284,15),"")</f>
        <v/>
      </c>
      <c r="B5263" s="11" t="str">
        <f>IF('Anterior-TXT'!A5284&lt;&gt;"",RIGHT(LEFT('Anterior-TXT'!A5284,51),34),"")</f>
        <v/>
      </c>
      <c r="C5263" s="12" t="str">
        <f>IF('Anterior-TXT'!A5284&lt;&gt;"",VALUE(RIGHT(LEFT('Anterior-TXT'!A5284,75),23)),"")</f>
        <v/>
      </c>
      <c r="D5263" s="11" t="str">
        <f>IF('Anterior-TXT'!A5284&lt;&gt;"",RIGHT(LEFT('Anterior-TXT'!A5284,77),1),"")</f>
        <v/>
      </c>
      <c r="E5263" s="13" t="str">
        <f>IF('Anterior-TXT'!A5284&lt;&gt;"",IF(MOD(VALUE(LEFT(A5263,1)),2)=1,IF(D5263="D",C5263,-C5263),IF(D5263="C",C5263,-C5263)),"")</f>
        <v/>
      </c>
    </row>
    <row r="5264" spans="1:5" x14ac:dyDescent="0.2">
      <c r="A5264" s="11" t="str">
        <f>IF('Anterior-TXT'!A5285&lt;&gt;"",LEFT('Anterior-TXT'!A5285,15),"")</f>
        <v/>
      </c>
      <c r="B5264" s="11" t="str">
        <f>IF('Anterior-TXT'!A5285&lt;&gt;"",RIGHT(LEFT('Anterior-TXT'!A5285,51),34),"")</f>
        <v/>
      </c>
      <c r="C5264" s="12" t="str">
        <f>IF('Anterior-TXT'!A5285&lt;&gt;"",VALUE(RIGHT(LEFT('Anterior-TXT'!A5285,75),23)),"")</f>
        <v/>
      </c>
      <c r="D5264" s="11" t="str">
        <f>IF('Anterior-TXT'!A5285&lt;&gt;"",RIGHT(LEFT('Anterior-TXT'!A5285,77),1),"")</f>
        <v/>
      </c>
      <c r="E5264" s="13" t="str">
        <f>IF('Anterior-TXT'!A5285&lt;&gt;"",IF(MOD(VALUE(LEFT(A5264,1)),2)=1,IF(D5264="D",C5264,-C5264),IF(D5264="C",C5264,-C5264)),"")</f>
        <v/>
      </c>
    </row>
    <row r="5265" spans="1:5" x14ac:dyDescent="0.2">
      <c r="A5265" s="11" t="str">
        <f>IF('Anterior-TXT'!A5286&lt;&gt;"",LEFT('Anterior-TXT'!A5286,15),"")</f>
        <v/>
      </c>
      <c r="B5265" s="11" t="str">
        <f>IF('Anterior-TXT'!A5286&lt;&gt;"",RIGHT(LEFT('Anterior-TXT'!A5286,51),34),"")</f>
        <v/>
      </c>
      <c r="C5265" s="12" t="str">
        <f>IF('Anterior-TXT'!A5286&lt;&gt;"",VALUE(RIGHT(LEFT('Anterior-TXT'!A5286,75),23)),"")</f>
        <v/>
      </c>
      <c r="D5265" s="11" t="str">
        <f>IF('Anterior-TXT'!A5286&lt;&gt;"",RIGHT(LEFT('Anterior-TXT'!A5286,77),1),"")</f>
        <v/>
      </c>
      <c r="E5265" s="13" t="str">
        <f>IF('Anterior-TXT'!A5286&lt;&gt;"",IF(MOD(VALUE(LEFT(A5265,1)),2)=1,IF(D5265="D",C5265,-C5265),IF(D5265="C",C5265,-C5265)),"")</f>
        <v/>
      </c>
    </row>
    <row r="5266" spans="1:5" x14ac:dyDescent="0.2">
      <c r="A5266" s="11" t="str">
        <f>IF('Anterior-TXT'!A5287&lt;&gt;"",LEFT('Anterior-TXT'!A5287,15),"")</f>
        <v/>
      </c>
      <c r="B5266" s="11" t="str">
        <f>IF('Anterior-TXT'!A5287&lt;&gt;"",RIGHT(LEFT('Anterior-TXT'!A5287,51),34),"")</f>
        <v/>
      </c>
      <c r="C5266" s="12" t="str">
        <f>IF('Anterior-TXT'!A5287&lt;&gt;"",VALUE(RIGHT(LEFT('Anterior-TXT'!A5287,75),23)),"")</f>
        <v/>
      </c>
      <c r="D5266" s="11" t="str">
        <f>IF('Anterior-TXT'!A5287&lt;&gt;"",RIGHT(LEFT('Anterior-TXT'!A5287,77),1),"")</f>
        <v/>
      </c>
      <c r="E5266" s="13" t="str">
        <f>IF('Anterior-TXT'!A5287&lt;&gt;"",IF(MOD(VALUE(LEFT(A5266,1)),2)=1,IF(D5266="D",C5266,-C5266),IF(D5266="C",C5266,-C5266)),"")</f>
        <v/>
      </c>
    </row>
    <row r="5267" spans="1:5" x14ac:dyDescent="0.2">
      <c r="A5267" s="11" t="str">
        <f>IF('Anterior-TXT'!A5288&lt;&gt;"",LEFT('Anterior-TXT'!A5288,15),"")</f>
        <v/>
      </c>
      <c r="B5267" s="11" t="str">
        <f>IF('Anterior-TXT'!A5288&lt;&gt;"",RIGHT(LEFT('Anterior-TXT'!A5288,51),34),"")</f>
        <v/>
      </c>
      <c r="C5267" s="12" t="str">
        <f>IF('Anterior-TXT'!A5288&lt;&gt;"",VALUE(RIGHT(LEFT('Anterior-TXT'!A5288,75),23)),"")</f>
        <v/>
      </c>
      <c r="D5267" s="11" t="str">
        <f>IF('Anterior-TXT'!A5288&lt;&gt;"",RIGHT(LEFT('Anterior-TXT'!A5288,77),1),"")</f>
        <v/>
      </c>
      <c r="E5267" s="13" t="str">
        <f>IF('Anterior-TXT'!A5288&lt;&gt;"",IF(MOD(VALUE(LEFT(A5267,1)),2)=1,IF(D5267="D",C5267,-C5267),IF(D5267="C",C5267,-C5267)),"")</f>
        <v/>
      </c>
    </row>
    <row r="5268" spans="1:5" x14ac:dyDescent="0.2">
      <c r="A5268" s="11" t="str">
        <f>IF('Anterior-TXT'!A5289&lt;&gt;"",LEFT('Anterior-TXT'!A5289,15),"")</f>
        <v/>
      </c>
      <c r="B5268" s="11" t="str">
        <f>IF('Anterior-TXT'!A5289&lt;&gt;"",RIGHT(LEFT('Anterior-TXT'!A5289,51),34),"")</f>
        <v/>
      </c>
      <c r="C5268" s="12" t="str">
        <f>IF('Anterior-TXT'!A5289&lt;&gt;"",VALUE(RIGHT(LEFT('Anterior-TXT'!A5289,75),23)),"")</f>
        <v/>
      </c>
      <c r="D5268" s="11" t="str">
        <f>IF('Anterior-TXT'!A5289&lt;&gt;"",RIGHT(LEFT('Anterior-TXT'!A5289,77),1),"")</f>
        <v/>
      </c>
      <c r="E5268" s="13" t="str">
        <f>IF('Anterior-TXT'!A5289&lt;&gt;"",IF(MOD(VALUE(LEFT(A5268,1)),2)=1,IF(D5268="D",C5268,-C5268),IF(D5268="C",C5268,-C5268)),"")</f>
        <v/>
      </c>
    </row>
    <row r="5269" spans="1:5" x14ac:dyDescent="0.2">
      <c r="A5269" s="11" t="str">
        <f>IF('Anterior-TXT'!A5290&lt;&gt;"",LEFT('Anterior-TXT'!A5290,15),"")</f>
        <v/>
      </c>
      <c r="B5269" s="11" t="str">
        <f>IF('Anterior-TXT'!A5290&lt;&gt;"",RIGHT(LEFT('Anterior-TXT'!A5290,51),34),"")</f>
        <v/>
      </c>
      <c r="C5269" s="12" t="str">
        <f>IF('Anterior-TXT'!A5290&lt;&gt;"",VALUE(RIGHT(LEFT('Anterior-TXT'!A5290,75),23)),"")</f>
        <v/>
      </c>
      <c r="D5269" s="11" t="str">
        <f>IF('Anterior-TXT'!A5290&lt;&gt;"",RIGHT(LEFT('Anterior-TXT'!A5290,77),1),"")</f>
        <v/>
      </c>
      <c r="E5269" s="13" t="str">
        <f>IF('Anterior-TXT'!A5290&lt;&gt;"",IF(MOD(VALUE(LEFT(A5269,1)),2)=1,IF(D5269="D",C5269,-C5269),IF(D5269="C",C5269,-C5269)),"")</f>
        <v/>
      </c>
    </row>
    <row r="5270" spans="1:5" x14ac:dyDescent="0.2">
      <c r="A5270" s="11" t="str">
        <f>IF('Anterior-TXT'!A5291&lt;&gt;"",LEFT('Anterior-TXT'!A5291,15),"")</f>
        <v/>
      </c>
      <c r="B5270" s="11" t="str">
        <f>IF('Anterior-TXT'!A5291&lt;&gt;"",RIGHT(LEFT('Anterior-TXT'!A5291,51),34),"")</f>
        <v/>
      </c>
      <c r="C5270" s="12" t="str">
        <f>IF('Anterior-TXT'!A5291&lt;&gt;"",VALUE(RIGHT(LEFT('Anterior-TXT'!A5291,75),23)),"")</f>
        <v/>
      </c>
      <c r="D5270" s="11" t="str">
        <f>IF('Anterior-TXT'!A5291&lt;&gt;"",RIGHT(LEFT('Anterior-TXT'!A5291,77),1),"")</f>
        <v/>
      </c>
      <c r="E5270" s="13" t="str">
        <f>IF('Anterior-TXT'!A5291&lt;&gt;"",IF(MOD(VALUE(LEFT(A5270,1)),2)=1,IF(D5270="D",C5270,-C5270),IF(D5270="C",C5270,-C5270)),"")</f>
        <v/>
      </c>
    </row>
    <row r="5271" spans="1:5" x14ac:dyDescent="0.2">
      <c r="A5271" s="11" t="str">
        <f>IF('Anterior-TXT'!A5292&lt;&gt;"",LEFT('Anterior-TXT'!A5292,15),"")</f>
        <v/>
      </c>
      <c r="B5271" s="11" t="str">
        <f>IF('Anterior-TXT'!A5292&lt;&gt;"",RIGHT(LEFT('Anterior-TXT'!A5292,51),34),"")</f>
        <v/>
      </c>
      <c r="C5271" s="12" t="str">
        <f>IF('Anterior-TXT'!A5292&lt;&gt;"",VALUE(RIGHT(LEFT('Anterior-TXT'!A5292,75),23)),"")</f>
        <v/>
      </c>
      <c r="D5271" s="11" t="str">
        <f>IF('Anterior-TXT'!A5292&lt;&gt;"",RIGHT(LEFT('Anterior-TXT'!A5292,77),1),"")</f>
        <v/>
      </c>
      <c r="E5271" s="13" t="str">
        <f>IF('Anterior-TXT'!A5292&lt;&gt;"",IF(MOD(VALUE(LEFT(A5271,1)),2)=1,IF(D5271="D",C5271,-C5271),IF(D5271="C",C5271,-C5271)),"")</f>
        <v/>
      </c>
    </row>
    <row r="5272" spans="1:5" x14ac:dyDescent="0.2">
      <c r="A5272" s="11" t="str">
        <f>IF('Anterior-TXT'!A5293&lt;&gt;"",LEFT('Anterior-TXT'!A5293,15),"")</f>
        <v/>
      </c>
      <c r="B5272" s="11" t="str">
        <f>IF('Anterior-TXT'!A5293&lt;&gt;"",RIGHT(LEFT('Anterior-TXT'!A5293,51),34),"")</f>
        <v/>
      </c>
      <c r="C5272" s="12" t="str">
        <f>IF('Anterior-TXT'!A5293&lt;&gt;"",VALUE(RIGHT(LEFT('Anterior-TXT'!A5293,75),23)),"")</f>
        <v/>
      </c>
      <c r="D5272" s="11" t="str">
        <f>IF('Anterior-TXT'!A5293&lt;&gt;"",RIGHT(LEFT('Anterior-TXT'!A5293,77),1),"")</f>
        <v/>
      </c>
      <c r="E5272" s="13" t="str">
        <f>IF('Anterior-TXT'!A5293&lt;&gt;"",IF(MOD(VALUE(LEFT(A5272,1)),2)=1,IF(D5272="D",C5272,-C5272),IF(D5272="C",C5272,-C5272)),"")</f>
        <v/>
      </c>
    </row>
    <row r="5273" spans="1:5" x14ac:dyDescent="0.2">
      <c r="A5273" s="11" t="str">
        <f>IF('Anterior-TXT'!A5294&lt;&gt;"",LEFT('Anterior-TXT'!A5294,15),"")</f>
        <v/>
      </c>
      <c r="B5273" s="11" t="str">
        <f>IF('Anterior-TXT'!A5294&lt;&gt;"",RIGHT(LEFT('Anterior-TXT'!A5294,51),34),"")</f>
        <v/>
      </c>
      <c r="C5273" s="12" t="str">
        <f>IF('Anterior-TXT'!A5294&lt;&gt;"",VALUE(RIGHT(LEFT('Anterior-TXT'!A5294,75),23)),"")</f>
        <v/>
      </c>
      <c r="D5273" s="11" t="str">
        <f>IF('Anterior-TXT'!A5294&lt;&gt;"",RIGHT(LEFT('Anterior-TXT'!A5294,77),1),"")</f>
        <v/>
      </c>
      <c r="E5273" s="13" t="str">
        <f>IF('Anterior-TXT'!A5294&lt;&gt;"",IF(MOD(VALUE(LEFT(A5273,1)),2)=1,IF(D5273="D",C5273,-C5273),IF(D5273="C",C5273,-C5273)),"")</f>
        <v/>
      </c>
    </row>
    <row r="5274" spans="1:5" x14ac:dyDescent="0.2">
      <c r="A5274" s="11" t="str">
        <f>IF('Anterior-TXT'!A5295&lt;&gt;"",LEFT('Anterior-TXT'!A5295,15),"")</f>
        <v/>
      </c>
      <c r="B5274" s="11" t="str">
        <f>IF('Anterior-TXT'!A5295&lt;&gt;"",RIGHT(LEFT('Anterior-TXT'!A5295,51),34),"")</f>
        <v/>
      </c>
      <c r="C5274" s="12" t="str">
        <f>IF('Anterior-TXT'!A5295&lt;&gt;"",VALUE(RIGHT(LEFT('Anterior-TXT'!A5295,75),23)),"")</f>
        <v/>
      </c>
      <c r="D5274" s="11" t="str">
        <f>IF('Anterior-TXT'!A5295&lt;&gt;"",RIGHT(LEFT('Anterior-TXT'!A5295,77),1),"")</f>
        <v/>
      </c>
      <c r="E5274" s="13" t="str">
        <f>IF('Anterior-TXT'!A5295&lt;&gt;"",IF(MOD(VALUE(LEFT(A5274,1)),2)=1,IF(D5274="D",C5274,-C5274),IF(D5274="C",C5274,-C5274)),"")</f>
        <v/>
      </c>
    </row>
    <row r="5275" spans="1:5" x14ac:dyDescent="0.2">
      <c r="A5275" s="11" t="str">
        <f>IF('Anterior-TXT'!A5296&lt;&gt;"",LEFT('Anterior-TXT'!A5296,15),"")</f>
        <v/>
      </c>
      <c r="B5275" s="11" t="str">
        <f>IF('Anterior-TXT'!A5296&lt;&gt;"",RIGHT(LEFT('Anterior-TXT'!A5296,51),34),"")</f>
        <v/>
      </c>
      <c r="C5275" s="12" t="str">
        <f>IF('Anterior-TXT'!A5296&lt;&gt;"",VALUE(RIGHT(LEFT('Anterior-TXT'!A5296,75),23)),"")</f>
        <v/>
      </c>
      <c r="D5275" s="11" t="str">
        <f>IF('Anterior-TXT'!A5296&lt;&gt;"",RIGHT(LEFT('Anterior-TXT'!A5296,77),1),"")</f>
        <v/>
      </c>
      <c r="E5275" s="13" t="str">
        <f>IF('Anterior-TXT'!A5296&lt;&gt;"",IF(MOD(VALUE(LEFT(A5275,1)),2)=1,IF(D5275="D",C5275,-C5275),IF(D5275="C",C5275,-C5275)),"")</f>
        <v/>
      </c>
    </row>
    <row r="5276" spans="1:5" x14ac:dyDescent="0.2">
      <c r="A5276" s="11" t="str">
        <f>IF('Anterior-TXT'!A5297&lt;&gt;"",LEFT('Anterior-TXT'!A5297,15),"")</f>
        <v/>
      </c>
      <c r="B5276" s="11" t="str">
        <f>IF('Anterior-TXT'!A5297&lt;&gt;"",RIGHT(LEFT('Anterior-TXT'!A5297,51),34),"")</f>
        <v/>
      </c>
      <c r="C5276" s="12" t="str">
        <f>IF('Anterior-TXT'!A5297&lt;&gt;"",VALUE(RIGHT(LEFT('Anterior-TXT'!A5297,75),23)),"")</f>
        <v/>
      </c>
      <c r="D5276" s="11" t="str">
        <f>IF('Anterior-TXT'!A5297&lt;&gt;"",RIGHT(LEFT('Anterior-TXT'!A5297,77),1),"")</f>
        <v/>
      </c>
      <c r="E5276" s="13" t="str">
        <f>IF('Anterior-TXT'!A5297&lt;&gt;"",IF(MOD(VALUE(LEFT(A5276,1)),2)=1,IF(D5276="D",C5276,-C5276),IF(D5276="C",C5276,-C5276)),"")</f>
        <v/>
      </c>
    </row>
    <row r="5277" spans="1:5" x14ac:dyDescent="0.2">
      <c r="A5277" s="11" t="str">
        <f>IF('Anterior-TXT'!A5298&lt;&gt;"",LEFT('Anterior-TXT'!A5298,15),"")</f>
        <v/>
      </c>
      <c r="B5277" s="11" t="str">
        <f>IF('Anterior-TXT'!A5298&lt;&gt;"",RIGHT(LEFT('Anterior-TXT'!A5298,51),34),"")</f>
        <v/>
      </c>
      <c r="C5277" s="12" t="str">
        <f>IF('Anterior-TXT'!A5298&lt;&gt;"",VALUE(RIGHT(LEFT('Anterior-TXT'!A5298,75),23)),"")</f>
        <v/>
      </c>
      <c r="D5277" s="11" t="str">
        <f>IF('Anterior-TXT'!A5298&lt;&gt;"",RIGHT(LEFT('Anterior-TXT'!A5298,77),1),"")</f>
        <v/>
      </c>
      <c r="E5277" s="13" t="str">
        <f>IF('Anterior-TXT'!A5298&lt;&gt;"",IF(MOD(VALUE(LEFT(A5277,1)),2)=1,IF(D5277="D",C5277,-C5277),IF(D5277="C",C5277,-C5277)),"")</f>
        <v/>
      </c>
    </row>
    <row r="5278" spans="1:5" x14ac:dyDescent="0.2">
      <c r="A5278" s="11" t="str">
        <f>IF('Anterior-TXT'!A5299&lt;&gt;"",LEFT('Anterior-TXT'!A5299,15),"")</f>
        <v/>
      </c>
      <c r="B5278" s="11" t="str">
        <f>IF('Anterior-TXT'!A5299&lt;&gt;"",RIGHT(LEFT('Anterior-TXT'!A5299,51),34),"")</f>
        <v/>
      </c>
      <c r="C5278" s="12" t="str">
        <f>IF('Anterior-TXT'!A5299&lt;&gt;"",VALUE(RIGHT(LEFT('Anterior-TXT'!A5299,75),23)),"")</f>
        <v/>
      </c>
      <c r="D5278" s="11" t="str">
        <f>IF('Anterior-TXT'!A5299&lt;&gt;"",RIGHT(LEFT('Anterior-TXT'!A5299,77),1),"")</f>
        <v/>
      </c>
      <c r="E5278" s="13" t="str">
        <f>IF('Anterior-TXT'!A5299&lt;&gt;"",IF(MOD(VALUE(LEFT(A5278,1)),2)=1,IF(D5278="D",C5278,-C5278),IF(D5278="C",C5278,-C5278)),"")</f>
        <v/>
      </c>
    </row>
    <row r="5279" spans="1:5" x14ac:dyDescent="0.2">
      <c r="A5279" s="11" t="str">
        <f>IF('Anterior-TXT'!A5300&lt;&gt;"",LEFT('Anterior-TXT'!A5300,15),"")</f>
        <v/>
      </c>
      <c r="B5279" s="11" t="str">
        <f>IF('Anterior-TXT'!A5300&lt;&gt;"",RIGHT(LEFT('Anterior-TXT'!A5300,51),34),"")</f>
        <v/>
      </c>
      <c r="C5279" s="12" t="str">
        <f>IF('Anterior-TXT'!A5300&lt;&gt;"",VALUE(RIGHT(LEFT('Anterior-TXT'!A5300,75),23)),"")</f>
        <v/>
      </c>
      <c r="D5279" s="11" t="str">
        <f>IF('Anterior-TXT'!A5300&lt;&gt;"",RIGHT(LEFT('Anterior-TXT'!A5300,77),1),"")</f>
        <v/>
      </c>
      <c r="E5279" s="13" t="str">
        <f>IF('Anterior-TXT'!A5300&lt;&gt;"",IF(MOD(VALUE(LEFT(A5279,1)),2)=1,IF(D5279="D",C5279,-C5279),IF(D5279="C",C5279,-C5279)),"")</f>
        <v/>
      </c>
    </row>
    <row r="5280" spans="1:5" x14ac:dyDescent="0.2">
      <c r="A5280" s="11" t="str">
        <f>IF('Anterior-TXT'!A5301&lt;&gt;"",LEFT('Anterior-TXT'!A5301,15),"")</f>
        <v/>
      </c>
      <c r="B5280" s="11" t="str">
        <f>IF('Anterior-TXT'!A5301&lt;&gt;"",RIGHT(LEFT('Anterior-TXT'!A5301,51),34),"")</f>
        <v/>
      </c>
      <c r="C5280" s="12" t="str">
        <f>IF('Anterior-TXT'!A5301&lt;&gt;"",VALUE(RIGHT(LEFT('Anterior-TXT'!A5301,75),23)),"")</f>
        <v/>
      </c>
      <c r="D5280" s="11" t="str">
        <f>IF('Anterior-TXT'!A5301&lt;&gt;"",RIGHT(LEFT('Anterior-TXT'!A5301,77),1),"")</f>
        <v/>
      </c>
      <c r="E5280" s="13" t="str">
        <f>IF('Anterior-TXT'!A5301&lt;&gt;"",IF(MOD(VALUE(LEFT(A5280,1)),2)=1,IF(D5280="D",C5280,-C5280),IF(D5280="C",C5280,-C5280)),"")</f>
        <v/>
      </c>
    </row>
    <row r="5281" spans="1:5" x14ac:dyDescent="0.2">
      <c r="A5281" s="11" t="str">
        <f>IF('Anterior-TXT'!A5302&lt;&gt;"",LEFT('Anterior-TXT'!A5302,15),"")</f>
        <v/>
      </c>
      <c r="B5281" s="11" t="str">
        <f>IF('Anterior-TXT'!A5302&lt;&gt;"",RIGHT(LEFT('Anterior-TXT'!A5302,51),34),"")</f>
        <v/>
      </c>
      <c r="C5281" s="12" t="str">
        <f>IF('Anterior-TXT'!A5302&lt;&gt;"",VALUE(RIGHT(LEFT('Anterior-TXT'!A5302,75),23)),"")</f>
        <v/>
      </c>
      <c r="D5281" s="11" t="str">
        <f>IF('Anterior-TXT'!A5302&lt;&gt;"",RIGHT(LEFT('Anterior-TXT'!A5302,77),1),"")</f>
        <v/>
      </c>
      <c r="E5281" s="13" t="str">
        <f>IF('Anterior-TXT'!A5302&lt;&gt;"",IF(MOD(VALUE(LEFT(A5281,1)),2)=1,IF(D5281="D",C5281,-C5281),IF(D5281="C",C5281,-C5281)),"")</f>
        <v/>
      </c>
    </row>
    <row r="5282" spans="1:5" x14ac:dyDescent="0.2">
      <c r="A5282" s="11" t="str">
        <f>IF('Anterior-TXT'!A5303&lt;&gt;"",LEFT('Anterior-TXT'!A5303,15),"")</f>
        <v/>
      </c>
      <c r="B5282" s="11" t="str">
        <f>IF('Anterior-TXT'!A5303&lt;&gt;"",RIGHT(LEFT('Anterior-TXT'!A5303,51),34),"")</f>
        <v/>
      </c>
      <c r="C5282" s="12" t="str">
        <f>IF('Anterior-TXT'!A5303&lt;&gt;"",VALUE(RIGHT(LEFT('Anterior-TXT'!A5303,75),23)),"")</f>
        <v/>
      </c>
      <c r="D5282" s="11" t="str">
        <f>IF('Anterior-TXT'!A5303&lt;&gt;"",RIGHT(LEFT('Anterior-TXT'!A5303,77),1),"")</f>
        <v/>
      </c>
      <c r="E5282" s="13" t="str">
        <f>IF('Anterior-TXT'!A5303&lt;&gt;"",IF(MOD(VALUE(LEFT(A5282,1)),2)=1,IF(D5282="D",C5282,-C5282),IF(D5282="C",C5282,-C5282)),"")</f>
        <v/>
      </c>
    </row>
    <row r="5283" spans="1:5" x14ac:dyDescent="0.2">
      <c r="A5283" s="11" t="str">
        <f>IF('Anterior-TXT'!A5304&lt;&gt;"",LEFT('Anterior-TXT'!A5304,15),"")</f>
        <v/>
      </c>
      <c r="B5283" s="11" t="str">
        <f>IF('Anterior-TXT'!A5304&lt;&gt;"",RIGHT(LEFT('Anterior-TXT'!A5304,51),34),"")</f>
        <v/>
      </c>
      <c r="C5283" s="12" t="str">
        <f>IF('Anterior-TXT'!A5304&lt;&gt;"",VALUE(RIGHT(LEFT('Anterior-TXT'!A5304,75),23)),"")</f>
        <v/>
      </c>
      <c r="D5283" s="11" t="str">
        <f>IF('Anterior-TXT'!A5304&lt;&gt;"",RIGHT(LEFT('Anterior-TXT'!A5304,77),1),"")</f>
        <v/>
      </c>
      <c r="E5283" s="13" t="str">
        <f>IF('Anterior-TXT'!A5304&lt;&gt;"",IF(MOD(VALUE(LEFT(A5283,1)),2)=1,IF(D5283="D",C5283,-C5283),IF(D5283="C",C5283,-C5283)),"")</f>
        <v/>
      </c>
    </row>
    <row r="5284" spans="1:5" x14ac:dyDescent="0.2">
      <c r="A5284" s="11" t="str">
        <f>IF('Anterior-TXT'!A5305&lt;&gt;"",LEFT('Anterior-TXT'!A5305,15),"")</f>
        <v/>
      </c>
      <c r="B5284" s="11" t="str">
        <f>IF('Anterior-TXT'!A5305&lt;&gt;"",RIGHT(LEFT('Anterior-TXT'!A5305,51),34),"")</f>
        <v/>
      </c>
      <c r="C5284" s="12" t="str">
        <f>IF('Anterior-TXT'!A5305&lt;&gt;"",VALUE(RIGHT(LEFT('Anterior-TXT'!A5305,75),23)),"")</f>
        <v/>
      </c>
      <c r="D5284" s="11" t="str">
        <f>IF('Anterior-TXT'!A5305&lt;&gt;"",RIGHT(LEFT('Anterior-TXT'!A5305,77),1),"")</f>
        <v/>
      </c>
      <c r="E5284" s="13" t="str">
        <f>IF('Anterior-TXT'!A5305&lt;&gt;"",IF(MOD(VALUE(LEFT(A5284,1)),2)=1,IF(D5284="D",C5284,-C5284),IF(D5284="C",C5284,-C5284)),"")</f>
        <v/>
      </c>
    </row>
    <row r="5285" spans="1:5" x14ac:dyDescent="0.2">
      <c r="A5285" s="11" t="str">
        <f>IF('Anterior-TXT'!A5306&lt;&gt;"",LEFT('Anterior-TXT'!A5306,15),"")</f>
        <v/>
      </c>
      <c r="B5285" s="11" t="str">
        <f>IF('Anterior-TXT'!A5306&lt;&gt;"",RIGHT(LEFT('Anterior-TXT'!A5306,51),34),"")</f>
        <v/>
      </c>
      <c r="C5285" s="12" t="str">
        <f>IF('Anterior-TXT'!A5306&lt;&gt;"",VALUE(RIGHT(LEFT('Anterior-TXT'!A5306,75),23)),"")</f>
        <v/>
      </c>
      <c r="D5285" s="11" t="str">
        <f>IF('Anterior-TXT'!A5306&lt;&gt;"",RIGHT(LEFT('Anterior-TXT'!A5306,77),1),"")</f>
        <v/>
      </c>
      <c r="E5285" s="13" t="str">
        <f>IF('Anterior-TXT'!A5306&lt;&gt;"",IF(MOD(VALUE(LEFT(A5285,1)),2)=1,IF(D5285="D",C5285,-C5285),IF(D5285="C",C5285,-C5285)),"")</f>
        <v/>
      </c>
    </row>
    <row r="5286" spans="1:5" x14ac:dyDescent="0.2">
      <c r="A5286" s="11" t="str">
        <f>IF('Anterior-TXT'!A5307&lt;&gt;"",LEFT('Anterior-TXT'!A5307,15),"")</f>
        <v/>
      </c>
      <c r="B5286" s="11" t="str">
        <f>IF('Anterior-TXT'!A5307&lt;&gt;"",RIGHT(LEFT('Anterior-TXT'!A5307,51),34),"")</f>
        <v/>
      </c>
      <c r="C5286" s="12" t="str">
        <f>IF('Anterior-TXT'!A5307&lt;&gt;"",VALUE(RIGHT(LEFT('Anterior-TXT'!A5307,75),23)),"")</f>
        <v/>
      </c>
      <c r="D5286" s="11" t="str">
        <f>IF('Anterior-TXT'!A5307&lt;&gt;"",RIGHT(LEFT('Anterior-TXT'!A5307,77),1),"")</f>
        <v/>
      </c>
      <c r="E5286" s="13" t="str">
        <f>IF('Anterior-TXT'!A5307&lt;&gt;"",IF(MOD(VALUE(LEFT(A5286,1)),2)=1,IF(D5286="D",C5286,-C5286),IF(D5286="C",C5286,-C5286)),"")</f>
        <v/>
      </c>
    </row>
    <row r="5287" spans="1:5" x14ac:dyDescent="0.2">
      <c r="A5287" s="11" t="str">
        <f>IF('Anterior-TXT'!A5308&lt;&gt;"",LEFT('Anterior-TXT'!A5308,15),"")</f>
        <v/>
      </c>
      <c r="B5287" s="11" t="str">
        <f>IF('Anterior-TXT'!A5308&lt;&gt;"",RIGHT(LEFT('Anterior-TXT'!A5308,51),34),"")</f>
        <v/>
      </c>
      <c r="C5287" s="12" t="str">
        <f>IF('Anterior-TXT'!A5308&lt;&gt;"",VALUE(RIGHT(LEFT('Anterior-TXT'!A5308,75),23)),"")</f>
        <v/>
      </c>
      <c r="D5287" s="11" t="str">
        <f>IF('Anterior-TXT'!A5308&lt;&gt;"",RIGHT(LEFT('Anterior-TXT'!A5308,77),1),"")</f>
        <v/>
      </c>
      <c r="E5287" s="13" t="str">
        <f>IF('Anterior-TXT'!A5308&lt;&gt;"",IF(MOD(VALUE(LEFT(A5287,1)),2)=1,IF(D5287="D",C5287,-C5287),IF(D5287="C",C5287,-C5287)),"")</f>
        <v/>
      </c>
    </row>
    <row r="5288" spans="1:5" x14ac:dyDescent="0.2">
      <c r="A5288" s="11" t="str">
        <f>IF('Anterior-TXT'!A5309&lt;&gt;"",LEFT('Anterior-TXT'!A5309,15),"")</f>
        <v/>
      </c>
      <c r="B5288" s="11" t="str">
        <f>IF('Anterior-TXT'!A5309&lt;&gt;"",RIGHT(LEFT('Anterior-TXT'!A5309,51),34),"")</f>
        <v/>
      </c>
      <c r="C5288" s="12" t="str">
        <f>IF('Anterior-TXT'!A5309&lt;&gt;"",VALUE(RIGHT(LEFT('Anterior-TXT'!A5309,75),23)),"")</f>
        <v/>
      </c>
      <c r="D5288" s="11" t="str">
        <f>IF('Anterior-TXT'!A5309&lt;&gt;"",RIGHT(LEFT('Anterior-TXT'!A5309,77),1),"")</f>
        <v/>
      </c>
      <c r="E5288" s="13" t="str">
        <f>IF('Anterior-TXT'!A5309&lt;&gt;"",IF(MOD(VALUE(LEFT(A5288,1)),2)=1,IF(D5288="D",C5288,-C5288),IF(D5288="C",C5288,-C5288)),"")</f>
        <v/>
      </c>
    </row>
    <row r="5289" spans="1:5" x14ac:dyDescent="0.2">
      <c r="A5289" s="11" t="str">
        <f>IF('Anterior-TXT'!A5310&lt;&gt;"",LEFT('Anterior-TXT'!A5310,15),"")</f>
        <v/>
      </c>
      <c r="B5289" s="11" t="str">
        <f>IF('Anterior-TXT'!A5310&lt;&gt;"",RIGHT(LEFT('Anterior-TXT'!A5310,51),34),"")</f>
        <v/>
      </c>
      <c r="C5289" s="12" t="str">
        <f>IF('Anterior-TXT'!A5310&lt;&gt;"",VALUE(RIGHT(LEFT('Anterior-TXT'!A5310,75),23)),"")</f>
        <v/>
      </c>
      <c r="D5289" s="11" t="str">
        <f>IF('Anterior-TXT'!A5310&lt;&gt;"",RIGHT(LEFT('Anterior-TXT'!A5310,77),1),"")</f>
        <v/>
      </c>
      <c r="E5289" s="13" t="str">
        <f>IF('Anterior-TXT'!A5310&lt;&gt;"",IF(MOD(VALUE(LEFT(A5289,1)),2)=1,IF(D5289="D",C5289,-C5289),IF(D5289="C",C5289,-C5289)),"")</f>
        <v/>
      </c>
    </row>
    <row r="5290" spans="1:5" x14ac:dyDescent="0.2">
      <c r="A5290" s="11" t="str">
        <f>IF('Anterior-TXT'!A5311&lt;&gt;"",LEFT('Anterior-TXT'!A5311,15),"")</f>
        <v/>
      </c>
      <c r="B5290" s="11" t="str">
        <f>IF('Anterior-TXT'!A5311&lt;&gt;"",RIGHT(LEFT('Anterior-TXT'!A5311,51),34),"")</f>
        <v/>
      </c>
      <c r="C5290" s="12" t="str">
        <f>IF('Anterior-TXT'!A5311&lt;&gt;"",VALUE(RIGHT(LEFT('Anterior-TXT'!A5311,75),23)),"")</f>
        <v/>
      </c>
      <c r="D5290" s="11" t="str">
        <f>IF('Anterior-TXT'!A5311&lt;&gt;"",RIGHT(LEFT('Anterior-TXT'!A5311,77),1),"")</f>
        <v/>
      </c>
      <c r="E5290" s="13" t="str">
        <f>IF('Anterior-TXT'!A5311&lt;&gt;"",IF(MOD(VALUE(LEFT(A5290,1)),2)=1,IF(D5290="D",C5290,-C5290),IF(D5290="C",C5290,-C5290)),"")</f>
        <v/>
      </c>
    </row>
    <row r="5291" spans="1:5" x14ac:dyDescent="0.2">
      <c r="A5291" s="11" t="str">
        <f>IF('Anterior-TXT'!A5312&lt;&gt;"",LEFT('Anterior-TXT'!A5312,15),"")</f>
        <v/>
      </c>
      <c r="B5291" s="11" t="str">
        <f>IF('Anterior-TXT'!A5312&lt;&gt;"",RIGHT(LEFT('Anterior-TXT'!A5312,51),34),"")</f>
        <v/>
      </c>
      <c r="C5291" s="12" t="str">
        <f>IF('Anterior-TXT'!A5312&lt;&gt;"",VALUE(RIGHT(LEFT('Anterior-TXT'!A5312,75),23)),"")</f>
        <v/>
      </c>
      <c r="D5291" s="11" t="str">
        <f>IF('Anterior-TXT'!A5312&lt;&gt;"",RIGHT(LEFT('Anterior-TXT'!A5312,77),1),"")</f>
        <v/>
      </c>
      <c r="E5291" s="13" t="str">
        <f>IF('Anterior-TXT'!A5312&lt;&gt;"",IF(MOD(VALUE(LEFT(A5291,1)),2)=1,IF(D5291="D",C5291,-C5291),IF(D5291="C",C5291,-C5291)),"")</f>
        <v/>
      </c>
    </row>
    <row r="5292" spans="1:5" x14ac:dyDescent="0.2">
      <c r="A5292" s="11" t="str">
        <f>IF('Anterior-TXT'!A5313&lt;&gt;"",LEFT('Anterior-TXT'!A5313,15),"")</f>
        <v/>
      </c>
      <c r="B5292" s="11" t="str">
        <f>IF('Anterior-TXT'!A5313&lt;&gt;"",RIGHT(LEFT('Anterior-TXT'!A5313,51),34),"")</f>
        <v/>
      </c>
      <c r="C5292" s="12" t="str">
        <f>IF('Anterior-TXT'!A5313&lt;&gt;"",VALUE(RIGHT(LEFT('Anterior-TXT'!A5313,75),23)),"")</f>
        <v/>
      </c>
      <c r="D5292" s="11" t="str">
        <f>IF('Anterior-TXT'!A5313&lt;&gt;"",RIGHT(LEFT('Anterior-TXT'!A5313,77),1),"")</f>
        <v/>
      </c>
      <c r="E5292" s="13" t="str">
        <f>IF('Anterior-TXT'!A5313&lt;&gt;"",IF(MOD(VALUE(LEFT(A5292,1)),2)=1,IF(D5292="D",C5292,-C5292),IF(D5292="C",C5292,-C5292)),"")</f>
        <v/>
      </c>
    </row>
    <row r="5293" spans="1:5" x14ac:dyDescent="0.2">
      <c r="A5293" s="11" t="str">
        <f>IF('Anterior-TXT'!A5314&lt;&gt;"",LEFT('Anterior-TXT'!A5314,15),"")</f>
        <v/>
      </c>
      <c r="B5293" s="11" t="str">
        <f>IF('Anterior-TXT'!A5314&lt;&gt;"",RIGHT(LEFT('Anterior-TXT'!A5314,51),34),"")</f>
        <v/>
      </c>
      <c r="C5293" s="12" t="str">
        <f>IF('Anterior-TXT'!A5314&lt;&gt;"",VALUE(RIGHT(LEFT('Anterior-TXT'!A5314,75),23)),"")</f>
        <v/>
      </c>
      <c r="D5293" s="11" t="str">
        <f>IF('Anterior-TXT'!A5314&lt;&gt;"",RIGHT(LEFT('Anterior-TXT'!A5314,77),1),"")</f>
        <v/>
      </c>
      <c r="E5293" s="13" t="str">
        <f>IF('Anterior-TXT'!A5314&lt;&gt;"",IF(MOD(VALUE(LEFT(A5293,1)),2)=1,IF(D5293="D",C5293,-C5293),IF(D5293="C",C5293,-C5293)),"")</f>
        <v/>
      </c>
    </row>
    <row r="5294" spans="1:5" x14ac:dyDescent="0.2">
      <c r="A5294" s="11" t="str">
        <f>IF('Anterior-TXT'!A5315&lt;&gt;"",LEFT('Anterior-TXT'!A5315,15),"")</f>
        <v/>
      </c>
      <c r="B5294" s="11" t="str">
        <f>IF('Anterior-TXT'!A5315&lt;&gt;"",RIGHT(LEFT('Anterior-TXT'!A5315,51),34),"")</f>
        <v/>
      </c>
      <c r="C5294" s="12" t="str">
        <f>IF('Anterior-TXT'!A5315&lt;&gt;"",VALUE(RIGHT(LEFT('Anterior-TXT'!A5315,75),23)),"")</f>
        <v/>
      </c>
      <c r="D5294" s="11" t="str">
        <f>IF('Anterior-TXT'!A5315&lt;&gt;"",RIGHT(LEFT('Anterior-TXT'!A5315,77),1),"")</f>
        <v/>
      </c>
      <c r="E5294" s="13" t="str">
        <f>IF('Anterior-TXT'!A5315&lt;&gt;"",IF(MOD(VALUE(LEFT(A5294,1)),2)=1,IF(D5294="D",C5294,-C5294),IF(D5294="C",C5294,-C5294)),"")</f>
        <v/>
      </c>
    </row>
    <row r="5295" spans="1:5" x14ac:dyDescent="0.2">
      <c r="A5295" s="11" t="str">
        <f>IF('Anterior-TXT'!A5316&lt;&gt;"",LEFT('Anterior-TXT'!A5316,15),"")</f>
        <v/>
      </c>
      <c r="B5295" s="11" t="str">
        <f>IF('Anterior-TXT'!A5316&lt;&gt;"",RIGHT(LEFT('Anterior-TXT'!A5316,51),34),"")</f>
        <v/>
      </c>
      <c r="C5295" s="12" t="str">
        <f>IF('Anterior-TXT'!A5316&lt;&gt;"",VALUE(RIGHT(LEFT('Anterior-TXT'!A5316,75),23)),"")</f>
        <v/>
      </c>
      <c r="D5295" s="11" t="str">
        <f>IF('Anterior-TXT'!A5316&lt;&gt;"",RIGHT(LEFT('Anterior-TXT'!A5316,77),1),"")</f>
        <v/>
      </c>
      <c r="E5295" s="13" t="str">
        <f>IF('Anterior-TXT'!A5316&lt;&gt;"",IF(MOD(VALUE(LEFT(A5295,1)),2)=1,IF(D5295="D",C5295,-C5295),IF(D5295="C",C5295,-C5295)),"")</f>
        <v/>
      </c>
    </row>
    <row r="5296" spans="1:5" x14ac:dyDescent="0.2">
      <c r="A5296" s="11" t="str">
        <f>IF('Anterior-TXT'!A5317&lt;&gt;"",LEFT('Anterior-TXT'!A5317,15),"")</f>
        <v/>
      </c>
      <c r="B5296" s="11" t="str">
        <f>IF('Anterior-TXT'!A5317&lt;&gt;"",RIGHT(LEFT('Anterior-TXT'!A5317,51),34),"")</f>
        <v/>
      </c>
      <c r="C5296" s="12" t="str">
        <f>IF('Anterior-TXT'!A5317&lt;&gt;"",VALUE(RIGHT(LEFT('Anterior-TXT'!A5317,75),23)),"")</f>
        <v/>
      </c>
      <c r="D5296" s="11" t="str">
        <f>IF('Anterior-TXT'!A5317&lt;&gt;"",RIGHT(LEFT('Anterior-TXT'!A5317,77),1),"")</f>
        <v/>
      </c>
      <c r="E5296" s="13" t="str">
        <f>IF('Anterior-TXT'!A5317&lt;&gt;"",IF(MOD(VALUE(LEFT(A5296,1)),2)=1,IF(D5296="D",C5296,-C5296),IF(D5296="C",C5296,-C5296)),"")</f>
        <v/>
      </c>
    </row>
    <row r="5297" spans="1:5" x14ac:dyDescent="0.2">
      <c r="A5297" s="11" t="str">
        <f>IF('Anterior-TXT'!A5318&lt;&gt;"",LEFT('Anterior-TXT'!A5318,15),"")</f>
        <v/>
      </c>
      <c r="B5297" s="11" t="str">
        <f>IF('Anterior-TXT'!A5318&lt;&gt;"",RIGHT(LEFT('Anterior-TXT'!A5318,51),34),"")</f>
        <v/>
      </c>
      <c r="C5297" s="12" t="str">
        <f>IF('Anterior-TXT'!A5318&lt;&gt;"",VALUE(RIGHT(LEFT('Anterior-TXT'!A5318,75),23)),"")</f>
        <v/>
      </c>
      <c r="D5297" s="11" t="str">
        <f>IF('Anterior-TXT'!A5318&lt;&gt;"",RIGHT(LEFT('Anterior-TXT'!A5318,77),1),"")</f>
        <v/>
      </c>
      <c r="E5297" s="13" t="str">
        <f>IF('Anterior-TXT'!A5318&lt;&gt;"",IF(MOD(VALUE(LEFT(A5297,1)),2)=1,IF(D5297="D",C5297,-C5297),IF(D5297="C",C5297,-C5297)),"")</f>
        <v/>
      </c>
    </row>
    <row r="5298" spans="1:5" x14ac:dyDescent="0.2">
      <c r="A5298" s="11" t="str">
        <f>IF('Anterior-TXT'!A5319&lt;&gt;"",LEFT('Anterior-TXT'!A5319,15),"")</f>
        <v/>
      </c>
      <c r="B5298" s="11" t="str">
        <f>IF('Anterior-TXT'!A5319&lt;&gt;"",RIGHT(LEFT('Anterior-TXT'!A5319,51),34),"")</f>
        <v/>
      </c>
      <c r="C5298" s="12" t="str">
        <f>IF('Anterior-TXT'!A5319&lt;&gt;"",VALUE(RIGHT(LEFT('Anterior-TXT'!A5319,75),23)),"")</f>
        <v/>
      </c>
      <c r="D5298" s="11" t="str">
        <f>IF('Anterior-TXT'!A5319&lt;&gt;"",RIGHT(LEFT('Anterior-TXT'!A5319,77),1),"")</f>
        <v/>
      </c>
      <c r="E5298" s="13" t="str">
        <f>IF('Anterior-TXT'!A5319&lt;&gt;"",IF(MOD(VALUE(LEFT(A5298,1)),2)=1,IF(D5298="D",C5298,-C5298),IF(D5298="C",C5298,-C5298)),"")</f>
        <v/>
      </c>
    </row>
    <row r="5299" spans="1:5" x14ac:dyDescent="0.2">
      <c r="A5299" s="11" t="str">
        <f>IF('Anterior-TXT'!A5320&lt;&gt;"",LEFT('Anterior-TXT'!A5320,15),"")</f>
        <v/>
      </c>
      <c r="B5299" s="11" t="str">
        <f>IF('Anterior-TXT'!A5320&lt;&gt;"",RIGHT(LEFT('Anterior-TXT'!A5320,51),34),"")</f>
        <v/>
      </c>
      <c r="C5299" s="12" t="str">
        <f>IF('Anterior-TXT'!A5320&lt;&gt;"",VALUE(RIGHT(LEFT('Anterior-TXT'!A5320,75),23)),"")</f>
        <v/>
      </c>
      <c r="D5299" s="11" t="str">
        <f>IF('Anterior-TXT'!A5320&lt;&gt;"",RIGHT(LEFT('Anterior-TXT'!A5320,77),1),"")</f>
        <v/>
      </c>
      <c r="E5299" s="13" t="str">
        <f>IF('Anterior-TXT'!A5320&lt;&gt;"",IF(MOD(VALUE(LEFT(A5299,1)),2)=1,IF(D5299="D",C5299,-C5299),IF(D5299="C",C5299,-C5299)),"")</f>
        <v/>
      </c>
    </row>
    <row r="5300" spans="1:5" x14ac:dyDescent="0.2">
      <c r="A5300" s="11" t="str">
        <f>IF('Anterior-TXT'!A5321&lt;&gt;"",LEFT('Anterior-TXT'!A5321,15),"")</f>
        <v/>
      </c>
      <c r="B5300" s="11" t="str">
        <f>IF('Anterior-TXT'!A5321&lt;&gt;"",RIGHT(LEFT('Anterior-TXT'!A5321,51),34),"")</f>
        <v/>
      </c>
      <c r="C5300" s="12" t="str">
        <f>IF('Anterior-TXT'!A5321&lt;&gt;"",VALUE(RIGHT(LEFT('Anterior-TXT'!A5321,75),23)),"")</f>
        <v/>
      </c>
      <c r="D5300" s="11" t="str">
        <f>IF('Anterior-TXT'!A5321&lt;&gt;"",RIGHT(LEFT('Anterior-TXT'!A5321,77),1),"")</f>
        <v/>
      </c>
      <c r="E5300" s="13" t="str">
        <f>IF('Anterior-TXT'!A5321&lt;&gt;"",IF(MOD(VALUE(LEFT(A5300,1)),2)=1,IF(D5300="D",C5300,-C5300),IF(D5300="C",C5300,-C5300)),"")</f>
        <v/>
      </c>
    </row>
    <row r="5301" spans="1:5" x14ac:dyDescent="0.2">
      <c r="A5301" s="11" t="str">
        <f>IF('Anterior-TXT'!A5322&lt;&gt;"",LEFT('Anterior-TXT'!A5322,15),"")</f>
        <v/>
      </c>
      <c r="B5301" s="11" t="str">
        <f>IF('Anterior-TXT'!A5322&lt;&gt;"",RIGHT(LEFT('Anterior-TXT'!A5322,51),34),"")</f>
        <v/>
      </c>
      <c r="C5301" s="12" t="str">
        <f>IF('Anterior-TXT'!A5322&lt;&gt;"",VALUE(RIGHT(LEFT('Anterior-TXT'!A5322,75),23)),"")</f>
        <v/>
      </c>
      <c r="D5301" s="11" t="str">
        <f>IF('Anterior-TXT'!A5322&lt;&gt;"",RIGHT(LEFT('Anterior-TXT'!A5322,77),1),"")</f>
        <v/>
      </c>
      <c r="E5301" s="13" t="str">
        <f>IF('Anterior-TXT'!A5322&lt;&gt;"",IF(MOD(VALUE(LEFT(A5301,1)),2)=1,IF(D5301="D",C5301,-C5301),IF(D5301="C",C5301,-C5301)),"")</f>
        <v/>
      </c>
    </row>
    <row r="5302" spans="1:5" x14ac:dyDescent="0.2">
      <c r="A5302" s="11" t="str">
        <f>IF('Anterior-TXT'!A5323&lt;&gt;"",LEFT('Anterior-TXT'!A5323,15),"")</f>
        <v/>
      </c>
      <c r="B5302" s="11" t="str">
        <f>IF('Anterior-TXT'!A5323&lt;&gt;"",RIGHT(LEFT('Anterior-TXT'!A5323,51),34),"")</f>
        <v/>
      </c>
      <c r="C5302" s="12" t="str">
        <f>IF('Anterior-TXT'!A5323&lt;&gt;"",VALUE(RIGHT(LEFT('Anterior-TXT'!A5323,75),23)),"")</f>
        <v/>
      </c>
      <c r="D5302" s="11" t="str">
        <f>IF('Anterior-TXT'!A5323&lt;&gt;"",RIGHT(LEFT('Anterior-TXT'!A5323,77),1),"")</f>
        <v/>
      </c>
      <c r="E5302" s="13" t="str">
        <f>IF('Anterior-TXT'!A5323&lt;&gt;"",IF(MOD(VALUE(LEFT(A5302,1)),2)=1,IF(D5302="D",C5302,-C5302),IF(D5302="C",C5302,-C5302)),"")</f>
        <v/>
      </c>
    </row>
    <row r="5303" spans="1:5" x14ac:dyDescent="0.2">
      <c r="A5303" s="11" t="str">
        <f>IF('Anterior-TXT'!A5324&lt;&gt;"",LEFT('Anterior-TXT'!A5324,15),"")</f>
        <v/>
      </c>
      <c r="B5303" s="11" t="str">
        <f>IF('Anterior-TXT'!A5324&lt;&gt;"",RIGHT(LEFT('Anterior-TXT'!A5324,51),34),"")</f>
        <v/>
      </c>
      <c r="C5303" s="12" t="str">
        <f>IF('Anterior-TXT'!A5324&lt;&gt;"",VALUE(RIGHT(LEFT('Anterior-TXT'!A5324,75),23)),"")</f>
        <v/>
      </c>
      <c r="D5303" s="11" t="str">
        <f>IF('Anterior-TXT'!A5324&lt;&gt;"",RIGHT(LEFT('Anterior-TXT'!A5324,77),1),"")</f>
        <v/>
      </c>
      <c r="E5303" s="13" t="str">
        <f>IF('Anterior-TXT'!A5324&lt;&gt;"",IF(MOD(VALUE(LEFT(A5303,1)),2)=1,IF(D5303="D",C5303,-C5303),IF(D5303="C",C5303,-C5303)),"")</f>
        <v/>
      </c>
    </row>
    <row r="5304" spans="1:5" x14ac:dyDescent="0.2">
      <c r="A5304" s="11" t="str">
        <f>IF('Anterior-TXT'!A5325&lt;&gt;"",LEFT('Anterior-TXT'!A5325,15),"")</f>
        <v/>
      </c>
      <c r="B5304" s="11" t="str">
        <f>IF('Anterior-TXT'!A5325&lt;&gt;"",RIGHT(LEFT('Anterior-TXT'!A5325,51),34),"")</f>
        <v/>
      </c>
      <c r="C5304" s="12" t="str">
        <f>IF('Anterior-TXT'!A5325&lt;&gt;"",VALUE(RIGHT(LEFT('Anterior-TXT'!A5325,75),23)),"")</f>
        <v/>
      </c>
      <c r="D5304" s="11" t="str">
        <f>IF('Anterior-TXT'!A5325&lt;&gt;"",RIGHT(LEFT('Anterior-TXT'!A5325,77),1),"")</f>
        <v/>
      </c>
      <c r="E5304" s="13" t="str">
        <f>IF('Anterior-TXT'!A5325&lt;&gt;"",IF(MOD(VALUE(LEFT(A5304,1)),2)=1,IF(D5304="D",C5304,-C5304),IF(D5304="C",C5304,-C5304)),"")</f>
        <v/>
      </c>
    </row>
    <row r="5305" spans="1:5" x14ac:dyDescent="0.2">
      <c r="A5305" s="11" t="str">
        <f>IF('Anterior-TXT'!A5326&lt;&gt;"",LEFT('Anterior-TXT'!A5326,15),"")</f>
        <v/>
      </c>
      <c r="B5305" s="11" t="str">
        <f>IF('Anterior-TXT'!A5326&lt;&gt;"",RIGHT(LEFT('Anterior-TXT'!A5326,51),34),"")</f>
        <v/>
      </c>
      <c r="C5305" s="12" t="str">
        <f>IF('Anterior-TXT'!A5326&lt;&gt;"",VALUE(RIGHT(LEFT('Anterior-TXT'!A5326,75),23)),"")</f>
        <v/>
      </c>
      <c r="D5305" s="11" t="str">
        <f>IF('Anterior-TXT'!A5326&lt;&gt;"",RIGHT(LEFT('Anterior-TXT'!A5326,77),1),"")</f>
        <v/>
      </c>
      <c r="E5305" s="13" t="str">
        <f>IF('Anterior-TXT'!A5326&lt;&gt;"",IF(MOD(VALUE(LEFT(A5305,1)),2)=1,IF(D5305="D",C5305,-C5305),IF(D5305="C",C5305,-C5305)),"")</f>
        <v/>
      </c>
    </row>
    <row r="5306" spans="1:5" x14ac:dyDescent="0.2">
      <c r="A5306" s="11" t="str">
        <f>IF('Anterior-TXT'!A5327&lt;&gt;"",LEFT('Anterior-TXT'!A5327,15),"")</f>
        <v/>
      </c>
      <c r="B5306" s="11" t="str">
        <f>IF('Anterior-TXT'!A5327&lt;&gt;"",RIGHT(LEFT('Anterior-TXT'!A5327,51),34),"")</f>
        <v/>
      </c>
      <c r="C5306" s="12" t="str">
        <f>IF('Anterior-TXT'!A5327&lt;&gt;"",VALUE(RIGHT(LEFT('Anterior-TXT'!A5327,75),23)),"")</f>
        <v/>
      </c>
      <c r="D5306" s="11" t="str">
        <f>IF('Anterior-TXT'!A5327&lt;&gt;"",RIGHT(LEFT('Anterior-TXT'!A5327,77),1),"")</f>
        <v/>
      </c>
      <c r="E5306" s="13" t="str">
        <f>IF('Anterior-TXT'!A5327&lt;&gt;"",IF(MOD(VALUE(LEFT(A5306,1)),2)=1,IF(D5306="D",C5306,-C5306),IF(D5306="C",C5306,-C5306)),"")</f>
        <v/>
      </c>
    </row>
    <row r="5307" spans="1:5" x14ac:dyDescent="0.2">
      <c r="A5307" s="11" t="str">
        <f>IF('Anterior-TXT'!A5328&lt;&gt;"",LEFT('Anterior-TXT'!A5328,15),"")</f>
        <v/>
      </c>
      <c r="B5307" s="11" t="str">
        <f>IF('Anterior-TXT'!A5328&lt;&gt;"",RIGHT(LEFT('Anterior-TXT'!A5328,51),34),"")</f>
        <v/>
      </c>
      <c r="C5307" s="12" t="str">
        <f>IF('Anterior-TXT'!A5328&lt;&gt;"",VALUE(RIGHT(LEFT('Anterior-TXT'!A5328,75),23)),"")</f>
        <v/>
      </c>
      <c r="D5307" s="11" t="str">
        <f>IF('Anterior-TXT'!A5328&lt;&gt;"",RIGHT(LEFT('Anterior-TXT'!A5328,77),1),"")</f>
        <v/>
      </c>
      <c r="E5307" s="13" t="str">
        <f>IF('Anterior-TXT'!A5328&lt;&gt;"",IF(MOD(VALUE(LEFT(A5307,1)),2)=1,IF(D5307="D",C5307,-C5307),IF(D5307="C",C5307,-C5307)),"")</f>
        <v/>
      </c>
    </row>
    <row r="5308" spans="1:5" x14ac:dyDescent="0.2">
      <c r="A5308" s="11" t="str">
        <f>IF('Anterior-TXT'!A5329&lt;&gt;"",LEFT('Anterior-TXT'!A5329,15),"")</f>
        <v/>
      </c>
      <c r="B5308" s="11" t="str">
        <f>IF('Anterior-TXT'!A5329&lt;&gt;"",RIGHT(LEFT('Anterior-TXT'!A5329,51),34),"")</f>
        <v/>
      </c>
      <c r="C5308" s="12" t="str">
        <f>IF('Anterior-TXT'!A5329&lt;&gt;"",VALUE(RIGHT(LEFT('Anterior-TXT'!A5329,75),23)),"")</f>
        <v/>
      </c>
      <c r="D5308" s="11" t="str">
        <f>IF('Anterior-TXT'!A5329&lt;&gt;"",RIGHT(LEFT('Anterior-TXT'!A5329,77),1),"")</f>
        <v/>
      </c>
      <c r="E5308" s="13" t="str">
        <f>IF('Anterior-TXT'!A5329&lt;&gt;"",IF(MOD(VALUE(LEFT(A5308,1)),2)=1,IF(D5308="D",C5308,-C5308),IF(D5308="C",C5308,-C5308)),"")</f>
        <v/>
      </c>
    </row>
    <row r="5309" spans="1:5" x14ac:dyDescent="0.2">
      <c r="A5309" s="11" t="str">
        <f>IF('Anterior-TXT'!A5330&lt;&gt;"",LEFT('Anterior-TXT'!A5330,15),"")</f>
        <v/>
      </c>
      <c r="B5309" s="11" t="str">
        <f>IF('Anterior-TXT'!A5330&lt;&gt;"",RIGHT(LEFT('Anterior-TXT'!A5330,51),34),"")</f>
        <v/>
      </c>
      <c r="C5309" s="12" t="str">
        <f>IF('Anterior-TXT'!A5330&lt;&gt;"",VALUE(RIGHT(LEFT('Anterior-TXT'!A5330,75),23)),"")</f>
        <v/>
      </c>
      <c r="D5309" s="11" t="str">
        <f>IF('Anterior-TXT'!A5330&lt;&gt;"",RIGHT(LEFT('Anterior-TXT'!A5330,77),1),"")</f>
        <v/>
      </c>
      <c r="E5309" s="13" t="str">
        <f>IF('Anterior-TXT'!A5330&lt;&gt;"",IF(MOD(VALUE(LEFT(A5309,1)),2)=1,IF(D5309="D",C5309,-C5309),IF(D5309="C",C5309,-C5309)),"")</f>
        <v/>
      </c>
    </row>
    <row r="5310" spans="1:5" x14ac:dyDescent="0.2">
      <c r="A5310" s="11" t="str">
        <f>IF('Anterior-TXT'!A5331&lt;&gt;"",LEFT('Anterior-TXT'!A5331,15),"")</f>
        <v/>
      </c>
      <c r="B5310" s="11" t="str">
        <f>IF('Anterior-TXT'!A5331&lt;&gt;"",RIGHT(LEFT('Anterior-TXT'!A5331,51),34),"")</f>
        <v/>
      </c>
      <c r="C5310" s="12" t="str">
        <f>IF('Anterior-TXT'!A5331&lt;&gt;"",VALUE(RIGHT(LEFT('Anterior-TXT'!A5331,75),23)),"")</f>
        <v/>
      </c>
      <c r="D5310" s="11" t="str">
        <f>IF('Anterior-TXT'!A5331&lt;&gt;"",RIGHT(LEFT('Anterior-TXT'!A5331,77),1),"")</f>
        <v/>
      </c>
      <c r="E5310" s="13" t="str">
        <f>IF('Anterior-TXT'!A5331&lt;&gt;"",IF(MOD(VALUE(LEFT(A5310,1)),2)=1,IF(D5310="D",C5310,-C5310),IF(D5310="C",C5310,-C5310)),"")</f>
        <v/>
      </c>
    </row>
    <row r="5311" spans="1:5" x14ac:dyDescent="0.2">
      <c r="A5311" s="11" t="str">
        <f>IF('Anterior-TXT'!A5332&lt;&gt;"",LEFT('Anterior-TXT'!A5332,15),"")</f>
        <v/>
      </c>
      <c r="B5311" s="11" t="str">
        <f>IF('Anterior-TXT'!A5332&lt;&gt;"",RIGHT(LEFT('Anterior-TXT'!A5332,51),34),"")</f>
        <v/>
      </c>
      <c r="C5311" s="12" t="str">
        <f>IF('Anterior-TXT'!A5332&lt;&gt;"",VALUE(RIGHT(LEFT('Anterior-TXT'!A5332,75),23)),"")</f>
        <v/>
      </c>
      <c r="D5311" s="11" t="str">
        <f>IF('Anterior-TXT'!A5332&lt;&gt;"",RIGHT(LEFT('Anterior-TXT'!A5332,77),1),"")</f>
        <v/>
      </c>
      <c r="E5311" s="13" t="str">
        <f>IF('Anterior-TXT'!A5332&lt;&gt;"",IF(MOD(VALUE(LEFT(A5311,1)),2)=1,IF(D5311="D",C5311,-C5311),IF(D5311="C",C5311,-C5311)),"")</f>
        <v/>
      </c>
    </row>
    <row r="5312" spans="1:5" x14ac:dyDescent="0.2">
      <c r="A5312" s="11" t="str">
        <f>IF('Anterior-TXT'!A5333&lt;&gt;"",LEFT('Anterior-TXT'!A5333,15),"")</f>
        <v/>
      </c>
      <c r="B5312" s="11" t="str">
        <f>IF('Anterior-TXT'!A5333&lt;&gt;"",RIGHT(LEFT('Anterior-TXT'!A5333,51),34),"")</f>
        <v/>
      </c>
      <c r="C5312" s="12" t="str">
        <f>IF('Anterior-TXT'!A5333&lt;&gt;"",VALUE(RIGHT(LEFT('Anterior-TXT'!A5333,75),23)),"")</f>
        <v/>
      </c>
      <c r="D5312" s="11" t="str">
        <f>IF('Anterior-TXT'!A5333&lt;&gt;"",RIGHT(LEFT('Anterior-TXT'!A5333,77),1),"")</f>
        <v/>
      </c>
      <c r="E5312" s="13" t="str">
        <f>IF('Anterior-TXT'!A5333&lt;&gt;"",IF(MOD(VALUE(LEFT(A5312,1)),2)=1,IF(D5312="D",C5312,-C5312),IF(D5312="C",C5312,-C5312)),"")</f>
        <v/>
      </c>
    </row>
    <row r="5313" spans="1:5" x14ac:dyDescent="0.2">
      <c r="A5313" s="11" t="str">
        <f>IF('Anterior-TXT'!A5334&lt;&gt;"",LEFT('Anterior-TXT'!A5334,15),"")</f>
        <v/>
      </c>
      <c r="B5313" s="11" t="str">
        <f>IF('Anterior-TXT'!A5334&lt;&gt;"",RIGHT(LEFT('Anterior-TXT'!A5334,51),34),"")</f>
        <v/>
      </c>
      <c r="C5313" s="12" t="str">
        <f>IF('Anterior-TXT'!A5334&lt;&gt;"",VALUE(RIGHT(LEFT('Anterior-TXT'!A5334,75),23)),"")</f>
        <v/>
      </c>
      <c r="D5313" s="11" t="str">
        <f>IF('Anterior-TXT'!A5334&lt;&gt;"",RIGHT(LEFT('Anterior-TXT'!A5334,77),1),"")</f>
        <v/>
      </c>
      <c r="E5313" s="13" t="str">
        <f>IF('Anterior-TXT'!A5334&lt;&gt;"",IF(MOD(VALUE(LEFT(A5313,1)),2)=1,IF(D5313="D",C5313,-C5313),IF(D5313="C",C5313,-C5313)),"")</f>
        <v/>
      </c>
    </row>
    <row r="5314" spans="1:5" x14ac:dyDescent="0.2">
      <c r="A5314" s="11" t="str">
        <f>IF('Anterior-TXT'!A5335&lt;&gt;"",LEFT('Anterior-TXT'!A5335,15),"")</f>
        <v/>
      </c>
      <c r="B5314" s="11" t="str">
        <f>IF('Anterior-TXT'!A5335&lt;&gt;"",RIGHT(LEFT('Anterior-TXT'!A5335,51),34),"")</f>
        <v/>
      </c>
      <c r="C5314" s="12" t="str">
        <f>IF('Anterior-TXT'!A5335&lt;&gt;"",VALUE(RIGHT(LEFT('Anterior-TXT'!A5335,75),23)),"")</f>
        <v/>
      </c>
      <c r="D5314" s="11" t="str">
        <f>IF('Anterior-TXT'!A5335&lt;&gt;"",RIGHT(LEFT('Anterior-TXT'!A5335,77),1),"")</f>
        <v/>
      </c>
      <c r="E5314" s="13" t="str">
        <f>IF('Anterior-TXT'!A5335&lt;&gt;"",IF(MOD(VALUE(LEFT(A5314,1)),2)=1,IF(D5314="D",C5314,-C5314),IF(D5314="C",C5314,-C5314)),"")</f>
        <v/>
      </c>
    </row>
    <row r="5315" spans="1:5" x14ac:dyDescent="0.2">
      <c r="A5315" s="11" t="str">
        <f>IF('Anterior-TXT'!A5336&lt;&gt;"",LEFT('Anterior-TXT'!A5336,15),"")</f>
        <v/>
      </c>
      <c r="B5315" s="11" t="str">
        <f>IF('Anterior-TXT'!A5336&lt;&gt;"",RIGHT(LEFT('Anterior-TXT'!A5336,51),34),"")</f>
        <v/>
      </c>
      <c r="C5315" s="12" t="str">
        <f>IF('Anterior-TXT'!A5336&lt;&gt;"",VALUE(RIGHT(LEFT('Anterior-TXT'!A5336,75),23)),"")</f>
        <v/>
      </c>
      <c r="D5315" s="11" t="str">
        <f>IF('Anterior-TXT'!A5336&lt;&gt;"",RIGHT(LEFT('Anterior-TXT'!A5336,77),1),"")</f>
        <v/>
      </c>
      <c r="E5315" s="13" t="str">
        <f>IF('Anterior-TXT'!A5336&lt;&gt;"",IF(MOD(VALUE(LEFT(A5315,1)),2)=1,IF(D5315="D",C5315,-C5315),IF(D5315="C",C5315,-C5315)),"")</f>
        <v/>
      </c>
    </row>
    <row r="5316" spans="1:5" x14ac:dyDescent="0.2">
      <c r="A5316" s="11" t="str">
        <f>IF('Anterior-TXT'!A5337&lt;&gt;"",LEFT('Anterior-TXT'!A5337,15),"")</f>
        <v/>
      </c>
      <c r="B5316" s="11" t="str">
        <f>IF('Anterior-TXT'!A5337&lt;&gt;"",RIGHT(LEFT('Anterior-TXT'!A5337,51),34),"")</f>
        <v/>
      </c>
      <c r="C5316" s="12" t="str">
        <f>IF('Anterior-TXT'!A5337&lt;&gt;"",VALUE(RIGHT(LEFT('Anterior-TXT'!A5337,75),23)),"")</f>
        <v/>
      </c>
      <c r="D5316" s="11" t="str">
        <f>IF('Anterior-TXT'!A5337&lt;&gt;"",RIGHT(LEFT('Anterior-TXT'!A5337,77),1),"")</f>
        <v/>
      </c>
      <c r="E5316" s="13" t="str">
        <f>IF('Anterior-TXT'!A5337&lt;&gt;"",IF(MOD(VALUE(LEFT(A5316,1)),2)=1,IF(D5316="D",C5316,-C5316),IF(D5316="C",C5316,-C5316)),"")</f>
        <v/>
      </c>
    </row>
    <row r="5317" spans="1:5" x14ac:dyDescent="0.2">
      <c r="A5317" s="11" t="str">
        <f>IF('Anterior-TXT'!A5338&lt;&gt;"",LEFT('Anterior-TXT'!A5338,15),"")</f>
        <v/>
      </c>
      <c r="B5317" s="11" t="str">
        <f>IF('Anterior-TXT'!A5338&lt;&gt;"",RIGHT(LEFT('Anterior-TXT'!A5338,51),34),"")</f>
        <v/>
      </c>
      <c r="C5317" s="12" t="str">
        <f>IF('Anterior-TXT'!A5338&lt;&gt;"",VALUE(RIGHT(LEFT('Anterior-TXT'!A5338,75),23)),"")</f>
        <v/>
      </c>
      <c r="D5317" s="11" t="str">
        <f>IF('Anterior-TXT'!A5338&lt;&gt;"",RIGHT(LEFT('Anterior-TXT'!A5338,77),1),"")</f>
        <v/>
      </c>
      <c r="E5317" s="13" t="str">
        <f>IF('Anterior-TXT'!A5338&lt;&gt;"",IF(MOD(VALUE(LEFT(A5317,1)),2)=1,IF(D5317="D",C5317,-C5317),IF(D5317="C",C5317,-C5317)),"")</f>
        <v/>
      </c>
    </row>
    <row r="5318" spans="1:5" x14ac:dyDescent="0.2">
      <c r="A5318" s="11" t="str">
        <f>IF('Anterior-TXT'!A5339&lt;&gt;"",LEFT('Anterior-TXT'!A5339,15),"")</f>
        <v/>
      </c>
      <c r="B5318" s="11" t="str">
        <f>IF('Anterior-TXT'!A5339&lt;&gt;"",RIGHT(LEFT('Anterior-TXT'!A5339,51),34),"")</f>
        <v/>
      </c>
      <c r="C5318" s="12" t="str">
        <f>IF('Anterior-TXT'!A5339&lt;&gt;"",VALUE(RIGHT(LEFT('Anterior-TXT'!A5339,75),23)),"")</f>
        <v/>
      </c>
      <c r="D5318" s="11" t="str">
        <f>IF('Anterior-TXT'!A5339&lt;&gt;"",RIGHT(LEFT('Anterior-TXT'!A5339,77),1),"")</f>
        <v/>
      </c>
      <c r="E5318" s="13" t="str">
        <f>IF('Anterior-TXT'!A5339&lt;&gt;"",IF(MOD(VALUE(LEFT(A5318,1)),2)=1,IF(D5318="D",C5318,-C5318),IF(D5318="C",C5318,-C5318)),"")</f>
        <v/>
      </c>
    </row>
    <row r="5319" spans="1:5" x14ac:dyDescent="0.2">
      <c r="A5319" s="11" t="str">
        <f>IF('Anterior-TXT'!A5340&lt;&gt;"",LEFT('Anterior-TXT'!A5340,15),"")</f>
        <v/>
      </c>
      <c r="B5319" s="11" t="str">
        <f>IF('Anterior-TXT'!A5340&lt;&gt;"",RIGHT(LEFT('Anterior-TXT'!A5340,51),34),"")</f>
        <v/>
      </c>
      <c r="C5319" s="12" t="str">
        <f>IF('Anterior-TXT'!A5340&lt;&gt;"",VALUE(RIGHT(LEFT('Anterior-TXT'!A5340,75),23)),"")</f>
        <v/>
      </c>
      <c r="D5319" s="11" t="str">
        <f>IF('Anterior-TXT'!A5340&lt;&gt;"",RIGHT(LEFT('Anterior-TXT'!A5340,77),1),"")</f>
        <v/>
      </c>
      <c r="E5319" s="13" t="str">
        <f>IF('Anterior-TXT'!A5340&lt;&gt;"",IF(MOD(VALUE(LEFT(A5319,1)),2)=1,IF(D5319="D",C5319,-C5319),IF(D5319="C",C5319,-C5319)),"")</f>
        <v/>
      </c>
    </row>
    <row r="5320" spans="1:5" x14ac:dyDescent="0.2">
      <c r="A5320" s="11" t="str">
        <f>IF('Anterior-TXT'!A5341&lt;&gt;"",LEFT('Anterior-TXT'!A5341,15),"")</f>
        <v/>
      </c>
      <c r="B5320" s="11" t="str">
        <f>IF('Anterior-TXT'!A5341&lt;&gt;"",RIGHT(LEFT('Anterior-TXT'!A5341,51),34),"")</f>
        <v/>
      </c>
      <c r="C5320" s="12" t="str">
        <f>IF('Anterior-TXT'!A5341&lt;&gt;"",VALUE(RIGHT(LEFT('Anterior-TXT'!A5341,75),23)),"")</f>
        <v/>
      </c>
      <c r="D5320" s="11" t="str">
        <f>IF('Anterior-TXT'!A5341&lt;&gt;"",RIGHT(LEFT('Anterior-TXT'!A5341,77),1),"")</f>
        <v/>
      </c>
      <c r="E5320" s="13" t="str">
        <f>IF('Anterior-TXT'!A5341&lt;&gt;"",IF(MOD(VALUE(LEFT(A5320,1)),2)=1,IF(D5320="D",C5320,-C5320),IF(D5320="C",C5320,-C5320)),"")</f>
        <v/>
      </c>
    </row>
    <row r="5321" spans="1:5" x14ac:dyDescent="0.2">
      <c r="A5321" s="11" t="str">
        <f>IF('Anterior-TXT'!A5342&lt;&gt;"",LEFT('Anterior-TXT'!A5342,15),"")</f>
        <v/>
      </c>
      <c r="B5321" s="11" t="str">
        <f>IF('Anterior-TXT'!A5342&lt;&gt;"",RIGHT(LEFT('Anterior-TXT'!A5342,51),34),"")</f>
        <v/>
      </c>
      <c r="C5321" s="12" t="str">
        <f>IF('Anterior-TXT'!A5342&lt;&gt;"",VALUE(RIGHT(LEFT('Anterior-TXT'!A5342,75),23)),"")</f>
        <v/>
      </c>
      <c r="D5321" s="11" t="str">
        <f>IF('Anterior-TXT'!A5342&lt;&gt;"",RIGHT(LEFT('Anterior-TXT'!A5342,77),1),"")</f>
        <v/>
      </c>
      <c r="E5321" s="13" t="str">
        <f>IF('Anterior-TXT'!A5342&lt;&gt;"",IF(MOD(VALUE(LEFT(A5321,1)),2)=1,IF(D5321="D",C5321,-C5321),IF(D5321="C",C5321,-C5321)),"")</f>
        <v/>
      </c>
    </row>
    <row r="5322" spans="1:5" x14ac:dyDescent="0.2">
      <c r="A5322" s="11" t="str">
        <f>IF('Anterior-TXT'!A5343&lt;&gt;"",LEFT('Anterior-TXT'!A5343,15),"")</f>
        <v/>
      </c>
      <c r="B5322" s="11" t="str">
        <f>IF('Anterior-TXT'!A5343&lt;&gt;"",RIGHT(LEFT('Anterior-TXT'!A5343,51),34),"")</f>
        <v/>
      </c>
      <c r="C5322" s="12" t="str">
        <f>IF('Anterior-TXT'!A5343&lt;&gt;"",VALUE(RIGHT(LEFT('Anterior-TXT'!A5343,75),23)),"")</f>
        <v/>
      </c>
      <c r="D5322" s="11" t="str">
        <f>IF('Anterior-TXT'!A5343&lt;&gt;"",RIGHT(LEFT('Anterior-TXT'!A5343,77),1),"")</f>
        <v/>
      </c>
      <c r="E5322" s="13" t="str">
        <f>IF('Anterior-TXT'!A5343&lt;&gt;"",IF(MOD(VALUE(LEFT(A5322,1)),2)=1,IF(D5322="D",C5322,-C5322),IF(D5322="C",C5322,-C5322)),"")</f>
        <v/>
      </c>
    </row>
    <row r="5323" spans="1:5" x14ac:dyDescent="0.2">
      <c r="A5323" s="11" t="str">
        <f>IF('Anterior-TXT'!A5344&lt;&gt;"",LEFT('Anterior-TXT'!A5344,15),"")</f>
        <v/>
      </c>
      <c r="B5323" s="11" t="str">
        <f>IF('Anterior-TXT'!A5344&lt;&gt;"",RIGHT(LEFT('Anterior-TXT'!A5344,51),34),"")</f>
        <v/>
      </c>
      <c r="C5323" s="12" t="str">
        <f>IF('Anterior-TXT'!A5344&lt;&gt;"",VALUE(RIGHT(LEFT('Anterior-TXT'!A5344,75),23)),"")</f>
        <v/>
      </c>
      <c r="D5323" s="11" t="str">
        <f>IF('Anterior-TXT'!A5344&lt;&gt;"",RIGHT(LEFT('Anterior-TXT'!A5344,77),1),"")</f>
        <v/>
      </c>
      <c r="E5323" s="13" t="str">
        <f>IF('Anterior-TXT'!A5344&lt;&gt;"",IF(MOD(VALUE(LEFT(A5323,1)),2)=1,IF(D5323="D",C5323,-C5323),IF(D5323="C",C5323,-C5323)),"")</f>
        <v/>
      </c>
    </row>
    <row r="5324" spans="1:5" x14ac:dyDescent="0.2">
      <c r="A5324" s="11" t="str">
        <f>IF('Anterior-TXT'!A5345&lt;&gt;"",LEFT('Anterior-TXT'!A5345,15),"")</f>
        <v/>
      </c>
      <c r="B5324" s="11" t="str">
        <f>IF('Anterior-TXT'!A5345&lt;&gt;"",RIGHT(LEFT('Anterior-TXT'!A5345,51),34),"")</f>
        <v/>
      </c>
      <c r="C5324" s="12" t="str">
        <f>IF('Anterior-TXT'!A5345&lt;&gt;"",VALUE(RIGHT(LEFT('Anterior-TXT'!A5345,75),23)),"")</f>
        <v/>
      </c>
      <c r="D5324" s="11" t="str">
        <f>IF('Anterior-TXT'!A5345&lt;&gt;"",RIGHT(LEFT('Anterior-TXT'!A5345,77),1),"")</f>
        <v/>
      </c>
      <c r="E5324" s="13" t="str">
        <f>IF('Anterior-TXT'!A5345&lt;&gt;"",IF(MOD(VALUE(LEFT(A5324,1)),2)=1,IF(D5324="D",C5324,-C5324),IF(D5324="C",C5324,-C5324)),"")</f>
        <v/>
      </c>
    </row>
    <row r="5325" spans="1:5" x14ac:dyDescent="0.2">
      <c r="A5325" s="11" t="str">
        <f>IF('Anterior-TXT'!A5346&lt;&gt;"",LEFT('Anterior-TXT'!A5346,15),"")</f>
        <v/>
      </c>
      <c r="B5325" s="11" t="str">
        <f>IF('Anterior-TXT'!A5346&lt;&gt;"",RIGHT(LEFT('Anterior-TXT'!A5346,51),34),"")</f>
        <v/>
      </c>
      <c r="C5325" s="12" t="str">
        <f>IF('Anterior-TXT'!A5346&lt;&gt;"",VALUE(RIGHT(LEFT('Anterior-TXT'!A5346,75),23)),"")</f>
        <v/>
      </c>
      <c r="D5325" s="11" t="str">
        <f>IF('Anterior-TXT'!A5346&lt;&gt;"",RIGHT(LEFT('Anterior-TXT'!A5346,77),1),"")</f>
        <v/>
      </c>
      <c r="E5325" s="13" t="str">
        <f>IF('Anterior-TXT'!A5346&lt;&gt;"",IF(MOD(VALUE(LEFT(A5325,1)),2)=1,IF(D5325="D",C5325,-C5325),IF(D5325="C",C5325,-C5325)),"")</f>
        <v/>
      </c>
    </row>
    <row r="5326" spans="1:5" x14ac:dyDescent="0.2">
      <c r="A5326" s="11" t="str">
        <f>IF('Anterior-TXT'!A5347&lt;&gt;"",LEFT('Anterior-TXT'!A5347,15),"")</f>
        <v/>
      </c>
      <c r="B5326" s="11" t="str">
        <f>IF('Anterior-TXT'!A5347&lt;&gt;"",RIGHT(LEFT('Anterior-TXT'!A5347,51),34),"")</f>
        <v/>
      </c>
      <c r="C5326" s="12" t="str">
        <f>IF('Anterior-TXT'!A5347&lt;&gt;"",VALUE(RIGHT(LEFT('Anterior-TXT'!A5347,75),23)),"")</f>
        <v/>
      </c>
      <c r="D5326" s="11" t="str">
        <f>IF('Anterior-TXT'!A5347&lt;&gt;"",RIGHT(LEFT('Anterior-TXT'!A5347,77),1),"")</f>
        <v/>
      </c>
      <c r="E5326" s="13" t="str">
        <f>IF('Anterior-TXT'!A5347&lt;&gt;"",IF(MOD(VALUE(LEFT(A5326,1)),2)=1,IF(D5326="D",C5326,-C5326),IF(D5326="C",C5326,-C5326)),"")</f>
        <v/>
      </c>
    </row>
    <row r="5327" spans="1:5" x14ac:dyDescent="0.2">
      <c r="A5327" s="11" t="str">
        <f>IF('Anterior-TXT'!A5348&lt;&gt;"",LEFT('Anterior-TXT'!A5348,15),"")</f>
        <v/>
      </c>
      <c r="B5327" s="11" t="str">
        <f>IF('Anterior-TXT'!A5348&lt;&gt;"",RIGHT(LEFT('Anterior-TXT'!A5348,51),34),"")</f>
        <v/>
      </c>
      <c r="C5327" s="12" t="str">
        <f>IF('Anterior-TXT'!A5348&lt;&gt;"",VALUE(RIGHT(LEFT('Anterior-TXT'!A5348,75),23)),"")</f>
        <v/>
      </c>
      <c r="D5327" s="11" t="str">
        <f>IF('Anterior-TXT'!A5348&lt;&gt;"",RIGHT(LEFT('Anterior-TXT'!A5348,77),1),"")</f>
        <v/>
      </c>
      <c r="E5327" s="13" t="str">
        <f>IF('Anterior-TXT'!A5348&lt;&gt;"",IF(MOD(VALUE(LEFT(A5327,1)),2)=1,IF(D5327="D",C5327,-C5327),IF(D5327="C",C5327,-C5327)),"")</f>
        <v/>
      </c>
    </row>
    <row r="5328" spans="1:5" x14ac:dyDescent="0.2">
      <c r="A5328" s="11" t="str">
        <f>IF('Anterior-TXT'!A5349&lt;&gt;"",LEFT('Anterior-TXT'!A5349,15),"")</f>
        <v/>
      </c>
      <c r="B5328" s="11" t="str">
        <f>IF('Anterior-TXT'!A5349&lt;&gt;"",RIGHT(LEFT('Anterior-TXT'!A5349,51),34),"")</f>
        <v/>
      </c>
      <c r="C5328" s="12" t="str">
        <f>IF('Anterior-TXT'!A5349&lt;&gt;"",VALUE(RIGHT(LEFT('Anterior-TXT'!A5349,75),23)),"")</f>
        <v/>
      </c>
      <c r="D5328" s="11" t="str">
        <f>IF('Anterior-TXT'!A5349&lt;&gt;"",RIGHT(LEFT('Anterior-TXT'!A5349,77),1),"")</f>
        <v/>
      </c>
      <c r="E5328" s="13" t="str">
        <f>IF('Anterior-TXT'!A5349&lt;&gt;"",IF(MOD(VALUE(LEFT(A5328,1)),2)=1,IF(D5328="D",C5328,-C5328),IF(D5328="C",C5328,-C5328)),"")</f>
        <v/>
      </c>
    </row>
    <row r="5329" spans="1:5" x14ac:dyDescent="0.2">
      <c r="A5329" s="11" t="str">
        <f>IF('Anterior-TXT'!A5350&lt;&gt;"",LEFT('Anterior-TXT'!A5350,15),"")</f>
        <v/>
      </c>
      <c r="B5329" s="11" t="str">
        <f>IF('Anterior-TXT'!A5350&lt;&gt;"",RIGHT(LEFT('Anterior-TXT'!A5350,51),34),"")</f>
        <v/>
      </c>
      <c r="C5329" s="12" t="str">
        <f>IF('Anterior-TXT'!A5350&lt;&gt;"",VALUE(RIGHT(LEFT('Anterior-TXT'!A5350,75),23)),"")</f>
        <v/>
      </c>
      <c r="D5329" s="11" t="str">
        <f>IF('Anterior-TXT'!A5350&lt;&gt;"",RIGHT(LEFT('Anterior-TXT'!A5350,77),1),"")</f>
        <v/>
      </c>
      <c r="E5329" s="13" t="str">
        <f>IF('Anterior-TXT'!A5350&lt;&gt;"",IF(MOD(VALUE(LEFT(A5329,1)),2)=1,IF(D5329="D",C5329,-C5329),IF(D5329="C",C5329,-C5329)),"")</f>
        <v/>
      </c>
    </row>
    <row r="5330" spans="1:5" x14ac:dyDescent="0.2">
      <c r="A5330" s="11" t="str">
        <f>IF('Anterior-TXT'!A5351&lt;&gt;"",LEFT('Anterior-TXT'!A5351,15),"")</f>
        <v/>
      </c>
      <c r="B5330" s="11" t="str">
        <f>IF('Anterior-TXT'!A5351&lt;&gt;"",RIGHT(LEFT('Anterior-TXT'!A5351,51),34),"")</f>
        <v/>
      </c>
      <c r="C5330" s="12" t="str">
        <f>IF('Anterior-TXT'!A5351&lt;&gt;"",VALUE(RIGHT(LEFT('Anterior-TXT'!A5351,75),23)),"")</f>
        <v/>
      </c>
      <c r="D5330" s="11" t="str">
        <f>IF('Anterior-TXT'!A5351&lt;&gt;"",RIGHT(LEFT('Anterior-TXT'!A5351,77),1),"")</f>
        <v/>
      </c>
      <c r="E5330" s="13" t="str">
        <f>IF('Anterior-TXT'!A5351&lt;&gt;"",IF(MOD(VALUE(LEFT(A5330,1)),2)=1,IF(D5330="D",C5330,-C5330),IF(D5330="C",C5330,-C5330)),"")</f>
        <v/>
      </c>
    </row>
    <row r="5331" spans="1:5" x14ac:dyDescent="0.2">
      <c r="A5331" s="11" t="str">
        <f>IF('Anterior-TXT'!A5352&lt;&gt;"",LEFT('Anterior-TXT'!A5352,15),"")</f>
        <v/>
      </c>
      <c r="B5331" s="11" t="str">
        <f>IF('Anterior-TXT'!A5352&lt;&gt;"",RIGHT(LEFT('Anterior-TXT'!A5352,51),34),"")</f>
        <v/>
      </c>
      <c r="C5331" s="12" t="str">
        <f>IF('Anterior-TXT'!A5352&lt;&gt;"",VALUE(RIGHT(LEFT('Anterior-TXT'!A5352,75),23)),"")</f>
        <v/>
      </c>
      <c r="D5331" s="11" t="str">
        <f>IF('Anterior-TXT'!A5352&lt;&gt;"",RIGHT(LEFT('Anterior-TXT'!A5352,77),1),"")</f>
        <v/>
      </c>
      <c r="E5331" s="13" t="str">
        <f>IF('Anterior-TXT'!A5352&lt;&gt;"",IF(MOD(VALUE(LEFT(A5331,1)),2)=1,IF(D5331="D",C5331,-C5331),IF(D5331="C",C5331,-C5331)),"")</f>
        <v/>
      </c>
    </row>
    <row r="5332" spans="1:5" x14ac:dyDescent="0.2">
      <c r="A5332" s="11" t="str">
        <f>IF('Anterior-TXT'!A5353&lt;&gt;"",LEFT('Anterior-TXT'!A5353,15),"")</f>
        <v/>
      </c>
      <c r="B5332" s="11" t="str">
        <f>IF('Anterior-TXT'!A5353&lt;&gt;"",RIGHT(LEFT('Anterior-TXT'!A5353,51),34),"")</f>
        <v/>
      </c>
      <c r="C5332" s="12" t="str">
        <f>IF('Anterior-TXT'!A5353&lt;&gt;"",VALUE(RIGHT(LEFT('Anterior-TXT'!A5353,75),23)),"")</f>
        <v/>
      </c>
      <c r="D5332" s="11" t="str">
        <f>IF('Anterior-TXT'!A5353&lt;&gt;"",RIGHT(LEFT('Anterior-TXT'!A5353,77),1),"")</f>
        <v/>
      </c>
      <c r="E5332" s="13" t="str">
        <f>IF('Anterior-TXT'!A5353&lt;&gt;"",IF(MOD(VALUE(LEFT(A5332,1)),2)=1,IF(D5332="D",C5332,-C5332),IF(D5332="C",C5332,-C5332)),"")</f>
        <v/>
      </c>
    </row>
    <row r="5333" spans="1:5" x14ac:dyDescent="0.2">
      <c r="A5333" s="11" t="str">
        <f>IF('Anterior-TXT'!A5354&lt;&gt;"",LEFT('Anterior-TXT'!A5354,15),"")</f>
        <v/>
      </c>
      <c r="B5333" s="11" t="str">
        <f>IF('Anterior-TXT'!A5354&lt;&gt;"",RIGHT(LEFT('Anterior-TXT'!A5354,51),34),"")</f>
        <v/>
      </c>
      <c r="C5333" s="12" t="str">
        <f>IF('Anterior-TXT'!A5354&lt;&gt;"",VALUE(RIGHT(LEFT('Anterior-TXT'!A5354,75),23)),"")</f>
        <v/>
      </c>
      <c r="D5333" s="11" t="str">
        <f>IF('Anterior-TXT'!A5354&lt;&gt;"",RIGHT(LEFT('Anterior-TXT'!A5354,77),1),"")</f>
        <v/>
      </c>
      <c r="E5333" s="13" t="str">
        <f>IF('Anterior-TXT'!A5354&lt;&gt;"",IF(MOD(VALUE(LEFT(A5333,1)),2)=1,IF(D5333="D",C5333,-C5333),IF(D5333="C",C5333,-C5333)),"")</f>
        <v/>
      </c>
    </row>
    <row r="5334" spans="1:5" x14ac:dyDescent="0.2">
      <c r="A5334" s="11" t="str">
        <f>IF('Anterior-TXT'!A5355&lt;&gt;"",LEFT('Anterior-TXT'!A5355,15),"")</f>
        <v/>
      </c>
      <c r="B5334" s="11" t="str">
        <f>IF('Anterior-TXT'!A5355&lt;&gt;"",RIGHT(LEFT('Anterior-TXT'!A5355,51),34),"")</f>
        <v/>
      </c>
      <c r="C5334" s="12" t="str">
        <f>IF('Anterior-TXT'!A5355&lt;&gt;"",VALUE(RIGHT(LEFT('Anterior-TXT'!A5355,75),23)),"")</f>
        <v/>
      </c>
      <c r="D5334" s="11" t="str">
        <f>IF('Anterior-TXT'!A5355&lt;&gt;"",RIGHT(LEFT('Anterior-TXT'!A5355,77),1),"")</f>
        <v/>
      </c>
      <c r="E5334" s="13" t="str">
        <f>IF('Anterior-TXT'!A5355&lt;&gt;"",IF(MOD(VALUE(LEFT(A5334,1)),2)=1,IF(D5334="D",C5334,-C5334),IF(D5334="C",C5334,-C5334)),"")</f>
        <v/>
      </c>
    </row>
    <row r="5335" spans="1:5" x14ac:dyDescent="0.2">
      <c r="A5335" s="11" t="str">
        <f>IF('Anterior-TXT'!A5356&lt;&gt;"",LEFT('Anterior-TXT'!A5356,15),"")</f>
        <v/>
      </c>
      <c r="B5335" s="11" t="str">
        <f>IF('Anterior-TXT'!A5356&lt;&gt;"",RIGHT(LEFT('Anterior-TXT'!A5356,51),34),"")</f>
        <v/>
      </c>
      <c r="C5335" s="12" t="str">
        <f>IF('Anterior-TXT'!A5356&lt;&gt;"",VALUE(RIGHT(LEFT('Anterior-TXT'!A5356,75),23)),"")</f>
        <v/>
      </c>
      <c r="D5335" s="11" t="str">
        <f>IF('Anterior-TXT'!A5356&lt;&gt;"",RIGHT(LEFT('Anterior-TXT'!A5356,77),1),"")</f>
        <v/>
      </c>
      <c r="E5335" s="13" t="str">
        <f>IF('Anterior-TXT'!A5356&lt;&gt;"",IF(MOD(VALUE(LEFT(A5335,1)),2)=1,IF(D5335="D",C5335,-C5335),IF(D5335="C",C5335,-C5335)),"")</f>
        <v/>
      </c>
    </row>
    <row r="5336" spans="1:5" x14ac:dyDescent="0.2">
      <c r="A5336" s="11" t="str">
        <f>IF('Anterior-TXT'!A5357&lt;&gt;"",LEFT('Anterior-TXT'!A5357,15),"")</f>
        <v/>
      </c>
      <c r="B5336" s="11" t="str">
        <f>IF('Anterior-TXT'!A5357&lt;&gt;"",RIGHT(LEFT('Anterior-TXT'!A5357,51),34),"")</f>
        <v/>
      </c>
      <c r="C5336" s="12" t="str">
        <f>IF('Anterior-TXT'!A5357&lt;&gt;"",VALUE(RIGHT(LEFT('Anterior-TXT'!A5357,75),23)),"")</f>
        <v/>
      </c>
      <c r="D5336" s="11" t="str">
        <f>IF('Anterior-TXT'!A5357&lt;&gt;"",RIGHT(LEFT('Anterior-TXT'!A5357,77),1),"")</f>
        <v/>
      </c>
      <c r="E5336" s="13" t="str">
        <f>IF('Anterior-TXT'!A5357&lt;&gt;"",IF(MOD(VALUE(LEFT(A5336,1)),2)=1,IF(D5336="D",C5336,-C5336),IF(D5336="C",C5336,-C5336)),"")</f>
        <v/>
      </c>
    </row>
    <row r="5337" spans="1:5" x14ac:dyDescent="0.2">
      <c r="A5337" s="11" t="str">
        <f>IF('Anterior-TXT'!A5358&lt;&gt;"",LEFT('Anterior-TXT'!A5358,15),"")</f>
        <v/>
      </c>
      <c r="B5337" s="11" t="str">
        <f>IF('Anterior-TXT'!A5358&lt;&gt;"",RIGHT(LEFT('Anterior-TXT'!A5358,51),34),"")</f>
        <v/>
      </c>
      <c r="C5337" s="12" t="str">
        <f>IF('Anterior-TXT'!A5358&lt;&gt;"",VALUE(RIGHT(LEFT('Anterior-TXT'!A5358,75),23)),"")</f>
        <v/>
      </c>
      <c r="D5337" s="11" t="str">
        <f>IF('Anterior-TXT'!A5358&lt;&gt;"",RIGHT(LEFT('Anterior-TXT'!A5358,77),1),"")</f>
        <v/>
      </c>
      <c r="E5337" s="13" t="str">
        <f>IF('Anterior-TXT'!A5358&lt;&gt;"",IF(MOD(VALUE(LEFT(A5337,1)),2)=1,IF(D5337="D",C5337,-C5337),IF(D5337="C",C5337,-C5337)),"")</f>
        <v/>
      </c>
    </row>
    <row r="5338" spans="1:5" x14ac:dyDescent="0.2">
      <c r="A5338" s="11" t="str">
        <f>IF('Anterior-TXT'!A5359&lt;&gt;"",LEFT('Anterior-TXT'!A5359,15),"")</f>
        <v/>
      </c>
      <c r="B5338" s="11" t="str">
        <f>IF('Anterior-TXT'!A5359&lt;&gt;"",RIGHT(LEFT('Anterior-TXT'!A5359,51),34),"")</f>
        <v/>
      </c>
      <c r="C5338" s="12" t="str">
        <f>IF('Anterior-TXT'!A5359&lt;&gt;"",VALUE(RIGHT(LEFT('Anterior-TXT'!A5359,75),23)),"")</f>
        <v/>
      </c>
      <c r="D5338" s="11" t="str">
        <f>IF('Anterior-TXT'!A5359&lt;&gt;"",RIGHT(LEFT('Anterior-TXT'!A5359,77),1),"")</f>
        <v/>
      </c>
      <c r="E5338" s="13" t="str">
        <f>IF('Anterior-TXT'!A5359&lt;&gt;"",IF(MOD(VALUE(LEFT(A5338,1)),2)=1,IF(D5338="D",C5338,-C5338),IF(D5338="C",C5338,-C5338)),"")</f>
        <v/>
      </c>
    </row>
    <row r="5339" spans="1:5" x14ac:dyDescent="0.2">
      <c r="A5339" s="11" t="str">
        <f>IF('Anterior-TXT'!A5360&lt;&gt;"",LEFT('Anterior-TXT'!A5360,15),"")</f>
        <v/>
      </c>
      <c r="B5339" s="11" t="str">
        <f>IF('Anterior-TXT'!A5360&lt;&gt;"",RIGHT(LEFT('Anterior-TXT'!A5360,51),34),"")</f>
        <v/>
      </c>
      <c r="C5339" s="12" t="str">
        <f>IF('Anterior-TXT'!A5360&lt;&gt;"",VALUE(RIGHT(LEFT('Anterior-TXT'!A5360,75),23)),"")</f>
        <v/>
      </c>
      <c r="D5339" s="11" t="str">
        <f>IF('Anterior-TXT'!A5360&lt;&gt;"",RIGHT(LEFT('Anterior-TXT'!A5360,77),1),"")</f>
        <v/>
      </c>
      <c r="E5339" s="13" t="str">
        <f>IF('Anterior-TXT'!A5360&lt;&gt;"",IF(MOD(VALUE(LEFT(A5339,1)),2)=1,IF(D5339="D",C5339,-C5339),IF(D5339="C",C5339,-C5339)),"")</f>
        <v/>
      </c>
    </row>
    <row r="5340" spans="1:5" x14ac:dyDescent="0.2">
      <c r="A5340" s="11" t="str">
        <f>IF('Anterior-TXT'!A5361&lt;&gt;"",LEFT('Anterior-TXT'!A5361,15),"")</f>
        <v/>
      </c>
      <c r="B5340" s="11" t="str">
        <f>IF('Anterior-TXT'!A5361&lt;&gt;"",RIGHT(LEFT('Anterior-TXT'!A5361,51),34),"")</f>
        <v/>
      </c>
      <c r="C5340" s="12" t="str">
        <f>IF('Anterior-TXT'!A5361&lt;&gt;"",VALUE(RIGHT(LEFT('Anterior-TXT'!A5361,75),23)),"")</f>
        <v/>
      </c>
      <c r="D5340" s="11" t="str">
        <f>IF('Anterior-TXT'!A5361&lt;&gt;"",RIGHT(LEFT('Anterior-TXT'!A5361,77),1),"")</f>
        <v/>
      </c>
      <c r="E5340" s="13" t="str">
        <f>IF('Anterior-TXT'!A5361&lt;&gt;"",IF(MOD(VALUE(LEFT(A5340,1)),2)=1,IF(D5340="D",C5340,-C5340),IF(D5340="C",C5340,-C5340)),"")</f>
        <v/>
      </c>
    </row>
    <row r="5341" spans="1:5" x14ac:dyDescent="0.2">
      <c r="A5341" s="11" t="str">
        <f>IF('Anterior-TXT'!A5362&lt;&gt;"",LEFT('Anterior-TXT'!A5362,15),"")</f>
        <v/>
      </c>
      <c r="B5341" s="11" t="str">
        <f>IF('Anterior-TXT'!A5362&lt;&gt;"",RIGHT(LEFT('Anterior-TXT'!A5362,51),34),"")</f>
        <v/>
      </c>
      <c r="C5341" s="12" t="str">
        <f>IF('Anterior-TXT'!A5362&lt;&gt;"",VALUE(RIGHT(LEFT('Anterior-TXT'!A5362,75),23)),"")</f>
        <v/>
      </c>
      <c r="D5341" s="11" t="str">
        <f>IF('Anterior-TXT'!A5362&lt;&gt;"",RIGHT(LEFT('Anterior-TXT'!A5362,77),1),"")</f>
        <v/>
      </c>
      <c r="E5341" s="13" t="str">
        <f>IF('Anterior-TXT'!A5362&lt;&gt;"",IF(MOD(VALUE(LEFT(A5341,1)),2)=1,IF(D5341="D",C5341,-C5341),IF(D5341="C",C5341,-C5341)),"")</f>
        <v/>
      </c>
    </row>
    <row r="5342" spans="1:5" x14ac:dyDescent="0.2">
      <c r="A5342" s="11" t="str">
        <f>IF('Anterior-TXT'!A5363&lt;&gt;"",LEFT('Anterior-TXT'!A5363,15),"")</f>
        <v/>
      </c>
      <c r="B5342" s="11" t="str">
        <f>IF('Anterior-TXT'!A5363&lt;&gt;"",RIGHT(LEFT('Anterior-TXT'!A5363,51),34),"")</f>
        <v/>
      </c>
      <c r="C5342" s="12" t="str">
        <f>IF('Anterior-TXT'!A5363&lt;&gt;"",VALUE(RIGHT(LEFT('Anterior-TXT'!A5363,75),23)),"")</f>
        <v/>
      </c>
      <c r="D5342" s="11" t="str">
        <f>IF('Anterior-TXT'!A5363&lt;&gt;"",RIGHT(LEFT('Anterior-TXT'!A5363,77),1),"")</f>
        <v/>
      </c>
      <c r="E5342" s="13" t="str">
        <f>IF('Anterior-TXT'!A5363&lt;&gt;"",IF(MOD(VALUE(LEFT(A5342,1)),2)=1,IF(D5342="D",C5342,-C5342),IF(D5342="C",C5342,-C5342)),"")</f>
        <v/>
      </c>
    </row>
    <row r="5343" spans="1:5" x14ac:dyDescent="0.2">
      <c r="A5343" s="11" t="str">
        <f>IF('Anterior-TXT'!A5364&lt;&gt;"",LEFT('Anterior-TXT'!A5364,15),"")</f>
        <v/>
      </c>
      <c r="B5343" s="11" t="str">
        <f>IF('Anterior-TXT'!A5364&lt;&gt;"",RIGHT(LEFT('Anterior-TXT'!A5364,51),34),"")</f>
        <v/>
      </c>
      <c r="C5343" s="12" t="str">
        <f>IF('Anterior-TXT'!A5364&lt;&gt;"",VALUE(RIGHT(LEFT('Anterior-TXT'!A5364,75),23)),"")</f>
        <v/>
      </c>
      <c r="D5343" s="11" t="str">
        <f>IF('Anterior-TXT'!A5364&lt;&gt;"",RIGHT(LEFT('Anterior-TXT'!A5364,77),1),"")</f>
        <v/>
      </c>
      <c r="E5343" s="13" t="str">
        <f>IF('Anterior-TXT'!A5364&lt;&gt;"",IF(MOD(VALUE(LEFT(A5343,1)),2)=1,IF(D5343="D",C5343,-C5343),IF(D5343="C",C5343,-C5343)),"")</f>
        <v/>
      </c>
    </row>
    <row r="5344" spans="1:5" x14ac:dyDescent="0.2">
      <c r="A5344" s="11" t="str">
        <f>IF('Anterior-TXT'!A5365&lt;&gt;"",LEFT('Anterior-TXT'!A5365,15),"")</f>
        <v/>
      </c>
      <c r="B5344" s="11" t="str">
        <f>IF('Anterior-TXT'!A5365&lt;&gt;"",RIGHT(LEFT('Anterior-TXT'!A5365,51),34),"")</f>
        <v/>
      </c>
      <c r="C5344" s="12" t="str">
        <f>IF('Anterior-TXT'!A5365&lt;&gt;"",VALUE(RIGHT(LEFT('Anterior-TXT'!A5365,75),23)),"")</f>
        <v/>
      </c>
      <c r="D5344" s="11" t="str">
        <f>IF('Anterior-TXT'!A5365&lt;&gt;"",RIGHT(LEFT('Anterior-TXT'!A5365,77),1),"")</f>
        <v/>
      </c>
      <c r="E5344" s="13" t="str">
        <f>IF('Anterior-TXT'!A5365&lt;&gt;"",IF(MOD(VALUE(LEFT(A5344,1)),2)=1,IF(D5344="D",C5344,-C5344),IF(D5344="C",C5344,-C5344)),"")</f>
        <v/>
      </c>
    </row>
    <row r="5345" spans="1:5" x14ac:dyDescent="0.2">
      <c r="A5345" s="11" t="str">
        <f>IF('Anterior-TXT'!A5366&lt;&gt;"",LEFT('Anterior-TXT'!A5366,15),"")</f>
        <v/>
      </c>
      <c r="B5345" s="11" t="str">
        <f>IF('Anterior-TXT'!A5366&lt;&gt;"",RIGHT(LEFT('Anterior-TXT'!A5366,51),34),"")</f>
        <v/>
      </c>
      <c r="C5345" s="12" t="str">
        <f>IF('Anterior-TXT'!A5366&lt;&gt;"",VALUE(RIGHT(LEFT('Anterior-TXT'!A5366,75),23)),"")</f>
        <v/>
      </c>
      <c r="D5345" s="11" t="str">
        <f>IF('Anterior-TXT'!A5366&lt;&gt;"",RIGHT(LEFT('Anterior-TXT'!A5366,77),1),"")</f>
        <v/>
      </c>
      <c r="E5345" s="13" t="str">
        <f>IF('Anterior-TXT'!A5366&lt;&gt;"",IF(MOD(VALUE(LEFT(A5345,1)),2)=1,IF(D5345="D",C5345,-C5345),IF(D5345="C",C5345,-C5345)),"")</f>
        <v/>
      </c>
    </row>
    <row r="5346" spans="1:5" x14ac:dyDescent="0.2">
      <c r="A5346" s="11" t="str">
        <f>IF('Anterior-TXT'!A5367&lt;&gt;"",LEFT('Anterior-TXT'!A5367,15),"")</f>
        <v/>
      </c>
      <c r="B5346" s="11" t="str">
        <f>IF('Anterior-TXT'!A5367&lt;&gt;"",RIGHT(LEFT('Anterior-TXT'!A5367,51),34),"")</f>
        <v/>
      </c>
      <c r="C5346" s="12" t="str">
        <f>IF('Anterior-TXT'!A5367&lt;&gt;"",VALUE(RIGHT(LEFT('Anterior-TXT'!A5367,75),23)),"")</f>
        <v/>
      </c>
      <c r="D5346" s="11" t="str">
        <f>IF('Anterior-TXT'!A5367&lt;&gt;"",RIGHT(LEFT('Anterior-TXT'!A5367,77),1),"")</f>
        <v/>
      </c>
      <c r="E5346" s="13" t="str">
        <f>IF('Anterior-TXT'!A5367&lt;&gt;"",IF(MOD(VALUE(LEFT(A5346,1)),2)=1,IF(D5346="D",C5346,-C5346),IF(D5346="C",C5346,-C5346)),"")</f>
        <v/>
      </c>
    </row>
    <row r="5347" spans="1:5" x14ac:dyDescent="0.2">
      <c r="A5347" s="11" t="str">
        <f>IF('Anterior-TXT'!A5368&lt;&gt;"",LEFT('Anterior-TXT'!A5368,15),"")</f>
        <v/>
      </c>
      <c r="B5347" s="11" t="str">
        <f>IF('Anterior-TXT'!A5368&lt;&gt;"",RIGHT(LEFT('Anterior-TXT'!A5368,51),34),"")</f>
        <v/>
      </c>
      <c r="C5347" s="12" t="str">
        <f>IF('Anterior-TXT'!A5368&lt;&gt;"",VALUE(RIGHT(LEFT('Anterior-TXT'!A5368,75),23)),"")</f>
        <v/>
      </c>
      <c r="D5347" s="11" t="str">
        <f>IF('Anterior-TXT'!A5368&lt;&gt;"",RIGHT(LEFT('Anterior-TXT'!A5368,77),1),"")</f>
        <v/>
      </c>
      <c r="E5347" s="13" t="str">
        <f>IF('Anterior-TXT'!A5368&lt;&gt;"",IF(MOD(VALUE(LEFT(A5347,1)),2)=1,IF(D5347="D",C5347,-C5347),IF(D5347="C",C5347,-C5347)),"")</f>
        <v/>
      </c>
    </row>
    <row r="5348" spans="1:5" x14ac:dyDescent="0.2">
      <c r="A5348" s="11" t="str">
        <f>IF('Anterior-TXT'!A5369&lt;&gt;"",LEFT('Anterior-TXT'!A5369,15),"")</f>
        <v/>
      </c>
      <c r="B5348" s="11" t="str">
        <f>IF('Anterior-TXT'!A5369&lt;&gt;"",RIGHT(LEFT('Anterior-TXT'!A5369,51),34),"")</f>
        <v/>
      </c>
      <c r="C5348" s="12" t="str">
        <f>IF('Anterior-TXT'!A5369&lt;&gt;"",VALUE(RIGHT(LEFT('Anterior-TXT'!A5369,75),23)),"")</f>
        <v/>
      </c>
      <c r="D5348" s="11" t="str">
        <f>IF('Anterior-TXT'!A5369&lt;&gt;"",RIGHT(LEFT('Anterior-TXT'!A5369,77),1),"")</f>
        <v/>
      </c>
      <c r="E5348" s="13" t="str">
        <f>IF('Anterior-TXT'!A5369&lt;&gt;"",IF(MOD(VALUE(LEFT(A5348,1)),2)=1,IF(D5348="D",C5348,-C5348),IF(D5348="C",C5348,-C5348)),"")</f>
        <v/>
      </c>
    </row>
    <row r="5349" spans="1:5" x14ac:dyDescent="0.2">
      <c r="A5349" s="11" t="str">
        <f>IF('Anterior-TXT'!A5370&lt;&gt;"",LEFT('Anterior-TXT'!A5370,15),"")</f>
        <v/>
      </c>
      <c r="B5349" s="11" t="str">
        <f>IF('Anterior-TXT'!A5370&lt;&gt;"",RIGHT(LEFT('Anterior-TXT'!A5370,51),34),"")</f>
        <v/>
      </c>
      <c r="C5349" s="12" t="str">
        <f>IF('Anterior-TXT'!A5370&lt;&gt;"",VALUE(RIGHT(LEFT('Anterior-TXT'!A5370,75),23)),"")</f>
        <v/>
      </c>
      <c r="D5349" s="11" t="str">
        <f>IF('Anterior-TXT'!A5370&lt;&gt;"",RIGHT(LEFT('Anterior-TXT'!A5370,77),1),"")</f>
        <v/>
      </c>
      <c r="E5349" s="13" t="str">
        <f>IF('Anterior-TXT'!A5370&lt;&gt;"",IF(MOD(VALUE(LEFT(A5349,1)),2)=1,IF(D5349="D",C5349,-C5349),IF(D5349="C",C5349,-C5349)),"")</f>
        <v/>
      </c>
    </row>
    <row r="5350" spans="1:5" x14ac:dyDescent="0.2">
      <c r="A5350" s="11" t="str">
        <f>IF('Anterior-TXT'!A5371&lt;&gt;"",LEFT('Anterior-TXT'!A5371,15),"")</f>
        <v/>
      </c>
      <c r="B5350" s="11" t="str">
        <f>IF('Anterior-TXT'!A5371&lt;&gt;"",RIGHT(LEFT('Anterior-TXT'!A5371,51),34),"")</f>
        <v/>
      </c>
      <c r="C5350" s="12" t="str">
        <f>IF('Anterior-TXT'!A5371&lt;&gt;"",VALUE(RIGHT(LEFT('Anterior-TXT'!A5371,75),23)),"")</f>
        <v/>
      </c>
      <c r="D5350" s="11" t="str">
        <f>IF('Anterior-TXT'!A5371&lt;&gt;"",RIGHT(LEFT('Anterior-TXT'!A5371,77),1),"")</f>
        <v/>
      </c>
      <c r="E5350" s="13" t="str">
        <f>IF('Anterior-TXT'!A5371&lt;&gt;"",IF(MOD(VALUE(LEFT(A5350,1)),2)=1,IF(D5350="D",C5350,-C5350),IF(D5350="C",C5350,-C5350)),"")</f>
        <v/>
      </c>
    </row>
    <row r="5351" spans="1:5" x14ac:dyDescent="0.2">
      <c r="A5351" s="11" t="str">
        <f>IF('Anterior-TXT'!A5372&lt;&gt;"",LEFT('Anterior-TXT'!A5372,15),"")</f>
        <v/>
      </c>
      <c r="B5351" s="11" t="str">
        <f>IF('Anterior-TXT'!A5372&lt;&gt;"",RIGHT(LEFT('Anterior-TXT'!A5372,51),34),"")</f>
        <v/>
      </c>
      <c r="C5351" s="12" t="str">
        <f>IF('Anterior-TXT'!A5372&lt;&gt;"",VALUE(RIGHT(LEFT('Anterior-TXT'!A5372,75),23)),"")</f>
        <v/>
      </c>
      <c r="D5351" s="11" t="str">
        <f>IF('Anterior-TXT'!A5372&lt;&gt;"",RIGHT(LEFT('Anterior-TXT'!A5372,77),1),"")</f>
        <v/>
      </c>
      <c r="E5351" s="13" t="str">
        <f>IF('Anterior-TXT'!A5372&lt;&gt;"",IF(MOD(VALUE(LEFT(A5351,1)),2)=1,IF(D5351="D",C5351,-C5351),IF(D5351="C",C5351,-C5351)),"")</f>
        <v/>
      </c>
    </row>
    <row r="5352" spans="1:5" x14ac:dyDescent="0.2">
      <c r="A5352" s="11" t="str">
        <f>IF('Anterior-TXT'!A5373&lt;&gt;"",LEFT('Anterior-TXT'!A5373,15),"")</f>
        <v/>
      </c>
      <c r="B5352" s="11" t="str">
        <f>IF('Anterior-TXT'!A5373&lt;&gt;"",RIGHT(LEFT('Anterior-TXT'!A5373,51),34),"")</f>
        <v/>
      </c>
      <c r="C5352" s="12" t="str">
        <f>IF('Anterior-TXT'!A5373&lt;&gt;"",VALUE(RIGHT(LEFT('Anterior-TXT'!A5373,75),23)),"")</f>
        <v/>
      </c>
      <c r="D5352" s="11" t="str">
        <f>IF('Anterior-TXT'!A5373&lt;&gt;"",RIGHT(LEFT('Anterior-TXT'!A5373,77),1),"")</f>
        <v/>
      </c>
      <c r="E5352" s="13" t="str">
        <f>IF('Anterior-TXT'!A5373&lt;&gt;"",IF(MOD(VALUE(LEFT(A5352,1)),2)=1,IF(D5352="D",C5352,-C5352),IF(D5352="C",C5352,-C5352)),"")</f>
        <v/>
      </c>
    </row>
    <row r="5353" spans="1:5" x14ac:dyDescent="0.2">
      <c r="A5353" s="11" t="str">
        <f>IF('Anterior-TXT'!A5374&lt;&gt;"",LEFT('Anterior-TXT'!A5374,15),"")</f>
        <v/>
      </c>
      <c r="B5353" s="11" t="str">
        <f>IF('Anterior-TXT'!A5374&lt;&gt;"",RIGHT(LEFT('Anterior-TXT'!A5374,51),34),"")</f>
        <v/>
      </c>
      <c r="C5353" s="12" t="str">
        <f>IF('Anterior-TXT'!A5374&lt;&gt;"",VALUE(RIGHT(LEFT('Anterior-TXT'!A5374,75),23)),"")</f>
        <v/>
      </c>
      <c r="D5353" s="11" t="str">
        <f>IF('Anterior-TXT'!A5374&lt;&gt;"",RIGHT(LEFT('Anterior-TXT'!A5374,77),1),"")</f>
        <v/>
      </c>
      <c r="E5353" s="13" t="str">
        <f>IF('Anterior-TXT'!A5374&lt;&gt;"",IF(MOD(VALUE(LEFT(A5353,1)),2)=1,IF(D5353="D",C5353,-C5353),IF(D5353="C",C5353,-C5353)),"")</f>
        <v/>
      </c>
    </row>
    <row r="5354" spans="1:5" x14ac:dyDescent="0.2">
      <c r="A5354" s="11" t="str">
        <f>IF('Anterior-TXT'!A5375&lt;&gt;"",LEFT('Anterior-TXT'!A5375,15),"")</f>
        <v/>
      </c>
      <c r="B5354" s="11" t="str">
        <f>IF('Anterior-TXT'!A5375&lt;&gt;"",RIGHT(LEFT('Anterior-TXT'!A5375,51),34),"")</f>
        <v/>
      </c>
      <c r="C5354" s="12" t="str">
        <f>IF('Anterior-TXT'!A5375&lt;&gt;"",VALUE(RIGHT(LEFT('Anterior-TXT'!A5375,75),23)),"")</f>
        <v/>
      </c>
      <c r="D5354" s="11" t="str">
        <f>IF('Anterior-TXT'!A5375&lt;&gt;"",RIGHT(LEFT('Anterior-TXT'!A5375,77),1),"")</f>
        <v/>
      </c>
      <c r="E5354" s="13" t="str">
        <f>IF('Anterior-TXT'!A5375&lt;&gt;"",IF(MOD(VALUE(LEFT(A5354,1)),2)=1,IF(D5354="D",C5354,-C5354),IF(D5354="C",C5354,-C5354)),"")</f>
        <v/>
      </c>
    </row>
    <row r="5355" spans="1:5" x14ac:dyDescent="0.2">
      <c r="A5355" s="11" t="str">
        <f>IF('Anterior-TXT'!A5376&lt;&gt;"",LEFT('Anterior-TXT'!A5376,15),"")</f>
        <v/>
      </c>
      <c r="B5355" s="11" t="str">
        <f>IF('Anterior-TXT'!A5376&lt;&gt;"",RIGHT(LEFT('Anterior-TXT'!A5376,51),34),"")</f>
        <v/>
      </c>
      <c r="C5355" s="12" t="str">
        <f>IF('Anterior-TXT'!A5376&lt;&gt;"",VALUE(RIGHT(LEFT('Anterior-TXT'!A5376,75),23)),"")</f>
        <v/>
      </c>
      <c r="D5355" s="11" t="str">
        <f>IF('Anterior-TXT'!A5376&lt;&gt;"",RIGHT(LEFT('Anterior-TXT'!A5376,77),1),"")</f>
        <v/>
      </c>
      <c r="E5355" s="13" t="str">
        <f>IF('Anterior-TXT'!A5376&lt;&gt;"",IF(MOD(VALUE(LEFT(A5355,1)),2)=1,IF(D5355="D",C5355,-C5355),IF(D5355="C",C5355,-C5355)),"")</f>
        <v/>
      </c>
    </row>
    <row r="5356" spans="1:5" x14ac:dyDescent="0.2">
      <c r="A5356" s="11" t="str">
        <f>IF('Anterior-TXT'!A5377&lt;&gt;"",LEFT('Anterior-TXT'!A5377,15),"")</f>
        <v/>
      </c>
      <c r="B5356" s="11" t="str">
        <f>IF('Anterior-TXT'!A5377&lt;&gt;"",RIGHT(LEFT('Anterior-TXT'!A5377,51),34),"")</f>
        <v/>
      </c>
      <c r="C5356" s="12" t="str">
        <f>IF('Anterior-TXT'!A5377&lt;&gt;"",VALUE(RIGHT(LEFT('Anterior-TXT'!A5377,75),23)),"")</f>
        <v/>
      </c>
      <c r="D5356" s="11" t="str">
        <f>IF('Anterior-TXT'!A5377&lt;&gt;"",RIGHT(LEFT('Anterior-TXT'!A5377,77),1),"")</f>
        <v/>
      </c>
      <c r="E5356" s="13" t="str">
        <f>IF('Anterior-TXT'!A5377&lt;&gt;"",IF(MOD(VALUE(LEFT(A5356,1)),2)=1,IF(D5356="D",C5356,-C5356),IF(D5356="C",C5356,-C5356)),"")</f>
        <v/>
      </c>
    </row>
    <row r="5357" spans="1:5" x14ac:dyDescent="0.2">
      <c r="A5357" s="11" t="str">
        <f>IF('Anterior-TXT'!A5378&lt;&gt;"",LEFT('Anterior-TXT'!A5378,15),"")</f>
        <v/>
      </c>
      <c r="B5357" s="11" t="str">
        <f>IF('Anterior-TXT'!A5378&lt;&gt;"",RIGHT(LEFT('Anterior-TXT'!A5378,51),34),"")</f>
        <v/>
      </c>
      <c r="C5357" s="12" t="str">
        <f>IF('Anterior-TXT'!A5378&lt;&gt;"",VALUE(RIGHT(LEFT('Anterior-TXT'!A5378,75),23)),"")</f>
        <v/>
      </c>
      <c r="D5357" s="11" t="str">
        <f>IF('Anterior-TXT'!A5378&lt;&gt;"",RIGHT(LEFT('Anterior-TXT'!A5378,77),1),"")</f>
        <v/>
      </c>
      <c r="E5357" s="13" t="str">
        <f>IF('Anterior-TXT'!A5378&lt;&gt;"",IF(MOD(VALUE(LEFT(A5357,1)),2)=1,IF(D5357="D",C5357,-C5357),IF(D5357="C",C5357,-C5357)),"")</f>
        <v/>
      </c>
    </row>
    <row r="5358" spans="1:5" x14ac:dyDescent="0.2">
      <c r="A5358" s="11" t="str">
        <f>IF('Anterior-TXT'!A5379&lt;&gt;"",LEFT('Anterior-TXT'!A5379,15),"")</f>
        <v/>
      </c>
      <c r="B5358" s="11" t="str">
        <f>IF('Anterior-TXT'!A5379&lt;&gt;"",RIGHT(LEFT('Anterior-TXT'!A5379,51),34),"")</f>
        <v/>
      </c>
      <c r="C5358" s="12" t="str">
        <f>IF('Anterior-TXT'!A5379&lt;&gt;"",VALUE(RIGHT(LEFT('Anterior-TXT'!A5379,75),23)),"")</f>
        <v/>
      </c>
      <c r="D5358" s="11" t="str">
        <f>IF('Anterior-TXT'!A5379&lt;&gt;"",RIGHT(LEFT('Anterior-TXT'!A5379,77),1),"")</f>
        <v/>
      </c>
      <c r="E5358" s="13" t="str">
        <f>IF('Anterior-TXT'!A5379&lt;&gt;"",IF(MOD(VALUE(LEFT(A5358,1)),2)=1,IF(D5358="D",C5358,-C5358),IF(D5358="C",C5358,-C5358)),"")</f>
        <v/>
      </c>
    </row>
    <row r="5359" spans="1:5" x14ac:dyDescent="0.2">
      <c r="A5359" s="11" t="str">
        <f>IF('Anterior-TXT'!A5380&lt;&gt;"",LEFT('Anterior-TXT'!A5380,15),"")</f>
        <v/>
      </c>
      <c r="B5359" s="11" t="str">
        <f>IF('Anterior-TXT'!A5380&lt;&gt;"",RIGHT(LEFT('Anterior-TXT'!A5380,51),34),"")</f>
        <v/>
      </c>
      <c r="C5359" s="12" t="str">
        <f>IF('Anterior-TXT'!A5380&lt;&gt;"",VALUE(RIGHT(LEFT('Anterior-TXT'!A5380,75),23)),"")</f>
        <v/>
      </c>
      <c r="D5359" s="11" t="str">
        <f>IF('Anterior-TXT'!A5380&lt;&gt;"",RIGHT(LEFT('Anterior-TXT'!A5380,77),1),"")</f>
        <v/>
      </c>
      <c r="E5359" s="13" t="str">
        <f>IF('Anterior-TXT'!A5380&lt;&gt;"",IF(MOD(VALUE(LEFT(A5359,1)),2)=1,IF(D5359="D",C5359,-C5359),IF(D5359="C",C5359,-C5359)),"")</f>
        <v/>
      </c>
    </row>
    <row r="5360" spans="1:5" x14ac:dyDescent="0.2">
      <c r="A5360" s="11" t="str">
        <f>IF('Anterior-TXT'!A5381&lt;&gt;"",LEFT('Anterior-TXT'!A5381,15),"")</f>
        <v/>
      </c>
      <c r="B5360" s="11" t="str">
        <f>IF('Anterior-TXT'!A5381&lt;&gt;"",RIGHT(LEFT('Anterior-TXT'!A5381,51),34),"")</f>
        <v/>
      </c>
      <c r="C5360" s="12" t="str">
        <f>IF('Anterior-TXT'!A5381&lt;&gt;"",VALUE(RIGHT(LEFT('Anterior-TXT'!A5381,75),23)),"")</f>
        <v/>
      </c>
      <c r="D5360" s="11" t="str">
        <f>IF('Anterior-TXT'!A5381&lt;&gt;"",RIGHT(LEFT('Anterior-TXT'!A5381,77),1),"")</f>
        <v/>
      </c>
      <c r="E5360" s="13" t="str">
        <f>IF('Anterior-TXT'!A5381&lt;&gt;"",IF(MOD(VALUE(LEFT(A5360,1)),2)=1,IF(D5360="D",C5360,-C5360),IF(D5360="C",C5360,-C5360)),"")</f>
        <v/>
      </c>
    </row>
    <row r="5361" spans="1:5" x14ac:dyDescent="0.2">
      <c r="A5361" s="11" t="str">
        <f>IF('Anterior-TXT'!A5382&lt;&gt;"",LEFT('Anterior-TXT'!A5382,15),"")</f>
        <v/>
      </c>
      <c r="B5361" s="11" t="str">
        <f>IF('Anterior-TXT'!A5382&lt;&gt;"",RIGHT(LEFT('Anterior-TXT'!A5382,51),34),"")</f>
        <v/>
      </c>
      <c r="C5361" s="12" t="str">
        <f>IF('Anterior-TXT'!A5382&lt;&gt;"",VALUE(RIGHT(LEFT('Anterior-TXT'!A5382,75),23)),"")</f>
        <v/>
      </c>
      <c r="D5361" s="11" t="str">
        <f>IF('Anterior-TXT'!A5382&lt;&gt;"",RIGHT(LEFT('Anterior-TXT'!A5382,77),1),"")</f>
        <v/>
      </c>
      <c r="E5361" s="13" t="str">
        <f>IF('Anterior-TXT'!A5382&lt;&gt;"",IF(MOD(VALUE(LEFT(A5361,1)),2)=1,IF(D5361="D",C5361,-C5361),IF(D5361="C",C5361,-C5361)),"")</f>
        <v/>
      </c>
    </row>
    <row r="5362" spans="1:5" x14ac:dyDescent="0.2">
      <c r="A5362" s="11" t="str">
        <f>IF('Anterior-TXT'!A5383&lt;&gt;"",LEFT('Anterior-TXT'!A5383,15),"")</f>
        <v/>
      </c>
      <c r="B5362" s="11" t="str">
        <f>IF('Anterior-TXT'!A5383&lt;&gt;"",RIGHT(LEFT('Anterior-TXT'!A5383,51),34),"")</f>
        <v/>
      </c>
      <c r="C5362" s="12" t="str">
        <f>IF('Anterior-TXT'!A5383&lt;&gt;"",VALUE(RIGHT(LEFT('Anterior-TXT'!A5383,75),23)),"")</f>
        <v/>
      </c>
      <c r="D5362" s="11" t="str">
        <f>IF('Anterior-TXT'!A5383&lt;&gt;"",RIGHT(LEFT('Anterior-TXT'!A5383,77),1),"")</f>
        <v/>
      </c>
      <c r="E5362" s="13" t="str">
        <f>IF('Anterior-TXT'!A5383&lt;&gt;"",IF(MOD(VALUE(LEFT(A5362,1)),2)=1,IF(D5362="D",C5362,-C5362),IF(D5362="C",C5362,-C5362)),"")</f>
        <v/>
      </c>
    </row>
    <row r="5363" spans="1:5" x14ac:dyDescent="0.2">
      <c r="A5363" s="11" t="str">
        <f>IF('Anterior-TXT'!A5384&lt;&gt;"",LEFT('Anterior-TXT'!A5384,15),"")</f>
        <v/>
      </c>
      <c r="B5363" s="11" t="str">
        <f>IF('Anterior-TXT'!A5384&lt;&gt;"",RIGHT(LEFT('Anterior-TXT'!A5384,51),34),"")</f>
        <v/>
      </c>
      <c r="C5363" s="12" t="str">
        <f>IF('Anterior-TXT'!A5384&lt;&gt;"",VALUE(RIGHT(LEFT('Anterior-TXT'!A5384,75),23)),"")</f>
        <v/>
      </c>
      <c r="D5363" s="11" t="str">
        <f>IF('Anterior-TXT'!A5384&lt;&gt;"",RIGHT(LEFT('Anterior-TXT'!A5384,77),1),"")</f>
        <v/>
      </c>
      <c r="E5363" s="13" t="str">
        <f>IF('Anterior-TXT'!A5384&lt;&gt;"",IF(MOD(VALUE(LEFT(A5363,1)),2)=1,IF(D5363="D",C5363,-C5363),IF(D5363="C",C5363,-C5363)),"")</f>
        <v/>
      </c>
    </row>
    <row r="5364" spans="1:5" x14ac:dyDescent="0.2">
      <c r="A5364" s="11" t="str">
        <f>IF('Anterior-TXT'!A5385&lt;&gt;"",LEFT('Anterior-TXT'!A5385,15),"")</f>
        <v/>
      </c>
      <c r="B5364" s="11" t="str">
        <f>IF('Anterior-TXT'!A5385&lt;&gt;"",RIGHT(LEFT('Anterior-TXT'!A5385,51),34),"")</f>
        <v/>
      </c>
      <c r="C5364" s="12" t="str">
        <f>IF('Anterior-TXT'!A5385&lt;&gt;"",VALUE(RIGHT(LEFT('Anterior-TXT'!A5385,75),23)),"")</f>
        <v/>
      </c>
      <c r="D5364" s="11" t="str">
        <f>IF('Anterior-TXT'!A5385&lt;&gt;"",RIGHT(LEFT('Anterior-TXT'!A5385,77),1),"")</f>
        <v/>
      </c>
      <c r="E5364" s="13" t="str">
        <f>IF('Anterior-TXT'!A5385&lt;&gt;"",IF(MOD(VALUE(LEFT(A5364,1)),2)=1,IF(D5364="D",C5364,-C5364),IF(D5364="C",C5364,-C5364)),"")</f>
        <v/>
      </c>
    </row>
    <row r="5365" spans="1:5" x14ac:dyDescent="0.2">
      <c r="A5365" s="11" t="str">
        <f>IF('Anterior-TXT'!A5386&lt;&gt;"",LEFT('Anterior-TXT'!A5386,15),"")</f>
        <v/>
      </c>
      <c r="B5365" s="11" t="str">
        <f>IF('Anterior-TXT'!A5386&lt;&gt;"",RIGHT(LEFT('Anterior-TXT'!A5386,51),34),"")</f>
        <v/>
      </c>
      <c r="C5365" s="12" t="str">
        <f>IF('Anterior-TXT'!A5386&lt;&gt;"",VALUE(RIGHT(LEFT('Anterior-TXT'!A5386,75),23)),"")</f>
        <v/>
      </c>
      <c r="D5365" s="11" t="str">
        <f>IF('Anterior-TXT'!A5386&lt;&gt;"",RIGHT(LEFT('Anterior-TXT'!A5386,77),1),"")</f>
        <v/>
      </c>
      <c r="E5365" s="13" t="str">
        <f>IF('Anterior-TXT'!A5386&lt;&gt;"",IF(MOD(VALUE(LEFT(A5365,1)),2)=1,IF(D5365="D",C5365,-C5365),IF(D5365="C",C5365,-C5365)),"")</f>
        <v/>
      </c>
    </row>
    <row r="5366" spans="1:5" x14ac:dyDescent="0.2">
      <c r="A5366" s="11" t="str">
        <f>IF('Anterior-TXT'!A5387&lt;&gt;"",LEFT('Anterior-TXT'!A5387,15),"")</f>
        <v/>
      </c>
      <c r="B5366" s="11" t="str">
        <f>IF('Anterior-TXT'!A5387&lt;&gt;"",RIGHT(LEFT('Anterior-TXT'!A5387,51),34),"")</f>
        <v/>
      </c>
      <c r="C5366" s="12" t="str">
        <f>IF('Anterior-TXT'!A5387&lt;&gt;"",VALUE(RIGHT(LEFT('Anterior-TXT'!A5387,75),23)),"")</f>
        <v/>
      </c>
      <c r="D5366" s="11" t="str">
        <f>IF('Anterior-TXT'!A5387&lt;&gt;"",RIGHT(LEFT('Anterior-TXT'!A5387,77),1),"")</f>
        <v/>
      </c>
      <c r="E5366" s="13" t="str">
        <f>IF('Anterior-TXT'!A5387&lt;&gt;"",IF(MOD(VALUE(LEFT(A5366,1)),2)=1,IF(D5366="D",C5366,-C5366),IF(D5366="C",C5366,-C5366)),"")</f>
        <v/>
      </c>
    </row>
    <row r="5367" spans="1:5" x14ac:dyDescent="0.2">
      <c r="A5367" s="11" t="str">
        <f>IF('Anterior-TXT'!A5388&lt;&gt;"",LEFT('Anterior-TXT'!A5388,15),"")</f>
        <v/>
      </c>
      <c r="B5367" s="11" t="str">
        <f>IF('Anterior-TXT'!A5388&lt;&gt;"",RIGHT(LEFT('Anterior-TXT'!A5388,51),34),"")</f>
        <v/>
      </c>
      <c r="C5367" s="12" t="str">
        <f>IF('Anterior-TXT'!A5388&lt;&gt;"",VALUE(RIGHT(LEFT('Anterior-TXT'!A5388,75),23)),"")</f>
        <v/>
      </c>
      <c r="D5367" s="11" t="str">
        <f>IF('Anterior-TXT'!A5388&lt;&gt;"",RIGHT(LEFT('Anterior-TXT'!A5388,77),1),"")</f>
        <v/>
      </c>
      <c r="E5367" s="13" t="str">
        <f>IF('Anterior-TXT'!A5388&lt;&gt;"",IF(MOD(VALUE(LEFT(A5367,1)),2)=1,IF(D5367="D",C5367,-C5367),IF(D5367="C",C5367,-C5367)),"")</f>
        <v/>
      </c>
    </row>
    <row r="5368" spans="1:5" x14ac:dyDescent="0.2">
      <c r="A5368" s="11" t="str">
        <f>IF('Anterior-TXT'!A5389&lt;&gt;"",LEFT('Anterior-TXT'!A5389,15),"")</f>
        <v/>
      </c>
      <c r="B5368" s="11" t="str">
        <f>IF('Anterior-TXT'!A5389&lt;&gt;"",RIGHT(LEFT('Anterior-TXT'!A5389,51),34),"")</f>
        <v/>
      </c>
      <c r="C5368" s="12" t="str">
        <f>IF('Anterior-TXT'!A5389&lt;&gt;"",VALUE(RIGHT(LEFT('Anterior-TXT'!A5389,75),23)),"")</f>
        <v/>
      </c>
      <c r="D5368" s="11" t="str">
        <f>IF('Anterior-TXT'!A5389&lt;&gt;"",RIGHT(LEFT('Anterior-TXT'!A5389,77),1),"")</f>
        <v/>
      </c>
      <c r="E5368" s="13" t="str">
        <f>IF('Anterior-TXT'!A5389&lt;&gt;"",IF(MOD(VALUE(LEFT(A5368,1)),2)=1,IF(D5368="D",C5368,-C5368),IF(D5368="C",C5368,-C5368)),"")</f>
        <v/>
      </c>
    </row>
    <row r="5369" spans="1:5" x14ac:dyDescent="0.2">
      <c r="A5369" s="11" t="str">
        <f>IF('Anterior-TXT'!A5390&lt;&gt;"",LEFT('Anterior-TXT'!A5390,15),"")</f>
        <v/>
      </c>
      <c r="B5369" s="11" t="str">
        <f>IF('Anterior-TXT'!A5390&lt;&gt;"",RIGHT(LEFT('Anterior-TXT'!A5390,51),34),"")</f>
        <v/>
      </c>
      <c r="C5369" s="12" t="str">
        <f>IF('Anterior-TXT'!A5390&lt;&gt;"",VALUE(RIGHT(LEFT('Anterior-TXT'!A5390,75),23)),"")</f>
        <v/>
      </c>
      <c r="D5369" s="11" t="str">
        <f>IF('Anterior-TXT'!A5390&lt;&gt;"",RIGHT(LEFT('Anterior-TXT'!A5390,77),1),"")</f>
        <v/>
      </c>
      <c r="E5369" s="13" t="str">
        <f>IF('Anterior-TXT'!A5390&lt;&gt;"",IF(MOD(VALUE(LEFT(A5369,1)),2)=1,IF(D5369="D",C5369,-C5369),IF(D5369="C",C5369,-C5369)),"")</f>
        <v/>
      </c>
    </row>
    <row r="5370" spans="1:5" x14ac:dyDescent="0.2">
      <c r="A5370" s="11" t="str">
        <f>IF('Anterior-TXT'!A5391&lt;&gt;"",LEFT('Anterior-TXT'!A5391,15),"")</f>
        <v/>
      </c>
      <c r="B5370" s="11" t="str">
        <f>IF('Anterior-TXT'!A5391&lt;&gt;"",RIGHT(LEFT('Anterior-TXT'!A5391,51),34),"")</f>
        <v/>
      </c>
      <c r="C5370" s="12" t="str">
        <f>IF('Anterior-TXT'!A5391&lt;&gt;"",VALUE(RIGHT(LEFT('Anterior-TXT'!A5391,75),23)),"")</f>
        <v/>
      </c>
      <c r="D5370" s="11" t="str">
        <f>IF('Anterior-TXT'!A5391&lt;&gt;"",RIGHT(LEFT('Anterior-TXT'!A5391,77),1),"")</f>
        <v/>
      </c>
      <c r="E5370" s="13" t="str">
        <f>IF('Anterior-TXT'!A5391&lt;&gt;"",IF(MOD(VALUE(LEFT(A5370,1)),2)=1,IF(D5370="D",C5370,-C5370),IF(D5370="C",C5370,-C5370)),"")</f>
        <v/>
      </c>
    </row>
    <row r="5371" spans="1:5" x14ac:dyDescent="0.2">
      <c r="A5371" s="11" t="str">
        <f>IF('Anterior-TXT'!A5392&lt;&gt;"",LEFT('Anterior-TXT'!A5392,15),"")</f>
        <v/>
      </c>
      <c r="B5371" s="11" t="str">
        <f>IF('Anterior-TXT'!A5392&lt;&gt;"",RIGHT(LEFT('Anterior-TXT'!A5392,51),34),"")</f>
        <v/>
      </c>
      <c r="C5371" s="12" t="str">
        <f>IF('Anterior-TXT'!A5392&lt;&gt;"",VALUE(RIGHT(LEFT('Anterior-TXT'!A5392,75),23)),"")</f>
        <v/>
      </c>
      <c r="D5371" s="11" t="str">
        <f>IF('Anterior-TXT'!A5392&lt;&gt;"",RIGHT(LEFT('Anterior-TXT'!A5392,77),1),"")</f>
        <v/>
      </c>
      <c r="E5371" s="13" t="str">
        <f>IF('Anterior-TXT'!A5392&lt;&gt;"",IF(MOD(VALUE(LEFT(A5371,1)),2)=1,IF(D5371="D",C5371,-C5371),IF(D5371="C",C5371,-C5371)),"")</f>
        <v/>
      </c>
    </row>
    <row r="5372" spans="1:5" x14ac:dyDescent="0.2">
      <c r="A5372" s="11" t="str">
        <f>IF('Anterior-TXT'!A5393&lt;&gt;"",LEFT('Anterior-TXT'!A5393,15),"")</f>
        <v/>
      </c>
      <c r="B5372" s="11" t="str">
        <f>IF('Anterior-TXT'!A5393&lt;&gt;"",RIGHT(LEFT('Anterior-TXT'!A5393,51),34),"")</f>
        <v/>
      </c>
      <c r="C5372" s="12" t="str">
        <f>IF('Anterior-TXT'!A5393&lt;&gt;"",VALUE(RIGHT(LEFT('Anterior-TXT'!A5393,75),23)),"")</f>
        <v/>
      </c>
      <c r="D5372" s="11" t="str">
        <f>IF('Anterior-TXT'!A5393&lt;&gt;"",RIGHT(LEFT('Anterior-TXT'!A5393,77),1),"")</f>
        <v/>
      </c>
      <c r="E5372" s="13" t="str">
        <f>IF('Anterior-TXT'!A5393&lt;&gt;"",IF(MOD(VALUE(LEFT(A5372,1)),2)=1,IF(D5372="D",C5372,-C5372),IF(D5372="C",C5372,-C5372)),"")</f>
        <v/>
      </c>
    </row>
    <row r="5373" spans="1:5" x14ac:dyDescent="0.2">
      <c r="A5373" s="11" t="str">
        <f>IF('Anterior-TXT'!A5394&lt;&gt;"",LEFT('Anterior-TXT'!A5394,15),"")</f>
        <v/>
      </c>
      <c r="B5373" s="11" t="str">
        <f>IF('Anterior-TXT'!A5394&lt;&gt;"",RIGHT(LEFT('Anterior-TXT'!A5394,51),34),"")</f>
        <v/>
      </c>
      <c r="C5373" s="12" t="str">
        <f>IF('Anterior-TXT'!A5394&lt;&gt;"",VALUE(RIGHT(LEFT('Anterior-TXT'!A5394,75),23)),"")</f>
        <v/>
      </c>
      <c r="D5373" s="11" t="str">
        <f>IF('Anterior-TXT'!A5394&lt;&gt;"",RIGHT(LEFT('Anterior-TXT'!A5394,77),1),"")</f>
        <v/>
      </c>
      <c r="E5373" s="13" t="str">
        <f>IF('Anterior-TXT'!A5394&lt;&gt;"",IF(MOD(VALUE(LEFT(A5373,1)),2)=1,IF(D5373="D",C5373,-C5373),IF(D5373="C",C5373,-C5373)),"")</f>
        <v/>
      </c>
    </row>
    <row r="5374" spans="1:5" x14ac:dyDescent="0.2">
      <c r="A5374" s="11" t="str">
        <f>IF('Anterior-TXT'!A5395&lt;&gt;"",LEFT('Anterior-TXT'!A5395,15),"")</f>
        <v/>
      </c>
      <c r="B5374" s="11" t="str">
        <f>IF('Anterior-TXT'!A5395&lt;&gt;"",RIGHT(LEFT('Anterior-TXT'!A5395,51),34),"")</f>
        <v/>
      </c>
      <c r="C5374" s="12" t="str">
        <f>IF('Anterior-TXT'!A5395&lt;&gt;"",VALUE(RIGHT(LEFT('Anterior-TXT'!A5395,75),23)),"")</f>
        <v/>
      </c>
      <c r="D5374" s="11" t="str">
        <f>IF('Anterior-TXT'!A5395&lt;&gt;"",RIGHT(LEFT('Anterior-TXT'!A5395,77),1),"")</f>
        <v/>
      </c>
      <c r="E5374" s="13" t="str">
        <f>IF('Anterior-TXT'!A5395&lt;&gt;"",IF(MOD(VALUE(LEFT(A5374,1)),2)=1,IF(D5374="D",C5374,-C5374),IF(D5374="C",C5374,-C5374)),"")</f>
        <v/>
      </c>
    </row>
    <row r="5375" spans="1:5" x14ac:dyDescent="0.2">
      <c r="A5375" s="11" t="str">
        <f>IF('Anterior-TXT'!A5396&lt;&gt;"",LEFT('Anterior-TXT'!A5396,15),"")</f>
        <v/>
      </c>
      <c r="B5375" s="11" t="str">
        <f>IF('Anterior-TXT'!A5396&lt;&gt;"",RIGHT(LEFT('Anterior-TXT'!A5396,51),34),"")</f>
        <v/>
      </c>
      <c r="C5375" s="12" t="str">
        <f>IF('Anterior-TXT'!A5396&lt;&gt;"",VALUE(RIGHT(LEFT('Anterior-TXT'!A5396,75),23)),"")</f>
        <v/>
      </c>
      <c r="D5375" s="11" t="str">
        <f>IF('Anterior-TXT'!A5396&lt;&gt;"",RIGHT(LEFT('Anterior-TXT'!A5396,77),1),"")</f>
        <v/>
      </c>
      <c r="E5375" s="13" t="str">
        <f>IF('Anterior-TXT'!A5396&lt;&gt;"",IF(MOD(VALUE(LEFT(A5375,1)),2)=1,IF(D5375="D",C5375,-C5375),IF(D5375="C",C5375,-C5375)),"")</f>
        <v/>
      </c>
    </row>
    <row r="5376" spans="1:5" x14ac:dyDescent="0.2">
      <c r="A5376" s="11" t="str">
        <f>IF('Anterior-TXT'!A5397&lt;&gt;"",LEFT('Anterior-TXT'!A5397,15),"")</f>
        <v/>
      </c>
      <c r="B5376" s="11" t="str">
        <f>IF('Anterior-TXT'!A5397&lt;&gt;"",RIGHT(LEFT('Anterior-TXT'!A5397,51),34),"")</f>
        <v/>
      </c>
      <c r="C5376" s="12" t="str">
        <f>IF('Anterior-TXT'!A5397&lt;&gt;"",VALUE(RIGHT(LEFT('Anterior-TXT'!A5397,75),23)),"")</f>
        <v/>
      </c>
      <c r="D5376" s="11" t="str">
        <f>IF('Anterior-TXT'!A5397&lt;&gt;"",RIGHT(LEFT('Anterior-TXT'!A5397,77),1),"")</f>
        <v/>
      </c>
      <c r="E5376" s="13" t="str">
        <f>IF('Anterior-TXT'!A5397&lt;&gt;"",IF(MOD(VALUE(LEFT(A5376,1)),2)=1,IF(D5376="D",C5376,-C5376),IF(D5376="C",C5376,-C5376)),"")</f>
        <v/>
      </c>
    </row>
    <row r="5377" spans="1:5" x14ac:dyDescent="0.2">
      <c r="A5377" s="11" t="str">
        <f>IF('Anterior-TXT'!A5398&lt;&gt;"",LEFT('Anterior-TXT'!A5398,15),"")</f>
        <v/>
      </c>
      <c r="B5377" s="11" t="str">
        <f>IF('Anterior-TXT'!A5398&lt;&gt;"",RIGHT(LEFT('Anterior-TXT'!A5398,51),34),"")</f>
        <v/>
      </c>
      <c r="C5377" s="12" t="str">
        <f>IF('Anterior-TXT'!A5398&lt;&gt;"",VALUE(RIGHT(LEFT('Anterior-TXT'!A5398,75),23)),"")</f>
        <v/>
      </c>
      <c r="D5377" s="11" t="str">
        <f>IF('Anterior-TXT'!A5398&lt;&gt;"",RIGHT(LEFT('Anterior-TXT'!A5398,77),1),"")</f>
        <v/>
      </c>
      <c r="E5377" s="13" t="str">
        <f>IF('Anterior-TXT'!A5398&lt;&gt;"",IF(MOD(VALUE(LEFT(A5377,1)),2)=1,IF(D5377="D",C5377,-C5377),IF(D5377="C",C5377,-C5377)),"")</f>
        <v/>
      </c>
    </row>
    <row r="5378" spans="1:5" x14ac:dyDescent="0.2">
      <c r="A5378" s="11" t="str">
        <f>IF('Anterior-TXT'!A5399&lt;&gt;"",LEFT('Anterior-TXT'!A5399,15),"")</f>
        <v/>
      </c>
      <c r="B5378" s="11" t="str">
        <f>IF('Anterior-TXT'!A5399&lt;&gt;"",RIGHT(LEFT('Anterior-TXT'!A5399,51),34),"")</f>
        <v/>
      </c>
      <c r="C5378" s="12" t="str">
        <f>IF('Anterior-TXT'!A5399&lt;&gt;"",VALUE(RIGHT(LEFT('Anterior-TXT'!A5399,75),23)),"")</f>
        <v/>
      </c>
      <c r="D5378" s="11" t="str">
        <f>IF('Anterior-TXT'!A5399&lt;&gt;"",RIGHT(LEFT('Anterior-TXT'!A5399,77),1),"")</f>
        <v/>
      </c>
      <c r="E5378" s="13" t="str">
        <f>IF('Anterior-TXT'!A5399&lt;&gt;"",IF(MOD(VALUE(LEFT(A5378,1)),2)=1,IF(D5378="D",C5378,-C5378),IF(D5378="C",C5378,-C5378)),"")</f>
        <v/>
      </c>
    </row>
    <row r="5379" spans="1:5" x14ac:dyDescent="0.2">
      <c r="A5379" s="11" t="str">
        <f>IF('Anterior-TXT'!A5400&lt;&gt;"",LEFT('Anterior-TXT'!A5400,15),"")</f>
        <v/>
      </c>
      <c r="B5379" s="11" t="str">
        <f>IF('Anterior-TXT'!A5400&lt;&gt;"",RIGHT(LEFT('Anterior-TXT'!A5400,51),34),"")</f>
        <v/>
      </c>
      <c r="C5379" s="12" t="str">
        <f>IF('Anterior-TXT'!A5400&lt;&gt;"",VALUE(RIGHT(LEFT('Anterior-TXT'!A5400,75),23)),"")</f>
        <v/>
      </c>
      <c r="D5379" s="11" t="str">
        <f>IF('Anterior-TXT'!A5400&lt;&gt;"",RIGHT(LEFT('Anterior-TXT'!A5400,77),1),"")</f>
        <v/>
      </c>
      <c r="E5379" s="13" t="str">
        <f>IF('Anterior-TXT'!A5400&lt;&gt;"",IF(MOD(VALUE(LEFT(A5379,1)),2)=1,IF(D5379="D",C5379,-C5379),IF(D5379="C",C5379,-C5379)),"")</f>
        <v/>
      </c>
    </row>
    <row r="5380" spans="1:5" x14ac:dyDescent="0.2">
      <c r="A5380" s="11" t="str">
        <f>IF('Anterior-TXT'!A5401&lt;&gt;"",LEFT('Anterior-TXT'!A5401,15),"")</f>
        <v/>
      </c>
      <c r="B5380" s="11" t="str">
        <f>IF('Anterior-TXT'!A5401&lt;&gt;"",RIGHT(LEFT('Anterior-TXT'!A5401,51),34),"")</f>
        <v/>
      </c>
      <c r="C5380" s="12" t="str">
        <f>IF('Anterior-TXT'!A5401&lt;&gt;"",VALUE(RIGHT(LEFT('Anterior-TXT'!A5401,75),23)),"")</f>
        <v/>
      </c>
      <c r="D5380" s="11" t="str">
        <f>IF('Anterior-TXT'!A5401&lt;&gt;"",RIGHT(LEFT('Anterior-TXT'!A5401,77),1),"")</f>
        <v/>
      </c>
      <c r="E5380" s="13" t="str">
        <f>IF('Anterior-TXT'!A5401&lt;&gt;"",IF(MOD(VALUE(LEFT(A5380,1)),2)=1,IF(D5380="D",C5380,-C5380),IF(D5380="C",C5380,-C5380)),"")</f>
        <v/>
      </c>
    </row>
    <row r="5381" spans="1:5" x14ac:dyDescent="0.2">
      <c r="A5381" s="11" t="str">
        <f>IF('Anterior-TXT'!A5402&lt;&gt;"",LEFT('Anterior-TXT'!A5402,15),"")</f>
        <v/>
      </c>
      <c r="B5381" s="11" t="str">
        <f>IF('Anterior-TXT'!A5402&lt;&gt;"",RIGHT(LEFT('Anterior-TXT'!A5402,51),34),"")</f>
        <v/>
      </c>
      <c r="C5381" s="12" t="str">
        <f>IF('Anterior-TXT'!A5402&lt;&gt;"",VALUE(RIGHT(LEFT('Anterior-TXT'!A5402,75),23)),"")</f>
        <v/>
      </c>
      <c r="D5381" s="11" t="str">
        <f>IF('Anterior-TXT'!A5402&lt;&gt;"",RIGHT(LEFT('Anterior-TXT'!A5402,77),1),"")</f>
        <v/>
      </c>
      <c r="E5381" s="13" t="str">
        <f>IF('Anterior-TXT'!A5402&lt;&gt;"",IF(MOD(VALUE(LEFT(A5381,1)),2)=1,IF(D5381="D",C5381,-C5381),IF(D5381="C",C5381,-C5381)),"")</f>
        <v/>
      </c>
    </row>
    <row r="5382" spans="1:5" x14ac:dyDescent="0.2">
      <c r="A5382" s="11" t="str">
        <f>IF('Anterior-TXT'!A5403&lt;&gt;"",LEFT('Anterior-TXT'!A5403,15),"")</f>
        <v/>
      </c>
      <c r="B5382" s="11" t="str">
        <f>IF('Anterior-TXT'!A5403&lt;&gt;"",RIGHT(LEFT('Anterior-TXT'!A5403,51),34),"")</f>
        <v/>
      </c>
      <c r="C5382" s="12" t="str">
        <f>IF('Anterior-TXT'!A5403&lt;&gt;"",VALUE(RIGHT(LEFT('Anterior-TXT'!A5403,75),23)),"")</f>
        <v/>
      </c>
      <c r="D5382" s="11" t="str">
        <f>IF('Anterior-TXT'!A5403&lt;&gt;"",RIGHT(LEFT('Anterior-TXT'!A5403,77),1),"")</f>
        <v/>
      </c>
      <c r="E5382" s="13" t="str">
        <f>IF('Anterior-TXT'!A5403&lt;&gt;"",IF(MOD(VALUE(LEFT(A5382,1)),2)=1,IF(D5382="D",C5382,-C5382),IF(D5382="C",C5382,-C5382)),"")</f>
        <v/>
      </c>
    </row>
    <row r="5383" spans="1:5" x14ac:dyDescent="0.2">
      <c r="A5383" s="11" t="str">
        <f>IF('Anterior-TXT'!A5404&lt;&gt;"",LEFT('Anterior-TXT'!A5404,15),"")</f>
        <v/>
      </c>
      <c r="B5383" s="11" t="str">
        <f>IF('Anterior-TXT'!A5404&lt;&gt;"",RIGHT(LEFT('Anterior-TXT'!A5404,51),34),"")</f>
        <v/>
      </c>
      <c r="C5383" s="12" t="str">
        <f>IF('Anterior-TXT'!A5404&lt;&gt;"",VALUE(RIGHT(LEFT('Anterior-TXT'!A5404,75),23)),"")</f>
        <v/>
      </c>
      <c r="D5383" s="11" t="str">
        <f>IF('Anterior-TXT'!A5404&lt;&gt;"",RIGHT(LEFT('Anterior-TXT'!A5404,77),1),"")</f>
        <v/>
      </c>
      <c r="E5383" s="13" t="str">
        <f>IF('Anterior-TXT'!A5404&lt;&gt;"",IF(MOD(VALUE(LEFT(A5383,1)),2)=1,IF(D5383="D",C5383,-C5383),IF(D5383="C",C5383,-C5383)),"")</f>
        <v/>
      </c>
    </row>
    <row r="5384" spans="1:5" x14ac:dyDescent="0.2">
      <c r="A5384" s="11" t="str">
        <f>IF('Anterior-TXT'!A5405&lt;&gt;"",LEFT('Anterior-TXT'!A5405,15),"")</f>
        <v/>
      </c>
      <c r="B5384" s="11" t="str">
        <f>IF('Anterior-TXT'!A5405&lt;&gt;"",RIGHT(LEFT('Anterior-TXT'!A5405,51),34),"")</f>
        <v/>
      </c>
      <c r="C5384" s="12" t="str">
        <f>IF('Anterior-TXT'!A5405&lt;&gt;"",VALUE(RIGHT(LEFT('Anterior-TXT'!A5405,75),23)),"")</f>
        <v/>
      </c>
      <c r="D5384" s="11" t="str">
        <f>IF('Anterior-TXT'!A5405&lt;&gt;"",RIGHT(LEFT('Anterior-TXT'!A5405,77),1),"")</f>
        <v/>
      </c>
      <c r="E5384" s="13" t="str">
        <f>IF('Anterior-TXT'!A5405&lt;&gt;"",IF(MOD(VALUE(LEFT(A5384,1)),2)=1,IF(D5384="D",C5384,-C5384),IF(D5384="C",C5384,-C5384)),"")</f>
        <v/>
      </c>
    </row>
    <row r="5385" spans="1:5" x14ac:dyDescent="0.2">
      <c r="A5385" s="11" t="str">
        <f>IF('Anterior-TXT'!A5406&lt;&gt;"",LEFT('Anterior-TXT'!A5406,15),"")</f>
        <v/>
      </c>
      <c r="B5385" s="11" t="str">
        <f>IF('Anterior-TXT'!A5406&lt;&gt;"",RIGHT(LEFT('Anterior-TXT'!A5406,51),34),"")</f>
        <v/>
      </c>
      <c r="C5385" s="12" t="str">
        <f>IF('Anterior-TXT'!A5406&lt;&gt;"",VALUE(RIGHT(LEFT('Anterior-TXT'!A5406,75),23)),"")</f>
        <v/>
      </c>
      <c r="D5385" s="11" t="str">
        <f>IF('Anterior-TXT'!A5406&lt;&gt;"",RIGHT(LEFT('Anterior-TXT'!A5406,77),1),"")</f>
        <v/>
      </c>
      <c r="E5385" s="13" t="str">
        <f>IF('Anterior-TXT'!A5406&lt;&gt;"",IF(MOD(VALUE(LEFT(A5385,1)),2)=1,IF(D5385="D",C5385,-C5385),IF(D5385="C",C5385,-C5385)),"")</f>
        <v/>
      </c>
    </row>
    <row r="5386" spans="1:5" x14ac:dyDescent="0.2">
      <c r="A5386" s="11" t="str">
        <f>IF('Anterior-TXT'!A5407&lt;&gt;"",LEFT('Anterior-TXT'!A5407,15),"")</f>
        <v/>
      </c>
      <c r="B5386" s="11" t="str">
        <f>IF('Anterior-TXT'!A5407&lt;&gt;"",RIGHT(LEFT('Anterior-TXT'!A5407,51),34),"")</f>
        <v/>
      </c>
      <c r="C5386" s="12" t="str">
        <f>IF('Anterior-TXT'!A5407&lt;&gt;"",VALUE(RIGHT(LEFT('Anterior-TXT'!A5407,75),23)),"")</f>
        <v/>
      </c>
      <c r="D5386" s="11" t="str">
        <f>IF('Anterior-TXT'!A5407&lt;&gt;"",RIGHT(LEFT('Anterior-TXT'!A5407,77),1),"")</f>
        <v/>
      </c>
      <c r="E5386" s="13" t="str">
        <f>IF('Anterior-TXT'!A5407&lt;&gt;"",IF(MOD(VALUE(LEFT(A5386,1)),2)=1,IF(D5386="D",C5386,-C5386),IF(D5386="C",C5386,-C5386)),"")</f>
        <v/>
      </c>
    </row>
    <row r="5387" spans="1:5" x14ac:dyDescent="0.2">
      <c r="A5387" s="11" t="str">
        <f>IF('Anterior-TXT'!A5408&lt;&gt;"",LEFT('Anterior-TXT'!A5408,15),"")</f>
        <v/>
      </c>
      <c r="B5387" s="11" t="str">
        <f>IF('Anterior-TXT'!A5408&lt;&gt;"",RIGHT(LEFT('Anterior-TXT'!A5408,51),34),"")</f>
        <v/>
      </c>
      <c r="C5387" s="12" t="str">
        <f>IF('Anterior-TXT'!A5408&lt;&gt;"",VALUE(RIGHT(LEFT('Anterior-TXT'!A5408,75),23)),"")</f>
        <v/>
      </c>
      <c r="D5387" s="11" t="str">
        <f>IF('Anterior-TXT'!A5408&lt;&gt;"",RIGHT(LEFT('Anterior-TXT'!A5408,77),1),"")</f>
        <v/>
      </c>
      <c r="E5387" s="13" t="str">
        <f>IF('Anterior-TXT'!A5408&lt;&gt;"",IF(MOD(VALUE(LEFT(A5387,1)),2)=1,IF(D5387="D",C5387,-C5387),IF(D5387="C",C5387,-C5387)),"")</f>
        <v/>
      </c>
    </row>
    <row r="5388" spans="1:5" x14ac:dyDescent="0.2">
      <c r="A5388" s="11" t="str">
        <f>IF('Anterior-TXT'!A5409&lt;&gt;"",LEFT('Anterior-TXT'!A5409,15),"")</f>
        <v/>
      </c>
      <c r="B5388" s="11" t="str">
        <f>IF('Anterior-TXT'!A5409&lt;&gt;"",RIGHT(LEFT('Anterior-TXT'!A5409,51),34),"")</f>
        <v/>
      </c>
      <c r="C5388" s="12" t="str">
        <f>IF('Anterior-TXT'!A5409&lt;&gt;"",VALUE(RIGHT(LEFT('Anterior-TXT'!A5409,75),23)),"")</f>
        <v/>
      </c>
      <c r="D5388" s="11" t="str">
        <f>IF('Anterior-TXT'!A5409&lt;&gt;"",RIGHT(LEFT('Anterior-TXT'!A5409,77),1),"")</f>
        <v/>
      </c>
      <c r="E5388" s="13" t="str">
        <f>IF('Anterior-TXT'!A5409&lt;&gt;"",IF(MOD(VALUE(LEFT(A5388,1)),2)=1,IF(D5388="D",C5388,-C5388),IF(D5388="C",C5388,-C5388)),"")</f>
        <v/>
      </c>
    </row>
    <row r="5389" spans="1:5" x14ac:dyDescent="0.2">
      <c r="A5389" s="11" t="str">
        <f>IF('Anterior-TXT'!A5410&lt;&gt;"",LEFT('Anterior-TXT'!A5410,15),"")</f>
        <v/>
      </c>
      <c r="B5389" s="11" t="str">
        <f>IF('Anterior-TXT'!A5410&lt;&gt;"",RIGHT(LEFT('Anterior-TXT'!A5410,51),34),"")</f>
        <v/>
      </c>
      <c r="C5389" s="12" t="str">
        <f>IF('Anterior-TXT'!A5410&lt;&gt;"",VALUE(RIGHT(LEFT('Anterior-TXT'!A5410,75),23)),"")</f>
        <v/>
      </c>
      <c r="D5389" s="11" t="str">
        <f>IF('Anterior-TXT'!A5410&lt;&gt;"",RIGHT(LEFT('Anterior-TXT'!A5410,77),1),"")</f>
        <v/>
      </c>
      <c r="E5389" s="13" t="str">
        <f>IF('Anterior-TXT'!A5410&lt;&gt;"",IF(MOD(VALUE(LEFT(A5389,1)),2)=1,IF(D5389="D",C5389,-C5389),IF(D5389="C",C5389,-C5389)),"")</f>
        <v/>
      </c>
    </row>
    <row r="5390" spans="1:5" x14ac:dyDescent="0.2">
      <c r="A5390" s="11" t="str">
        <f>IF('Anterior-TXT'!A5411&lt;&gt;"",LEFT('Anterior-TXT'!A5411,15),"")</f>
        <v/>
      </c>
      <c r="B5390" s="11" t="str">
        <f>IF('Anterior-TXT'!A5411&lt;&gt;"",RIGHT(LEFT('Anterior-TXT'!A5411,51),34),"")</f>
        <v/>
      </c>
      <c r="C5390" s="12" t="str">
        <f>IF('Anterior-TXT'!A5411&lt;&gt;"",VALUE(RIGHT(LEFT('Anterior-TXT'!A5411,75),23)),"")</f>
        <v/>
      </c>
      <c r="D5390" s="11" t="str">
        <f>IF('Anterior-TXT'!A5411&lt;&gt;"",RIGHT(LEFT('Anterior-TXT'!A5411,77),1),"")</f>
        <v/>
      </c>
      <c r="E5390" s="13" t="str">
        <f>IF('Anterior-TXT'!A5411&lt;&gt;"",IF(MOD(VALUE(LEFT(A5390,1)),2)=1,IF(D5390="D",C5390,-C5390),IF(D5390="C",C5390,-C5390)),"")</f>
        <v/>
      </c>
    </row>
    <row r="5391" spans="1:5" x14ac:dyDescent="0.2">
      <c r="A5391" s="11" t="str">
        <f>IF('Anterior-TXT'!A5412&lt;&gt;"",LEFT('Anterior-TXT'!A5412,15),"")</f>
        <v/>
      </c>
      <c r="B5391" s="11" t="str">
        <f>IF('Anterior-TXT'!A5412&lt;&gt;"",RIGHT(LEFT('Anterior-TXT'!A5412,51),34),"")</f>
        <v/>
      </c>
      <c r="C5391" s="12" t="str">
        <f>IF('Anterior-TXT'!A5412&lt;&gt;"",VALUE(RIGHT(LEFT('Anterior-TXT'!A5412,75),23)),"")</f>
        <v/>
      </c>
      <c r="D5391" s="11" t="str">
        <f>IF('Anterior-TXT'!A5412&lt;&gt;"",RIGHT(LEFT('Anterior-TXT'!A5412,77),1),"")</f>
        <v/>
      </c>
      <c r="E5391" s="13" t="str">
        <f>IF('Anterior-TXT'!A5412&lt;&gt;"",IF(MOD(VALUE(LEFT(A5391,1)),2)=1,IF(D5391="D",C5391,-C5391),IF(D5391="C",C5391,-C5391)),"")</f>
        <v/>
      </c>
    </row>
    <row r="5392" spans="1:5" x14ac:dyDescent="0.2">
      <c r="A5392" s="11" t="str">
        <f>IF('Anterior-TXT'!A5413&lt;&gt;"",LEFT('Anterior-TXT'!A5413,15),"")</f>
        <v/>
      </c>
      <c r="B5392" s="11" t="str">
        <f>IF('Anterior-TXT'!A5413&lt;&gt;"",RIGHT(LEFT('Anterior-TXT'!A5413,51),34),"")</f>
        <v/>
      </c>
      <c r="C5392" s="12" t="str">
        <f>IF('Anterior-TXT'!A5413&lt;&gt;"",VALUE(RIGHT(LEFT('Anterior-TXT'!A5413,75),23)),"")</f>
        <v/>
      </c>
      <c r="D5392" s="11" t="str">
        <f>IF('Anterior-TXT'!A5413&lt;&gt;"",RIGHT(LEFT('Anterior-TXT'!A5413,77),1),"")</f>
        <v/>
      </c>
      <c r="E5392" s="13" t="str">
        <f>IF('Anterior-TXT'!A5413&lt;&gt;"",IF(MOD(VALUE(LEFT(A5392,1)),2)=1,IF(D5392="D",C5392,-C5392),IF(D5392="C",C5392,-C5392)),"")</f>
        <v/>
      </c>
    </row>
    <row r="5393" spans="1:5" x14ac:dyDescent="0.2">
      <c r="A5393" s="11" t="str">
        <f>IF('Anterior-TXT'!A5414&lt;&gt;"",LEFT('Anterior-TXT'!A5414,15),"")</f>
        <v/>
      </c>
      <c r="B5393" s="11" t="str">
        <f>IF('Anterior-TXT'!A5414&lt;&gt;"",RIGHT(LEFT('Anterior-TXT'!A5414,51),34),"")</f>
        <v/>
      </c>
      <c r="C5393" s="12" t="str">
        <f>IF('Anterior-TXT'!A5414&lt;&gt;"",VALUE(RIGHT(LEFT('Anterior-TXT'!A5414,75),23)),"")</f>
        <v/>
      </c>
      <c r="D5393" s="11" t="str">
        <f>IF('Anterior-TXT'!A5414&lt;&gt;"",RIGHT(LEFT('Anterior-TXT'!A5414,77),1),"")</f>
        <v/>
      </c>
      <c r="E5393" s="13" t="str">
        <f>IF('Anterior-TXT'!A5414&lt;&gt;"",IF(MOD(VALUE(LEFT(A5393,1)),2)=1,IF(D5393="D",C5393,-C5393),IF(D5393="C",C5393,-C5393)),"")</f>
        <v/>
      </c>
    </row>
    <row r="5394" spans="1:5" x14ac:dyDescent="0.2">
      <c r="A5394" s="11" t="str">
        <f>IF('Anterior-TXT'!A5415&lt;&gt;"",LEFT('Anterior-TXT'!A5415,15),"")</f>
        <v/>
      </c>
      <c r="B5394" s="11" t="str">
        <f>IF('Anterior-TXT'!A5415&lt;&gt;"",RIGHT(LEFT('Anterior-TXT'!A5415,51),34),"")</f>
        <v/>
      </c>
      <c r="C5394" s="12" t="str">
        <f>IF('Anterior-TXT'!A5415&lt;&gt;"",VALUE(RIGHT(LEFT('Anterior-TXT'!A5415,75),23)),"")</f>
        <v/>
      </c>
      <c r="D5394" s="11" t="str">
        <f>IF('Anterior-TXT'!A5415&lt;&gt;"",RIGHT(LEFT('Anterior-TXT'!A5415,77),1),"")</f>
        <v/>
      </c>
      <c r="E5394" s="13" t="str">
        <f>IF('Anterior-TXT'!A5415&lt;&gt;"",IF(MOD(VALUE(LEFT(A5394,1)),2)=1,IF(D5394="D",C5394,-C5394),IF(D5394="C",C5394,-C5394)),"")</f>
        <v/>
      </c>
    </row>
    <row r="5395" spans="1:5" x14ac:dyDescent="0.2">
      <c r="A5395" s="11" t="str">
        <f>IF('Anterior-TXT'!A5416&lt;&gt;"",LEFT('Anterior-TXT'!A5416,15),"")</f>
        <v/>
      </c>
      <c r="B5395" s="11" t="str">
        <f>IF('Anterior-TXT'!A5416&lt;&gt;"",RIGHT(LEFT('Anterior-TXT'!A5416,51),34),"")</f>
        <v/>
      </c>
      <c r="C5395" s="12" t="str">
        <f>IF('Anterior-TXT'!A5416&lt;&gt;"",VALUE(RIGHT(LEFT('Anterior-TXT'!A5416,75),23)),"")</f>
        <v/>
      </c>
      <c r="D5395" s="11" t="str">
        <f>IF('Anterior-TXT'!A5416&lt;&gt;"",RIGHT(LEFT('Anterior-TXT'!A5416,77),1),"")</f>
        <v/>
      </c>
      <c r="E5395" s="13" t="str">
        <f>IF('Anterior-TXT'!A5416&lt;&gt;"",IF(MOD(VALUE(LEFT(A5395,1)),2)=1,IF(D5395="D",C5395,-C5395),IF(D5395="C",C5395,-C5395)),"")</f>
        <v/>
      </c>
    </row>
    <row r="5396" spans="1:5" x14ac:dyDescent="0.2">
      <c r="A5396" s="11" t="str">
        <f>IF('Anterior-TXT'!A5417&lt;&gt;"",LEFT('Anterior-TXT'!A5417,15),"")</f>
        <v/>
      </c>
      <c r="B5396" s="11" t="str">
        <f>IF('Anterior-TXT'!A5417&lt;&gt;"",RIGHT(LEFT('Anterior-TXT'!A5417,51),34),"")</f>
        <v/>
      </c>
      <c r="C5396" s="12" t="str">
        <f>IF('Anterior-TXT'!A5417&lt;&gt;"",VALUE(RIGHT(LEFT('Anterior-TXT'!A5417,75),23)),"")</f>
        <v/>
      </c>
      <c r="D5396" s="11" t="str">
        <f>IF('Anterior-TXT'!A5417&lt;&gt;"",RIGHT(LEFT('Anterior-TXT'!A5417,77),1),"")</f>
        <v/>
      </c>
      <c r="E5396" s="13" t="str">
        <f>IF('Anterior-TXT'!A5417&lt;&gt;"",IF(MOD(VALUE(LEFT(A5396,1)),2)=1,IF(D5396="D",C5396,-C5396),IF(D5396="C",C5396,-C5396)),"")</f>
        <v/>
      </c>
    </row>
    <row r="5397" spans="1:5" x14ac:dyDescent="0.2">
      <c r="A5397" s="11" t="str">
        <f>IF('Anterior-TXT'!A5418&lt;&gt;"",LEFT('Anterior-TXT'!A5418,15),"")</f>
        <v/>
      </c>
      <c r="B5397" s="11" t="str">
        <f>IF('Anterior-TXT'!A5418&lt;&gt;"",RIGHT(LEFT('Anterior-TXT'!A5418,51),34),"")</f>
        <v/>
      </c>
      <c r="C5397" s="12" t="str">
        <f>IF('Anterior-TXT'!A5418&lt;&gt;"",VALUE(RIGHT(LEFT('Anterior-TXT'!A5418,75),23)),"")</f>
        <v/>
      </c>
      <c r="D5397" s="11" t="str">
        <f>IF('Anterior-TXT'!A5418&lt;&gt;"",RIGHT(LEFT('Anterior-TXT'!A5418,77),1),"")</f>
        <v/>
      </c>
      <c r="E5397" s="13" t="str">
        <f>IF('Anterior-TXT'!A5418&lt;&gt;"",IF(MOD(VALUE(LEFT(A5397,1)),2)=1,IF(D5397="D",C5397,-C5397),IF(D5397="C",C5397,-C5397)),"")</f>
        <v/>
      </c>
    </row>
    <row r="5398" spans="1:5" x14ac:dyDescent="0.2">
      <c r="A5398" s="11" t="str">
        <f>IF('Anterior-TXT'!A5419&lt;&gt;"",LEFT('Anterior-TXT'!A5419,15),"")</f>
        <v/>
      </c>
      <c r="B5398" s="11" t="str">
        <f>IF('Anterior-TXT'!A5419&lt;&gt;"",RIGHT(LEFT('Anterior-TXT'!A5419,51),34),"")</f>
        <v/>
      </c>
      <c r="C5398" s="12" t="str">
        <f>IF('Anterior-TXT'!A5419&lt;&gt;"",VALUE(RIGHT(LEFT('Anterior-TXT'!A5419,75),23)),"")</f>
        <v/>
      </c>
      <c r="D5398" s="11" t="str">
        <f>IF('Anterior-TXT'!A5419&lt;&gt;"",RIGHT(LEFT('Anterior-TXT'!A5419,77),1),"")</f>
        <v/>
      </c>
      <c r="E5398" s="13" t="str">
        <f>IF('Anterior-TXT'!A5419&lt;&gt;"",IF(MOD(VALUE(LEFT(A5398,1)),2)=1,IF(D5398="D",C5398,-C5398),IF(D5398="C",C5398,-C5398)),"")</f>
        <v/>
      </c>
    </row>
    <row r="5399" spans="1:5" x14ac:dyDescent="0.2">
      <c r="A5399" s="11" t="str">
        <f>IF('Anterior-TXT'!A5420&lt;&gt;"",LEFT('Anterior-TXT'!A5420,15),"")</f>
        <v/>
      </c>
      <c r="B5399" s="11" t="str">
        <f>IF('Anterior-TXT'!A5420&lt;&gt;"",RIGHT(LEFT('Anterior-TXT'!A5420,51),34),"")</f>
        <v/>
      </c>
      <c r="C5399" s="12" t="str">
        <f>IF('Anterior-TXT'!A5420&lt;&gt;"",VALUE(RIGHT(LEFT('Anterior-TXT'!A5420,75),23)),"")</f>
        <v/>
      </c>
      <c r="D5399" s="11" t="str">
        <f>IF('Anterior-TXT'!A5420&lt;&gt;"",RIGHT(LEFT('Anterior-TXT'!A5420,77),1),"")</f>
        <v/>
      </c>
      <c r="E5399" s="13" t="str">
        <f>IF('Anterior-TXT'!A5420&lt;&gt;"",IF(MOD(VALUE(LEFT(A5399,1)),2)=1,IF(D5399="D",C5399,-C5399),IF(D5399="C",C5399,-C5399)),"")</f>
        <v/>
      </c>
    </row>
    <row r="5400" spans="1:5" x14ac:dyDescent="0.2">
      <c r="A5400" s="11" t="str">
        <f>IF('Anterior-TXT'!A5421&lt;&gt;"",LEFT('Anterior-TXT'!A5421,15),"")</f>
        <v/>
      </c>
      <c r="B5400" s="11" t="str">
        <f>IF('Anterior-TXT'!A5421&lt;&gt;"",RIGHT(LEFT('Anterior-TXT'!A5421,51),34),"")</f>
        <v/>
      </c>
      <c r="C5400" s="12" t="str">
        <f>IF('Anterior-TXT'!A5421&lt;&gt;"",VALUE(RIGHT(LEFT('Anterior-TXT'!A5421,75),23)),"")</f>
        <v/>
      </c>
      <c r="D5400" s="11" t="str">
        <f>IF('Anterior-TXT'!A5421&lt;&gt;"",RIGHT(LEFT('Anterior-TXT'!A5421,77),1),"")</f>
        <v/>
      </c>
      <c r="E5400" s="13" t="str">
        <f>IF('Anterior-TXT'!A5421&lt;&gt;"",IF(MOD(VALUE(LEFT(A5400,1)),2)=1,IF(D5400="D",C5400,-C5400),IF(D5400="C",C5400,-C5400)),"")</f>
        <v/>
      </c>
    </row>
    <row r="5401" spans="1:5" x14ac:dyDescent="0.2">
      <c r="A5401" s="11" t="str">
        <f>IF('Anterior-TXT'!A5422&lt;&gt;"",LEFT('Anterior-TXT'!A5422,15),"")</f>
        <v/>
      </c>
      <c r="B5401" s="11" t="str">
        <f>IF('Anterior-TXT'!A5422&lt;&gt;"",RIGHT(LEFT('Anterior-TXT'!A5422,51),34),"")</f>
        <v/>
      </c>
      <c r="C5401" s="12" t="str">
        <f>IF('Anterior-TXT'!A5422&lt;&gt;"",VALUE(RIGHT(LEFT('Anterior-TXT'!A5422,75),23)),"")</f>
        <v/>
      </c>
      <c r="D5401" s="11" t="str">
        <f>IF('Anterior-TXT'!A5422&lt;&gt;"",RIGHT(LEFT('Anterior-TXT'!A5422,77),1),"")</f>
        <v/>
      </c>
      <c r="E5401" s="13" t="str">
        <f>IF('Anterior-TXT'!A5422&lt;&gt;"",IF(MOD(VALUE(LEFT(A5401,1)),2)=1,IF(D5401="D",C5401,-C5401),IF(D5401="C",C5401,-C5401)),"")</f>
        <v/>
      </c>
    </row>
    <row r="5402" spans="1:5" x14ac:dyDescent="0.2">
      <c r="A5402" s="11" t="str">
        <f>IF('Anterior-TXT'!A5423&lt;&gt;"",LEFT('Anterior-TXT'!A5423,15),"")</f>
        <v/>
      </c>
      <c r="B5402" s="11" t="str">
        <f>IF('Anterior-TXT'!A5423&lt;&gt;"",RIGHT(LEFT('Anterior-TXT'!A5423,51),34),"")</f>
        <v/>
      </c>
      <c r="C5402" s="12" t="str">
        <f>IF('Anterior-TXT'!A5423&lt;&gt;"",VALUE(RIGHT(LEFT('Anterior-TXT'!A5423,75),23)),"")</f>
        <v/>
      </c>
      <c r="D5402" s="11" t="str">
        <f>IF('Anterior-TXT'!A5423&lt;&gt;"",RIGHT(LEFT('Anterior-TXT'!A5423,77),1),"")</f>
        <v/>
      </c>
      <c r="E5402" s="13" t="str">
        <f>IF('Anterior-TXT'!A5423&lt;&gt;"",IF(MOD(VALUE(LEFT(A5402,1)),2)=1,IF(D5402="D",C5402,-C5402),IF(D5402="C",C5402,-C5402)),"")</f>
        <v/>
      </c>
    </row>
    <row r="5403" spans="1:5" x14ac:dyDescent="0.2">
      <c r="A5403" s="11" t="str">
        <f>IF('Anterior-TXT'!A5424&lt;&gt;"",LEFT('Anterior-TXT'!A5424,15),"")</f>
        <v/>
      </c>
      <c r="B5403" s="11" t="str">
        <f>IF('Anterior-TXT'!A5424&lt;&gt;"",RIGHT(LEFT('Anterior-TXT'!A5424,51),34),"")</f>
        <v/>
      </c>
      <c r="C5403" s="12" t="str">
        <f>IF('Anterior-TXT'!A5424&lt;&gt;"",VALUE(RIGHT(LEFT('Anterior-TXT'!A5424,75),23)),"")</f>
        <v/>
      </c>
      <c r="D5403" s="11" t="str">
        <f>IF('Anterior-TXT'!A5424&lt;&gt;"",RIGHT(LEFT('Anterior-TXT'!A5424,77),1),"")</f>
        <v/>
      </c>
      <c r="E5403" s="13" t="str">
        <f>IF('Anterior-TXT'!A5424&lt;&gt;"",IF(MOD(VALUE(LEFT(A5403,1)),2)=1,IF(D5403="D",C5403,-C5403),IF(D5403="C",C5403,-C5403)),"")</f>
        <v/>
      </c>
    </row>
    <row r="5404" spans="1:5" x14ac:dyDescent="0.2">
      <c r="A5404" s="11" t="str">
        <f>IF('Anterior-TXT'!A5425&lt;&gt;"",LEFT('Anterior-TXT'!A5425,15),"")</f>
        <v/>
      </c>
      <c r="B5404" s="11" t="str">
        <f>IF('Anterior-TXT'!A5425&lt;&gt;"",RIGHT(LEFT('Anterior-TXT'!A5425,51),34),"")</f>
        <v/>
      </c>
      <c r="C5404" s="12" t="str">
        <f>IF('Anterior-TXT'!A5425&lt;&gt;"",VALUE(RIGHT(LEFT('Anterior-TXT'!A5425,75),23)),"")</f>
        <v/>
      </c>
      <c r="D5404" s="11" t="str">
        <f>IF('Anterior-TXT'!A5425&lt;&gt;"",RIGHT(LEFT('Anterior-TXT'!A5425,77),1),"")</f>
        <v/>
      </c>
      <c r="E5404" s="13" t="str">
        <f>IF('Anterior-TXT'!A5425&lt;&gt;"",IF(MOD(VALUE(LEFT(A5404,1)),2)=1,IF(D5404="D",C5404,-C5404),IF(D5404="C",C5404,-C5404)),"")</f>
        <v/>
      </c>
    </row>
    <row r="5405" spans="1:5" x14ac:dyDescent="0.2">
      <c r="A5405" s="11" t="str">
        <f>IF('Anterior-TXT'!A5426&lt;&gt;"",LEFT('Anterior-TXT'!A5426,15),"")</f>
        <v/>
      </c>
      <c r="B5405" s="11" t="str">
        <f>IF('Anterior-TXT'!A5426&lt;&gt;"",RIGHT(LEFT('Anterior-TXT'!A5426,51),34),"")</f>
        <v/>
      </c>
      <c r="C5405" s="12" t="str">
        <f>IF('Anterior-TXT'!A5426&lt;&gt;"",VALUE(RIGHT(LEFT('Anterior-TXT'!A5426,75),23)),"")</f>
        <v/>
      </c>
      <c r="D5405" s="11" t="str">
        <f>IF('Anterior-TXT'!A5426&lt;&gt;"",RIGHT(LEFT('Anterior-TXT'!A5426,77),1),"")</f>
        <v/>
      </c>
      <c r="E5405" s="13" t="str">
        <f>IF('Anterior-TXT'!A5426&lt;&gt;"",IF(MOD(VALUE(LEFT(A5405,1)),2)=1,IF(D5405="D",C5405,-C5405),IF(D5405="C",C5405,-C5405)),"")</f>
        <v/>
      </c>
    </row>
    <row r="5406" spans="1:5" x14ac:dyDescent="0.2">
      <c r="A5406" s="11" t="str">
        <f>IF('Anterior-TXT'!A5427&lt;&gt;"",LEFT('Anterior-TXT'!A5427,15),"")</f>
        <v/>
      </c>
      <c r="B5406" s="11" t="str">
        <f>IF('Anterior-TXT'!A5427&lt;&gt;"",RIGHT(LEFT('Anterior-TXT'!A5427,51),34),"")</f>
        <v/>
      </c>
      <c r="C5406" s="12" t="str">
        <f>IF('Anterior-TXT'!A5427&lt;&gt;"",VALUE(RIGHT(LEFT('Anterior-TXT'!A5427,75),23)),"")</f>
        <v/>
      </c>
      <c r="D5406" s="11" t="str">
        <f>IF('Anterior-TXT'!A5427&lt;&gt;"",RIGHT(LEFT('Anterior-TXT'!A5427,77),1),"")</f>
        <v/>
      </c>
      <c r="E5406" s="13" t="str">
        <f>IF('Anterior-TXT'!A5427&lt;&gt;"",IF(MOD(VALUE(LEFT(A5406,1)),2)=1,IF(D5406="D",C5406,-C5406),IF(D5406="C",C5406,-C5406)),"")</f>
        <v/>
      </c>
    </row>
    <row r="5407" spans="1:5" x14ac:dyDescent="0.2">
      <c r="A5407" s="11" t="str">
        <f>IF('Anterior-TXT'!A5428&lt;&gt;"",LEFT('Anterior-TXT'!A5428,15),"")</f>
        <v/>
      </c>
      <c r="B5407" s="11" t="str">
        <f>IF('Anterior-TXT'!A5428&lt;&gt;"",RIGHT(LEFT('Anterior-TXT'!A5428,51),34),"")</f>
        <v/>
      </c>
      <c r="C5407" s="12" t="str">
        <f>IF('Anterior-TXT'!A5428&lt;&gt;"",VALUE(RIGHT(LEFT('Anterior-TXT'!A5428,75),23)),"")</f>
        <v/>
      </c>
      <c r="D5407" s="11" t="str">
        <f>IF('Anterior-TXT'!A5428&lt;&gt;"",RIGHT(LEFT('Anterior-TXT'!A5428,77),1),"")</f>
        <v/>
      </c>
      <c r="E5407" s="13" t="str">
        <f>IF('Anterior-TXT'!A5428&lt;&gt;"",IF(MOD(VALUE(LEFT(A5407,1)),2)=1,IF(D5407="D",C5407,-C5407),IF(D5407="C",C5407,-C5407)),"")</f>
        <v/>
      </c>
    </row>
    <row r="5408" spans="1:5" x14ac:dyDescent="0.2">
      <c r="A5408" s="11" t="str">
        <f>IF('Anterior-TXT'!A5429&lt;&gt;"",LEFT('Anterior-TXT'!A5429,15),"")</f>
        <v/>
      </c>
      <c r="B5408" s="11" t="str">
        <f>IF('Anterior-TXT'!A5429&lt;&gt;"",RIGHT(LEFT('Anterior-TXT'!A5429,51),34),"")</f>
        <v/>
      </c>
      <c r="C5408" s="12" t="str">
        <f>IF('Anterior-TXT'!A5429&lt;&gt;"",VALUE(RIGHT(LEFT('Anterior-TXT'!A5429,75),23)),"")</f>
        <v/>
      </c>
      <c r="D5408" s="11" t="str">
        <f>IF('Anterior-TXT'!A5429&lt;&gt;"",RIGHT(LEFT('Anterior-TXT'!A5429,77),1),"")</f>
        <v/>
      </c>
      <c r="E5408" s="13" t="str">
        <f>IF('Anterior-TXT'!A5429&lt;&gt;"",IF(MOD(VALUE(LEFT(A5408,1)),2)=1,IF(D5408="D",C5408,-C5408),IF(D5408="C",C5408,-C5408)),"")</f>
        <v/>
      </c>
    </row>
    <row r="5409" spans="1:5" x14ac:dyDescent="0.2">
      <c r="A5409" s="11" t="str">
        <f>IF('Anterior-TXT'!A5430&lt;&gt;"",LEFT('Anterior-TXT'!A5430,15),"")</f>
        <v/>
      </c>
      <c r="B5409" s="11" t="str">
        <f>IF('Anterior-TXT'!A5430&lt;&gt;"",RIGHT(LEFT('Anterior-TXT'!A5430,51),34),"")</f>
        <v/>
      </c>
      <c r="C5409" s="12" t="str">
        <f>IF('Anterior-TXT'!A5430&lt;&gt;"",VALUE(RIGHT(LEFT('Anterior-TXT'!A5430,75),23)),"")</f>
        <v/>
      </c>
      <c r="D5409" s="11" t="str">
        <f>IF('Anterior-TXT'!A5430&lt;&gt;"",RIGHT(LEFT('Anterior-TXT'!A5430,77),1),"")</f>
        <v/>
      </c>
      <c r="E5409" s="13" t="str">
        <f>IF('Anterior-TXT'!A5430&lt;&gt;"",IF(MOD(VALUE(LEFT(A5409,1)),2)=1,IF(D5409="D",C5409,-C5409),IF(D5409="C",C5409,-C5409)),"")</f>
        <v/>
      </c>
    </row>
    <row r="5410" spans="1:5" x14ac:dyDescent="0.2">
      <c r="A5410" s="11" t="str">
        <f>IF('Anterior-TXT'!A5431&lt;&gt;"",LEFT('Anterior-TXT'!A5431,15),"")</f>
        <v/>
      </c>
      <c r="B5410" s="11" t="str">
        <f>IF('Anterior-TXT'!A5431&lt;&gt;"",RIGHT(LEFT('Anterior-TXT'!A5431,51),34),"")</f>
        <v/>
      </c>
      <c r="C5410" s="12" t="str">
        <f>IF('Anterior-TXT'!A5431&lt;&gt;"",VALUE(RIGHT(LEFT('Anterior-TXT'!A5431,75),23)),"")</f>
        <v/>
      </c>
      <c r="D5410" s="11" t="str">
        <f>IF('Anterior-TXT'!A5431&lt;&gt;"",RIGHT(LEFT('Anterior-TXT'!A5431,77),1),"")</f>
        <v/>
      </c>
      <c r="E5410" s="13" t="str">
        <f>IF('Anterior-TXT'!A5431&lt;&gt;"",IF(MOD(VALUE(LEFT(A5410,1)),2)=1,IF(D5410="D",C5410,-C5410),IF(D5410="C",C5410,-C5410)),"")</f>
        <v/>
      </c>
    </row>
    <row r="5411" spans="1:5" x14ac:dyDescent="0.2">
      <c r="A5411" s="11" t="str">
        <f>IF('Anterior-TXT'!A5432&lt;&gt;"",LEFT('Anterior-TXT'!A5432,15),"")</f>
        <v/>
      </c>
      <c r="B5411" s="11" t="str">
        <f>IF('Anterior-TXT'!A5432&lt;&gt;"",RIGHT(LEFT('Anterior-TXT'!A5432,51),34),"")</f>
        <v/>
      </c>
      <c r="C5411" s="12" t="str">
        <f>IF('Anterior-TXT'!A5432&lt;&gt;"",VALUE(RIGHT(LEFT('Anterior-TXT'!A5432,75),23)),"")</f>
        <v/>
      </c>
      <c r="D5411" s="11" t="str">
        <f>IF('Anterior-TXT'!A5432&lt;&gt;"",RIGHT(LEFT('Anterior-TXT'!A5432,77),1),"")</f>
        <v/>
      </c>
      <c r="E5411" s="13" t="str">
        <f>IF('Anterior-TXT'!A5432&lt;&gt;"",IF(MOD(VALUE(LEFT(A5411,1)),2)=1,IF(D5411="D",C5411,-C5411),IF(D5411="C",C5411,-C5411)),"")</f>
        <v/>
      </c>
    </row>
    <row r="5412" spans="1:5" x14ac:dyDescent="0.2">
      <c r="A5412" s="11" t="str">
        <f>IF('Anterior-TXT'!A5433&lt;&gt;"",LEFT('Anterior-TXT'!A5433,15),"")</f>
        <v/>
      </c>
      <c r="B5412" s="11" t="str">
        <f>IF('Anterior-TXT'!A5433&lt;&gt;"",RIGHT(LEFT('Anterior-TXT'!A5433,51),34),"")</f>
        <v/>
      </c>
      <c r="C5412" s="12" t="str">
        <f>IF('Anterior-TXT'!A5433&lt;&gt;"",VALUE(RIGHT(LEFT('Anterior-TXT'!A5433,75),23)),"")</f>
        <v/>
      </c>
      <c r="D5412" s="11" t="str">
        <f>IF('Anterior-TXT'!A5433&lt;&gt;"",RIGHT(LEFT('Anterior-TXT'!A5433,77),1),"")</f>
        <v/>
      </c>
      <c r="E5412" s="13" t="str">
        <f>IF('Anterior-TXT'!A5433&lt;&gt;"",IF(MOD(VALUE(LEFT(A5412,1)),2)=1,IF(D5412="D",C5412,-C5412),IF(D5412="C",C5412,-C5412)),"")</f>
        <v/>
      </c>
    </row>
    <row r="5413" spans="1:5" x14ac:dyDescent="0.2">
      <c r="A5413" s="11" t="str">
        <f>IF('Anterior-TXT'!A5434&lt;&gt;"",LEFT('Anterior-TXT'!A5434,15),"")</f>
        <v/>
      </c>
      <c r="B5413" s="11" t="str">
        <f>IF('Anterior-TXT'!A5434&lt;&gt;"",RIGHT(LEFT('Anterior-TXT'!A5434,51),34),"")</f>
        <v/>
      </c>
      <c r="C5413" s="12" t="str">
        <f>IF('Anterior-TXT'!A5434&lt;&gt;"",VALUE(RIGHT(LEFT('Anterior-TXT'!A5434,75),23)),"")</f>
        <v/>
      </c>
      <c r="D5413" s="11" t="str">
        <f>IF('Anterior-TXT'!A5434&lt;&gt;"",RIGHT(LEFT('Anterior-TXT'!A5434,77),1),"")</f>
        <v/>
      </c>
      <c r="E5413" s="13" t="str">
        <f>IF('Anterior-TXT'!A5434&lt;&gt;"",IF(MOD(VALUE(LEFT(A5413,1)),2)=1,IF(D5413="D",C5413,-C5413),IF(D5413="C",C5413,-C5413)),"")</f>
        <v/>
      </c>
    </row>
    <row r="5414" spans="1:5" x14ac:dyDescent="0.2">
      <c r="A5414" s="11" t="str">
        <f>IF('Anterior-TXT'!A5435&lt;&gt;"",LEFT('Anterior-TXT'!A5435,15),"")</f>
        <v/>
      </c>
      <c r="B5414" s="11" t="str">
        <f>IF('Anterior-TXT'!A5435&lt;&gt;"",RIGHT(LEFT('Anterior-TXT'!A5435,51),34),"")</f>
        <v/>
      </c>
      <c r="C5414" s="12" t="str">
        <f>IF('Anterior-TXT'!A5435&lt;&gt;"",VALUE(RIGHT(LEFT('Anterior-TXT'!A5435,75),23)),"")</f>
        <v/>
      </c>
      <c r="D5414" s="11" t="str">
        <f>IF('Anterior-TXT'!A5435&lt;&gt;"",RIGHT(LEFT('Anterior-TXT'!A5435,77),1),"")</f>
        <v/>
      </c>
      <c r="E5414" s="13" t="str">
        <f>IF('Anterior-TXT'!A5435&lt;&gt;"",IF(MOD(VALUE(LEFT(A5414,1)),2)=1,IF(D5414="D",C5414,-C5414),IF(D5414="C",C5414,-C5414)),"")</f>
        <v/>
      </c>
    </row>
    <row r="5415" spans="1:5" x14ac:dyDescent="0.2">
      <c r="A5415" s="11" t="str">
        <f>IF('Anterior-TXT'!A5436&lt;&gt;"",LEFT('Anterior-TXT'!A5436,15),"")</f>
        <v/>
      </c>
      <c r="B5415" s="11" t="str">
        <f>IF('Anterior-TXT'!A5436&lt;&gt;"",RIGHT(LEFT('Anterior-TXT'!A5436,51),34),"")</f>
        <v/>
      </c>
      <c r="C5415" s="12" t="str">
        <f>IF('Anterior-TXT'!A5436&lt;&gt;"",VALUE(RIGHT(LEFT('Anterior-TXT'!A5436,75),23)),"")</f>
        <v/>
      </c>
      <c r="D5415" s="11" t="str">
        <f>IF('Anterior-TXT'!A5436&lt;&gt;"",RIGHT(LEFT('Anterior-TXT'!A5436,77),1),"")</f>
        <v/>
      </c>
      <c r="E5415" s="13" t="str">
        <f>IF('Anterior-TXT'!A5436&lt;&gt;"",IF(MOD(VALUE(LEFT(A5415,1)),2)=1,IF(D5415="D",C5415,-C5415),IF(D5415="C",C5415,-C5415)),"")</f>
        <v/>
      </c>
    </row>
    <row r="5416" spans="1:5" x14ac:dyDescent="0.2">
      <c r="A5416" s="11" t="str">
        <f>IF('Anterior-TXT'!A5437&lt;&gt;"",LEFT('Anterior-TXT'!A5437,15),"")</f>
        <v/>
      </c>
      <c r="B5416" s="11" t="str">
        <f>IF('Anterior-TXT'!A5437&lt;&gt;"",RIGHT(LEFT('Anterior-TXT'!A5437,51),34),"")</f>
        <v/>
      </c>
      <c r="C5416" s="12" t="str">
        <f>IF('Anterior-TXT'!A5437&lt;&gt;"",VALUE(RIGHT(LEFT('Anterior-TXT'!A5437,75),23)),"")</f>
        <v/>
      </c>
      <c r="D5416" s="11" t="str">
        <f>IF('Anterior-TXT'!A5437&lt;&gt;"",RIGHT(LEFT('Anterior-TXT'!A5437,77),1),"")</f>
        <v/>
      </c>
      <c r="E5416" s="13" t="str">
        <f>IF('Anterior-TXT'!A5437&lt;&gt;"",IF(MOD(VALUE(LEFT(A5416,1)),2)=1,IF(D5416="D",C5416,-C5416),IF(D5416="C",C5416,-C5416)),"")</f>
        <v/>
      </c>
    </row>
    <row r="5417" spans="1:5" x14ac:dyDescent="0.2">
      <c r="A5417" s="11" t="str">
        <f>IF('Anterior-TXT'!A5438&lt;&gt;"",LEFT('Anterior-TXT'!A5438,15),"")</f>
        <v/>
      </c>
      <c r="B5417" s="11" t="str">
        <f>IF('Anterior-TXT'!A5438&lt;&gt;"",RIGHT(LEFT('Anterior-TXT'!A5438,51),34),"")</f>
        <v/>
      </c>
      <c r="C5417" s="12" t="str">
        <f>IF('Anterior-TXT'!A5438&lt;&gt;"",VALUE(RIGHT(LEFT('Anterior-TXT'!A5438,75),23)),"")</f>
        <v/>
      </c>
      <c r="D5417" s="11" t="str">
        <f>IF('Anterior-TXT'!A5438&lt;&gt;"",RIGHT(LEFT('Anterior-TXT'!A5438,77),1),"")</f>
        <v/>
      </c>
      <c r="E5417" s="13" t="str">
        <f>IF('Anterior-TXT'!A5438&lt;&gt;"",IF(MOD(VALUE(LEFT(A5417,1)),2)=1,IF(D5417="D",C5417,-C5417),IF(D5417="C",C5417,-C5417)),"")</f>
        <v/>
      </c>
    </row>
    <row r="5418" spans="1:5" x14ac:dyDescent="0.2">
      <c r="A5418" s="11" t="str">
        <f>IF('Anterior-TXT'!A5439&lt;&gt;"",LEFT('Anterior-TXT'!A5439,15),"")</f>
        <v/>
      </c>
      <c r="B5418" s="11" t="str">
        <f>IF('Anterior-TXT'!A5439&lt;&gt;"",RIGHT(LEFT('Anterior-TXT'!A5439,51),34),"")</f>
        <v/>
      </c>
      <c r="C5418" s="12" t="str">
        <f>IF('Anterior-TXT'!A5439&lt;&gt;"",VALUE(RIGHT(LEFT('Anterior-TXT'!A5439,75),23)),"")</f>
        <v/>
      </c>
      <c r="D5418" s="11" t="str">
        <f>IF('Anterior-TXT'!A5439&lt;&gt;"",RIGHT(LEFT('Anterior-TXT'!A5439,77),1),"")</f>
        <v/>
      </c>
      <c r="E5418" s="13" t="str">
        <f>IF('Anterior-TXT'!A5439&lt;&gt;"",IF(MOD(VALUE(LEFT(A5418,1)),2)=1,IF(D5418="D",C5418,-C5418),IF(D5418="C",C5418,-C5418)),"")</f>
        <v/>
      </c>
    </row>
    <row r="5419" spans="1:5" x14ac:dyDescent="0.2">
      <c r="A5419" s="11" t="str">
        <f>IF('Anterior-TXT'!A5440&lt;&gt;"",LEFT('Anterior-TXT'!A5440,15),"")</f>
        <v/>
      </c>
      <c r="B5419" s="11" t="str">
        <f>IF('Anterior-TXT'!A5440&lt;&gt;"",RIGHT(LEFT('Anterior-TXT'!A5440,51),34),"")</f>
        <v/>
      </c>
      <c r="C5419" s="12" t="str">
        <f>IF('Anterior-TXT'!A5440&lt;&gt;"",VALUE(RIGHT(LEFT('Anterior-TXT'!A5440,75),23)),"")</f>
        <v/>
      </c>
      <c r="D5419" s="11" t="str">
        <f>IF('Anterior-TXT'!A5440&lt;&gt;"",RIGHT(LEFT('Anterior-TXT'!A5440,77),1),"")</f>
        <v/>
      </c>
      <c r="E5419" s="13" t="str">
        <f>IF('Anterior-TXT'!A5440&lt;&gt;"",IF(MOD(VALUE(LEFT(A5419,1)),2)=1,IF(D5419="D",C5419,-C5419),IF(D5419="C",C5419,-C5419)),"")</f>
        <v/>
      </c>
    </row>
    <row r="5420" spans="1:5" x14ac:dyDescent="0.2">
      <c r="A5420" s="11" t="str">
        <f>IF('Anterior-TXT'!A5441&lt;&gt;"",LEFT('Anterior-TXT'!A5441,15),"")</f>
        <v/>
      </c>
      <c r="B5420" s="11" t="str">
        <f>IF('Anterior-TXT'!A5441&lt;&gt;"",RIGHT(LEFT('Anterior-TXT'!A5441,51),34),"")</f>
        <v/>
      </c>
      <c r="C5420" s="12" t="str">
        <f>IF('Anterior-TXT'!A5441&lt;&gt;"",VALUE(RIGHT(LEFT('Anterior-TXT'!A5441,75),23)),"")</f>
        <v/>
      </c>
      <c r="D5420" s="11" t="str">
        <f>IF('Anterior-TXT'!A5441&lt;&gt;"",RIGHT(LEFT('Anterior-TXT'!A5441,77),1),"")</f>
        <v/>
      </c>
      <c r="E5420" s="13" t="str">
        <f>IF('Anterior-TXT'!A5441&lt;&gt;"",IF(MOD(VALUE(LEFT(A5420,1)),2)=1,IF(D5420="D",C5420,-C5420),IF(D5420="C",C5420,-C5420)),"")</f>
        <v/>
      </c>
    </row>
    <row r="5421" spans="1:5" x14ac:dyDescent="0.2">
      <c r="A5421" s="11" t="str">
        <f>IF('Anterior-TXT'!A5442&lt;&gt;"",LEFT('Anterior-TXT'!A5442,15),"")</f>
        <v/>
      </c>
      <c r="B5421" s="11" t="str">
        <f>IF('Anterior-TXT'!A5442&lt;&gt;"",RIGHT(LEFT('Anterior-TXT'!A5442,51),34),"")</f>
        <v/>
      </c>
      <c r="C5421" s="12" t="str">
        <f>IF('Anterior-TXT'!A5442&lt;&gt;"",VALUE(RIGHT(LEFT('Anterior-TXT'!A5442,75),23)),"")</f>
        <v/>
      </c>
      <c r="D5421" s="11" t="str">
        <f>IF('Anterior-TXT'!A5442&lt;&gt;"",RIGHT(LEFT('Anterior-TXT'!A5442,77),1),"")</f>
        <v/>
      </c>
      <c r="E5421" s="13" t="str">
        <f>IF('Anterior-TXT'!A5442&lt;&gt;"",IF(MOD(VALUE(LEFT(A5421,1)),2)=1,IF(D5421="D",C5421,-C5421),IF(D5421="C",C5421,-C5421)),"")</f>
        <v/>
      </c>
    </row>
    <row r="5422" spans="1:5" x14ac:dyDescent="0.2">
      <c r="A5422" s="11" t="str">
        <f>IF('Anterior-TXT'!A5443&lt;&gt;"",LEFT('Anterior-TXT'!A5443,15),"")</f>
        <v/>
      </c>
      <c r="B5422" s="11" t="str">
        <f>IF('Anterior-TXT'!A5443&lt;&gt;"",RIGHT(LEFT('Anterior-TXT'!A5443,51),34),"")</f>
        <v/>
      </c>
      <c r="C5422" s="12" t="str">
        <f>IF('Anterior-TXT'!A5443&lt;&gt;"",VALUE(RIGHT(LEFT('Anterior-TXT'!A5443,75),23)),"")</f>
        <v/>
      </c>
      <c r="D5422" s="11" t="str">
        <f>IF('Anterior-TXT'!A5443&lt;&gt;"",RIGHT(LEFT('Anterior-TXT'!A5443,77),1),"")</f>
        <v/>
      </c>
      <c r="E5422" s="13" t="str">
        <f>IF('Anterior-TXT'!A5443&lt;&gt;"",IF(MOD(VALUE(LEFT(A5422,1)),2)=1,IF(D5422="D",C5422,-C5422),IF(D5422="C",C5422,-C5422)),"")</f>
        <v/>
      </c>
    </row>
    <row r="5423" spans="1:5" x14ac:dyDescent="0.2">
      <c r="A5423" s="11" t="str">
        <f>IF('Anterior-TXT'!A5444&lt;&gt;"",LEFT('Anterior-TXT'!A5444,15),"")</f>
        <v/>
      </c>
      <c r="B5423" s="11" t="str">
        <f>IF('Anterior-TXT'!A5444&lt;&gt;"",RIGHT(LEFT('Anterior-TXT'!A5444,51),34),"")</f>
        <v/>
      </c>
      <c r="C5423" s="12" t="str">
        <f>IF('Anterior-TXT'!A5444&lt;&gt;"",VALUE(RIGHT(LEFT('Anterior-TXT'!A5444,75),23)),"")</f>
        <v/>
      </c>
      <c r="D5423" s="11" t="str">
        <f>IF('Anterior-TXT'!A5444&lt;&gt;"",RIGHT(LEFT('Anterior-TXT'!A5444,77),1),"")</f>
        <v/>
      </c>
      <c r="E5423" s="13" t="str">
        <f>IF('Anterior-TXT'!A5444&lt;&gt;"",IF(MOD(VALUE(LEFT(A5423,1)),2)=1,IF(D5423="D",C5423,-C5423),IF(D5423="C",C5423,-C5423)),"")</f>
        <v/>
      </c>
    </row>
    <row r="5424" spans="1:5" x14ac:dyDescent="0.2">
      <c r="A5424" s="11" t="str">
        <f>IF('Anterior-TXT'!A5445&lt;&gt;"",LEFT('Anterior-TXT'!A5445,15),"")</f>
        <v/>
      </c>
      <c r="B5424" s="11" t="str">
        <f>IF('Anterior-TXT'!A5445&lt;&gt;"",RIGHT(LEFT('Anterior-TXT'!A5445,51),34),"")</f>
        <v/>
      </c>
      <c r="C5424" s="12" t="str">
        <f>IF('Anterior-TXT'!A5445&lt;&gt;"",VALUE(RIGHT(LEFT('Anterior-TXT'!A5445,75),23)),"")</f>
        <v/>
      </c>
      <c r="D5424" s="11" t="str">
        <f>IF('Anterior-TXT'!A5445&lt;&gt;"",RIGHT(LEFT('Anterior-TXT'!A5445,77),1),"")</f>
        <v/>
      </c>
      <c r="E5424" s="13" t="str">
        <f>IF('Anterior-TXT'!A5445&lt;&gt;"",IF(MOD(VALUE(LEFT(A5424,1)),2)=1,IF(D5424="D",C5424,-C5424),IF(D5424="C",C5424,-C5424)),"")</f>
        <v/>
      </c>
    </row>
    <row r="5425" spans="1:5" x14ac:dyDescent="0.2">
      <c r="A5425" s="11" t="str">
        <f>IF('Anterior-TXT'!A5446&lt;&gt;"",LEFT('Anterior-TXT'!A5446,15),"")</f>
        <v/>
      </c>
      <c r="B5425" s="11" t="str">
        <f>IF('Anterior-TXT'!A5446&lt;&gt;"",RIGHT(LEFT('Anterior-TXT'!A5446,51),34),"")</f>
        <v/>
      </c>
      <c r="C5425" s="12" t="str">
        <f>IF('Anterior-TXT'!A5446&lt;&gt;"",VALUE(RIGHT(LEFT('Anterior-TXT'!A5446,75),23)),"")</f>
        <v/>
      </c>
      <c r="D5425" s="11" t="str">
        <f>IF('Anterior-TXT'!A5446&lt;&gt;"",RIGHT(LEFT('Anterior-TXT'!A5446,77),1),"")</f>
        <v/>
      </c>
      <c r="E5425" s="13" t="str">
        <f>IF('Anterior-TXT'!A5446&lt;&gt;"",IF(MOD(VALUE(LEFT(A5425,1)),2)=1,IF(D5425="D",C5425,-C5425),IF(D5425="C",C5425,-C5425)),"")</f>
        <v/>
      </c>
    </row>
    <row r="5426" spans="1:5" x14ac:dyDescent="0.2">
      <c r="A5426" s="11" t="str">
        <f>IF('Anterior-TXT'!A5447&lt;&gt;"",LEFT('Anterior-TXT'!A5447,15),"")</f>
        <v/>
      </c>
      <c r="B5426" s="11" t="str">
        <f>IF('Anterior-TXT'!A5447&lt;&gt;"",RIGHT(LEFT('Anterior-TXT'!A5447,51),34),"")</f>
        <v/>
      </c>
      <c r="C5426" s="12" t="str">
        <f>IF('Anterior-TXT'!A5447&lt;&gt;"",VALUE(RIGHT(LEFT('Anterior-TXT'!A5447,75),23)),"")</f>
        <v/>
      </c>
      <c r="D5426" s="11" t="str">
        <f>IF('Anterior-TXT'!A5447&lt;&gt;"",RIGHT(LEFT('Anterior-TXT'!A5447,77),1),"")</f>
        <v/>
      </c>
      <c r="E5426" s="13" t="str">
        <f>IF('Anterior-TXT'!A5447&lt;&gt;"",IF(MOD(VALUE(LEFT(A5426,1)),2)=1,IF(D5426="D",C5426,-C5426),IF(D5426="C",C5426,-C5426)),"")</f>
        <v/>
      </c>
    </row>
    <row r="5427" spans="1:5" x14ac:dyDescent="0.2">
      <c r="A5427" s="11" t="str">
        <f>IF('Anterior-TXT'!A5448&lt;&gt;"",LEFT('Anterior-TXT'!A5448,15),"")</f>
        <v/>
      </c>
      <c r="B5427" s="11" t="str">
        <f>IF('Anterior-TXT'!A5448&lt;&gt;"",RIGHT(LEFT('Anterior-TXT'!A5448,51),34),"")</f>
        <v/>
      </c>
      <c r="C5427" s="12" t="str">
        <f>IF('Anterior-TXT'!A5448&lt;&gt;"",VALUE(RIGHT(LEFT('Anterior-TXT'!A5448,75),23)),"")</f>
        <v/>
      </c>
      <c r="D5427" s="11" t="str">
        <f>IF('Anterior-TXT'!A5448&lt;&gt;"",RIGHT(LEFT('Anterior-TXT'!A5448,77),1),"")</f>
        <v/>
      </c>
      <c r="E5427" s="13" t="str">
        <f>IF('Anterior-TXT'!A5448&lt;&gt;"",IF(MOD(VALUE(LEFT(A5427,1)),2)=1,IF(D5427="D",C5427,-C5427),IF(D5427="C",C5427,-C5427)),"")</f>
        <v/>
      </c>
    </row>
    <row r="5428" spans="1:5" x14ac:dyDescent="0.2">
      <c r="A5428" s="11" t="str">
        <f>IF('Anterior-TXT'!A5449&lt;&gt;"",LEFT('Anterior-TXT'!A5449,15),"")</f>
        <v/>
      </c>
      <c r="B5428" s="11" t="str">
        <f>IF('Anterior-TXT'!A5449&lt;&gt;"",RIGHT(LEFT('Anterior-TXT'!A5449,51),34),"")</f>
        <v/>
      </c>
      <c r="C5428" s="12" t="str">
        <f>IF('Anterior-TXT'!A5449&lt;&gt;"",VALUE(RIGHT(LEFT('Anterior-TXT'!A5449,75),23)),"")</f>
        <v/>
      </c>
      <c r="D5428" s="11" t="str">
        <f>IF('Anterior-TXT'!A5449&lt;&gt;"",RIGHT(LEFT('Anterior-TXT'!A5449,77),1),"")</f>
        <v/>
      </c>
      <c r="E5428" s="13" t="str">
        <f>IF('Anterior-TXT'!A5449&lt;&gt;"",IF(MOD(VALUE(LEFT(A5428,1)),2)=1,IF(D5428="D",C5428,-C5428),IF(D5428="C",C5428,-C5428)),"")</f>
        <v/>
      </c>
    </row>
    <row r="5429" spans="1:5" x14ac:dyDescent="0.2">
      <c r="A5429" s="11" t="str">
        <f>IF('Anterior-TXT'!A5450&lt;&gt;"",LEFT('Anterior-TXT'!A5450,15),"")</f>
        <v/>
      </c>
      <c r="B5429" s="11" t="str">
        <f>IF('Anterior-TXT'!A5450&lt;&gt;"",RIGHT(LEFT('Anterior-TXT'!A5450,51),34),"")</f>
        <v/>
      </c>
      <c r="C5429" s="12" t="str">
        <f>IF('Anterior-TXT'!A5450&lt;&gt;"",VALUE(RIGHT(LEFT('Anterior-TXT'!A5450,75),23)),"")</f>
        <v/>
      </c>
      <c r="D5429" s="11" t="str">
        <f>IF('Anterior-TXT'!A5450&lt;&gt;"",RIGHT(LEFT('Anterior-TXT'!A5450,77),1),"")</f>
        <v/>
      </c>
      <c r="E5429" s="13" t="str">
        <f>IF('Anterior-TXT'!A5450&lt;&gt;"",IF(MOD(VALUE(LEFT(A5429,1)),2)=1,IF(D5429="D",C5429,-C5429),IF(D5429="C",C5429,-C5429)),"")</f>
        <v/>
      </c>
    </row>
    <row r="5430" spans="1:5" x14ac:dyDescent="0.2">
      <c r="A5430" s="11" t="str">
        <f>IF('Anterior-TXT'!A5451&lt;&gt;"",LEFT('Anterior-TXT'!A5451,15),"")</f>
        <v/>
      </c>
      <c r="B5430" s="11" t="str">
        <f>IF('Anterior-TXT'!A5451&lt;&gt;"",RIGHT(LEFT('Anterior-TXT'!A5451,51),34),"")</f>
        <v/>
      </c>
      <c r="C5430" s="12" t="str">
        <f>IF('Anterior-TXT'!A5451&lt;&gt;"",VALUE(RIGHT(LEFT('Anterior-TXT'!A5451,75),23)),"")</f>
        <v/>
      </c>
      <c r="D5430" s="11" t="str">
        <f>IF('Anterior-TXT'!A5451&lt;&gt;"",RIGHT(LEFT('Anterior-TXT'!A5451,77),1),"")</f>
        <v/>
      </c>
      <c r="E5430" s="13" t="str">
        <f>IF('Anterior-TXT'!A5451&lt;&gt;"",IF(MOD(VALUE(LEFT(A5430,1)),2)=1,IF(D5430="D",C5430,-C5430),IF(D5430="C",C5430,-C5430)),"")</f>
        <v/>
      </c>
    </row>
    <row r="5431" spans="1:5" x14ac:dyDescent="0.2">
      <c r="A5431" s="11" t="str">
        <f>IF('Anterior-TXT'!A5452&lt;&gt;"",LEFT('Anterior-TXT'!A5452,15),"")</f>
        <v/>
      </c>
      <c r="B5431" s="11" t="str">
        <f>IF('Anterior-TXT'!A5452&lt;&gt;"",RIGHT(LEFT('Anterior-TXT'!A5452,51),34),"")</f>
        <v/>
      </c>
      <c r="C5431" s="12" t="str">
        <f>IF('Anterior-TXT'!A5452&lt;&gt;"",VALUE(RIGHT(LEFT('Anterior-TXT'!A5452,75),23)),"")</f>
        <v/>
      </c>
      <c r="D5431" s="11" t="str">
        <f>IF('Anterior-TXT'!A5452&lt;&gt;"",RIGHT(LEFT('Anterior-TXT'!A5452,77),1),"")</f>
        <v/>
      </c>
      <c r="E5431" s="13" t="str">
        <f>IF('Anterior-TXT'!A5452&lt;&gt;"",IF(MOD(VALUE(LEFT(A5431,1)),2)=1,IF(D5431="D",C5431,-C5431),IF(D5431="C",C5431,-C5431)),"")</f>
        <v/>
      </c>
    </row>
    <row r="5432" spans="1:5" x14ac:dyDescent="0.2">
      <c r="A5432" s="11" t="str">
        <f>IF('Anterior-TXT'!A5453&lt;&gt;"",LEFT('Anterior-TXT'!A5453,15),"")</f>
        <v/>
      </c>
      <c r="B5432" s="11" t="str">
        <f>IF('Anterior-TXT'!A5453&lt;&gt;"",RIGHT(LEFT('Anterior-TXT'!A5453,51),34),"")</f>
        <v/>
      </c>
      <c r="C5432" s="12" t="str">
        <f>IF('Anterior-TXT'!A5453&lt;&gt;"",VALUE(RIGHT(LEFT('Anterior-TXT'!A5453,75),23)),"")</f>
        <v/>
      </c>
      <c r="D5432" s="11" t="str">
        <f>IF('Anterior-TXT'!A5453&lt;&gt;"",RIGHT(LEFT('Anterior-TXT'!A5453,77),1),"")</f>
        <v/>
      </c>
      <c r="E5432" s="13" t="str">
        <f>IF('Anterior-TXT'!A5453&lt;&gt;"",IF(MOD(VALUE(LEFT(A5432,1)),2)=1,IF(D5432="D",C5432,-C5432),IF(D5432="C",C5432,-C5432)),"")</f>
        <v/>
      </c>
    </row>
    <row r="5433" spans="1:5" x14ac:dyDescent="0.2">
      <c r="A5433" s="11" t="str">
        <f>IF('Anterior-TXT'!A5454&lt;&gt;"",LEFT('Anterior-TXT'!A5454,15),"")</f>
        <v/>
      </c>
      <c r="B5433" s="11" t="str">
        <f>IF('Anterior-TXT'!A5454&lt;&gt;"",RIGHT(LEFT('Anterior-TXT'!A5454,51),34),"")</f>
        <v/>
      </c>
      <c r="C5433" s="12" t="str">
        <f>IF('Anterior-TXT'!A5454&lt;&gt;"",VALUE(RIGHT(LEFT('Anterior-TXT'!A5454,75),23)),"")</f>
        <v/>
      </c>
      <c r="D5433" s="11" t="str">
        <f>IF('Anterior-TXT'!A5454&lt;&gt;"",RIGHT(LEFT('Anterior-TXT'!A5454,77),1),"")</f>
        <v/>
      </c>
      <c r="E5433" s="13" t="str">
        <f>IF('Anterior-TXT'!A5454&lt;&gt;"",IF(MOD(VALUE(LEFT(A5433,1)),2)=1,IF(D5433="D",C5433,-C5433),IF(D5433="C",C5433,-C5433)),"")</f>
        <v/>
      </c>
    </row>
    <row r="5434" spans="1:5" x14ac:dyDescent="0.2">
      <c r="A5434" s="11" t="str">
        <f>IF('Anterior-TXT'!A5455&lt;&gt;"",LEFT('Anterior-TXT'!A5455,15),"")</f>
        <v/>
      </c>
      <c r="B5434" s="11" t="str">
        <f>IF('Anterior-TXT'!A5455&lt;&gt;"",RIGHT(LEFT('Anterior-TXT'!A5455,51),34),"")</f>
        <v/>
      </c>
      <c r="C5434" s="12" t="str">
        <f>IF('Anterior-TXT'!A5455&lt;&gt;"",VALUE(RIGHT(LEFT('Anterior-TXT'!A5455,75),23)),"")</f>
        <v/>
      </c>
      <c r="D5434" s="11" t="str">
        <f>IF('Anterior-TXT'!A5455&lt;&gt;"",RIGHT(LEFT('Anterior-TXT'!A5455,77),1),"")</f>
        <v/>
      </c>
      <c r="E5434" s="13" t="str">
        <f>IF('Anterior-TXT'!A5455&lt;&gt;"",IF(MOD(VALUE(LEFT(A5434,1)),2)=1,IF(D5434="D",C5434,-C5434),IF(D5434="C",C5434,-C5434)),"")</f>
        <v/>
      </c>
    </row>
    <row r="5435" spans="1:5" x14ac:dyDescent="0.2">
      <c r="A5435" s="11" t="str">
        <f>IF('Anterior-TXT'!A5456&lt;&gt;"",LEFT('Anterior-TXT'!A5456,15),"")</f>
        <v/>
      </c>
      <c r="B5435" s="11" t="str">
        <f>IF('Anterior-TXT'!A5456&lt;&gt;"",RIGHT(LEFT('Anterior-TXT'!A5456,51),34),"")</f>
        <v/>
      </c>
      <c r="C5435" s="12" t="str">
        <f>IF('Anterior-TXT'!A5456&lt;&gt;"",VALUE(RIGHT(LEFT('Anterior-TXT'!A5456,75),23)),"")</f>
        <v/>
      </c>
      <c r="D5435" s="11" t="str">
        <f>IF('Anterior-TXT'!A5456&lt;&gt;"",RIGHT(LEFT('Anterior-TXT'!A5456,77),1),"")</f>
        <v/>
      </c>
      <c r="E5435" s="13" t="str">
        <f>IF('Anterior-TXT'!A5456&lt;&gt;"",IF(MOD(VALUE(LEFT(A5435,1)),2)=1,IF(D5435="D",C5435,-C5435),IF(D5435="C",C5435,-C5435)),"")</f>
        <v/>
      </c>
    </row>
    <row r="5436" spans="1:5" x14ac:dyDescent="0.2">
      <c r="A5436" s="11" t="str">
        <f>IF('Anterior-TXT'!A5457&lt;&gt;"",LEFT('Anterior-TXT'!A5457,15),"")</f>
        <v/>
      </c>
      <c r="B5436" s="11" t="str">
        <f>IF('Anterior-TXT'!A5457&lt;&gt;"",RIGHT(LEFT('Anterior-TXT'!A5457,51),34),"")</f>
        <v/>
      </c>
      <c r="C5436" s="12" t="str">
        <f>IF('Anterior-TXT'!A5457&lt;&gt;"",VALUE(RIGHT(LEFT('Anterior-TXT'!A5457,75),23)),"")</f>
        <v/>
      </c>
      <c r="D5436" s="11" t="str">
        <f>IF('Anterior-TXT'!A5457&lt;&gt;"",RIGHT(LEFT('Anterior-TXT'!A5457,77),1),"")</f>
        <v/>
      </c>
      <c r="E5436" s="13" t="str">
        <f>IF('Anterior-TXT'!A5457&lt;&gt;"",IF(MOD(VALUE(LEFT(A5436,1)),2)=1,IF(D5436="D",C5436,-C5436),IF(D5436="C",C5436,-C5436)),"")</f>
        <v/>
      </c>
    </row>
    <row r="5437" spans="1:5" x14ac:dyDescent="0.2">
      <c r="A5437" s="11" t="str">
        <f>IF('Anterior-TXT'!A5458&lt;&gt;"",LEFT('Anterior-TXT'!A5458,15),"")</f>
        <v/>
      </c>
      <c r="B5437" s="11" t="str">
        <f>IF('Anterior-TXT'!A5458&lt;&gt;"",RIGHT(LEFT('Anterior-TXT'!A5458,51),34),"")</f>
        <v/>
      </c>
      <c r="C5437" s="12" t="str">
        <f>IF('Anterior-TXT'!A5458&lt;&gt;"",VALUE(RIGHT(LEFT('Anterior-TXT'!A5458,75),23)),"")</f>
        <v/>
      </c>
      <c r="D5437" s="11" t="str">
        <f>IF('Anterior-TXT'!A5458&lt;&gt;"",RIGHT(LEFT('Anterior-TXT'!A5458,77),1),"")</f>
        <v/>
      </c>
      <c r="E5437" s="13" t="str">
        <f>IF('Anterior-TXT'!A5458&lt;&gt;"",IF(MOD(VALUE(LEFT(A5437,1)),2)=1,IF(D5437="D",C5437,-C5437),IF(D5437="C",C5437,-C5437)),"")</f>
        <v/>
      </c>
    </row>
    <row r="5438" spans="1:5" x14ac:dyDescent="0.2">
      <c r="A5438" s="11" t="str">
        <f>IF('Anterior-TXT'!A5459&lt;&gt;"",LEFT('Anterior-TXT'!A5459,15),"")</f>
        <v/>
      </c>
      <c r="B5438" s="11" t="str">
        <f>IF('Anterior-TXT'!A5459&lt;&gt;"",RIGHT(LEFT('Anterior-TXT'!A5459,51),34),"")</f>
        <v/>
      </c>
      <c r="C5438" s="12" t="str">
        <f>IF('Anterior-TXT'!A5459&lt;&gt;"",VALUE(RIGHT(LEFT('Anterior-TXT'!A5459,75),23)),"")</f>
        <v/>
      </c>
      <c r="D5438" s="11" t="str">
        <f>IF('Anterior-TXT'!A5459&lt;&gt;"",RIGHT(LEFT('Anterior-TXT'!A5459,77),1),"")</f>
        <v/>
      </c>
      <c r="E5438" s="13" t="str">
        <f>IF('Anterior-TXT'!A5459&lt;&gt;"",IF(MOD(VALUE(LEFT(A5438,1)),2)=1,IF(D5438="D",C5438,-C5438),IF(D5438="C",C5438,-C5438)),"")</f>
        <v/>
      </c>
    </row>
    <row r="5439" spans="1:5" x14ac:dyDescent="0.2">
      <c r="A5439" s="11" t="str">
        <f>IF('Anterior-TXT'!A5460&lt;&gt;"",LEFT('Anterior-TXT'!A5460,15),"")</f>
        <v/>
      </c>
      <c r="B5439" s="11" t="str">
        <f>IF('Anterior-TXT'!A5460&lt;&gt;"",RIGHT(LEFT('Anterior-TXT'!A5460,51),34),"")</f>
        <v/>
      </c>
      <c r="C5439" s="12" t="str">
        <f>IF('Anterior-TXT'!A5460&lt;&gt;"",VALUE(RIGHT(LEFT('Anterior-TXT'!A5460,75),23)),"")</f>
        <v/>
      </c>
      <c r="D5439" s="11" t="str">
        <f>IF('Anterior-TXT'!A5460&lt;&gt;"",RIGHT(LEFT('Anterior-TXT'!A5460,77),1),"")</f>
        <v/>
      </c>
      <c r="E5439" s="13" t="str">
        <f>IF('Anterior-TXT'!A5460&lt;&gt;"",IF(MOD(VALUE(LEFT(A5439,1)),2)=1,IF(D5439="D",C5439,-C5439),IF(D5439="C",C5439,-C5439)),"")</f>
        <v/>
      </c>
    </row>
    <row r="5440" spans="1:5" x14ac:dyDescent="0.2">
      <c r="A5440" s="11" t="str">
        <f>IF('Anterior-TXT'!A5461&lt;&gt;"",LEFT('Anterior-TXT'!A5461,15),"")</f>
        <v/>
      </c>
      <c r="B5440" s="11" t="str">
        <f>IF('Anterior-TXT'!A5461&lt;&gt;"",RIGHT(LEFT('Anterior-TXT'!A5461,51),34),"")</f>
        <v/>
      </c>
      <c r="C5440" s="12" t="str">
        <f>IF('Anterior-TXT'!A5461&lt;&gt;"",VALUE(RIGHT(LEFT('Anterior-TXT'!A5461,75),23)),"")</f>
        <v/>
      </c>
      <c r="D5440" s="11" t="str">
        <f>IF('Anterior-TXT'!A5461&lt;&gt;"",RIGHT(LEFT('Anterior-TXT'!A5461,77),1),"")</f>
        <v/>
      </c>
      <c r="E5440" s="13" t="str">
        <f>IF('Anterior-TXT'!A5461&lt;&gt;"",IF(MOD(VALUE(LEFT(A5440,1)),2)=1,IF(D5440="D",C5440,-C5440),IF(D5440="C",C5440,-C5440)),"")</f>
        <v/>
      </c>
    </row>
    <row r="5441" spans="1:5" x14ac:dyDescent="0.2">
      <c r="A5441" s="11" t="str">
        <f>IF('Anterior-TXT'!A5462&lt;&gt;"",LEFT('Anterior-TXT'!A5462,15),"")</f>
        <v/>
      </c>
      <c r="B5441" s="11" t="str">
        <f>IF('Anterior-TXT'!A5462&lt;&gt;"",RIGHT(LEFT('Anterior-TXT'!A5462,51),34),"")</f>
        <v/>
      </c>
      <c r="C5441" s="12" t="str">
        <f>IF('Anterior-TXT'!A5462&lt;&gt;"",VALUE(RIGHT(LEFT('Anterior-TXT'!A5462,75),23)),"")</f>
        <v/>
      </c>
      <c r="D5441" s="11" t="str">
        <f>IF('Anterior-TXT'!A5462&lt;&gt;"",RIGHT(LEFT('Anterior-TXT'!A5462,77),1),"")</f>
        <v/>
      </c>
      <c r="E5441" s="13" t="str">
        <f>IF('Anterior-TXT'!A5462&lt;&gt;"",IF(MOD(VALUE(LEFT(A5441,1)),2)=1,IF(D5441="D",C5441,-C5441),IF(D5441="C",C5441,-C5441)),"")</f>
        <v/>
      </c>
    </row>
    <row r="5442" spans="1:5" x14ac:dyDescent="0.2">
      <c r="A5442" s="11" t="str">
        <f>IF('Anterior-TXT'!A5463&lt;&gt;"",LEFT('Anterior-TXT'!A5463,15),"")</f>
        <v/>
      </c>
      <c r="B5442" s="11" t="str">
        <f>IF('Anterior-TXT'!A5463&lt;&gt;"",RIGHT(LEFT('Anterior-TXT'!A5463,51),34),"")</f>
        <v/>
      </c>
      <c r="C5442" s="12" t="str">
        <f>IF('Anterior-TXT'!A5463&lt;&gt;"",VALUE(RIGHT(LEFT('Anterior-TXT'!A5463,75),23)),"")</f>
        <v/>
      </c>
      <c r="D5442" s="11" t="str">
        <f>IF('Anterior-TXT'!A5463&lt;&gt;"",RIGHT(LEFT('Anterior-TXT'!A5463,77),1),"")</f>
        <v/>
      </c>
      <c r="E5442" s="13" t="str">
        <f>IF('Anterior-TXT'!A5463&lt;&gt;"",IF(MOD(VALUE(LEFT(A5442,1)),2)=1,IF(D5442="D",C5442,-C5442),IF(D5442="C",C5442,-C5442)),"")</f>
        <v/>
      </c>
    </row>
    <row r="5443" spans="1:5" x14ac:dyDescent="0.2">
      <c r="A5443" s="11" t="str">
        <f>IF('Anterior-TXT'!A5464&lt;&gt;"",LEFT('Anterior-TXT'!A5464,15),"")</f>
        <v/>
      </c>
      <c r="B5443" s="11" t="str">
        <f>IF('Anterior-TXT'!A5464&lt;&gt;"",RIGHT(LEFT('Anterior-TXT'!A5464,51),34),"")</f>
        <v/>
      </c>
      <c r="C5443" s="12" t="str">
        <f>IF('Anterior-TXT'!A5464&lt;&gt;"",VALUE(RIGHT(LEFT('Anterior-TXT'!A5464,75),23)),"")</f>
        <v/>
      </c>
      <c r="D5443" s="11" t="str">
        <f>IF('Anterior-TXT'!A5464&lt;&gt;"",RIGHT(LEFT('Anterior-TXT'!A5464,77),1),"")</f>
        <v/>
      </c>
      <c r="E5443" s="13" t="str">
        <f>IF('Anterior-TXT'!A5464&lt;&gt;"",IF(MOD(VALUE(LEFT(A5443,1)),2)=1,IF(D5443="D",C5443,-C5443),IF(D5443="C",C5443,-C5443)),"")</f>
        <v/>
      </c>
    </row>
    <row r="5444" spans="1:5" x14ac:dyDescent="0.2">
      <c r="A5444" s="11" t="str">
        <f>IF('Anterior-TXT'!A5465&lt;&gt;"",LEFT('Anterior-TXT'!A5465,15),"")</f>
        <v/>
      </c>
      <c r="B5444" s="11" t="str">
        <f>IF('Anterior-TXT'!A5465&lt;&gt;"",RIGHT(LEFT('Anterior-TXT'!A5465,51),34),"")</f>
        <v/>
      </c>
      <c r="C5444" s="12" t="str">
        <f>IF('Anterior-TXT'!A5465&lt;&gt;"",VALUE(RIGHT(LEFT('Anterior-TXT'!A5465,75),23)),"")</f>
        <v/>
      </c>
      <c r="D5444" s="11" t="str">
        <f>IF('Anterior-TXT'!A5465&lt;&gt;"",RIGHT(LEFT('Anterior-TXT'!A5465,77),1),"")</f>
        <v/>
      </c>
      <c r="E5444" s="13" t="str">
        <f>IF('Anterior-TXT'!A5465&lt;&gt;"",IF(MOD(VALUE(LEFT(A5444,1)),2)=1,IF(D5444="D",C5444,-C5444),IF(D5444="C",C5444,-C5444)),"")</f>
        <v/>
      </c>
    </row>
    <row r="5445" spans="1:5" x14ac:dyDescent="0.2">
      <c r="A5445" s="11" t="str">
        <f>IF('Anterior-TXT'!A5466&lt;&gt;"",LEFT('Anterior-TXT'!A5466,15),"")</f>
        <v/>
      </c>
      <c r="B5445" s="11" t="str">
        <f>IF('Anterior-TXT'!A5466&lt;&gt;"",RIGHT(LEFT('Anterior-TXT'!A5466,51),34),"")</f>
        <v/>
      </c>
      <c r="C5445" s="12" t="str">
        <f>IF('Anterior-TXT'!A5466&lt;&gt;"",VALUE(RIGHT(LEFT('Anterior-TXT'!A5466,75),23)),"")</f>
        <v/>
      </c>
      <c r="D5445" s="11" t="str">
        <f>IF('Anterior-TXT'!A5466&lt;&gt;"",RIGHT(LEFT('Anterior-TXT'!A5466,77),1),"")</f>
        <v/>
      </c>
      <c r="E5445" s="13" t="str">
        <f>IF('Anterior-TXT'!A5466&lt;&gt;"",IF(MOD(VALUE(LEFT(A5445,1)),2)=1,IF(D5445="D",C5445,-C5445),IF(D5445="C",C5445,-C5445)),"")</f>
        <v/>
      </c>
    </row>
    <row r="5446" spans="1:5" x14ac:dyDescent="0.2">
      <c r="A5446" s="11" t="str">
        <f>IF('Anterior-TXT'!A5467&lt;&gt;"",LEFT('Anterior-TXT'!A5467,15),"")</f>
        <v/>
      </c>
      <c r="B5446" s="11" t="str">
        <f>IF('Anterior-TXT'!A5467&lt;&gt;"",RIGHT(LEFT('Anterior-TXT'!A5467,51),34),"")</f>
        <v/>
      </c>
      <c r="C5446" s="12" t="str">
        <f>IF('Anterior-TXT'!A5467&lt;&gt;"",VALUE(RIGHT(LEFT('Anterior-TXT'!A5467,75),23)),"")</f>
        <v/>
      </c>
      <c r="D5446" s="11" t="str">
        <f>IF('Anterior-TXT'!A5467&lt;&gt;"",RIGHT(LEFT('Anterior-TXT'!A5467,77),1),"")</f>
        <v/>
      </c>
      <c r="E5446" s="13" t="str">
        <f>IF('Anterior-TXT'!A5467&lt;&gt;"",IF(MOD(VALUE(LEFT(A5446,1)),2)=1,IF(D5446="D",C5446,-C5446),IF(D5446="C",C5446,-C5446)),"")</f>
        <v/>
      </c>
    </row>
    <row r="5447" spans="1:5" x14ac:dyDescent="0.2">
      <c r="A5447" s="11" t="str">
        <f>IF('Anterior-TXT'!A5468&lt;&gt;"",LEFT('Anterior-TXT'!A5468,15),"")</f>
        <v/>
      </c>
      <c r="B5447" s="11" t="str">
        <f>IF('Anterior-TXT'!A5468&lt;&gt;"",RIGHT(LEFT('Anterior-TXT'!A5468,51),34),"")</f>
        <v/>
      </c>
      <c r="C5447" s="12" t="str">
        <f>IF('Anterior-TXT'!A5468&lt;&gt;"",VALUE(RIGHT(LEFT('Anterior-TXT'!A5468,75),23)),"")</f>
        <v/>
      </c>
      <c r="D5447" s="11" t="str">
        <f>IF('Anterior-TXT'!A5468&lt;&gt;"",RIGHT(LEFT('Anterior-TXT'!A5468,77),1),"")</f>
        <v/>
      </c>
      <c r="E5447" s="13" t="str">
        <f>IF('Anterior-TXT'!A5468&lt;&gt;"",IF(MOD(VALUE(LEFT(A5447,1)),2)=1,IF(D5447="D",C5447,-C5447),IF(D5447="C",C5447,-C5447)),"")</f>
        <v/>
      </c>
    </row>
    <row r="5448" spans="1:5" x14ac:dyDescent="0.2">
      <c r="A5448" s="11" t="str">
        <f>IF('Anterior-TXT'!A5469&lt;&gt;"",LEFT('Anterior-TXT'!A5469,15),"")</f>
        <v/>
      </c>
      <c r="B5448" s="11" t="str">
        <f>IF('Anterior-TXT'!A5469&lt;&gt;"",RIGHT(LEFT('Anterior-TXT'!A5469,51),34),"")</f>
        <v/>
      </c>
      <c r="C5448" s="12" t="str">
        <f>IF('Anterior-TXT'!A5469&lt;&gt;"",VALUE(RIGHT(LEFT('Anterior-TXT'!A5469,75),23)),"")</f>
        <v/>
      </c>
      <c r="D5448" s="11" t="str">
        <f>IF('Anterior-TXT'!A5469&lt;&gt;"",RIGHT(LEFT('Anterior-TXT'!A5469,77),1),"")</f>
        <v/>
      </c>
      <c r="E5448" s="13" t="str">
        <f>IF('Anterior-TXT'!A5469&lt;&gt;"",IF(MOD(VALUE(LEFT(A5448,1)),2)=1,IF(D5448="D",C5448,-C5448),IF(D5448="C",C5448,-C5448)),"")</f>
        <v/>
      </c>
    </row>
    <row r="5449" spans="1:5" x14ac:dyDescent="0.2">
      <c r="A5449" s="11" t="str">
        <f>IF('Anterior-TXT'!A5470&lt;&gt;"",LEFT('Anterior-TXT'!A5470,15),"")</f>
        <v/>
      </c>
      <c r="B5449" s="11" t="str">
        <f>IF('Anterior-TXT'!A5470&lt;&gt;"",RIGHT(LEFT('Anterior-TXT'!A5470,51),34),"")</f>
        <v/>
      </c>
      <c r="C5449" s="12" t="str">
        <f>IF('Anterior-TXT'!A5470&lt;&gt;"",VALUE(RIGHT(LEFT('Anterior-TXT'!A5470,75),23)),"")</f>
        <v/>
      </c>
      <c r="D5449" s="11" t="str">
        <f>IF('Anterior-TXT'!A5470&lt;&gt;"",RIGHT(LEFT('Anterior-TXT'!A5470,77),1),"")</f>
        <v/>
      </c>
      <c r="E5449" s="13" t="str">
        <f>IF('Anterior-TXT'!A5470&lt;&gt;"",IF(MOD(VALUE(LEFT(A5449,1)),2)=1,IF(D5449="D",C5449,-C5449),IF(D5449="C",C5449,-C5449)),"")</f>
        <v/>
      </c>
    </row>
    <row r="5450" spans="1:5" x14ac:dyDescent="0.2">
      <c r="A5450" s="11" t="str">
        <f>IF('Anterior-TXT'!A5471&lt;&gt;"",LEFT('Anterior-TXT'!A5471,15),"")</f>
        <v/>
      </c>
      <c r="B5450" s="11" t="str">
        <f>IF('Anterior-TXT'!A5471&lt;&gt;"",RIGHT(LEFT('Anterior-TXT'!A5471,51),34),"")</f>
        <v/>
      </c>
      <c r="C5450" s="12" t="str">
        <f>IF('Anterior-TXT'!A5471&lt;&gt;"",VALUE(RIGHT(LEFT('Anterior-TXT'!A5471,75),23)),"")</f>
        <v/>
      </c>
      <c r="D5450" s="11" t="str">
        <f>IF('Anterior-TXT'!A5471&lt;&gt;"",RIGHT(LEFT('Anterior-TXT'!A5471,77),1),"")</f>
        <v/>
      </c>
      <c r="E5450" s="13" t="str">
        <f>IF('Anterior-TXT'!A5471&lt;&gt;"",IF(MOD(VALUE(LEFT(A5450,1)),2)=1,IF(D5450="D",C5450,-C5450),IF(D5450="C",C5450,-C5450)),"")</f>
        <v/>
      </c>
    </row>
    <row r="5451" spans="1:5" x14ac:dyDescent="0.2">
      <c r="A5451" s="11" t="str">
        <f>IF('Anterior-TXT'!A5472&lt;&gt;"",LEFT('Anterior-TXT'!A5472,15),"")</f>
        <v/>
      </c>
      <c r="B5451" s="11" t="str">
        <f>IF('Anterior-TXT'!A5472&lt;&gt;"",RIGHT(LEFT('Anterior-TXT'!A5472,51),34),"")</f>
        <v/>
      </c>
      <c r="C5451" s="12" t="str">
        <f>IF('Anterior-TXT'!A5472&lt;&gt;"",VALUE(RIGHT(LEFT('Anterior-TXT'!A5472,75),23)),"")</f>
        <v/>
      </c>
      <c r="D5451" s="11" t="str">
        <f>IF('Anterior-TXT'!A5472&lt;&gt;"",RIGHT(LEFT('Anterior-TXT'!A5472,77),1),"")</f>
        <v/>
      </c>
      <c r="E5451" s="13" t="str">
        <f>IF('Anterior-TXT'!A5472&lt;&gt;"",IF(MOD(VALUE(LEFT(A5451,1)),2)=1,IF(D5451="D",C5451,-C5451),IF(D5451="C",C5451,-C5451)),"")</f>
        <v/>
      </c>
    </row>
    <row r="5452" spans="1:5" x14ac:dyDescent="0.2">
      <c r="A5452" s="11" t="str">
        <f>IF('Anterior-TXT'!A5473&lt;&gt;"",LEFT('Anterior-TXT'!A5473,15),"")</f>
        <v/>
      </c>
      <c r="B5452" s="11" t="str">
        <f>IF('Anterior-TXT'!A5473&lt;&gt;"",RIGHT(LEFT('Anterior-TXT'!A5473,51),34),"")</f>
        <v/>
      </c>
      <c r="C5452" s="12" t="str">
        <f>IF('Anterior-TXT'!A5473&lt;&gt;"",VALUE(RIGHT(LEFT('Anterior-TXT'!A5473,75),23)),"")</f>
        <v/>
      </c>
      <c r="D5452" s="11" t="str">
        <f>IF('Anterior-TXT'!A5473&lt;&gt;"",RIGHT(LEFT('Anterior-TXT'!A5473,77),1),"")</f>
        <v/>
      </c>
      <c r="E5452" s="13" t="str">
        <f>IF('Anterior-TXT'!A5473&lt;&gt;"",IF(MOD(VALUE(LEFT(A5452,1)),2)=1,IF(D5452="D",C5452,-C5452),IF(D5452="C",C5452,-C5452)),"")</f>
        <v/>
      </c>
    </row>
    <row r="5453" spans="1:5" x14ac:dyDescent="0.2">
      <c r="A5453" s="11" t="str">
        <f>IF('Anterior-TXT'!A5474&lt;&gt;"",LEFT('Anterior-TXT'!A5474,15),"")</f>
        <v/>
      </c>
      <c r="B5453" s="11" t="str">
        <f>IF('Anterior-TXT'!A5474&lt;&gt;"",RIGHT(LEFT('Anterior-TXT'!A5474,51),34),"")</f>
        <v/>
      </c>
      <c r="C5453" s="12" t="str">
        <f>IF('Anterior-TXT'!A5474&lt;&gt;"",VALUE(RIGHT(LEFT('Anterior-TXT'!A5474,75),23)),"")</f>
        <v/>
      </c>
      <c r="D5453" s="11" t="str">
        <f>IF('Anterior-TXT'!A5474&lt;&gt;"",RIGHT(LEFT('Anterior-TXT'!A5474,77),1),"")</f>
        <v/>
      </c>
      <c r="E5453" s="13" t="str">
        <f>IF('Anterior-TXT'!A5474&lt;&gt;"",IF(MOD(VALUE(LEFT(A5453,1)),2)=1,IF(D5453="D",C5453,-C5453),IF(D5453="C",C5453,-C5453)),"")</f>
        <v/>
      </c>
    </row>
    <row r="5454" spans="1:5" x14ac:dyDescent="0.2">
      <c r="A5454" s="11" t="str">
        <f>IF('Anterior-TXT'!A5475&lt;&gt;"",LEFT('Anterior-TXT'!A5475,15),"")</f>
        <v/>
      </c>
      <c r="B5454" s="11" t="str">
        <f>IF('Anterior-TXT'!A5475&lt;&gt;"",RIGHT(LEFT('Anterior-TXT'!A5475,51),34),"")</f>
        <v/>
      </c>
      <c r="C5454" s="12" t="str">
        <f>IF('Anterior-TXT'!A5475&lt;&gt;"",VALUE(RIGHT(LEFT('Anterior-TXT'!A5475,75),23)),"")</f>
        <v/>
      </c>
      <c r="D5454" s="11" t="str">
        <f>IF('Anterior-TXT'!A5475&lt;&gt;"",RIGHT(LEFT('Anterior-TXT'!A5475,77),1),"")</f>
        <v/>
      </c>
      <c r="E5454" s="13" t="str">
        <f>IF('Anterior-TXT'!A5475&lt;&gt;"",IF(MOD(VALUE(LEFT(A5454,1)),2)=1,IF(D5454="D",C5454,-C5454),IF(D5454="C",C5454,-C5454)),"")</f>
        <v/>
      </c>
    </row>
    <row r="5455" spans="1:5" x14ac:dyDescent="0.2">
      <c r="A5455" s="11" t="str">
        <f>IF('Anterior-TXT'!A5476&lt;&gt;"",LEFT('Anterior-TXT'!A5476,15),"")</f>
        <v/>
      </c>
      <c r="B5455" s="11" t="str">
        <f>IF('Anterior-TXT'!A5476&lt;&gt;"",RIGHT(LEFT('Anterior-TXT'!A5476,51),34),"")</f>
        <v/>
      </c>
      <c r="C5455" s="12" t="str">
        <f>IF('Anterior-TXT'!A5476&lt;&gt;"",VALUE(RIGHT(LEFT('Anterior-TXT'!A5476,75),23)),"")</f>
        <v/>
      </c>
      <c r="D5455" s="11" t="str">
        <f>IF('Anterior-TXT'!A5476&lt;&gt;"",RIGHT(LEFT('Anterior-TXT'!A5476,77),1),"")</f>
        <v/>
      </c>
      <c r="E5455" s="13" t="str">
        <f>IF('Anterior-TXT'!A5476&lt;&gt;"",IF(MOD(VALUE(LEFT(A5455,1)),2)=1,IF(D5455="D",C5455,-C5455),IF(D5455="C",C5455,-C5455)),"")</f>
        <v/>
      </c>
    </row>
    <row r="5456" spans="1:5" x14ac:dyDescent="0.2">
      <c r="A5456" s="11" t="str">
        <f>IF('Anterior-TXT'!A5477&lt;&gt;"",LEFT('Anterior-TXT'!A5477,15),"")</f>
        <v/>
      </c>
      <c r="B5456" s="11" t="str">
        <f>IF('Anterior-TXT'!A5477&lt;&gt;"",RIGHT(LEFT('Anterior-TXT'!A5477,51),34),"")</f>
        <v/>
      </c>
      <c r="C5456" s="12" t="str">
        <f>IF('Anterior-TXT'!A5477&lt;&gt;"",VALUE(RIGHT(LEFT('Anterior-TXT'!A5477,75),23)),"")</f>
        <v/>
      </c>
      <c r="D5456" s="11" t="str">
        <f>IF('Anterior-TXT'!A5477&lt;&gt;"",RIGHT(LEFT('Anterior-TXT'!A5477,77),1),"")</f>
        <v/>
      </c>
      <c r="E5456" s="13" t="str">
        <f>IF('Anterior-TXT'!A5477&lt;&gt;"",IF(MOD(VALUE(LEFT(A5456,1)),2)=1,IF(D5456="D",C5456,-C5456),IF(D5456="C",C5456,-C5456)),"")</f>
        <v/>
      </c>
    </row>
    <row r="5457" spans="1:5" x14ac:dyDescent="0.2">
      <c r="A5457" s="11" t="str">
        <f>IF('Anterior-TXT'!A5478&lt;&gt;"",LEFT('Anterior-TXT'!A5478,15),"")</f>
        <v/>
      </c>
      <c r="B5457" s="11" t="str">
        <f>IF('Anterior-TXT'!A5478&lt;&gt;"",RIGHT(LEFT('Anterior-TXT'!A5478,51),34),"")</f>
        <v/>
      </c>
      <c r="C5457" s="12" t="str">
        <f>IF('Anterior-TXT'!A5478&lt;&gt;"",VALUE(RIGHT(LEFT('Anterior-TXT'!A5478,75),23)),"")</f>
        <v/>
      </c>
      <c r="D5457" s="11" t="str">
        <f>IF('Anterior-TXT'!A5478&lt;&gt;"",RIGHT(LEFT('Anterior-TXT'!A5478,77),1),"")</f>
        <v/>
      </c>
      <c r="E5457" s="13" t="str">
        <f>IF('Anterior-TXT'!A5478&lt;&gt;"",IF(MOD(VALUE(LEFT(A5457,1)),2)=1,IF(D5457="D",C5457,-C5457),IF(D5457="C",C5457,-C5457)),"")</f>
        <v/>
      </c>
    </row>
    <row r="5458" spans="1:5" x14ac:dyDescent="0.2">
      <c r="A5458" s="11" t="str">
        <f>IF('Anterior-TXT'!A5479&lt;&gt;"",LEFT('Anterior-TXT'!A5479,15),"")</f>
        <v/>
      </c>
      <c r="B5458" s="11" t="str">
        <f>IF('Anterior-TXT'!A5479&lt;&gt;"",RIGHT(LEFT('Anterior-TXT'!A5479,51),34),"")</f>
        <v/>
      </c>
      <c r="C5458" s="12" t="str">
        <f>IF('Anterior-TXT'!A5479&lt;&gt;"",VALUE(RIGHT(LEFT('Anterior-TXT'!A5479,75),23)),"")</f>
        <v/>
      </c>
      <c r="D5458" s="11" t="str">
        <f>IF('Anterior-TXT'!A5479&lt;&gt;"",RIGHT(LEFT('Anterior-TXT'!A5479,77),1),"")</f>
        <v/>
      </c>
      <c r="E5458" s="13" t="str">
        <f>IF('Anterior-TXT'!A5479&lt;&gt;"",IF(MOD(VALUE(LEFT(A5458,1)),2)=1,IF(D5458="D",C5458,-C5458),IF(D5458="C",C5458,-C5458)),"")</f>
        <v/>
      </c>
    </row>
    <row r="5459" spans="1:5" x14ac:dyDescent="0.2">
      <c r="A5459" s="11" t="str">
        <f>IF('Anterior-TXT'!A5480&lt;&gt;"",LEFT('Anterior-TXT'!A5480,15),"")</f>
        <v/>
      </c>
      <c r="B5459" s="11" t="str">
        <f>IF('Anterior-TXT'!A5480&lt;&gt;"",RIGHT(LEFT('Anterior-TXT'!A5480,51),34),"")</f>
        <v/>
      </c>
      <c r="C5459" s="12" t="str">
        <f>IF('Anterior-TXT'!A5480&lt;&gt;"",VALUE(RIGHT(LEFT('Anterior-TXT'!A5480,75),23)),"")</f>
        <v/>
      </c>
      <c r="D5459" s="11" t="str">
        <f>IF('Anterior-TXT'!A5480&lt;&gt;"",RIGHT(LEFT('Anterior-TXT'!A5480,77),1),"")</f>
        <v/>
      </c>
      <c r="E5459" s="13" t="str">
        <f>IF('Anterior-TXT'!A5480&lt;&gt;"",IF(MOD(VALUE(LEFT(A5459,1)),2)=1,IF(D5459="D",C5459,-C5459),IF(D5459="C",C5459,-C5459)),"")</f>
        <v/>
      </c>
    </row>
    <row r="5460" spans="1:5" x14ac:dyDescent="0.2">
      <c r="A5460" s="11" t="str">
        <f>IF('Anterior-TXT'!A5481&lt;&gt;"",LEFT('Anterior-TXT'!A5481,15),"")</f>
        <v/>
      </c>
      <c r="B5460" s="11" t="str">
        <f>IF('Anterior-TXT'!A5481&lt;&gt;"",RIGHT(LEFT('Anterior-TXT'!A5481,51),34),"")</f>
        <v/>
      </c>
      <c r="C5460" s="12" t="str">
        <f>IF('Anterior-TXT'!A5481&lt;&gt;"",VALUE(RIGHT(LEFT('Anterior-TXT'!A5481,75),23)),"")</f>
        <v/>
      </c>
      <c r="D5460" s="11" t="str">
        <f>IF('Anterior-TXT'!A5481&lt;&gt;"",RIGHT(LEFT('Anterior-TXT'!A5481,77),1),"")</f>
        <v/>
      </c>
      <c r="E5460" s="13" t="str">
        <f>IF('Anterior-TXT'!A5481&lt;&gt;"",IF(MOD(VALUE(LEFT(A5460,1)),2)=1,IF(D5460="D",C5460,-C5460),IF(D5460="C",C5460,-C5460)),"")</f>
        <v/>
      </c>
    </row>
    <row r="5461" spans="1:5" x14ac:dyDescent="0.2">
      <c r="A5461" s="11" t="str">
        <f>IF('Anterior-TXT'!A5482&lt;&gt;"",LEFT('Anterior-TXT'!A5482,15),"")</f>
        <v/>
      </c>
      <c r="B5461" s="11" t="str">
        <f>IF('Anterior-TXT'!A5482&lt;&gt;"",RIGHT(LEFT('Anterior-TXT'!A5482,51),34),"")</f>
        <v/>
      </c>
      <c r="C5461" s="12" t="str">
        <f>IF('Anterior-TXT'!A5482&lt;&gt;"",VALUE(RIGHT(LEFT('Anterior-TXT'!A5482,75),23)),"")</f>
        <v/>
      </c>
      <c r="D5461" s="11" t="str">
        <f>IF('Anterior-TXT'!A5482&lt;&gt;"",RIGHT(LEFT('Anterior-TXT'!A5482,77),1),"")</f>
        <v/>
      </c>
      <c r="E5461" s="13" t="str">
        <f>IF('Anterior-TXT'!A5482&lt;&gt;"",IF(MOD(VALUE(LEFT(A5461,1)),2)=1,IF(D5461="D",C5461,-C5461),IF(D5461="C",C5461,-C5461)),"")</f>
        <v/>
      </c>
    </row>
    <row r="5462" spans="1:5" x14ac:dyDescent="0.2">
      <c r="A5462" s="11" t="str">
        <f>IF('Anterior-TXT'!A5483&lt;&gt;"",LEFT('Anterior-TXT'!A5483,15),"")</f>
        <v/>
      </c>
      <c r="B5462" s="11" t="str">
        <f>IF('Anterior-TXT'!A5483&lt;&gt;"",RIGHT(LEFT('Anterior-TXT'!A5483,51),34),"")</f>
        <v/>
      </c>
      <c r="C5462" s="12" t="str">
        <f>IF('Anterior-TXT'!A5483&lt;&gt;"",VALUE(RIGHT(LEFT('Anterior-TXT'!A5483,75),23)),"")</f>
        <v/>
      </c>
      <c r="D5462" s="11" t="str">
        <f>IF('Anterior-TXT'!A5483&lt;&gt;"",RIGHT(LEFT('Anterior-TXT'!A5483,77),1),"")</f>
        <v/>
      </c>
      <c r="E5462" s="13" t="str">
        <f>IF('Anterior-TXT'!A5483&lt;&gt;"",IF(MOD(VALUE(LEFT(A5462,1)),2)=1,IF(D5462="D",C5462,-C5462),IF(D5462="C",C5462,-C5462)),"")</f>
        <v/>
      </c>
    </row>
    <row r="5463" spans="1:5" x14ac:dyDescent="0.2">
      <c r="A5463" s="11" t="str">
        <f>IF('Anterior-TXT'!A5484&lt;&gt;"",LEFT('Anterior-TXT'!A5484,15),"")</f>
        <v/>
      </c>
      <c r="B5463" s="11" t="str">
        <f>IF('Anterior-TXT'!A5484&lt;&gt;"",RIGHT(LEFT('Anterior-TXT'!A5484,51),34),"")</f>
        <v/>
      </c>
      <c r="C5463" s="12" t="str">
        <f>IF('Anterior-TXT'!A5484&lt;&gt;"",VALUE(RIGHT(LEFT('Anterior-TXT'!A5484,75),23)),"")</f>
        <v/>
      </c>
      <c r="D5463" s="11" t="str">
        <f>IF('Anterior-TXT'!A5484&lt;&gt;"",RIGHT(LEFT('Anterior-TXT'!A5484,77),1),"")</f>
        <v/>
      </c>
      <c r="E5463" s="13" t="str">
        <f>IF('Anterior-TXT'!A5484&lt;&gt;"",IF(MOD(VALUE(LEFT(A5463,1)),2)=1,IF(D5463="D",C5463,-C5463),IF(D5463="C",C5463,-C5463)),"")</f>
        <v/>
      </c>
    </row>
    <row r="5464" spans="1:5" x14ac:dyDescent="0.2">
      <c r="A5464" s="11" t="str">
        <f>IF('Anterior-TXT'!A5485&lt;&gt;"",LEFT('Anterior-TXT'!A5485,15),"")</f>
        <v/>
      </c>
      <c r="B5464" s="11" t="str">
        <f>IF('Anterior-TXT'!A5485&lt;&gt;"",RIGHT(LEFT('Anterior-TXT'!A5485,51),34),"")</f>
        <v/>
      </c>
      <c r="C5464" s="12" t="str">
        <f>IF('Anterior-TXT'!A5485&lt;&gt;"",VALUE(RIGHT(LEFT('Anterior-TXT'!A5485,75),23)),"")</f>
        <v/>
      </c>
      <c r="D5464" s="11" t="str">
        <f>IF('Anterior-TXT'!A5485&lt;&gt;"",RIGHT(LEFT('Anterior-TXT'!A5485,77),1),"")</f>
        <v/>
      </c>
      <c r="E5464" s="13" t="str">
        <f>IF('Anterior-TXT'!A5485&lt;&gt;"",IF(MOD(VALUE(LEFT(A5464,1)),2)=1,IF(D5464="D",C5464,-C5464),IF(D5464="C",C5464,-C5464)),"")</f>
        <v/>
      </c>
    </row>
    <row r="5465" spans="1:5" x14ac:dyDescent="0.2">
      <c r="A5465" s="11" t="str">
        <f>IF('Anterior-TXT'!A5486&lt;&gt;"",LEFT('Anterior-TXT'!A5486,15),"")</f>
        <v/>
      </c>
      <c r="B5465" s="11" t="str">
        <f>IF('Anterior-TXT'!A5486&lt;&gt;"",RIGHT(LEFT('Anterior-TXT'!A5486,51),34),"")</f>
        <v/>
      </c>
      <c r="C5465" s="12" t="str">
        <f>IF('Anterior-TXT'!A5486&lt;&gt;"",VALUE(RIGHT(LEFT('Anterior-TXT'!A5486,75),23)),"")</f>
        <v/>
      </c>
      <c r="D5465" s="11" t="str">
        <f>IF('Anterior-TXT'!A5486&lt;&gt;"",RIGHT(LEFT('Anterior-TXT'!A5486,77),1),"")</f>
        <v/>
      </c>
      <c r="E5465" s="13" t="str">
        <f>IF('Anterior-TXT'!A5486&lt;&gt;"",IF(MOD(VALUE(LEFT(A5465,1)),2)=1,IF(D5465="D",C5465,-C5465),IF(D5465="C",C5465,-C5465)),"")</f>
        <v/>
      </c>
    </row>
    <row r="5466" spans="1:5" x14ac:dyDescent="0.2">
      <c r="A5466" s="11" t="str">
        <f>IF('Anterior-TXT'!A5487&lt;&gt;"",LEFT('Anterior-TXT'!A5487,15),"")</f>
        <v/>
      </c>
      <c r="B5466" s="11" t="str">
        <f>IF('Anterior-TXT'!A5487&lt;&gt;"",RIGHT(LEFT('Anterior-TXT'!A5487,51),34),"")</f>
        <v/>
      </c>
      <c r="C5466" s="12" t="str">
        <f>IF('Anterior-TXT'!A5487&lt;&gt;"",VALUE(RIGHT(LEFT('Anterior-TXT'!A5487,75),23)),"")</f>
        <v/>
      </c>
      <c r="D5466" s="11" t="str">
        <f>IF('Anterior-TXT'!A5487&lt;&gt;"",RIGHT(LEFT('Anterior-TXT'!A5487,77),1),"")</f>
        <v/>
      </c>
      <c r="E5466" s="13" t="str">
        <f>IF('Anterior-TXT'!A5487&lt;&gt;"",IF(MOD(VALUE(LEFT(A5466,1)),2)=1,IF(D5466="D",C5466,-C5466),IF(D5466="C",C5466,-C5466)),"")</f>
        <v/>
      </c>
    </row>
    <row r="5467" spans="1:5" x14ac:dyDescent="0.2">
      <c r="A5467" s="11" t="str">
        <f>IF('Anterior-TXT'!A5488&lt;&gt;"",LEFT('Anterior-TXT'!A5488,15),"")</f>
        <v/>
      </c>
      <c r="B5467" s="11" t="str">
        <f>IF('Anterior-TXT'!A5488&lt;&gt;"",RIGHT(LEFT('Anterior-TXT'!A5488,51),34),"")</f>
        <v/>
      </c>
      <c r="C5467" s="12" t="str">
        <f>IF('Anterior-TXT'!A5488&lt;&gt;"",VALUE(RIGHT(LEFT('Anterior-TXT'!A5488,75),23)),"")</f>
        <v/>
      </c>
      <c r="D5467" s="11" t="str">
        <f>IF('Anterior-TXT'!A5488&lt;&gt;"",RIGHT(LEFT('Anterior-TXT'!A5488,77),1),"")</f>
        <v/>
      </c>
      <c r="E5467" s="13" t="str">
        <f>IF('Anterior-TXT'!A5488&lt;&gt;"",IF(MOD(VALUE(LEFT(A5467,1)),2)=1,IF(D5467="D",C5467,-C5467),IF(D5467="C",C5467,-C5467)),"")</f>
        <v/>
      </c>
    </row>
    <row r="5468" spans="1:5" x14ac:dyDescent="0.2">
      <c r="A5468" s="11" t="str">
        <f>IF('Anterior-TXT'!A5489&lt;&gt;"",LEFT('Anterior-TXT'!A5489,15),"")</f>
        <v/>
      </c>
      <c r="B5468" s="11" t="str">
        <f>IF('Anterior-TXT'!A5489&lt;&gt;"",RIGHT(LEFT('Anterior-TXT'!A5489,51),34),"")</f>
        <v/>
      </c>
      <c r="C5468" s="12" t="str">
        <f>IF('Anterior-TXT'!A5489&lt;&gt;"",VALUE(RIGHT(LEFT('Anterior-TXT'!A5489,75),23)),"")</f>
        <v/>
      </c>
      <c r="D5468" s="11" t="str">
        <f>IF('Anterior-TXT'!A5489&lt;&gt;"",RIGHT(LEFT('Anterior-TXT'!A5489,77),1),"")</f>
        <v/>
      </c>
      <c r="E5468" s="13" t="str">
        <f>IF('Anterior-TXT'!A5489&lt;&gt;"",IF(MOD(VALUE(LEFT(A5468,1)),2)=1,IF(D5468="D",C5468,-C5468),IF(D5468="C",C5468,-C5468)),"")</f>
        <v/>
      </c>
    </row>
    <row r="5469" spans="1:5" x14ac:dyDescent="0.2">
      <c r="A5469" s="11" t="str">
        <f>IF('Anterior-TXT'!A5490&lt;&gt;"",LEFT('Anterior-TXT'!A5490,15),"")</f>
        <v/>
      </c>
      <c r="B5469" s="11" t="str">
        <f>IF('Anterior-TXT'!A5490&lt;&gt;"",RIGHT(LEFT('Anterior-TXT'!A5490,51),34),"")</f>
        <v/>
      </c>
      <c r="C5469" s="12" t="str">
        <f>IF('Anterior-TXT'!A5490&lt;&gt;"",VALUE(RIGHT(LEFT('Anterior-TXT'!A5490,75),23)),"")</f>
        <v/>
      </c>
      <c r="D5469" s="11" t="str">
        <f>IF('Anterior-TXT'!A5490&lt;&gt;"",RIGHT(LEFT('Anterior-TXT'!A5490,77),1),"")</f>
        <v/>
      </c>
      <c r="E5469" s="13" t="str">
        <f>IF('Anterior-TXT'!A5490&lt;&gt;"",IF(MOD(VALUE(LEFT(A5469,1)),2)=1,IF(D5469="D",C5469,-C5469),IF(D5469="C",C5469,-C5469)),"")</f>
        <v/>
      </c>
    </row>
    <row r="5470" spans="1:5" x14ac:dyDescent="0.2">
      <c r="A5470" s="11" t="str">
        <f>IF('Anterior-TXT'!A5491&lt;&gt;"",LEFT('Anterior-TXT'!A5491,15),"")</f>
        <v/>
      </c>
      <c r="B5470" s="11" t="str">
        <f>IF('Anterior-TXT'!A5491&lt;&gt;"",RIGHT(LEFT('Anterior-TXT'!A5491,51),34),"")</f>
        <v/>
      </c>
      <c r="C5470" s="12" t="str">
        <f>IF('Anterior-TXT'!A5491&lt;&gt;"",VALUE(RIGHT(LEFT('Anterior-TXT'!A5491,75),23)),"")</f>
        <v/>
      </c>
      <c r="D5470" s="11" t="str">
        <f>IF('Anterior-TXT'!A5491&lt;&gt;"",RIGHT(LEFT('Anterior-TXT'!A5491,77),1),"")</f>
        <v/>
      </c>
      <c r="E5470" s="13" t="str">
        <f>IF('Anterior-TXT'!A5491&lt;&gt;"",IF(MOD(VALUE(LEFT(A5470,1)),2)=1,IF(D5470="D",C5470,-C5470),IF(D5470="C",C5470,-C5470)),"")</f>
        <v/>
      </c>
    </row>
    <row r="5471" spans="1:5" x14ac:dyDescent="0.2">
      <c r="A5471" s="11" t="str">
        <f>IF('Anterior-TXT'!A5492&lt;&gt;"",LEFT('Anterior-TXT'!A5492,15),"")</f>
        <v/>
      </c>
      <c r="B5471" s="11" t="str">
        <f>IF('Anterior-TXT'!A5492&lt;&gt;"",RIGHT(LEFT('Anterior-TXT'!A5492,51),34),"")</f>
        <v/>
      </c>
      <c r="C5471" s="12" t="str">
        <f>IF('Anterior-TXT'!A5492&lt;&gt;"",VALUE(RIGHT(LEFT('Anterior-TXT'!A5492,75),23)),"")</f>
        <v/>
      </c>
      <c r="D5471" s="11" t="str">
        <f>IF('Anterior-TXT'!A5492&lt;&gt;"",RIGHT(LEFT('Anterior-TXT'!A5492,77),1),"")</f>
        <v/>
      </c>
      <c r="E5471" s="13" t="str">
        <f>IF('Anterior-TXT'!A5492&lt;&gt;"",IF(MOD(VALUE(LEFT(A5471,1)),2)=1,IF(D5471="D",C5471,-C5471),IF(D5471="C",C5471,-C5471)),"")</f>
        <v/>
      </c>
    </row>
    <row r="5472" spans="1:5" x14ac:dyDescent="0.2">
      <c r="A5472" s="11" t="str">
        <f>IF('Anterior-TXT'!A5493&lt;&gt;"",LEFT('Anterior-TXT'!A5493,15),"")</f>
        <v/>
      </c>
      <c r="B5472" s="11" t="str">
        <f>IF('Anterior-TXT'!A5493&lt;&gt;"",RIGHT(LEFT('Anterior-TXT'!A5493,51),34),"")</f>
        <v/>
      </c>
      <c r="C5472" s="12" t="str">
        <f>IF('Anterior-TXT'!A5493&lt;&gt;"",VALUE(RIGHT(LEFT('Anterior-TXT'!A5493,75),23)),"")</f>
        <v/>
      </c>
      <c r="D5472" s="11" t="str">
        <f>IF('Anterior-TXT'!A5493&lt;&gt;"",RIGHT(LEFT('Anterior-TXT'!A5493,77),1),"")</f>
        <v/>
      </c>
      <c r="E5472" s="13" t="str">
        <f>IF('Anterior-TXT'!A5493&lt;&gt;"",IF(MOD(VALUE(LEFT(A5472,1)),2)=1,IF(D5472="D",C5472,-C5472),IF(D5472="C",C5472,-C5472)),"")</f>
        <v/>
      </c>
    </row>
    <row r="5473" spans="1:5" x14ac:dyDescent="0.2">
      <c r="A5473" s="11" t="str">
        <f>IF('Anterior-TXT'!A5494&lt;&gt;"",LEFT('Anterior-TXT'!A5494,15),"")</f>
        <v/>
      </c>
      <c r="B5473" s="11" t="str">
        <f>IF('Anterior-TXT'!A5494&lt;&gt;"",RIGHT(LEFT('Anterior-TXT'!A5494,51),34),"")</f>
        <v/>
      </c>
      <c r="C5473" s="12" t="str">
        <f>IF('Anterior-TXT'!A5494&lt;&gt;"",VALUE(RIGHT(LEFT('Anterior-TXT'!A5494,75),23)),"")</f>
        <v/>
      </c>
      <c r="D5473" s="11" t="str">
        <f>IF('Anterior-TXT'!A5494&lt;&gt;"",RIGHT(LEFT('Anterior-TXT'!A5494,77),1),"")</f>
        <v/>
      </c>
      <c r="E5473" s="13" t="str">
        <f>IF('Anterior-TXT'!A5494&lt;&gt;"",IF(MOD(VALUE(LEFT(A5473,1)),2)=1,IF(D5473="D",C5473,-C5473),IF(D5473="C",C5473,-C5473)),"")</f>
        <v/>
      </c>
    </row>
    <row r="5474" spans="1:5" x14ac:dyDescent="0.2">
      <c r="A5474" s="11" t="str">
        <f>IF('Anterior-TXT'!A5495&lt;&gt;"",LEFT('Anterior-TXT'!A5495,15),"")</f>
        <v/>
      </c>
      <c r="B5474" s="11" t="str">
        <f>IF('Anterior-TXT'!A5495&lt;&gt;"",RIGHT(LEFT('Anterior-TXT'!A5495,51),34),"")</f>
        <v/>
      </c>
      <c r="C5474" s="12" t="str">
        <f>IF('Anterior-TXT'!A5495&lt;&gt;"",VALUE(RIGHT(LEFT('Anterior-TXT'!A5495,75),23)),"")</f>
        <v/>
      </c>
      <c r="D5474" s="11" t="str">
        <f>IF('Anterior-TXT'!A5495&lt;&gt;"",RIGHT(LEFT('Anterior-TXT'!A5495,77),1),"")</f>
        <v/>
      </c>
      <c r="E5474" s="13" t="str">
        <f>IF('Anterior-TXT'!A5495&lt;&gt;"",IF(MOD(VALUE(LEFT(A5474,1)),2)=1,IF(D5474="D",C5474,-C5474),IF(D5474="C",C5474,-C5474)),"")</f>
        <v/>
      </c>
    </row>
    <row r="5475" spans="1:5" x14ac:dyDescent="0.2">
      <c r="A5475" s="11" t="str">
        <f>IF('Anterior-TXT'!A5496&lt;&gt;"",LEFT('Anterior-TXT'!A5496,15),"")</f>
        <v/>
      </c>
      <c r="B5475" s="11" t="str">
        <f>IF('Anterior-TXT'!A5496&lt;&gt;"",RIGHT(LEFT('Anterior-TXT'!A5496,51),34),"")</f>
        <v/>
      </c>
      <c r="C5475" s="12" t="str">
        <f>IF('Anterior-TXT'!A5496&lt;&gt;"",VALUE(RIGHT(LEFT('Anterior-TXT'!A5496,75),23)),"")</f>
        <v/>
      </c>
      <c r="D5475" s="11" t="str">
        <f>IF('Anterior-TXT'!A5496&lt;&gt;"",RIGHT(LEFT('Anterior-TXT'!A5496,77),1),"")</f>
        <v/>
      </c>
      <c r="E5475" s="13" t="str">
        <f>IF('Anterior-TXT'!A5496&lt;&gt;"",IF(MOD(VALUE(LEFT(A5475,1)),2)=1,IF(D5475="D",C5475,-C5475),IF(D5475="C",C5475,-C5475)),"")</f>
        <v/>
      </c>
    </row>
    <row r="5476" spans="1:5" x14ac:dyDescent="0.2">
      <c r="A5476" s="11" t="str">
        <f>IF('Anterior-TXT'!A5497&lt;&gt;"",LEFT('Anterior-TXT'!A5497,15),"")</f>
        <v/>
      </c>
      <c r="B5476" s="11" t="str">
        <f>IF('Anterior-TXT'!A5497&lt;&gt;"",RIGHT(LEFT('Anterior-TXT'!A5497,51),34),"")</f>
        <v/>
      </c>
      <c r="C5476" s="12" t="str">
        <f>IF('Anterior-TXT'!A5497&lt;&gt;"",VALUE(RIGHT(LEFT('Anterior-TXT'!A5497,75),23)),"")</f>
        <v/>
      </c>
      <c r="D5476" s="11" t="str">
        <f>IF('Anterior-TXT'!A5497&lt;&gt;"",RIGHT(LEFT('Anterior-TXT'!A5497,77),1),"")</f>
        <v/>
      </c>
      <c r="E5476" s="13" t="str">
        <f>IF('Anterior-TXT'!A5497&lt;&gt;"",IF(MOD(VALUE(LEFT(A5476,1)),2)=1,IF(D5476="D",C5476,-C5476),IF(D5476="C",C5476,-C5476)),"")</f>
        <v/>
      </c>
    </row>
    <row r="5477" spans="1:5" x14ac:dyDescent="0.2">
      <c r="A5477" s="11" t="str">
        <f>IF('Anterior-TXT'!A5498&lt;&gt;"",LEFT('Anterior-TXT'!A5498,15),"")</f>
        <v/>
      </c>
      <c r="B5477" s="11" t="str">
        <f>IF('Anterior-TXT'!A5498&lt;&gt;"",RIGHT(LEFT('Anterior-TXT'!A5498,51),34),"")</f>
        <v/>
      </c>
      <c r="C5477" s="12" t="str">
        <f>IF('Anterior-TXT'!A5498&lt;&gt;"",VALUE(RIGHT(LEFT('Anterior-TXT'!A5498,75),23)),"")</f>
        <v/>
      </c>
      <c r="D5477" s="11" t="str">
        <f>IF('Anterior-TXT'!A5498&lt;&gt;"",RIGHT(LEFT('Anterior-TXT'!A5498,77),1),"")</f>
        <v/>
      </c>
      <c r="E5477" s="13" t="str">
        <f>IF('Anterior-TXT'!A5498&lt;&gt;"",IF(MOD(VALUE(LEFT(A5477,1)),2)=1,IF(D5477="D",C5477,-C5477),IF(D5477="C",C5477,-C5477)),"")</f>
        <v/>
      </c>
    </row>
    <row r="5478" spans="1:5" x14ac:dyDescent="0.2">
      <c r="A5478" s="11" t="str">
        <f>IF('Anterior-TXT'!A5499&lt;&gt;"",LEFT('Anterior-TXT'!A5499,15),"")</f>
        <v/>
      </c>
      <c r="B5478" s="11" t="str">
        <f>IF('Anterior-TXT'!A5499&lt;&gt;"",RIGHT(LEFT('Anterior-TXT'!A5499,51),34),"")</f>
        <v/>
      </c>
      <c r="C5478" s="12" t="str">
        <f>IF('Anterior-TXT'!A5499&lt;&gt;"",VALUE(RIGHT(LEFT('Anterior-TXT'!A5499,75),23)),"")</f>
        <v/>
      </c>
      <c r="D5478" s="11" t="str">
        <f>IF('Anterior-TXT'!A5499&lt;&gt;"",RIGHT(LEFT('Anterior-TXT'!A5499,77),1),"")</f>
        <v/>
      </c>
      <c r="E5478" s="13" t="str">
        <f>IF('Anterior-TXT'!A5499&lt;&gt;"",IF(MOD(VALUE(LEFT(A5478,1)),2)=1,IF(D5478="D",C5478,-C5478),IF(D5478="C",C5478,-C5478)),"")</f>
        <v/>
      </c>
    </row>
    <row r="5479" spans="1:5" x14ac:dyDescent="0.2">
      <c r="A5479" s="11" t="str">
        <f>IF('Anterior-TXT'!A5500&lt;&gt;"",LEFT('Anterior-TXT'!A5500,15),"")</f>
        <v/>
      </c>
      <c r="B5479" s="11" t="str">
        <f>IF('Anterior-TXT'!A5500&lt;&gt;"",RIGHT(LEFT('Anterior-TXT'!A5500,51),34),"")</f>
        <v/>
      </c>
      <c r="C5479" s="12" t="str">
        <f>IF('Anterior-TXT'!A5500&lt;&gt;"",VALUE(RIGHT(LEFT('Anterior-TXT'!A5500,75),23)),"")</f>
        <v/>
      </c>
      <c r="D5479" s="11" t="str">
        <f>IF('Anterior-TXT'!A5500&lt;&gt;"",RIGHT(LEFT('Anterior-TXT'!A5500,77),1),"")</f>
        <v/>
      </c>
      <c r="E5479" s="13" t="str">
        <f>IF('Anterior-TXT'!A5500&lt;&gt;"",IF(MOD(VALUE(LEFT(A5479,1)),2)=1,IF(D5479="D",C5479,-C5479),IF(D5479="C",C5479,-C5479)),"")</f>
        <v/>
      </c>
    </row>
    <row r="5480" spans="1:5" x14ac:dyDescent="0.2">
      <c r="A5480" s="11" t="str">
        <f>IF('Anterior-TXT'!A5501&lt;&gt;"",LEFT('Anterior-TXT'!A5501,15),"")</f>
        <v/>
      </c>
      <c r="B5480" s="11" t="str">
        <f>IF('Anterior-TXT'!A5501&lt;&gt;"",RIGHT(LEFT('Anterior-TXT'!A5501,51),34),"")</f>
        <v/>
      </c>
      <c r="C5480" s="12" t="str">
        <f>IF('Anterior-TXT'!A5501&lt;&gt;"",VALUE(RIGHT(LEFT('Anterior-TXT'!A5501,75),23)),"")</f>
        <v/>
      </c>
      <c r="D5480" s="11" t="str">
        <f>IF('Anterior-TXT'!A5501&lt;&gt;"",RIGHT(LEFT('Anterior-TXT'!A5501,77),1),"")</f>
        <v/>
      </c>
      <c r="E5480" s="13" t="str">
        <f>IF('Anterior-TXT'!A5501&lt;&gt;"",IF(MOD(VALUE(LEFT(A5480,1)),2)=1,IF(D5480="D",C5480,-C5480),IF(D5480="C",C5480,-C5480)),"")</f>
        <v/>
      </c>
    </row>
    <row r="5481" spans="1:5" x14ac:dyDescent="0.2">
      <c r="A5481" s="11" t="str">
        <f>IF('Anterior-TXT'!A5502&lt;&gt;"",LEFT('Anterior-TXT'!A5502,15),"")</f>
        <v/>
      </c>
      <c r="B5481" s="11" t="str">
        <f>IF('Anterior-TXT'!A5502&lt;&gt;"",RIGHT(LEFT('Anterior-TXT'!A5502,51),34),"")</f>
        <v/>
      </c>
      <c r="C5481" s="12" t="str">
        <f>IF('Anterior-TXT'!A5502&lt;&gt;"",VALUE(RIGHT(LEFT('Anterior-TXT'!A5502,75),23)),"")</f>
        <v/>
      </c>
      <c r="D5481" s="11" t="str">
        <f>IF('Anterior-TXT'!A5502&lt;&gt;"",RIGHT(LEFT('Anterior-TXT'!A5502,77),1),"")</f>
        <v/>
      </c>
      <c r="E5481" s="13" t="str">
        <f>IF('Anterior-TXT'!A5502&lt;&gt;"",IF(MOD(VALUE(LEFT(A5481,1)),2)=1,IF(D5481="D",C5481,-C5481),IF(D5481="C",C5481,-C5481)),"")</f>
        <v/>
      </c>
    </row>
    <row r="5482" spans="1:5" x14ac:dyDescent="0.2">
      <c r="A5482" s="11" t="str">
        <f>IF('Anterior-TXT'!A5503&lt;&gt;"",LEFT('Anterior-TXT'!A5503,15),"")</f>
        <v/>
      </c>
      <c r="B5482" s="11" t="str">
        <f>IF('Anterior-TXT'!A5503&lt;&gt;"",RIGHT(LEFT('Anterior-TXT'!A5503,51),34),"")</f>
        <v/>
      </c>
      <c r="C5482" s="12" t="str">
        <f>IF('Anterior-TXT'!A5503&lt;&gt;"",VALUE(RIGHT(LEFT('Anterior-TXT'!A5503,75),23)),"")</f>
        <v/>
      </c>
      <c r="D5482" s="11" t="str">
        <f>IF('Anterior-TXT'!A5503&lt;&gt;"",RIGHT(LEFT('Anterior-TXT'!A5503,77),1),"")</f>
        <v/>
      </c>
      <c r="E5482" s="13" t="str">
        <f>IF('Anterior-TXT'!A5503&lt;&gt;"",IF(MOD(VALUE(LEFT(A5482,1)),2)=1,IF(D5482="D",C5482,-C5482),IF(D5482="C",C5482,-C5482)),"")</f>
        <v/>
      </c>
    </row>
    <row r="5483" spans="1:5" x14ac:dyDescent="0.2">
      <c r="A5483" s="11" t="str">
        <f>IF('Anterior-TXT'!A5504&lt;&gt;"",LEFT('Anterior-TXT'!A5504,15),"")</f>
        <v/>
      </c>
      <c r="B5483" s="11" t="str">
        <f>IF('Anterior-TXT'!A5504&lt;&gt;"",RIGHT(LEFT('Anterior-TXT'!A5504,51),34),"")</f>
        <v/>
      </c>
      <c r="C5483" s="12" t="str">
        <f>IF('Anterior-TXT'!A5504&lt;&gt;"",VALUE(RIGHT(LEFT('Anterior-TXT'!A5504,75),23)),"")</f>
        <v/>
      </c>
      <c r="D5483" s="11" t="str">
        <f>IF('Anterior-TXT'!A5504&lt;&gt;"",RIGHT(LEFT('Anterior-TXT'!A5504,77),1),"")</f>
        <v/>
      </c>
      <c r="E5483" s="13" t="str">
        <f>IF('Anterior-TXT'!A5504&lt;&gt;"",IF(MOD(VALUE(LEFT(A5483,1)),2)=1,IF(D5483="D",C5483,-C5483),IF(D5483="C",C5483,-C5483)),"")</f>
        <v/>
      </c>
    </row>
    <row r="5484" spans="1:5" x14ac:dyDescent="0.2">
      <c r="A5484" s="11" t="str">
        <f>IF('Anterior-TXT'!A5505&lt;&gt;"",LEFT('Anterior-TXT'!A5505,15),"")</f>
        <v/>
      </c>
      <c r="B5484" s="11" t="str">
        <f>IF('Anterior-TXT'!A5505&lt;&gt;"",RIGHT(LEFT('Anterior-TXT'!A5505,51),34),"")</f>
        <v/>
      </c>
      <c r="C5484" s="12" t="str">
        <f>IF('Anterior-TXT'!A5505&lt;&gt;"",VALUE(RIGHT(LEFT('Anterior-TXT'!A5505,75),23)),"")</f>
        <v/>
      </c>
      <c r="D5484" s="11" t="str">
        <f>IF('Anterior-TXT'!A5505&lt;&gt;"",RIGHT(LEFT('Anterior-TXT'!A5505,77),1),"")</f>
        <v/>
      </c>
      <c r="E5484" s="13" t="str">
        <f>IF('Anterior-TXT'!A5505&lt;&gt;"",IF(MOD(VALUE(LEFT(A5484,1)),2)=1,IF(D5484="D",C5484,-C5484),IF(D5484="C",C5484,-C5484)),"")</f>
        <v/>
      </c>
    </row>
    <row r="5485" spans="1:5" x14ac:dyDescent="0.2">
      <c r="A5485" s="11" t="str">
        <f>IF('Anterior-TXT'!A5506&lt;&gt;"",LEFT('Anterior-TXT'!A5506,15),"")</f>
        <v/>
      </c>
      <c r="B5485" s="11" t="str">
        <f>IF('Anterior-TXT'!A5506&lt;&gt;"",RIGHT(LEFT('Anterior-TXT'!A5506,51),34),"")</f>
        <v/>
      </c>
      <c r="C5485" s="12" t="str">
        <f>IF('Anterior-TXT'!A5506&lt;&gt;"",VALUE(RIGHT(LEFT('Anterior-TXT'!A5506,75),23)),"")</f>
        <v/>
      </c>
      <c r="D5485" s="11" t="str">
        <f>IF('Anterior-TXT'!A5506&lt;&gt;"",RIGHT(LEFT('Anterior-TXT'!A5506,77),1),"")</f>
        <v/>
      </c>
      <c r="E5485" s="13" t="str">
        <f>IF('Anterior-TXT'!A5506&lt;&gt;"",IF(MOD(VALUE(LEFT(A5485,1)),2)=1,IF(D5485="D",C5485,-C5485),IF(D5485="C",C5485,-C5485)),"")</f>
        <v/>
      </c>
    </row>
    <row r="5486" spans="1:5" x14ac:dyDescent="0.2">
      <c r="A5486" s="11" t="str">
        <f>IF('Anterior-TXT'!A5507&lt;&gt;"",LEFT('Anterior-TXT'!A5507,15),"")</f>
        <v/>
      </c>
      <c r="B5486" s="11" t="str">
        <f>IF('Anterior-TXT'!A5507&lt;&gt;"",RIGHT(LEFT('Anterior-TXT'!A5507,51),34),"")</f>
        <v/>
      </c>
      <c r="C5486" s="12" t="str">
        <f>IF('Anterior-TXT'!A5507&lt;&gt;"",VALUE(RIGHT(LEFT('Anterior-TXT'!A5507,75),23)),"")</f>
        <v/>
      </c>
      <c r="D5486" s="11" t="str">
        <f>IF('Anterior-TXT'!A5507&lt;&gt;"",RIGHT(LEFT('Anterior-TXT'!A5507,77),1),"")</f>
        <v/>
      </c>
      <c r="E5486" s="13" t="str">
        <f>IF('Anterior-TXT'!A5507&lt;&gt;"",IF(MOD(VALUE(LEFT(A5486,1)),2)=1,IF(D5486="D",C5486,-C5486),IF(D5486="C",C5486,-C5486)),"")</f>
        <v/>
      </c>
    </row>
    <row r="5487" spans="1:5" x14ac:dyDescent="0.2">
      <c r="A5487" s="11" t="str">
        <f>IF('Anterior-TXT'!A5508&lt;&gt;"",LEFT('Anterior-TXT'!A5508,15),"")</f>
        <v/>
      </c>
      <c r="B5487" s="11" t="str">
        <f>IF('Anterior-TXT'!A5508&lt;&gt;"",RIGHT(LEFT('Anterior-TXT'!A5508,51),34),"")</f>
        <v/>
      </c>
      <c r="C5487" s="12" t="str">
        <f>IF('Anterior-TXT'!A5508&lt;&gt;"",VALUE(RIGHT(LEFT('Anterior-TXT'!A5508,75),23)),"")</f>
        <v/>
      </c>
      <c r="D5487" s="11" t="str">
        <f>IF('Anterior-TXT'!A5508&lt;&gt;"",RIGHT(LEFT('Anterior-TXT'!A5508,77),1),"")</f>
        <v/>
      </c>
      <c r="E5487" s="13" t="str">
        <f>IF('Anterior-TXT'!A5508&lt;&gt;"",IF(MOD(VALUE(LEFT(A5487,1)),2)=1,IF(D5487="D",C5487,-C5487),IF(D5487="C",C5487,-C5487)),"")</f>
        <v/>
      </c>
    </row>
    <row r="5488" spans="1:5" x14ac:dyDescent="0.2">
      <c r="A5488" s="11" t="str">
        <f>IF('Anterior-TXT'!A5509&lt;&gt;"",LEFT('Anterior-TXT'!A5509,15),"")</f>
        <v/>
      </c>
      <c r="B5488" s="11" t="str">
        <f>IF('Anterior-TXT'!A5509&lt;&gt;"",RIGHT(LEFT('Anterior-TXT'!A5509,51),34),"")</f>
        <v/>
      </c>
      <c r="C5488" s="12" t="str">
        <f>IF('Anterior-TXT'!A5509&lt;&gt;"",VALUE(RIGHT(LEFT('Anterior-TXT'!A5509,75),23)),"")</f>
        <v/>
      </c>
      <c r="D5488" s="11" t="str">
        <f>IF('Anterior-TXT'!A5509&lt;&gt;"",RIGHT(LEFT('Anterior-TXT'!A5509,77),1),"")</f>
        <v/>
      </c>
      <c r="E5488" s="13" t="str">
        <f>IF('Anterior-TXT'!A5509&lt;&gt;"",IF(MOD(VALUE(LEFT(A5488,1)),2)=1,IF(D5488="D",C5488,-C5488),IF(D5488="C",C5488,-C5488)),"")</f>
        <v/>
      </c>
    </row>
    <row r="5489" spans="1:5" x14ac:dyDescent="0.2">
      <c r="A5489" s="11" t="str">
        <f>IF('Anterior-TXT'!A5510&lt;&gt;"",LEFT('Anterior-TXT'!A5510,15),"")</f>
        <v/>
      </c>
      <c r="B5489" s="11" t="str">
        <f>IF('Anterior-TXT'!A5510&lt;&gt;"",RIGHT(LEFT('Anterior-TXT'!A5510,51),34),"")</f>
        <v/>
      </c>
      <c r="C5489" s="12" t="str">
        <f>IF('Anterior-TXT'!A5510&lt;&gt;"",VALUE(RIGHT(LEFT('Anterior-TXT'!A5510,75),23)),"")</f>
        <v/>
      </c>
      <c r="D5489" s="11" t="str">
        <f>IF('Anterior-TXT'!A5510&lt;&gt;"",RIGHT(LEFT('Anterior-TXT'!A5510,77),1),"")</f>
        <v/>
      </c>
      <c r="E5489" s="13" t="str">
        <f>IF('Anterior-TXT'!A5510&lt;&gt;"",IF(MOD(VALUE(LEFT(A5489,1)),2)=1,IF(D5489="D",C5489,-C5489),IF(D5489="C",C5489,-C5489)),"")</f>
        <v/>
      </c>
    </row>
    <row r="5490" spans="1:5" x14ac:dyDescent="0.2">
      <c r="A5490" s="11" t="str">
        <f>IF('Anterior-TXT'!A5511&lt;&gt;"",LEFT('Anterior-TXT'!A5511,15),"")</f>
        <v/>
      </c>
      <c r="B5490" s="11" t="str">
        <f>IF('Anterior-TXT'!A5511&lt;&gt;"",RIGHT(LEFT('Anterior-TXT'!A5511,51),34),"")</f>
        <v/>
      </c>
      <c r="C5490" s="12" t="str">
        <f>IF('Anterior-TXT'!A5511&lt;&gt;"",VALUE(RIGHT(LEFT('Anterior-TXT'!A5511,75),23)),"")</f>
        <v/>
      </c>
      <c r="D5490" s="11" t="str">
        <f>IF('Anterior-TXT'!A5511&lt;&gt;"",RIGHT(LEFT('Anterior-TXT'!A5511,77),1),"")</f>
        <v/>
      </c>
      <c r="E5490" s="13" t="str">
        <f>IF('Anterior-TXT'!A5511&lt;&gt;"",IF(MOD(VALUE(LEFT(A5490,1)),2)=1,IF(D5490="D",C5490,-C5490),IF(D5490="C",C5490,-C5490)),"")</f>
        <v/>
      </c>
    </row>
    <row r="5491" spans="1:5" x14ac:dyDescent="0.2">
      <c r="A5491" s="11" t="str">
        <f>IF('Anterior-TXT'!A5512&lt;&gt;"",LEFT('Anterior-TXT'!A5512,15),"")</f>
        <v/>
      </c>
      <c r="B5491" s="11" t="str">
        <f>IF('Anterior-TXT'!A5512&lt;&gt;"",RIGHT(LEFT('Anterior-TXT'!A5512,51),34),"")</f>
        <v/>
      </c>
      <c r="C5491" s="12" t="str">
        <f>IF('Anterior-TXT'!A5512&lt;&gt;"",VALUE(RIGHT(LEFT('Anterior-TXT'!A5512,75),23)),"")</f>
        <v/>
      </c>
      <c r="D5491" s="11" t="str">
        <f>IF('Anterior-TXT'!A5512&lt;&gt;"",RIGHT(LEFT('Anterior-TXT'!A5512,77),1),"")</f>
        <v/>
      </c>
      <c r="E5491" s="13" t="str">
        <f>IF('Anterior-TXT'!A5512&lt;&gt;"",IF(MOD(VALUE(LEFT(A5491,1)),2)=1,IF(D5491="D",C5491,-C5491),IF(D5491="C",C5491,-C5491)),"")</f>
        <v/>
      </c>
    </row>
    <row r="5492" spans="1:5" x14ac:dyDescent="0.2">
      <c r="A5492" s="11" t="str">
        <f>IF('Anterior-TXT'!A5513&lt;&gt;"",LEFT('Anterior-TXT'!A5513,15),"")</f>
        <v/>
      </c>
      <c r="B5492" s="11" t="str">
        <f>IF('Anterior-TXT'!A5513&lt;&gt;"",RIGHT(LEFT('Anterior-TXT'!A5513,51),34),"")</f>
        <v/>
      </c>
      <c r="C5492" s="12" t="str">
        <f>IF('Anterior-TXT'!A5513&lt;&gt;"",VALUE(RIGHT(LEFT('Anterior-TXT'!A5513,75),23)),"")</f>
        <v/>
      </c>
      <c r="D5492" s="11" t="str">
        <f>IF('Anterior-TXT'!A5513&lt;&gt;"",RIGHT(LEFT('Anterior-TXT'!A5513,77),1),"")</f>
        <v/>
      </c>
      <c r="E5492" s="13" t="str">
        <f>IF('Anterior-TXT'!A5513&lt;&gt;"",IF(MOD(VALUE(LEFT(A5492,1)),2)=1,IF(D5492="D",C5492,-C5492),IF(D5492="C",C5492,-C5492)),"")</f>
        <v/>
      </c>
    </row>
    <row r="5493" spans="1:5" x14ac:dyDescent="0.2">
      <c r="A5493" s="11" t="str">
        <f>IF('Anterior-TXT'!A5514&lt;&gt;"",LEFT('Anterior-TXT'!A5514,15),"")</f>
        <v/>
      </c>
      <c r="B5493" s="11" t="str">
        <f>IF('Anterior-TXT'!A5514&lt;&gt;"",RIGHT(LEFT('Anterior-TXT'!A5514,51),34),"")</f>
        <v/>
      </c>
      <c r="C5493" s="12" t="str">
        <f>IF('Anterior-TXT'!A5514&lt;&gt;"",VALUE(RIGHT(LEFT('Anterior-TXT'!A5514,75),23)),"")</f>
        <v/>
      </c>
      <c r="D5493" s="11" t="str">
        <f>IF('Anterior-TXT'!A5514&lt;&gt;"",RIGHT(LEFT('Anterior-TXT'!A5514,77),1),"")</f>
        <v/>
      </c>
      <c r="E5493" s="13" t="str">
        <f>IF('Anterior-TXT'!A5514&lt;&gt;"",IF(MOD(VALUE(LEFT(A5493,1)),2)=1,IF(D5493="D",C5493,-C5493),IF(D5493="C",C5493,-C5493)),"")</f>
        <v/>
      </c>
    </row>
    <row r="5494" spans="1:5" x14ac:dyDescent="0.2">
      <c r="A5494" s="11" t="str">
        <f>IF('Anterior-TXT'!A5515&lt;&gt;"",LEFT('Anterior-TXT'!A5515,15),"")</f>
        <v/>
      </c>
      <c r="B5494" s="11" t="str">
        <f>IF('Anterior-TXT'!A5515&lt;&gt;"",RIGHT(LEFT('Anterior-TXT'!A5515,51),34),"")</f>
        <v/>
      </c>
      <c r="C5494" s="12" t="str">
        <f>IF('Anterior-TXT'!A5515&lt;&gt;"",VALUE(RIGHT(LEFT('Anterior-TXT'!A5515,75),23)),"")</f>
        <v/>
      </c>
      <c r="D5494" s="11" t="str">
        <f>IF('Anterior-TXT'!A5515&lt;&gt;"",RIGHT(LEFT('Anterior-TXT'!A5515,77),1),"")</f>
        <v/>
      </c>
      <c r="E5494" s="13" t="str">
        <f>IF('Anterior-TXT'!A5515&lt;&gt;"",IF(MOD(VALUE(LEFT(A5494,1)),2)=1,IF(D5494="D",C5494,-C5494),IF(D5494="C",C5494,-C5494)),"")</f>
        <v/>
      </c>
    </row>
    <row r="5495" spans="1:5" x14ac:dyDescent="0.2">
      <c r="A5495" s="11" t="str">
        <f>IF('Anterior-TXT'!A5516&lt;&gt;"",LEFT('Anterior-TXT'!A5516,15),"")</f>
        <v/>
      </c>
      <c r="B5495" s="11" t="str">
        <f>IF('Anterior-TXT'!A5516&lt;&gt;"",RIGHT(LEFT('Anterior-TXT'!A5516,51),34),"")</f>
        <v/>
      </c>
      <c r="C5495" s="12" t="str">
        <f>IF('Anterior-TXT'!A5516&lt;&gt;"",VALUE(RIGHT(LEFT('Anterior-TXT'!A5516,75),23)),"")</f>
        <v/>
      </c>
      <c r="D5495" s="11" t="str">
        <f>IF('Anterior-TXT'!A5516&lt;&gt;"",RIGHT(LEFT('Anterior-TXT'!A5516,77),1),"")</f>
        <v/>
      </c>
      <c r="E5495" s="13" t="str">
        <f>IF('Anterior-TXT'!A5516&lt;&gt;"",IF(MOD(VALUE(LEFT(A5495,1)),2)=1,IF(D5495="D",C5495,-C5495),IF(D5495="C",C5495,-C5495)),"")</f>
        <v/>
      </c>
    </row>
    <row r="5496" spans="1:5" x14ac:dyDescent="0.2">
      <c r="A5496" s="11" t="str">
        <f>IF('Anterior-TXT'!A5517&lt;&gt;"",LEFT('Anterior-TXT'!A5517,15),"")</f>
        <v/>
      </c>
      <c r="B5496" s="11" t="str">
        <f>IF('Anterior-TXT'!A5517&lt;&gt;"",RIGHT(LEFT('Anterior-TXT'!A5517,51),34),"")</f>
        <v/>
      </c>
      <c r="C5496" s="12" t="str">
        <f>IF('Anterior-TXT'!A5517&lt;&gt;"",VALUE(RIGHT(LEFT('Anterior-TXT'!A5517,75),23)),"")</f>
        <v/>
      </c>
      <c r="D5496" s="11" t="str">
        <f>IF('Anterior-TXT'!A5517&lt;&gt;"",RIGHT(LEFT('Anterior-TXT'!A5517,77),1),"")</f>
        <v/>
      </c>
      <c r="E5496" s="13" t="str">
        <f>IF('Anterior-TXT'!A5517&lt;&gt;"",IF(MOD(VALUE(LEFT(A5496,1)),2)=1,IF(D5496="D",C5496,-C5496),IF(D5496="C",C5496,-C5496)),"")</f>
        <v/>
      </c>
    </row>
    <row r="5497" spans="1:5" x14ac:dyDescent="0.2">
      <c r="A5497" s="11" t="str">
        <f>IF('Anterior-TXT'!A5518&lt;&gt;"",LEFT('Anterior-TXT'!A5518,15),"")</f>
        <v/>
      </c>
      <c r="B5497" s="11" t="str">
        <f>IF('Anterior-TXT'!A5518&lt;&gt;"",RIGHT(LEFT('Anterior-TXT'!A5518,51),34),"")</f>
        <v/>
      </c>
      <c r="C5497" s="12" t="str">
        <f>IF('Anterior-TXT'!A5518&lt;&gt;"",VALUE(RIGHT(LEFT('Anterior-TXT'!A5518,75),23)),"")</f>
        <v/>
      </c>
      <c r="D5497" s="11" t="str">
        <f>IF('Anterior-TXT'!A5518&lt;&gt;"",RIGHT(LEFT('Anterior-TXT'!A5518,77),1),"")</f>
        <v/>
      </c>
      <c r="E5497" s="13" t="str">
        <f>IF('Anterior-TXT'!A5518&lt;&gt;"",IF(MOD(VALUE(LEFT(A5497,1)),2)=1,IF(D5497="D",C5497,-C5497),IF(D5497="C",C5497,-C5497)),"")</f>
        <v/>
      </c>
    </row>
    <row r="5498" spans="1:5" x14ac:dyDescent="0.2">
      <c r="A5498" s="11" t="str">
        <f>IF('Anterior-TXT'!A5519&lt;&gt;"",LEFT('Anterior-TXT'!A5519,15),"")</f>
        <v/>
      </c>
      <c r="B5498" s="11" t="str">
        <f>IF('Anterior-TXT'!A5519&lt;&gt;"",RIGHT(LEFT('Anterior-TXT'!A5519,51),34),"")</f>
        <v/>
      </c>
      <c r="C5498" s="12" t="str">
        <f>IF('Anterior-TXT'!A5519&lt;&gt;"",VALUE(RIGHT(LEFT('Anterior-TXT'!A5519,75),23)),"")</f>
        <v/>
      </c>
      <c r="D5498" s="11" t="str">
        <f>IF('Anterior-TXT'!A5519&lt;&gt;"",RIGHT(LEFT('Anterior-TXT'!A5519,77),1),"")</f>
        <v/>
      </c>
      <c r="E5498" s="13" t="str">
        <f>IF('Anterior-TXT'!A5519&lt;&gt;"",IF(MOD(VALUE(LEFT(A5498,1)),2)=1,IF(D5498="D",C5498,-C5498),IF(D5498="C",C5498,-C5498)),"")</f>
        <v/>
      </c>
    </row>
    <row r="5499" spans="1:5" x14ac:dyDescent="0.2">
      <c r="A5499" s="11" t="str">
        <f>IF('Anterior-TXT'!A5520&lt;&gt;"",LEFT('Anterior-TXT'!A5520,15),"")</f>
        <v/>
      </c>
      <c r="B5499" s="11" t="str">
        <f>IF('Anterior-TXT'!A5520&lt;&gt;"",RIGHT(LEFT('Anterior-TXT'!A5520,51),34),"")</f>
        <v/>
      </c>
      <c r="C5499" s="12" t="str">
        <f>IF('Anterior-TXT'!A5520&lt;&gt;"",VALUE(RIGHT(LEFT('Anterior-TXT'!A5520,75),23)),"")</f>
        <v/>
      </c>
      <c r="D5499" s="11" t="str">
        <f>IF('Anterior-TXT'!A5520&lt;&gt;"",RIGHT(LEFT('Anterior-TXT'!A5520,77),1),"")</f>
        <v/>
      </c>
      <c r="E5499" s="13" t="str">
        <f>IF('Anterior-TXT'!A5520&lt;&gt;"",IF(MOD(VALUE(LEFT(A5499,1)),2)=1,IF(D5499="D",C5499,-C5499),IF(D5499="C",C5499,-C5499)),"")</f>
        <v/>
      </c>
    </row>
    <row r="5500" spans="1:5" x14ac:dyDescent="0.2">
      <c r="A5500" s="11" t="str">
        <f>IF('Anterior-TXT'!A5521&lt;&gt;"",LEFT('Anterior-TXT'!A5521,15),"")</f>
        <v/>
      </c>
      <c r="B5500" s="11" t="str">
        <f>IF('Anterior-TXT'!A5521&lt;&gt;"",RIGHT(LEFT('Anterior-TXT'!A5521,51),34),"")</f>
        <v/>
      </c>
      <c r="C5500" s="12" t="str">
        <f>IF('Anterior-TXT'!A5521&lt;&gt;"",VALUE(RIGHT(LEFT('Anterior-TXT'!A5521,75),23)),"")</f>
        <v/>
      </c>
      <c r="D5500" s="11" t="str">
        <f>IF('Anterior-TXT'!A5521&lt;&gt;"",RIGHT(LEFT('Anterior-TXT'!A5521,77),1),"")</f>
        <v/>
      </c>
      <c r="E5500" s="13" t="str">
        <f>IF('Anterior-TXT'!A5521&lt;&gt;"",IF(MOD(VALUE(LEFT(A5500,1)),2)=1,IF(D5500="D",C5500,-C5500),IF(D5500="C",C5500,-C5500)),"")</f>
        <v/>
      </c>
    </row>
    <row r="5501" spans="1:5" x14ac:dyDescent="0.2">
      <c r="A5501" s="11" t="str">
        <f>IF('Anterior-TXT'!A5522&lt;&gt;"",LEFT('Anterior-TXT'!A5522,15),"")</f>
        <v/>
      </c>
      <c r="B5501" s="11" t="str">
        <f>IF('Anterior-TXT'!A5522&lt;&gt;"",RIGHT(LEFT('Anterior-TXT'!A5522,51),34),"")</f>
        <v/>
      </c>
      <c r="C5501" s="12" t="str">
        <f>IF('Anterior-TXT'!A5522&lt;&gt;"",VALUE(RIGHT(LEFT('Anterior-TXT'!A5522,75),23)),"")</f>
        <v/>
      </c>
      <c r="D5501" s="11" t="str">
        <f>IF('Anterior-TXT'!A5522&lt;&gt;"",RIGHT(LEFT('Anterior-TXT'!A5522,77),1),"")</f>
        <v/>
      </c>
      <c r="E5501" s="13" t="str">
        <f>IF('Anterior-TXT'!A5522&lt;&gt;"",IF(MOD(VALUE(LEFT(A5501,1)),2)=1,IF(D5501="D",C5501,-C5501),IF(D5501="C",C5501,-C5501)),"")</f>
        <v/>
      </c>
    </row>
    <row r="5502" spans="1:5" x14ac:dyDescent="0.2">
      <c r="A5502" s="11" t="str">
        <f>IF('Anterior-TXT'!A5523&lt;&gt;"",LEFT('Anterior-TXT'!A5523,15),"")</f>
        <v/>
      </c>
      <c r="B5502" s="11" t="str">
        <f>IF('Anterior-TXT'!A5523&lt;&gt;"",RIGHT(LEFT('Anterior-TXT'!A5523,51),34),"")</f>
        <v/>
      </c>
      <c r="C5502" s="12" t="str">
        <f>IF('Anterior-TXT'!A5523&lt;&gt;"",VALUE(RIGHT(LEFT('Anterior-TXT'!A5523,75),23)),"")</f>
        <v/>
      </c>
      <c r="D5502" s="11" t="str">
        <f>IF('Anterior-TXT'!A5523&lt;&gt;"",RIGHT(LEFT('Anterior-TXT'!A5523,77),1),"")</f>
        <v/>
      </c>
      <c r="E5502" s="13" t="str">
        <f>IF('Anterior-TXT'!A5523&lt;&gt;"",IF(MOD(VALUE(LEFT(A5502,1)),2)=1,IF(D5502="D",C5502,-C5502),IF(D5502="C",C5502,-C5502)),"")</f>
        <v/>
      </c>
    </row>
    <row r="5503" spans="1:5" x14ac:dyDescent="0.2">
      <c r="A5503" s="11" t="str">
        <f>IF('Anterior-TXT'!A5524&lt;&gt;"",LEFT('Anterior-TXT'!A5524,15),"")</f>
        <v/>
      </c>
      <c r="B5503" s="11" t="str">
        <f>IF('Anterior-TXT'!A5524&lt;&gt;"",RIGHT(LEFT('Anterior-TXT'!A5524,51),34),"")</f>
        <v/>
      </c>
      <c r="C5503" s="12" t="str">
        <f>IF('Anterior-TXT'!A5524&lt;&gt;"",VALUE(RIGHT(LEFT('Anterior-TXT'!A5524,75),23)),"")</f>
        <v/>
      </c>
      <c r="D5503" s="11" t="str">
        <f>IF('Anterior-TXT'!A5524&lt;&gt;"",RIGHT(LEFT('Anterior-TXT'!A5524,77),1),"")</f>
        <v/>
      </c>
      <c r="E5503" s="13" t="str">
        <f>IF('Anterior-TXT'!A5524&lt;&gt;"",IF(MOD(VALUE(LEFT(A5503,1)),2)=1,IF(D5503="D",C5503,-C5503),IF(D5503="C",C5503,-C5503)),"")</f>
        <v/>
      </c>
    </row>
    <row r="5504" spans="1:5" x14ac:dyDescent="0.2">
      <c r="A5504" s="11" t="str">
        <f>IF('Anterior-TXT'!A5525&lt;&gt;"",LEFT('Anterior-TXT'!A5525,15),"")</f>
        <v/>
      </c>
      <c r="B5504" s="11" t="str">
        <f>IF('Anterior-TXT'!A5525&lt;&gt;"",RIGHT(LEFT('Anterior-TXT'!A5525,51),34),"")</f>
        <v/>
      </c>
      <c r="C5504" s="12" t="str">
        <f>IF('Anterior-TXT'!A5525&lt;&gt;"",VALUE(RIGHT(LEFT('Anterior-TXT'!A5525,75),23)),"")</f>
        <v/>
      </c>
      <c r="D5504" s="11" t="str">
        <f>IF('Anterior-TXT'!A5525&lt;&gt;"",RIGHT(LEFT('Anterior-TXT'!A5525,77),1),"")</f>
        <v/>
      </c>
      <c r="E5504" s="13" t="str">
        <f>IF('Anterior-TXT'!A5525&lt;&gt;"",IF(MOD(VALUE(LEFT(A5504,1)),2)=1,IF(D5504="D",C5504,-C5504),IF(D5504="C",C5504,-C5504)),"")</f>
        <v/>
      </c>
    </row>
    <row r="5505" spans="1:5" x14ac:dyDescent="0.2">
      <c r="A5505" s="11" t="str">
        <f>IF('Anterior-TXT'!A5526&lt;&gt;"",LEFT('Anterior-TXT'!A5526,15),"")</f>
        <v/>
      </c>
      <c r="B5505" s="11" t="str">
        <f>IF('Anterior-TXT'!A5526&lt;&gt;"",RIGHT(LEFT('Anterior-TXT'!A5526,51),34),"")</f>
        <v/>
      </c>
      <c r="C5505" s="12" t="str">
        <f>IF('Anterior-TXT'!A5526&lt;&gt;"",VALUE(RIGHT(LEFT('Anterior-TXT'!A5526,75),23)),"")</f>
        <v/>
      </c>
      <c r="D5505" s="11" t="str">
        <f>IF('Anterior-TXT'!A5526&lt;&gt;"",RIGHT(LEFT('Anterior-TXT'!A5526,77),1),"")</f>
        <v/>
      </c>
      <c r="E5505" s="13" t="str">
        <f>IF('Anterior-TXT'!A5526&lt;&gt;"",IF(MOD(VALUE(LEFT(A5505,1)),2)=1,IF(D5505="D",C5505,-C5505),IF(D5505="C",C5505,-C5505)),"")</f>
        <v/>
      </c>
    </row>
    <row r="5506" spans="1:5" x14ac:dyDescent="0.2">
      <c r="A5506" s="11" t="str">
        <f>IF('Anterior-TXT'!A5527&lt;&gt;"",LEFT('Anterior-TXT'!A5527,15),"")</f>
        <v/>
      </c>
      <c r="B5506" s="11" t="str">
        <f>IF('Anterior-TXT'!A5527&lt;&gt;"",RIGHT(LEFT('Anterior-TXT'!A5527,51),34),"")</f>
        <v/>
      </c>
      <c r="C5506" s="12" t="str">
        <f>IF('Anterior-TXT'!A5527&lt;&gt;"",VALUE(RIGHT(LEFT('Anterior-TXT'!A5527,75),23)),"")</f>
        <v/>
      </c>
      <c r="D5506" s="11" t="str">
        <f>IF('Anterior-TXT'!A5527&lt;&gt;"",RIGHT(LEFT('Anterior-TXT'!A5527,77),1),"")</f>
        <v/>
      </c>
      <c r="E5506" s="13" t="str">
        <f>IF('Anterior-TXT'!A5527&lt;&gt;"",IF(MOD(VALUE(LEFT(A5506,1)),2)=1,IF(D5506="D",C5506,-C5506),IF(D5506="C",C5506,-C5506)),"")</f>
        <v/>
      </c>
    </row>
    <row r="5507" spans="1:5" x14ac:dyDescent="0.2">
      <c r="A5507" s="11" t="str">
        <f>IF('Anterior-TXT'!A5528&lt;&gt;"",LEFT('Anterior-TXT'!A5528,15),"")</f>
        <v/>
      </c>
      <c r="B5507" s="11" t="str">
        <f>IF('Anterior-TXT'!A5528&lt;&gt;"",RIGHT(LEFT('Anterior-TXT'!A5528,51),34),"")</f>
        <v/>
      </c>
      <c r="C5507" s="12" t="str">
        <f>IF('Anterior-TXT'!A5528&lt;&gt;"",VALUE(RIGHT(LEFT('Anterior-TXT'!A5528,75),23)),"")</f>
        <v/>
      </c>
      <c r="D5507" s="11" t="str">
        <f>IF('Anterior-TXT'!A5528&lt;&gt;"",RIGHT(LEFT('Anterior-TXT'!A5528,77),1),"")</f>
        <v/>
      </c>
      <c r="E5507" s="13" t="str">
        <f>IF('Anterior-TXT'!A5528&lt;&gt;"",IF(MOD(VALUE(LEFT(A5507,1)),2)=1,IF(D5507="D",C5507,-C5507),IF(D5507="C",C5507,-C5507)),"")</f>
        <v/>
      </c>
    </row>
    <row r="5508" spans="1:5" x14ac:dyDescent="0.2">
      <c r="A5508" s="11" t="str">
        <f>IF('Anterior-TXT'!A5529&lt;&gt;"",LEFT('Anterior-TXT'!A5529,15),"")</f>
        <v/>
      </c>
      <c r="B5508" s="11" t="str">
        <f>IF('Anterior-TXT'!A5529&lt;&gt;"",RIGHT(LEFT('Anterior-TXT'!A5529,51),34),"")</f>
        <v/>
      </c>
      <c r="C5508" s="12" t="str">
        <f>IF('Anterior-TXT'!A5529&lt;&gt;"",VALUE(RIGHT(LEFT('Anterior-TXT'!A5529,75),23)),"")</f>
        <v/>
      </c>
      <c r="D5508" s="11" t="str">
        <f>IF('Anterior-TXT'!A5529&lt;&gt;"",RIGHT(LEFT('Anterior-TXT'!A5529,77),1),"")</f>
        <v/>
      </c>
      <c r="E5508" s="13" t="str">
        <f>IF('Anterior-TXT'!A5529&lt;&gt;"",IF(MOD(VALUE(LEFT(A5508,1)),2)=1,IF(D5508="D",C5508,-C5508),IF(D5508="C",C5508,-C5508)),"")</f>
        <v/>
      </c>
    </row>
    <row r="5509" spans="1:5" x14ac:dyDescent="0.2">
      <c r="A5509" s="11" t="str">
        <f>IF('Anterior-TXT'!A5530&lt;&gt;"",LEFT('Anterior-TXT'!A5530,15),"")</f>
        <v/>
      </c>
      <c r="B5509" s="11" t="str">
        <f>IF('Anterior-TXT'!A5530&lt;&gt;"",RIGHT(LEFT('Anterior-TXT'!A5530,51),34),"")</f>
        <v/>
      </c>
      <c r="C5509" s="12" t="str">
        <f>IF('Anterior-TXT'!A5530&lt;&gt;"",VALUE(RIGHT(LEFT('Anterior-TXT'!A5530,75),23)),"")</f>
        <v/>
      </c>
      <c r="D5509" s="11" t="str">
        <f>IF('Anterior-TXT'!A5530&lt;&gt;"",RIGHT(LEFT('Anterior-TXT'!A5530,77),1),"")</f>
        <v/>
      </c>
      <c r="E5509" s="13" t="str">
        <f>IF('Anterior-TXT'!A5530&lt;&gt;"",IF(MOD(VALUE(LEFT(A5509,1)),2)=1,IF(D5509="D",C5509,-C5509),IF(D5509="C",C5509,-C5509)),"")</f>
        <v/>
      </c>
    </row>
    <row r="5510" spans="1:5" x14ac:dyDescent="0.2">
      <c r="A5510" s="11" t="str">
        <f>IF('Anterior-TXT'!A5531&lt;&gt;"",LEFT('Anterior-TXT'!A5531,15),"")</f>
        <v/>
      </c>
      <c r="B5510" s="11" t="str">
        <f>IF('Anterior-TXT'!A5531&lt;&gt;"",RIGHT(LEFT('Anterior-TXT'!A5531,51),34),"")</f>
        <v/>
      </c>
      <c r="C5510" s="12" t="str">
        <f>IF('Anterior-TXT'!A5531&lt;&gt;"",VALUE(RIGHT(LEFT('Anterior-TXT'!A5531,75),23)),"")</f>
        <v/>
      </c>
      <c r="D5510" s="11" t="str">
        <f>IF('Anterior-TXT'!A5531&lt;&gt;"",RIGHT(LEFT('Anterior-TXT'!A5531,77),1),"")</f>
        <v/>
      </c>
      <c r="E5510" s="13" t="str">
        <f>IF('Anterior-TXT'!A5531&lt;&gt;"",IF(MOD(VALUE(LEFT(A5510,1)),2)=1,IF(D5510="D",C5510,-C5510),IF(D5510="C",C5510,-C5510)),"")</f>
        <v/>
      </c>
    </row>
    <row r="5511" spans="1:5" x14ac:dyDescent="0.2">
      <c r="A5511" s="11" t="str">
        <f>IF('Anterior-TXT'!A5532&lt;&gt;"",LEFT('Anterior-TXT'!A5532,15),"")</f>
        <v/>
      </c>
      <c r="B5511" s="11" t="str">
        <f>IF('Anterior-TXT'!A5532&lt;&gt;"",RIGHT(LEFT('Anterior-TXT'!A5532,51),34),"")</f>
        <v/>
      </c>
      <c r="C5511" s="12" t="str">
        <f>IF('Anterior-TXT'!A5532&lt;&gt;"",VALUE(RIGHT(LEFT('Anterior-TXT'!A5532,75),23)),"")</f>
        <v/>
      </c>
      <c r="D5511" s="11" t="str">
        <f>IF('Anterior-TXT'!A5532&lt;&gt;"",RIGHT(LEFT('Anterior-TXT'!A5532,77),1),"")</f>
        <v/>
      </c>
      <c r="E5511" s="13" t="str">
        <f>IF('Anterior-TXT'!A5532&lt;&gt;"",IF(MOD(VALUE(LEFT(A5511,1)),2)=1,IF(D5511="D",C5511,-C5511),IF(D5511="C",C5511,-C5511)),"")</f>
        <v/>
      </c>
    </row>
    <row r="5512" spans="1:5" x14ac:dyDescent="0.2">
      <c r="A5512" s="11" t="str">
        <f>IF('Anterior-TXT'!A5533&lt;&gt;"",LEFT('Anterior-TXT'!A5533,15),"")</f>
        <v/>
      </c>
      <c r="B5512" s="11" t="str">
        <f>IF('Anterior-TXT'!A5533&lt;&gt;"",RIGHT(LEFT('Anterior-TXT'!A5533,51),34),"")</f>
        <v/>
      </c>
      <c r="C5512" s="12" t="str">
        <f>IF('Anterior-TXT'!A5533&lt;&gt;"",VALUE(RIGHT(LEFT('Anterior-TXT'!A5533,75),23)),"")</f>
        <v/>
      </c>
      <c r="D5512" s="11" t="str">
        <f>IF('Anterior-TXT'!A5533&lt;&gt;"",RIGHT(LEFT('Anterior-TXT'!A5533,77),1),"")</f>
        <v/>
      </c>
      <c r="E5512" s="13" t="str">
        <f>IF('Anterior-TXT'!A5533&lt;&gt;"",IF(MOD(VALUE(LEFT(A5512,1)),2)=1,IF(D5512="D",C5512,-C5512),IF(D5512="C",C5512,-C5512)),"")</f>
        <v/>
      </c>
    </row>
    <row r="5513" spans="1:5" x14ac:dyDescent="0.2">
      <c r="A5513" s="11" t="str">
        <f>IF('Anterior-TXT'!A5534&lt;&gt;"",LEFT('Anterior-TXT'!A5534,15),"")</f>
        <v/>
      </c>
      <c r="B5513" s="11" t="str">
        <f>IF('Anterior-TXT'!A5534&lt;&gt;"",RIGHT(LEFT('Anterior-TXT'!A5534,51),34),"")</f>
        <v/>
      </c>
      <c r="C5513" s="12" t="str">
        <f>IF('Anterior-TXT'!A5534&lt;&gt;"",VALUE(RIGHT(LEFT('Anterior-TXT'!A5534,75),23)),"")</f>
        <v/>
      </c>
      <c r="D5513" s="11" t="str">
        <f>IF('Anterior-TXT'!A5534&lt;&gt;"",RIGHT(LEFT('Anterior-TXT'!A5534,77),1),"")</f>
        <v/>
      </c>
      <c r="E5513" s="13" t="str">
        <f>IF('Anterior-TXT'!A5534&lt;&gt;"",IF(MOD(VALUE(LEFT(A5513,1)),2)=1,IF(D5513="D",C5513,-C5513),IF(D5513="C",C5513,-C5513)),"")</f>
        <v/>
      </c>
    </row>
    <row r="5514" spans="1:5" x14ac:dyDescent="0.2">
      <c r="A5514" s="11" t="str">
        <f>IF('Anterior-TXT'!A5535&lt;&gt;"",LEFT('Anterior-TXT'!A5535,15),"")</f>
        <v/>
      </c>
      <c r="B5514" s="11" t="str">
        <f>IF('Anterior-TXT'!A5535&lt;&gt;"",RIGHT(LEFT('Anterior-TXT'!A5535,51),34),"")</f>
        <v/>
      </c>
      <c r="C5514" s="12" t="str">
        <f>IF('Anterior-TXT'!A5535&lt;&gt;"",VALUE(RIGHT(LEFT('Anterior-TXT'!A5535,75),23)),"")</f>
        <v/>
      </c>
      <c r="D5514" s="11" t="str">
        <f>IF('Anterior-TXT'!A5535&lt;&gt;"",RIGHT(LEFT('Anterior-TXT'!A5535,77),1),"")</f>
        <v/>
      </c>
      <c r="E5514" s="13" t="str">
        <f>IF('Anterior-TXT'!A5535&lt;&gt;"",IF(MOD(VALUE(LEFT(A5514,1)),2)=1,IF(D5514="D",C5514,-C5514),IF(D5514="C",C5514,-C5514)),"")</f>
        <v/>
      </c>
    </row>
    <row r="5515" spans="1:5" x14ac:dyDescent="0.2">
      <c r="A5515" s="11" t="str">
        <f>IF('Anterior-TXT'!A5536&lt;&gt;"",LEFT('Anterior-TXT'!A5536,15),"")</f>
        <v/>
      </c>
      <c r="B5515" s="11" t="str">
        <f>IF('Anterior-TXT'!A5536&lt;&gt;"",RIGHT(LEFT('Anterior-TXT'!A5536,51),34),"")</f>
        <v/>
      </c>
      <c r="C5515" s="12" t="str">
        <f>IF('Anterior-TXT'!A5536&lt;&gt;"",VALUE(RIGHT(LEFT('Anterior-TXT'!A5536,75),23)),"")</f>
        <v/>
      </c>
      <c r="D5515" s="11" t="str">
        <f>IF('Anterior-TXT'!A5536&lt;&gt;"",RIGHT(LEFT('Anterior-TXT'!A5536,77),1),"")</f>
        <v/>
      </c>
      <c r="E5515" s="13" t="str">
        <f>IF('Anterior-TXT'!A5536&lt;&gt;"",IF(MOD(VALUE(LEFT(A5515,1)),2)=1,IF(D5515="D",C5515,-C5515),IF(D5515="C",C5515,-C5515)),"")</f>
        <v/>
      </c>
    </row>
    <row r="5516" spans="1:5" x14ac:dyDescent="0.2">
      <c r="A5516" s="11" t="str">
        <f>IF('Anterior-TXT'!A5537&lt;&gt;"",LEFT('Anterior-TXT'!A5537,15),"")</f>
        <v/>
      </c>
      <c r="B5516" s="11" t="str">
        <f>IF('Anterior-TXT'!A5537&lt;&gt;"",RIGHT(LEFT('Anterior-TXT'!A5537,51),34),"")</f>
        <v/>
      </c>
      <c r="C5516" s="12" t="str">
        <f>IF('Anterior-TXT'!A5537&lt;&gt;"",VALUE(RIGHT(LEFT('Anterior-TXT'!A5537,75),23)),"")</f>
        <v/>
      </c>
      <c r="D5516" s="11" t="str">
        <f>IF('Anterior-TXT'!A5537&lt;&gt;"",RIGHT(LEFT('Anterior-TXT'!A5537,77),1),"")</f>
        <v/>
      </c>
      <c r="E5516" s="13" t="str">
        <f>IF('Anterior-TXT'!A5537&lt;&gt;"",IF(MOD(VALUE(LEFT(A5516,1)),2)=1,IF(D5516="D",C5516,-C5516),IF(D5516="C",C5516,-C5516)),"")</f>
        <v/>
      </c>
    </row>
    <row r="5517" spans="1:5" x14ac:dyDescent="0.2">
      <c r="A5517" s="11" t="str">
        <f>IF('Anterior-TXT'!A5538&lt;&gt;"",LEFT('Anterior-TXT'!A5538,15),"")</f>
        <v/>
      </c>
      <c r="B5517" s="11" t="str">
        <f>IF('Anterior-TXT'!A5538&lt;&gt;"",RIGHT(LEFT('Anterior-TXT'!A5538,51),34),"")</f>
        <v/>
      </c>
      <c r="C5517" s="12" t="str">
        <f>IF('Anterior-TXT'!A5538&lt;&gt;"",VALUE(RIGHT(LEFT('Anterior-TXT'!A5538,75),23)),"")</f>
        <v/>
      </c>
      <c r="D5517" s="11" t="str">
        <f>IF('Anterior-TXT'!A5538&lt;&gt;"",RIGHT(LEFT('Anterior-TXT'!A5538,77),1),"")</f>
        <v/>
      </c>
      <c r="E5517" s="13" t="str">
        <f>IF('Anterior-TXT'!A5538&lt;&gt;"",IF(MOD(VALUE(LEFT(A5517,1)),2)=1,IF(D5517="D",C5517,-C5517),IF(D5517="C",C5517,-C5517)),"")</f>
        <v/>
      </c>
    </row>
    <row r="5518" spans="1:5" x14ac:dyDescent="0.2">
      <c r="A5518" s="11" t="str">
        <f>IF('Anterior-TXT'!A5539&lt;&gt;"",LEFT('Anterior-TXT'!A5539,15),"")</f>
        <v/>
      </c>
      <c r="B5518" s="11" t="str">
        <f>IF('Anterior-TXT'!A5539&lt;&gt;"",RIGHT(LEFT('Anterior-TXT'!A5539,51),34),"")</f>
        <v/>
      </c>
      <c r="C5518" s="12" t="str">
        <f>IF('Anterior-TXT'!A5539&lt;&gt;"",VALUE(RIGHT(LEFT('Anterior-TXT'!A5539,75),23)),"")</f>
        <v/>
      </c>
      <c r="D5518" s="11" t="str">
        <f>IF('Anterior-TXT'!A5539&lt;&gt;"",RIGHT(LEFT('Anterior-TXT'!A5539,77),1),"")</f>
        <v/>
      </c>
      <c r="E5518" s="13" t="str">
        <f>IF('Anterior-TXT'!A5539&lt;&gt;"",IF(MOD(VALUE(LEFT(A5518,1)),2)=1,IF(D5518="D",C5518,-C5518),IF(D5518="C",C5518,-C5518)),"")</f>
        <v/>
      </c>
    </row>
    <row r="5519" spans="1:5" x14ac:dyDescent="0.2">
      <c r="A5519" s="11" t="str">
        <f>IF('Anterior-TXT'!A5540&lt;&gt;"",LEFT('Anterior-TXT'!A5540,15),"")</f>
        <v/>
      </c>
      <c r="B5519" s="11" t="str">
        <f>IF('Anterior-TXT'!A5540&lt;&gt;"",RIGHT(LEFT('Anterior-TXT'!A5540,51),34),"")</f>
        <v/>
      </c>
      <c r="C5519" s="12" t="str">
        <f>IF('Anterior-TXT'!A5540&lt;&gt;"",VALUE(RIGHT(LEFT('Anterior-TXT'!A5540,75),23)),"")</f>
        <v/>
      </c>
      <c r="D5519" s="11" t="str">
        <f>IF('Anterior-TXT'!A5540&lt;&gt;"",RIGHT(LEFT('Anterior-TXT'!A5540,77),1),"")</f>
        <v/>
      </c>
      <c r="E5519" s="13" t="str">
        <f>IF('Anterior-TXT'!A5540&lt;&gt;"",IF(MOD(VALUE(LEFT(A5519,1)),2)=1,IF(D5519="D",C5519,-C5519),IF(D5519="C",C5519,-C5519)),"")</f>
        <v/>
      </c>
    </row>
    <row r="5520" spans="1:5" x14ac:dyDescent="0.2">
      <c r="A5520" s="11" t="str">
        <f>IF('Anterior-TXT'!A5541&lt;&gt;"",LEFT('Anterior-TXT'!A5541,15),"")</f>
        <v/>
      </c>
      <c r="B5520" s="11" t="str">
        <f>IF('Anterior-TXT'!A5541&lt;&gt;"",RIGHT(LEFT('Anterior-TXT'!A5541,51),34),"")</f>
        <v/>
      </c>
      <c r="C5520" s="12" t="str">
        <f>IF('Anterior-TXT'!A5541&lt;&gt;"",VALUE(RIGHT(LEFT('Anterior-TXT'!A5541,75),23)),"")</f>
        <v/>
      </c>
      <c r="D5520" s="11" t="str">
        <f>IF('Anterior-TXT'!A5541&lt;&gt;"",RIGHT(LEFT('Anterior-TXT'!A5541,77),1),"")</f>
        <v/>
      </c>
      <c r="E5520" s="13" t="str">
        <f>IF('Anterior-TXT'!A5541&lt;&gt;"",IF(MOD(VALUE(LEFT(A5520,1)),2)=1,IF(D5520="D",C5520,-C5520),IF(D5520="C",C5520,-C5520)),"")</f>
        <v/>
      </c>
    </row>
    <row r="5521" spans="1:5" x14ac:dyDescent="0.2">
      <c r="A5521" s="11" t="str">
        <f>IF('Anterior-TXT'!A5542&lt;&gt;"",LEFT('Anterior-TXT'!A5542,15),"")</f>
        <v/>
      </c>
      <c r="B5521" s="11" t="str">
        <f>IF('Anterior-TXT'!A5542&lt;&gt;"",RIGHT(LEFT('Anterior-TXT'!A5542,51),34),"")</f>
        <v/>
      </c>
      <c r="C5521" s="12" t="str">
        <f>IF('Anterior-TXT'!A5542&lt;&gt;"",VALUE(RIGHT(LEFT('Anterior-TXT'!A5542,75),23)),"")</f>
        <v/>
      </c>
      <c r="D5521" s="11" t="str">
        <f>IF('Anterior-TXT'!A5542&lt;&gt;"",RIGHT(LEFT('Anterior-TXT'!A5542,77),1),"")</f>
        <v/>
      </c>
      <c r="E5521" s="13" t="str">
        <f>IF('Anterior-TXT'!A5542&lt;&gt;"",IF(MOD(VALUE(LEFT(A5521,1)),2)=1,IF(D5521="D",C5521,-C5521),IF(D5521="C",C5521,-C5521)),"")</f>
        <v/>
      </c>
    </row>
    <row r="5522" spans="1:5" x14ac:dyDescent="0.2">
      <c r="A5522" s="11" t="str">
        <f>IF('Anterior-TXT'!A5543&lt;&gt;"",LEFT('Anterior-TXT'!A5543,15),"")</f>
        <v/>
      </c>
      <c r="B5522" s="11" t="str">
        <f>IF('Anterior-TXT'!A5543&lt;&gt;"",RIGHT(LEFT('Anterior-TXT'!A5543,51),34),"")</f>
        <v/>
      </c>
      <c r="C5522" s="12" t="str">
        <f>IF('Anterior-TXT'!A5543&lt;&gt;"",VALUE(RIGHT(LEFT('Anterior-TXT'!A5543,75),23)),"")</f>
        <v/>
      </c>
      <c r="D5522" s="11" t="str">
        <f>IF('Anterior-TXT'!A5543&lt;&gt;"",RIGHT(LEFT('Anterior-TXT'!A5543,77),1),"")</f>
        <v/>
      </c>
      <c r="E5522" s="13" t="str">
        <f>IF('Anterior-TXT'!A5543&lt;&gt;"",IF(MOD(VALUE(LEFT(A5522,1)),2)=1,IF(D5522="D",C5522,-C5522),IF(D5522="C",C5522,-C5522)),"")</f>
        <v/>
      </c>
    </row>
    <row r="5523" spans="1:5" x14ac:dyDescent="0.2">
      <c r="A5523" s="11" t="str">
        <f>IF('Anterior-TXT'!A5544&lt;&gt;"",LEFT('Anterior-TXT'!A5544,15),"")</f>
        <v/>
      </c>
      <c r="B5523" s="11" t="str">
        <f>IF('Anterior-TXT'!A5544&lt;&gt;"",RIGHT(LEFT('Anterior-TXT'!A5544,51),34),"")</f>
        <v/>
      </c>
      <c r="C5523" s="12" t="str">
        <f>IF('Anterior-TXT'!A5544&lt;&gt;"",VALUE(RIGHT(LEFT('Anterior-TXT'!A5544,75),23)),"")</f>
        <v/>
      </c>
      <c r="D5523" s="11" t="str">
        <f>IF('Anterior-TXT'!A5544&lt;&gt;"",RIGHT(LEFT('Anterior-TXT'!A5544,77),1),"")</f>
        <v/>
      </c>
      <c r="E5523" s="13" t="str">
        <f>IF('Anterior-TXT'!A5544&lt;&gt;"",IF(MOD(VALUE(LEFT(A5523,1)),2)=1,IF(D5523="D",C5523,-C5523),IF(D5523="C",C5523,-C5523)),"")</f>
        <v/>
      </c>
    </row>
    <row r="5524" spans="1:5" x14ac:dyDescent="0.2">
      <c r="A5524" s="11" t="str">
        <f>IF('Anterior-TXT'!A5545&lt;&gt;"",LEFT('Anterior-TXT'!A5545,15),"")</f>
        <v/>
      </c>
      <c r="B5524" s="11" t="str">
        <f>IF('Anterior-TXT'!A5545&lt;&gt;"",RIGHT(LEFT('Anterior-TXT'!A5545,51),34),"")</f>
        <v/>
      </c>
      <c r="C5524" s="12" t="str">
        <f>IF('Anterior-TXT'!A5545&lt;&gt;"",VALUE(RIGHT(LEFT('Anterior-TXT'!A5545,75),23)),"")</f>
        <v/>
      </c>
      <c r="D5524" s="11" t="str">
        <f>IF('Anterior-TXT'!A5545&lt;&gt;"",RIGHT(LEFT('Anterior-TXT'!A5545,77),1),"")</f>
        <v/>
      </c>
      <c r="E5524" s="13" t="str">
        <f>IF('Anterior-TXT'!A5545&lt;&gt;"",IF(MOD(VALUE(LEFT(A5524,1)),2)=1,IF(D5524="D",C5524,-C5524),IF(D5524="C",C5524,-C5524)),"")</f>
        <v/>
      </c>
    </row>
    <row r="5525" spans="1:5" x14ac:dyDescent="0.2">
      <c r="A5525" s="11" t="str">
        <f>IF('Anterior-TXT'!A5546&lt;&gt;"",LEFT('Anterior-TXT'!A5546,15),"")</f>
        <v/>
      </c>
      <c r="B5525" s="11" t="str">
        <f>IF('Anterior-TXT'!A5546&lt;&gt;"",RIGHT(LEFT('Anterior-TXT'!A5546,51),34),"")</f>
        <v/>
      </c>
      <c r="C5525" s="12" t="str">
        <f>IF('Anterior-TXT'!A5546&lt;&gt;"",VALUE(RIGHT(LEFT('Anterior-TXT'!A5546,75),23)),"")</f>
        <v/>
      </c>
      <c r="D5525" s="11" t="str">
        <f>IF('Anterior-TXT'!A5546&lt;&gt;"",RIGHT(LEFT('Anterior-TXT'!A5546,77),1),"")</f>
        <v/>
      </c>
      <c r="E5525" s="13" t="str">
        <f>IF('Anterior-TXT'!A5546&lt;&gt;"",IF(MOD(VALUE(LEFT(A5525,1)),2)=1,IF(D5525="D",C5525,-C5525),IF(D5525="C",C5525,-C5525)),"")</f>
        <v/>
      </c>
    </row>
    <row r="5526" spans="1:5" x14ac:dyDescent="0.2">
      <c r="A5526" s="11" t="str">
        <f>IF('Anterior-TXT'!A5547&lt;&gt;"",LEFT('Anterior-TXT'!A5547,15),"")</f>
        <v/>
      </c>
      <c r="B5526" s="11" t="str">
        <f>IF('Anterior-TXT'!A5547&lt;&gt;"",RIGHT(LEFT('Anterior-TXT'!A5547,51),34),"")</f>
        <v/>
      </c>
      <c r="C5526" s="12" t="str">
        <f>IF('Anterior-TXT'!A5547&lt;&gt;"",VALUE(RIGHT(LEFT('Anterior-TXT'!A5547,75),23)),"")</f>
        <v/>
      </c>
      <c r="D5526" s="11" t="str">
        <f>IF('Anterior-TXT'!A5547&lt;&gt;"",RIGHT(LEFT('Anterior-TXT'!A5547,77),1),"")</f>
        <v/>
      </c>
      <c r="E5526" s="13" t="str">
        <f>IF('Anterior-TXT'!A5547&lt;&gt;"",IF(MOD(VALUE(LEFT(A5526,1)),2)=1,IF(D5526="D",C5526,-C5526),IF(D5526="C",C5526,-C5526)),"")</f>
        <v/>
      </c>
    </row>
    <row r="5527" spans="1:5" x14ac:dyDescent="0.2">
      <c r="A5527" s="11" t="str">
        <f>IF('Anterior-TXT'!A5548&lt;&gt;"",LEFT('Anterior-TXT'!A5548,15),"")</f>
        <v/>
      </c>
      <c r="B5527" s="11" t="str">
        <f>IF('Anterior-TXT'!A5548&lt;&gt;"",RIGHT(LEFT('Anterior-TXT'!A5548,51),34),"")</f>
        <v/>
      </c>
      <c r="C5527" s="12" t="str">
        <f>IF('Anterior-TXT'!A5548&lt;&gt;"",VALUE(RIGHT(LEFT('Anterior-TXT'!A5548,75),23)),"")</f>
        <v/>
      </c>
      <c r="D5527" s="11" t="str">
        <f>IF('Anterior-TXT'!A5548&lt;&gt;"",RIGHT(LEFT('Anterior-TXT'!A5548,77),1),"")</f>
        <v/>
      </c>
      <c r="E5527" s="13" t="str">
        <f>IF('Anterior-TXT'!A5548&lt;&gt;"",IF(MOD(VALUE(LEFT(A5527,1)),2)=1,IF(D5527="D",C5527,-C5527),IF(D5527="C",C5527,-C5527)),"")</f>
        <v/>
      </c>
    </row>
    <row r="5528" spans="1:5" x14ac:dyDescent="0.2">
      <c r="A5528" s="11" t="str">
        <f>IF('Anterior-TXT'!A5549&lt;&gt;"",LEFT('Anterior-TXT'!A5549,15),"")</f>
        <v/>
      </c>
      <c r="B5528" s="11" t="str">
        <f>IF('Anterior-TXT'!A5549&lt;&gt;"",RIGHT(LEFT('Anterior-TXT'!A5549,51),34),"")</f>
        <v/>
      </c>
      <c r="C5528" s="12" t="str">
        <f>IF('Anterior-TXT'!A5549&lt;&gt;"",VALUE(RIGHT(LEFT('Anterior-TXT'!A5549,75),23)),"")</f>
        <v/>
      </c>
      <c r="D5528" s="11" t="str">
        <f>IF('Anterior-TXT'!A5549&lt;&gt;"",RIGHT(LEFT('Anterior-TXT'!A5549,77),1),"")</f>
        <v/>
      </c>
      <c r="E5528" s="13" t="str">
        <f>IF('Anterior-TXT'!A5549&lt;&gt;"",IF(MOD(VALUE(LEFT(A5528,1)),2)=1,IF(D5528="D",C5528,-C5528),IF(D5528="C",C5528,-C5528)),"")</f>
        <v/>
      </c>
    </row>
    <row r="5529" spans="1:5" x14ac:dyDescent="0.2">
      <c r="A5529" s="11" t="str">
        <f>IF('Anterior-TXT'!A5550&lt;&gt;"",LEFT('Anterior-TXT'!A5550,15),"")</f>
        <v/>
      </c>
      <c r="B5529" s="11" t="str">
        <f>IF('Anterior-TXT'!A5550&lt;&gt;"",RIGHT(LEFT('Anterior-TXT'!A5550,51),34),"")</f>
        <v/>
      </c>
      <c r="C5529" s="12" t="str">
        <f>IF('Anterior-TXT'!A5550&lt;&gt;"",VALUE(RIGHT(LEFT('Anterior-TXT'!A5550,75),23)),"")</f>
        <v/>
      </c>
      <c r="D5529" s="11" t="str">
        <f>IF('Anterior-TXT'!A5550&lt;&gt;"",RIGHT(LEFT('Anterior-TXT'!A5550,77),1),"")</f>
        <v/>
      </c>
      <c r="E5529" s="13" t="str">
        <f>IF('Anterior-TXT'!A5550&lt;&gt;"",IF(MOD(VALUE(LEFT(A5529,1)),2)=1,IF(D5529="D",C5529,-C5529),IF(D5529="C",C5529,-C5529)),"")</f>
        <v/>
      </c>
    </row>
    <row r="5530" spans="1:5" x14ac:dyDescent="0.2">
      <c r="A5530" s="11" t="str">
        <f>IF('Anterior-TXT'!A5551&lt;&gt;"",LEFT('Anterior-TXT'!A5551,15),"")</f>
        <v/>
      </c>
      <c r="B5530" s="11" t="str">
        <f>IF('Anterior-TXT'!A5551&lt;&gt;"",RIGHT(LEFT('Anterior-TXT'!A5551,51),34),"")</f>
        <v/>
      </c>
      <c r="C5530" s="12" t="str">
        <f>IF('Anterior-TXT'!A5551&lt;&gt;"",VALUE(RIGHT(LEFT('Anterior-TXT'!A5551,75),23)),"")</f>
        <v/>
      </c>
      <c r="D5530" s="11" t="str">
        <f>IF('Anterior-TXT'!A5551&lt;&gt;"",RIGHT(LEFT('Anterior-TXT'!A5551,77),1),"")</f>
        <v/>
      </c>
      <c r="E5530" s="13" t="str">
        <f>IF('Anterior-TXT'!A5551&lt;&gt;"",IF(MOD(VALUE(LEFT(A5530,1)),2)=1,IF(D5530="D",C5530,-C5530),IF(D5530="C",C5530,-C5530)),"")</f>
        <v/>
      </c>
    </row>
    <row r="5531" spans="1:5" x14ac:dyDescent="0.2">
      <c r="A5531" s="11" t="str">
        <f>IF('Anterior-TXT'!A5552&lt;&gt;"",LEFT('Anterior-TXT'!A5552,15),"")</f>
        <v/>
      </c>
      <c r="B5531" s="11" t="str">
        <f>IF('Anterior-TXT'!A5552&lt;&gt;"",RIGHT(LEFT('Anterior-TXT'!A5552,51),34),"")</f>
        <v/>
      </c>
      <c r="C5531" s="12" t="str">
        <f>IF('Anterior-TXT'!A5552&lt;&gt;"",VALUE(RIGHT(LEFT('Anterior-TXT'!A5552,75),23)),"")</f>
        <v/>
      </c>
      <c r="D5531" s="11" t="str">
        <f>IF('Anterior-TXT'!A5552&lt;&gt;"",RIGHT(LEFT('Anterior-TXT'!A5552,77),1),"")</f>
        <v/>
      </c>
      <c r="E5531" s="13" t="str">
        <f>IF('Anterior-TXT'!A5552&lt;&gt;"",IF(MOD(VALUE(LEFT(A5531,1)),2)=1,IF(D5531="D",C5531,-C5531),IF(D5531="C",C5531,-C5531)),"")</f>
        <v/>
      </c>
    </row>
    <row r="5532" spans="1:5" x14ac:dyDescent="0.2">
      <c r="A5532" s="11" t="str">
        <f>IF('Anterior-TXT'!A5553&lt;&gt;"",LEFT('Anterior-TXT'!A5553,15),"")</f>
        <v/>
      </c>
      <c r="B5532" s="11" t="str">
        <f>IF('Anterior-TXT'!A5553&lt;&gt;"",RIGHT(LEFT('Anterior-TXT'!A5553,51),34),"")</f>
        <v/>
      </c>
      <c r="C5532" s="12" t="str">
        <f>IF('Anterior-TXT'!A5553&lt;&gt;"",VALUE(RIGHT(LEFT('Anterior-TXT'!A5553,75),23)),"")</f>
        <v/>
      </c>
      <c r="D5532" s="11" t="str">
        <f>IF('Anterior-TXT'!A5553&lt;&gt;"",RIGHT(LEFT('Anterior-TXT'!A5553,77),1),"")</f>
        <v/>
      </c>
      <c r="E5532" s="13" t="str">
        <f>IF('Anterior-TXT'!A5553&lt;&gt;"",IF(MOD(VALUE(LEFT(A5532,1)),2)=1,IF(D5532="D",C5532,-C5532),IF(D5532="C",C5532,-C5532)),"")</f>
        <v/>
      </c>
    </row>
    <row r="5533" spans="1:5" x14ac:dyDescent="0.2">
      <c r="A5533" s="11" t="str">
        <f>IF('Anterior-TXT'!A5554&lt;&gt;"",LEFT('Anterior-TXT'!A5554,15),"")</f>
        <v/>
      </c>
      <c r="B5533" s="11" t="str">
        <f>IF('Anterior-TXT'!A5554&lt;&gt;"",RIGHT(LEFT('Anterior-TXT'!A5554,51),34),"")</f>
        <v/>
      </c>
      <c r="C5533" s="12" t="str">
        <f>IF('Anterior-TXT'!A5554&lt;&gt;"",VALUE(RIGHT(LEFT('Anterior-TXT'!A5554,75),23)),"")</f>
        <v/>
      </c>
      <c r="D5533" s="11" t="str">
        <f>IF('Anterior-TXT'!A5554&lt;&gt;"",RIGHT(LEFT('Anterior-TXT'!A5554,77),1),"")</f>
        <v/>
      </c>
      <c r="E5533" s="13" t="str">
        <f>IF('Anterior-TXT'!A5554&lt;&gt;"",IF(MOD(VALUE(LEFT(A5533,1)),2)=1,IF(D5533="D",C5533,-C5533),IF(D5533="C",C5533,-C5533)),"")</f>
        <v/>
      </c>
    </row>
    <row r="5534" spans="1:5" x14ac:dyDescent="0.2">
      <c r="A5534" s="11" t="str">
        <f>IF('Anterior-TXT'!A5555&lt;&gt;"",LEFT('Anterior-TXT'!A5555,15),"")</f>
        <v/>
      </c>
      <c r="B5534" s="11" t="str">
        <f>IF('Anterior-TXT'!A5555&lt;&gt;"",RIGHT(LEFT('Anterior-TXT'!A5555,51),34),"")</f>
        <v/>
      </c>
      <c r="C5534" s="12" t="str">
        <f>IF('Anterior-TXT'!A5555&lt;&gt;"",VALUE(RIGHT(LEFT('Anterior-TXT'!A5555,75),23)),"")</f>
        <v/>
      </c>
      <c r="D5534" s="11" t="str">
        <f>IF('Anterior-TXT'!A5555&lt;&gt;"",RIGHT(LEFT('Anterior-TXT'!A5555,77),1),"")</f>
        <v/>
      </c>
      <c r="E5534" s="13" t="str">
        <f>IF('Anterior-TXT'!A5555&lt;&gt;"",IF(MOD(VALUE(LEFT(A5534,1)),2)=1,IF(D5534="D",C5534,-C5534),IF(D5534="C",C5534,-C5534)),"")</f>
        <v/>
      </c>
    </row>
    <row r="5535" spans="1:5" x14ac:dyDescent="0.2">
      <c r="A5535" s="11" t="str">
        <f>IF('Anterior-TXT'!A5556&lt;&gt;"",LEFT('Anterior-TXT'!A5556,15),"")</f>
        <v/>
      </c>
      <c r="B5535" s="11" t="str">
        <f>IF('Anterior-TXT'!A5556&lt;&gt;"",RIGHT(LEFT('Anterior-TXT'!A5556,51),34),"")</f>
        <v/>
      </c>
      <c r="C5535" s="12" t="str">
        <f>IF('Anterior-TXT'!A5556&lt;&gt;"",VALUE(RIGHT(LEFT('Anterior-TXT'!A5556,75),23)),"")</f>
        <v/>
      </c>
      <c r="D5535" s="11" t="str">
        <f>IF('Anterior-TXT'!A5556&lt;&gt;"",RIGHT(LEFT('Anterior-TXT'!A5556,77),1),"")</f>
        <v/>
      </c>
      <c r="E5535" s="13" t="str">
        <f>IF('Anterior-TXT'!A5556&lt;&gt;"",IF(MOD(VALUE(LEFT(A5535,1)),2)=1,IF(D5535="D",C5535,-C5535),IF(D5535="C",C5535,-C5535)),"")</f>
        <v/>
      </c>
    </row>
    <row r="5536" spans="1:5" x14ac:dyDescent="0.2">
      <c r="A5536" s="11" t="str">
        <f>IF('Anterior-TXT'!A5557&lt;&gt;"",LEFT('Anterior-TXT'!A5557,15),"")</f>
        <v/>
      </c>
      <c r="B5536" s="11" t="str">
        <f>IF('Anterior-TXT'!A5557&lt;&gt;"",RIGHT(LEFT('Anterior-TXT'!A5557,51),34),"")</f>
        <v/>
      </c>
      <c r="C5536" s="12" t="str">
        <f>IF('Anterior-TXT'!A5557&lt;&gt;"",VALUE(RIGHT(LEFT('Anterior-TXT'!A5557,75),23)),"")</f>
        <v/>
      </c>
      <c r="D5536" s="11" t="str">
        <f>IF('Anterior-TXT'!A5557&lt;&gt;"",RIGHT(LEFT('Anterior-TXT'!A5557,77),1),"")</f>
        <v/>
      </c>
      <c r="E5536" s="13" t="str">
        <f>IF('Anterior-TXT'!A5557&lt;&gt;"",IF(MOD(VALUE(LEFT(A5536,1)),2)=1,IF(D5536="D",C5536,-C5536),IF(D5536="C",C5536,-C5536)),"")</f>
        <v/>
      </c>
    </row>
    <row r="5537" spans="1:5" x14ac:dyDescent="0.2">
      <c r="A5537" s="11" t="str">
        <f>IF('Anterior-TXT'!A5558&lt;&gt;"",LEFT('Anterior-TXT'!A5558,15),"")</f>
        <v/>
      </c>
      <c r="B5537" s="11" t="str">
        <f>IF('Anterior-TXT'!A5558&lt;&gt;"",RIGHT(LEFT('Anterior-TXT'!A5558,51),34),"")</f>
        <v/>
      </c>
      <c r="C5537" s="12" t="str">
        <f>IF('Anterior-TXT'!A5558&lt;&gt;"",VALUE(RIGHT(LEFT('Anterior-TXT'!A5558,75),23)),"")</f>
        <v/>
      </c>
      <c r="D5537" s="11" t="str">
        <f>IF('Anterior-TXT'!A5558&lt;&gt;"",RIGHT(LEFT('Anterior-TXT'!A5558,77),1),"")</f>
        <v/>
      </c>
      <c r="E5537" s="13" t="str">
        <f>IF('Anterior-TXT'!A5558&lt;&gt;"",IF(MOD(VALUE(LEFT(A5537,1)),2)=1,IF(D5537="D",C5537,-C5537),IF(D5537="C",C5537,-C5537)),"")</f>
        <v/>
      </c>
    </row>
    <row r="5538" spans="1:5" x14ac:dyDescent="0.2">
      <c r="A5538" s="11" t="str">
        <f>IF('Anterior-TXT'!A5559&lt;&gt;"",LEFT('Anterior-TXT'!A5559,15),"")</f>
        <v/>
      </c>
      <c r="B5538" s="11" t="str">
        <f>IF('Anterior-TXT'!A5559&lt;&gt;"",RIGHT(LEFT('Anterior-TXT'!A5559,51),34),"")</f>
        <v/>
      </c>
      <c r="C5538" s="12" t="str">
        <f>IF('Anterior-TXT'!A5559&lt;&gt;"",VALUE(RIGHT(LEFT('Anterior-TXT'!A5559,75),23)),"")</f>
        <v/>
      </c>
      <c r="D5538" s="11" t="str">
        <f>IF('Anterior-TXT'!A5559&lt;&gt;"",RIGHT(LEFT('Anterior-TXT'!A5559,77),1),"")</f>
        <v/>
      </c>
      <c r="E5538" s="13" t="str">
        <f>IF('Anterior-TXT'!A5559&lt;&gt;"",IF(MOD(VALUE(LEFT(A5538,1)),2)=1,IF(D5538="D",C5538,-C5538),IF(D5538="C",C5538,-C5538)),"")</f>
        <v/>
      </c>
    </row>
    <row r="5539" spans="1:5" x14ac:dyDescent="0.2">
      <c r="A5539" s="11" t="str">
        <f>IF('Anterior-TXT'!A5560&lt;&gt;"",LEFT('Anterior-TXT'!A5560,15),"")</f>
        <v/>
      </c>
      <c r="B5539" s="11" t="str">
        <f>IF('Anterior-TXT'!A5560&lt;&gt;"",RIGHT(LEFT('Anterior-TXT'!A5560,51),34),"")</f>
        <v/>
      </c>
      <c r="C5539" s="12" t="str">
        <f>IF('Anterior-TXT'!A5560&lt;&gt;"",VALUE(RIGHT(LEFT('Anterior-TXT'!A5560,75),23)),"")</f>
        <v/>
      </c>
      <c r="D5539" s="11" t="str">
        <f>IF('Anterior-TXT'!A5560&lt;&gt;"",RIGHT(LEFT('Anterior-TXT'!A5560,77),1),"")</f>
        <v/>
      </c>
      <c r="E5539" s="13" t="str">
        <f>IF('Anterior-TXT'!A5560&lt;&gt;"",IF(MOD(VALUE(LEFT(A5539,1)),2)=1,IF(D5539="D",C5539,-C5539),IF(D5539="C",C5539,-C5539)),"")</f>
        <v/>
      </c>
    </row>
    <row r="5540" spans="1:5" x14ac:dyDescent="0.2">
      <c r="A5540" s="11" t="str">
        <f>IF('Anterior-TXT'!A5561&lt;&gt;"",LEFT('Anterior-TXT'!A5561,15),"")</f>
        <v/>
      </c>
      <c r="B5540" s="11" t="str">
        <f>IF('Anterior-TXT'!A5561&lt;&gt;"",RIGHT(LEFT('Anterior-TXT'!A5561,51),34),"")</f>
        <v/>
      </c>
      <c r="C5540" s="12" t="str">
        <f>IF('Anterior-TXT'!A5561&lt;&gt;"",VALUE(RIGHT(LEFT('Anterior-TXT'!A5561,75),23)),"")</f>
        <v/>
      </c>
      <c r="D5540" s="11" t="str">
        <f>IF('Anterior-TXT'!A5561&lt;&gt;"",RIGHT(LEFT('Anterior-TXT'!A5561,77),1),"")</f>
        <v/>
      </c>
      <c r="E5540" s="13" t="str">
        <f>IF('Anterior-TXT'!A5561&lt;&gt;"",IF(MOD(VALUE(LEFT(A5540,1)),2)=1,IF(D5540="D",C5540,-C5540),IF(D5540="C",C5540,-C5540)),"")</f>
        <v/>
      </c>
    </row>
    <row r="5541" spans="1:5" x14ac:dyDescent="0.2">
      <c r="A5541" s="11" t="str">
        <f>IF('Anterior-TXT'!A5562&lt;&gt;"",LEFT('Anterior-TXT'!A5562,15),"")</f>
        <v/>
      </c>
      <c r="B5541" s="11" t="str">
        <f>IF('Anterior-TXT'!A5562&lt;&gt;"",RIGHT(LEFT('Anterior-TXT'!A5562,51),34),"")</f>
        <v/>
      </c>
      <c r="C5541" s="12" t="str">
        <f>IF('Anterior-TXT'!A5562&lt;&gt;"",VALUE(RIGHT(LEFT('Anterior-TXT'!A5562,75),23)),"")</f>
        <v/>
      </c>
      <c r="D5541" s="11" t="str">
        <f>IF('Anterior-TXT'!A5562&lt;&gt;"",RIGHT(LEFT('Anterior-TXT'!A5562,77),1),"")</f>
        <v/>
      </c>
      <c r="E5541" s="13" t="str">
        <f>IF('Anterior-TXT'!A5562&lt;&gt;"",IF(MOD(VALUE(LEFT(A5541,1)),2)=1,IF(D5541="D",C5541,-C5541),IF(D5541="C",C5541,-C5541)),"")</f>
        <v/>
      </c>
    </row>
    <row r="5542" spans="1:5" x14ac:dyDescent="0.2">
      <c r="A5542" s="11" t="str">
        <f>IF('Anterior-TXT'!A5563&lt;&gt;"",LEFT('Anterior-TXT'!A5563,15),"")</f>
        <v/>
      </c>
      <c r="B5542" s="11" t="str">
        <f>IF('Anterior-TXT'!A5563&lt;&gt;"",RIGHT(LEFT('Anterior-TXT'!A5563,51),34),"")</f>
        <v/>
      </c>
      <c r="C5542" s="12" t="str">
        <f>IF('Anterior-TXT'!A5563&lt;&gt;"",VALUE(RIGHT(LEFT('Anterior-TXT'!A5563,75),23)),"")</f>
        <v/>
      </c>
      <c r="D5542" s="11" t="str">
        <f>IF('Anterior-TXT'!A5563&lt;&gt;"",RIGHT(LEFT('Anterior-TXT'!A5563,77),1),"")</f>
        <v/>
      </c>
      <c r="E5542" s="13" t="str">
        <f>IF('Anterior-TXT'!A5563&lt;&gt;"",IF(MOD(VALUE(LEFT(A5542,1)),2)=1,IF(D5542="D",C5542,-C5542),IF(D5542="C",C5542,-C5542)),"")</f>
        <v/>
      </c>
    </row>
    <row r="5543" spans="1:5" x14ac:dyDescent="0.2">
      <c r="A5543" s="11" t="str">
        <f>IF('Anterior-TXT'!A5564&lt;&gt;"",LEFT('Anterior-TXT'!A5564,15),"")</f>
        <v/>
      </c>
      <c r="B5543" s="11" t="str">
        <f>IF('Anterior-TXT'!A5564&lt;&gt;"",RIGHT(LEFT('Anterior-TXT'!A5564,51),34),"")</f>
        <v/>
      </c>
      <c r="C5543" s="12" t="str">
        <f>IF('Anterior-TXT'!A5564&lt;&gt;"",VALUE(RIGHT(LEFT('Anterior-TXT'!A5564,75),23)),"")</f>
        <v/>
      </c>
      <c r="D5543" s="11" t="str">
        <f>IF('Anterior-TXT'!A5564&lt;&gt;"",RIGHT(LEFT('Anterior-TXT'!A5564,77),1),"")</f>
        <v/>
      </c>
      <c r="E5543" s="13" t="str">
        <f>IF('Anterior-TXT'!A5564&lt;&gt;"",IF(MOD(VALUE(LEFT(A5543,1)),2)=1,IF(D5543="D",C5543,-C5543),IF(D5543="C",C5543,-C5543)),"")</f>
        <v/>
      </c>
    </row>
    <row r="5544" spans="1:5" x14ac:dyDescent="0.2">
      <c r="A5544" s="11" t="str">
        <f>IF('Anterior-TXT'!A5565&lt;&gt;"",LEFT('Anterior-TXT'!A5565,15),"")</f>
        <v/>
      </c>
      <c r="B5544" s="11" t="str">
        <f>IF('Anterior-TXT'!A5565&lt;&gt;"",RIGHT(LEFT('Anterior-TXT'!A5565,51),34),"")</f>
        <v/>
      </c>
      <c r="C5544" s="12" t="str">
        <f>IF('Anterior-TXT'!A5565&lt;&gt;"",VALUE(RIGHT(LEFT('Anterior-TXT'!A5565,75),23)),"")</f>
        <v/>
      </c>
      <c r="D5544" s="11" t="str">
        <f>IF('Anterior-TXT'!A5565&lt;&gt;"",RIGHT(LEFT('Anterior-TXT'!A5565,77),1),"")</f>
        <v/>
      </c>
      <c r="E5544" s="13" t="str">
        <f>IF('Anterior-TXT'!A5565&lt;&gt;"",IF(MOD(VALUE(LEFT(A5544,1)),2)=1,IF(D5544="D",C5544,-C5544),IF(D5544="C",C5544,-C5544)),"")</f>
        <v/>
      </c>
    </row>
    <row r="5545" spans="1:5" x14ac:dyDescent="0.2">
      <c r="A5545" s="11" t="str">
        <f>IF('Anterior-TXT'!A5566&lt;&gt;"",LEFT('Anterior-TXT'!A5566,15),"")</f>
        <v/>
      </c>
      <c r="B5545" s="11" t="str">
        <f>IF('Anterior-TXT'!A5566&lt;&gt;"",RIGHT(LEFT('Anterior-TXT'!A5566,51),34),"")</f>
        <v/>
      </c>
      <c r="C5545" s="12" t="str">
        <f>IF('Anterior-TXT'!A5566&lt;&gt;"",VALUE(RIGHT(LEFT('Anterior-TXT'!A5566,75),23)),"")</f>
        <v/>
      </c>
      <c r="D5545" s="11" t="str">
        <f>IF('Anterior-TXT'!A5566&lt;&gt;"",RIGHT(LEFT('Anterior-TXT'!A5566,77),1),"")</f>
        <v/>
      </c>
      <c r="E5545" s="13" t="str">
        <f>IF('Anterior-TXT'!A5566&lt;&gt;"",IF(MOD(VALUE(LEFT(A5545,1)),2)=1,IF(D5545="D",C5545,-C5545),IF(D5545="C",C5545,-C5545)),"")</f>
        <v/>
      </c>
    </row>
    <row r="5546" spans="1:5" x14ac:dyDescent="0.2">
      <c r="A5546" s="11" t="str">
        <f>IF('Anterior-TXT'!A5567&lt;&gt;"",LEFT('Anterior-TXT'!A5567,15),"")</f>
        <v/>
      </c>
      <c r="B5546" s="11" t="str">
        <f>IF('Anterior-TXT'!A5567&lt;&gt;"",RIGHT(LEFT('Anterior-TXT'!A5567,51),34),"")</f>
        <v/>
      </c>
      <c r="C5546" s="12" t="str">
        <f>IF('Anterior-TXT'!A5567&lt;&gt;"",VALUE(RIGHT(LEFT('Anterior-TXT'!A5567,75),23)),"")</f>
        <v/>
      </c>
      <c r="D5546" s="11" t="str">
        <f>IF('Anterior-TXT'!A5567&lt;&gt;"",RIGHT(LEFT('Anterior-TXT'!A5567,77),1),"")</f>
        <v/>
      </c>
      <c r="E5546" s="13" t="str">
        <f>IF('Anterior-TXT'!A5567&lt;&gt;"",IF(MOD(VALUE(LEFT(A5546,1)),2)=1,IF(D5546="D",C5546,-C5546),IF(D5546="C",C5546,-C5546)),"")</f>
        <v/>
      </c>
    </row>
    <row r="5547" spans="1:5" x14ac:dyDescent="0.2">
      <c r="A5547" s="11" t="str">
        <f>IF('Anterior-TXT'!A5568&lt;&gt;"",LEFT('Anterior-TXT'!A5568,15),"")</f>
        <v/>
      </c>
      <c r="B5547" s="11" t="str">
        <f>IF('Anterior-TXT'!A5568&lt;&gt;"",RIGHT(LEFT('Anterior-TXT'!A5568,51),34),"")</f>
        <v/>
      </c>
      <c r="C5547" s="12" t="str">
        <f>IF('Anterior-TXT'!A5568&lt;&gt;"",VALUE(RIGHT(LEFT('Anterior-TXT'!A5568,75),23)),"")</f>
        <v/>
      </c>
      <c r="D5547" s="11" t="str">
        <f>IF('Anterior-TXT'!A5568&lt;&gt;"",RIGHT(LEFT('Anterior-TXT'!A5568,77),1),"")</f>
        <v/>
      </c>
      <c r="E5547" s="13" t="str">
        <f>IF('Anterior-TXT'!A5568&lt;&gt;"",IF(MOD(VALUE(LEFT(A5547,1)),2)=1,IF(D5547="D",C5547,-C5547),IF(D5547="C",C5547,-C5547)),"")</f>
        <v/>
      </c>
    </row>
    <row r="5548" spans="1:5" x14ac:dyDescent="0.2">
      <c r="A5548" s="11" t="str">
        <f>IF('Anterior-TXT'!A5569&lt;&gt;"",LEFT('Anterior-TXT'!A5569,15),"")</f>
        <v/>
      </c>
      <c r="B5548" s="11" t="str">
        <f>IF('Anterior-TXT'!A5569&lt;&gt;"",RIGHT(LEFT('Anterior-TXT'!A5569,51),34),"")</f>
        <v/>
      </c>
      <c r="C5548" s="12" t="str">
        <f>IF('Anterior-TXT'!A5569&lt;&gt;"",VALUE(RIGHT(LEFT('Anterior-TXT'!A5569,75),23)),"")</f>
        <v/>
      </c>
      <c r="D5548" s="11" t="str">
        <f>IF('Anterior-TXT'!A5569&lt;&gt;"",RIGHT(LEFT('Anterior-TXT'!A5569,77),1),"")</f>
        <v/>
      </c>
      <c r="E5548" s="13" t="str">
        <f>IF('Anterior-TXT'!A5569&lt;&gt;"",IF(MOD(VALUE(LEFT(A5548,1)),2)=1,IF(D5548="D",C5548,-C5548),IF(D5548="C",C5548,-C5548)),"")</f>
        <v/>
      </c>
    </row>
    <row r="5549" spans="1:5" x14ac:dyDescent="0.2">
      <c r="A5549" s="11" t="str">
        <f>IF('Anterior-TXT'!A5570&lt;&gt;"",LEFT('Anterior-TXT'!A5570,15),"")</f>
        <v/>
      </c>
      <c r="B5549" s="11" t="str">
        <f>IF('Anterior-TXT'!A5570&lt;&gt;"",RIGHT(LEFT('Anterior-TXT'!A5570,51),34),"")</f>
        <v/>
      </c>
      <c r="C5549" s="12" t="str">
        <f>IF('Anterior-TXT'!A5570&lt;&gt;"",VALUE(RIGHT(LEFT('Anterior-TXT'!A5570,75),23)),"")</f>
        <v/>
      </c>
      <c r="D5549" s="11" t="str">
        <f>IF('Anterior-TXT'!A5570&lt;&gt;"",RIGHT(LEFT('Anterior-TXT'!A5570,77),1),"")</f>
        <v/>
      </c>
      <c r="E5549" s="13" t="str">
        <f>IF('Anterior-TXT'!A5570&lt;&gt;"",IF(MOD(VALUE(LEFT(A5549,1)),2)=1,IF(D5549="D",C5549,-C5549),IF(D5549="C",C5549,-C5549)),"")</f>
        <v/>
      </c>
    </row>
    <row r="5550" spans="1:5" x14ac:dyDescent="0.2">
      <c r="A5550" s="11" t="str">
        <f>IF('Anterior-TXT'!A5571&lt;&gt;"",LEFT('Anterior-TXT'!A5571,15),"")</f>
        <v/>
      </c>
      <c r="B5550" s="11" t="str">
        <f>IF('Anterior-TXT'!A5571&lt;&gt;"",RIGHT(LEFT('Anterior-TXT'!A5571,51),34),"")</f>
        <v/>
      </c>
      <c r="C5550" s="12" t="str">
        <f>IF('Anterior-TXT'!A5571&lt;&gt;"",VALUE(RIGHT(LEFT('Anterior-TXT'!A5571,75),23)),"")</f>
        <v/>
      </c>
      <c r="D5550" s="11" t="str">
        <f>IF('Anterior-TXT'!A5571&lt;&gt;"",RIGHT(LEFT('Anterior-TXT'!A5571,77),1),"")</f>
        <v/>
      </c>
      <c r="E5550" s="13" t="str">
        <f>IF('Anterior-TXT'!A5571&lt;&gt;"",IF(MOD(VALUE(LEFT(A5550,1)),2)=1,IF(D5550="D",C5550,-C5550),IF(D5550="C",C5550,-C5550)),"")</f>
        <v/>
      </c>
    </row>
    <row r="5551" spans="1:5" x14ac:dyDescent="0.2">
      <c r="A5551" s="11" t="str">
        <f>IF('Anterior-TXT'!A5572&lt;&gt;"",LEFT('Anterior-TXT'!A5572,15),"")</f>
        <v/>
      </c>
      <c r="B5551" s="11" t="str">
        <f>IF('Anterior-TXT'!A5572&lt;&gt;"",RIGHT(LEFT('Anterior-TXT'!A5572,51),34),"")</f>
        <v/>
      </c>
      <c r="C5551" s="12" t="str">
        <f>IF('Anterior-TXT'!A5572&lt;&gt;"",VALUE(RIGHT(LEFT('Anterior-TXT'!A5572,75),23)),"")</f>
        <v/>
      </c>
      <c r="D5551" s="11" t="str">
        <f>IF('Anterior-TXT'!A5572&lt;&gt;"",RIGHT(LEFT('Anterior-TXT'!A5572,77),1),"")</f>
        <v/>
      </c>
      <c r="E5551" s="13" t="str">
        <f>IF('Anterior-TXT'!A5572&lt;&gt;"",IF(MOD(VALUE(LEFT(A5551,1)),2)=1,IF(D5551="D",C5551,-C5551),IF(D5551="C",C5551,-C5551)),"")</f>
        <v/>
      </c>
    </row>
    <row r="5552" spans="1:5" x14ac:dyDescent="0.2">
      <c r="A5552" s="11" t="str">
        <f>IF('Anterior-TXT'!A5573&lt;&gt;"",LEFT('Anterior-TXT'!A5573,15),"")</f>
        <v/>
      </c>
      <c r="B5552" s="11" t="str">
        <f>IF('Anterior-TXT'!A5573&lt;&gt;"",RIGHT(LEFT('Anterior-TXT'!A5573,51),34),"")</f>
        <v/>
      </c>
      <c r="C5552" s="12" t="str">
        <f>IF('Anterior-TXT'!A5573&lt;&gt;"",VALUE(RIGHT(LEFT('Anterior-TXT'!A5573,75),23)),"")</f>
        <v/>
      </c>
      <c r="D5552" s="11" t="str">
        <f>IF('Anterior-TXT'!A5573&lt;&gt;"",RIGHT(LEFT('Anterior-TXT'!A5573,77),1),"")</f>
        <v/>
      </c>
      <c r="E5552" s="13" t="str">
        <f>IF('Anterior-TXT'!A5573&lt;&gt;"",IF(MOD(VALUE(LEFT(A5552,1)),2)=1,IF(D5552="D",C5552,-C5552),IF(D5552="C",C5552,-C5552)),"")</f>
        <v/>
      </c>
    </row>
    <row r="5553" spans="1:5" x14ac:dyDescent="0.2">
      <c r="A5553" s="11" t="str">
        <f>IF('Anterior-TXT'!A5574&lt;&gt;"",LEFT('Anterior-TXT'!A5574,15),"")</f>
        <v/>
      </c>
      <c r="B5553" s="11" t="str">
        <f>IF('Anterior-TXT'!A5574&lt;&gt;"",RIGHT(LEFT('Anterior-TXT'!A5574,51),34),"")</f>
        <v/>
      </c>
      <c r="C5553" s="12" t="str">
        <f>IF('Anterior-TXT'!A5574&lt;&gt;"",VALUE(RIGHT(LEFT('Anterior-TXT'!A5574,75),23)),"")</f>
        <v/>
      </c>
      <c r="D5553" s="11" t="str">
        <f>IF('Anterior-TXT'!A5574&lt;&gt;"",RIGHT(LEFT('Anterior-TXT'!A5574,77),1),"")</f>
        <v/>
      </c>
      <c r="E5553" s="13" t="str">
        <f>IF('Anterior-TXT'!A5574&lt;&gt;"",IF(MOD(VALUE(LEFT(A5553,1)),2)=1,IF(D5553="D",C5553,-C5553),IF(D5553="C",C5553,-C5553)),"")</f>
        <v/>
      </c>
    </row>
    <row r="5554" spans="1:5" x14ac:dyDescent="0.2">
      <c r="A5554" s="11" t="str">
        <f>IF('Anterior-TXT'!A5575&lt;&gt;"",LEFT('Anterior-TXT'!A5575,15),"")</f>
        <v/>
      </c>
      <c r="B5554" s="11" t="str">
        <f>IF('Anterior-TXT'!A5575&lt;&gt;"",RIGHT(LEFT('Anterior-TXT'!A5575,51),34),"")</f>
        <v/>
      </c>
      <c r="C5554" s="12" t="str">
        <f>IF('Anterior-TXT'!A5575&lt;&gt;"",VALUE(RIGHT(LEFT('Anterior-TXT'!A5575,75),23)),"")</f>
        <v/>
      </c>
      <c r="D5554" s="11" t="str">
        <f>IF('Anterior-TXT'!A5575&lt;&gt;"",RIGHT(LEFT('Anterior-TXT'!A5575,77),1),"")</f>
        <v/>
      </c>
      <c r="E5554" s="13" t="str">
        <f>IF('Anterior-TXT'!A5575&lt;&gt;"",IF(MOD(VALUE(LEFT(A5554,1)),2)=1,IF(D5554="D",C5554,-C5554),IF(D5554="C",C5554,-C5554)),"")</f>
        <v/>
      </c>
    </row>
    <row r="5555" spans="1:5" x14ac:dyDescent="0.2">
      <c r="A5555" s="11" t="str">
        <f>IF('Anterior-TXT'!A5576&lt;&gt;"",LEFT('Anterior-TXT'!A5576,15),"")</f>
        <v/>
      </c>
      <c r="B5555" s="11" t="str">
        <f>IF('Anterior-TXT'!A5576&lt;&gt;"",RIGHT(LEFT('Anterior-TXT'!A5576,51),34),"")</f>
        <v/>
      </c>
      <c r="C5555" s="12" t="str">
        <f>IF('Anterior-TXT'!A5576&lt;&gt;"",VALUE(RIGHT(LEFT('Anterior-TXT'!A5576,75),23)),"")</f>
        <v/>
      </c>
      <c r="D5555" s="11" t="str">
        <f>IF('Anterior-TXT'!A5576&lt;&gt;"",RIGHT(LEFT('Anterior-TXT'!A5576,77),1),"")</f>
        <v/>
      </c>
      <c r="E5555" s="13" t="str">
        <f>IF('Anterior-TXT'!A5576&lt;&gt;"",IF(MOD(VALUE(LEFT(A5555,1)),2)=1,IF(D5555="D",C5555,-C5555),IF(D5555="C",C5555,-C5555)),"")</f>
        <v/>
      </c>
    </row>
    <row r="5556" spans="1:5" x14ac:dyDescent="0.2">
      <c r="A5556" s="11" t="str">
        <f>IF('Anterior-TXT'!A5577&lt;&gt;"",LEFT('Anterior-TXT'!A5577,15),"")</f>
        <v/>
      </c>
      <c r="B5556" s="11" t="str">
        <f>IF('Anterior-TXT'!A5577&lt;&gt;"",RIGHT(LEFT('Anterior-TXT'!A5577,51),34),"")</f>
        <v/>
      </c>
      <c r="C5556" s="12" t="str">
        <f>IF('Anterior-TXT'!A5577&lt;&gt;"",VALUE(RIGHT(LEFT('Anterior-TXT'!A5577,75),23)),"")</f>
        <v/>
      </c>
      <c r="D5556" s="11" t="str">
        <f>IF('Anterior-TXT'!A5577&lt;&gt;"",RIGHT(LEFT('Anterior-TXT'!A5577,77),1),"")</f>
        <v/>
      </c>
      <c r="E5556" s="13" t="str">
        <f>IF('Anterior-TXT'!A5577&lt;&gt;"",IF(MOD(VALUE(LEFT(A5556,1)),2)=1,IF(D5556="D",C5556,-C5556),IF(D5556="C",C5556,-C5556)),"")</f>
        <v/>
      </c>
    </row>
    <row r="5557" spans="1:5" x14ac:dyDescent="0.2">
      <c r="A5557" s="11" t="str">
        <f>IF('Anterior-TXT'!A5578&lt;&gt;"",LEFT('Anterior-TXT'!A5578,15),"")</f>
        <v/>
      </c>
      <c r="B5557" s="11" t="str">
        <f>IF('Anterior-TXT'!A5578&lt;&gt;"",RIGHT(LEFT('Anterior-TXT'!A5578,51),34),"")</f>
        <v/>
      </c>
      <c r="C5557" s="12" t="str">
        <f>IF('Anterior-TXT'!A5578&lt;&gt;"",VALUE(RIGHT(LEFT('Anterior-TXT'!A5578,75),23)),"")</f>
        <v/>
      </c>
      <c r="D5557" s="11" t="str">
        <f>IF('Anterior-TXT'!A5578&lt;&gt;"",RIGHT(LEFT('Anterior-TXT'!A5578,77),1),"")</f>
        <v/>
      </c>
      <c r="E5557" s="13" t="str">
        <f>IF('Anterior-TXT'!A5578&lt;&gt;"",IF(MOD(VALUE(LEFT(A5557,1)),2)=1,IF(D5557="D",C5557,-C5557),IF(D5557="C",C5557,-C5557)),"")</f>
        <v/>
      </c>
    </row>
    <row r="5558" spans="1:5" x14ac:dyDescent="0.2">
      <c r="A5558" s="11" t="str">
        <f>IF('Anterior-TXT'!A5579&lt;&gt;"",LEFT('Anterior-TXT'!A5579,15),"")</f>
        <v/>
      </c>
      <c r="B5558" s="11" t="str">
        <f>IF('Anterior-TXT'!A5579&lt;&gt;"",RIGHT(LEFT('Anterior-TXT'!A5579,51),34),"")</f>
        <v/>
      </c>
      <c r="C5558" s="12" t="str">
        <f>IF('Anterior-TXT'!A5579&lt;&gt;"",VALUE(RIGHT(LEFT('Anterior-TXT'!A5579,75),23)),"")</f>
        <v/>
      </c>
      <c r="D5558" s="11" t="str">
        <f>IF('Anterior-TXT'!A5579&lt;&gt;"",RIGHT(LEFT('Anterior-TXT'!A5579,77),1),"")</f>
        <v/>
      </c>
      <c r="E5558" s="13" t="str">
        <f>IF('Anterior-TXT'!A5579&lt;&gt;"",IF(MOD(VALUE(LEFT(A5558,1)),2)=1,IF(D5558="D",C5558,-C5558),IF(D5558="C",C5558,-C5558)),"")</f>
        <v/>
      </c>
    </row>
    <row r="5559" spans="1:5" x14ac:dyDescent="0.2">
      <c r="A5559" s="11" t="str">
        <f>IF('Anterior-TXT'!A5580&lt;&gt;"",LEFT('Anterior-TXT'!A5580,15),"")</f>
        <v/>
      </c>
      <c r="B5559" s="11" t="str">
        <f>IF('Anterior-TXT'!A5580&lt;&gt;"",RIGHT(LEFT('Anterior-TXT'!A5580,51),34),"")</f>
        <v/>
      </c>
      <c r="C5559" s="12" t="str">
        <f>IF('Anterior-TXT'!A5580&lt;&gt;"",VALUE(RIGHT(LEFT('Anterior-TXT'!A5580,75),23)),"")</f>
        <v/>
      </c>
      <c r="D5559" s="11" t="str">
        <f>IF('Anterior-TXT'!A5580&lt;&gt;"",RIGHT(LEFT('Anterior-TXT'!A5580,77),1),"")</f>
        <v/>
      </c>
      <c r="E5559" s="13" t="str">
        <f>IF('Anterior-TXT'!A5580&lt;&gt;"",IF(MOD(VALUE(LEFT(A5559,1)),2)=1,IF(D5559="D",C5559,-C5559),IF(D5559="C",C5559,-C5559)),"")</f>
        <v/>
      </c>
    </row>
    <row r="5560" spans="1:5" x14ac:dyDescent="0.2">
      <c r="A5560" s="11" t="str">
        <f>IF('Anterior-TXT'!A5581&lt;&gt;"",LEFT('Anterior-TXT'!A5581,15),"")</f>
        <v/>
      </c>
      <c r="B5560" s="11" t="str">
        <f>IF('Anterior-TXT'!A5581&lt;&gt;"",RIGHT(LEFT('Anterior-TXT'!A5581,51),34),"")</f>
        <v/>
      </c>
      <c r="C5560" s="12" t="str">
        <f>IF('Anterior-TXT'!A5581&lt;&gt;"",VALUE(RIGHT(LEFT('Anterior-TXT'!A5581,75),23)),"")</f>
        <v/>
      </c>
      <c r="D5560" s="11" t="str">
        <f>IF('Anterior-TXT'!A5581&lt;&gt;"",RIGHT(LEFT('Anterior-TXT'!A5581,77),1),"")</f>
        <v/>
      </c>
      <c r="E5560" s="13" t="str">
        <f>IF('Anterior-TXT'!A5581&lt;&gt;"",IF(MOD(VALUE(LEFT(A5560,1)),2)=1,IF(D5560="D",C5560,-C5560),IF(D5560="C",C5560,-C5560)),"")</f>
        <v/>
      </c>
    </row>
    <row r="5561" spans="1:5" x14ac:dyDescent="0.2">
      <c r="A5561" s="11" t="str">
        <f>IF('Anterior-TXT'!A5582&lt;&gt;"",LEFT('Anterior-TXT'!A5582,15),"")</f>
        <v/>
      </c>
      <c r="B5561" s="11" t="str">
        <f>IF('Anterior-TXT'!A5582&lt;&gt;"",RIGHT(LEFT('Anterior-TXT'!A5582,51),34),"")</f>
        <v/>
      </c>
      <c r="C5561" s="12" t="str">
        <f>IF('Anterior-TXT'!A5582&lt;&gt;"",VALUE(RIGHT(LEFT('Anterior-TXT'!A5582,75),23)),"")</f>
        <v/>
      </c>
      <c r="D5561" s="11" t="str">
        <f>IF('Anterior-TXT'!A5582&lt;&gt;"",RIGHT(LEFT('Anterior-TXT'!A5582,77),1),"")</f>
        <v/>
      </c>
      <c r="E5561" s="13" t="str">
        <f>IF('Anterior-TXT'!A5582&lt;&gt;"",IF(MOD(VALUE(LEFT(A5561,1)),2)=1,IF(D5561="D",C5561,-C5561),IF(D5561="C",C5561,-C5561)),"")</f>
        <v/>
      </c>
    </row>
    <row r="5562" spans="1:5" x14ac:dyDescent="0.2">
      <c r="A5562" s="11" t="str">
        <f>IF('Anterior-TXT'!A5583&lt;&gt;"",LEFT('Anterior-TXT'!A5583,15),"")</f>
        <v/>
      </c>
      <c r="B5562" s="11" t="str">
        <f>IF('Anterior-TXT'!A5583&lt;&gt;"",RIGHT(LEFT('Anterior-TXT'!A5583,51),34),"")</f>
        <v/>
      </c>
      <c r="C5562" s="12" t="str">
        <f>IF('Anterior-TXT'!A5583&lt;&gt;"",VALUE(RIGHT(LEFT('Anterior-TXT'!A5583,75),23)),"")</f>
        <v/>
      </c>
      <c r="D5562" s="11" t="str">
        <f>IF('Anterior-TXT'!A5583&lt;&gt;"",RIGHT(LEFT('Anterior-TXT'!A5583,77),1),"")</f>
        <v/>
      </c>
      <c r="E5562" s="13" t="str">
        <f>IF('Anterior-TXT'!A5583&lt;&gt;"",IF(MOD(VALUE(LEFT(A5562,1)),2)=1,IF(D5562="D",C5562,-C5562),IF(D5562="C",C5562,-C5562)),"")</f>
        <v/>
      </c>
    </row>
    <row r="5563" spans="1:5" x14ac:dyDescent="0.2">
      <c r="A5563" s="11" t="str">
        <f>IF('Anterior-TXT'!A5584&lt;&gt;"",LEFT('Anterior-TXT'!A5584,15),"")</f>
        <v/>
      </c>
      <c r="B5563" s="11" t="str">
        <f>IF('Anterior-TXT'!A5584&lt;&gt;"",RIGHT(LEFT('Anterior-TXT'!A5584,51),34),"")</f>
        <v/>
      </c>
      <c r="C5563" s="12" t="str">
        <f>IF('Anterior-TXT'!A5584&lt;&gt;"",VALUE(RIGHT(LEFT('Anterior-TXT'!A5584,75),23)),"")</f>
        <v/>
      </c>
      <c r="D5563" s="11" t="str">
        <f>IF('Anterior-TXT'!A5584&lt;&gt;"",RIGHT(LEFT('Anterior-TXT'!A5584,77),1),"")</f>
        <v/>
      </c>
      <c r="E5563" s="13" t="str">
        <f>IF('Anterior-TXT'!A5584&lt;&gt;"",IF(MOD(VALUE(LEFT(A5563,1)),2)=1,IF(D5563="D",C5563,-C5563),IF(D5563="C",C5563,-C5563)),"")</f>
        <v/>
      </c>
    </row>
    <row r="5564" spans="1:5" x14ac:dyDescent="0.2">
      <c r="A5564" s="11" t="str">
        <f>IF('Anterior-TXT'!A5585&lt;&gt;"",LEFT('Anterior-TXT'!A5585,15),"")</f>
        <v/>
      </c>
      <c r="B5564" s="11" t="str">
        <f>IF('Anterior-TXT'!A5585&lt;&gt;"",RIGHT(LEFT('Anterior-TXT'!A5585,51),34),"")</f>
        <v/>
      </c>
      <c r="C5564" s="12" t="str">
        <f>IF('Anterior-TXT'!A5585&lt;&gt;"",VALUE(RIGHT(LEFT('Anterior-TXT'!A5585,75),23)),"")</f>
        <v/>
      </c>
      <c r="D5564" s="11" t="str">
        <f>IF('Anterior-TXT'!A5585&lt;&gt;"",RIGHT(LEFT('Anterior-TXT'!A5585,77),1),"")</f>
        <v/>
      </c>
      <c r="E5564" s="13" t="str">
        <f>IF('Anterior-TXT'!A5585&lt;&gt;"",IF(MOD(VALUE(LEFT(A5564,1)),2)=1,IF(D5564="D",C5564,-C5564),IF(D5564="C",C5564,-C5564)),"")</f>
        <v/>
      </c>
    </row>
    <row r="5565" spans="1:5" x14ac:dyDescent="0.2">
      <c r="A5565" s="11" t="str">
        <f>IF('Anterior-TXT'!A5586&lt;&gt;"",LEFT('Anterior-TXT'!A5586,15),"")</f>
        <v/>
      </c>
      <c r="B5565" s="11" t="str">
        <f>IF('Anterior-TXT'!A5586&lt;&gt;"",RIGHT(LEFT('Anterior-TXT'!A5586,51),34),"")</f>
        <v/>
      </c>
      <c r="C5565" s="12" t="str">
        <f>IF('Anterior-TXT'!A5586&lt;&gt;"",VALUE(RIGHT(LEFT('Anterior-TXT'!A5586,75),23)),"")</f>
        <v/>
      </c>
      <c r="D5565" s="11" t="str">
        <f>IF('Anterior-TXT'!A5586&lt;&gt;"",RIGHT(LEFT('Anterior-TXT'!A5586,77),1),"")</f>
        <v/>
      </c>
      <c r="E5565" s="13" t="str">
        <f>IF('Anterior-TXT'!A5586&lt;&gt;"",IF(MOD(VALUE(LEFT(A5565,1)),2)=1,IF(D5565="D",C5565,-C5565),IF(D5565="C",C5565,-C5565)),"")</f>
        <v/>
      </c>
    </row>
    <row r="5566" spans="1:5" x14ac:dyDescent="0.2">
      <c r="A5566" s="11" t="str">
        <f>IF('Anterior-TXT'!A5587&lt;&gt;"",LEFT('Anterior-TXT'!A5587,15),"")</f>
        <v/>
      </c>
      <c r="B5566" s="11" t="str">
        <f>IF('Anterior-TXT'!A5587&lt;&gt;"",RIGHT(LEFT('Anterior-TXT'!A5587,51),34),"")</f>
        <v/>
      </c>
      <c r="C5566" s="12" t="str">
        <f>IF('Anterior-TXT'!A5587&lt;&gt;"",VALUE(RIGHT(LEFT('Anterior-TXT'!A5587,75),23)),"")</f>
        <v/>
      </c>
      <c r="D5566" s="11" t="str">
        <f>IF('Anterior-TXT'!A5587&lt;&gt;"",RIGHT(LEFT('Anterior-TXT'!A5587,77),1),"")</f>
        <v/>
      </c>
      <c r="E5566" s="13" t="str">
        <f>IF('Anterior-TXT'!A5587&lt;&gt;"",IF(MOD(VALUE(LEFT(A5566,1)),2)=1,IF(D5566="D",C5566,-C5566),IF(D5566="C",C5566,-C5566)),"")</f>
        <v/>
      </c>
    </row>
    <row r="5567" spans="1:5" x14ac:dyDescent="0.2">
      <c r="A5567" s="11" t="str">
        <f>IF('Anterior-TXT'!A5588&lt;&gt;"",LEFT('Anterior-TXT'!A5588,15),"")</f>
        <v/>
      </c>
      <c r="B5567" s="11" t="str">
        <f>IF('Anterior-TXT'!A5588&lt;&gt;"",RIGHT(LEFT('Anterior-TXT'!A5588,51),34),"")</f>
        <v/>
      </c>
      <c r="C5567" s="12" t="str">
        <f>IF('Anterior-TXT'!A5588&lt;&gt;"",VALUE(RIGHT(LEFT('Anterior-TXT'!A5588,75),23)),"")</f>
        <v/>
      </c>
      <c r="D5567" s="11" t="str">
        <f>IF('Anterior-TXT'!A5588&lt;&gt;"",RIGHT(LEFT('Anterior-TXT'!A5588,77),1),"")</f>
        <v/>
      </c>
      <c r="E5567" s="13" t="str">
        <f>IF('Anterior-TXT'!A5588&lt;&gt;"",IF(MOD(VALUE(LEFT(A5567,1)),2)=1,IF(D5567="D",C5567,-C5567),IF(D5567="C",C5567,-C5567)),"")</f>
        <v/>
      </c>
    </row>
    <row r="5568" spans="1:5" x14ac:dyDescent="0.2">
      <c r="A5568" s="11" t="str">
        <f>IF('Anterior-TXT'!A5589&lt;&gt;"",LEFT('Anterior-TXT'!A5589,15),"")</f>
        <v/>
      </c>
      <c r="B5568" s="11" t="str">
        <f>IF('Anterior-TXT'!A5589&lt;&gt;"",RIGHT(LEFT('Anterior-TXT'!A5589,51),34),"")</f>
        <v/>
      </c>
      <c r="C5568" s="12" t="str">
        <f>IF('Anterior-TXT'!A5589&lt;&gt;"",VALUE(RIGHT(LEFT('Anterior-TXT'!A5589,75),23)),"")</f>
        <v/>
      </c>
      <c r="D5568" s="11" t="str">
        <f>IF('Anterior-TXT'!A5589&lt;&gt;"",RIGHT(LEFT('Anterior-TXT'!A5589,77),1),"")</f>
        <v/>
      </c>
      <c r="E5568" s="13" t="str">
        <f>IF('Anterior-TXT'!A5589&lt;&gt;"",IF(MOD(VALUE(LEFT(A5568,1)),2)=1,IF(D5568="D",C5568,-C5568),IF(D5568="C",C5568,-C5568)),"")</f>
        <v/>
      </c>
    </row>
    <row r="5569" spans="1:5" x14ac:dyDescent="0.2">
      <c r="A5569" s="11" t="str">
        <f>IF('Anterior-TXT'!A5590&lt;&gt;"",LEFT('Anterior-TXT'!A5590,15),"")</f>
        <v/>
      </c>
      <c r="B5569" s="11" t="str">
        <f>IF('Anterior-TXT'!A5590&lt;&gt;"",RIGHT(LEFT('Anterior-TXT'!A5590,51),34),"")</f>
        <v/>
      </c>
      <c r="C5569" s="12" t="str">
        <f>IF('Anterior-TXT'!A5590&lt;&gt;"",VALUE(RIGHT(LEFT('Anterior-TXT'!A5590,75),23)),"")</f>
        <v/>
      </c>
      <c r="D5569" s="11" t="str">
        <f>IF('Anterior-TXT'!A5590&lt;&gt;"",RIGHT(LEFT('Anterior-TXT'!A5590,77),1),"")</f>
        <v/>
      </c>
      <c r="E5569" s="13" t="str">
        <f>IF('Anterior-TXT'!A5590&lt;&gt;"",IF(MOD(VALUE(LEFT(A5569,1)),2)=1,IF(D5569="D",C5569,-C5569),IF(D5569="C",C5569,-C5569)),"")</f>
        <v/>
      </c>
    </row>
    <row r="5570" spans="1:5" x14ac:dyDescent="0.2">
      <c r="A5570" s="11" t="str">
        <f>IF('Anterior-TXT'!A5591&lt;&gt;"",LEFT('Anterior-TXT'!A5591,15),"")</f>
        <v/>
      </c>
      <c r="B5570" s="11" t="str">
        <f>IF('Anterior-TXT'!A5591&lt;&gt;"",RIGHT(LEFT('Anterior-TXT'!A5591,51),34),"")</f>
        <v/>
      </c>
      <c r="C5570" s="12" t="str">
        <f>IF('Anterior-TXT'!A5591&lt;&gt;"",VALUE(RIGHT(LEFT('Anterior-TXT'!A5591,75),23)),"")</f>
        <v/>
      </c>
      <c r="D5570" s="11" t="str">
        <f>IF('Anterior-TXT'!A5591&lt;&gt;"",RIGHT(LEFT('Anterior-TXT'!A5591,77),1),"")</f>
        <v/>
      </c>
      <c r="E5570" s="13" t="str">
        <f>IF('Anterior-TXT'!A5591&lt;&gt;"",IF(MOD(VALUE(LEFT(A5570,1)),2)=1,IF(D5570="D",C5570,-C5570),IF(D5570="C",C5570,-C5570)),"")</f>
        <v/>
      </c>
    </row>
    <row r="5571" spans="1:5" x14ac:dyDescent="0.2">
      <c r="A5571" s="11" t="str">
        <f>IF('Anterior-TXT'!A5592&lt;&gt;"",LEFT('Anterior-TXT'!A5592,15),"")</f>
        <v/>
      </c>
      <c r="B5571" s="11" t="str">
        <f>IF('Anterior-TXT'!A5592&lt;&gt;"",RIGHT(LEFT('Anterior-TXT'!A5592,51),34),"")</f>
        <v/>
      </c>
      <c r="C5571" s="12" t="str">
        <f>IF('Anterior-TXT'!A5592&lt;&gt;"",VALUE(RIGHT(LEFT('Anterior-TXT'!A5592,75),23)),"")</f>
        <v/>
      </c>
      <c r="D5571" s="11" t="str">
        <f>IF('Anterior-TXT'!A5592&lt;&gt;"",RIGHT(LEFT('Anterior-TXT'!A5592,77),1),"")</f>
        <v/>
      </c>
      <c r="E5571" s="13" t="str">
        <f>IF('Anterior-TXT'!A5592&lt;&gt;"",IF(MOD(VALUE(LEFT(A5571,1)),2)=1,IF(D5571="D",C5571,-C5571),IF(D5571="C",C5571,-C5571)),"")</f>
        <v/>
      </c>
    </row>
    <row r="5572" spans="1:5" x14ac:dyDescent="0.2">
      <c r="A5572" s="11" t="str">
        <f>IF('Anterior-TXT'!A5593&lt;&gt;"",LEFT('Anterior-TXT'!A5593,15),"")</f>
        <v/>
      </c>
      <c r="B5572" s="11" t="str">
        <f>IF('Anterior-TXT'!A5593&lt;&gt;"",RIGHT(LEFT('Anterior-TXT'!A5593,51),34),"")</f>
        <v/>
      </c>
      <c r="C5572" s="12" t="str">
        <f>IF('Anterior-TXT'!A5593&lt;&gt;"",VALUE(RIGHT(LEFT('Anterior-TXT'!A5593,75),23)),"")</f>
        <v/>
      </c>
      <c r="D5572" s="11" t="str">
        <f>IF('Anterior-TXT'!A5593&lt;&gt;"",RIGHT(LEFT('Anterior-TXT'!A5593,77),1),"")</f>
        <v/>
      </c>
      <c r="E5572" s="13" t="str">
        <f>IF('Anterior-TXT'!A5593&lt;&gt;"",IF(MOD(VALUE(LEFT(A5572,1)),2)=1,IF(D5572="D",C5572,-C5572),IF(D5572="C",C5572,-C5572)),"")</f>
        <v/>
      </c>
    </row>
    <row r="5573" spans="1:5" x14ac:dyDescent="0.2">
      <c r="A5573" s="11" t="str">
        <f>IF('Anterior-TXT'!A5594&lt;&gt;"",LEFT('Anterior-TXT'!A5594,15),"")</f>
        <v/>
      </c>
      <c r="B5573" s="11" t="str">
        <f>IF('Anterior-TXT'!A5594&lt;&gt;"",RIGHT(LEFT('Anterior-TXT'!A5594,51),34),"")</f>
        <v/>
      </c>
      <c r="C5573" s="12" t="str">
        <f>IF('Anterior-TXT'!A5594&lt;&gt;"",VALUE(RIGHT(LEFT('Anterior-TXT'!A5594,75),23)),"")</f>
        <v/>
      </c>
      <c r="D5573" s="11" t="str">
        <f>IF('Anterior-TXT'!A5594&lt;&gt;"",RIGHT(LEFT('Anterior-TXT'!A5594,77),1),"")</f>
        <v/>
      </c>
      <c r="E5573" s="13" t="str">
        <f>IF('Anterior-TXT'!A5594&lt;&gt;"",IF(MOD(VALUE(LEFT(A5573,1)),2)=1,IF(D5573="D",C5573,-C5573),IF(D5573="C",C5573,-C5573)),"")</f>
        <v/>
      </c>
    </row>
    <row r="5574" spans="1:5" x14ac:dyDescent="0.2">
      <c r="A5574" s="11" t="str">
        <f>IF('Anterior-TXT'!A5595&lt;&gt;"",LEFT('Anterior-TXT'!A5595,15),"")</f>
        <v/>
      </c>
      <c r="B5574" s="11" t="str">
        <f>IF('Anterior-TXT'!A5595&lt;&gt;"",RIGHT(LEFT('Anterior-TXT'!A5595,51),34),"")</f>
        <v/>
      </c>
      <c r="C5574" s="12" t="str">
        <f>IF('Anterior-TXT'!A5595&lt;&gt;"",VALUE(RIGHT(LEFT('Anterior-TXT'!A5595,75),23)),"")</f>
        <v/>
      </c>
      <c r="D5574" s="11" t="str">
        <f>IF('Anterior-TXT'!A5595&lt;&gt;"",RIGHT(LEFT('Anterior-TXT'!A5595,77),1),"")</f>
        <v/>
      </c>
      <c r="E5574" s="13" t="str">
        <f>IF('Anterior-TXT'!A5595&lt;&gt;"",IF(MOD(VALUE(LEFT(A5574,1)),2)=1,IF(D5574="D",C5574,-C5574),IF(D5574="C",C5574,-C5574)),"")</f>
        <v/>
      </c>
    </row>
    <row r="5575" spans="1:5" x14ac:dyDescent="0.2">
      <c r="A5575" s="11" t="str">
        <f>IF('Anterior-TXT'!A5596&lt;&gt;"",LEFT('Anterior-TXT'!A5596,15),"")</f>
        <v/>
      </c>
      <c r="B5575" s="11" t="str">
        <f>IF('Anterior-TXT'!A5596&lt;&gt;"",RIGHT(LEFT('Anterior-TXT'!A5596,51),34),"")</f>
        <v/>
      </c>
      <c r="C5575" s="12" t="str">
        <f>IF('Anterior-TXT'!A5596&lt;&gt;"",VALUE(RIGHT(LEFT('Anterior-TXT'!A5596,75),23)),"")</f>
        <v/>
      </c>
      <c r="D5575" s="11" t="str">
        <f>IF('Anterior-TXT'!A5596&lt;&gt;"",RIGHT(LEFT('Anterior-TXT'!A5596,77),1),"")</f>
        <v/>
      </c>
      <c r="E5575" s="13" t="str">
        <f>IF('Anterior-TXT'!A5596&lt;&gt;"",IF(MOD(VALUE(LEFT(A5575,1)),2)=1,IF(D5575="D",C5575,-C5575),IF(D5575="C",C5575,-C5575)),"")</f>
        <v/>
      </c>
    </row>
    <row r="5576" spans="1:5" x14ac:dyDescent="0.2">
      <c r="A5576" s="11" t="str">
        <f>IF('Anterior-TXT'!A5597&lt;&gt;"",LEFT('Anterior-TXT'!A5597,15),"")</f>
        <v/>
      </c>
      <c r="B5576" s="11" t="str">
        <f>IF('Anterior-TXT'!A5597&lt;&gt;"",RIGHT(LEFT('Anterior-TXT'!A5597,51),34),"")</f>
        <v/>
      </c>
      <c r="C5576" s="12" t="str">
        <f>IF('Anterior-TXT'!A5597&lt;&gt;"",VALUE(RIGHT(LEFT('Anterior-TXT'!A5597,75),23)),"")</f>
        <v/>
      </c>
      <c r="D5576" s="11" t="str">
        <f>IF('Anterior-TXT'!A5597&lt;&gt;"",RIGHT(LEFT('Anterior-TXT'!A5597,77),1),"")</f>
        <v/>
      </c>
      <c r="E5576" s="13" t="str">
        <f>IF('Anterior-TXT'!A5597&lt;&gt;"",IF(MOD(VALUE(LEFT(A5576,1)),2)=1,IF(D5576="D",C5576,-C5576),IF(D5576="C",C5576,-C5576)),"")</f>
        <v/>
      </c>
    </row>
    <row r="5577" spans="1:5" x14ac:dyDescent="0.2">
      <c r="A5577" s="11" t="str">
        <f>IF('Anterior-TXT'!A5598&lt;&gt;"",LEFT('Anterior-TXT'!A5598,15),"")</f>
        <v/>
      </c>
      <c r="B5577" s="11" t="str">
        <f>IF('Anterior-TXT'!A5598&lt;&gt;"",RIGHT(LEFT('Anterior-TXT'!A5598,51),34),"")</f>
        <v/>
      </c>
      <c r="C5577" s="12" t="str">
        <f>IF('Anterior-TXT'!A5598&lt;&gt;"",VALUE(RIGHT(LEFT('Anterior-TXT'!A5598,75),23)),"")</f>
        <v/>
      </c>
      <c r="D5577" s="11" t="str">
        <f>IF('Anterior-TXT'!A5598&lt;&gt;"",RIGHT(LEFT('Anterior-TXT'!A5598,77),1),"")</f>
        <v/>
      </c>
      <c r="E5577" s="13" t="str">
        <f>IF('Anterior-TXT'!A5598&lt;&gt;"",IF(MOD(VALUE(LEFT(A5577,1)),2)=1,IF(D5577="D",C5577,-C5577),IF(D5577="C",C5577,-C5577)),"")</f>
        <v/>
      </c>
    </row>
    <row r="5578" spans="1:5" x14ac:dyDescent="0.2">
      <c r="A5578" s="11" t="str">
        <f>IF('Anterior-TXT'!A5599&lt;&gt;"",LEFT('Anterior-TXT'!A5599,15),"")</f>
        <v/>
      </c>
      <c r="B5578" s="11" t="str">
        <f>IF('Anterior-TXT'!A5599&lt;&gt;"",RIGHT(LEFT('Anterior-TXT'!A5599,51),34),"")</f>
        <v/>
      </c>
      <c r="C5578" s="12" t="str">
        <f>IF('Anterior-TXT'!A5599&lt;&gt;"",VALUE(RIGHT(LEFT('Anterior-TXT'!A5599,75),23)),"")</f>
        <v/>
      </c>
      <c r="D5578" s="11" t="str">
        <f>IF('Anterior-TXT'!A5599&lt;&gt;"",RIGHT(LEFT('Anterior-TXT'!A5599,77),1),"")</f>
        <v/>
      </c>
      <c r="E5578" s="13" t="str">
        <f>IF('Anterior-TXT'!A5599&lt;&gt;"",IF(MOD(VALUE(LEFT(A5578,1)),2)=1,IF(D5578="D",C5578,-C5578),IF(D5578="C",C5578,-C5578)),"")</f>
        <v/>
      </c>
    </row>
    <row r="5579" spans="1:5" x14ac:dyDescent="0.2">
      <c r="A5579" s="11" t="str">
        <f>IF('Anterior-TXT'!A5600&lt;&gt;"",LEFT('Anterior-TXT'!A5600,15),"")</f>
        <v/>
      </c>
      <c r="B5579" s="11" t="str">
        <f>IF('Anterior-TXT'!A5600&lt;&gt;"",RIGHT(LEFT('Anterior-TXT'!A5600,51),34),"")</f>
        <v/>
      </c>
      <c r="C5579" s="12" t="str">
        <f>IF('Anterior-TXT'!A5600&lt;&gt;"",VALUE(RIGHT(LEFT('Anterior-TXT'!A5600,75),23)),"")</f>
        <v/>
      </c>
      <c r="D5579" s="11" t="str">
        <f>IF('Anterior-TXT'!A5600&lt;&gt;"",RIGHT(LEFT('Anterior-TXT'!A5600,77),1),"")</f>
        <v/>
      </c>
      <c r="E5579" s="13" t="str">
        <f>IF('Anterior-TXT'!A5600&lt;&gt;"",IF(MOD(VALUE(LEFT(A5579,1)),2)=1,IF(D5579="D",C5579,-C5579),IF(D5579="C",C5579,-C5579)),"")</f>
        <v/>
      </c>
    </row>
    <row r="5580" spans="1:5" x14ac:dyDescent="0.2">
      <c r="A5580" s="11" t="str">
        <f>IF('Anterior-TXT'!A5601&lt;&gt;"",LEFT('Anterior-TXT'!A5601,15),"")</f>
        <v/>
      </c>
      <c r="B5580" s="11" t="str">
        <f>IF('Anterior-TXT'!A5601&lt;&gt;"",RIGHT(LEFT('Anterior-TXT'!A5601,51),34),"")</f>
        <v/>
      </c>
      <c r="C5580" s="12" t="str">
        <f>IF('Anterior-TXT'!A5601&lt;&gt;"",VALUE(RIGHT(LEFT('Anterior-TXT'!A5601,75),23)),"")</f>
        <v/>
      </c>
      <c r="D5580" s="11" t="str">
        <f>IF('Anterior-TXT'!A5601&lt;&gt;"",RIGHT(LEFT('Anterior-TXT'!A5601,77),1),"")</f>
        <v/>
      </c>
      <c r="E5580" s="13" t="str">
        <f>IF('Anterior-TXT'!A5601&lt;&gt;"",IF(MOD(VALUE(LEFT(A5580,1)),2)=1,IF(D5580="D",C5580,-C5580),IF(D5580="C",C5580,-C5580)),"")</f>
        <v/>
      </c>
    </row>
    <row r="5581" spans="1:5" x14ac:dyDescent="0.2">
      <c r="A5581" s="11" t="str">
        <f>IF('Anterior-TXT'!A5602&lt;&gt;"",LEFT('Anterior-TXT'!A5602,15),"")</f>
        <v/>
      </c>
      <c r="B5581" s="11" t="str">
        <f>IF('Anterior-TXT'!A5602&lt;&gt;"",RIGHT(LEFT('Anterior-TXT'!A5602,51),34),"")</f>
        <v/>
      </c>
      <c r="C5581" s="12" t="str">
        <f>IF('Anterior-TXT'!A5602&lt;&gt;"",VALUE(RIGHT(LEFT('Anterior-TXT'!A5602,75),23)),"")</f>
        <v/>
      </c>
      <c r="D5581" s="11" t="str">
        <f>IF('Anterior-TXT'!A5602&lt;&gt;"",RIGHT(LEFT('Anterior-TXT'!A5602,77),1),"")</f>
        <v/>
      </c>
      <c r="E5581" s="13" t="str">
        <f>IF('Anterior-TXT'!A5602&lt;&gt;"",IF(MOD(VALUE(LEFT(A5581,1)),2)=1,IF(D5581="D",C5581,-C5581),IF(D5581="C",C5581,-C5581)),"")</f>
        <v/>
      </c>
    </row>
    <row r="5582" spans="1:5" x14ac:dyDescent="0.2">
      <c r="A5582" s="11" t="str">
        <f>IF('Anterior-TXT'!A5603&lt;&gt;"",LEFT('Anterior-TXT'!A5603,15),"")</f>
        <v/>
      </c>
      <c r="B5582" s="11" t="str">
        <f>IF('Anterior-TXT'!A5603&lt;&gt;"",RIGHT(LEFT('Anterior-TXT'!A5603,51),34),"")</f>
        <v/>
      </c>
      <c r="C5582" s="12" t="str">
        <f>IF('Anterior-TXT'!A5603&lt;&gt;"",VALUE(RIGHT(LEFT('Anterior-TXT'!A5603,75),23)),"")</f>
        <v/>
      </c>
      <c r="D5582" s="11" t="str">
        <f>IF('Anterior-TXT'!A5603&lt;&gt;"",RIGHT(LEFT('Anterior-TXT'!A5603,77),1),"")</f>
        <v/>
      </c>
      <c r="E5582" s="13" t="str">
        <f>IF('Anterior-TXT'!A5603&lt;&gt;"",IF(MOD(VALUE(LEFT(A5582,1)),2)=1,IF(D5582="D",C5582,-C5582),IF(D5582="C",C5582,-C5582)),"")</f>
        <v/>
      </c>
    </row>
    <row r="5583" spans="1:5" x14ac:dyDescent="0.2">
      <c r="A5583" s="11" t="str">
        <f>IF('Anterior-TXT'!A5604&lt;&gt;"",LEFT('Anterior-TXT'!A5604,15),"")</f>
        <v/>
      </c>
      <c r="B5583" s="11" t="str">
        <f>IF('Anterior-TXT'!A5604&lt;&gt;"",RIGHT(LEFT('Anterior-TXT'!A5604,51),34),"")</f>
        <v/>
      </c>
      <c r="C5583" s="12" t="str">
        <f>IF('Anterior-TXT'!A5604&lt;&gt;"",VALUE(RIGHT(LEFT('Anterior-TXT'!A5604,75),23)),"")</f>
        <v/>
      </c>
      <c r="D5583" s="11" t="str">
        <f>IF('Anterior-TXT'!A5604&lt;&gt;"",RIGHT(LEFT('Anterior-TXT'!A5604,77),1),"")</f>
        <v/>
      </c>
      <c r="E5583" s="13" t="str">
        <f>IF('Anterior-TXT'!A5604&lt;&gt;"",IF(MOD(VALUE(LEFT(A5583,1)),2)=1,IF(D5583="D",C5583,-C5583),IF(D5583="C",C5583,-C5583)),"")</f>
        <v/>
      </c>
    </row>
    <row r="5584" spans="1:5" x14ac:dyDescent="0.2">
      <c r="A5584" s="11" t="str">
        <f>IF('Anterior-TXT'!A5605&lt;&gt;"",LEFT('Anterior-TXT'!A5605,15),"")</f>
        <v/>
      </c>
      <c r="B5584" s="11" t="str">
        <f>IF('Anterior-TXT'!A5605&lt;&gt;"",RIGHT(LEFT('Anterior-TXT'!A5605,51),34),"")</f>
        <v/>
      </c>
      <c r="C5584" s="12" t="str">
        <f>IF('Anterior-TXT'!A5605&lt;&gt;"",VALUE(RIGHT(LEFT('Anterior-TXT'!A5605,75),23)),"")</f>
        <v/>
      </c>
      <c r="D5584" s="11" t="str">
        <f>IF('Anterior-TXT'!A5605&lt;&gt;"",RIGHT(LEFT('Anterior-TXT'!A5605,77),1),"")</f>
        <v/>
      </c>
      <c r="E5584" s="13" t="str">
        <f>IF('Anterior-TXT'!A5605&lt;&gt;"",IF(MOD(VALUE(LEFT(A5584,1)),2)=1,IF(D5584="D",C5584,-C5584),IF(D5584="C",C5584,-C5584)),"")</f>
        <v/>
      </c>
    </row>
    <row r="5585" spans="1:5" x14ac:dyDescent="0.2">
      <c r="A5585" s="11" t="str">
        <f>IF('Anterior-TXT'!A5606&lt;&gt;"",LEFT('Anterior-TXT'!A5606,15),"")</f>
        <v/>
      </c>
      <c r="B5585" s="11" t="str">
        <f>IF('Anterior-TXT'!A5606&lt;&gt;"",RIGHT(LEFT('Anterior-TXT'!A5606,51),34),"")</f>
        <v/>
      </c>
      <c r="C5585" s="12" t="str">
        <f>IF('Anterior-TXT'!A5606&lt;&gt;"",VALUE(RIGHT(LEFT('Anterior-TXT'!A5606,75),23)),"")</f>
        <v/>
      </c>
      <c r="D5585" s="11" t="str">
        <f>IF('Anterior-TXT'!A5606&lt;&gt;"",RIGHT(LEFT('Anterior-TXT'!A5606,77),1),"")</f>
        <v/>
      </c>
      <c r="E5585" s="13" t="str">
        <f>IF('Anterior-TXT'!A5606&lt;&gt;"",IF(MOD(VALUE(LEFT(A5585,1)),2)=1,IF(D5585="D",C5585,-C5585),IF(D5585="C",C5585,-C5585)),"")</f>
        <v/>
      </c>
    </row>
    <row r="5586" spans="1:5" x14ac:dyDescent="0.2">
      <c r="A5586" s="11" t="str">
        <f>IF('Anterior-TXT'!A5607&lt;&gt;"",LEFT('Anterior-TXT'!A5607,15),"")</f>
        <v/>
      </c>
      <c r="B5586" s="11" t="str">
        <f>IF('Anterior-TXT'!A5607&lt;&gt;"",RIGHT(LEFT('Anterior-TXT'!A5607,51),34),"")</f>
        <v/>
      </c>
      <c r="C5586" s="12" t="str">
        <f>IF('Anterior-TXT'!A5607&lt;&gt;"",VALUE(RIGHT(LEFT('Anterior-TXT'!A5607,75),23)),"")</f>
        <v/>
      </c>
      <c r="D5586" s="11" t="str">
        <f>IF('Anterior-TXT'!A5607&lt;&gt;"",RIGHT(LEFT('Anterior-TXT'!A5607,77),1),"")</f>
        <v/>
      </c>
      <c r="E5586" s="13" t="str">
        <f>IF('Anterior-TXT'!A5607&lt;&gt;"",IF(MOD(VALUE(LEFT(A5586,1)),2)=1,IF(D5586="D",C5586,-C5586),IF(D5586="C",C5586,-C5586)),"")</f>
        <v/>
      </c>
    </row>
    <row r="5587" spans="1:5" x14ac:dyDescent="0.2">
      <c r="A5587" s="11" t="str">
        <f>IF('Anterior-TXT'!A5608&lt;&gt;"",LEFT('Anterior-TXT'!A5608,15),"")</f>
        <v/>
      </c>
      <c r="B5587" s="11" t="str">
        <f>IF('Anterior-TXT'!A5608&lt;&gt;"",RIGHT(LEFT('Anterior-TXT'!A5608,51),34),"")</f>
        <v/>
      </c>
      <c r="C5587" s="12" t="str">
        <f>IF('Anterior-TXT'!A5608&lt;&gt;"",VALUE(RIGHT(LEFT('Anterior-TXT'!A5608,75),23)),"")</f>
        <v/>
      </c>
      <c r="D5587" s="11" t="str">
        <f>IF('Anterior-TXT'!A5608&lt;&gt;"",RIGHT(LEFT('Anterior-TXT'!A5608,77),1),"")</f>
        <v/>
      </c>
      <c r="E5587" s="13" t="str">
        <f>IF('Anterior-TXT'!A5608&lt;&gt;"",IF(MOD(VALUE(LEFT(A5587,1)),2)=1,IF(D5587="D",C5587,-C5587),IF(D5587="C",C5587,-C5587)),"")</f>
        <v/>
      </c>
    </row>
    <row r="5588" spans="1:5" x14ac:dyDescent="0.2">
      <c r="A5588" s="11" t="str">
        <f>IF('Anterior-TXT'!A5609&lt;&gt;"",LEFT('Anterior-TXT'!A5609,15),"")</f>
        <v/>
      </c>
      <c r="B5588" s="11" t="str">
        <f>IF('Anterior-TXT'!A5609&lt;&gt;"",RIGHT(LEFT('Anterior-TXT'!A5609,51),34),"")</f>
        <v/>
      </c>
      <c r="C5588" s="12" t="str">
        <f>IF('Anterior-TXT'!A5609&lt;&gt;"",VALUE(RIGHT(LEFT('Anterior-TXT'!A5609,75),23)),"")</f>
        <v/>
      </c>
      <c r="D5588" s="11" t="str">
        <f>IF('Anterior-TXT'!A5609&lt;&gt;"",RIGHT(LEFT('Anterior-TXT'!A5609,77),1),"")</f>
        <v/>
      </c>
      <c r="E5588" s="13" t="str">
        <f>IF('Anterior-TXT'!A5609&lt;&gt;"",IF(MOD(VALUE(LEFT(A5588,1)),2)=1,IF(D5588="D",C5588,-C5588),IF(D5588="C",C5588,-C5588)),"")</f>
        <v/>
      </c>
    </row>
    <row r="5589" spans="1:5" x14ac:dyDescent="0.2">
      <c r="A5589" s="11" t="str">
        <f>IF('Anterior-TXT'!A5610&lt;&gt;"",LEFT('Anterior-TXT'!A5610,15),"")</f>
        <v/>
      </c>
      <c r="B5589" s="11" t="str">
        <f>IF('Anterior-TXT'!A5610&lt;&gt;"",RIGHT(LEFT('Anterior-TXT'!A5610,51),34),"")</f>
        <v/>
      </c>
      <c r="C5589" s="12" t="str">
        <f>IF('Anterior-TXT'!A5610&lt;&gt;"",VALUE(RIGHT(LEFT('Anterior-TXT'!A5610,75),23)),"")</f>
        <v/>
      </c>
      <c r="D5589" s="11" t="str">
        <f>IF('Anterior-TXT'!A5610&lt;&gt;"",RIGHT(LEFT('Anterior-TXT'!A5610,77),1),"")</f>
        <v/>
      </c>
      <c r="E5589" s="13" t="str">
        <f>IF('Anterior-TXT'!A5610&lt;&gt;"",IF(MOD(VALUE(LEFT(A5589,1)),2)=1,IF(D5589="D",C5589,-C5589),IF(D5589="C",C5589,-C5589)),"")</f>
        <v/>
      </c>
    </row>
    <row r="5590" spans="1:5" x14ac:dyDescent="0.2">
      <c r="A5590" s="11" t="str">
        <f>IF('Anterior-TXT'!A5611&lt;&gt;"",LEFT('Anterior-TXT'!A5611,15),"")</f>
        <v/>
      </c>
      <c r="B5590" s="11" t="str">
        <f>IF('Anterior-TXT'!A5611&lt;&gt;"",RIGHT(LEFT('Anterior-TXT'!A5611,51),34),"")</f>
        <v/>
      </c>
      <c r="C5590" s="12" t="str">
        <f>IF('Anterior-TXT'!A5611&lt;&gt;"",VALUE(RIGHT(LEFT('Anterior-TXT'!A5611,75),23)),"")</f>
        <v/>
      </c>
      <c r="D5590" s="11" t="str">
        <f>IF('Anterior-TXT'!A5611&lt;&gt;"",RIGHT(LEFT('Anterior-TXT'!A5611,77),1),"")</f>
        <v/>
      </c>
      <c r="E5590" s="13" t="str">
        <f>IF('Anterior-TXT'!A5611&lt;&gt;"",IF(MOD(VALUE(LEFT(A5590,1)),2)=1,IF(D5590="D",C5590,-C5590),IF(D5590="C",C5590,-C5590)),"")</f>
        <v/>
      </c>
    </row>
    <row r="5591" spans="1:5" x14ac:dyDescent="0.2">
      <c r="A5591" s="11" t="str">
        <f>IF('Anterior-TXT'!A5612&lt;&gt;"",LEFT('Anterior-TXT'!A5612,15),"")</f>
        <v/>
      </c>
      <c r="B5591" s="11" t="str">
        <f>IF('Anterior-TXT'!A5612&lt;&gt;"",RIGHT(LEFT('Anterior-TXT'!A5612,51),34),"")</f>
        <v/>
      </c>
      <c r="C5591" s="12" t="str">
        <f>IF('Anterior-TXT'!A5612&lt;&gt;"",VALUE(RIGHT(LEFT('Anterior-TXT'!A5612,75),23)),"")</f>
        <v/>
      </c>
      <c r="D5591" s="11" t="str">
        <f>IF('Anterior-TXT'!A5612&lt;&gt;"",RIGHT(LEFT('Anterior-TXT'!A5612,77),1),"")</f>
        <v/>
      </c>
      <c r="E5591" s="13" t="str">
        <f>IF('Anterior-TXT'!A5612&lt;&gt;"",IF(MOD(VALUE(LEFT(A5591,1)),2)=1,IF(D5591="D",C5591,-C5591),IF(D5591="C",C5591,-C5591)),"")</f>
        <v/>
      </c>
    </row>
    <row r="5592" spans="1:5" x14ac:dyDescent="0.2">
      <c r="A5592" s="11" t="str">
        <f>IF('Anterior-TXT'!A5613&lt;&gt;"",LEFT('Anterior-TXT'!A5613,15),"")</f>
        <v/>
      </c>
      <c r="B5592" s="11" t="str">
        <f>IF('Anterior-TXT'!A5613&lt;&gt;"",RIGHT(LEFT('Anterior-TXT'!A5613,51),34),"")</f>
        <v/>
      </c>
      <c r="C5592" s="12" t="str">
        <f>IF('Anterior-TXT'!A5613&lt;&gt;"",VALUE(RIGHT(LEFT('Anterior-TXT'!A5613,75),23)),"")</f>
        <v/>
      </c>
      <c r="D5592" s="11" t="str">
        <f>IF('Anterior-TXT'!A5613&lt;&gt;"",RIGHT(LEFT('Anterior-TXT'!A5613,77),1),"")</f>
        <v/>
      </c>
      <c r="E5592" s="13" t="str">
        <f>IF('Anterior-TXT'!A5613&lt;&gt;"",IF(MOD(VALUE(LEFT(A5592,1)),2)=1,IF(D5592="D",C5592,-C5592),IF(D5592="C",C5592,-C5592)),"")</f>
        <v/>
      </c>
    </row>
    <row r="5593" spans="1:5" x14ac:dyDescent="0.2">
      <c r="A5593" s="11" t="str">
        <f>IF('Anterior-TXT'!A5614&lt;&gt;"",LEFT('Anterior-TXT'!A5614,15),"")</f>
        <v/>
      </c>
      <c r="B5593" s="11" t="str">
        <f>IF('Anterior-TXT'!A5614&lt;&gt;"",RIGHT(LEFT('Anterior-TXT'!A5614,51),34),"")</f>
        <v/>
      </c>
      <c r="C5593" s="12" t="str">
        <f>IF('Anterior-TXT'!A5614&lt;&gt;"",VALUE(RIGHT(LEFT('Anterior-TXT'!A5614,75),23)),"")</f>
        <v/>
      </c>
      <c r="D5593" s="11" t="str">
        <f>IF('Anterior-TXT'!A5614&lt;&gt;"",RIGHT(LEFT('Anterior-TXT'!A5614,77),1),"")</f>
        <v/>
      </c>
      <c r="E5593" s="13" t="str">
        <f>IF('Anterior-TXT'!A5614&lt;&gt;"",IF(MOD(VALUE(LEFT(A5593,1)),2)=1,IF(D5593="D",C5593,-C5593),IF(D5593="C",C5593,-C5593)),"")</f>
        <v/>
      </c>
    </row>
    <row r="5594" spans="1:5" x14ac:dyDescent="0.2">
      <c r="A5594" s="11" t="str">
        <f>IF('Anterior-TXT'!A5615&lt;&gt;"",LEFT('Anterior-TXT'!A5615,15),"")</f>
        <v/>
      </c>
      <c r="B5594" s="11" t="str">
        <f>IF('Anterior-TXT'!A5615&lt;&gt;"",RIGHT(LEFT('Anterior-TXT'!A5615,51),34),"")</f>
        <v/>
      </c>
      <c r="C5594" s="12" t="str">
        <f>IF('Anterior-TXT'!A5615&lt;&gt;"",VALUE(RIGHT(LEFT('Anterior-TXT'!A5615,75),23)),"")</f>
        <v/>
      </c>
      <c r="D5594" s="11" t="str">
        <f>IF('Anterior-TXT'!A5615&lt;&gt;"",RIGHT(LEFT('Anterior-TXT'!A5615,77),1),"")</f>
        <v/>
      </c>
      <c r="E5594" s="13" t="str">
        <f>IF('Anterior-TXT'!A5615&lt;&gt;"",IF(MOD(VALUE(LEFT(A5594,1)),2)=1,IF(D5594="D",C5594,-C5594),IF(D5594="C",C5594,-C5594)),"")</f>
        <v/>
      </c>
    </row>
    <row r="5595" spans="1:5" x14ac:dyDescent="0.2">
      <c r="A5595" s="11" t="str">
        <f>IF('Anterior-TXT'!A5616&lt;&gt;"",LEFT('Anterior-TXT'!A5616,15),"")</f>
        <v/>
      </c>
      <c r="B5595" s="11" t="str">
        <f>IF('Anterior-TXT'!A5616&lt;&gt;"",RIGHT(LEFT('Anterior-TXT'!A5616,51),34),"")</f>
        <v/>
      </c>
      <c r="C5595" s="12" t="str">
        <f>IF('Anterior-TXT'!A5616&lt;&gt;"",VALUE(RIGHT(LEFT('Anterior-TXT'!A5616,75),23)),"")</f>
        <v/>
      </c>
      <c r="D5595" s="11" t="str">
        <f>IF('Anterior-TXT'!A5616&lt;&gt;"",RIGHT(LEFT('Anterior-TXT'!A5616,77),1),"")</f>
        <v/>
      </c>
      <c r="E5595" s="13" t="str">
        <f>IF('Anterior-TXT'!A5616&lt;&gt;"",IF(MOD(VALUE(LEFT(A5595,1)),2)=1,IF(D5595="D",C5595,-C5595),IF(D5595="C",C5595,-C5595)),"")</f>
        <v/>
      </c>
    </row>
    <row r="5596" spans="1:5" x14ac:dyDescent="0.2">
      <c r="A5596" s="11" t="str">
        <f>IF('Anterior-TXT'!A5617&lt;&gt;"",LEFT('Anterior-TXT'!A5617,15),"")</f>
        <v/>
      </c>
      <c r="B5596" s="11" t="str">
        <f>IF('Anterior-TXT'!A5617&lt;&gt;"",RIGHT(LEFT('Anterior-TXT'!A5617,51),34),"")</f>
        <v/>
      </c>
      <c r="C5596" s="12" t="str">
        <f>IF('Anterior-TXT'!A5617&lt;&gt;"",VALUE(RIGHT(LEFT('Anterior-TXT'!A5617,75),23)),"")</f>
        <v/>
      </c>
      <c r="D5596" s="11" t="str">
        <f>IF('Anterior-TXT'!A5617&lt;&gt;"",RIGHT(LEFT('Anterior-TXT'!A5617,77),1),"")</f>
        <v/>
      </c>
      <c r="E5596" s="13" t="str">
        <f>IF('Anterior-TXT'!A5617&lt;&gt;"",IF(MOD(VALUE(LEFT(A5596,1)),2)=1,IF(D5596="D",C5596,-C5596),IF(D5596="C",C5596,-C5596)),"")</f>
        <v/>
      </c>
    </row>
    <row r="5597" spans="1:5" x14ac:dyDescent="0.2">
      <c r="A5597" s="11" t="str">
        <f>IF('Anterior-TXT'!A5618&lt;&gt;"",LEFT('Anterior-TXT'!A5618,15),"")</f>
        <v/>
      </c>
      <c r="B5597" s="11" t="str">
        <f>IF('Anterior-TXT'!A5618&lt;&gt;"",RIGHT(LEFT('Anterior-TXT'!A5618,51),34),"")</f>
        <v/>
      </c>
      <c r="C5597" s="12" t="str">
        <f>IF('Anterior-TXT'!A5618&lt;&gt;"",VALUE(RIGHT(LEFT('Anterior-TXT'!A5618,75),23)),"")</f>
        <v/>
      </c>
      <c r="D5597" s="11" t="str">
        <f>IF('Anterior-TXT'!A5618&lt;&gt;"",RIGHT(LEFT('Anterior-TXT'!A5618,77),1),"")</f>
        <v/>
      </c>
      <c r="E5597" s="13" t="str">
        <f>IF('Anterior-TXT'!A5618&lt;&gt;"",IF(MOD(VALUE(LEFT(A5597,1)),2)=1,IF(D5597="D",C5597,-C5597),IF(D5597="C",C5597,-C5597)),"")</f>
        <v/>
      </c>
    </row>
    <row r="5598" spans="1:5" x14ac:dyDescent="0.2">
      <c r="A5598" s="11" t="str">
        <f>IF('Anterior-TXT'!A5619&lt;&gt;"",LEFT('Anterior-TXT'!A5619,15),"")</f>
        <v/>
      </c>
      <c r="B5598" s="11" t="str">
        <f>IF('Anterior-TXT'!A5619&lt;&gt;"",RIGHT(LEFT('Anterior-TXT'!A5619,51),34),"")</f>
        <v/>
      </c>
      <c r="C5598" s="12" t="str">
        <f>IF('Anterior-TXT'!A5619&lt;&gt;"",VALUE(RIGHT(LEFT('Anterior-TXT'!A5619,75),23)),"")</f>
        <v/>
      </c>
      <c r="D5598" s="11" t="str">
        <f>IF('Anterior-TXT'!A5619&lt;&gt;"",RIGHT(LEFT('Anterior-TXT'!A5619,77),1),"")</f>
        <v/>
      </c>
      <c r="E5598" s="13" t="str">
        <f>IF('Anterior-TXT'!A5619&lt;&gt;"",IF(MOD(VALUE(LEFT(A5598,1)),2)=1,IF(D5598="D",C5598,-C5598),IF(D5598="C",C5598,-C5598)),"")</f>
        <v/>
      </c>
    </row>
    <row r="5599" spans="1:5" x14ac:dyDescent="0.2">
      <c r="A5599" s="11" t="str">
        <f>IF('Anterior-TXT'!A5620&lt;&gt;"",LEFT('Anterior-TXT'!A5620,15),"")</f>
        <v/>
      </c>
      <c r="B5599" s="11" t="str">
        <f>IF('Anterior-TXT'!A5620&lt;&gt;"",RIGHT(LEFT('Anterior-TXT'!A5620,51),34),"")</f>
        <v/>
      </c>
      <c r="C5599" s="12" t="str">
        <f>IF('Anterior-TXT'!A5620&lt;&gt;"",VALUE(RIGHT(LEFT('Anterior-TXT'!A5620,75),23)),"")</f>
        <v/>
      </c>
      <c r="D5599" s="11" t="str">
        <f>IF('Anterior-TXT'!A5620&lt;&gt;"",RIGHT(LEFT('Anterior-TXT'!A5620,77),1),"")</f>
        <v/>
      </c>
      <c r="E5599" s="13" t="str">
        <f>IF('Anterior-TXT'!A5620&lt;&gt;"",IF(MOD(VALUE(LEFT(A5599,1)),2)=1,IF(D5599="D",C5599,-C5599),IF(D5599="C",C5599,-C5599)),"")</f>
        <v/>
      </c>
    </row>
    <row r="5600" spans="1:5" x14ac:dyDescent="0.2">
      <c r="A5600" s="11" t="str">
        <f>IF('Anterior-TXT'!A5621&lt;&gt;"",LEFT('Anterior-TXT'!A5621,15),"")</f>
        <v/>
      </c>
      <c r="B5600" s="11" t="str">
        <f>IF('Anterior-TXT'!A5621&lt;&gt;"",RIGHT(LEFT('Anterior-TXT'!A5621,51),34),"")</f>
        <v/>
      </c>
      <c r="C5600" s="12" t="str">
        <f>IF('Anterior-TXT'!A5621&lt;&gt;"",VALUE(RIGHT(LEFT('Anterior-TXT'!A5621,75),23)),"")</f>
        <v/>
      </c>
      <c r="D5600" s="11" t="str">
        <f>IF('Anterior-TXT'!A5621&lt;&gt;"",RIGHT(LEFT('Anterior-TXT'!A5621,77),1),"")</f>
        <v/>
      </c>
      <c r="E5600" s="13" t="str">
        <f>IF('Anterior-TXT'!A5621&lt;&gt;"",IF(MOD(VALUE(LEFT(A5600,1)),2)=1,IF(D5600="D",C5600,-C5600),IF(D5600="C",C5600,-C5600)),"")</f>
        <v/>
      </c>
    </row>
    <row r="5601" spans="1:5" x14ac:dyDescent="0.2">
      <c r="A5601" s="11" t="str">
        <f>IF('Anterior-TXT'!A5622&lt;&gt;"",LEFT('Anterior-TXT'!A5622,15),"")</f>
        <v/>
      </c>
      <c r="B5601" s="11" t="str">
        <f>IF('Anterior-TXT'!A5622&lt;&gt;"",RIGHT(LEFT('Anterior-TXT'!A5622,51),34),"")</f>
        <v/>
      </c>
      <c r="C5601" s="12" t="str">
        <f>IF('Anterior-TXT'!A5622&lt;&gt;"",VALUE(RIGHT(LEFT('Anterior-TXT'!A5622,75),23)),"")</f>
        <v/>
      </c>
      <c r="D5601" s="11" t="str">
        <f>IF('Anterior-TXT'!A5622&lt;&gt;"",RIGHT(LEFT('Anterior-TXT'!A5622,77),1),"")</f>
        <v/>
      </c>
      <c r="E5601" s="13" t="str">
        <f>IF('Anterior-TXT'!A5622&lt;&gt;"",IF(MOD(VALUE(LEFT(A5601,1)),2)=1,IF(D5601="D",C5601,-C5601),IF(D5601="C",C5601,-C5601)),"")</f>
        <v/>
      </c>
    </row>
    <row r="5602" spans="1:5" x14ac:dyDescent="0.2">
      <c r="A5602" s="11" t="str">
        <f>IF('Anterior-TXT'!A5623&lt;&gt;"",LEFT('Anterior-TXT'!A5623,15),"")</f>
        <v/>
      </c>
      <c r="B5602" s="11" t="str">
        <f>IF('Anterior-TXT'!A5623&lt;&gt;"",RIGHT(LEFT('Anterior-TXT'!A5623,51),34),"")</f>
        <v/>
      </c>
      <c r="C5602" s="12" t="str">
        <f>IF('Anterior-TXT'!A5623&lt;&gt;"",VALUE(RIGHT(LEFT('Anterior-TXT'!A5623,75),23)),"")</f>
        <v/>
      </c>
      <c r="D5602" s="11" t="str">
        <f>IF('Anterior-TXT'!A5623&lt;&gt;"",RIGHT(LEFT('Anterior-TXT'!A5623,77),1),"")</f>
        <v/>
      </c>
      <c r="E5602" s="13" t="str">
        <f>IF('Anterior-TXT'!A5623&lt;&gt;"",IF(MOD(VALUE(LEFT(A5602,1)),2)=1,IF(D5602="D",C5602,-C5602),IF(D5602="C",C5602,-C5602)),"")</f>
        <v/>
      </c>
    </row>
    <row r="5603" spans="1:5" x14ac:dyDescent="0.2">
      <c r="A5603" s="11" t="str">
        <f>IF('Anterior-TXT'!A5624&lt;&gt;"",LEFT('Anterior-TXT'!A5624,15),"")</f>
        <v/>
      </c>
      <c r="B5603" s="11" t="str">
        <f>IF('Anterior-TXT'!A5624&lt;&gt;"",RIGHT(LEFT('Anterior-TXT'!A5624,51),34),"")</f>
        <v/>
      </c>
      <c r="C5603" s="12" t="str">
        <f>IF('Anterior-TXT'!A5624&lt;&gt;"",VALUE(RIGHT(LEFT('Anterior-TXT'!A5624,75),23)),"")</f>
        <v/>
      </c>
      <c r="D5603" s="11" t="str">
        <f>IF('Anterior-TXT'!A5624&lt;&gt;"",RIGHT(LEFT('Anterior-TXT'!A5624,77),1),"")</f>
        <v/>
      </c>
      <c r="E5603" s="13" t="str">
        <f>IF('Anterior-TXT'!A5624&lt;&gt;"",IF(MOD(VALUE(LEFT(A5603,1)),2)=1,IF(D5603="D",C5603,-C5603),IF(D5603="C",C5603,-C5603)),"")</f>
        <v/>
      </c>
    </row>
    <row r="5604" spans="1:5" x14ac:dyDescent="0.2">
      <c r="A5604" s="11" t="str">
        <f>IF('Anterior-TXT'!A5625&lt;&gt;"",LEFT('Anterior-TXT'!A5625,15),"")</f>
        <v/>
      </c>
      <c r="B5604" s="11" t="str">
        <f>IF('Anterior-TXT'!A5625&lt;&gt;"",RIGHT(LEFT('Anterior-TXT'!A5625,51),34),"")</f>
        <v/>
      </c>
      <c r="C5604" s="12" t="str">
        <f>IF('Anterior-TXT'!A5625&lt;&gt;"",VALUE(RIGHT(LEFT('Anterior-TXT'!A5625,75),23)),"")</f>
        <v/>
      </c>
      <c r="D5604" s="11" t="str">
        <f>IF('Anterior-TXT'!A5625&lt;&gt;"",RIGHT(LEFT('Anterior-TXT'!A5625,77),1),"")</f>
        <v/>
      </c>
      <c r="E5604" s="13" t="str">
        <f>IF('Anterior-TXT'!A5625&lt;&gt;"",IF(MOD(VALUE(LEFT(A5604,1)),2)=1,IF(D5604="D",C5604,-C5604),IF(D5604="C",C5604,-C5604)),"")</f>
        <v/>
      </c>
    </row>
    <row r="5605" spans="1:5" x14ac:dyDescent="0.2">
      <c r="A5605" s="11" t="str">
        <f>IF('Anterior-TXT'!A5626&lt;&gt;"",LEFT('Anterior-TXT'!A5626,15),"")</f>
        <v/>
      </c>
      <c r="B5605" s="11" t="str">
        <f>IF('Anterior-TXT'!A5626&lt;&gt;"",RIGHT(LEFT('Anterior-TXT'!A5626,51),34),"")</f>
        <v/>
      </c>
      <c r="C5605" s="12" t="str">
        <f>IF('Anterior-TXT'!A5626&lt;&gt;"",VALUE(RIGHT(LEFT('Anterior-TXT'!A5626,75),23)),"")</f>
        <v/>
      </c>
      <c r="D5605" s="11" t="str">
        <f>IF('Anterior-TXT'!A5626&lt;&gt;"",RIGHT(LEFT('Anterior-TXT'!A5626,77),1),"")</f>
        <v/>
      </c>
      <c r="E5605" s="13" t="str">
        <f>IF('Anterior-TXT'!A5626&lt;&gt;"",IF(MOD(VALUE(LEFT(A5605,1)),2)=1,IF(D5605="D",C5605,-C5605),IF(D5605="C",C5605,-C5605)),"")</f>
        <v/>
      </c>
    </row>
    <row r="5606" spans="1:5" x14ac:dyDescent="0.2">
      <c r="A5606" s="11" t="str">
        <f>IF('Anterior-TXT'!A5627&lt;&gt;"",LEFT('Anterior-TXT'!A5627,15),"")</f>
        <v/>
      </c>
      <c r="B5606" s="11" t="str">
        <f>IF('Anterior-TXT'!A5627&lt;&gt;"",RIGHT(LEFT('Anterior-TXT'!A5627,51),34),"")</f>
        <v/>
      </c>
      <c r="C5606" s="12" t="str">
        <f>IF('Anterior-TXT'!A5627&lt;&gt;"",VALUE(RIGHT(LEFT('Anterior-TXT'!A5627,75),23)),"")</f>
        <v/>
      </c>
      <c r="D5606" s="11" t="str">
        <f>IF('Anterior-TXT'!A5627&lt;&gt;"",RIGHT(LEFT('Anterior-TXT'!A5627,77),1),"")</f>
        <v/>
      </c>
      <c r="E5606" s="13" t="str">
        <f>IF('Anterior-TXT'!A5627&lt;&gt;"",IF(MOD(VALUE(LEFT(A5606,1)),2)=1,IF(D5606="D",C5606,-C5606),IF(D5606="C",C5606,-C5606)),"")</f>
        <v/>
      </c>
    </row>
    <row r="5607" spans="1:5" x14ac:dyDescent="0.2">
      <c r="A5607" s="11" t="str">
        <f>IF('Anterior-TXT'!A5628&lt;&gt;"",LEFT('Anterior-TXT'!A5628,15),"")</f>
        <v/>
      </c>
      <c r="B5607" s="11" t="str">
        <f>IF('Anterior-TXT'!A5628&lt;&gt;"",RIGHT(LEFT('Anterior-TXT'!A5628,51),34),"")</f>
        <v/>
      </c>
      <c r="C5607" s="12" t="str">
        <f>IF('Anterior-TXT'!A5628&lt;&gt;"",VALUE(RIGHT(LEFT('Anterior-TXT'!A5628,75),23)),"")</f>
        <v/>
      </c>
      <c r="D5607" s="11" t="str">
        <f>IF('Anterior-TXT'!A5628&lt;&gt;"",RIGHT(LEFT('Anterior-TXT'!A5628,77),1),"")</f>
        <v/>
      </c>
      <c r="E5607" s="13" t="str">
        <f>IF('Anterior-TXT'!A5628&lt;&gt;"",IF(MOD(VALUE(LEFT(A5607,1)),2)=1,IF(D5607="D",C5607,-C5607),IF(D5607="C",C5607,-C5607)),"")</f>
        <v/>
      </c>
    </row>
    <row r="5608" spans="1:5" x14ac:dyDescent="0.2">
      <c r="A5608" s="11" t="str">
        <f>IF('Anterior-TXT'!A5629&lt;&gt;"",LEFT('Anterior-TXT'!A5629,15),"")</f>
        <v/>
      </c>
      <c r="B5608" s="11" t="str">
        <f>IF('Anterior-TXT'!A5629&lt;&gt;"",RIGHT(LEFT('Anterior-TXT'!A5629,51),34),"")</f>
        <v/>
      </c>
      <c r="C5608" s="12" t="str">
        <f>IF('Anterior-TXT'!A5629&lt;&gt;"",VALUE(RIGHT(LEFT('Anterior-TXT'!A5629,75),23)),"")</f>
        <v/>
      </c>
      <c r="D5608" s="11" t="str">
        <f>IF('Anterior-TXT'!A5629&lt;&gt;"",RIGHT(LEFT('Anterior-TXT'!A5629,77),1),"")</f>
        <v/>
      </c>
      <c r="E5608" s="13" t="str">
        <f>IF('Anterior-TXT'!A5629&lt;&gt;"",IF(MOD(VALUE(LEFT(A5608,1)),2)=1,IF(D5608="D",C5608,-C5608),IF(D5608="C",C5608,-C5608)),"")</f>
        <v/>
      </c>
    </row>
    <row r="5609" spans="1:5" x14ac:dyDescent="0.2">
      <c r="A5609" s="11" t="str">
        <f>IF('Anterior-TXT'!A5630&lt;&gt;"",LEFT('Anterior-TXT'!A5630,15),"")</f>
        <v/>
      </c>
      <c r="B5609" s="11" t="str">
        <f>IF('Anterior-TXT'!A5630&lt;&gt;"",RIGHT(LEFT('Anterior-TXT'!A5630,51),34),"")</f>
        <v/>
      </c>
      <c r="C5609" s="12" t="str">
        <f>IF('Anterior-TXT'!A5630&lt;&gt;"",VALUE(RIGHT(LEFT('Anterior-TXT'!A5630,75),23)),"")</f>
        <v/>
      </c>
      <c r="D5609" s="11" t="str">
        <f>IF('Anterior-TXT'!A5630&lt;&gt;"",RIGHT(LEFT('Anterior-TXT'!A5630,77),1),"")</f>
        <v/>
      </c>
      <c r="E5609" s="13" t="str">
        <f>IF('Anterior-TXT'!A5630&lt;&gt;"",IF(MOD(VALUE(LEFT(A5609,1)),2)=1,IF(D5609="D",C5609,-C5609),IF(D5609="C",C5609,-C5609)),"")</f>
        <v/>
      </c>
    </row>
    <row r="5610" spans="1:5" x14ac:dyDescent="0.2">
      <c r="A5610" s="11" t="str">
        <f>IF('Anterior-TXT'!A5631&lt;&gt;"",LEFT('Anterior-TXT'!A5631,15),"")</f>
        <v/>
      </c>
      <c r="B5610" s="11" t="str">
        <f>IF('Anterior-TXT'!A5631&lt;&gt;"",RIGHT(LEFT('Anterior-TXT'!A5631,51),34),"")</f>
        <v/>
      </c>
      <c r="C5610" s="12" t="str">
        <f>IF('Anterior-TXT'!A5631&lt;&gt;"",VALUE(RIGHT(LEFT('Anterior-TXT'!A5631,75),23)),"")</f>
        <v/>
      </c>
      <c r="D5610" s="11" t="str">
        <f>IF('Anterior-TXT'!A5631&lt;&gt;"",RIGHT(LEFT('Anterior-TXT'!A5631,77),1),"")</f>
        <v/>
      </c>
      <c r="E5610" s="13" t="str">
        <f>IF('Anterior-TXT'!A5631&lt;&gt;"",IF(MOD(VALUE(LEFT(A5610,1)),2)=1,IF(D5610="D",C5610,-C5610),IF(D5610="C",C5610,-C5610)),"")</f>
        <v/>
      </c>
    </row>
    <row r="5611" spans="1:5" x14ac:dyDescent="0.2">
      <c r="A5611" s="11" t="str">
        <f>IF('Anterior-TXT'!A5632&lt;&gt;"",LEFT('Anterior-TXT'!A5632,15),"")</f>
        <v/>
      </c>
      <c r="B5611" s="11" t="str">
        <f>IF('Anterior-TXT'!A5632&lt;&gt;"",RIGHT(LEFT('Anterior-TXT'!A5632,51),34),"")</f>
        <v/>
      </c>
      <c r="C5611" s="12" t="str">
        <f>IF('Anterior-TXT'!A5632&lt;&gt;"",VALUE(RIGHT(LEFT('Anterior-TXT'!A5632,75),23)),"")</f>
        <v/>
      </c>
      <c r="D5611" s="11" t="str">
        <f>IF('Anterior-TXT'!A5632&lt;&gt;"",RIGHT(LEFT('Anterior-TXT'!A5632,77),1),"")</f>
        <v/>
      </c>
      <c r="E5611" s="13" t="str">
        <f>IF('Anterior-TXT'!A5632&lt;&gt;"",IF(MOD(VALUE(LEFT(A5611,1)),2)=1,IF(D5611="D",C5611,-C5611),IF(D5611="C",C5611,-C5611)),"")</f>
        <v/>
      </c>
    </row>
    <row r="5612" spans="1:5" x14ac:dyDescent="0.2">
      <c r="A5612" s="11" t="str">
        <f>IF('Anterior-TXT'!A5633&lt;&gt;"",LEFT('Anterior-TXT'!A5633,15),"")</f>
        <v/>
      </c>
      <c r="B5612" s="11" t="str">
        <f>IF('Anterior-TXT'!A5633&lt;&gt;"",RIGHT(LEFT('Anterior-TXT'!A5633,51),34),"")</f>
        <v/>
      </c>
      <c r="C5612" s="12" t="str">
        <f>IF('Anterior-TXT'!A5633&lt;&gt;"",VALUE(RIGHT(LEFT('Anterior-TXT'!A5633,75),23)),"")</f>
        <v/>
      </c>
      <c r="D5612" s="11" t="str">
        <f>IF('Anterior-TXT'!A5633&lt;&gt;"",RIGHT(LEFT('Anterior-TXT'!A5633,77),1),"")</f>
        <v/>
      </c>
      <c r="E5612" s="13" t="str">
        <f>IF('Anterior-TXT'!A5633&lt;&gt;"",IF(MOD(VALUE(LEFT(A5612,1)),2)=1,IF(D5612="D",C5612,-C5612),IF(D5612="C",C5612,-C5612)),"")</f>
        <v/>
      </c>
    </row>
    <row r="5613" spans="1:5" x14ac:dyDescent="0.2">
      <c r="A5613" s="11" t="str">
        <f>IF('Anterior-TXT'!A5634&lt;&gt;"",LEFT('Anterior-TXT'!A5634,15),"")</f>
        <v/>
      </c>
      <c r="B5613" s="11" t="str">
        <f>IF('Anterior-TXT'!A5634&lt;&gt;"",RIGHT(LEFT('Anterior-TXT'!A5634,51),34),"")</f>
        <v/>
      </c>
      <c r="C5613" s="12" t="str">
        <f>IF('Anterior-TXT'!A5634&lt;&gt;"",VALUE(RIGHT(LEFT('Anterior-TXT'!A5634,75),23)),"")</f>
        <v/>
      </c>
      <c r="D5613" s="11" t="str">
        <f>IF('Anterior-TXT'!A5634&lt;&gt;"",RIGHT(LEFT('Anterior-TXT'!A5634,77),1),"")</f>
        <v/>
      </c>
      <c r="E5613" s="13" t="str">
        <f>IF('Anterior-TXT'!A5634&lt;&gt;"",IF(MOD(VALUE(LEFT(A5613,1)),2)=1,IF(D5613="D",C5613,-C5613),IF(D5613="C",C5613,-C5613)),"")</f>
        <v/>
      </c>
    </row>
    <row r="5614" spans="1:5" x14ac:dyDescent="0.2">
      <c r="A5614" s="11" t="str">
        <f>IF('Anterior-TXT'!A5635&lt;&gt;"",LEFT('Anterior-TXT'!A5635,15),"")</f>
        <v/>
      </c>
      <c r="B5614" s="11" t="str">
        <f>IF('Anterior-TXT'!A5635&lt;&gt;"",RIGHT(LEFT('Anterior-TXT'!A5635,51),34),"")</f>
        <v/>
      </c>
      <c r="C5614" s="12" t="str">
        <f>IF('Anterior-TXT'!A5635&lt;&gt;"",VALUE(RIGHT(LEFT('Anterior-TXT'!A5635,75),23)),"")</f>
        <v/>
      </c>
      <c r="D5614" s="11" t="str">
        <f>IF('Anterior-TXT'!A5635&lt;&gt;"",RIGHT(LEFT('Anterior-TXT'!A5635,77),1),"")</f>
        <v/>
      </c>
      <c r="E5614" s="13" t="str">
        <f>IF('Anterior-TXT'!A5635&lt;&gt;"",IF(MOD(VALUE(LEFT(A5614,1)),2)=1,IF(D5614="D",C5614,-C5614),IF(D5614="C",C5614,-C5614)),"")</f>
        <v/>
      </c>
    </row>
    <row r="5615" spans="1:5" x14ac:dyDescent="0.2">
      <c r="A5615" s="11" t="str">
        <f>IF('Anterior-TXT'!A5636&lt;&gt;"",LEFT('Anterior-TXT'!A5636,15),"")</f>
        <v/>
      </c>
      <c r="B5615" s="11" t="str">
        <f>IF('Anterior-TXT'!A5636&lt;&gt;"",RIGHT(LEFT('Anterior-TXT'!A5636,51),34),"")</f>
        <v/>
      </c>
      <c r="C5615" s="12" t="str">
        <f>IF('Anterior-TXT'!A5636&lt;&gt;"",VALUE(RIGHT(LEFT('Anterior-TXT'!A5636,75),23)),"")</f>
        <v/>
      </c>
      <c r="D5615" s="11" t="str">
        <f>IF('Anterior-TXT'!A5636&lt;&gt;"",RIGHT(LEFT('Anterior-TXT'!A5636,77),1),"")</f>
        <v/>
      </c>
      <c r="E5615" s="13" t="str">
        <f>IF('Anterior-TXT'!A5636&lt;&gt;"",IF(MOD(VALUE(LEFT(A5615,1)),2)=1,IF(D5615="D",C5615,-C5615),IF(D5615="C",C5615,-C5615)),"")</f>
        <v/>
      </c>
    </row>
    <row r="5616" spans="1:5" x14ac:dyDescent="0.2">
      <c r="A5616" s="11" t="str">
        <f>IF('Anterior-TXT'!A5637&lt;&gt;"",LEFT('Anterior-TXT'!A5637,15),"")</f>
        <v/>
      </c>
      <c r="B5616" s="11" t="str">
        <f>IF('Anterior-TXT'!A5637&lt;&gt;"",RIGHT(LEFT('Anterior-TXT'!A5637,51),34),"")</f>
        <v/>
      </c>
      <c r="C5616" s="12" t="str">
        <f>IF('Anterior-TXT'!A5637&lt;&gt;"",VALUE(RIGHT(LEFT('Anterior-TXT'!A5637,75),23)),"")</f>
        <v/>
      </c>
      <c r="D5616" s="11" t="str">
        <f>IF('Anterior-TXT'!A5637&lt;&gt;"",RIGHT(LEFT('Anterior-TXT'!A5637,77),1),"")</f>
        <v/>
      </c>
      <c r="E5616" s="13" t="str">
        <f>IF('Anterior-TXT'!A5637&lt;&gt;"",IF(MOD(VALUE(LEFT(A5616,1)),2)=1,IF(D5616="D",C5616,-C5616),IF(D5616="C",C5616,-C5616)),"")</f>
        <v/>
      </c>
    </row>
    <row r="5617" spans="1:5" x14ac:dyDescent="0.2">
      <c r="A5617" s="11" t="str">
        <f>IF('Anterior-TXT'!A5638&lt;&gt;"",LEFT('Anterior-TXT'!A5638,15),"")</f>
        <v/>
      </c>
      <c r="B5617" s="11" t="str">
        <f>IF('Anterior-TXT'!A5638&lt;&gt;"",RIGHT(LEFT('Anterior-TXT'!A5638,51),34),"")</f>
        <v/>
      </c>
      <c r="C5617" s="12" t="str">
        <f>IF('Anterior-TXT'!A5638&lt;&gt;"",VALUE(RIGHT(LEFT('Anterior-TXT'!A5638,75),23)),"")</f>
        <v/>
      </c>
      <c r="D5617" s="11" t="str">
        <f>IF('Anterior-TXT'!A5638&lt;&gt;"",RIGHT(LEFT('Anterior-TXT'!A5638,77),1),"")</f>
        <v/>
      </c>
      <c r="E5617" s="13" t="str">
        <f>IF('Anterior-TXT'!A5638&lt;&gt;"",IF(MOD(VALUE(LEFT(A5617,1)),2)=1,IF(D5617="D",C5617,-C5617),IF(D5617="C",C5617,-C5617)),"")</f>
        <v/>
      </c>
    </row>
    <row r="5618" spans="1:5" x14ac:dyDescent="0.2">
      <c r="A5618" s="11" t="str">
        <f>IF('Anterior-TXT'!A5639&lt;&gt;"",LEFT('Anterior-TXT'!A5639,15),"")</f>
        <v/>
      </c>
      <c r="B5618" s="11" t="str">
        <f>IF('Anterior-TXT'!A5639&lt;&gt;"",RIGHT(LEFT('Anterior-TXT'!A5639,51),34),"")</f>
        <v/>
      </c>
      <c r="C5618" s="12" t="str">
        <f>IF('Anterior-TXT'!A5639&lt;&gt;"",VALUE(RIGHT(LEFT('Anterior-TXT'!A5639,75),23)),"")</f>
        <v/>
      </c>
      <c r="D5618" s="11" t="str">
        <f>IF('Anterior-TXT'!A5639&lt;&gt;"",RIGHT(LEFT('Anterior-TXT'!A5639,77),1),"")</f>
        <v/>
      </c>
      <c r="E5618" s="13" t="str">
        <f>IF('Anterior-TXT'!A5639&lt;&gt;"",IF(MOD(VALUE(LEFT(A5618,1)),2)=1,IF(D5618="D",C5618,-C5618),IF(D5618="C",C5618,-C5618)),"")</f>
        <v/>
      </c>
    </row>
    <row r="5619" spans="1:5" x14ac:dyDescent="0.2">
      <c r="A5619" s="11" t="str">
        <f>IF('Anterior-TXT'!A5640&lt;&gt;"",LEFT('Anterior-TXT'!A5640,15),"")</f>
        <v/>
      </c>
      <c r="B5619" s="11" t="str">
        <f>IF('Anterior-TXT'!A5640&lt;&gt;"",RIGHT(LEFT('Anterior-TXT'!A5640,51),34),"")</f>
        <v/>
      </c>
      <c r="C5619" s="12" t="str">
        <f>IF('Anterior-TXT'!A5640&lt;&gt;"",VALUE(RIGHT(LEFT('Anterior-TXT'!A5640,75),23)),"")</f>
        <v/>
      </c>
      <c r="D5619" s="11" t="str">
        <f>IF('Anterior-TXT'!A5640&lt;&gt;"",RIGHT(LEFT('Anterior-TXT'!A5640,77),1),"")</f>
        <v/>
      </c>
      <c r="E5619" s="13" t="str">
        <f>IF('Anterior-TXT'!A5640&lt;&gt;"",IF(MOD(VALUE(LEFT(A5619,1)),2)=1,IF(D5619="D",C5619,-C5619),IF(D5619="C",C5619,-C5619)),"")</f>
        <v/>
      </c>
    </row>
    <row r="5620" spans="1:5" x14ac:dyDescent="0.2">
      <c r="A5620" s="11" t="str">
        <f>IF('Anterior-TXT'!A5641&lt;&gt;"",LEFT('Anterior-TXT'!A5641,15),"")</f>
        <v/>
      </c>
      <c r="B5620" s="11" t="str">
        <f>IF('Anterior-TXT'!A5641&lt;&gt;"",RIGHT(LEFT('Anterior-TXT'!A5641,51),34),"")</f>
        <v/>
      </c>
      <c r="C5620" s="12" t="str">
        <f>IF('Anterior-TXT'!A5641&lt;&gt;"",VALUE(RIGHT(LEFT('Anterior-TXT'!A5641,75),23)),"")</f>
        <v/>
      </c>
      <c r="D5620" s="11" t="str">
        <f>IF('Anterior-TXT'!A5641&lt;&gt;"",RIGHT(LEFT('Anterior-TXT'!A5641,77),1),"")</f>
        <v/>
      </c>
      <c r="E5620" s="13" t="str">
        <f>IF('Anterior-TXT'!A5641&lt;&gt;"",IF(MOD(VALUE(LEFT(A5620,1)),2)=1,IF(D5620="D",C5620,-C5620),IF(D5620="C",C5620,-C5620)),"")</f>
        <v/>
      </c>
    </row>
    <row r="5621" spans="1:5" x14ac:dyDescent="0.2">
      <c r="A5621" s="11" t="str">
        <f>IF('Anterior-TXT'!A5642&lt;&gt;"",LEFT('Anterior-TXT'!A5642,15),"")</f>
        <v/>
      </c>
      <c r="B5621" s="11" t="str">
        <f>IF('Anterior-TXT'!A5642&lt;&gt;"",RIGHT(LEFT('Anterior-TXT'!A5642,51),34),"")</f>
        <v/>
      </c>
      <c r="C5621" s="12" t="str">
        <f>IF('Anterior-TXT'!A5642&lt;&gt;"",VALUE(RIGHT(LEFT('Anterior-TXT'!A5642,75),23)),"")</f>
        <v/>
      </c>
      <c r="D5621" s="11" t="str">
        <f>IF('Anterior-TXT'!A5642&lt;&gt;"",RIGHT(LEFT('Anterior-TXT'!A5642,77),1),"")</f>
        <v/>
      </c>
      <c r="E5621" s="13" t="str">
        <f>IF('Anterior-TXT'!A5642&lt;&gt;"",IF(MOD(VALUE(LEFT(A5621,1)),2)=1,IF(D5621="D",C5621,-C5621),IF(D5621="C",C5621,-C5621)),"")</f>
        <v/>
      </c>
    </row>
    <row r="5622" spans="1:5" x14ac:dyDescent="0.2">
      <c r="A5622" s="11" t="str">
        <f>IF('Anterior-TXT'!A5643&lt;&gt;"",LEFT('Anterior-TXT'!A5643,15),"")</f>
        <v/>
      </c>
      <c r="B5622" s="11" t="str">
        <f>IF('Anterior-TXT'!A5643&lt;&gt;"",RIGHT(LEFT('Anterior-TXT'!A5643,51),34),"")</f>
        <v/>
      </c>
      <c r="C5622" s="12" t="str">
        <f>IF('Anterior-TXT'!A5643&lt;&gt;"",VALUE(RIGHT(LEFT('Anterior-TXT'!A5643,75),23)),"")</f>
        <v/>
      </c>
      <c r="D5622" s="11" t="str">
        <f>IF('Anterior-TXT'!A5643&lt;&gt;"",RIGHT(LEFT('Anterior-TXT'!A5643,77),1),"")</f>
        <v/>
      </c>
      <c r="E5622" s="13" t="str">
        <f>IF('Anterior-TXT'!A5643&lt;&gt;"",IF(MOD(VALUE(LEFT(A5622,1)),2)=1,IF(D5622="D",C5622,-C5622),IF(D5622="C",C5622,-C5622)),"")</f>
        <v/>
      </c>
    </row>
    <row r="5623" spans="1:5" x14ac:dyDescent="0.2">
      <c r="A5623" s="11" t="str">
        <f>IF('Anterior-TXT'!A5644&lt;&gt;"",LEFT('Anterior-TXT'!A5644,15),"")</f>
        <v/>
      </c>
      <c r="B5623" s="11" t="str">
        <f>IF('Anterior-TXT'!A5644&lt;&gt;"",RIGHT(LEFT('Anterior-TXT'!A5644,51),34),"")</f>
        <v/>
      </c>
      <c r="C5623" s="12" t="str">
        <f>IF('Anterior-TXT'!A5644&lt;&gt;"",VALUE(RIGHT(LEFT('Anterior-TXT'!A5644,75),23)),"")</f>
        <v/>
      </c>
      <c r="D5623" s="11" t="str">
        <f>IF('Anterior-TXT'!A5644&lt;&gt;"",RIGHT(LEFT('Anterior-TXT'!A5644,77),1),"")</f>
        <v/>
      </c>
      <c r="E5623" s="13" t="str">
        <f>IF('Anterior-TXT'!A5644&lt;&gt;"",IF(MOD(VALUE(LEFT(A5623,1)),2)=1,IF(D5623="D",C5623,-C5623),IF(D5623="C",C5623,-C5623)),"")</f>
        <v/>
      </c>
    </row>
    <row r="5624" spans="1:5" x14ac:dyDescent="0.2">
      <c r="A5624" s="11" t="str">
        <f>IF('Anterior-TXT'!A5645&lt;&gt;"",LEFT('Anterior-TXT'!A5645,15),"")</f>
        <v/>
      </c>
      <c r="B5624" s="11" t="str">
        <f>IF('Anterior-TXT'!A5645&lt;&gt;"",RIGHT(LEFT('Anterior-TXT'!A5645,51),34),"")</f>
        <v/>
      </c>
      <c r="C5624" s="12" t="str">
        <f>IF('Anterior-TXT'!A5645&lt;&gt;"",VALUE(RIGHT(LEFT('Anterior-TXT'!A5645,75),23)),"")</f>
        <v/>
      </c>
      <c r="D5624" s="11" t="str">
        <f>IF('Anterior-TXT'!A5645&lt;&gt;"",RIGHT(LEFT('Anterior-TXT'!A5645,77),1),"")</f>
        <v/>
      </c>
      <c r="E5624" s="13" t="str">
        <f>IF('Anterior-TXT'!A5645&lt;&gt;"",IF(MOD(VALUE(LEFT(A5624,1)),2)=1,IF(D5624="D",C5624,-C5624),IF(D5624="C",C5624,-C5624)),"")</f>
        <v/>
      </c>
    </row>
    <row r="5625" spans="1:5" x14ac:dyDescent="0.2">
      <c r="A5625" s="11" t="str">
        <f>IF('Anterior-TXT'!A5646&lt;&gt;"",LEFT('Anterior-TXT'!A5646,15),"")</f>
        <v/>
      </c>
      <c r="B5625" s="11" t="str">
        <f>IF('Anterior-TXT'!A5646&lt;&gt;"",RIGHT(LEFT('Anterior-TXT'!A5646,51),34),"")</f>
        <v/>
      </c>
      <c r="C5625" s="12" t="str">
        <f>IF('Anterior-TXT'!A5646&lt;&gt;"",VALUE(RIGHT(LEFT('Anterior-TXT'!A5646,75),23)),"")</f>
        <v/>
      </c>
      <c r="D5625" s="11" t="str">
        <f>IF('Anterior-TXT'!A5646&lt;&gt;"",RIGHT(LEFT('Anterior-TXT'!A5646,77),1),"")</f>
        <v/>
      </c>
      <c r="E5625" s="13" t="str">
        <f>IF('Anterior-TXT'!A5646&lt;&gt;"",IF(MOD(VALUE(LEFT(A5625,1)),2)=1,IF(D5625="D",C5625,-C5625),IF(D5625="C",C5625,-C5625)),"")</f>
        <v/>
      </c>
    </row>
    <row r="5626" spans="1:5" x14ac:dyDescent="0.2">
      <c r="A5626" s="11" t="str">
        <f>IF('Anterior-TXT'!A5647&lt;&gt;"",LEFT('Anterior-TXT'!A5647,15),"")</f>
        <v/>
      </c>
      <c r="B5626" s="11" t="str">
        <f>IF('Anterior-TXT'!A5647&lt;&gt;"",RIGHT(LEFT('Anterior-TXT'!A5647,51),34),"")</f>
        <v/>
      </c>
      <c r="C5626" s="12" t="str">
        <f>IF('Anterior-TXT'!A5647&lt;&gt;"",VALUE(RIGHT(LEFT('Anterior-TXT'!A5647,75),23)),"")</f>
        <v/>
      </c>
      <c r="D5626" s="11" t="str">
        <f>IF('Anterior-TXT'!A5647&lt;&gt;"",RIGHT(LEFT('Anterior-TXT'!A5647,77),1),"")</f>
        <v/>
      </c>
      <c r="E5626" s="13" t="str">
        <f>IF('Anterior-TXT'!A5647&lt;&gt;"",IF(MOD(VALUE(LEFT(A5626,1)),2)=1,IF(D5626="D",C5626,-C5626),IF(D5626="C",C5626,-C5626)),"")</f>
        <v/>
      </c>
    </row>
    <row r="5627" spans="1:5" x14ac:dyDescent="0.2">
      <c r="A5627" s="11" t="str">
        <f>IF('Anterior-TXT'!A5648&lt;&gt;"",LEFT('Anterior-TXT'!A5648,15),"")</f>
        <v/>
      </c>
      <c r="B5627" s="11" t="str">
        <f>IF('Anterior-TXT'!A5648&lt;&gt;"",RIGHT(LEFT('Anterior-TXT'!A5648,51),34),"")</f>
        <v/>
      </c>
      <c r="C5627" s="12" t="str">
        <f>IF('Anterior-TXT'!A5648&lt;&gt;"",VALUE(RIGHT(LEFT('Anterior-TXT'!A5648,75),23)),"")</f>
        <v/>
      </c>
      <c r="D5627" s="11" t="str">
        <f>IF('Anterior-TXT'!A5648&lt;&gt;"",RIGHT(LEFT('Anterior-TXT'!A5648,77),1),"")</f>
        <v/>
      </c>
      <c r="E5627" s="13" t="str">
        <f>IF('Anterior-TXT'!A5648&lt;&gt;"",IF(MOD(VALUE(LEFT(A5627,1)),2)=1,IF(D5627="D",C5627,-C5627),IF(D5627="C",C5627,-C5627)),"")</f>
        <v/>
      </c>
    </row>
    <row r="5628" spans="1:5" x14ac:dyDescent="0.2">
      <c r="A5628" s="11" t="str">
        <f>IF('Anterior-TXT'!A5649&lt;&gt;"",LEFT('Anterior-TXT'!A5649,15),"")</f>
        <v/>
      </c>
      <c r="B5628" s="11" t="str">
        <f>IF('Anterior-TXT'!A5649&lt;&gt;"",RIGHT(LEFT('Anterior-TXT'!A5649,51),34),"")</f>
        <v/>
      </c>
      <c r="C5628" s="12" t="str">
        <f>IF('Anterior-TXT'!A5649&lt;&gt;"",VALUE(RIGHT(LEFT('Anterior-TXT'!A5649,75),23)),"")</f>
        <v/>
      </c>
      <c r="D5628" s="11" t="str">
        <f>IF('Anterior-TXT'!A5649&lt;&gt;"",RIGHT(LEFT('Anterior-TXT'!A5649,77),1),"")</f>
        <v/>
      </c>
      <c r="E5628" s="13" t="str">
        <f>IF('Anterior-TXT'!A5649&lt;&gt;"",IF(MOD(VALUE(LEFT(A5628,1)),2)=1,IF(D5628="D",C5628,-C5628),IF(D5628="C",C5628,-C5628)),"")</f>
        <v/>
      </c>
    </row>
    <row r="5629" spans="1:5" x14ac:dyDescent="0.2">
      <c r="A5629" s="11" t="str">
        <f>IF('Anterior-TXT'!A5650&lt;&gt;"",LEFT('Anterior-TXT'!A5650,15),"")</f>
        <v/>
      </c>
      <c r="B5629" s="11" t="str">
        <f>IF('Anterior-TXT'!A5650&lt;&gt;"",RIGHT(LEFT('Anterior-TXT'!A5650,51),34),"")</f>
        <v/>
      </c>
      <c r="C5629" s="12" t="str">
        <f>IF('Anterior-TXT'!A5650&lt;&gt;"",VALUE(RIGHT(LEFT('Anterior-TXT'!A5650,75),23)),"")</f>
        <v/>
      </c>
      <c r="D5629" s="11" t="str">
        <f>IF('Anterior-TXT'!A5650&lt;&gt;"",RIGHT(LEFT('Anterior-TXT'!A5650,77),1),"")</f>
        <v/>
      </c>
      <c r="E5629" s="13" t="str">
        <f>IF('Anterior-TXT'!A5650&lt;&gt;"",IF(MOD(VALUE(LEFT(A5629,1)),2)=1,IF(D5629="D",C5629,-C5629),IF(D5629="C",C5629,-C5629)),"")</f>
        <v/>
      </c>
    </row>
    <row r="5630" spans="1:5" x14ac:dyDescent="0.2">
      <c r="A5630" s="11" t="str">
        <f>IF('Anterior-TXT'!A5651&lt;&gt;"",LEFT('Anterior-TXT'!A5651,15),"")</f>
        <v/>
      </c>
      <c r="B5630" s="11" t="str">
        <f>IF('Anterior-TXT'!A5651&lt;&gt;"",RIGHT(LEFT('Anterior-TXT'!A5651,51),34),"")</f>
        <v/>
      </c>
      <c r="C5630" s="12" t="str">
        <f>IF('Anterior-TXT'!A5651&lt;&gt;"",VALUE(RIGHT(LEFT('Anterior-TXT'!A5651,75),23)),"")</f>
        <v/>
      </c>
      <c r="D5630" s="11" t="str">
        <f>IF('Anterior-TXT'!A5651&lt;&gt;"",RIGHT(LEFT('Anterior-TXT'!A5651,77),1),"")</f>
        <v/>
      </c>
      <c r="E5630" s="13" t="str">
        <f>IF('Anterior-TXT'!A5651&lt;&gt;"",IF(MOD(VALUE(LEFT(A5630,1)),2)=1,IF(D5630="D",C5630,-C5630),IF(D5630="C",C5630,-C5630)),"")</f>
        <v/>
      </c>
    </row>
    <row r="5631" spans="1:5" x14ac:dyDescent="0.2">
      <c r="A5631" s="11" t="str">
        <f>IF('Anterior-TXT'!A5652&lt;&gt;"",LEFT('Anterior-TXT'!A5652,15),"")</f>
        <v/>
      </c>
      <c r="B5631" s="11" t="str">
        <f>IF('Anterior-TXT'!A5652&lt;&gt;"",RIGHT(LEFT('Anterior-TXT'!A5652,51),34),"")</f>
        <v/>
      </c>
      <c r="C5631" s="12" t="str">
        <f>IF('Anterior-TXT'!A5652&lt;&gt;"",VALUE(RIGHT(LEFT('Anterior-TXT'!A5652,75),23)),"")</f>
        <v/>
      </c>
      <c r="D5631" s="11" t="str">
        <f>IF('Anterior-TXT'!A5652&lt;&gt;"",RIGHT(LEFT('Anterior-TXT'!A5652,77),1),"")</f>
        <v/>
      </c>
      <c r="E5631" s="13" t="str">
        <f>IF('Anterior-TXT'!A5652&lt;&gt;"",IF(MOD(VALUE(LEFT(A5631,1)),2)=1,IF(D5631="D",C5631,-C5631),IF(D5631="C",C5631,-C5631)),"")</f>
        <v/>
      </c>
    </row>
    <row r="5632" spans="1:5" x14ac:dyDescent="0.2">
      <c r="A5632" s="11" t="str">
        <f>IF('Anterior-TXT'!A5653&lt;&gt;"",LEFT('Anterior-TXT'!A5653,15),"")</f>
        <v/>
      </c>
      <c r="B5632" s="11" t="str">
        <f>IF('Anterior-TXT'!A5653&lt;&gt;"",RIGHT(LEFT('Anterior-TXT'!A5653,51),34),"")</f>
        <v/>
      </c>
      <c r="C5632" s="12" t="str">
        <f>IF('Anterior-TXT'!A5653&lt;&gt;"",VALUE(RIGHT(LEFT('Anterior-TXT'!A5653,75),23)),"")</f>
        <v/>
      </c>
      <c r="D5632" s="11" t="str">
        <f>IF('Anterior-TXT'!A5653&lt;&gt;"",RIGHT(LEFT('Anterior-TXT'!A5653,77),1),"")</f>
        <v/>
      </c>
      <c r="E5632" s="13" t="str">
        <f>IF('Anterior-TXT'!A5653&lt;&gt;"",IF(MOD(VALUE(LEFT(A5632,1)),2)=1,IF(D5632="D",C5632,-C5632),IF(D5632="C",C5632,-C5632)),"")</f>
        <v/>
      </c>
    </row>
    <row r="5633" spans="1:5" x14ac:dyDescent="0.2">
      <c r="A5633" s="11" t="str">
        <f>IF('Anterior-TXT'!A5654&lt;&gt;"",LEFT('Anterior-TXT'!A5654,15),"")</f>
        <v/>
      </c>
      <c r="B5633" s="11" t="str">
        <f>IF('Anterior-TXT'!A5654&lt;&gt;"",RIGHT(LEFT('Anterior-TXT'!A5654,51),34),"")</f>
        <v/>
      </c>
      <c r="C5633" s="12" t="str">
        <f>IF('Anterior-TXT'!A5654&lt;&gt;"",VALUE(RIGHT(LEFT('Anterior-TXT'!A5654,75),23)),"")</f>
        <v/>
      </c>
      <c r="D5633" s="11" t="str">
        <f>IF('Anterior-TXT'!A5654&lt;&gt;"",RIGHT(LEFT('Anterior-TXT'!A5654,77),1),"")</f>
        <v/>
      </c>
      <c r="E5633" s="13" t="str">
        <f>IF('Anterior-TXT'!A5654&lt;&gt;"",IF(MOD(VALUE(LEFT(A5633,1)),2)=1,IF(D5633="D",C5633,-C5633),IF(D5633="C",C5633,-C5633)),"")</f>
        <v/>
      </c>
    </row>
    <row r="5634" spans="1:5" x14ac:dyDescent="0.2">
      <c r="A5634" s="11" t="str">
        <f>IF('Anterior-TXT'!A5655&lt;&gt;"",LEFT('Anterior-TXT'!A5655,15),"")</f>
        <v/>
      </c>
      <c r="B5634" s="11" t="str">
        <f>IF('Anterior-TXT'!A5655&lt;&gt;"",RIGHT(LEFT('Anterior-TXT'!A5655,51),34),"")</f>
        <v/>
      </c>
      <c r="C5634" s="12" t="str">
        <f>IF('Anterior-TXT'!A5655&lt;&gt;"",VALUE(RIGHT(LEFT('Anterior-TXT'!A5655,75),23)),"")</f>
        <v/>
      </c>
      <c r="D5634" s="11" t="str">
        <f>IF('Anterior-TXT'!A5655&lt;&gt;"",RIGHT(LEFT('Anterior-TXT'!A5655,77),1),"")</f>
        <v/>
      </c>
      <c r="E5634" s="13" t="str">
        <f>IF('Anterior-TXT'!A5655&lt;&gt;"",IF(MOD(VALUE(LEFT(A5634,1)),2)=1,IF(D5634="D",C5634,-C5634),IF(D5634="C",C5634,-C5634)),"")</f>
        <v/>
      </c>
    </row>
    <row r="5635" spans="1:5" x14ac:dyDescent="0.2">
      <c r="A5635" s="11" t="str">
        <f>IF('Anterior-TXT'!A5656&lt;&gt;"",LEFT('Anterior-TXT'!A5656,15),"")</f>
        <v/>
      </c>
      <c r="B5635" s="11" t="str">
        <f>IF('Anterior-TXT'!A5656&lt;&gt;"",RIGHT(LEFT('Anterior-TXT'!A5656,51),34),"")</f>
        <v/>
      </c>
      <c r="C5635" s="12" t="str">
        <f>IF('Anterior-TXT'!A5656&lt;&gt;"",VALUE(RIGHT(LEFT('Anterior-TXT'!A5656,75),23)),"")</f>
        <v/>
      </c>
      <c r="D5635" s="11" t="str">
        <f>IF('Anterior-TXT'!A5656&lt;&gt;"",RIGHT(LEFT('Anterior-TXT'!A5656,77),1),"")</f>
        <v/>
      </c>
      <c r="E5635" s="13" t="str">
        <f>IF('Anterior-TXT'!A5656&lt;&gt;"",IF(MOD(VALUE(LEFT(A5635,1)),2)=1,IF(D5635="D",C5635,-C5635),IF(D5635="C",C5635,-C5635)),"")</f>
        <v/>
      </c>
    </row>
    <row r="5636" spans="1:5" x14ac:dyDescent="0.2">
      <c r="A5636" s="11" t="str">
        <f>IF('Anterior-TXT'!A5657&lt;&gt;"",LEFT('Anterior-TXT'!A5657,15),"")</f>
        <v/>
      </c>
      <c r="B5636" s="11" t="str">
        <f>IF('Anterior-TXT'!A5657&lt;&gt;"",RIGHT(LEFT('Anterior-TXT'!A5657,51),34),"")</f>
        <v/>
      </c>
      <c r="C5636" s="12" t="str">
        <f>IF('Anterior-TXT'!A5657&lt;&gt;"",VALUE(RIGHT(LEFT('Anterior-TXT'!A5657,75),23)),"")</f>
        <v/>
      </c>
      <c r="D5636" s="11" t="str">
        <f>IF('Anterior-TXT'!A5657&lt;&gt;"",RIGHT(LEFT('Anterior-TXT'!A5657,77),1),"")</f>
        <v/>
      </c>
      <c r="E5636" s="13" t="str">
        <f>IF('Anterior-TXT'!A5657&lt;&gt;"",IF(MOD(VALUE(LEFT(A5636,1)),2)=1,IF(D5636="D",C5636,-C5636),IF(D5636="C",C5636,-C5636)),"")</f>
        <v/>
      </c>
    </row>
    <row r="5637" spans="1:5" x14ac:dyDescent="0.2">
      <c r="A5637" s="11" t="str">
        <f>IF('Anterior-TXT'!A5658&lt;&gt;"",LEFT('Anterior-TXT'!A5658,15),"")</f>
        <v/>
      </c>
      <c r="B5637" s="11" t="str">
        <f>IF('Anterior-TXT'!A5658&lt;&gt;"",RIGHT(LEFT('Anterior-TXT'!A5658,51),34),"")</f>
        <v/>
      </c>
      <c r="C5637" s="12" t="str">
        <f>IF('Anterior-TXT'!A5658&lt;&gt;"",VALUE(RIGHT(LEFT('Anterior-TXT'!A5658,75),23)),"")</f>
        <v/>
      </c>
      <c r="D5637" s="11" t="str">
        <f>IF('Anterior-TXT'!A5658&lt;&gt;"",RIGHT(LEFT('Anterior-TXT'!A5658,77),1),"")</f>
        <v/>
      </c>
      <c r="E5637" s="13" t="str">
        <f>IF('Anterior-TXT'!A5658&lt;&gt;"",IF(MOD(VALUE(LEFT(A5637,1)),2)=1,IF(D5637="D",C5637,-C5637),IF(D5637="C",C5637,-C5637)),"")</f>
        <v/>
      </c>
    </row>
    <row r="5638" spans="1:5" x14ac:dyDescent="0.2">
      <c r="A5638" s="11" t="str">
        <f>IF('Anterior-TXT'!A5659&lt;&gt;"",LEFT('Anterior-TXT'!A5659,15),"")</f>
        <v/>
      </c>
      <c r="B5638" s="11" t="str">
        <f>IF('Anterior-TXT'!A5659&lt;&gt;"",RIGHT(LEFT('Anterior-TXT'!A5659,51),34),"")</f>
        <v/>
      </c>
      <c r="C5638" s="12" t="str">
        <f>IF('Anterior-TXT'!A5659&lt;&gt;"",VALUE(RIGHT(LEFT('Anterior-TXT'!A5659,75),23)),"")</f>
        <v/>
      </c>
      <c r="D5638" s="11" t="str">
        <f>IF('Anterior-TXT'!A5659&lt;&gt;"",RIGHT(LEFT('Anterior-TXT'!A5659,77),1),"")</f>
        <v/>
      </c>
      <c r="E5638" s="13" t="str">
        <f>IF('Anterior-TXT'!A5659&lt;&gt;"",IF(MOD(VALUE(LEFT(A5638,1)),2)=1,IF(D5638="D",C5638,-C5638),IF(D5638="C",C5638,-C5638)),"")</f>
        <v/>
      </c>
    </row>
    <row r="5639" spans="1:5" x14ac:dyDescent="0.2">
      <c r="A5639" s="11" t="str">
        <f>IF('Anterior-TXT'!A5660&lt;&gt;"",LEFT('Anterior-TXT'!A5660,15),"")</f>
        <v/>
      </c>
      <c r="B5639" s="11" t="str">
        <f>IF('Anterior-TXT'!A5660&lt;&gt;"",RIGHT(LEFT('Anterior-TXT'!A5660,51),34),"")</f>
        <v/>
      </c>
      <c r="C5639" s="12" t="str">
        <f>IF('Anterior-TXT'!A5660&lt;&gt;"",VALUE(RIGHT(LEFT('Anterior-TXT'!A5660,75),23)),"")</f>
        <v/>
      </c>
      <c r="D5639" s="11" t="str">
        <f>IF('Anterior-TXT'!A5660&lt;&gt;"",RIGHT(LEFT('Anterior-TXT'!A5660,77),1),"")</f>
        <v/>
      </c>
      <c r="E5639" s="13" t="str">
        <f>IF('Anterior-TXT'!A5660&lt;&gt;"",IF(MOD(VALUE(LEFT(A5639,1)),2)=1,IF(D5639="D",C5639,-C5639),IF(D5639="C",C5639,-C5639)),"")</f>
        <v/>
      </c>
    </row>
    <row r="5640" spans="1:5" x14ac:dyDescent="0.2">
      <c r="A5640" s="11" t="str">
        <f>IF('Anterior-TXT'!A5661&lt;&gt;"",LEFT('Anterior-TXT'!A5661,15),"")</f>
        <v/>
      </c>
      <c r="B5640" s="11" t="str">
        <f>IF('Anterior-TXT'!A5661&lt;&gt;"",RIGHT(LEFT('Anterior-TXT'!A5661,51),34),"")</f>
        <v/>
      </c>
      <c r="C5640" s="12" t="str">
        <f>IF('Anterior-TXT'!A5661&lt;&gt;"",VALUE(RIGHT(LEFT('Anterior-TXT'!A5661,75),23)),"")</f>
        <v/>
      </c>
      <c r="D5640" s="11" t="str">
        <f>IF('Anterior-TXT'!A5661&lt;&gt;"",RIGHT(LEFT('Anterior-TXT'!A5661,77),1),"")</f>
        <v/>
      </c>
      <c r="E5640" s="13" t="str">
        <f>IF('Anterior-TXT'!A5661&lt;&gt;"",IF(MOD(VALUE(LEFT(A5640,1)),2)=1,IF(D5640="D",C5640,-C5640),IF(D5640="C",C5640,-C5640)),"")</f>
        <v/>
      </c>
    </row>
    <row r="5641" spans="1:5" x14ac:dyDescent="0.2">
      <c r="A5641" s="11" t="str">
        <f>IF('Anterior-TXT'!A5662&lt;&gt;"",LEFT('Anterior-TXT'!A5662,15),"")</f>
        <v/>
      </c>
      <c r="B5641" s="11" t="str">
        <f>IF('Anterior-TXT'!A5662&lt;&gt;"",RIGHT(LEFT('Anterior-TXT'!A5662,51),34),"")</f>
        <v/>
      </c>
      <c r="C5641" s="12" t="str">
        <f>IF('Anterior-TXT'!A5662&lt;&gt;"",VALUE(RIGHT(LEFT('Anterior-TXT'!A5662,75),23)),"")</f>
        <v/>
      </c>
      <c r="D5641" s="11" t="str">
        <f>IF('Anterior-TXT'!A5662&lt;&gt;"",RIGHT(LEFT('Anterior-TXT'!A5662,77),1),"")</f>
        <v/>
      </c>
      <c r="E5641" s="13" t="str">
        <f>IF('Anterior-TXT'!A5662&lt;&gt;"",IF(MOD(VALUE(LEFT(A5641,1)),2)=1,IF(D5641="D",C5641,-C5641),IF(D5641="C",C5641,-C5641)),"")</f>
        <v/>
      </c>
    </row>
    <row r="5642" spans="1:5" x14ac:dyDescent="0.2">
      <c r="A5642" s="11" t="str">
        <f>IF('Anterior-TXT'!A5663&lt;&gt;"",LEFT('Anterior-TXT'!A5663,15),"")</f>
        <v/>
      </c>
      <c r="B5642" s="11" t="str">
        <f>IF('Anterior-TXT'!A5663&lt;&gt;"",RIGHT(LEFT('Anterior-TXT'!A5663,51),34),"")</f>
        <v/>
      </c>
      <c r="C5642" s="12" t="str">
        <f>IF('Anterior-TXT'!A5663&lt;&gt;"",VALUE(RIGHT(LEFT('Anterior-TXT'!A5663,75),23)),"")</f>
        <v/>
      </c>
      <c r="D5642" s="11" t="str">
        <f>IF('Anterior-TXT'!A5663&lt;&gt;"",RIGHT(LEFT('Anterior-TXT'!A5663,77),1),"")</f>
        <v/>
      </c>
      <c r="E5642" s="13" t="str">
        <f>IF('Anterior-TXT'!A5663&lt;&gt;"",IF(MOD(VALUE(LEFT(A5642,1)),2)=1,IF(D5642="D",C5642,-C5642),IF(D5642="C",C5642,-C5642)),"")</f>
        <v/>
      </c>
    </row>
    <row r="5643" spans="1:5" x14ac:dyDescent="0.2">
      <c r="A5643" s="11" t="str">
        <f>IF('Anterior-TXT'!A5664&lt;&gt;"",LEFT('Anterior-TXT'!A5664,15),"")</f>
        <v/>
      </c>
      <c r="B5643" s="11" t="str">
        <f>IF('Anterior-TXT'!A5664&lt;&gt;"",RIGHT(LEFT('Anterior-TXT'!A5664,51),34),"")</f>
        <v/>
      </c>
      <c r="C5643" s="12" t="str">
        <f>IF('Anterior-TXT'!A5664&lt;&gt;"",VALUE(RIGHT(LEFT('Anterior-TXT'!A5664,75),23)),"")</f>
        <v/>
      </c>
      <c r="D5643" s="11" t="str">
        <f>IF('Anterior-TXT'!A5664&lt;&gt;"",RIGHT(LEFT('Anterior-TXT'!A5664,77),1),"")</f>
        <v/>
      </c>
      <c r="E5643" s="13" t="str">
        <f>IF('Anterior-TXT'!A5664&lt;&gt;"",IF(MOD(VALUE(LEFT(A5643,1)),2)=1,IF(D5643="D",C5643,-C5643),IF(D5643="C",C5643,-C5643)),"")</f>
        <v/>
      </c>
    </row>
    <row r="5644" spans="1:5" x14ac:dyDescent="0.2">
      <c r="A5644" s="11" t="str">
        <f>IF('Anterior-TXT'!A5665&lt;&gt;"",LEFT('Anterior-TXT'!A5665,15),"")</f>
        <v/>
      </c>
      <c r="B5644" s="11" t="str">
        <f>IF('Anterior-TXT'!A5665&lt;&gt;"",RIGHT(LEFT('Anterior-TXT'!A5665,51),34),"")</f>
        <v/>
      </c>
      <c r="C5644" s="12" t="str">
        <f>IF('Anterior-TXT'!A5665&lt;&gt;"",VALUE(RIGHT(LEFT('Anterior-TXT'!A5665,75),23)),"")</f>
        <v/>
      </c>
      <c r="D5644" s="11" t="str">
        <f>IF('Anterior-TXT'!A5665&lt;&gt;"",RIGHT(LEFT('Anterior-TXT'!A5665,77),1),"")</f>
        <v/>
      </c>
      <c r="E5644" s="13" t="str">
        <f>IF('Anterior-TXT'!A5665&lt;&gt;"",IF(MOD(VALUE(LEFT(A5644,1)),2)=1,IF(D5644="D",C5644,-C5644),IF(D5644="C",C5644,-C5644)),"")</f>
        <v/>
      </c>
    </row>
    <row r="5645" spans="1:5" x14ac:dyDescent="0.2">
      <c r="A5645" s="11" t="str">
        <f>IF('Anterior-TXT'!A5666&lt;&gt;"",LEFT('Anterior-TXT'!A5666,15),"")</f>
        <v/>
      </c>
      <c r="B5645" s="11" t="str">
        <f>IF('Anterior-TXT'!A5666&lt;&gt;"",RIGHT(LEFT('Anterior-TXT'!A5666,51),34),"")</f>
        <v/>
      </c>
      <c r="C5645" s="12" t="str">
        <f>IF('Anterior-TXT'!A5666&lt;&gt;"",VALUE(RIGHT(LEFT('Anterior-TXT'!A5666,75),23)),"")</f>
        <v/>
      </c>
      <c r="D5645" s="11" t="str">
        <f>IF('Anterior-TXT'!A5666&lt;&gt;"",RIGHT(LEFT('Anterior-TXT'!A5666,77),1),"")</f>
        <v/>
      </c>
      <c r="E5645" s="13" t="str">
        <f>IF('Anterior-TXT'!A5666&lt;&gt;"",IF(MOD(VALUE(LEFT(A5645,1)),2)=1,IF(D5645="D",C5645,-C5645),IF(D5645="C",C5645,-C5645)),"")</f>
        <v/>
      </c>
    </row>
    <row r="5646" spans="1:5" x14ac:dyDescent="0.2">
      <c r="A5646" s="11" t="str">
        <f>IF('Anterior-TXT'!A5667&lt;&gt;"",LEFT('Anterior-TXT'!A5667,15),"")</f>
        <v/>
      </c>
      <c r="B5646" s="11" t="str">
        <f>IF('Anterior-TXT'!A5667&lt;&gt;"",RIGHT(LEFT('Anterior-TXT'!A5667,51),34),"")</f>
        <v/>
      </c>
      <c r="C5646" s="12" t="str">
        <f>IF('Anterior-TXT'!A5667&lt;&gt;"",VALUE(RIGHT(LEFT('Anterior-TXT'!A5667,75),23)),"")</f>
        <v/>
      </c>
      <c r="D5646" s="11" t="str">
        <f>IF('Anterior-TXT'!A5667&lt;&gt;"",RIGHT(LEFT('Anterior-TXT'!A5667,77),1),"")</f>
        <v/>
      </c>
      <c r="E5646" s="13" t="str">
        <f>IF('Anterior-TXT'!A5667&lt;&gt;"",IF(MOD(VALUE(LEFT(A5646,1)),2)=1,IF(D5646="D",C5646,-C5646),IF(D5646="C",C5646,-C5646)),"")</f>
        <v/>
      </c>
    </row>
    <row r="5647" spans="1:5" x14ac:dyDescent="0.2">
      <c r="A5647" s="11" t="str">
        <f>IF('Anterior-TXT'!A5668&lt;&gt;"",LEFT('Anterior-TXT'!A5668,15),"")</f>
        <v/>
      </c>
      <c r="B5647" s="11" t="str">
        <f>IF('Anterior-TXT'!A5668&lt;&gt;"",RIGHT(LEFT('Anterior-TXT'!A5668,51),34),"")</f>
        <v/>
      </c>
      <c r="C5647" s="12" t="str">
        <f>IF('Anterior-TXT'!A5668&lt;&gt;"",VALUE(RIGHT(LEFT('Anterior-TXT'!A5668,75),23)),"")</f>
        <v/>
      </c>
      <c r="D5647" s="11" t="str">
        <f>IF('Anterior-TXT'!A5668&lt;&gt;"",RIGHT(LEFT('Anterior-TXT'!A5668,77),1),"")</f>
        <v/>
      </c>
      <c r="E5647" s="13" t="str">
        <f>IF('Anterior-TXT'!A5668&lt;&gt;"",IF(MOD(VALUE(LEFT(A5647,1)),2)=1,IF(D5647="D",C5647,-C5647),IF(D5647="C",C5647,-C5647)),"")</f>
        <v/>
      </c>
    </row>
    <row r="5648" spans="1:5" x14ac:dyDescent="0.2">
      <c r="A5648" s="11" t="str">
        <f>IF('Anterior-TXT'!A5669&lt;&gt;"",LEFT('Anterior-TXT'!A5669,15),"")</f>
        <v/>
      </c>
      <c r="B5648" s="11" t="str">
        <f>IF('Anterior-TXT'!A5669&lt;&gt;"",RIGHT(LEFT('Anterior-TXT'!A5669,51),34),"")</f>
        <v/>
      </c>
      <c r="C5648" s="12" t="str">
        <f>IF('Anterior-TXT'!A5669&lt;&gt;"",VALUE(RIGHT(LEFT('Anterior-TXT'!A5669,75),23)),"")</f>
        <v/>
      </c>
      <c r="D5648" s="11" t="str">
        <f>IF('Anterior-TXT'!A5669&lt;&gt;"",RIGHT(LEFT('Anterior-TXT'!A5669,77),1),"")</f>
        <v/>
      </c>
      <c r="E5648" s="13" t="str">
        <f>IF('Anterior-TXT'!A5669&lt;&gt;"",IF(MOD(VALUE(LEFT(A5648,1)),2)=1,IF(D5648="D",C5648,-C5648),IF(D5648="C",C5648,-C5648)),"")</f>
        <v/>
      </c>
    </row>
    <row r="5649" spans="1:5" x14ac:dyDescent="0.2">
      <c r="A5649" s="11" t="str">
        <f>IF('Anterior-TXT'!A5670&lt;&gt;"",LEFT('Anterior-TXT'!A5670,15),"")</f>
        <v/>
      </c>
      <c r="B5649" s="11" t="str">
        <f>IF('Anterior-TXT'!A5670&lt;&gt;"",RIGHT(LEFT('Anterior-TXT'!A5670,51),34),"")</f>
        <v/>
      </c>
      <c r="C5649" s="12" t="str">
        <f>IF('Anterior-TXT'!A5670&lt;&gt;"",VALUE(RIGHT(LEFT('Anterior-TXT'!A5670,75),23)),"")</f>
        <v/>
      </c>
      <c r="D5649" s="11" t="str">
        <f>IF('Anterior-TXT'!A5670&lt;&gt;"",RIGHT(LEFT('Anterior-TXT'!A5670,77),1),"")</f>
        <v/>
      </c>
      <c r="E5649" s="13" t="str">
        <f>IF('Anterior-TXT'!A5670&lt;&gt;"",IF(MOD(VALUE(LEFT(A5649,1)),2)=1,IF(D5649="D",C5649,-C5649),IF(D5649="C",C5649,-C5649)),"")</f>
        <v/>
      </c>
    </row>
    <row r="5650" spans="1:5" x14ac:dyDescent="0.2">
      <c r="A5650" s="11" t="str">
        <f>IF('Anterior-TXT'!A5671&lt;&gt;"",LEFT('Anterior-TXT'!A5671,15),"")</f>
        <v/>
      </c>
      <c r="B5650" s="11" t="str">
        <f>IF('Anterior-TXT'!A5671&lt;&gt;"",RIGHT(LEFT('Anterior-TXT'!A5671,51),34),"")</f>
        <v/>
      </c>
      <c r="C5650" s="12" t="str">
        <f>IF('Anterior-TXT'!A5671&lt;&gt;"",VALUE(RIGHT(LEFT('Anterior-TXT'!A5671,75),23)),"")</f>
        <v/>
      </c>
      <c r="D5650" s="11" t="str">
        <f>IF('Anterior-TXT'!A5671&lt;&gt;"",RIGHT(LEFT('Anterior-TXT'!A5671,77),1),"")</f>
        <v/>
      </c>
      <c r="E5650" s="13" t="str">
        <f>IF('Anterior-TXT'!A5671&lt;&gt;"",IF(MOD(VALUE(LEFT(A5650,1)),2)=1,IF(D5650="D",C5650,-C5650),IF(D5650="C",C5650,-C5650)),"")</f>
        <v/>
      </c>
    </row>
    <row r="5651" spans="1:5" x14ac:dyDescent="0.2">
      <c r="A5651" s="11" t="str">
        <f>IF('Anterior-TXT'!A5672&lt;&gt;"",LEFT('Anterior-TXT'!A5672,15),"")</f>
        <v/>
      </c>
      <c r="B5651" s="11" t="str">
        <f>IF('Anterior-TXT'!A5672&lt;&gt;"",RIGHT(LEFT('Anterior-TXT'!A5672,51),34),"")</f>
        <v/>
      </c>
      <c r="C5651" s="12" t="str">
        <f>IF('Anterior-TXT'!A5672&lt;&gt;"",VALUE(RIGHT(LEFT('Anterior-TXT'!A5672,75),23)),"")</f>
        <v/>
      </c>
      <c r="D5651" s="11" t="str">
        <f>IF('Anterior-TXT'!A5672&lt;&gt;"",RIGHT(LEFT('Anterior-TXT'!A5672,77),1),"")</f>
        <v/>
      </c>
      <c r="E5651" s="13" t="str">
        <f>IF('Anterior-TXT'!A5672&lt;&gt;"",IF(MOD(VALUE(LEFT(A5651,1)),2)=1,IF(D5651="D",C5651,-C5651),IF(D5651="C",C5651,-C5651)),"")</f>
        <v/>
      </c>
    </row>
    <row r="5652" spans="1:5" x14ac:dyDescent="0.2">
      <c r="A5652" s="11" t="str">
        <f>IF('Anterior-TXT'!A5673&lt;&gt;"",LEFT('Anterior-TXT'!A5673,15),"")</f>
        <v/>
      </c>
      <c r="B5652" s="11" t="str">
        <f>IF('Anterior-TXT'!A5673&lt;&gt;"",RIGHT(LEFT('Anterior-TXT'!A5673,51),34),"")</f>
        <v/>
      </c>
      <c r="C5652" s="12" t="str">
        <f>IF('Anterior-TXT'!A5673&lt;&gt;"",VALUE(RIGHT(LEFT('Anterior-TXT'!A5673,75),23)),"")</f>
        <v/>
      </c>
      <c r="D5652" s="11" t="str">
        <f>IF('Anterior-TXT'!A5673&lt;&gt;"",RIGHT(LEFT('Anterior-TXT'!A5673,77),1),"")</f>
        <v/>
      </c>
      <c r="E5652" s="13" t="str">
        <f>IF('Anterior-TXT'!A5673&lt;&gt;"",IF(MOD(VALUE(LEFT(A5652,1)),2)=1,IF(D5652="D",C5652,-C5652),IF(D5652="C",C5652,-C5652)),"")</f>
        <v/>
      </c>
    </row>
    <row r="5653" spans="1:5" x14ac:dyDescent="0.2">
      <c r="A5653" s="11" t="str">
        <f>IF('Anterior-TXT'!A5674&lt;&gt;"",LEFT('Anterior-TXT'!A5674,15),"")</f>
        <v/>
      </c>
      <c r="B5653" s="11" t="str">
        <f>IF('Anterior-TXT'!A5674&lt;&gt;"",RIGHT(LEFT('Anterior-TXT'!A5674,51),34),"")</f>
        <v/>
      </c>
      <c r="C5653" s="12" t="str">
        <f>IF('Anterior-TXT'!A5674&lt;&gt;"",VALUE(RIGHT(LEFT('Anterior-TXT'!A5674,75),23)),"")</f>
        <v/>
      </c>
      <c r="D5653" s="11" t="str">
        <f>IF('Anterior-TXT'!A5674&lt;&gt;"",RIGHT(LEFT('Anterior-TXT'!A5674,77),1),"")</f>
        <v/>
      </c>
      <c r="E5653" s="13" t="str">
        <f>IF('Anterior-TXT'!A5674&lt;&gt;"",IF(MOD(VALUE(LEFT(A5653,1)),2)=1,IF(D5653="D",C5653,-C5653),IF(D5653="C",C5653,-C5653)),"")</f>
        <v/>
      </c>
    </row>
    <row r="5654" spans="1:5" x14ac:dyDescent="0.2">
      <c r="A5654" s="11" t="str">
        <f>IF('Anterior-TXT'!A5675&lt;&gt;"",LEFT('Anterior-TXT'!A5675,15),"")</f>
        <v/>
      </c>
      <c r="B5654" s="11" t="str">
        <f>IF('Anterior-TXT'!A5675&lt;&gt;"",RIGHT(LEFT('Anterior-TXT'!A5675,51),34),"")</f>
        <v/>
      </c>
      <c r="C5654" s="12" t="str">
        <f>IF('Anterior-TXT'!A5675&lt;&gt;"",VALUE(RIGHT(LEFT('Anterior-TXT'!A5675,75),23)),"")</f>
        <v/>
      </c>
      <c r="D5654" s="11" t="str">
        <f>IF('Anterior-TXT'!A5675&lt;&gt;"",RIGHT(LEFT('Anterior-TXT'!A5675,77),1),"")</f>
        <v/>
      </c>
      <c r="E5654" s="13" t="str">
        <f>IF('Anterior-TXT'!A5675&lt;&gt;"",IF(MOD(VALUE(LEFT(A5654,1)),2)=1,IF(D5654="D",C5654,-C5654),IF(D5654="C",C5654,-C5654)),"")</f>
        <v/>
      </c>
    </row>
    <row r="5655" spans="1:5" x14ac:dyDescent="0.2">
      <c r="A5655" s="11" t="str">
        <f>IF('Anterior-TXT'!A5676&lt;&gt;"",LEFT('Anterior-TXT'!A5676,15),"")</f>
        <v/>
      </c>
      <c r="B5655" s="11" t="str">
        <f>IF('Anterior-TXT'!A5676&lt;&gt;"",RIGHT(LEFT('Anterior-TXT'!A5676,51),34),"")</f>
        <v/>
      </c>
      <c r="C5655" s="12" t="str">
        <f>IF('Anterior-TXT'!A5676&lt;&gt;"",VALUE(RIGHT(LEFT('Anterior-TXT'!A5676,75),23)),"")</f>
        <v/>
      </c>
      <c r="D5655" s="11" t="str">
        <f>IF('Anterior-TXT'!A5676&lt;&gt;"",RIGHT(LEFT('Anterior-TXT'!A5676,77),1),"")</f>
        <v/>
      </c>
      <c r="E5655" s="13" t="str">
        <f>IF('Anterior-TXT'!A5676&lt;&gt;"",IF(MOD(VALUE(LEFT(A5655,1)),2)=1,IF(D5655="D",C5655,-C5655),IF(D5655="C",C5655,-C5655)),"")</f>
        <v/>
      </c>
    </row>
    <row r="5656" spans="1:5" x14ac:dyDescent="0.2">
      <c r="A5656" s="11" t="str">
        <f>IF('Anterior-TXT'!A5677&lt;&gt;"",LEFT('Anterior-TXT'!A5677,15),"")</f>
        <v/>
      </c>
      <c r="B5656" s="11" t="str">
        <f>IF('Anterior-TXT'!A5677&lt;&gt;"",RIGHT(LEFT('Anterior-TXT'!A5677,51),34),"")</f>
        <v/>
      </c>
      <c r="C5656" s="12" t="str">
        <f>IF('Anterior-TXT'!A5677&lt;&gt;"",VALUE(RIGHT(LEFT('Anterior-TXT'!A5677,75),23)),"")</f>
        <v/>
      </c>
      <c r="D5656" s="11" t="str">
        <f>IF('Anterior-TXT'!A5677&lt;&gt;"",RIGHT(LEFT('Anterior-TXT'!A5677,77),1),"")</f>
        <v/>
      </c>
      <c r="E5656" s="13" t="str">
        <f>IF('Anterior-TXT'!A5677&lt;&gt;"",IF(MOD(VALUE(LEFT(A5656,1)),2)=1,IF(D5656="D",C5656,-C5656),IF(D5656="C",C5656,-C5656)),"")</f>
        <v/>
      </c>
    </row>
    <row r="5657" spans="1:5" x14ac:dyDescent="0.2">
      <c r="A5657" s="11" t="str">
        <f>IF('Anterior-TXT'!A5678&lt;&gt;"",LEFT('Anterior-TXT'!A5678,15),"")</f>
        <v/>
      </c>
      <c r="B5657" s="11" t="str">
        <f>IF('Anterior-TXT'!A5678&lt;&gt;"",RIGHT(LEFT('Anterior-TXT'!A5678,51),34),"")</f>
        <v/>
      </c>
      <c r="C5657" s="12" t="str">
        <f>IF('Anterior-TXT'!A5678&lt;&gt;"",VALUE(RIGHT(LEFT('Anterior-TXT'!A5678,75),23)),"")</f>
        <v/>
      </c>
      <c r="D5657" s="11" t="str">
        <f>IF('Anterior-TXT'!A5678&lt;&gt;"",RIGHT(LEFT('Anterior-TXT'!A5678,77),1),"")</f>
        <v/>
      </c>
      <c r="E5657" s="13" t="str">
        <f>IF('Anterior-TXT'!A5678&lt;&gt;"",IF(MOD(VALUE(LEFT(A5657,1)),2)=1,IF(D5657="D",C5657,-C5657),IF(D5657="C",C5657,-C5657)),"")</f>
        <v/>
      </c>
    </row>
    <row r="5658" spans="1:5" x14ac:dyDescent="0.2">
      <c r="A5658" s="11" t="str">
        <f>IF('Anterior-TXT'!A5679&lt;&gt;"",LEFT('Anterior-TXT'!A5679,15),"")</f>
        <v/>
      </c>
      <c r="B5658" s="11" t="str">
        <f>IF('Anterior-TXT'!A5679&lt;&gt;"",RIGHT(LEFT('Anterior-TXT'!A5679,51),34),"")</f>
        <v/>
      </c>
      <c r="C5658" s="12" t="str">
        <f>IF('Anterior-TXT'!A5679&lt;&gt;"",VALUE(RIGHT(LEFT('Anterior-TXT'!A5679,75),23)),"")</f>
        <v/>
      </c>
      <c r="D5658" s="11" t="str">
        <f>IF('Anterior-TXT'!A5679&lt;&gt;"",RIGHT(LEFT('Anterior-TXT'!A5679,77),1),"")</f>
        <v/>
      </c>
      <c r="E5658" s="13" t="str">
        <f>IF('Anterior-TXT'!A5679&lt;&gt;"",IF(MOD(VALUE(LEFT(A5658,1)),2)=1,IF(D5658="D",C5658,-C5658),IF(D5658="C",C5658,-C5658)),"")</f>
        <v/>
      </c>
    </row>
    <row r="5659" spans="1:5" x14ac:dyDescent="0.2">
      <c r="A5659" s="11" t="str">
        <f>IF('Anterior-TXT'!A5680&lt;&gt;"",LEFT('Anterior-TXT'!A5680,15),"")</f>
        <v/>
      </c>
      <c r="B5659" s="11" t="str">
        <f>IF('Anterior-TXT'!A5680&lt;&gt;"",RIGHT(LEFT('Anterior-TXT'!A5680,51),34),"")</f>
        <v/>
      </c>
      <c r="C5659" s="12" t="str">
        <f>IF('Anterior-TXT'!A5680&lt;&gt;"",VALUE(RIGHT(LEFT('Anterior-TXT'!A5680,75),23)),"")</f>
        <v/>
      </c>
      <c r="D5659" s="11" t="str">
        <f>IF('Anterior-TXT'!A5680&lt;&gt;"",RIGHT(LEFT('Anterior-TXT'!A5680,77),1),"")</f>
        <v/>
      </c>
      <c r="E5659" s="13" t="str">
        <f>IF('Anterior-TXT'!A5680&lt;&gt;"",IF(MOD(VALUE(LEFT(A5659,1)),2)=1,IF(D5659="D",C5659,-C5659),IF(D5659="C",C5659,-C5659)),"")</f>
        <v/>
      </c>
    </row>
    <row r="5660" spans="1:5" x14ac:dyDescent="0.2">
      <c r="A5660" s="11" t="str">
        <f>IF('Anterior-TXT'!A5681&lt;&gt;"",LEFT('Anterior-TXT'!A5681,15),"")</f>
        <v/>
      </c>
      <c r="B5660" s="11" t="str">
        <f>IF('Anterior-TXT'!A5681&lt;&gt;"",RIGHT(LEFT('Anterior-TXT'!A5681,51),34),"")</f>
        <v/>
      </c>
      <c r="C5660" s="12" t="str">
        <f>IF('Anterior-TXT'!A5681&lt;&gt;"",VALUE(RIGHT(LEFT('Anterior-TXT'!A5681,75),23)),"")</f>
        <v/>
      </c>
      <c r="D5660" s="11" t="str">
        <f>IF('Anterior-TXT'!A5681&lt;&gt;"",RIGHT(LEFT('Anterior-TXT'!A5681,77),1),"")</f>
        <v/>
      </c>
      <c r="E5660" s="13" t="str">
        <f>IF('Anterior-TXT'!A5681&lt;&gt;"",IF(MOD(VALUE(LEFT(A5660,1)),2)=1,IF(D5660="D",C5660,-C5660),IF(D5660="C",C5660,-C5660)),"")</f>
        <v/>
      </c>
    </row>
    <row r="5661" spans="1:5" x14ac:dyDescent="0.2">
      <c r="A5661" s="11" t="str">
        <f>IF('Anterior-TXT'!A5682&lt;&gt;"",LEFT('Anterior-TXT'!A5682,15),"")</f>
        <v/>
      </c>
      <c r="B5661" s="11" t="str">
        <f>IF('Anterior-TXT'!A5682&lt;&gt;"",RIGHT(LEFT('Anterior-TXT'!A5682,51),34),"")</f>
        <v/>
      </c>
      <c r="C5661" s="12" t="str">
        <f>IF('Anterior-TXT'!A5682&lt;&gt;"",VALUE(RIGHT(LEFT('Anterior-TXT'!A5682,75),23)),"")</f>
        <v/>
      </c>
      <c r="D5661" s="11" t="str">
        <f>IF('Anterior-TXT'!A5682&lt;&gt;"",RIGHT(LEFT('Anterior-TXT'!A5682,77),1),"")</f>
        <v/>
      </c>
      <c r="E5661" s="13" t="str">
        <f>IF('Anterior-TXT'!A5682&lt;&gt;"",IF(MOD(VALUE(LEFT(A5661,1)),2)=1,IF(D5661="D",C5661,-C5661),IF(D5661="C",C5661,-C5661)),"")</f>
        <v/>
      </c>
    </row>
    <row r="5662" spans="1:5" x14ac:dyDescent="0.2">
      <c r="A5662" s="11" t="str">
        <f>IF('Anterior-TXT'!A5683&lt;&gt;"",LEFT('Anterior-TXT'!A5683,15),"")</f>
        <v/>
      </c>
      <c r="B5662" s="11" t="str">
        <f>IF('Anterior-TXT'!A5683&lt;&gt;"",RIGHT(LEFT('Anterior-TXT'!A5683,51),34),"")</f>
        <v/>
      </c>
      <c r="C5662" s="12" t="str">
        <f>IF('Anterior-TXT'!A5683&lt;&gt;"",VALUE(RIGHT(LEFT('Anterior-TXT'!A5683,75),23)),"")</f>
        <v/>
      </c>
      <c r="D5662" s="11" t="str">
        <f>IF('Anterior-TXT'!A5683&lt;&gt;"",RIGHT(LEFT('Anterior-TXT'!A5683,77),1),"")</f>
        <v/>
      </c>
      <c r="E5662" s="13" t="str">
        <f>IF('Anterior-TXT'!A5683&lt;&gt;"",IF(MOD(VALUE(LEFT(A5662,1)),2)=1,IF(D5662="D",C5662,-C5662),IF(D5662="C",C5662,-C5662)),"")</f>
        <v/>
      </c>
    </row>
    <row r="5663" spans="1:5" x14ac:dyDescent="0.2">
      <c r="A5663" s="11" t="str">
        <f>IF('Anterior-TXT'!A5684&lt;&gt;"",LEFT('Anterior-TXT'!A5684,15),"")</f>
        <v/>
      </c>
      <c r="B5663" s="11" t="str">
        <f>IF('Anterior-TXT'!A5684&lt;&gt;"",RIGHT(LEFT('Anterior-TXT'!A5684,51),34),"")</f>
        <v/>
      </c>
      <c r="C5663" s="12" t="str">
        <f>IF('Anterior-TXT'!A5684&lt;&gt;"",VALUE(RIGHT(LEFT('Anterior-TXT'!A5684,75),23)),"")</f>
        <v/>
      </c>
      <c r="D5663" s="11" t="str">
        <f>IF('Anterior-TXT'!A5684&lt;&gt;"",RIGHT(LEFT('Anterior-TXT'!A5684,77),1),"")</f>
        <v/>
      </c>
      <c r="E5663" s="13" t="str">
        <f>IF('Anterior-TXT'!A5684&lt;&gt;"",IF(MOD(VALUE(LEFT(A5663,1)),2)=1,IF(D5663="D",C5663,-C5663),IF(D5663="C",C5663,-C5663)),"")</f>
        <v/>
      </c>
    </row>
    <row r="5664" spans="1:5" x14ac:dyDescent="0.2">
      <c r="A5664" s="11" t="str">
        <f>IF('Anterior-TXT'!A5685&lt;&gt;"",LEFT('Anterior-TXT'!A5685,15),"")</f>
        <v/>
      </c>
      <c r="B5664" s="11" t="str">
        <f>IF('Anterior-TXT'!A5685&lt;&gt;"",RIGHT(LEFT('Anterior-TXT'!A5685,51),34),"")</f>
        <v/>
      </c>
      <c r="C5664" s="12" t="str">
        <f>IF('Anterior-TXT'!A5685&lt;&gt;"",VALUE(RIGHT(LEFT('Anterior-TXT'!A5685,75),23)),"")</f>
        <v/>
      </c>
      <c r="D5664" s="11" t="str">
        <f>IF('Anterior-TXT'!A5685&lt;&gt;"",RIGHT(LEFT('Anterior-TXT'!A5685,77),1),"")</f>
        <v/>
      </c>
      <c r="E5664" s="13" t="str">
        <f>IF('Anterior-TXT'!A5685&lt;&gt;"",IF(MOD(VALUE(LEFT(A5664,1)),2)=1,IF(D5664="D",C5664,-C5664),IF(D5664="C",C5664,-C5664)),"")</f>
        <v/>
      </c>
    </row>
    <row r="5665" spans="1:5" x14ac:dyDescent="0.2">
      <c r="A5665" s="11" t="str">
        <f>IF('Anterior-TXT'!A5686&lt;&gt;"",LEFT('Anterior-TXT'!A5686,15),"")</f>
        <v/>
      </c>
      <c r="B5665" s="11" t="str">
        <f>IF('Anterior-TXT'!A5686&lt;&gt;"",RIGHT(LEFT('Anterior-TXT'!A5686,51),34),"")</f>
        <v/>
      </c>
      <c r="C5665" s="12" t="str">
        <f>IF('Anterior-TXT'!A5686&lt;&gt;"",VALUE(RIGHT(LEFT('Anterior-TXT'!A5686,75),23)),"")</f>
        <v/>
      </c>
      <c r="D5665" s="11" t="str">
        <f>IF('Anterior-TXT'!A5686&lt;&gt;"",RIGHT(LEFT('Anterior-TXT'!A5686,77),1),"")</f>
        <v/>
      </c>
      <c r="E5665" s="13" t="str">
        <f>IF('Anterior-TXT'!A5686&lt;&gt;"",IF(MOD(VALUE(LEFT(A5665,1)),2)=1,IF(D5665="D",C5665,-C5665),IF(D5665="C",C5665,-C5665)),"")</f>
        <v/>
      </c>
    </row>
    <row r="5666" spans="1:5" x14ac:dyDescent="0.2">
      <c r="A5666" s="11" t="str">
        <f>IF('Anterior-TXT'!A5687&lt;&gt;"",LEFT('Anterior-TXT'!A5687,15),"")</f>
        <v/>
      </c>
      <c r="B5666" s="11" t="str">
        <f>IF('Anterior-TXT'!A5687&lt;&gt;"",RIGHT(LEFT('Anterior-TXT'!A5687,51),34),"")</f>
        <v/>
      </c>
      <c r="C5666" s="12" t="str">
        <f>IF('Anterior-TXT'!A5687&lt;&gt;"",VALUE(RIGHT(LEFT('Anterior-TXT'!A5687,75),23)),"")</f>
        <v/>
      </c>
      <c r="D5666" s="11" t="str">
        <f>IF('Anterior-TXT'!A5687&lt;&gt;"",RIGHT(LEFT('Anterior-TXT'!A5687,77),1),"")</f>
        <v/>
      </c>
      <c r="E5666" s="13" t="str">
        <f>IF('Anterior-TXT'!A5687&lt;&gt;"",IF(MOD(VALUE(LEFT(A5666,1)),2)=1,IF(D5666="D",C5666,-C5666),IF(D5666="C",C5666,-C5666)),"")</f>
        <v/>
      </c>
    </row>
    <row r="5667" spans="1:5" x14ac:dyDescent="0.2">
      <c r="A5667" s="11" t="str">
        <f>IF('Anterior-TXT'!A5688&lt;&gt;"",LEFT('Anterior-TXT'!A5688,15),"")</f>
        <v/>
      </c>
      <c r="B5667" s="11" t="str">
        <f>IF('Anterior-TXT'!A5688&lt;&gt;"",RIGHT(LEFT('Anterior-TXT'!A5688,51),34),"")</f>
        <v/>
      </c>
      <c r="C5667" s="12" t="str">
        <f>IF('Anterior-TXT'!A5688&lt;&gt;"",VALUE(RIGHT(LEFT('Anterior-TXT'!A5688,75),23)),"")</f>
        <v/>
      </c>
      <c r="D5667" s="11" t="str">
        <f>IF('Anterior-TXT'!A5688&lt;&gt;"",RIGHT(LEFT('Anterior-TXT'!A5688,77),1),"")</f>
        <v/>
      </c>
      <c r="E5667" s="13" t="str">
        <f>IF('Anterior-TXT'!A5688&lt;&gt;"",IF(MOD(VALUE(LEFT(A5667,1)),2)=1,IF(D5667="D",C5667,-C5667),IF(D5667="C",C5667,-C5667)),"")</f>
        <v/>
      </c>
    </row>
    <row r="5668" spans="1:5" x14ac:dyDescent="0.2">
      <c r="A5668" s="11" t="str">
        <f>IF('Anterior-TXT'!A5689&lt;&gt;"",LEFT('Anterior-TXT'!A5689,15),"")</f>
        <v/>
      </c>
      <c r="B5668" s="11" t="str">
        <f>IF('Anterior-TXT'!A5689&lt;&gt;"",RIGHT(LEFT('Anterior-TXT'!A5689,51),34),"")</f>
        <v/>
      </c>
      <c r="C5668" s="12" t="str">
        <f>IF('Anterior-TXT'!A5689&lt;&gt;"",VALUE(RIGHT(LEFT('Anterior-TXT'!A5689,75),23)),"")</f>
        <v/>
      </c>
      <c r="D5668" s="11" t="str">
        <f>IF('Anterior-TXT'!A5689&lt;&gt;"",RIGHT(LEFT('Anterior-TXT'!A5689,77),1),"")</f>
        <v/>
      </c>
      <c r="E5668" s="13" t="str">
        <f>IF('Anterior-TXT'!A5689&lt;&gt;"",IF(MOD(VALUE(LEFT(A5668,1)),2)=1,IF(D5668="D",C5668,-C5668),IF(D5668="C",C5668,-C5668)),"")</f>
        <v/>
      </c>
    </row>
    <row r="5669" spans="1:5" x14ac:dyDescent="0.2">
      <c r="A5669" s="11" t="str">
        <f>IF('Anterior-TXT'!A5690&lt;&gt;"",LEFT('Anterior-TXT'!A5690,15),"")</f>
        <v/>
      </c>
      <c r="B5669" s="11" t="str">
        <f>IF('Anterior-TXT'!A5690&lt;&gt;"",RIGHT(LEFT('Anterior-TXT'!A5690,51),34),"")</f>
        <v/>
      </c>
      <c r="C5669" s="12" t="str">
        <f>IF('Anterior-TXT'!A5690&lt;&gt;"",VALUE(RIGHT(LEFT('Anterior-TXT'!A5690,75),23)),"")</f>
        <v/>
      </c>
      <c r="D5669" s="11" t="str">
        <f>IF('Anterior-TXT'!A5690&lt;&gt;"",RIGHT(LEFT('Anterior-TXT'!A5690,77),1),"")</f>
        <v/>
      </c>
      <c r="E5669" s="13" t="str">
        <f>IF('Anterior-TXT'!A5690&lt;&gt;"",IF(MOD(VALUE(LEFT(A5669,1)),2)=1,IF(D5669="D",C5669,-C5669),IF(D5669="C",C5669,-C5669)),"")</f>
        <v/>
      </c>
    </row>
    <row r="5670" spans="1:5" x14ac:dyDescent="0.2">
      <c r="A5670" s="11" t="str">
        <f>IF('Anterior-TXT'!A5691&lt;&gt;"",LEFT('Anterior-TXT'!A5691,15),"")</f>
        <v/>
      </c>
      <c r="B5670" s="11" t="str">
        <f>IF('Anterior-TXT'!A5691&lt;&gt;"",RIGHT(LEFT('Anterior-TXT'!A5691,51),34),"")</f>
        <v/>
      </c>
      <c r="C5670" s="12" t="str">
        <f>IF('Anterior-TXT'!A5691&lt;&gt;"",VALUE(RIGHT(LEFT('Anterior-TXT'!A5691,75),23)),"")</f>
        <v/>
      </c>
      <c r="D5670" s="11" t="str">
        <f>IF('Anterior-TXT'!A5691&lt;&gt;"",RIGHT(LEFT('Anterior-TXT'!A5691,77),1),"")</f>
        <v/>
      </c>
      <c r="E5670" s="13" t="str">
        <f>IF('Anterior-TXT'!A5691&lt;&gt;"",IF(MOD(VALUE(LEFT(A5670,1)),2)=1,IF(D5670="D",C5670,-C5670),IF(D5670="C",C5670,-C5670)),"")</f>
        <v/>
      </c>
    </row>
    <row r="5671" spans="1:5" x14ac:dyDescent="0.2">
      <c r="A5671" s="11" t="str">
        <f>IF('Anterior-TXT'!A5692&lt;&gt;"",LEFT('Anterior-TXT'!A5692,15),"")</f>
        <v/>
      </c>
      <c r="B5671" s="11" t="str">
        <f>IF('Anterior-TXT'!A5692&lt;&gt;"",RIGHT(LEFT('Anterior-TXT'!A5692,51),34),"")</f>
        <v/>
      </c>
      <c r="C5671" s="12" t="str">
        <f>IF('Anterior-TXT'!A5692&lt;&gt;"",VALUE(RIGHT(LEFT('Anterior-TXT'!A5692,75),23)),"")</f>
        <v/>
      </c>
      <c r="D5671" s="11" t="str">
        <f>IF('Anterior-TXT'!A5692&lt;&gt;"",RIGHT(LEFT('Anterior-TXT'!A5692,77),1),"")</f>
        <v/>
      </c>
      <c r="E5671" s="13" t="str">
        <f>IF('Anterior-TXT'!A5692&lt;&gt;"",IF(MOD(VALUE(LEFT(A5671,1)),2)=1,IF(D5671="D",C5671,-C5671),IF(D5671="C",C5671,-C5671)),"")</f>
        <v/>
      </c>
    </row>
    <row r="5672" spans="1:5" x14ac:dyDescent="0.2">
      <c r="A5672" s="11" t="str">
        <f>IF('Anterior-TXT'!A5693&lt;&gt;"",LEFT('Anterior-TXT'!A5693,15),"")</f>
        <v/>
      </c>
      <c r="B5672" s="11" t="str">
        <f>IF('Anterior-TXT'!A5693&lt;&gt;"",RIGHT(LEFT('Anterior-TXT'!A5693,51),34),"")</f>
        <v/>
      </c>
      <c r="C5672" s="12" t="str">
        <f>IF('Anterior-TXT'!A5693&lt;&gt;"",VALUE(RIGHT(LEFT('Anterior-TXT'!A5693,75),23)),"")</f>
        <v/>
      </c>
      <c r="D5672" s="11" t="str">
        <f>IF('Anterior-TXT'!A5693&lt;&gt;"",RIGHT(LEFT('Anterior-TXT'!A5693,77),1),"")</f>
        <v/>
      </c>
      <c r="E5672" s="13" t="str">
        <f>IF('Anterior-TXT'!A5693&lt;&gt;"",IF(MOD(VALUE(LEFT(A5672,1)),2)=1,IF(D5672="D",C5672,-C5672),IF(D5672="C",C5672,-C5672)),"")</f>
        <v/>
      </c>
    </row>
    <row r="5673" spans="1:5" x14ac:dyDescent="0.2">
      <c r="A5673" s="11" t="str">
        <f>IF('Anterior-TXT'!A5694&lt;&gt;"",LEFT('Anterior-TXT'!A5694,15),"")</f>
        <v/>
      </c>
      <c r="B5673" s="11" t="str">
        <f>IF('Anterior-TXT'!A5694&lt;&gt;"",RIGHT(LEFT('Anterior-TXT'!A5694,51),34),"")</f>
        <v/>
      </c>
      <c r="C5673" s="12" t="str">
        <f>IF('Anterior-TXT'!A5694&lt;&gt;"",VALUE(RIGHT(LEFT('Anterior-TXT'!A5694,75),23)),"")</f>
        <v/>
      </c>
      <c r="D5673" s="11" t="str">
        <f>IF('Anterior-TXT'!A5694&lt;&gt;"",RIGHT(LEFT('Anterior-TXT'!A5694,77),1),"")</f>
        <v/>
      </c>
      <c r="E5673" s="13" t="str">
        <f>IF('Anterior-TXT'!A5694&lt;&gt;"",IF(MOD(VALUE(LEFT(A5673,1)),2)=1,IF(D5673="D",C5673,-C5673),IF(D5673="C",C5673,-C5673)),"")</f>
        <v/>
      </c>
    </row>
    <row r="5674" spans="1:5" x14ac:dyDescent="0.2">
      <c r="A5674" s="11" t="str">
        <f>IF('Anterior-TXT'!A5695&lt;&gt;"",LEFT('Anterior-TXT'!A5695,15),"")</f>
        <v/>
      </c>
      <c r="B5674" s="11" t="str">
        <f>IF('Anterior-TXT'!A5695&lt;&gt;"",RIGHT(LEFT('Anterior-TXT'!A5695,51),34),"")</f>
        <v/>
      </c>
      <c r="C5674" s="12" t="str">
        <f>IF('Anterior-TXT'!A5695&lt;&gt;"",VALUE(RIGHT(LEFT('Anterior-TXT'!A5695,75),23)),"")</f>
        <v/>
      </c>
      <c r="D5674" s="11" t="str">
        <f>IF('Anterior-TXT'!A5695&lt;&gt;"",RIGHT(LEFT('Anterior-TXT'!A5695,77),1),"")</f>
        <v/>
      </c>
      <c r="E5674" s="13" t="str">
        <f>IF('Anterior-TXT'!A5695&lt;&gt;"",IF(MOD(VALUE(LEFT(A5674,1)),2)=1,IF(D5674="D",C5674,-C5674),IF(D5674="C",C5674,-C5674)),"")</f>
        <v/>
      </c>
    </row>
    <row r="5675" spans="1:5" x14ac:dyDescent="0.2">
      <c r="A5675" s="11" t="str">
        <f>IF('Anterior-TXT'!A5696&lt;&gt;"",LEFT('Anterior-TXT'!A5696,15),"")</f>
        <v/>
      </c>
      <c r="B5675" s="11" t="str">
        <f>IF('Anterior-TXT'!A5696&lt;&gt;"",RIGHT(LEFT('Anterior-TXT'!A5696,51),34),"")</f>
        <v/>
      </c>
      <c r="C5675" s="12" t="str">
        <f>IF('Anterior-TXT'!A5696&lt;&gt;"",VALUE(RIGHT(LEFT('Anterior-TXT'!A5696,75),23)),"")</f>
        <v/>
      </c>
      <c r="D5675" s="11" t="str">
        <f>IF('Anterior-TXT'!A5696&lt;&gt;"",RIGHT(LEFT('Anterior-TXT'!A5696,77),1),"")</f>
        <v/>
      </c>
      <c r="E5675" s="13" t="str">
        <f>IF('Anterior-TXT'!A5696&lt;&gt;"",IF(MOD(VALUE(LEFT(A5675,1)),2)=1,IF(D5675="D",C5675,-C5675),IF(D5675="C",C5675,-C5675)),"")</f>
        <v/>
      </c>
    </row>
    <row r="5676" spans="1:5" x14ac:dyDescent="0.2">
      <c r="A5676" s="11" t="str">
        <f>IF('Anterior-TXT'!A5697&lt;&gt;"",LEFT('Anterior-TXT'!A5697,15),"")</f>
        <v/>
      </c>
      <c r="B5676" s="11" t="str">
        <f>IF('Anterior-TXT'!A5697&lt;&gt;"",RIGHT(LEFT('Anterior-TXT'!A5697,51),34),"")</f>
        <v/>
      </c>
      <c r="C5676" s="12" t="str">
        <f>IF('Anterior-TXT'!A5697&lt;&gt;"",VALUE(RIGHT(LEFT('Anterior-TXT'!A5697,75),23)),"")</f>
        <v/>
      </c>
      <c r="D5676" s="11" t="str">
        <f>IF('Anterior-TXT'!A5697&lt;&gt;"",RIGHT(LEFT('Anterior-TXT'!A5697,77),1),"")</f>
        <v/>
      </c>
      <c r="E5676" s="13" t="str">
        <f>IF('Anterior-TXT'!A5697&lt;&gt;"",IF(MOD(VALUE(LEFT(A5676,1)),2)=1,IF(D5676="D",C5676,-C5676),IF(D5676="C",C5676,-C5676)),"")</f>
        <v/>
      </c>
    </row>
    <row r="5677" spans="1:5" x14ac:dyDescent="0.2">
      <c r="A5677" s="11" t="str">
        <f>IF('Anterior-TXT'!A5698&lt;&gt;"",LEFT('Anterior-TXT'!A5698,15),"")</f>
        <v/>
      </c>
      <c r="B5677" s="11" t="str">
        <f>IF('Anterior-TXT'!A5698&lt;&gt;"",RIGHT(LEFT('Anterior-TXT'!A5698,51),34),"")</f>
        <v/>
      </c>
      <c r="C5677" s="12" t="str">
        <f>IF('Anterior-TXT'!A5698&lt;&gt;"",VALUE(RIGHT(LEFT('Anterior-TXT'!A5698,75),23)),"")</f>
        <v/>
      </c>
      <c r="D5677" s="11" t="str">
        <f>IF('Anterior-TXT'!A5698&lt;&gt;"",RIGHT(LEFT('Anterior-TXT'!A5698,77),1),"")</f>
        <v/>
      </c>
      <c r="E5677" s="13" t="str">
        <f>IF('Anterior-TXT'!A5698&lt;&gt;"",IF(MOD(VALUE(LEFT(A5677,1)),2)=1,IF(D5677="D",C5677,-C5677),IF(D5677="C",C5677,-C5677)),"")</f>
        <v/>
      </c>
    </row>
    <row r="5678" spans="1:5" x14ac:dyDescent="0.2">
      <c r="A5678" s="11" t="str">
        <f>IF('Anterior-TXT'!A5699&lt;&gt;"",LEFT('Anterior-TXT'!A5699,15),"")</f>
        <v/>
      </c>
      <c r="B5678" s="11" t="str">
        <f>IF('Anterior-TXT'!A5699&lt;&gt;"",RIGHT(LEFT('Anterior-TXT'!A5699,51),34),"")</f>
        <v/>
      </c>
      <c r="C5678" s="12" t="str">
        <f>IF('Anterior-TXT'!A5699&lt;&gt;"",VALUE(RIGHT(LEFT('Anterior-TXT'!A5699,75),23)),"")</f>
        <v/>
      </c>
      <c r="D5678" s="11" t="str">
        <f>IF('Anterior-TXT'!A5699&lt;&gt;"",RIGHT(LEFT('Anterior-TXT'!A5699,77),1),"")</f>
        <v/>
      </c>
      <c r="E5678" s="13" t="str">
        <f>IF('Anterior-TXT'!A5699&lt;&gt;"",IF(MOD(VALUE(LEFT(A5678,1)),2)=1,IF(D5678="D",C5678,-C5678),IF(D5678="C",C5678,-C5678)),"")</f>
        <v/>
      </c>
    </row>
    <row r="5679" spans="1:5" x14ac:dyDescent="0.2">
      <c r="A5679" s="11" t="str">
        <f>IF('Anterior-TXT'!A5700&lt;&gt;"",LEFT('Anterior-TXT'!A5700,15),"")</f>
        <v/>
      </c>
      <c r="B5679" s="11" t="str">
        <f>IF('Anterior-TXT'!A5700&lt;&gt;"",RIGHT(LEFT('Anterior-TXT'!A5700,51),34),"")</f>
        <v/>
      </c>
      <c r="C5679" s="12" t="str">
        <f>IF('Anterior-TXT'!A5700&lt;&gt;"",VALUE(RIGHT(LEFT('Anterior-TXT'!A5700,75),23)),"")</f>
        <v/>
      </c>
      <c r="D5679" s="11" t="str">
        <f>IF('Anterior-TXT'!A5700&lt;&gt;"",RIGHT(LEFT('Anterior-TXT'!A5700,77),1),"")</f>
        <v/>
      </c>
      <c r="E5679" s="13" t="str">
        <f>IF('Anterior-TXT'!A5700&lt;&gt;"",IF(MOD(VALUE(LEFT(A5679,1)),2)=1,IF(D5679="D",C5679,-C5679),IF(D5679="C",C5679,-C5679)),"")</f>
        <v/>
      </c>
    </row>
    <row r="5680" spans="1:5" x14ac:dyDescent="0.2">
      <c r="A5680" s="11" t="str">
        <f>IF('Anterior-TXT'!A5701&lt;&gt;"",LEFT('Anterior-TXT'!A5701,15),"")</f>
        <v/>
      </c>
      <c r="B5680" s="11" t="str">
        <f>IF('Anterior-TXT'!A5701&lt;&gt;"",RIGHT(LEFT('Anterior-TXT'!A5701,51),34),"")</f>
        <v/>
      </c>
      <c r="C5680" s="12" t="str">
        <f>IF('Anterior-TXT'!A5701&lt;&gt;"",VALUE(RIGHT(LEFT('Anterior-TXT'!A5701,75),23)),"")</f>
        <v/>
      </c>
      <c r="D5680" s="11" t="str">
        <f>IF('Anterior-TXT'!A5701&lt;&gt;"",RIGHT(LEFT('Anterior-TXT'!A5701,77),1),"")</f>
        <v/>
      </c>
      <c r="E5680" s="13" t="str">
        <f>IF('Anterior-TXT'!A5701&lt;&gt;"",IF(MOD(VALUE(LEFT(A5680,1)),2)=1,IF(D5680="D",C5680,-C5680),IF(D5680="C",C5680,-C5680)),"")</f>
        <v/>
      </c>
    </row>
    <row r="5681" spans="1:5" x14ac:dyDescent="0.2">
      <c r="A5681" s="11" t="str">
        <f>IF('Anterior-TXT'!A5702&lt;&gt;"",LEFT('Anterior-TXT'!A5702,15),"")</f>
        <v/>
      </c>
      <c r="B5681" s="11" t="str">
        <f>IF('Anterior-TXT'!A5702&lt;&gt;"",RIGHT(LEFT('Anterior-TXT'!A5702,51),34),"")</f>
        <v/>
      </c>
      <c r="C5681" s="12" t="str">
        <f>IF('Anterior-TXT'!A5702&lt;&gt;"",VALUE(RIGHT(LEFT('Anterior-TXT'!A5702,75),23)),"")</f>
        <v/>
      </c>
      <c r="D5681" s="11" t="str">
        <f>IF('Anterior-TXT'!A5702&lt;&gt;"",RIGHT(LEFT('Anterior-TXT'!A5702,77),1),"")</f>
        <v/>
      </c>
      <c r="E5681" s="13" t="str">
        <f>IF('Anterior-TXT'!A5702&lt;&gt;"",IF(MOD(VALUE(LEFT(A5681,1)),2)=1,IF(D5681="D",C5681,-C5681),IF(D5681="C",C5681,-C5681)),"")</f>
        <v/>
      </c>
    </row>
    <row r="5682" spans="1:5" x14ac:dyDescent="0.2">
      <c r="A5682" s="11" t="str">
        <f>IF('Anterior-TXT'!A5703&lt;&gt;"",LEFT('Anterior-TXT'!A5703,15),"")</f>
        <v/>
      </c>
      <c r="B5682" s="11" t="str">
        <f>IF('Anterior-TXT'!A5703&lt;&gt;"",RIGHT(LEFT('Anterior-TXT'!A5703,51),34),"")</f>
        <v/>
      </c>
      <c r="C5682" s="12" t="str">
        <f>IF('Anterior-TXT'!A5703&lt;&gt;"",VALUE(RIGHT(LEFT('Anterior-TXT'!A5703,75),23)),"")</f>
        <v/>
      </c>
      <c r="D5682" s="11" t="str">
        <f>IF('Anterior-TXT'!A5703&lt;&gt;"",RIGHT(LEFT('Anterior-TXT'!A5703,77),1),"")</f>
        <v/>
      </c>
      <c r="E5682" s="13" t="str">
        <f>IF('Anterior-TXT'!A5703&lt;&gt;"",IF(MOD(VALUE(LEFT(A5682,1)),2)=1,IF(D5682="D",C5682,-C5682),IF(D5682="C",C5682,-C5682)),"")</f>
        <v/>
      </c>
    </row>
    <row r="5683" spans="1:5" x14ac:dyDescent="0.2">
      <c r="A5683" s="11" t="str">
        <f>IF('Anterior-TXT'!A5704&lt;&gt;"",LEFT('Anterior-TXT'!A5704,15),"")</f>
        <v/>
      </c>
      <c r="B5683" s="11" t="str">
        <f>IF('Anterior-TXT'!A5704&lt;&gt;"",RIGHT(LEFT('Anterior-TXT'!A5704,51),34),"")</f>
        <v/>
      </c>
      <c r="C5683" s="12" t="str">
        <f>IF('Anterior-TXT'!A5704&lt;&gt;"",VALUE(RIGHT(LEFT('Anterior-TXT'!A5704,75),23)),"")</f>
        <v/>
      </c>
      <c r="D5683" s="11" t="str">
        <f>IF('Anterior-TXT'!A5704&lt;&gt;"",RIGHT(LEFT('Anterior-TXT'!A5704,77),1),"")</f>
        <v/>
      </c>
      <c r="E5683" s="13" t="str">
        <f>IF('Anterior-TXT'!A5704&lt;&gt;"",IF(MOD(VALUE(LEFT(A5683,1)),2)=1,IF(D5683="D",C5683,-C5683),IF(D5683="C",C5683,-C5683)),"")</f>
        <v/>
      </c>
    </row>
    <row r="5684" spans="1:5" x14ac:dyDescent="0.2">
      <c r="A5684" s="11" t="str">
        <f>IF('Anterior-TXT'!A5705&lt;&gt;"",LEFT('Anterior-TXT'!A5705,15),"")</f>
        <v/>
      </c>
      <c r="B5684" s="11" t="str">
        <f>IF('Anterior-TXT'!A5705&lt;&gt;"",RIGHT(LEFT('Anterior-TXT'!A5705,51),34),"")</f>
        <v/>
      </c>
      <c r="C5684" s="12" t="str">
        <f>IF('Anterior-TXT'!A5705&lt;&gt;"",VALUE(RIGHT(LEFT('Anterior-TXT'!A5705,75),23)),"")</f>
        <v/>
      </c>
      <c r="D5684" s="11" t="str">
        <f>IF('Anterior-TXT'!A5705&lt;&gt;"",RIGHT(LEFT('Anterior-TXT'!A5705,77),1),"")</f>
        <v/>
      </c>
      <c r="E5684" s="13" t="str">
        <f>IF('Anterior-TXT'!A5705&lt;&gt;"",IF(MOD(VALUE(LEFT(A5684,1)),2)=1,IF(D5684="D",C5684,-C5684),IF(D5684="C",C5684,-C5684)),"")</f>
        <v/>
      </c>
    </row>
    <row r="5685" spans="1:5" x14ac:dyDescent="0.2">
      <c r="A5685" s="11" t="str">
        <f>IF('Anterior-TXT'!A5706&lt;&gt;"",LEFT('Anterior-TXT'!A5706,15),"")</f>
        <v/>
      </c>
      <c r="B5685" s="11" t="str">
        <f>IF('Anterior-TXT'!A5706&lt;&gt;"",RIGHT(LEFT('Anterior-TXT'!A5706,51),34),"")</f>
        <v/>
      </c>
      <c r="C5685" s="12" t="str">
        <f>IF('Anterior-TXT'!A5706&lt;&gt;"",VALUE(RIGHT(LEFT('Anterior-TXT'!A5706,75),23)),"")</f>
        <v/>
      </c>
      <c r="D5685" s="11" t="str">
        <f>IF('Anterior-TXT'!A5706&lt;&gt;"",RIGHT(LEFT('Anterior-TXT'!A5706,77),1),"")</f>
        <v/>
      </c>
      <c r="E5685" s="13" t="str">
        <f>IF('Anterior-TXT'!A5706&lt;&gt;"",IF(MOD(VALUE(LEFT(A5685,1)),2)=1,IF(D5685="D",C5685,-C5685),IF(D5685="C",C5685,-C5685)),"")</f>
        <v/>
      </c>
    </row>
    <row r="5686" spans="1:5" x14ac:dyDescent="0.2">
      <c r="A5686" s="11" t="str">
        <f>IF('Anterior-TXT'!A5707&lt;&gt;"",LEFT('Anterior-TXT'!A5707,15),"")</f>
        <v/>
      </c>
      <c r="B5686" s="11" t="str">
        <f>IF('Anterior-TXT'!A5707&lt;&gt;"",RIGHT(LEFT('Anterior-TXT'!A5707,51),34),"")</f>
        <v/>
      </c>
      <c r="C5686" s="12" t="str">
        <f>IF('Anterior-TXT'!A5707&lt;&gt;"",VALUE(RIGHT(LEFT('Anterior-TXT'!A5707,75),23)),"")</f>
        <v/>
      </c>
      <c r="D5686" s="11" t="str">
        <f>IF('Anterior-TXT'!A5707&lt;&gt;"",RIGHT(LEFT('Anterior-TXT'!A5707,77),1),"")</f>
        <v/>
      </c>
      <c r="E5686" s="13" t="str">
        <f>IF('Anterior-TXT'!A5707&lt;&gt;"",IF(MOD(VALUE(LEFT(A5686,1)),2)=1,IF(D5686="D",C5686,-C5686),IF(D5686="C",C5686,-C5686)),"")</f>
        <v/>
      </c>
    </row>
    <row r="5687" spans="1:5" x14ac:dyDescent="0.2">
      <c r="A5687" s="11" t="str">
        <f>IF('Anterior-TXT'!A5708&lt;&gt;"",LEFT('Anterior-TXT'!A5708,15),"")</f>
        <v/>
      </c>
      <c r="B5687" s="11" t="str">
        <f>IF('Anterior-TXT'!A5708&lt;&gt;"",RIGHT(LEFT('Anterior-TXT'!A5708,51),34),"")</f>
        <v/>
      </c>
      <c r="C5687" s="12" t="str">
        <f>IF('Anterior-TXT'!A5708&lt;&gt;"",VALUE(RIGHT(LEFT('Anterior-TXT'!A5708,75),23)),"")</f>
        <v/>
      </c>
      <c r="D5687" s="11" t="str">
        <f>IF('Anterior-TXT'!A5708&lt;&gt;"",RIGHT(LEFT('Anterior-TXT'!A5708,77),1),"")</f>
        <v/>
      </c>
      <c r="E5687" s="13" t="str">
        <f>IF('Anterior-TXT'!A5708&lt;&gt;"",IF(MOD(VALUE(LEFT(A5687,1)),2)=1,IF(D5687="D",C5687,-C5687),IF(D5687="C",C5687,-C5687)),"")</f>
        <v/>
      </c>
    </row>
    <row r="5688" spans="1:5" x14ac:dyDescent="0.2">
      <c r="A5688" s="11" t="str">
        <f>IF('Anterior-TXT'!A5709&lt;&gt;"",LEFT('Anterior-TXT'!A5709,15),"")</f>
        <v/>
      </c>
      <c r="B5688" s="11" t="str">
        <f>IF('Anterior-TXT'!A5709&lt;&gt;"",RIGHT(LEFT('Anterior-TXT'!A5709,51),34),"")</f>
        <v/>
      </c>
      <c r="C5688" s="12" t="str">
        <f>IF('Anterior-TXT'!A5709&lt;&gt;"",VALUE(RIGHT(LEFT('Anterior-TXT'!A5709,75),23)),"")</f>
        <v/>
      </c>
      <c r="D5688" s="11" t="str">
        <f>IF('Anterior-TXT'!A5709&lt;&gt;"",RIGHT(LEFT('Anterior-TXT'!A5709,77),1),"")</f>
        <v/>
      </c>
      <c r="E5688" s="13" t="str">
        <f>IF('Anterior-TXT'!A5709&lt;&gt;"",IF(MOD(VALUE(LEFT(A5688,1)),2)=1,IF(D5688="D",C5688,-C5688),IF(D5688="C",C5688,-C5688)),"")</f>
        <v/>
      </c>
    </row>
    <row r="5689" spans="1:5" x14ac:dyDescent="0.2">
      <c r="A5689" s="11" t="str">
        <f>IF('Anterior-TXT'!A5710&lt;&gt;"",LEFT('Anterior-TXT'!A5710,15),"")</f>
        <v/>
      </c>
      <c r="B5689" s="11" t="str">
        <f>IF('Anterior-TXT'!A5710&lt;&gt;"",RIGHT(LEFT('Anterior-TXT'!A5710,51),34),"")</f>
        <v/>
      </c>
      <c r="C5689" s="12" t="str">
        <f>IF('Anterior-TXT'!A5710&lt;&gt;"",VALUE(RIGHT(LEFT('Anterior-TXT'!A5710,75),23)),"")</f>
        <v/>
      </c>
      <c r="D5689" s="11" t="str">
        <f>IF('Anterior-TXT'!A5710&lt;&gt;"",RIGHT(LEFT('Anterior-TXT'!A5710,77),1),"")</f>
        <v/>
      </c>
      <c r="E5689" s="13" t="str">
        <f>IF('Anterior-TXT'!A5710&lt;&gt;"",IF(MOD(VALUE(LEFT(A5689,1)),2)=1,IF(D5689="D",C5689,-C5689),IF(D5689="C",C5689,-C5689)),"")</f>
        <v/>
      </c>
    </row>
    <row r="5690" spans="1:5" x14ac:dyDescent="0.2">
      <c r="A5690" s="11" t="str">
        <f>IF('Anterior-TXT'!A5711&lt;&gt;"",LEFT('Anterior-TXT'!A5711,15),"")</f>
        <v/>
      </c>
      <c r="B5690" s="11" t="str">
        <f>IF('Anterior-TXT'!A5711&lt;&gt;"",RIGHT(LEFT('Anterior-TXT'!A5711,51),34),"")</f>
        <v/>
      </c>
      <c r="C5690" s="12" t="str">
        <f>IF('Anterior-TXT'!A5711&lt;&gt;"",VALUE(RIGHT(LEFT('Anterior-TXT'!A5711,75),23)),"")</f>
        <v/>
      </c>
      <c r="D5690" s="11" t="str">
        <f>IF('Anterior-TXT'!A5711&lt;&gt;"",RIGHT(LEFT('Anterior-TXT'!A5711,77),1),"")</f>
        <v/>
      </c>
      <c r="E5690" s="13" t="str">
        <f>IF('Anterior-TXT'!A5711&lt;&gt;"",IF(MOD(VALUE(LEFT(A5690,1)),2)=1,IF(D5690="D",C5690,-C5690),IF(D5690="C",C5690,-C5690)),"")</f>
        <v/>
      </c>
    </row>
    <row r="5691" spans="1:5" x14ac:dyDescent="0.2">
      <c r="A5691" s="11" t="str">
        <f>IF('Anterior-TXT'!A5712&lt;&gt;"",LEFT('Anterior-TXT'!A5712,15),"")</f>
        <v/>
      </c>
      <c r="B5691" s="11" t="str">
        <f>IF('Anterior-TXT'!A5712&lt;&gt;"",RIGHT(LEFT('Anterior-TXT'!A5712,51),34),"")</f>
        <v/>
      </c>
      <c r="C5691" s="12" t="str">
        <f>IF('Anterior-TXT'!A5712&lt;&gt;"",VALUE(RIGHT(LEFT('Anterior-TXT'!A5712,75),23)),"")</f>
        <v/>
      </c>
      <c r="D5691" s="11" t="str">
        <f>IF('Anterior-TXT'!A5712&lt;&gt;"",RIGHT(LEFT('Anterior-TXT'!A5712,77),1),"")</f>
        <v/>
      </c>
      <c r="E5691" s="13" t="str">
        <f>IF('Anterior-TXT'!A5712&lt;&gt;"",IF(MOD(VALUE(LEFT(A5691,1)),2)=1,IF(D5691="D",C5691,-C5691),IF(D5691="C",C5691,-C5691)),"")</f>
        <v/>
      </c>
    </row>
    <row r="5692" spans="1:5" x14ac:dyDescent="0.2">
      <c r="A5692" s="11" t="str">
        <f>IF('Anterior-TXT'!A5713&lt;&gt;"",LEFT('Anterior-TXT'!A5713,15),"")</f>
        <v/>
      </c>
      <c r="B5692" s="11" t="str">
        <f>IF('Anterior-TXT'!A5713&lt;&gt;"",RIGHT(LEFT('Anterior-TXT'!A5713,51),34),"")</f>
        <v/>
      </c>
      <c r="C5692" s="12" t="str">
        <f>IF('Anterior-TXT'!A5713&lt;&gt;"",VALUE(RIGHT(LEFT('Anterior-TXT'!A5713,75),23)),"")</f>
        <v/>
      </c>
      <c r="D5692" s="11" t="str">
        <f>IF('Anterior-TXT'!A5713&lt;&gt;"",RIGHT(LEFT('Anterior-TXT'!A5713,77),1),"")</f>
        <v/>
      </c>
      <c r="E5692" s="13" t="str">
        <f>IF('Anterior-TXT'!A5713&lt;&gt;"",IF(MOD(VALUE(LEFT(A5692,1)),2)=1,IF(D5692="D",C5692,-C5692),IF(D5692="C",C5692,-C5692)),"")</f>
        <v/>
      </c>
    </row>
    <row r="5693" spans="1:5" x14ac:dyDescent="0.2">
      <c r="A5693" s="11" t="str">
        <f>IF('Anterior-TXT'!A5714&lt;&gt;"",LEFT('Anterior-TXT'!A5714,15),"")</f>
        <v/>
      </c>
      <c r="B5693" s="11" t="str">
        <f>IF('Anterior-TXT'!A5714&lt;&gt;"",RIGHT(LEFT('Anterior-TXT'!A5714,51),34),"")</f>
        <v/>
      </c>
      <c r="C5693" s="12" t="str">
        <f>IF('Anterior-TXT'!A5714&lt;&gt;"",VALUE(RIGHT(LEFT('Anterior-TXT'!A5714,75),23)),"")</f>
        <v/>
      </c>
      <c r="D5693" s="11" t="str">
        <f>IF('Anterior-TXT'!A5714&lt;&gt;"",RIGHT(LEFT('Anterior-TXT'!A5714,77),1),"")</f>
        <v/>
      </c>
      <c r="E5693" s="13" t="str">
        <f>IF('Anterior-TXT'!A5714&lt;&gt;"",IF(MOD(VALUE(LEFT(A5693,1)),2)=1,IF(D5693="D",C5693,-C5693),IF(D5693="C",C5693,-C5693)),"")</f>
        <v/>
      </c>
    </row>
    <row r="5694" spans="1:5" x14ac:dyDescent="0.2">
      <c r="A5694" s="11" t="str">
        <f>IF('Anterior-TXT'!A5715&lt;&gt;"",LEFT('Anterior-TXT'!A5715,15),"")</f>
        <v/>
      </c>
      <c r="B5694" s="11" t="str">
        <f>IF('Anterior-TXT'!A5715&lt;&gt;"",RIGHT(LEFT('Anterior-TXT'!A5715,51),34),"")</f>
        <v/>
      </c>
      <c r="C5694" s="12" t="str">
        <f>IF('Anterior-TXT'!A5715&lt;&gt;"",VALUE(RIGHT(LEFT('Anterior-TXT'!A5715,75),23)),"")</f>
        <v/>
      </c>
      <c r="D5694" s="11" t="str">
        <f>IF('Anterior-TXT'!A5715&lt;&gt;"",RIGHT(LEFT('Anterior-TXT'!A5715,77),1),"")</f>
        <v/>
      </c>
      <c r="E5694" s="13" t="str">
        <f>IF('Anterior-TXT'!A5715&lt;&gt;"",IF(MOD(VALUE(LEFT(A5694,1)),2)=1,IF(D5694="D",C5694,-C5694),IF(D5694="C",C5694,-C5694)),"")</f>
        <v/>
      </c>
    </row>
    <row r="5695" spans="1:5" x14ac:dyDescent="0.2">
      <c r="A5695" s="11" t="str">
        <f>IF('Anterior-TXT'!A5716&lt;&gt;"",LEFT('Anterior-TXT'!A5716,15),"")</f>
        <v/>
      </c>
      <c r="B5695" s="11" t="str">
        <f>IF('Anterior-TXT'!A5716&lt;&gt;"",RIGHT(LEFT('Anterior-TXT'!A5716,51),34),"")</f>
        <v/>
      </c>
      <c r="C5695" s="12" t="str">
        <f>IF('Anterior-TXT'!A5716&lt;&gt;"",VALUE(RIGHT(LEFT('Anterior-TXT'!A5716,75),23)),"")</f>
        <v/>
      </c>
      <c r="D5695" s="11" t="str">
        <f>IF('Anterior-TXT'!A5716&lt;&gt;"",RIGHT(LEFT('Anterior-TXT'!A5716,77),1),"")</f>
        <v/>
      </c>
      <c r="E5695" s="13" t="str">
        <f>IF('Anterior-TXT'!A5716&lt;&gt;"",IF(MOD(VALUE(LEFT(A5695,1)),2)=1,IF(D5695="D",C5695,-C5695),IF(D5695="C",C5695,-C5695)),"")</f>
        <v/>
      </c>
    </row>
    <row r="5696" spans="1:5" x14ac:dyDescent="0.2">
      <c r="A5696" s="11" t="str">
        <f>IF('Anterior-TXT'!A5717&lt;&gt;"",LEFT('Anterior-TXT'!A5717,15),"")</f>
        <v/>
      </c>
      <c r="B5696" s="11" t="str">
        <f>IF('Anterior-TXT'!A5717&lt;&gt;"",RIGHT(LEFT('Anterior-TXT'!A5717,51),34),"")</f>
        <v/>
      </c>
      <c r="C5696" s="12" t="str">
        <f>IF('Anterior-TXT'!A5717&lt;&gt;"",VALUE(RIGHT(LEFT('Anterior-TXT'!A5717,75),23)),"")</f>
        <v/>
      </c>
      <c r="D5696" s="11" t="str">
        <f>IF('Anterior-TXT'!A5717&lt;&gt;"",RIGHT(LEFT('Anterior-TXT'!A5717,77),1),"")</f>
        <v/>
      </c>
      <c r="E5696" s="13" t="str">
        <f>IF('Anterior-TXT'!A5717&lt;&gt;"",IF(MOD(VALUE(LEFT(A5696,1)),2)=1,IF(D5696="D",C5696,-C5696),IF(D5696="C",C5696,-C5696)),"")</f>
        <v/>
      </c>
    </row>
    <row r="5697" spans="1:5" x14ac:dyDescent="0.2">
      <c r="A5697" s="11" t="str">
        <f>IF('Anterior-TXT'!A5718&lt;&gt;"",LEFT('Anterior-TXT'!A5718,15),"")</f>
        <v/>
      </c>
      <c r="B5697" s="11" t="str">
        <f>IF('Anterior-TXT'!A5718&lt;&gt;"",RIGHT(LEFT('Anterior-TXT'!A5718,51),34),"")</f>
        <v/>
      </c>
      <c r="C5697" s="12" t="str">
        <f>IF('Anterior-TXT'!A5718&lt;&gt;"",VALUE(RIGHT(LEFT('Anterior-TXT'!A5718,75),23)),"")</f>
        <v/>
      </c>
      <c r="D5697" s="11" t="str">
        <f>IF('Anterior-TXT'!A5718&lt;&gt;"",RIGHT(LEFT('Anterior-TXT'!A5718,77),1),"")</f>
        <v/>
      </c>
      <c r="E5697" s="13" t="str">
        <f>IF('Anterior-TXT'!A5718&lt;&gt;"",IF(MOD(VALUE(LEFT(A5697,1)),2)=1,IF(D5697="D",C5697,-C5697),IF(D5697="C",C5697,-C5697)),"")</f>
        <v/>
      </c>
    </row>
    <row r="5698" spans="1:5" x14ac:dyDescent="0.2">
      <c r="A5698" s="11" t="str">
        <f>IF('Anterior-TXT'!A5719&lt;&gt;"",LEFT('Anterior-TXT'!A5719,15),"")</f>
        <v/>
      </c>
      <c r="B5698" s="11" t="str">
        <f>IF('Anterior-TXT'!A5719&lt;&gt;"",RIGHT(LEFT('Anterior-TXT'!A5719,51),34),"")</f>
        <v/>
      </c>
      <c r="C5698" s="12" t="str">
        <f>IF('Anterior-TXT'!A5719&lt;&gt;"",VALUE(RIGHT(LEFT('Anterior-TXT'!A5719,75),23)),"")</f>
        <v/>
      </c>
      <c r="D5698" s="11" t="str">
        <f>IF('Anterior-TXT'!A5719&lt;&gt;"",RIGHT(LEFT('Anterior-TXT'!A5719,77),1),"")</f>
        <v/>
      </c>
      <c r="E5698" s="13" t="str">
        <f>IF('Anterior-TXT'!A5719&lt;&gt;"",IF(MOD(VALUE(LEFT(A5698,1)),2)=1,IF(D5698="D",C5698,-C5698),IF(D5698="C",C5698,-C5698)),"")</f>
        <v/>
      </c>
    </row>
    <row r="5699" spans="1:5" x14ac:dyDescent="0.2">
      <c r="A5699" s="11" t="str">
        <f>IF('Anterior-TXT'!A5720&lt;&gt;"",LEFT('Anterior-TXT'!A5720,15),"")</f>
        <v/>
      </c>
      <c r="B5699" s="11" t="str">
        <f>IF('Anterior-TXT'!A5720&lt;&gt;"",RIGHT(LEFT('Anterior-TXT'!A5720,51),34),"")</f>
        <v/>
      </c>
      <c r="C5699" s="12" t="str">
        <f>IF('Anterior-TXT'!A5720&lt;&gt;"",VALUE(RIGHT(LEFT('Anterior-TXT'!A5720,75),23)),"")</f>
        <v/>
      </c>
      <c r="D5699" s="11" t="str">
        <f>IF('Anterior-TXT'!A5720&lt;&gt;"",RIGHT(LEFT('Anterior-TXT'!A5720,77),1),"")</f>
        <v/>
      </c>
      <c r="E5699" s="13" t="str">
        <f>IF('Anterior-TXT'!A5720&lt;&gt;"",IF(MOD(VALUE(LEFT(A5699,1)),2)=1,IF(D5699="D",C5699,-C5699),IF(D5699="C",C5699,-C5699)),"")</f>
        <v/>
      </c>
    </row>
    <row r="5700" spans="1:5" x14ac:dyDescent="0.2">
      <c r="A5700" s="11" t="str">
        <f>IF('Anterior-TXT'!A5721&lt;&gt;"",LEFT('Anterior-TXT'!A5721,15),"")</f>
        <v/>
      </c>
      <c r="B5700" s="11" t="str">
        <f>IF('Anterior-TXT'!A5721&lt;&gt;"",RIGHT(LEFT('Anterior-TXT'!A5721,51),34),"")</f>
        <v/>
      </c>
      <c r="C5700" s="12" t="str">
        <f>IF('Anterior-TXT'!A5721&lt;&gt;"",VALUE(RIGHT(LEFT('Anterior-TXT'!A5721,75),23)),"")</f>
        <v/>
      </c>
      <c r="D5700" s="11" t="str">
        <f>IF('Anterior-TXT'!A5721&lt;&gt;"",RIGHT(LEFT('Anterior-TXT'!A5721,77),1),"")</f>
        <v/>
      </c>
      <c r="E5700" s="13" t="str">
        <f>IF('Anterior-TXT'!A5721&lt;&gt;"",IF(MOD(VALUE(LEFT(A5700,1)),2)=1,IF(D5700="D",C5700,-C5700),IF(D5700="C",C5700,-C5700)),"")</f>
        <v/>
      </c>
    </row>
    <row r="5701" spans="1:5" x14ac:dyDescent="0.2">
      <c r="A5701" s="11" t="str">
        <f>IF('Anterior-TXT'!A5722&lt;&gt;"",LEFT('Anterior-TXT'!A5722,15),"")</f>
        <v/>
      </c>
      <c r="B5701" s="11" t="str">
        <f>IF('Anterior-TXT'!A5722&lt;&gt;"",RIGHT(LEFT('Anterior-TXT'!A5722,51),34),"")</f>
        <v/>
      </c>
      <c r="C5701" s="12" t="str">
        <f>IF('Anterior-TXT'!A5722&lt;&gt;"",VALUE(RIGHT(LEFT('Anterior-TXT'!A5722,75),23)),"")</f>
        <v/>
      </c>
      <c r="D5701" s="11" t="str">
        <f>IF('Anterior-TXT'!A5722&lt;&gt;"",RIGHT(LEFT('Anterior-TXT'!A5722,77),1),"")</f>
        <v/>
      </c>
      <c r="E5701" s="13" t="str">
        <f>IF('Anterior-TXT'!A5722&lt;&gt;"",IF(MOD(VALUE(LEFT(A5701,1)),2)=1,IF(D5701="D",C5701,-C5701),IF(D5701="C",C5701,-C5701)),"")</f>
        <v/>
      </c>
    </row>
    <row r="5702" spans="1:5" x14ac:dyDescent="0.2">
      <c r="A5702" s="11" t="str">
        <f>IF('Anterior-TXT'!A5723&lt;&gt;"",LEFT('Anterior-TXT'!A5723,15),"")</f>
        <v/>
      </c>
      <c r="B5702" s="11" t="str">
        <f>IF('Anterior-TXT'!A5723&lt;&gt;"",RIGHT(LEFT('Anterior-TXT'!A5723,51),34),"")</f>
        <v/>
      </c>
      <c r="C5702" s="12" t="str">
        <f>IF('Anterior-TXT'!A5723&lt;&gt;"",VALUE(RIGHT(LEFT('Anterior-TXT'!A5723,75),23)),"")</f>
        <v/>
      </c>
      <c r="D5702" s="11" t="str">
        <f>IF('Anterior-TXT'!A5723&lt;&gt;"",RIGHT(LEFT('Anterior-TXT'!A5723,77),1),"")</f>
        <v/>
      </c>
      <c r="E5702" s="13" t="str">
        <f>IF('Anterior-TXT'!A5723&lt;&gt;"",IF(MOD(VALUE(LEFT(A5702,1)),2)=1,IF(D5702="D",C5702,-C5702),IF(D5702="C",C5702,-C5702)),"")</f>
        <v/>
      </c>
    </row>
    <row r="5703" spans="1:5" x14ac:dyDescent="0.2">
      <c r="A5703" s="11" t="str">
        <f>IF('Anterior-TXT'!A5724&lt;&gt;"",LEFT('Anterior-TXT'!A5724,15),"")</f>
        <v/>
      </c>
      <c r="B5703" s="11" t="str">
        <f>IF('Anterior-TXT'!A5724&lt;&gt;"",RIGHT(LEFT('Anterior-TXT'!A5724,51),34),"")</f>
        <v/>
      </c>
      <c r="C5703" s="12" t="str">
        <f>IF('Anterior-TXT'!A5724&lt;&gt;"",VALUE(RIGHT(LEFT('Anterior-TXT'!A5724,75),23)),"")</f>
        <v/>
      </c>
      <c r="D5703" s="11" t="str">
        <f>IF('Anterior-TXT'!A5724&lt;&gt;"",RIGHT(LEFT('Anterior-TXT'!A5724,77),1),"")</f>
        <v/>
      </c>
      <c r="E5703" s="13" t="str">
        <f>IF('Anterior-TXT'!A5724&lt;&gt;"",IF(MOD(VALUE(LEFT(A5703,1)),2)=1,IF(D5703="D",C5703,-C5703),IF(D5703="C",C5703,-C5703)),"")</f>
        <v/>
      </c>
    </row>
    <row r="5704" spans="1:5" x14ac:dyDescent="0.2">
      <c r="A5704" s="11" t="str">
        <f>IF('Anterior-TXT'!A5725&lt;&gt;"",LEFT('Anterior-TXT'!A5725,15),"")</f>
        <v/>
      </c>
      <c r="B5704" s="11" t="str">
        <f>IF('Anterior-TXT'!A5725&lt;&gt;"",RIGHT(LEFT('Anterior-TXT'!A5725,51),34),"")</f>
        <v/>
      </c>
      <c r="C5704" s="12" t="str">
        <f>IF('Anterior-TXT'!A5725&lt;&gt;"",VALUE(RIGHT(LEFT('Anterior-TXT'!A5725,75),23)),"")</f>
        <v/>
      </c>
      <c r="D5704" s="11" t="str">
        <f>IF('Anterior-TXT'!A5725&lt;&gt;"",RIGHT(LEFT('Anterior-TXT'!A5725,77),1),"")</f>
        <v/>
      </c>
      <c r="E5704" s="13" t="str">
        <f>IF('Anterior-TXT'!A5725&lt;&gt;"",IF(MOD(VALUE(LEFT(A5704,1)),2)=1,IF(D5704="D",C5704,-C5704),IF(D5704="C",C5704,-C5704)),"")</f>
        <v/>
      </c>
    </row>
    <row r="5705" spans="1:5" x14ac:dyDescent="0.2">
      <c r="A5705" s="11" t="str">
        <f>IF('Anterior-TXT'!A5726&lt;&gt;"",LEFT('Anterior-TXT'!A5726,15),"")</f>
        <v/>
      </c>
      <c r="B5705" s="11" t="str">
        <f>IF('Anterior-TXT'!A5726&lt;&gt;"",RIGHT(LEFT('Anterior-TXT'!A5726,51),34),"")</f>
        <v/>
      </c>
      <c r="C5705" s="12" t="str">
        <f>IF('Anterior-TXT'!A5726&lt;&gt;"",VALUE(RIGHT(LEFT('Anterior-TXT'!A5726,75),23)),"")</f>
        <v/>
      </c>
      <c r="D5705" s="11" t="str">
        <f>IF('Anterior-TXT'!A5726&lt;&gt;"",RIGHT(LEFT('Anterior-TXT'!A5726,77),1),"")</f>
        <v/>
      </c>
      <c r="E5705" s="13" t="str">
        <f>IF('Anterior-TXT'!A5726&lt;&gt;"",IF(MOD(VALUE(LEFT(A5705,1)),2)=1,IF(D5705="D",C5705,-C5705),IF(D5705="C",C5705,-C5705)),"")</f>
        <v/>
      </c>
    </row>
    <row r="5706" spans="1:5" x14ac:dyDescent="0.2">
      <c r="A5706" s="11" t="str">
        <f>IF('Anterior-TXT'!A5727&lt;&gt;"",LEFT('Anterior-TXT'!A5727,15),"")</f>
        <v/>
      </c>
      <c r="B5706" s="11" t="str">
        <f>IF('Anterior-TXT'!A5727&lt;&gt;"",RIGHT(LEFT('Anterior-TXT'!A5727,51),34),"")</f>
        <v/>
      </c>
      <c r="C5706" s="12" t="str">
        <f>IF('Anterior-TXT'!A5727&lt;&gt;"",VALUE(RIGHT(LEFT('Anterior-TXT'!A5727,75),23)),"")</f>
        <v/>
      </c>
      <c r="D5706" s="11" t="str">
        <f>IF('Anterior-TXT'!A5727&lt;&gt;"",RIGHT(LEFT('Anterior-TXT'!A5727,77),1),"")</f>
        <v/>
      </c>
      <c r="E5706" s="13" t="str">
        <f>IF('Anterior-TXT'!A5727&lt;&gt;"",IF(MOD(VALUE(LEFT(A5706,1)),2)=1,IF(D5706="D",C5706,-C5706),IF(D5706="C",C5706,-C5706)),"")</f>
        <v/>
      </c>
    </row>
    <row r="5707" spans="1:5" x14ac:dyDescent="0.2">
      <c r="A5707" s="11" t="str">
        <f>IF('Anterior-TXT'!A5728&lt;&gt;"",LEFT('Anterior-TXT'!A5728,15),"")</f>
        <v/>
      </c>
      <c r="B5707" s="11" t="str">
        <f>IF('Anterior-TXT'!A5728&lt;&gt;"",RIGHT(LEFT('Anterior-TXT'!A5728,51),34),"")</f>
        <v/>
      </c>
      <c r="C5707" s="12" t="str">
        <f>IF('Anterior-TXT'!A5728&lt;&gt;"",VALUE(RIGHT(LEFT('Anterior-TXT'!A5728,75),23)),"")</f>
        <v/>
      </c>
      <c r="D5707" s="11" t="str">
        <f>IF('Anterior-TXT'!A5728&lt;&gt;"",RIGHT(LEFT('Anterior-TXT'!A5728,77),1),"")</f>
        <v/>
      </c>
      <c r="E5707" s="13" t="str">
        <f>IF('Anterior-TXT'!A5728&lt;&gt;"",IF(MOD(VALUE(LEFT(A5707,1)),2)=1,IF(D5707="D",C5707,-C5707),IF(D5707="C",C5707,-C5707)),"")</f>
        <v/>
      </c>
    </row>
    <row r="5708" spans="1:5" x14ac:dyDescent="0.2">
      <c r="A5708" s="11" t="str">
        <f>IF('Anterior-TXT'!A5729&lt;&gt;"",LEFT('Anterior-TXT'!A5729,15),"")</f>
        <v/>
      </c>
      <c r="B5708" s="11" t="str">
        <f>IF('Anterior-TXT'!A5729&lt;&gt;"",RIGHT(LEFT('Anterior-TXT'!A5729,51),34),"")</f>
        <v/>
      </c>
      <c r="C5708" s="12" t="str">
        <f>IF('Anterior-TXT'!A5729&lt;&gt;"",VALUE(RIGHT(LEFT('Anterior-TXT'!A5729,75),23)),"")</f>
        <v/>
      </c>
      <c r="D5708" s="11" t="str">
        <f>IF('Anterior-TXT'!A5729&lt;&gt;"",RIGHT(LEFT('Anterior-TXT'!A5729,77),1),"")</f>
        <v/>
      </c>
      <c r="E5708" s="13" t="str">
        <f>IF('Anterior-TXT'!A5729&lt;&gt;"",IF(MOD(VALUE(LEFT(A5708,1)),2)=1,IF(D5708="D",C5708,-C5708),IF(D5708="C",C5708,-C5708)),"")</f>
        <v/>
      </c>
    </row>
    <row r="5709" spans="1:5" x14ac:dyDescent="0.2">
      <c r="A5709" s="11" t="str">
        <f>IF('Anterior-TXT'!A5730&lt;&gt;"",LEFT('Anterior-TXT'!A5730,15),"")</f>
        <v/>
      </c>
      <c r="B5709" s="11" t="str">
        <f>IF('Anterior-TXT'!A5730&lt;&gt;"",RIGHT(LEFT('Anterior-TXT'!A5730,51),34),"")</f>
        <v/>
      </c>
      <c r="C5709" s="12" t="str">
        <f>IF('Anterior-TXT'!A5730&lt;&gt;"",VALUE(RIGHT(LEFT('Anterior-TXT'!A5730,75),23)),"")</f>
        <v/>
      </c>
      <c r="D5709" s="11" t="str">
        <f>IF('Anterior-TXT'!A5730&lt;&gt;"",RIGHT(LEFT('Anterior-TXT'!A5730,77),1),"")</f>
        <v/>
      </c>
      <c r="E5709" s="13" t="str">
        <f>IF('Anterior-TXT'!A5730&lt;&gt;"",IF(MOD(VALUE(LEFT(A5709,1)),2)=1,IF(D5709="D",C5709,-C5709),IF(D5709="C",C5709,-C5709)),"")</f>
        <v/>
      </c>
    </row>
    <row r="5710" spans="1:5" x14ac:dyDescent="0.2">
      <c r="A5710" s="11" t="str">
        <f>IF('Anterior-TXT'!A5731&lt;&gt;"",LEFT('Anterior-TXT'!A5731,15),"")</f>
        <v/>
      </c>
      <c r="B5710" s="11" t="str">
        <f>IF('Anterior-TXT'!A5731&lt;&gt;"",RIGHT(LEFT('Anterior-TXT'!A5731,51),34),"")</f>
        <v/>
      </c>
      <c r="C5710" s="12" t="str">
        <f>IF('Anterior-TXT'!A5731&lt;&gt;"",VALUE(RIGHT(LEFT('Anterior-TXT'!A5731,75),23)),"")</f>
        <v/>
      </c>
      <c r="D5710" s="11" t="str">
        <f>IF('Anterior-TXT'!A5731&lt;&gt;"",RIGHT(LEFT('Anterior-TXT'!A5731,77),1),"")</f>
        <v/>
      </c>
      <c r="E5710" s="13" t="str">
        <f>IF('Anterior-TXT'!A5731&lt;&gt;"",IF(MOD(VALUE(LEFT(A5710,1)),2)=1,IF(D5710="D",C5710,-C5710),IF(D5710="C",C5710,-C5710)),"")</f>
        <v/>
      </c>
    </row>
    <row r="5711" spans="1:5" x14ac:dyDescent="0.2">
      <c r="A5711" s="11" t="str">
        <f>IF('Anterior-TXT'!A5732&lt;&gt;"",LEFT('Anterior-TXT'!A5732,15),"")</f>
        <v/>
      </c>
      <c r="B5711" s="11" t="str">
        <f>IF('Anterior-TXT'!A5732&lt;&gt;"",RIGHT(LEFT('Anterior-TXT'!A5732,51),34),"")</f>
        <v/>
      </c>
      <c r="C5711" s="12" t="str">
        <f>IF('Anterior-TXT'!A5732&lt;&gt;"",VALUE(RIGHT(LEFT('Anterior-TXT'!A5732,75),23)),"")</f>
        <v/>
      </c>
      <c r="D5711" s="11" t="str">
        <f>IF('Anterior-TXT'!A5732&lt;&gt;"",RIGHT(LEFT('Anterior-TXT'!A5732,77),1),"")</f>
        <v/>
      </c>
      <c r="E5711" s="13" t="str">
        <f>IF('Anterior-TXT'!A5732&lt;&gt;"",IF(MOD(VALUE(LEFT(A5711,1)),2)=1,IF(D5711="D",C5711,-C5711),IF(D5711="C",C5711,-C5711)),"")</f>
        <v/>
      </c>
    </row>
    <row r="5712" spans="1:5" x14ac:dyDescent="0.2">
      <c r="A5712" s="11" t="str">
        <f>IF('Anterior-TXT'!A5733&lt;&gt;"",LEFT('Anterior-TXT'!A5733,15),"")</f>
        <v/>
      </c>
      <c r="B5712" s="11" t="str">
        <f>IF('Anterior-TXT'!A5733&lt;&gt;"",RIGHT(LEFT('Anterior-TXT'!A5733,51),34),"")</f>
        <v/>
      </c>
      <c r="C5712" s="12" t="str">
        <f>IF('Anterior-TXT'!A5733&lt;&gt;"",VALUE(RIGHT(LEFT('Anterior-TXT'!A5733,75),23)),"")</f>
        <v/>
      </c>
      <c r="D5712" s="11" t="str">
        <f>IF('Anterior-TXT'!A5733&lt;&gt;"",RIGHT(LEFT('Anterior-TXT'!A5733,77),1),"")</f>
        <v/>
      </c>
      <c r="E5712" s="13" t="str">
        <f>IF('Anterior-TXT'!A5733&lt;&gt;"",IF(MOD(VALUE(LEFT(A5712,1)),2)=1,IF(D5712="D",C5712,-C5712),IF(D5712="C",C5712,-C5712)),"")</f>
        <v/>
      </c>
    </row>
    <row r="5713" spans="1:5" x14ac:dyDescent="0.2">
      <c r="A5713" s="11" t="str">
        <f>IF('Anterior-TXT'!A5734&lt;&gt;"",LEFT('Anterior-TXT'!A5734,15),"")</f>
        <v/>
      </c>
      <c r="B5713" s="11" t="str">
        <f>IF('Anterior-TXT'!A5734&lt;&gt;"",RIGHT(LEFT('Anterior-TXT'!A5734,51),34),"")</f>
        <v/>
      </c>
      <c r="C5713" s="12" t="str">
        <f>IF('Anterior-TXT'!A5734&lt;&gt;"",VALUE(RIGHT(LEFT('Anterior-TXT'!A5734,75),23)),"")</f>
        <v/>
      </c>
      <c r="D5713" s="11" t="str">
        <f>IF('Anterior-TXT'!A5734&lt;&gt;"",RIGHT(LEFT('Anterior-TXT'!A5734,77),1),"")</f>
        <v/>
      </c>
      <c r="E5713" s="13" t="str">
        <f>IF('Anterior-TXT'!A5734&lt;&gt;"",IF(MOD(VALUE(LEFT(A5713,1)),2)=1,IF(D5713="D",C5713,-C5713),IF(D5713="C",C5713,-C5713)),"")</f>
        <v/>
      </c>
    </row>
    <row r="5714" spans="1:5" x14ac:dyDescent="0.2">
      <c r="A5714" s="11" t="str">
        <f>IF('Anterior-TXT'!A5735&lt;&gt;"",LEFT('Anterior-TXT'!A5735,15),"")</f>
        <v/>
      </c>
      <c r="B5714" s="11" t="str">
        <f>IF('Anterior-TXT'!A5735&lt;&gt;"",RIGHT(LEFT('Anterior-TXT'!A5735,51),34),"")</f>
        <v/>
      </c>
      <c r="C5714" s="12" t="str">
        <f>IF('Anterior-TXT'!A5735&lt;&gt;"",VALUE(RIGHT(LEFT('Anterior-TXT'!A5735,75),23)),"")</f>
        <v/>
      </c>
      <c r="D5714" s="11" t="str">
        <f>IF('Anterior-TXT'!A5735&lt;&gt;"",RIGHT(LEFT('Anterior-TXT'!A5735,77),1),"")</f>
        <v/>
      </c>
      <c r="E5714" s="13" t="str">
        <f>IF('Anterior-TXT'!A5735&lt;&gt;"",IF(MOD(VALUE(LEFT(A5714,1)),2)=1,IF(D5714="D",C5714,-C5714),IF(D5714="C",C5714,-C5714)),"")</f>
        <v/>
      </c>
    </row>
    <row r="5715" spans="1:5" x14ac:dyDescent="0.2">
      <c r="A5715" s="11" t="str">
        <f>IF('Anterior-TXT'!A5736&lt;&gt;"",LEFT('Anterior-TXT'!A5736,15),"")</f>
        <v/>
      </c>
      <c r="B5715" s="11" t="str">
        <f>IF('Anterior-TXT'!A5736&lt;&gt;"",RIGHT(LEFT('Anterior-TXT'!A5736,51),34),"")</f>
        <v/>
      </c>
      <c r="C5715" s="12" t="str">
        <f>IF('Anterior-TXT'!A5736&lt;&gt;"",VALUE(RIGHT(LEFT('Anterior-TXT'!A5736,75),23)),"")</f>
        <v/>
      </c>
      <c r="D5715" s="11" t="str">
        <f>IF('Anterior-TXT'!A5736&lt;&gt;"",RIGHT(LEFT('Anterior-TXT'!A5736,77),1),"")</f>
        <v/>
      </c>
      <c r="E5715" s="13" t="str">
        <f>IF('Anterior-TXT'!A5736&lt;&gt;"",IF(MOD(VALUE(LEFT(A5715,1)),2)=1,IF(D5715="D",C5715,-C5715),IF(D5715="C",C5715,-C5715)),"")</f>
        <v/>
      </c>
    </row>
    <row r="5716" spans="1:5" x14ac:dyDescent="0.2">
      <c r="A5716" s="11" t="str">
        <f>IF('Anterior-TXT'!A5737&lt;&gt;"",LEFT('Anterior-TXT'!A5737,15),"")</f>
        <v/>
      </c>
      <c r="B5716" s="11" t="str">
        <f>IF('Anterior-TXT'!A5737&lt;&gt;"",RIGHT(LEFT('Anterior-TXT'!A5737,51),34),"")</f>
        <v/>
      </c>
      <c r="C5716" s="12" t="str">
        <f>IF('Anterior-TXT'!A5737&lt;&gt;"",VALUE(RIGHT(LEFT('Anterior-TXT'!A5737,75),23)),"")</f>
        <v/>
      </c>
      <c r="D5716" s="11" t="str">
        <f>IF('Anterior-TXT'!A5737&lt;&gt;"",RIGHT(LEFT('Anterior-TXT'!A5737,77),1),"")</f>
        <v/>
      </c>
      <c r="E5716" s="13" t="str">
        <f>IF('Anterior-TXT'!A5737&lt;&gt;"",IF(MOD(VALUE(LEFT(A5716,1)),2)=1,IF(D5716="D",C5716,-C5716),IF(D5716="C",C5716,-C5716)),"")</f>
        <v/>
      </c>
    </row>
    <row r="5717" spans="1:5" x14ac:dyDescent="0.2">
      <c r="A5717" s="11" t="str">
        <f>IF('Anterior-TXT'!A5738&lt;&gt;"",LEFT('Anterior-TXT'!A5738,15),"")</f>
        <v/>
      </c>
      <c r="B5717" s="11" t="str">
        <f>IF('Anterior-TXT'!A5738&lt;&gt;"",RIGHT(LEFT('Anterior-TXT'!A5738,51),34),"")</f>
        <v/>
      </c>
      <c r="C5717" s="12" t="str">
        <f>IF('Anterior-TXT'!A5738&lt;&gt;"",VALUE(RIGHT(LEFT('Anterior-TXT'!A5738,75),23)),"")</f>
        <v/>
      </c>
      <c r="D5717" s="11" t="str">
        <f>IF('Anterior-TXT'!A5738&lt;&gt;"",RIGHT(LEFT('Anterior-TXT'!A5738,77),1),"")</f>
        <v/>
      </c>
      <c r="E5717" s="13" t="str">
        <f>IF('Anterior-TXT'!A5738&lt;&gt;"",IF(MOD(VALUE(LEFT(A5717,1)),2)=1,IF(D5717="D",C5717,-C5717),IF(D5717="C",C5717,-C5717)),"")</f>
        <v/>
      </c>
    </row>
    <row r="5718" spans="1:5" x14ac:dyDescent="0.2">
      <c r="A5718" s="11" t="str">
        <f>IF('Anterior-TXT'!A5739&lt;&gt;"",LEFT('Anterior-TXT'!A5739,15),"")</f>
        <v/>
      </c>
      <c r="B5718" s="11" t="str">
        <f>IF('Anterior-TXT'!A5739&lt;&gt;"",RIGHT(LEFT('Anterior-TXT'!A5739,51),34),"")</f>
        <v/>
      </c>
      <c r="C5718" s="12" t="str">
        <f>IF('Anterior-TXT'!A5739&lt;&gt;"",VALUE(RIGHT(LEFT('Anterior-TXT'!A5739,75),23)),"")</f>
        <v/>
      </c>
      <c r="D5718" s="11" t="str">
        <f>IF('Anterior-TXT'!A5739&lt;&gt;"",RIGHT(LEFT('Anterior-TXT'!A5739,77),1),"")</f>
        <v/>
      </c>
      <c r="E5718" s="13" t="str">
        <f>IF('Anterior-TXT'!A5739&lt;&gt;"",IF(MOD(VALUE(LEFT(A5718,1)),2)=1,IF(D5718="D",C5718,-C5718),IF(D5718="C",C5718,-C5718)),"")</f>
        <v/>
      </c>
    </row>
    <row r="5719" spans="1:5" x14ac:dyDescent="0.2">
      <c r="A5719" s="11" t="str">
        <f>IF('Anterior-TXT'!A5740&lt;&gt;"",LEFT('Anterior-TXT'!A5740,15),"")</f>
        <v/>
      </c>
      <c r="B5719" s="11" t="str">
        <f>IF('Anterior-TXT'!A5740&lt;&gt;"",RIGHT(LEFT('Anterior-TXT'!A5740,51),34),"")</f>
        <v/>
      </c>
      <c r="C5719" s="12" t="str">
        <f>IF('Anterior-TXT'!A5740&lt;&gt;"",VALUE(RIGHT(LEFT('Anterior-TXT'!A5740,75),23)),"")</f>
        <v/>
      </c>
      <c r="D5719" s="11" t="str">
        <f>IF('Anterior-TXT'!A5740&lt;&gt;"",RIGHT(LEFT('Anterior-TXT'!A5740,77),1),"")</f>
        <v/>
      </c>
      <c r="E5719" s="13" t="str">
        <f>IF('Anterior-TXT'!A5740&lt;&gt;"",IF(MOD(VALUE(LEFT(A5719,1)),2)=1,IF(D5719="D",C5719,-C5719),IF(D5719="C",C5719,-C5719)),"")</f>
        <v/>
      </c>
    </row>
    <row r="5720" spans="1:5" x14ac:dyDescent="0.2">
      <c r="A5720" s="11" t="str">
        <f>IF('Anterior-TXT'!A5741&lt;&gt;"",LEFT('Anterior-TXT'!A5741,15),"")</f>
        <v/>
      </c>
      <c r="B5720" s="11" t="str">
        <f>IF('Anterior-TXT'!A5741&lt;&gt;"",RIGHT(LEFT('Anterior-TXT'!A5741,51),34),"")</f>
        <v/>
      </c>
      <c r="C5720" s="12" t="str">
        <f>IF('Anterior-TXT'!A5741&lt;&gt;"",VALUE(RIGHT(LEFT('Anterior-TXT'!A5741,75),23)),"")</f>
        <v/>
      </c>
      <c r="D5720" s="11" t="str">
        <f>IF('Anterior-TXT'!A5741&lt;&gt;"",RIGHT(LEFT('Anterior-TXT'!A5741,77),1),"")</f>
        <v/>
      </c>
      <c r="E5720" s="13" t="str">
        <f>IF('Anterior-TXT'!A5741&lt;&gt;"",IF(MOD(VALUE(LEFT(A5720,1)),2)=1,IF(D5720="D",C5720,-C5720),IF(D5720="C",C5720,-C5720)),"")</f>
        <v/>
      </c>
    </row>
    <row r="5721" spans="1:5" x14ac:dyDescent="0.2">
      <c r="A5721" s="11" t="str">
        <f>IF('Anterior-TXT'!A5742&lt;&gt;"",LEFT('Anterior-TXT'!A5742,15),"")</f>
        <v/>
      </c>
      <c r="B5721" s="11" t="str">
        <f>IF('Anterior-TXT'!A5742&lt;&gt;"",RIGHT(LEFT('Anterior-TXT'!A5742,51),34),"")</f>
        <v/>
      </c>
      <c r="C5721" s="12" t="str">
        <f>IF('Anterior-TXT'!A5742&lt;&gt;"",VALUE(RIGHT(LEFT('Anterior-TXT'!A5742,75),23)),"")</f>
        <v/>
      </c>
      <c r="D5721" s="11" t="str">
        <f>IF('Anterior-TXT'!A5742&lt;&gt;"",RIGHT(LEFT('Anterior-TXT'!A5742,77),1),"")</f>
        <v/>
      </c>
      <c r="E5721" s="13" t="str">
        <f>IF('Anterior-TXT'!A5742&lt;&gt;"",IF(MOD(VALUE(LEFT(A5721,1)),2)=1,IF(D5721="D",C5721,-C5721),IF(D5721="C",C5721,-C5721)),"")</f>
        <v/>
      </c>
    </row>
    <row r="5722" spans="1:5" x14ac:dyDescent="0.2">
      <c r="A5722" s="11" t="str">
        <f>IF('Anterior-TXT'!A5743&lt;&gt;"",LEFT('Anterior-TXT'!A5743,15),"")</f>
        <v/>
      </c>
      <c r="B5722" s="11" t="str">
        <f>IF('Anterior-TXT'!A5743&lt;&gt;"",RIGHT(LEFT('Anterior-TXT'!A5743,51),34),"")</f>
        <v/>
      </c>
      <c r="C5722" s="12" t="str">
        <f>IF('Anterior-TXT'!A5743&lt;&gt;"",VALUE(RIGHT(LEFT('Anterior-TXT'!A5743,75),23)),"")</f>
        <v/>
      </c>
      <c r="D5722" s="11" t="str">
        <f>IF('Anterior-TXT'!A5743&lt;&gt;"",RIGHT(LEFT('Anterior-TXT'!A5743,77),1),"")</f>
        <v/>
      </c>
      <c r="E5722" s="13" t="str">
        <f>IF('Anterior-TXT'!A5743&lt;&gt;"",IF(MOD(VALUE(LEFT(A5722,1)),2)=1,IF(D5722="D",C5722,-C5722),IF(D5722="C",C5722,-C5722)),"")</f>
        <v/>
      </c>
    </row>
    <row r="5723" spans="1:5" x14ac:dyDescent="0.2">
      <c r="A5723" s="11" t="str">
        <f>IF('Anterior-TXT'!A5744&lt;&gt;"",LEFT('Anterior-TXT'!A5744,15),"")</f>
        <v/>
      </c>
      <c r="B5723" s="11" t="str">
        <f>IF('Anterior-TXT'!A5744&lt;&gt;"",RIGHT(LEFT('Anterior-TXT'!A5744,51),34),"")</f>
        <v/>
      </c>
      <c r="C5723" s="12" t="str">
        <f>IF('Anterior-TXT'!A5744&lt;&gt;"",VALUE(RIGHT(LEFT('Anterior-TXT'!A5744,75),23)),"")</f>
        <v/>
      </c>
      <c r="D5723" s="11" t="str">
        <f>IF('Anterior-TXT'!A5744&lt;&gt;"",RIGHT(LEFT('Anterior-TXT'!A5744,77),1),"")</f>
        <v/>
      </c>
      <c r="E5723" s="13" t="str">
        <f>IF('Anterior-TXT'!A5744&lt;&gt;"",IF(MOD(VALUE(LEFT(A5723,1)),2)=1,IF(D5723="D",C5723,-C5723),IF(D5723="C",C5723,-C5723)),"")</f>
        <v/>
      </c>
    </row>
    <row r="5724" spans="1:5" x14ac:dyDescent="0.2">
      <c r="A5724" s="11" t="str">
        <f>IF('Anterior-TXT'!A5745&lt;&gt;"",LEFT('Anterior-TXT'!A5745,15),"")</f>
        <v/>
      </c>
      <c r="B5724" s="11" t="str">
        <f>IF('Anterior-TXT'!A5745&lt;&gt;"",RIGHT(LEFT('Anterior-TXT'!A5745,51),34),"")</f>
        <v/>
      </c>
      <c r="C5724" s="12" t="str">
        <f>IF('Anterior-TXT'!A5745&lt;&gt;"",VALUE(RIGHT(LEFT('Anterior-TXT'!A5745,75),23)),"")</f>
        <v/>
      </c>
      <c r="D5724" s="11" t="str">
        <f>IF('Anterior-TXT'!A5745&lt;&gt;"",RIGHT(LEFT('Anterior-TXT'!A5745,77),1),"")</f>
        <v/>
      </c>
      <c r="E5724" s="13" t="str">
        <f>IF('Anterior-TXT'!A5745&lt;&gt;"",IF(MOD(VALUE(LEFT(A5724,1)),2)=1,IF(D5724="D",C5724,-C5724),IF(D5724="C",C5724,-C5724)),"")</f>
        <v/>
      </c>
    </row>
    <row r="5725" spans="1:5" x14ac:dyDescent="0.2">
      <c r="A5725" s="11" t="str">
        <f>IF('Anterior-TXT'!A5746&lt;&gt;"",LEFT('Anterior-TXT'!A5746,15),"")</f>
        <v/>
      </c>
      <c r="B5725" s="11" t="str">
        <f>IF('Anterior-TXT'!A5746&lt;&gt;"",RIGHT(LEFT('Anterior-TXT'!A5746,51),34),"")</f>
        <v/>
      </c>
      <c r="C5725" s="12" t="str">
        <f>IF('Anterior-TXT'!A5746&lt;&gt;"",VALUE(RIGHT(LEFT('Anterior-TXT'!A5746,75),23)),"")</f>
        <v/>
      </c>
      <c r="D5725" s="11" t="str">
        <f>IF('Anterior-TXT'!A5746&lt;&gt;"",RIGHT(LEFT('Anterior-TXT'!A5746,77),1),"")</f>
        <v/>
      </c>
      <c r="E5725" s="13" t="str">
        <f>IF('Anterior-TXT'!A5746&lt;&gt;"",IF(MOD(VALUE(LEFT(A5725,1)),2)=1,IF(D5725="D",C5725,-C5725),IF(D5725="C",C5725,-C5725)),"")</f>
        <v/>
      </c>
    </row>
    <row r="5726" spans="1:5" x14ac:dyDescent="0.2">
      <c r="A5726" s="11" t="str">
        <f>IF('Anterior-TXT'!A5747&lt;&gt;"",LEFT('Anterior-TXT'!A5747,15),"")</f>
        <v/>
      </c>
      <c r="B5726" s="11" t="str">
        <f>IF('Anterior-TXT'!A5747&lt;&gt;"",RIGHT(LEFT('Anterior-TXT'!A5747,51),34),"")</f>
        <v/>
      </c>
      <c r="C5726" s="12" t="str">
        <f>IF('Anterior-TXT'!A5747&lt;&gt;"",VALUE(RIGHT(LEFT('Anterior-TXT'!A5747,75),23)),"")</f>
        <v/>
      </c>
      <c r="D5726" s="11" t="str">
        <f>IF('Anterior-TXT'!A5747&lt;&gt;"",RIGHT(LEFT('Anterior-TXT'!A5747,77),1),"")</f>
        <v/>
      </c>
      <c r="E5726" s="13" t="str">
        <f>IF('Anterior-TXT'!A5747&lt;&gt;"",IF(MOD(VALUE(LEFT(A5726,1)),2)=1,IF(D5726="D",C5726,-C5726),IF(D5726="C",C5726,-C5726)),"")</f>
        <v/>
      </c>
    </row>
    <row r="5727" spans="1:5" x14ac:dyDescent="0.2">
      <c r="A5727" s="11" t="str">
        <f>IF('Anterior-TXT'!A5748&lt;&gt;"",LEFT('Anterior-TXT'!A5748,15),"")</f>
        <v/>
      </c>
      <c r="B5727" s="11" t="str">
        <f>IF('Anterior-TXT'!A5748&lt;&gt;"",RIGHT(LEFT('Anterior-TXT'!A5748,51),34),"")</f>
        <v/>
      </c>
      <c r="C5727" s="12" t="str">
        <f>IF('Anterior-TXT'!A5748&lt;&gt;"",VALUE(RIGHT(LEFT('Anterior-TXT'!A5748,75),23)),"")</f>
        <v/>
      </c>
      <c r="D5727" s="11" t="str">
        <f>IF('Anterior-TXT'!A5748&lt;&gt;"",RIGHT(LEFT('Anterior-TXT'!A5748,77),1),"")</f>
        <v/>
      </c>
      <c r="E5727" s="13" t="str">
        <f>IF('Anterior-TXT'!A5748&lt;&gt;"",IF(MOD(VALUE(LEFT(A5727,1)),2)=1,IF(D5727="D",C5727,-C5727),IF(D5727="C",C5727,-C5727)),"")</f>
        <v/>
      </c>
    </row>
    <row r="5728" spans="1:5" x14ac:dyDescent="0.2">
      <c r="A5728" s="11" t="str">
        <f>IF('Anterior-TXT'!A5749&lt;&gt;"",LEFT('Anterior-TXT'!A5749,15),"")</f>
        <v/>
      </c>
      <c r="B5728" s="11" t="str">
        <f>IF('Anterior-TXT'!A5749&lt;&gt;"",RIGHT(LEFT('Anterior-TXT'!A5749,51),34),"")</f>
        <v/>
      </c>
      <c r="C5728" s="12" t="str">
        <f>IF('Anterior-TXT'!A5749&lt;&gt;"",VALUE(RIGHT(LEFT('Anterior-TXT'!A5749,75),23)),"")</f>
        <v/>
      </c>
      <c r="D5728" s="11" t="str">
        <f>IF('Anterior-TXT'!A5749&lt;&gt;"",RIGHT(LEFT('Anterior-TXT'!A5749,77),1),"")</f>
        <v/>
      </c>
      <c r="E5728" s="13" t="str">
        <f>IF('Anterior-TXT'!A5749&lt;&gt;"",IF(MOD(VALUE(LEFT(A5728,1)),2)=1,IF(D5728="D",C5728,-C5728),IF(D5728="C",C5728,-C5728)),"")</f>
        <v/>
      </c>
    </row>
    <row r="5729" spans="1:5" x14ac:dyDescent="0.2">
      <c r="A5729" s="11" t="str">
        <f>IF('Anterior-TXT'!A5750&lt;&gt;"",LEFT('Anterior-TXT'!A5750,15),"")</f>
        <v/>
      </c>
      <c r="B5729" s="11" t="str">
        <f>IF('Anterior-TXT'!A5750&lt;&gt;"",RIGHT(LEFT('Anterior-TXT'!A5750,51),34),"")</f>
        <v/>
      </c>
      <c r="C5729" s="12" t="str">
        <f>IF('Anterior-TXT'!A5750&lt;&gt;"",VALUE(RIGHT(LEFT('Anterior-TXT'!A5750,75),23)),"")</f>
        <v/>
      </c>
      <c r="D5729" s="11" t="str">
        <f>IF('Anterior-TXT'!A5750&lt;&gt;"",RIGHT(LEFT('Anterior-TXT'!A5750,77),1),"")</f>
        <v/>
      </c>
      <c r="E5729" s="13" t="str">
        <f>IF('Anterior-TXT'!A5750&lt;&gt;"",IF(MOD(VALUE(LEFT(A5729,1)),2)=1,IF(D5729="D",C5729,-C5729),IF(D5729="C",C5729,-C5729)),"")</f>
        <v/>
      </c>
    </row>
    <row r="5730" spans="1:5" x14ac:dyDescent="0.2">
      <c r="A5730" s="11" t="str">
        <f>IF('Anterior-TXT'!A5751&lt;&gt;"",LEFT('Anterior-TXT'!A5751,15),"")</f>
        <v/>
      </c>
      <c r="B5730" s="11" t="str">
        <f>IF('Anterior-TXT'!A5751&lt;&gt;"",RIGHT(LEFT('Anterior-TXT'!A5751,51),34),"")</f>
        <v/>
      </c>
      <c r="C5730" s="12" t="str">
        <f>IF('Anterior-TXT'!A5751&lt;&gt;"",VALUE(RIGHT(LEFT('Anterior-TXT'!A5751,75),23)),"")</f>
        <v/>
      </c>
      <c r="D5730" s="11" t="str">
        <f>IF('Anterior-TXT'!A5751&lt;&gt;"",RIGHT(LEFT('Anterior-TXT'!A5751,77),1),"")</f>
        <v/>
      </c>
      <c r="E5730" s="13" t="str">
        <f>IF('Anterior-TXT'!A5751&lt;&gt;"",IF(MOD(VALUE(LEFT(A5730,1)),2)=1,IF(D5730="D",C5730,-C5730),IF(D5730="C",C5730,-C5730)),"")</f>
        <v/>
      </c>
    </row>
    <row r="5731" spans="1:5" x14ac:dyDescent="0.2">
      <c r="A5731" s="11" t="str">
        <f>IF('Anterior-TXT'!A5752&lt;&gt;"",LEFT('Anterior-TXT'!A5752,15),"")</f>
        <v/>
      </c>
      <c r="B5731" s="11" t="str">
        <f>IF('Anterior-TXT'!A5752&lt;&gt;"",RIGHT(LEFT('Anterior-TXT'!A5752,51),34),"")</f>
        <v/>
      </c>
      <c r="C5731" s="12" t="str">
        <f>IF('Anterior-TXT'!A5752&lt;&gt;"",VALUE(RIGHT(LEFT('Anterior-TXT'!A5752,75),23)),"")</f>
        <v/>
      </c>
      <c r="D5731" s="11" t="str">
        <f>IF('Anterior-TXT'!A5752&lt;&gt;"",RIGHT(LEFT('Anterior-TXT'!A5752,77),1),"")</f>
        <v/>
      </c>
      <c r="E5731" s="13" t="str">
        <f>IF('Anterior-TXT'!A5752&lt;&gt;"",IF(MOD(VALUE(LEFT(A5731,1)),2)=1,IF(D5731="D",C5731,-C5731),IF(D5731="C",C5731,-C5731)),"")</f>
        <v/>
      </c>
    </row>
    <row r="5732" spans="1:5" x14ac:dyDescent="0.2">
      <c r="A5732" s="11" t="str">
        <f>IF('Anterior-TXT'!A5753&lt;&gt;"",LEFT('Anterior-TXT'!A5753,15),"")</f>
        <v/>
      </c>
      <c r="B5732" s="11" t="str">
        <f>IF('Anterior-TXT'!A5753&lt;&gt;"",RIGHT(LEFT('Anterior-TXT'!A5753,51),34),"")</f>
        <v/>
      </c>
      <c r="C5732" s="12" t="str">
        <f>IF('Anterior-TXT'!A5753&lt;&gt;"",VALUE(RIGHT(LEFT('Anterior-TXT'!A5753,75),23)),"")</f>
        <v/>
      </c>
      <c r="D5732" s="11" t="str">
        <f>IF('Anterior-TXT'!A5753&lt;&gt;"",RIGHT(LEFT('Anterior-TXT'!A5753,77),1),"")</f>
        <v/>
      </c>
      <c r="E5732" s="13" t="str">
        <f>IF('Anterior-TXT'!A5753&lt;&gt;"",IF(MOD(VALUE(LEFT(A5732,1)),2)=1,IF(D5732="D",C5732,-C5732),IF(D5732="C",C5732,-C5732)),"")</f>
        <v/>
      </c>
    </row>
    <row r="5733" spans="1:5" x14ac:dyDescent="0.2">
      <c r="A5733" s="11" t="str">
        <f>IF('Anterior-TXT'!A5754&lt;&gt;"",LEFT('Anterior-TXT'!A5754,15),"")</f>
        <v/>
      </c>
      <c r="B5733" s="11" t="str">
        <f>IF('Anterior-TXT'!A5754&lt;&gt;"",RIGHT(LEFT('Anterior-TXT'!A5754,51),34),"")</f>
        <v/>
      </c>
      <c r="C5733" s="12" t="str">
        <f>IF('Anterior-TXT'!A5754&lt;&gt;"",VALUE(RIGHT(LEFT('Anterior-TXT'!A5754,75),23)),"")</f>
        <v/>
      </c>
      <c r="D5733" s="11" t="str">
        <f>IF('Anterior-TXT'!A5754&lt;&gt;"",RIGHT(LEFT('Anterior-TXT'!A5754,77),1),"")</f>
        <v/>
      </c>
      <c r="E5733" s="13" t="str">
        <f>IF('Anterior-TXT'!A5754&lt;&gt;"",IF(MOD(VALUE(LEFT(A5733,1)),2)=1,IF(D5733="D",C5733,-C5733),IF(D5733="C",C5733,-C5733)),"")</f>
        <v/>
      </c>
    </row>
    <row r="5734" spans="1:5" x14ac:dyDescent="0.2">
      <c r="A5734" s="11" t="str">
        <f>IF('Anterior-TXT'!A5755&lt;&gt;"",LEFT('Anterior-TXT'!A5755,15),"")</f>
        <v/>
      </c>
      <c r="B5734" s="11" t="str">
        <f>IF('Anterior-TXT'!A5755&lt;&gt;"",RIGHT(LEFT('Anterior-TXT'!A5755,51),34),"")</f>
        <v/>
      </c>
      <c r="C5734" s="12" t="str">
        <f>IF('Anterior-TXT'!A5755&lt;&gt;"",VALUE(RIGHT(LEFT('Anterior-TXT'!A5755,75),23)),"")</f>
        <v/>
      </c>
      <c r="D5734" s="11" t="str">
        <f>IF('Anterior-TXT'!A5755&lt;&gt;"",RIGHT(LEFT('Anterior-TXT'!A5755,77),1),"")</f>
        <v/>
      </c>
      <c r="E5734" s="13" t="str">
        <f>IF('Anterior-TXT'!A5755&lt;&gt;"",IF(MOD(VALUE(LEFT(A5734,1)),2)=1,IF(D5734="D",C5734,-C5734),IF(D5734="C",C5734,-C5734)),"")</f>
        <v/>
      </c>
    </row>
    <row r="5735" spans="1:5" x14ac:dyDescent="0.2">
      <c r="A5735" s="11" t="str">
        <f>IF('Anterior-TXT'!A5756&lt;&gt;"",LEFT('Anterior-TXT'!A5756,15),"")</f>
        <v/>
      </c>
      <c r="B5735" s="11" t="str">
        <f>IF('Anterior-TXT'!A5756&lt;&gt;"",RIGHT(LEFT('Anterior-TXT'!A5756,51),34),"")</f>
        <v/>
      </c>
      <c r="C5735" s="12" t="str">
        <f>IF('Anterior-TXT'!A5756&lt;&gt;"",VALUE(RIGHT(LEFT('Anterior-TXT'!A5756,75),23)),"")</f>
        <v/>
      </c>
      <c r="D5735" s="11" t="str">
        <f>IF('Anterior-TXT'!A5756&lt;&gt;"",RIGHT(LEFT('Anterior-TXT'!A5756,77),1),"")</f>
        <v/>
      </c>
      <c r="E5735" s="13" t="str">
        <f>IF('Anterior-TXT'!A5756&lt;&gt;"",IF(MOD(VALUE(LEFT(A5735,1)),2)=1,IF(D5735="D",C5735,-C5735),IF(D5735="C",C5735,-C5735)),"")</f>
        <v/>
      </c>
    </row>
    <row r="5736" spans="1:5" x14ac:dyDescent="0.2">
      <c r="A5736" s="11" t="str">
        <f>IF('Anterior-TXT'!A5757&lt;&gt;"",LEFT('Anterior-TXT'!A5757,15),"")</f>
        <v/>
      </c>
      <c r="B5736" s="11" t="str">
        <f>IF('Anterior-TXT'!A5757&lt;&gt;"",RIGHT(LEFT('Anterior-TXT'!A5757,51),34),"")</f>
        <v/>
      </c>
      <c r="C5736" s="12" t="str">
        <f>IF('Anterior-TXT'!A5757&lt;&gt;"",VALUE(RIGHT(LEFT('Anterior-TXT'!A5757,75),23)),"")</f>
        <v/>
      </c>
      <c r="D5736" s="11" t="str">
        <f>IF('Anterior-TXT'!A5757&lt;&gt;"",RIGHT(LEFT('Anterior-TXT'!A5757,77),1),"")</f>
        <v/>
      </c>
      <c r="E5736" s="13" t="str">
        <f>IF('Anterior-TXT'!A5757&lt;&gt;"",IF(MOD(VALUE(LEFT(A5736,1)),2)=1,IF(D5736="D",C5736,-C5736),IF(D5736="C",C5736,-C5736)),"")</f>
        <v/>
      </c>
    </row>
    <row r="5737" spans="1:5" x14ac:dyDescent="0.2">
      <c r="A5737" s="11" t="str">
        <f>IF('Anterior-TXT'!A5758&lt;&gt;"",LEFT('Anterior-TXT'!A5758,15),"")</f>
        <v/>
      </c>
      <c r="B5737" s="11" t="str">
        <f>IF('Anterior-TXT'!A5758&lt;&gt;"",RIGHT(LEFT('Anterior-TXT'!A5758,51),34),"")</f>
        <v/>
      </c>
      <c r="C5737" s="12" t="str">
        <f>IF('Anterior-TXT'!A5758&lt;&gt;"",VALUE(RIGHT(LEFT('Anterior-TXT'!A5758,75),23)),"")</f>
        <v/>
      </c>
      <c r="D5737" s="11" t="str">
        <f>IF('Anterior-TXT'!A5758&lt;&gt;"",RIGHT(LEFT('Anterior-TXT'!A5758,77),1),"")</f>
        <v/>
      </c>
      <c r="E5737" s="13" t="str">
        <f>IF('Anterior-TXT'!A5758&lt;&gt;"",IF(MOD(VALUE(LEFT(A5737,1)),2)=1,IF(D5737="D",C5737,-C5737),IF(D5737="C",C5737,-C5737)),"")</f>
        <v/>
      </c>
    </row>
    <row r="5738" spans="1:5" x14ac:dyDescent="0.2">
      <c r="A5738" s="11" t="str">
        <f>IF('Anterior-TXT'!A5759&lt;&gt;"",LEFT('Anterior-TXT'!A5759,15),"")</f>
        <v/>
      </c>
      <c r="B5738" s="11" t="str">
        <f>IF('Anterior-TXT'!A5759&lt;&gt;"",RIGHT(LEFT('Anterior-TXT'!A5759,51),34),"")</f>
        <v/>
      </c>
      <c r="C5738" s="12" t="str">
        <f>IF('Anterior-TXT'!A5759&lt;&gt;"",VALUE(RIGHT(LEFT('Anterior-TXT'!A5759,75),23)),"")</f>
        <v/>
      </c>
      <c r="D5738" s="11" t="str">
        <f>IF('Anterior-TXT'!A5759&lt;&gt;"",RIGHT(LEFT('Anterior-TXT'!A5759,77),1),"")</f>
        <v/>
      </c>
      <c r="E5738" s="13" t="str">
        <f>IF('Anterior-TXT'!A5759&lt;&gt;"",IF(MOD(VALUE(LEFT(A5738,1)),2)=1,IF(D5738="D",C5738,-C5738),IF(D5738="C",C5738,-C5738)),"")</f>
        <v/>
      </c>
    </row>
    <row r="5739" spans="1:5" x14ac:dyDescent="0.2">
      <c r="A5739" s="11" t="str">
        <f>IF('Anterior-TXT'!A5760&lt;&gt;"",LEFT('Anterior-TXT'!A5760,15),"")</f>
        <v/>
      </c>
      <c r="B5739" s="11" t="str">
        <f>IF('Anterior-TXT'!A5760&lt;&gt;"",RIGHT(LEFT('Anterior-TXT'!A5760,51),34),"")</f>
        <v/>
      </c>
      <c r="C5739" s="12" t="str">
        <f>IF('Anterior-TXT'!A5760&lt;&gt;"",VALUE(RIGHT(LEFT('Anterior-TXT'!A5760,75),23)),"")</f>
        <v/>
      </c>
      <c r="D5739" s="11" t="str">
        <f>IF('Anterior-TXT'!A5760&lt;&gt;"",RIGHT(LEFT('Anterior-TXT'!A5760,77),1),"")</f>
        <v/>
      </c>
      <c r="E5739" s="13" t="str">
        <f>IF('Anterior-TXT'!A5760&lt;&gt;"",IF(MOD(VALUE(LEFT(A5739,1)),2)=1,IF(D5739="D",C5739,-C5739),IF(D5739="C",C5739,-C5739)),"")</f>
        <v/>
      </c>
    </row>
    <row r="5740" spans="1:5" x14ac:dyDescent="0.2">
      <c r="A5740" s="11" t="str">
        <f>IF('Anterior-TXT'!A5761&lt;&gt;"",LEFT('Anterior-TXT'!A5761,15),"")</f>
        <v/>
      </c>
      <c r="B5740" s="11" t="str">
        <f>IF('Anterior-TXT'!A5761&lt;&gt;"",RIGHT(LEFT('Anterior-TXT'!A5761,51),34),"")</f>
        <v/>
      </c>
      <c r="C5740" s="12" t="str">
        <f>IF('Anterior-TXT'!A5761&lt;&gt;"",VALUE(RIGHT(LEFT('Anterior-TXT'!A5761,75),23)),"")</f>
        <v/>
      </c>
      <c r="D5740" s="11" t="str">
        <f>IF('Anterior-TXT'!A5761&lt;&gt;"",RIGHT(LEFT('Anterior-TXT'!A5761,77),1),"")</f>
        <v/>
      </c>
      <c r="E5740" s="13" t="str">
        <f>IF('Anterior-TXT'!A5761&lt;&gt;"",IF(MOD(VALUE(LEFT(A5740,1)),2)=1,IF(D5740="D",C5740,-C5740),IF(D5740="C",C5740,-C5740)),"")</f>
        <v/>
      </c>
    </row>
    <row r="5741" spans="1:5" x14ac:dyDescent="0.2">
      <c r="A5741" s="11" t="str">
        <f>IF('Anterior-TXT'!A5762&lt;&gt;"",LEFT('Anterior-TXT'!A5762,15),"")</f>
        <v/>
      </c>
      <c r="B5741" s="11" t="str">
        <f>IF('Anterior-TXT'!A5762&lt;&gt;"",RIGHT(LEFT('Anterior-TXT'!A5762,51),34),"")</f>
        <v/>
      </c>
      <c r="C5741" s="12" t="str">
        <f>IF('Anterior-TXT'!A5762&lt;&gt;"",VALUE(RIGHT(LEFT('Anterior-TXT'!A5762,75),23)),"")</f>
        <v/>
      </c>
      <c r="D5741" s="11" t="str">
        <f>IF('Anterior-TXT'!A5762&lt;&gt;"",RIGHT(LEFT('Anterior-TXT'!A5762,77),1),"")</f>
        <v/>
      </c>
      <c r="E5741" s="13" t="str">
        <f>IF('Anterior-TXT'!A5762&lt;&gt;"",IF(MOD(VALUE(LEFT(A5741,1)),2)=1,IF(D5741="D",C5741,-C5741),IF(D5741="C",C5741,-C5741)),"")</f>
        <v/>
      </c>
    </row>
    <row r="5742" spans="1:5" x14ac:dyDescent="0.2">
      <c r="A5742" s="11" t="str">
        <f>IF('Anterior-TXT'!A5763&lt;&gt;"",LEFT('Anterior-TXT'!A5763,15),"")</f>
        <v/>
      </c>
      <c r="B5742" s="11" t="str">
        <f>IF('Anterior-TXT'!A5763&lt;&gt;"",RIGHT(LEFT('Anterior-TXT'!A5763,51),34),"")</f>
        <v/>
      </c>
      <c r="C5742" s="12" t="str">
        <f>IF('Anterior-TXT'!A5763&lt;&gt;"",VALUE(RIGHT(LEFT('Anterior-TXT'!A5763,75),23)),"")</f>
        <v/>
      </c>
      <c r="D5742" s="11" t="str">
        <f>IF('Anterior-TXT'!A5763&lt;&gt;"",RIGHT(LEFT('Anterior-TXT'!A5763,77),1),"")</f>
        <v/>
      </c>
      <c r="E5742" s="13" t="str">
        <f>IF('Anterior-TXT'!A5763&lt;&gt;"",IF(MOD(VALUE(LEFT(A5742,1)),2)=1,IF(D5742="D",C5742,-C5742),IF(D5742="C",C5742,-C5742)),"")</f>
        <v/>
      </c>
    </row>
    <row r="5743" spans="1:5" x14ac:dyDescent="0.2">
      <c r="A5743" s="11" t="str">
        <f>IF('Anterior-TXT'!A5764&lt;&gt;"",LEFT('Anterior-TXT'!A5764,15),"")</f>
        <v/>
      </c>
      <c r="B5743" s="11" t="str">
        <f>IF('Anterior-TXT'!A5764&lt;&gt;"",RIGHT(LEFT('Anterior-TXT'!A5764,51),34),"")</f>
        <v/>
      </c>
      <c r="C5743" s="12" t="str">
        <f>IF('Anterior-TXT'!A5764&lt;&gt;"",VALUE(RIGHT(LEFT('Anterior-TXT'!A5764,75),23)),"")</f>
        <v/>
      </c>
      <c r="D5743" s="11" t="str">
        <f>IF('Anterior-TXT'!A5764&lt;&gt;"",RIGHT(LEFT('Anterior-TXT'!A5764,77),1),"")</f>
        <v/>
      </c>
      <c r="E5743" s="13" t="str">
        <f>IF('Anterior-TXT'!A5764&lt;&gt;"",IF(MOD(VALUE(LEFT(A5743,1)),2)=1,IF(D5743="D",C5743,-C5743),IF(D5743="C",C5743,-C5743)),"")</f>
        <v/>
      </c>
    </row>
    <row r="5744" spans="1:5" x14ac:dyDescent="0.2">
      <c r="A5744" s="11" t="str">
        <f>IF('Anterior-TXT'!A5765&lt;&gt;"",LEFT('Anterior-TXT'!A5765,15),"")</f>
        <v/>
      </c>
      <c r="B5744" s="11" t="str">
        <f>IF('Anterior-TXT'!A5765&lt;&gt;"",RIGHT(LEFT('Anterior-TXT'!A5765,51),34),"")</f>
        <v/>
      </c>
      <c r="C5744" s="12" t="str">
        <f>IF('Anterior-TXT'!A5765&lt;&gt;"",VALUE(RIGHT(LEFT('Anterior-TXT'!A5765,75),23)),"")</f>
        <v/>
      </c>
      <c r="D5744" s="11" t="str">
        <f>IF('Anterior-TXT'!A5765&lt;&gt;"",RIGHT(LEFT('Anterior-TXT'!A5765,77),1),"")</f>
        <v/>
      </c>
      <c r="E5744" s="13" t="str">
        <f>IF('Anterior-TXT'!A5765&lt;&gt;"",IF(MOD(VALUE(LEFT(A5744,1)),2)=1,IF(D5744="D",C5744,-C5744),IF(D5744="C",C5744,-C5744)),"")</f>
        <v/>
      </c>
    </row>
    <row r="5745" spans="1:5" x14ac:dyDescent="0.2">
      <c r="A5745" s="11" t="str">
        <f>IF('Anterior-TXT'!A5766&lt;&gt;"",LEFT('Anterior-TXT'!A5766,15),"")</f>
        <v/>
      </c>
      <c r="B5745" s="11" t="str">
        <f>IF('Anterior-TXT'!A5766&lt;&gt;"",RIGHT(LEFT('Anterior-TXT'!A5766,51),34),"")</f>
        <v/>
      </c>
      <c r="C5745" s="12" t="str">
        <f>IF('Anterior-TXT'!A5766&lt;&gt;"",VALUE(RIGHT(LEFT('Anterior-TXT'!A5766,75),23)),"")</f>
        <v/>
      </c>
      <c r="D5745" s="11" t="str">
        <f>IF('Anterior-TXT'!A5766&lt;&gt;"",RIGHT(LEFT('Anterior-TXT'!A5766,77),1),"")</f>
        <v/>
      </c>
      <c r="E5745" s="13" t="str">
        <f>IF('Anterior-TXT'!A5766&lt;&gt;"",IF(MOD(VALUE(LEFT(A5745,1)),2)=1,IF(D5745="D",C5745,-C5745),IF(D5745="C",C5745,-C5745)),"")</f>
        <v/>
      </c>
    </row>
    <row r="5746" spans="1:5" x14ac:dyDescent="0.2">
      <c r="A5746" s="11" t="str">
        <f>IF('Anterior-TXT'!A5767&lt;&gt;"",LEFT('Anterior-TXT'!A5767,15),"")</f>
        <v/>
      </c>
      <c r="B5746" s="11" t="str">
        <f>IF('Anterior-TXT'!A5767&lt;&gt;"",RIGHT(LEFT('Anterior-TXT'!A5767,51),34),"")</f>
        <v/>
      </c>
      <c r="C5746" s="12" t="str">
        <f>IF('Anterior-TXT'!A5767&lt;&gt;"",VALUE(RIGHT(LEFT('Anterior-TXT'!A5767,75),23)),"")</f>
        <v/>
      </c>
      <c r="D5746" s="11" t="str">
        <f>IF('Anterior-TXT'!A5767&lt;&gt;"",RIGHT(LEFT('Anterior-TXT'!A5767,77),1),"")</f>
        <v/>
      </c>
      <c r="E5746" s="13" t="str">
        <f>IF('Anterior-TXT'!A5767&lt;&gt;"",IF(MOD(VALUE(LEFT(A5746,1)),2)=1,IF(D5746="D",C5746,-C5746),IF(D5746="C",C5746,-C5746)),"")</f>
        <v/>
      </c>
    </row>
    <row r="5747" spans="1:5" x14ac:dyDescent="0.2">
      <c r="A5747" s="11" t="str">
        <f>IF('Anterior-TXT'!A5768&lt;&gt;"",LEFT('Anterior-TXT'!A5768,15),"")</f>
        <v/>
      </c>
      <c r="B5747" s="11" t="str">
        <f>IF('Anterior-TXT'!A5768&lt;&gt;"",RIGHT(LEFT('Anterior-TXT'!A5768,51),34),"")</f>
        <v/>
      </c>
      <c r="C5747" s="12" t="str">
        <f>IF('Anterior-TXT'!A5768&lt;&gt;"",VALUE(RIGHT(LEFT('Anterior-TXT'!A5768,75),23)),"")</f>
        <v/>
      </c>
      <c r="D5747" s="11" t="str">
        <f>IF('Anterior-TXT'!A5768&lt;&gt;"",RIGHT(LEFT('Anterior-TXT'!A5768,77),1),"")</f>
        <v/>
      </c>
      <c r="E5747" s="13" t="str">
        <f>IF('Anterior-TXT'!A5768&lt;&gt;"",IF(MOD(VALUE(LEFT(A5747,1)),2)=1,IF(D5747="D",C5747,-C5747),IF(D5747="C",C5747,-C5747)),"")</f>
        <v/>
      </c>
    </row>
    <row r="5748" spans="1:5" x14ac:dyDescent="0.2">
      <c r="A5748" s="11" t="str">
        <f>IF('Anterior-TXT'!A5769&lt;&gt;"",LEFT('Anterior-TXT'!A5769,15),"")</f>
        <v/>
      </c>
      <c r="B5748" s="11" t="str">
        <f>IF('Anterior-TXT'!A5769&lt;&gt;"",RIGHT(LEFT('Anterior-TXT'!A5769,51),34),"")</f>
        <v/>
      </c>
      <c r="C5748" s="12" t="str">
        <f>IF('Anterior-TXT'!A5769&lt;&gt;"",VALUE(RIGHT(LEFT('Anterior-TXT'!A5769,75),23)),"")</f>
        <v/>
      </c>
      <c r="D5748" s="11" t="str">
        <f>IF('Anterior-TXT'!A5769&lt;&gt;"",RIGHT(LEFT('Anterior-TXT'!A5769,77),1),"")</f>
        <v/>
      </c>
      <c r="E5748" s="13" t="str">
        <f>IF('Anterior-TXT'!A5769&lt;&gt;"",IF(MOD(VALUE(LEFT(A5748,1)),2)=1,IF(D5748="D",C5748,-C5748),IF(D5748="C",C5748,-C5748)),"")</f>
        <v/>
      </c>
    </row>
    <row r="5749" spans="1:5" x14ac:dyDescent="0.2">
      <c r="A5749" s="11" t="str">
        <f>IF('Anterior-TXT'!A5770&lt;&gt;"",LEFT('Anterior-TXT'!A5770,15),"")</f>
        <v/>
      </c>
      <c r="B5749" s="11" t="str">
        <f>IF('Anterior-TXT'!A5770&lt;&gt;"",RIGHT(LEFT('Anterior-TXT'!A5770,51),34),"")</f>
        <v/>
      </c>
      <c r="C5749" s="12" t="str">
        <f>IF('Anterior-TXT'!A5770&lt;&gt;"",VALUE(RIGHT(LEFT('Anterior-TXT'!A5770,75),23)),"")</f>
        <v/>
      </c>
      <c r="D5749" s="11" t="str">
        <f>IF('Anterior-TXT'!A5770&lt;&gt;"",RIGHT(LEFT('Anterior-TXT'!A5770,77),1),"")</f>
        <v/>
      </c>
      <c r="E5749" s="13" t="str">
        <f>IF('Anterior-TXT'!A5770&lt;&gt;"",IF(MOD(VALUE(LEFT(A5749,1)),2)=1,IF(D5749="D",C5749,-C5749),IF(D5749="C",C5749,-C5749)),"")</f>
        <v/>
      </c>
    </row>
    <row r="5750" spans="1:5" x14ac:dyDescent="0.2">
      <c r="A5750" s="11" t="str">
        <f>IF('Anterior-TXT'!A5771&lt;&gt;"",LEFT('Anterior-TXT'!A5771,15),"")</f>
        <v/>
      </c>
      <c r="B5750" s="11" t="str">
        <f>IF('Anterior-TXT'!A5771&lt;&gt;"",RIGHT(LEFT('Anterior-TXT'!A5771,51),34),"")</f>
        <v/>
      </c>
      <c r="C5750" s="12" t="str">
        <f>IF('Anterior-TXT'!A5771&lt;&gt;"",VALUE(RIGHT(LEFT('Anterior-TXT'!A5771,75),23)),"")</f>
        <v/>
      </c>
      <c r="D5750" s="11" t="str">
        <f>IF('Anterior-TXT'!A5771&lt;&gt;"",RIGHT(LEFT('Anterior-TXT'!A5771,77),1),"")</f>
        <v/>
      </c>
      <c r="E5750" s="13" t="str">
        <f>IF('Anterior-TXT'!A5771&lt;&gt;"",IF(MOD(VALUE(LEFT(A5750,1)),2)=1,IF(D5750="D",C5750,-C5750),IF(D5750="C",C5750,-C5750)),"")</f>
        <v/>
      </c>
    </row>
    <row r="5751" spans="1:5" x14ac:dyDescent="0.2">
      <c r="A5751" s="11" t="str">
        <f>IF('Anterior-TXT'!A5772&lt;&gt;"",LEFT('Anterior-TXT'!A5772,15),"")</f>
        <v/>
      </c>
      <c r="B5751" s="11" t="str">
        <f>IF('Anterior-TXT'!A5772&lt;&gt;"",RIGHT(LEFT('Anterior-TXT'!A5772,51),34),"")</f>
        <v/>
      </c>
      <c r="C5751" s="12" t="str">
        <f>IF('Anterior-TXT'!A5772&lt;&gt;"",VALUE(RIGHT(LEFT('Anterior-TXT'!A5772,75),23)),"")</f>
        <v/>
      </c>
      <c r="D5751" s="11" t="str">
        <f>IF('Anterior-TXT'!A5772&lt;&gt;"",RIGHT(LEFT('Anterior-TXT'!A5772,77),1),"")</f>
        <v/>
      </c>
      <c r="E5751" s="13" t="str">
        <f>IF('Anterior-TXT'!A5772&lt;&gt;"",IF(MOD(VALUE(LEFT(A5751,1)),2)=1,IF(D5751="D",C5751,-C5751),IF(D5751="C",C5751,-C5751)),"")</f>
        <v/>
      </c>
    </row>
    <row r="5752" spans="1:5" x14ac:dyDescent="0.2">
      <c r="A5752" s="11" t="str">
        <f>IF('Anterior-TXT'!A5773&lt;&gt;"",LEFT('Anterior-TXT'!A5773,15),"")</f>
        <v/>
      </c>
      <c r="B5752" s="11" t="str">
        <f>IF('Anterior-TXT'!A5773&lt;&gt;"",RIGHT(LEFT('Anterior-TXT'!A5773,51),34),"")</f>
        <v/>
      </c>
      <c r="C5752" s="12" t="str">
        <f>IF('Anterior-TXT'!A5773&lt;&gt;"",VALUE(RIGHT(LEFT('Anterior-TXT'!A5773,75),23)),"")</f>
        <v/>
      </c>
      <c r="D5752" s="11" t="str">
        <f>IF('Anterior-TXT'!A5773&lt;&gt;"",RIGHT(LEFT('Anterior-TXT'!A5773,77),1),"")</f>
        <v/>
      </c>
      <c r="E5752" s="13" t="str">
        <f>IF('Anterior-TXT'!A5773&lt;&gt;"",IF(MOD(VALUE(LEFT(A5752,1)),2)=1,IF(D5752="D",C5752,-C5752),IF(D5752="C",C5752,-C5752)),"")</f>
        <v/>
      </c>
    </row>
    <row r="5753" spans="1:5" x14ac:dyDescent="0.2">
      <c r="A5753" s="11" t="str">
        <f>IF('Anterior-TXT'!A5774&lt;&gt;"",LEFT('Anterior-TXT'!A5774,15),"")</f>
        <v/>
      </c>
      <c r="B5753" s="11" t="str">
        <f>IF('Anterior-TXT'!A5774&lt;&gt;"",RIGHT(LEFT('Anterior-TXT'!A5774,51),34),"")</f>
        <v/>
      </c>
      <c r="C5753" s="12" t="str">
        <f>IF('Anterior-TXT'!A5774&lt;&gt;"",VALUE(RIGHT(LEFT('Anterior-TXT'!A5774,75),23)),"")</f>
        <v/>
      </c>
      <c r="D5753" s="11" t="str">
        <f>IF('Anterior-TXT'!A5774&lt;&gt;"",RIGHT(LEFT('Anterior-TXT'!A5774,77),1),"")</f>
        <v/>
      </c>
      <c r="E5753" s="13" t="str">
        <f>IF('Anterior-TXT'!A5774&lt;&gt;"",IF(MOD(VALUE(LEFT(A5753,1)),2)=1,IF(D5753="D",C5753,-C5753),IF(D5753="C",C5753,-C5753)),"")</f>
        <v/>
      </c>
    </row>
    <row r="5754" spans="1:5" x14ac:dyDescent="0.2">
      <c r="A5754" s="11" t="str">
        <f>IF('Anterior-TXT'!A5775&lt;&gt;"",LEFT('Anterior-TXT'!A5775,15),"")</f>
        <v/>
      </c>
      <c r="B5754" s="11" t="str">
        <f>IF('Anterior-TXT'!A5775&lt;&gt;"",RIGHT(LEFT('Anterior-TXT'!A5775,51),34),"")</f>
        <v/>
      </c>
      <c r="C5754" s="12" t="str">
        <f>IF('Anterior-TXT'!A5775&lt;&gt;"",VALUE(RIGHT(LEFT('Anterior-TXT'!A5775,75),23)),"")</f>
        <v/>
      </c>
      <c r="D5754" s="11" t="str">
        <f>IF('Anterior-TXT'!A5775&lt;&gt;"",RIGHT(LEFT('Anterior-TXT'!A5775,77),1),"")</f>
        <v/>
      </c>
      <c r="E5754" s="13" t="str">
        <f>IF('Anterior-TXT'!A5775&lt;&gt;"",IF(MOD(VALUE(LEFT(A5754,1)),2)=1,IF(D5754="D",C5754,-C5754),IF(D5754="C",C5754,-C5754)),"")</f>
        <v/>
      </c>
    </row>
    <row r="5755" spans="1:5" x14ac:dyDescent="0.2">
      <c r="A5755" s="11" t="str">
        <f>IF('Anterior-TXT'!A5776&lt;&gt;"",LEFT('Anterior-TXT'!A5776,15),"")</f>
        <v/>
      </c>
      <c r="B5755" s="11" t="str">
        <f>IF('Anterior-TXT'!A5776&lt;&gt;"",RIGHT(LEFT('Anterior-TXT'!A5776,51),34),"")</f>
        <v/>
      </c>
      <c r="C5755" s="12" t="str">
        <f>IF('Anterior-TXT'!A5776&lt;&gt;"",VALUE(RIGHT(LEFT('Anterior-TXT'!A5776,75),23)),"")</f>
        <v/>
      </c>
      <c r="D5755" s="11" t="str">
        <f>IF('Anterior-TXT'!A5776&lt;&gt;"",RIGHT(LEFT('Anterior-TXT'!A5776,77),1),"")</f>
        <v/>
      </c>
      <c r="E5755" s="13" t="str">
        <f>IF('Anterior-TXT'!A5776&lt;&gt;"",IF(MOD(VALUE(LEFT(A5755,1)),2)=1,IF(D5755="D",C5755,-C5755),IF(D5755="C",C5755,-C5755)),"")</f>
        <v/>
      </c>
    </row>
    <row r="5756" spans="1:5" x14ac:dyDescent="0.2">
      <c r="A5756" s="11" t="str">
        <f>IF('Anterior-TXT'!A5777&lt;&gt;"",LEFT('Anterior-TXT'!A5777,15),"")</f>
        <v/>
      </c>
      <c r="B5756" s="11" t="str">
        <f>IF('Anterior-TXT'!A5777&lt;&gt;"",RIGHT(LEFT('Anterior-TXT'!A5777,51),34),"")</f>
        <v/>
      </c>
      <c r="C5756" s="12" t="str">
        <f>IF('Anterior-TXT'!A5777&lt;&gt;"",VALUE(RIGHT(LEFT('Anterior-TXT'!A5777,75),23)),"")</f>
        <v/>
      </c>
      <c r="D5756" s="11" t="str">
        <f>IF('Anterior-TXT'!A5777&lt;&gt;"",RIGHT(LEFT('Anterior-TXT'!A5777,77),1),"")</f>
        <v/>
      </c>
      <c r="E5756" s="13" t="str">
        <f>IF('Anterior-TXT'!A5777&lt;&gt;"",IF(MOD(VALUE(LEFT(A5756,1)),2)=1,IF(D5756="D",C5756,-C5756),IF(D5756="C",C5756,-C5756)),"")</f>
        <v/>
      </c>
    </row>
    <row r="5757" spans="1:5" x14ac:dyDescent="0.2">
      <c r="A5757" s="11" t="str">
        <f>IF('Anterior-TXT'!A5778&lt;&gt;"",LEFT('Anterior-TXT'!A5778,15),"")</f>
        <v/>
      </c>
      <c r="B5757" s="11" t="str">
        <f>IF('Anterior-TXT'!A5778&lt;&gt;"",RIGHT(LEFT('Anterior-TXT'!A5778,51),34),"")</f>
        <v/>
      </c>
      <c r="C5757" s="12" t="str">
        <f>IF('Anterior-TXT'!A5778&lt;&gt;"",VALUE(RIGHT(LEFT('Anterior-TXT'!A5778,75),23)),"")</f>
        <v/>
      </c>
      <c r="D5757" s="11" t="str">
        <f>IF('Anterior-TXT'!A5778&lt;&gt;"",RIGHT(LEFT('Anterior-TXT'!A5778,77),1),"")</f>
        <v/>
      </c>
      <c r="E5757" s="13" t="str">
        <f>IF('Anterior-TXT'!A5778&lt;&gt;"",IF(MOD(VALUE(LEFT(A5757,1)),2)=1,IF(D5757="D",C5757,-C5757),IF(D5757="C",C5757,-C5757)),"")</f>
        <v/>
      </c>
    </row>
    <row r="5758" spans="1:5" x14ac:dyDescent="0.2">
      <c r="A5758" s="11" t="str">
        <f>IF('Anterior-TXT'!A5779&lt;&gt;"",LEFT('Anterior-TXT'!A5779,15),"")</f>
        <v/>
      </c>
      <c r="B5758" s="11" t="str">
        <f>IF('Anterior-TXT'!A5779&lt;&gt;"",RIGHT(LEFT('Anterior-TXT'!A5779,51),34),"")</f>
        <v/>
      </c>
      <c r="C5758" s="12" t="str">
        <f>IF('Anterior-TXT'!A5779&lt;&gt;"",VALUE(RIGHT(LEFT('Anterior-TXT'!A5779,75),23)),"")</f>
        <v/>
      </c>
      <c r="D5758" s="11" t="str">
        <f>IF('Anterior-TXT'!A5779&lt;&gt;"",RIGHT(LEFT('Anterior-TXT'!A5779,77),1),"")</f>
        <v/>
      </c>
      <c r="E5758" s="13" t="str">
        <f>IF('Anterior-TXT'!A5779&lt;&gt;"",IF(MOD(VALUE(LEFT(A5758,1)),2)=1,IF(D5758="D",C5758,-C5758),IF(D5758="C",C5758,-C5758)),"")</f>
        <v/>
      </c>
    </row>
    <row r="5759" spans="1:5" x14ac:dyDescent="0.2">
      <c r="A5759" s="11" t="str">
        <f>IF('Anterior-TXT'!A5780&lt;&gt;"",LEFT('Anterior-TXT'!A5780,15),"")</f>
        <v/>
      </c>
      <c r="B5759" s="11" t="str">
        <f>IF('Anterior-TXT'!A5780&lt;&gt;"",RIGHT(LEFT('Anterior-TXT'!A5780,51),34),"")</f>
        <v/>
      </c>
      <c r="C5759" s="12" t="str">
        <f>IF('Anterior-TXT'!A5780&lt;&gt;"",VALUE(RIGHT(LEFT('Anterior-TXT'!A5780,75),23)),"")</f>
        <v/>
      </c>
      <c r="D5759" s="11" t="str">
        <f>IF('Anterior-TXT'!A5780&lt;&gt;"",RIGHT(LEFT('Anterior-TXT'!A5780,77),1),"")</f>
        <v/>
      </c>
      <c r="E5759" s="13" t="str">
        <f>IF('Anterior-TXT'!A5780&lt;&gt;"",IF(MOD(VALUE(LEFT(A5759,1)),2)=1,IF(D5759="D",C5759,-C5759),IF(D5759="C",C5759,-C5759)),"")</f>
        <v/>
      </c>
    </row>
    <row r="5760" spans="1:5" x14ac:dyDescent="0.2">
      <c r="A5760" s="11" t="str">
        <f>IF('Anterior-TXT'!A5781&lt;&gt;"",LEFT('Anterior-TXT'!A5781,15),"")</f>
        <v/>
      </c>
      <c r="B5760" s="11" t="str">
        <f>IF('Anterior-TXT'!A5781&lt;&gt;"",RIGHT(LEFT('Anterior-TXT'!A5781,51),34),"")</f>
        <v/>
      </c>
      <c r="C5760" s="12" t="str">
        <f>IF('Anterior-TXT'!A5781&lt;&gt;"",VALUE(RIGHT(LEFT('Anterior-TXT'!A5781,75),23)),"")</f>
        <v/>
      </c>
      <c r="D5760" s="11" t="str">
        <f>IF('Anterior-TXT'!A5781&lt;&gt;"",RIGHT(LEFT('Anterior-TXT'!A5781,77),1),"")</f>
        <v/>
      </c>
      <c r="E5760" s="13" t="str">
        <f>IF('Anterior-TXT'!A5781&lt;&gt;"",IF(MOD(VALUE(LEFT(A5760,1)),2)=1,IF(D5760="D",C5760,-C5760),IF(D5760="C",C5760,-C5760)),"")</f>
        <v/>
      </c>
    </row>
    <row r="5761" spans="1:5" x14ac:dyDescent="0.2">
      <c r="A5761" s="11" t="str">
        <f>IF('Anterior-TXT'!A5782&lt;&gt;"",LEFT('Anterior-TXT'!A5782,15),"")</f>
        <v/>
      </c>
      <c r="B5761" s="11" t="str">
        <f>IF('Anterior-TXT'!A5782&lt;&gt;"",RIGHT(LEFT('Anterior-TXT'!A5782,51),34),"")</f>
        <v/>
      </c>
      <c r="C5761" s="12" t="str">
        <f>IF('Anterior-TXT'!A5782&lt;&gt;"",VALUE(RIGHT(LEFT('Anterior-TXT'!A5782,75),23)),"")</f>
        <v/>
      </c>
      <c r="D5761" s="11" t="str">
        <f>IF('Anterior-TXT'!A5782&lt;&gt;"",RIGHT(LEFT('Anterior-TXT'!A5782,77),1),"")</f>
        <v/>
      </c>
      <c r="E5761" s="13" t="str">
        <f>IF('Anterior-TXT'!A5782&lt;&gt;"",IF(MOD(VALUE(LEFT(A5761,1)),2)=1,IF(D5761="D",C5761,-C5761),IF(D5761="C",C5761,-C5761)),"")</f>
        <v/>
      </c>
    </row>
    <row r="5762" spans="1:5" x14ac:dyDescent="0.2">
      <c r="A5762" s="11" t="str">
        <f>IF('Anterior-TXT'!A5783&lt;&gt;"",LEFT('Anterior-TXT'!A5783,15),"")</f>
        <v/>
      </c>
      <c r="B5762" s="11" t="str">
        <f>IF('Anterior-TXT'!A5783&lt;&gt;"",RIGHT(LEFT('Anterior-TXT'!A5783,51),34),"")</f>
        <v/>
      </c>
      <c r="C5762" s="12" t="str">
        <f>IF('Anterior-TXT'!A5783&lt;&gt;"",VALUE(RIGHT(LEFT('Anterior-TXT'!A5783,75),23)),"")</f>
        <v/>
      </c>
      <c r="D5762" s="11" t="str">
        <f>IF('Anterior-TXT'!A5783&lt;&gt;"",RIGHT(LEFT('Anterior-TXT'!A5783,77),1),"")</f>
        <v/>
      </c>
      <c r="E5762" s="13" t="str">
        <f>IF('Anterior-TXT'!A5783&lt;&gt;"",IF(MOD(VALUE(LEFT(A5762,1)),2)=1,IF(D5762="D",C5762,-C5762),IF(D5762="C",C5762,-C5762)),"")</f>
        <v/>
      </c>
    </row>
    <row r="5763" spans="1:5" x14ac:dyDescent="0.2">
      <c r="A5763" s="11" t="str">
        <f>IF('Anterior-TXT'!A5784&lt;&gt;"",LEFT('Anterior-TXT'!A5784,15),"")</f>
        <v/>
      </c>
      <c r="B5763" s="11" t="str">
        <f>IF('Anterior-TXT'!A5784&lt;&gt;"",RIGHT(LEFT('Anterior-TXT'!A5784,51),34),"")</f>
        <v/>
      </c>
      <c r="C5763" s="12" t="str">
        <f>IF('Anterior-TXT'!A5784&lt;&gt;"",VALUE(RIGHT(LEFT('Anterior-TXT'!A5784,75),23)),"")</f>
        <v/>
      </c>
      <c r="D5763" s="11" t="str">
        <f>IF('Anterior-TXT'!A5784&lt;&gt;"",RIGHT(LEFT('Anterior-TXT'!A5784,77),1),"")</f>
        <v/>
      </c>
      <c r="E5763" s="13" t="str">
        <f>IF('Anterior-TXT'!A5784&lt;&gt;"",IF(MOD(VALUE(LEFT(A5763,1)),2)=1,IF(D5763="D",C5763,-C5763),IF(D5763="C",C5763,-C5763)),"")</f>
        <v/>
      </c>
    </row>
    <row r="5764" spans="1:5" x14ac:dyDescent="0.2">
      <c r="A5764" s="11" t="str">
        <f>IF('Anterior-TXT'!A5785&lt;&gt;"",LEFT('Anterior-TXT'!A5785,15),"")</f>
        <v/>
      </c>
      <c r="B5764" s="11" t="str">
        <f>IF('Anterior-TXT'!A5785&lt;&gt;"",RIGHT(LEFT('Anterior-TXT'!A5785,51),34),"")</f>
        <v/>
      </c>
      <c r="C5764" s="12" t="str">
        <f>IF('Anterior-TXT'!A5785&lt;&gt;"",VALUE(RIGHT(LEFT('Anterior-TXT'!A5785,75),23)),"")</f>
        <v/>
      </c>
      <c r="D5764" s="11" t="str">
        <f>IF('Anterior-TXT'!A5785&lt;&gt;"",RIGHT(LEFT('Anterior-TXT'!A5785,77),1),"")</f>
        <v/>
      </c>
      <c r="E5764" s="13" t="str">
        <f>IF('Anterior-TXT'!A5785&lt;&gt;"",IF(MOD(VALUE(LEFT(A5764,1)),2)=1,IF(D5764="D",C5764,-C5764),IF(D5764="C",C5764,-C5764)),"")</f>
        <v/>
      </c>
    </row>
    <row r="5765" spans="1:5" x14ac:dyDescent="0.2">
      <c r="A5765" s="11" t="str">
        <f>IF('Anterior-TXT'!A5786&lt;&gt;"",LEFT('Anterior-TXT'!A5786,15),"")</f>
        <v/>
      </c>
      <c r="B5765" s="11" t="str">
        <f>IF('Anterior-TXT'!A5786&lt;&gt;"",RIGHT(LEFT('Anterior-TXT'!A5786,51),34),"")</f>
        <v/>
      </c>
      <c r="C5765" s="12" t="str">
        <f>IF('Anterior-TXT'!A5786&lt;&gt;"",VALUE(RIGHT(LEFT('Anterior-TXT'!A5786,75),23)),"")</f>
        <v/>
      </c>
      <c r="D5765" s="11" t="str">
        <f>IF('Anterior-TXT'!A5786&lt;&gt;"",RIGHT(LEFT('Anterior-TXT'!A5786,77),1),"")</f>
        <v/>
      </c>
      <c r="E5765" s="13" t="str">
        <f>IF('Anterior-TXT'!A5786&lt;&gt;"",IF(MOD(VALUE(LEFT(A5765,1)),2)=1,IF(D5765="D",C5765,-C5765),IF(D5765="C",C5765,-C5765)),"")</f>
        <v/>
      </c>
    </row>
    <row r="5766" spans="1:5" x14ac:dyDescent="0.2">
      <c r="A5766" s="11" t="str">
        <f>IF('Anterior-TXT'!A5787&lt;&gt;"",LEFT('Anterior-TXT'!A5787,15),"")</f>
        <v/>
      </c>
      <c r="B5766" s="11" t="str">
        <f>IF('Anterior-TXT'!A5787&lt;&gt;"",RIGHT(LEFT('Anterior-TXT'!A5787,51),34),"")</f>
        <v/>
      </c>
      <c r="C5766" s="12" t="str">
        <f>IF('Anterior-TXT'!A5787&lt;&gt;"",VALUE(RIGHT(LEFT('Anterior-TXT'!A5787,75),23)),"")</f>
        <v/>
      </c>
      <c r="D5766" s="11" t="str">
        <f>IF('Anterior-TXT'!A5787&lt;&gt;"",RIGHT(LEFT('Anterior-TXT'!A5787,77),1),"")</f>
        <v/>
      </c>
      <c r="E5766" s="13" t="str">
        <f>IF('Anterior-TXT'!A5787&lt;&gt;"",IF(MOD(VALUE(LEFT(A5766,1)),2)=1,IF(D5766="D",C5766,-C5766),IF(D5766="C",C5766,-C5766)),"")</f>
        <v/>
      </c>
    </row>
    <row r="5767" spans="1:5" x14ac:dyDescent="0.2">
      <c r="A5767" s="11" t="str">
        <f>IF('Anterior-TXT'!A5788&lt;&gt;"",LEFT('Anterior-TXT'!A5788,15),"")</f>
        <v/>
      </c>
      <c r="B5767" s="11" t="str">
        <f>IF('Anterior-TXT'!A5788&lt;&gt;"",RIGHT(LEFT('Anterior-TXT'!A5788,51),34),"")</f>
        <v/>
      </c>
      <c r="C5767" s="12" t="str">
        <f>IF('Anterior-TXT'!A5788&lt;&gt;"",VALUE(RIGHT(LEFT('Anterior-TXT'!A5788,75),23)),"")</f>
        <v/>
      </c>
      <c r="D5767" s="11" t="str">
        <f>IF('Anterior-TXT'!A5788&lt;&gt;"",RIGHT(LEFT('Anterior-TXT'!A5788,77),1),"")</f>
        <v/>
      </c>
      <c r="E5767" s="13" t="str">
        <f>IF('Anterior-TXT'!A5788&lt;&gt;"",IF(MOD(VALUE(LEFT(A5767,1)),2)=1,IF(D5767="D",C5767,-C5767),IF(D5767="C",C5767,-C5767)),"")</f>
        <v/>
      </c>
    </row>
    <row r="5768" spans="1:5" x14ac:dyDescent="0.2">
      <c r="A5768" s="11" t="str">
        <f>IF('Anterior-TXT'!A5789&lt;&gt;"",LEFT('Anterior-TXT'!A5789,15),"")</f>
        <v/>
      </c>
      <c r="B5768" s="11" t="str">
        <f>IF('Anterior-TXT'!A5789&lt;&gt;"",RIGHT(LEFT('Anterior-TXT'!A5789,51),34),"")</f>
        <v/>
      </c>
      <c r="C5768" s="12" t="str">
        <f>IF('Anterior-TXT'!A5789&lt;&gt;"",VALUE(RIGHT(LEFT('Anterior-TXT'!A5789,75),23)),"")</f>
        <v/>
      </c>
      <c r="D5768" s="11" t="str">
        <f>IF('Anterior-TXT'!A5789&lt;&gt;"",RIGHT(LEFT('Anterior-TXT'!A5789,77),1),"")</f>
        <v/>
      </c>
      <c r="E5768" s="13" t="str">
        <f>IF('Anterior-TXT'!A5789&lt;&gt;"",IF(MOD(VALUE(LEFT(A5768,1)),2)=1,IF(D5768="D",C5768,-C5768),IF(D5768="C",C5768,-C5768)),"")</f>
        <v/>
      </c>
    </row>
    <row r="5769" spans="1:5" x14ac:dyDescent="0.2">
      <c r="A5769" s="11" t="str">
        <f>IF('Anterior-TXT'!A5790&lt;&gt;"",LEFT('Anterior-TXT'!A5790,15),"")</f>
        <v/>
      </c>
      <c r="B5769" s="11" t="str">
        <f>IF('Anterior-TXT'!A5790&lt;&gt;"",RIGHT(LEFT('Anterior-TXT'!A5790,51),34),"")</f>
        <v/>
      </c>
      <c r="C5769" s="12" t="str">
        <f>IF('Anterior-TXT'!A5790&lt;&gt;"",VALUE(RIGHT(LEFT('Anterior-TXT'!A5790,75),23)),"")</f>
        <v/>
      </c>
      <c r="D5769" s="11" t="str">
        <f>IF('Anterior-TXT'!A5790&lt;&gt;"",RIGHT(LEFT('Anterior-TXT'!A5790,77),1),"")</f>
        <v/>
      </c>
      <c r="E5769" s="13" t="str">
        <f>IF('Anterior-TXT'!A5790&lt;&gt;"",IF(MOD(VALUE(LEFT(A5769,1)),2)=1,IF(D5769="D",C5769,-C5769),IF(D5769="C",C5769,-C5769)),"")</f>
        <v/>
      </c>
    </row>
    <row r="5770" spans="1:5" x14ac:dyDescent="0.2">
      <c r="A5770" s="11" t="str">
        <f>IF('Anterior-TXT'!A5791&lt;&gt;"",LEFT('Anterior-TXT'!A5791,15),"")</f>
        <v/>
      </c>
      <c r="B5770" s="11" t="str">
        <f>IF('Anterior-TXT'!A5791&lt;&gt;"",RIGHT(LEFT('Anterior-TXT'!A5791,51),34),"")</f>
        <v/>
      </c>
      <c r="C5770" s="12" t="str">
        <f>IF('Anterior-TXT'!A5791&lt;&gt;"",VALUE(RIGHT(LEFT('Anterior-TXT'!A5791,75),23)),"")</f>
        <v/>
      </c>
      <c r="D5770" s="11" t="str">
        <f>IF('Anterior-TXT'!A5791&lt;&gt;"",RIGHT(LEFT('Anterior-TXT'!A5791,77),1),"")</f>
        <v/>
      </c>
      <c r="E5770" s="13" t="str">
        <f>IF('Anterior-TXT'!A5791&lt;&gt;"",IF(MOD(VALUE(LEFT(A5770,1)),2)=1,IF(D5770="D",C5770,-C5770),IF(D5770="C",C5770,-C5770)),"")</f>
        <v/>
      </c>
    </row>
    <row r="5771" spans="1:5" x14ac:dyDescent="0.2">
      <c r="A5771" s="11" t="str">
        <f>IF('Anterior-TXT'!A5792&lt;&gt;"",LEFT('Anterior-TXT'!A5792,15),"")</f>
        <v/>
      </c>
      <c r="B5771" s="11" t="str">
        <f>IF('Anterior-TXT'!A5792&lt;&gt;"",RIGHT(LEFT('Anterior-TXT'!A5792,51),34),"")</f>
        <v/>
      </c>
      <c r="C5771" s="12" t="str">
        <f>IF('Anterior-TXT'!A5792&lt;&gt;"",VALUE(RIGHT(LEFT('Anterior-TXT'!A5792,75),23)),"")</f>
        <v/>
      </c>
      <c r="D5771" s="11" t="str">
        <f>IF('Anterior-TXT'!A5792&lt;&gt;"",RIGHT(LEFT('Anterior-TXT'!A5792,77),1),"")</f>
        <v/>
      </c>
      <c r="E5771" s="13" t="str">
        <f>IF('Anterior-TXT'!A5792&lt;&gt;"",IF(MOD(VALUE(LEFT(A5771,1)),2)=1,IF(D5771="D",C5771,-C5771),IF(D5771="C",C5771,-C5771)),"")</f>
        <v/>
      </c>
    </row>
    <row r="5772" spans="1:5" x14ac:dyDescent="0.2">
      <c r="A5772" s="11" t="str">
        <f>IF('Anterior-TXT'!A5793&lt;&gt;"",LEFT('Anterior-TXT'!A5793,15),"")</f>
        <v/>
      </c>
      <c r="B5772" s="11" t="str">
        <f>IF('Anterior-TXT'!A5793&lt;&gt;"",RIGHT(LEFT('Anterior-TXT'!A5793,51),34),"")</f>
        <v/>
      </c>
      <c r="C5772" s="12" t="str">
        <f>IF('Anterior-TXT'!A5793&lt;&gt;"",VALUE(RIGHT(LEFT('Anterior-TXT'!A5793,75),23)),"")</f>
        <v/>
      </c>
      <c r="D5772" s="11" t="str">
        <f>IF('Anterior-TXT'!A5793&lt;&gt;"",RIGHT(LEFT('Anterior-TXT'!A5793,77),1),"")</f>
        <v/>
      </c>
      <c r="E5772" s="13" t="str">
        <f>IF('Anterior-TXT'!A5793&lt;&gt;"",IF(MOD(VALUE(LEFT(A5772,1)),2)=1,IF(D5772="D",C5772,-C5772),IF(D5772="C",C5772,-C5772)),"")</f>
        <v/>
      </c>
    </row>
    <row r="5773" spans="1:5" x14ac:dyDescent="0.2">
      <c r="A5773" s="11" t="str">
        <f>IF('Anterior-TXT'!A5794&lt;&gt;"",LEFT('Anterior-TXT'!A5794,15),"")</f>
        <v/>
      </c>
      <c r="B5773" s="11" t="str">
        <f>IF('Anterior-TXT'!A5794&lt;&gt;"",RIGHT(LEFT('Anterior-TXT'!A5794,51),34),"")</f>
        <v/>
      </c>
      <c r="C5773" s="12" t="str">
        <f>IF('Anterior-TXT'!A5794&lt;&gt;"",VALUE(RIGHT(LEFT('Anterior-TXT'!A5794,75),23)),"")</f>
        <v/>
      </c>
      <c r="D5773" s="11" t="str">
        <f>IF('Anterior-TXT'!A5794&lt;&gt;"",RIGHT(LEFT('Anterior-TXT'!A5794,77),1),"")</f>
        <v/>
      </c>
      <c r="E5773" s="13" t="str">
        <f>IF('Anterior-TXT'!A5794&lt;&gt;"",IF(MOD(VALUE(LEFT(A5773,1)),2)=1,IF(D5773="D",C5773,-C5773),IF(D5773="C",C5773,-C5773)),"")</f>
        <v/>
      </c>
    </row>
    <row r="5774" spans="1:5" x14ac:dyDescent="0.2">
      <c r="A5774" s="11" t="str">
        <f>IF('Anterior-TXT'!A5795&lt;&gt;"",LEFT('Anterior-TXT'!A5795,15),"")</f>
        <v/>
      </c>
      <c r="B5774" s="11" t="str">
        <f>IF('Anterior-TXT'!A5795&lt;&gt;"",RIGHT(LEFT('Anterior-TXT'!A5795,51),34),"")</f>
        <v/>
      </c>
      <c r="C5774" s="12" t="str">
        <f>IF('Anterior-TXT'!A5795&lt;&gt;"",VALUE(RIGHT(LEFT('Anterior-TXT'!A5795,75),23)),"")</f>
        <v/>
      </c>
      <c r="D5774" s="11" t="str">
        <f>IF('Anterior-TXT'!A5795&lt;&gt;"",RIGHT(LEFT('Anterior-TXT'!A5795,77),1),"")</f>
        <v/>
      </c>
      <c r="E5774" s="13" t="str">
        <f>IF('Anterior-TXT'!A5795&lt;&gt;"",IF(MOD(VALUE(LEFT(A5774,1)),2)=1,IF(D5774="D",C5774,-C5774),IF(D5774="C",C5774,-C5774)),"")</f>
        <v/>
      </c>
    </row>
    <row r="5775" spans="1:5" x14ac:dyDescent="0.2">
      <c r="A5775" s="11" t="str">
        <f>IF('Anterior-TXT'!A5796&lt;&gt;"",LEFT('Anterior-TXT'!A5796,15),"")</f>
        <v/>
      </c>
      <c r="B5775" s="11" t="str">
        <f>IF('Anterior-TXT'!A5796&lt;&gt;"",RIGHT(LEFT('Anterior-TXT'!A5796,51),34),"")</f>
        <v/>
      </c>
      <c r="C5775" s="12" t="str">
        <f>IF('Anterior-TXT'!A5796&lt;&gt;"",VALUE(RIGHT(LEFT('Anterior-TXT'!A5796,75),23)),"")</f>
        <v/>
      </c>
      <c r="D5775" s="11" t="str">
        <f>IF('Anterior-TXT'!A5796&lt;&gt;"",RIGHT(LEFT('Anterior-TXT'!A5796,77),1),"")</f>
        <v/>
      </c>
      <c r="E5775" s="13" t="str">
        <f>IF('Anterior-TXT'!A5796&lt;&gt;"",IF(MOD(VALUE(LEFT(A5775,1)),2)=1,IF(D5775="D",C5775,-C5775),IF(D5775="C",C5775,-C5775)),"")</f>
        <v/>
      </c>
    </row>
    <row r="5776" spans="1:5" x14ac:dyDescent="0.2">
      <c r="A5776" s="11" t="str">
        <f>IF('Anterior-TXT'!A5797&lt;&gt;"",LEFT('Anterior-TXT'!A5797,15),"")</f>
        <v/>
      </c>
      <c r="B5776" s="11" t="str">
        <f>IF('Anterior-TXT'!A5797&lt;&gt;"",RIGHT(LEFT('Anterior-TXT'!A5797,51),34),"")</f>
        <v/>
      </c>
      <c r="C5776" s="12" t="str">
        <f>IF('Anterior-TXT'!A5797&lt;&gt;"",VALUE(RIGHT(LEFT('Anterior-TXT'!A5797,75),23)),"")</f>
        <v/>
      </c>
      <c r="D5776" s="11" t="str">
        <f>IF('Anterior-TXT'!A5797&lt;&gt;"",RIGHT(LEFT('Anterior-TXT'!A5797,77),1),"")</f>
        <v/>
      </c>
      <c r="E5776" s="13" t="str">
        <f>IF('Anterior-TXT'!A5797&lt;&gt;"",IF(MOD(VALUE(LEFT(A5776,1)),2)=1,IF(D5776="D",C5776,-C5776),IF(D5776="C",C5776,-C5776)),"")</f>
        <v/>
      </c>
    </row>
    <row r="5777" spans="1:5" x14ac:dyDescent="0.2">
      <c r="A5777" s="11" t="str">
        <f>IF('Anterior-TXT'!A5798&lt;&gt;"",LEFT('Anterior-TXT'!A5798,15),"")</f>
        <v/>
      </c>
      <c r="B5777" s="11" t="str">
        <f>IF('Anterior-TXT'!A5798&lt;&gt;"",RIGHT(LEFT('Anterior-TXT'!A5798,51),34),"")</f>
        <v/>
      </c>
      <c r="C5777" s="12" t="str">
        <f>IF('Anterior-TXT'!A5798&lt;&gt;"",VALUE(RIGHT(LEFT('Anterior-TXT'!A5798,75),23)),"")</f>
        <v/>
      </c>
      <c r="D5777" s="11" t="str">
        <f>IF('Anterior-TXT'!A5798&lt;&gt;"",RIGHT(LEFT('Anterior-TXT'!A5798,77),1),"")</f>
        <v/>
      </c>
      <c r="E5777" s="13" t="str">
        <f>IF('Anterior-TXT'!A5798&lt;&gt;"",IF(MOD(VALUE(LEFT(A5777,1)),2)=1,IF(D5777="D",C5777,-C5777),IF(D5777="C",C5777,-C5777)),"")</f>
        <v/>
      </c>
    </row>
    <row r="5778" spans="1:5" x14ac:dyDescent="0.2">
      <c r="A5778" s="11" t="str">
        <f>IF('Anterior-TXT'!A5799&lt;&gt;"",LEFT('Anterior-TXT'!A5799,15),"")</f>
        <v/>
      </c>
      <c r="B5778" s="11" t="str">
        <f>IF('Anterior-TXT'!A5799&lt;&gt;"",RIGHT(LEFT('Anterior-TXT'!A5799,51),34),"")</f>
        <v/>
      </c>
      <c r="C5778" s="12" t="str">
        <f>IF('Anterior-TXT'!A5799&lt;&gt;"",VALUE(RIGHT(LEFT('Anterior-TXT'!A5799,75),23)),"")</f>
        <v/>
      </c>
      <c r="D5778" s="11" t="str">
        <f>IF('Anterior-TXT'!A5799&lt;&gt;"",RIGHT(LEFT('Anterior-TXT'!A5799,77),1),"")</f>
        <v/>
      </c>
      <c r="E5778" s="13" t="str">
        <f>IF('Anterior-TXT'!A5799&lt;&gt;"",IF(MOD(VALUE(LEFT(A5778,1)),2)=1,IF(D5778="D",C5778,-C5778),IF(D5778="C",C5778,-C5778)),"")</f>
        <v/>
      </c>
    </row>
    <row r="5779" spans="1:5" x14ac:dyDescent="0.2">
      <c r="A5779" s="11" t="str">
        <f>IF('Anterior-TXT'!A5800&lt;&gt;"",LEFT('Anterior-TXT'!A5800,15),"")</f>
        <v/>
      </c>
      <c r="B5779" s="11" t="str">
        <f>IF('Anterior-TXT'!A5800&lt;&gt;"",RIGHT(LEFT('Anterior-TXT'!A5800,51),34),"")</f>
        <v/>
      </c>
      <c r="C5779" s="12" t="str">
        <f>IF('Anterior-TXT'!A5800&lt;&gt;"",VALUE(RIGHT(LEFT('Anterior-TXT'!A5800,75),23)),"")</f>
        <v/>
      </c>
      <c r="D5779" s="11" t="str">
        <f>IF('Anterior-TXT'!A5800&lt;&gt;"",RIGHT(LEFT('Anterior-TXT'!A5800,77),1),"")</f>
        <v/>
      </c>
      <c r="E5779" s="13" t="str">
        <f>IF('Anterior-TXT'!A5800&lt;&gt;"",IF(MOD(VALUE(LEFT(A5779,1)),2)=1,IF(D5779="D",C5779,-C5779),IF(D5779="C",C5779,-C5779)),"")</f>
        <v/>
      </c>
    </row>
    <row r="5780" spans="1:5" x14ac:dyDescent="0.2">
      <c r="A5780" s="11" t="str">
        <f>IF('Anterior-TXT'!A5801&lt;&gt;"",LEFT('Anterior-TXT'!A5801,15),"")</f>
        <v/>
      </c>
      <c r="B5780" s="11" t="str">
        <f>IF('Anterior-TXT'!A5801&lt;&gt;"",RIGHT(LEFT('Anterior-TXT'!A5801,51),34),"")</f>
        <v/>
      </c>
      <c r="C5780" s="12" t="str">
        <f>IF('Anterior-TXT'!A5801&lt;&gt;"",VALUE(RIGHT(LEFT('Anterior-TXT'!A5801,75),23)),"")</f>
        <v/>
      </c>
      <c r="D5780" s="11" t="str">
        <f>IF('Anterior-TXT'!A5801&lt;&gt;"",RIGHT(LEFT('Anterior-TXT'!A5801,77),1),"")</f>
        <v/>
      </c>
      <c r="E5780" s="13" t="str">
        <f>IF('Anterior-TXT'!A5801&lt;&gt;"",IF(MOD(VALUE(LEFT(A5780,1)),2)=1,IF(D5780="D",C5780,-C5780),IF(D5780="C",C5780,-C5780)),"")</f>
        <v/>
      </c>
    </row>
    <row r="5781" spans="1:5" x14ac:dyDescent="0.2">
      <c r="A5781" s="11" t="str">
        <f>IF('Anterior-TXT'!A5802&lt;&gt;"",LEFT('Anterior-TXT'!A5802,15),"")</f>
        <v/>
      </c>
      <c r="B5781" s="11" t="str">
        <f>IF('Anterior-TXT'!A5802&lt;&gt;"",RIGHT(LEFT('Anterior-TXT'!A5802,51),34),"")</f>
        <v/>
      </c>
      <c r="C5781" s="12" t="str">
        <f>IF('Anterior-TXT'!A5802&lt;&gt;"",VALUE(RIGHT(LEFT('Anterior-TXT'!A5802,75),23)),"")</f>
        <v/>
      </c>
      <c r="D5781" s="11" t="str">
        <f>IF('Anterior-TXT'!A5802&lt;&gt;"",RIGHT(LEFT('Anterior-TXT'!A5802,77),1),"")</f>
        <v/>
      </c>
      <c r="E5781" s="13" t="str">
        <f>IF('Anterior-TXT'!A5802&lt;&gt;"",IF(MOD(VALUE(LEFT(A5781,1)),2)=1,IF(D5781="D",C5781,-C5781),IF(D5781="C",C5781,-C5781)),"")</f>
        <v/>
      </c>
    </row>
    <row r="5782" spans="1:5" x14ac:dyDescent="0.2">
      <c r="A5782" s="11" t="str">
        <f>IF('Anterior-TXT'!A5803&lt;&gt;"",LEFT('Anterior-TXT'!A5803,15),"")</f>
        <v/>
      </c>
      <c r="B5782" s="11" t="str">
        <f>IF('Anterior-TXT'!A5803&lt;&gt;"",RIGHT(LEFT('Anterior-TXT'!A5803,51),34),"")</f>
        <v/>
      </c>
      <c r="C5782" s="12" t="str">
        <f>IF('Anterior-TXT'!A5803&lt;&gt;"",VALUE(RIGHT(LEFT('Anterior-TXT'!A5803,75),23)),"")</f>
        <v/>
      </c>
      <c r="D5782" s="11" t="str">
        <f>IF('Anterior-TXT'!A5803&lt;&gt;"",RIGHT(LEFT('Anterior-TXT'!A5803,77),1),"")</f>
        <v/>
      </c>
      <c r="E5782" s="13" t="str">
        <f>IF('Anterior-TXT'!A5803&lt;&gt;"",IF(MOD(VALUE(LEFT(A5782,1)),2)=1,IF(D5782="D",C5782,-C5782),IF(D5782="C",C5782,-C5782)),"")</f>
        <v/>
      </c>
    </row>
    <row r="5783" spans="1:5" x14ac:dyDescent="0.2">
      <c r="A5783" s="11" t="str">
        <f>IF('Anterior-TXT'!A5804&lt;&gt;"",LEFT('Anterior-TXT'!A5804,15),"")</f>
        <v/>
      </c>
      <c r="B5783" s="11" t="str">
        <f>IF('Anterior-TXT'!A5804&lt;&gt;"",RIGHT(LEFT('Anterior-TXT'!A5804,51),34),"")</f>
        <v/>
      </c>
      <c r="C5783" s="12" t="str">
        <f>IF('Anterior-TXT'!A5804&lt;&gt;"",VALUE(RIGHT(LEFT('Anterior-TXT'!A5804,75),23)),"")</f>
        <v/>
      </c>
      <c r="D5783" s="11" t="str">
        <f>IF('Anterior-TXT'!A5804&lt;&gt;"",RIGHT(LEFT('Anterior-TXT'!A5804,77),1),"")</f>
        <v/>
      </c>
      <c r="E5783" s="13" t="str">
        <f>IF('Anterior-TXT'!A5804&lt;&gt;"",IF(MOD(VALUE(LEFT(A5783,1)),2)=1,IF(D5783="D",C5783,-C5783),IF(D5783="C",C5783,-C5783)),"")</f>
        <v/>
      </c>
    </row>
    <row r="5784" spans="1:5" x14ac:dyDescent="0.2">
      <c r="A5784" s="11" t="str">
        <f>IF('Anterior-TXT'!A5805&lt;&gt;"",LEFT('Anterior-TXT'!A5805,15),"")</f>
        <v/>
      </c>
      <c r="B5784" s="11" t="str">
        <f>IF('Anterior-TXT'!A5805&lt;&gt;"",RIGHT(LEFT('Anterior-TXT'!A5805,51),34),"")</f>
        <v/>
      </c>
      <c r="C5784" s="12" t="str">
        <f>IF('Anterior-TXT'!A5805&lt;&gt;"",VALUE(RIGHT(LEFT('Anterior-TXT'!A5805,75),23)),"")</f>
        <v/>
      </c>
      <c r="D5784" s="11" t="str">
        <f>IF('Anterior-TXT'!A5805&lt;&gt;"",RIGHT(LEFT('Anterior-TXT'!A5805,77),1),"")</f>
        <v/>
      </c>
      <c r="E5784" s="13" t="str">
        <f>IF('Anterior-TXT'!A5805&lt;&gt;"",IF(MOD(VALUE(LEFT(A5784,1)),2)=1,IF(D5784="D",C5784,-C5784),IF(D5784="C",C5784,-C5784)),"")</f>
        <v/>
      </c>
    </row>
    <row r="5785" spans="1:5" x14ac:dyDescent="0.2">
      <c r="A5785" s="11" t="str">
        <f>IF('Anterior-TXT'!A5806&lt;&gt;"",LEFT('Anterior-TXT'!A5806,15),"")</f>
        <v/>
      </c>
      <c r="B5785" s="11" t="str">
        <f>IF('Anterior-TXT'!A5806&lt;&gt;"",RIGHT(LEFT('Anterior-TXT'!A5806,51),34),"")</f>
        <v/>
      </c>
      <c r="C5785" s="12" t="str">
        <f>IF('Anterior-TXT'!A5806&lt;&gt;"",VALUE(RIGHT(LEFT('Anterior-TXT'!A5806,75),23)),"")</f>
        <v/>
      </c>
      <c r="D5785" s="11" t="str">
        <f>IF('Anterior-TXT'!A5806&lt;&gt;"",RIGHT(LEFT('Anterior-TXT'!A5806,77),1),"")</f>
        <v/>
      </c>
      <c r="E5785" s="13" t="str">
        <f>IF('Anterior-TXT'!A5806&lt;&gt;"",IF(MOD(VALUE(LEFT(A5785,1)),2)=1,IF(D5785="D",C5785,-C5785),IF(D5785="C",C5785,-C5785)),"")</f>
        <v/>
      </c>
    </row>
    <row r="5786" spans="1:5" x14ac:dyDescent="0.2">
      <c r="A5786" s="11" t="str">
        <f>IF('Anterior-TXT'!A5807&lt;&gt;"",LEFT('Anterior-TXT'!A5807,15),"")</f>
        <v/>
      </c>
      <c r="B5786" s="11" t="str">
        <f>IF('Anterior-TXT'!A5807&lt;&gt;"",RIGHT(LEFT('Anterior-TXT'!A5807,51),34),"")</f>
        <v/>
      </c>
      <c r="C5786" s="12" t="str">
        <f>IF('Anterior-TXT'!A5807&lt;&gt;"",VALUE(RIGHT(LEFT('Anterior-TXT'!A5807,75),23)),"")</f>
        <v/>
      </c>
      <c r="D5786" s="11" t="str">
        <f>IF('Anterior-TXT'!A5807&lt;&gt;"",RIGHT(LEFT('Anterior-TXT'!A5807,77),1),"")</f>
        <v/>
      </c>
      <c r="E5786" s="13" t="str">
        <f>IF('Anterior-TXT'!A5807&lt;&gt;"",IF(MOD(VALUE(LEFT(A5786,1)),2)=1,IF(D5786="D",C5786,-C5786),IF(D5786="C",C5786,-C5786)),"")</f>
        <v/>
      </c>
    </row>
    <row r="5787" spans="1:5" x14ac:dyDescent="0.2">
      <c r="A5787" s="11" t="str">
        <f>IF('Anterior-TXT'!A5808&lt;&gt;"",LEFT('Anterior-TXT'!A5808,15),"")</f>
        <v/>
      </c>
      <c r="B5787" s="11" t="str">
        <f>IF('Anterior-TXT'!A5808&lt;&gt;"",RIGHT(LEFT('Anterior-TXT'!A5808,51),34),"")</f>
        <v/>
      </c>
      <c r="C5787" s="12" t="str">
        <f>IF('Anterior-TXT'!A5808&lt;&gt;"",VALUE(RIGHT(LEFT('Anterior-TXT'!A5808,75),23)),"")</f>
        <v/>
      </c>
      <c r="D5787" s="11" t="str">
        <f>IF('Anterior-TXT'!A5808&lt;&gt;"",RIGHT(LEFT('Anterior-TXT'!A5808,77),1),"")</f>
        <v/>
      </c>
      <c r="E5787" s="13" t="str">
        <f>IF('Anterior-TXT'!A5808&lt;&gt;"",IF(MOD(VALUE(LEFT(A5787,1)),2)=1,IF(D5787="D",C5787,-C5787),IF(D5787="C",C5787,-C5787)),"")</f>
        <v/>
      </c>
    </row>
    <row r="5788" spans="1:5" x14ac:dyDescent="0.2">
      <c r="A5788" s="11" t="str">
        <f>IF('Anterior-TXT'!A5809&lt;&gt;"",LEFT('Anterior-TXT'!A5809,15),"")</f>
        <v/>
      </c>
      <c r="B5788" s="11" t="str">
        <f>IF('Anterior-TXT'!A5809&lt;&gt;"",RIGHT(LEFT('Anterior-TXT'!A5809,51),34),"")</f>
        <v/>
      </c>
      <c r="C5788" s="12" t="str">
        <f>IF('Anterior-TXT'!A5809&lt;&gt;"",VALUE(RIGHT(LEFT('Anterior-TXT'!A5809,75),23)),"")</f>
        <v/>
      </c>
      <c r="D5788" s="11" t="str">
        <f>IF('Anterior-TXT'!A5809&lt;&gt;"",RIGHT(LEFT('Anterior-TXT'!A5809,77),1),"")</f>
        <v/>
      </c>
      <c r="E5788" s="13" t="str">
        <f>IF('Anterior-TXT'!A5809&lt;&gt;"",IF(MOD(VALUE(LEFT(A5788,1)),2)=1,IF(D5788="D",C5788,-C5788),IF(D5788="C",C5788,-C5788)),"")</f>
        <v/>
      </c>
    </row>
    <row r="5789" spans="1:5" x14ac:dyDescent="0.2">
      <c r="A5789" s="11" t="str">
        <f>IF('Anterior-TXT'!A5810&lt;&gt;"",LEFT('Anterior-TXT'!A5810,15),"")</f>
        <v/>
      </c>
      <c r="B5789" s="11" t="str">
        <f>IF('Anterior-TXT'!A5810&lt;&gt;"",RIGHT(LEFT('Anterior-TXT'!A5810,51),34),"")</f>
        <v/>
      </c>
      <c r="C5789" s="12" t="str">
        <f>IF('Anterior-TXT'!A5810&lt;&gt;"",VALUE(RIGHT(LEFT('Anterior-TXT'!A5810,75),23)),"")</f>
        <v/>
      </c>
      <c r="D5789" s="11" t="str">
        <f>IF('Anterior-TXT'!A5810&lt;&gt;"",RIGHT(LEFT('Anterior-TXT'!A5810,77),1),"")</f>
        <v/>
      </c>
      <c r="E5789" s="13" t="str">
        <f>IF('Anterior-TXT'!A5810&lt;&gt;"",IF(MOD(VALUE(LEFT(A5789,1)),2)=1,IF(D5789="D",C5789,-C5789),IF(D5789="C",C5789,-C5789)),"")</f>
        <v/>
      </c>
    </row>
    <row r="5790" spans="1:5" x14ac:dyDescent="0.2">
      <c r="A5790" s="11" t="str">
        <f>IF('Anterior-TXT'!A5811&lt;&gt;"",LEFT('Anterior-TXT'!A5811,15),"")</f>
        <v/>
      </c>
      <c r="B5790" s="11" t="str">
        <f>IF('Anterior-TXT'!A5811&lt;&gt;"",RIGHT(LEFT('Anterior-TXT'!A5811,51),34),"")</f>
        <v/>
      </c>
      <c r="C5790" s="12" t="str">
        <f>IF('Anterior-TXT'!A5811&lt;&gt;"",VALUE(RIGHT(LEFT('Anterior-TXT'!A5811,75),23)),"")</f>
        <v/>
      </c>
      <c r="D5790" s="11" t="str">
        <f>IF('Anterior-TXT'!A5811&lt;&gt;"",RIGHT(LEFT('Anterior-TXT'!A5811,77),1),"")</f>
        <v/>
      </c>
      <c r="E5790" s="13" t="str">
        <f>IF('Anterior-TXT'!A5811&lt;&gt;"",IF(MOD(VALUE(LEFT(A5790,1)),2)=1,IF(D5790="D",C5790,-C5790),IF(D5790="C",C5790,-C5790)),"")</f>
        <v/>
      </c>
    </row>
    <row r="5791" spans="1:5" x14ac:dyDescent="0.2">
      <c r="A5791" s="11" t="str">
        <f>IF('Anterior-TXT'!A5812&lt;&gt;"",LEFT('Anterior-TXT'!A5812,15),"")</f>
        <v/>
      </c>
      <c r="B5791" s="11" t="str">
        <f>IF('Anterior-TXT'!A5812&lt;&gt;"",RIGHT(LEFT('Anterior-TXT'!A5812,51),34),"")</f>
        <v/>
      </c>
      <c r="C5791" s="12" t="str">
        <f>IF('Anterior-TXT'!A5812&lt;&gt;"",VALUE(RIGHT(LEFT('Anterior-TXT'!A5812,75),23)),"")</f>
        <v/>
      </c>
      <c r="D5791" s="11" t="str">
        <f>IF('Anterior-TXT'!A5812&lt;&gt;"",RIGHT(LEFT('Anterior-TXT'!A5812,77),1),"")</f>
        <v/>
      </c>
      <c r="E5791" s="13" t="str">
        <f>IF('Anterior-TXT'!A5812&lt;&gt;"",IF(MOD(VALUE(LEFT(A5791,1)),2)=1,IF(D5791="D",C5791,-C5791),IF(D5791="C",C5791,-C5791)),"")</f>
        <v/>
      </c>
    </row>
    <row r="5792" spans="1:5" x14ac:dyDescent="0.2">
      <c r="A5792" s="11" t="str">
        <f>IF('Anterior-TXT'!A5813&lt;&gt;"",LEFT('Anterior-TXT'!A5813,15),"")</f>
        <v/>
      </c>
      <c r="B5792" s="11" t="str">
        <f>IF('Anterior-TXT'!A5813&lt;&gt;"",RIGHT(LEFT('Anterior-TXT'!A5813,51),34),"")</f>
        <v/>
      </c>
      <c r="C5792" s="12" t="str">
        <f>IF('Anterior-TXT'!A5813&lt;&gt;"",VALUE(RIGHT(LEFT('Anterior-TXT'!A5813,75),23)),"")</f>
        <v/>
      </c>
      <c r="D5792" s="11" t="str">
        <f>IF('Anterior-TXT'!A5813&lt;&gt;"",RIGHT(LEFT('Anterior-TXT'!A5813,77),1),"")</f>
        <v/>
      </c>
      <c r="E5792" s="13" t="str">
        <f>IF('Anterior-TXT'!A5813&lt;&gt;"",IF(MOD(VALUE(LEFT(A5792,1)),2)=1,IF(D5792="D",C5792,-C5792),IF(D5792="C",C5792,-C5792)),"")</f>
        <v/>
      </c>
    </row>
    <row r="5793" spans="1:5" x14ac:dyDescent="0.2">
      <c r="A5793" s="11" t="str">
        <f>IF('Anterior-TXT'!A5814&lt;&gt;"",LEFT('Anterior-TXT'!A5814,15),"")</f>
        <v/>
      </c>
      <c r="B5793" s="11" t="str">
        <f>IF('Anterior-TXT'!A5814&lt;&gt;"",RIGHT(LEFT('Anterior-TXT'!A5814,51),34),"")</f>
        <v/>
      </c>
      <c r="C5793" s="12" t="str">
        <f>IF('Anterior-TXT'!A5814&lt;&gt;"",VALUE(RIGHT(LEFT('Anterior-TXT'!A5814,75),23)),"")</f>
        <v/>
      </c>
      <c r="D5793" s="11" t="str">
        <f>IF('Anterior-TXT'!A5814&lt;&gt;"",RIGHT(LEFT('Anterior-TXT'!A5814,77),1),"")</f>
        <v/>
      </c>
      <c r="E5793" s="13" t="str">
        <f>IF('Anterior-TXT'!A5814&lt;&gt;"",IF(MOD(VALUE(LEFT(A5793,1)),2)=1,IF(D5793="D",C5793,-C5793),IF(D5793="C",C5793,-C5793)),"")</f>
        <v/>
      </c>
    </row>
    <row r="5794" spans="1:5" x14ac:dyDescent="0.2">
      <c r="A5794" s="11" t="str">
        <f>IF('Anterior-TXT'!A5815&lt;&gt;"",LEFT('Anterior-TXT'!A5815,15),"")</f>
        <v/>
      </c>
      <c r="B5794" s="11" t="str">
        <f>IF('Anterior-TXT'!A5815&lt;&gt;"",RIGHT(LEFT('Anterior-TXT'!A5815,51),34),"")</f>
        <v/>
      </c>
      <c r="C5794" s="12" t="str">
        <f>IF('Anterior-TXT'!A5815&lt;&gt;"",VALUE(RIGHT(LEFT('Anterior-TXT'!A5815,75),23)),"")</f>
        <v/>
      </c>
      <c r="D5794" s="11" t="str">
        <f>IF('Anterior-TXT'!A5815&lt;&gt;"",RIGHT(LEFT('Anterior-TXT'!A5815,77),1),"")</f>
        <v/>
      </c>
      <c r="E5794" s="13" t="str">
        <f>IF('Anterior-TXT'!A5815&lt;&gt;"",IF(MOD(VALUE(LEFT(A5794,1)),2)=1,IF(D5794="D",C5794,-C5794),IF(D5794="C",C5794,-C5794)),"")</f>
        <v/>
      </c>
    </row>
    <row r="5795" spans="1:5" x14ac:dyDescent="0.2">
      <c r="A5795" s="11" t="str">
        <f>IF('Anterior-TXT'!A5816&lt;&gt;"",LEFT('Anterior-TXT'!A5816,15),"")</f>
        <v/>
      </c>
      <c r="B5795" s="11" t="str">
        <f>IF('Anterior-TXT'!A5816&lt;&gt;"",RIGHT(LEFT('Anterior-TXT'!A5816,51),34),"")</f>
        <v/>
      </c>
      <c r="C5795" s="12" t="str">
        <f>IF('Anterior-TXT'!A5816&lt;&gt;"",VALUE(RIGHT(LEFT('Anterior-TXT'!A5816,75),23)),"")</f>
        <v/>
      </c>
      <c r="D5795" s="11" t="str">
        <f>IF('Anterior-TXT'!A5816&lt;&gt;"",RIGHT(LEFT('Anterior-TXT'!A5816,77),1),"")</f>
        <v/>
      </c>
      <c r="E5795" s="13" t="str">
        <f>IF('Anterior-TXT'!A5816&lt;&gt;"",IF(MOD(VALUE(LEFT(A5795,1)),2)=1,IF(D5795="D",C5795,-C5795),IF(D5795="C",C5795,-C5795)),"")</f>
        <v/>
      </c>
    </row>
    <row r="5796" spans="1:5" x14ac:dyDescent="0.2">
      <c r="A5796" s="11" t="str">
        <f>IF('Anterior-TXT'!A5817&lt;&gt;"",LEFT('Anterior-TXT'!A5817,15),"")</f>
        <v/>
      </c>
      <c r="B5796" s="11" t="str">
        <f>IF('Anterior-TXT'!A5817&lt;&gt;"",RIGHT(LEFT('Anterior-TXT'!A5817,51),34),"")</f>
        <v/>
      </c>
      <c r="C5796" s="12" t="str">
        <f>IF('Anterior-TXT'!A5817&lt;&gt;"",VALUE(RIGHT(LEFT('Anterior-TXT'!A5817,75),23)),"")</f>
        <v/>
      </c>
      <c r="D5796" s="11" t="str">
        <f>IF('Anterior-TXT'!A5817&lt;&gt;"",RIGHT(LEFT('Anterior-TXT'!A5817,77),1),"")</f>
        <v/>
      </c>
      <c r="E5796" s="13" t="str">
        <f>IF('Anterior-TXT'!A5817&lt;&gt;"",IF(MOD(VALUE(LEFT(A5796,1)),2)=1,IF(D5796="D",C5796,-C5796),IF(D5796="C",C5796,-C5796)),"")</f>
        <v/>
      </c>
    </row>
    <row r="5797" spans="1:5" x14ac:dyDescent="0.2">
      <c r="A5797" s="11" t="str">
        <f>IF('Anterior-TXT'!A5818&lt;&gt;"",LEFT('Anterior-TXT'!A5818,15),"")</f>
        <v/>
      </c>
      <c r="B5797" s="11" t="str">
        <f>IF('Anterior-TXT'!A5818&lt;&gt;"",RIGHT(LEFT('Anterior-TXT'!A5818,51),34),"")</f>
        <v/>
      </c>
      <c r="C5797" s="12" t="str">
        <f>IF('Anterior-TXT'!A5818&lt;&gt;"",VALUE(RIGHT(LEFT('Anterior-TXT'!A5818,75),23)),"")</f>
        <v/>
      </c>
      <c r="D5797" s="11" t="str">
        <f>IF('Anterior-TXT'!A5818&lt;&gt;"",RIGHT(LEFT('Anterior-TXT'!A5818,77),1),"")</f>
        <v/>
      </c>
      <c r="E5797" s="13" t="str">
        <f>IF('Anterior-TXT'!A5818&lt;&gt;"",IF(MOD(VALUE(LEFT(A5797,1)),2)=1,IF(D5797="D",C5797,-C5797),IF(D5797="C",C5797,-C5797)),"")</f>
        <v/>
      </c>
    </row>
    <row r="5798" spans="1:5" x14ac:dyDescent="0.2">
      <c r="A5798" s="11" t="str">
        <f>IF('Anterior-TXT'!A5819&lt;&gt;"",LEFT('Anterior-TXT'!A5819,15),"")</f>
        <v/>
      </c>
      <c r="B5798" s="11" t="str">
        <f>IF('Anterior-TXT'!A5819&lt;&gt;"",RIGHT(LEFT('Anterior-TXT'!A5819,51),34),"")</f>
        <v/>
      </c>
      <c r="C5798" s="12" t="str">
        <f>IF('Anterior-TXT'!A5819&lt;&gt;"",VALUE(RIGHT(LEFT('Anterior-TXT'!A5819,75),23)),"")</f>
        <v/>
      </c>
      <c r="D5798" s="11" t="str">
        <f>IF('Anterior-TXT'!A5819&lt;&gt;"",RIGHT(LEFT('Anterior-TXT'!A5819,77),1),"")</f>
        <v/>
      </c>
      <c r="E5798" s="13" t="str">
        <f>IF('Anterior-TXT'!A5819&lt;&gt;"",IF(MOD(VALUE(LEFT(A5798,1)),2)=1,IF(D5798="D",C5798,-C5798),IF(D5798="C",C5798,-C5798)),"")</f>
        <v/>
      </c>
    </row>
    <row r="5799" spans="1:5" x14ac:dyDescent="0.2">
      <c r="A5799" s="11" t="str">
        <f>IF('Anterior-TXT'!A5820&lt;&gt;"",LEFT('Anterior-TXT'!A5820,15),"")</f>
        <v/>
      </c>
      <c r="B5799" s="11" t="str">
        <f>IF('Anterior-TXT'!A5820&lt;&gt;"",RIGHT(LEFT('Anterior-TXT'!A5820,51),34),"")</f>
        <v/>
      </c>
      <c r="C5799" s="12" t="str">
        <f>IF('Anterior-TXT'!A5820&lt;&gt;"",VALUE(RIGHT(LEFT('Anterior-TXT'!A5820,75),23)),"")</f>
        <v/>
      </c>
      <c r="D5799" s="11" t="str">
        <f>IF('Anterior-TXT'!A5820&lt;&gt;"",RIGHT(LEFT('Anterior-TXT'!A5820,77),1),"")</f>
        <v/>
      </c>
      <c r="E5799" s="13" t="str">
        <f>IF('Anterior-TXT'!A5820&lt;&gt;"",IF(MOD(VALUE(LEFT(A5799,1)),2)=1,IF(D5799="D",C5799,-C5799),IF(D5799="C",C5799,-C5799)),"")</f>
        <v/>
      </c>
    </row>
    <row r="5800" spans="1:5" x14ac:dyDescent="0.2">
      <c r="A5800" s="11" t="str">
        <f>IF('Anterior-TXT'!A5821&lt;&gt;"",LEFT('Anterior-TXT'!A5821,15),"")</f>
        <v/>
      </c>
      <c r="B5800" s="11" t="str">
        <f>IF('Anterior-TXT'!A5821&lt;&gt;"",RIGHT(LEFT('Anterior-TXT'!A5821,51),34),"")</f>
        <v/>
      </c>
      <c r="C5800" s="12" t="str">
        <f>IF('Anterior-TXT'!A5821&lt;&gt;"",VALUE(RIGHT(LEFT('Anterior-TXT'!A5821,75),23)),"")</f>
        <v/>
      </c>
      <c r="D5800" s="11" t="str">
        <f>IF('Anterior-TXT'!A5821&lt;&gt;"",RIGHT(LEFT('Anterior-TXT'!A5821,77),1),"")</f>
        <v/>
      </c>
      <c r="E5800" s="13" t="str">
        <f>IF('Anterior-TXT'!A5821&lt;&gt;"",IF(MOD(VALUE(LEFT(A5800,1)),2)=1,IF(D5800="D",C5800,-C5800),IF(D5800="C",C5800,-C5800)),"")</f>
        <v/>
      </c>
    </row>
    <row r="5801" spans="1:5" x14ac:dyDescent="0.2">
      <c r="A5801" s="11" t="str">
        <f>IF('Anterior-TXT'!A5822&lt;&gt;"",LEFT('Anterior-TXT'!A5822,15),"")</f>
        <v/>
      </c>
      <c r="B5801" s="11" t="str">
        <f>IF('Anterior-TXT'!A5822&lt;&gt;"",RIGHT(LEFT('Anterior-TXT'!A5822,51),34),"")</f>
        <v/>
      </c>
      <c r="C5801" s="12" t="str">
        <f>IF('Anterior-TXT'!A5822&lt;&gt;"",VALUE(RIGHT(LEFT('Anterior-TXT'!A5822,75),23)),"")</f>
        <v/>
      </c>
      <c r="D5801" s="11" t="str">
        <f>IF('Anterior-TXT'!A5822&lt;&gt;"",RIGHT(LEFT('Anterior-TXT'!A5822,77),1),"")</f>
        <v/>
      </c>
      <c r="E5801" s="13" t="str">
        <f>IF('Anterior-TXT'!A5822&lt;&gt;"",IF(MOD(VALUE(LEFT(A5801,1)),2)=1,IF(D5801="D",C5801,-C5801),IF(D5801="C",C5801,-C5801)),"")</f>
        <v/>
      </c>
    </row>
    <row r="5802" spans="1:5" x14ac:dyDescent="0.2">
      <c r="A5802" s="11" t="str">
        <f>IF('Anterior-TXT'!A5823&lt;&gt;"",LEFT('Anterior-TXT'!A5823,15),"")</f>
        <v/>
      </c>
      <c r="B5802" s="11" t="str">
        <f>IF('Anterior-TXT'!A5823&lt;&gt;"",RIGHT(LEFT('Anterior-TXT'!A5823,51),34),"")</f>
        <v/>
      </c>
      <c r="C5802" s="12" t="str">
        <f>IF('Anterior-TXT'!A5823&lt;&gt;"",VALUE(RIGHT(LEFT('Anterior-TXT'!A5823,75),23)),"")</f>
        <v/>
      </c>
      <c r="D5802" s="11" t="str">
        <f>IF('Anterior-TXT'!A5823&lt;&gt;"",RIGHT(LEFT('Anterior-TXT'!A5823,77),1),"")</f>
        <v/>
      </c>
      <c r="E5802" s="13" t="str">
        <f>IF('Anterior-TXT'!A5823&lt;&gt;"",IF(MOD(VALUE(LEFT(A5802,1)),2)=1,IF(D5802="D",C5802,-C5802),IF(D5802="C",C5802,-C5802)),"")</f>
        <v/>
      </c>
    </row>
    <row r="5803" spans="1:5" x14ac:dyDescent="0.2">
      <c r="A5803" s="11" t="str">
        <f>IF('Anterior-TXT'!A5824&lt;&gt;"",LEFT('Anterior-TXT'!A5824,15),"")</f>
        <v/>
      </c>
      <c r="B5803" s="11" t="str">
        <f>IF('Anterior-TXT'!A5824&lt;&gt;"",RIGHT(LEFT('Anterior-TXT'!A5824,51),34),"")</f>
        <v/>
      </c>
      <c r="C5803" s="12" t="str">
        <f>IF('Anterior-TXT'!A5824&lt;&gt;"",VALUE(RIGHT(LEFT('Anterior-TXT'!A5824,75),23)),"")</f>
        <v/>
      </c>
      <c r="D5803" s="11" t="str">
        <f>IF('Anterior-TXT'!A5824&lt;&gt;"",RIGHT(LEFT('Anterior-TXT'!A5824,77),1),"")</f>
        <v/>
      </c>
      <c r="E5803" s="13" t="str">
        <f>IF('Anterior-TXT'!A5824&lt;&gt;"",IF(MOD(VALUE(LEFT(A5803,1)),2)=1,IF(D5803="D",C5803,-C5803),IF(D5803="C",C5803,-C5803)),"")</f>
        <v/>
      </c>
    </row>
    <row r="5804" spans="1:5" x14ac:dyDescent="0.2">
      <c r="A5804" s="11" t="str">
        <f>IF('Anterior-TXT'!A5825&lt;&gt;"",LEFT('Anterior-TXT'!A5825,15),"")</f>
        <v/>
      </c>
      <c r="B5804" s="11" t="str">
        <f>IF('Anterior-TXT'!A5825&lt;&gt;"",RIGHT(LEFT('Anterior-TXT'!A5825,51),34),"")</f>
        <v/>
      </c>
      <c r="C5804" s="12" t="str">
        <f>IF('Anterior-TXT'!A5825&lt;&gt;"",VALUE(RIGHT(LEFT('Anterior-TXT'!A5825,75),23)),"")</f>
        <v/>
      </c>
      <c r="D5804" s="11" t="str">
        <f>IF('Anterior-TXT'!A5825&lt;&gt;"",RIGHT(LEFT('Anterior-TXT'!A5825,77),1),"")</f>
        <v/>
      </c>
      <c r="E5804" s="13" t="str">
        <f>IF('Anterior-TXT'!A5825&lt;&gt;"",IF(MOD(VALUE(LEFT(A5804,1)),2)=1,IF(D5804="D",C5804,-C5804),IF(D5804="C",C5804,-C5804)),"")</f>
        <v/>
      </c>
    </row>
    <row r="5805" spans="1:5" x14ac:dyDescent="0.2">
      <c r="A5805" s="11" t="str">
        <f>IF('Anterior-TXT'!A5826&lt;&gt;"",LEFT('Anterior-TXT'!A5826,15),"")</f>
        <v/>
      </c>
      <c r="B5805" s="11" t="str">
        <f>IF('Anterior-TXT'!A5826&lt;&gt;"",RIGHT(LEFT('Anterior-TXT'!A5826,51),34),"")</f>
        <v/>
      </c>
      <c r="C5805" s="12" t="str">
        <f>IF('Anterior-TXT'!A5826&lt;&gt;"",VALUE(RIGHT(LEFT('Anterior-TXT'!A5826,75),23)),"")</f>
        <v/>
      </c>
      <c r="D5805" s="11" t="str">
        <f>IF('Anterior-TXT'!A5826&lt;&gt;"",RIGHT(LEFT('Anterior-TXT'!A5826,77),1),"")</f>
        <v/>
      </c>
      <c r="E5805" s="13" t="str">
        <f>IF('Anterior-TXT'!A5826&lt;&gt;"",IF(MOD(VALUE(LEFT(A5805,1)),2)=1,IF(D5805="D",C5805,-C5805),IF(D5805="C",C5805,-C5805)),"")</f>
        <v/>
      </c>
    </row>
    <row r="5806" spans="1:5" x14ac:dyDescent="0.2">
      <c r="A5806" s="11" t="str">
        <f>IF('Anterior-TXT'!A5827&lt;&gt;"",LEFT('Anterior-TXT'!A5827,15),"")</f>
        <v/>
      </c>
      <c r="B5806" s="11" t="str">
        <f>IF('Anterior-TXT'!A5827&lt;&gt;"",RIGHT(LEFT('Anterior-TXT'!A5827,51),34),"")</f>
        <v/>
      </c>
      <c r="C5806" s="12" t="str">
        <f>IF('Anterior-TXT'!A5827&lt;&gt;"",VALUE(RIGHT(LEFT('Anterior-TXT'!A5827,75),23)),"")</f>
        <v/>
      </c>
      <c r="D5806" s="11" t="str">
        <f>IF('Anterior-TXT'!A5827&lt;&gt;"",RIGHT(LEFT('Anterior-TXT'!A5827,77),1),"")</f>
        <v/>
      </c>
      <c r="E5806" s="13" t="str">
        <f>IF('Anterior-TXT'!A5827&lt;&gt;"",IF(MOD(VALUE(LEFT(A5806,1)),2)=1,IF(D5806="D",C5806,-C5806),IF(D5806="C",C5806,-C5806)),"")</f>
        <v/>
      </c>
    </row>
    <row r="5807" spans="1:5" x14ac:dyDescent="0.2">
      <c r="A5807" s="11" t="str">
        <f>IF('Anterior-TXT'!A5828&lt;&gt;"",LEFT('Anterior-TXT'!A5828,15),"")</f>
        <v/>
      </c>
      <c r="B5807" s="11" t="str">
        <f>IF('Anterior-TXT'!A5828&lt;&gt;"",RIGHT(LEFT('Anterior-TXT'!A5828,51),34),"")</f>
        <v/>
      </c>
      <c r="C5807" s="12" t="str">
        <f>IF('Anterior-TXT'!A5828&lt;&gt;"",VALUE(RIGHT(LEFT('Anterior-TXT'!A5828,75),23)),"")</f>
        <v/>
      </c>
      <c r="D5807" s="11" t="str">
        <f>IF('Anterior-TXT'!A5828&lt;&gt;"",RIGHT(LEFT('Anterior-TXT'!A5828,77),1),"")</f>
        <v/>
      </c>
      <c r="E5807" s="13" t="str">
        <f>IF('Anterior-TXT'!A5828&lt;&gt;"",IF(MOD(VALUE(LEFT(A5807,1)),2)=1,IF(D5807="D",C5807,-C5807),IF(D5807="C",C5807,-C5807)),"")</f>
        <v/>
      </c>
    </row>
    <row r="5808" spans="1:5" x14ac:dyDescent="0.2">
      <c r="A5808" s="11" t="str">
        <f>IF('Anterior-TXT'!A5829&lt;&gt;"",LEFT('Anterior-TXT'!A5829,15),"")</f>
        <v/>
      </c>
      <c r="B5808" s="11" t="str">
        <f>IF('Anterior-TXT'!A5829&lt;&gt;"",RIGHT(LEFT('Anterior-TXT'!A5829,51),34),"")</f>
        <v/>
      </c>
      <c r="C5808" s="12" t="str">
        <f>IF('Anterior-TXT'!A5829&lt;&gt;"",VALUE(RIGHT(LEFT('Anterior-TXT'!A5829,75),23)),"")</f>
        <v/>
      </c>
      <c r="D5808" s="11" t="str">
        <f>IF('Anterior-TXT'!A5829&lt;&gt;"",RIGHT(LEFT('Anterior-TXT'!A5829,77),1),"")</f>
        <v/>
      </c>
      <c r="E5808" s="13" t="str">
        <f>IF('Anterior-TXT'!A5829&lt;&gt;"",IF(MOD(VALUE(LEFT(A5808,1)),2)=1,IF(D5808="D",C5808,-C5808),IF(D5808="C",C5808,-C5808)),"")</f>
        <v/>
      </c>
    </row>
    <row r="5809" spans="1:5" x14ac:dyDescent="0.2">
      <c r="A5809" s="11" t="str">
        <f>IF('Anterior-TXT'!A5830&lt;&gt;"",LEFT('Anterior-TXT'!A5830,15),"")</f>
        <v/>
      </c>
      <c r="B5809" s="11" t="str">
        <f>IF('Anterior-TXT'!A5830&lt;&gt;"",RIGHT(LEFT('Anterior-TXT'!A5830,51),34),"")</f>
        <v/>
      </c>
      <c r="C5809" s="12" t="str">
        <f>IF('Anterior-TXT'!A5830&lt;&gt;"",VALUE(RIGHT(LEFT('Anterior-TXT'!A5830,75),23)),"")</f>
        <v/>
      </c>
      <c r="D5809" s="11" t="str">
        <f>IF('Anterior-TXT'!A5830&lt;&gt;"",RIGHT(LEFT('Anterior-TXT'!A5830,77),1),"")</f>
        <v/>
      </c>
      <c r="E5809" s="13" t="str">
        <f>IF('Anterior-TXT'!A5830&lt;&gt;"",IF(MOD(VALUE(LEFT(A5809,1)),2)=1,IF(D5809="D",C5809,-C5809),IF(D5809="C",C5809,-C5809)),"")</f>
        <v/>
      </c>
    </row>
    <row r="5810" spans="1:5" x14ac:dyDescent="0.2">
      <c r="A5810" s="11" t="str">
        <f>IF('Anterior-TXT'!A5831&lt;&gt;"",LEFT('Anterior-TXT'!A5831,15),"")</f>
        <v/>
      </c>
      <c r="B5810" s="11" t="str">
        <f>IF('Anterior-TXT'!A5831&lt;&gt;"",RIGHT(LEFT('Anterior-TXT'!A5831,51),34),"")</f>
        <v/>
      </c>
      <c r="C5810" s="12" t="str">
        <f>IF('Anterior-TXT'!A5831&lt;&gt;"",VALUE(RIGHT(LEFT('Anterior-TXT'!A5831,75),23)),"")</f>
        <v/>
      </c>
      <c r="D5810" s="11" t="str">
        <f>IF('Anterior-TXT'!A5831&lt;&gt;"",RIGHT(LEFT('Anterior-TXT'!A5831,77),1),"")</f>
        <v/>
      </c>
      <c r="E5810" s="13" t="str">
        <f>IF('Anterior-TXT'!A5831&lt;&gt;"",IF(MOD(VALUE(LEFT(A5810,1)),2)=1,IF(D5810="D",C5810,-C5810),IF(D5810="C",C5810,-C5810)),"")</f>
        <v/>
      </c>
    </row>
    <row r="5811" spans="1:5" x14ac:dyDescent="0.2">
      <c r="A5811" s="11" t="str">
        <f>IF('Anterior-TXT'!A5832&lt;&gt;"",LEFT('Anterior-TXT'!A5832,15),"")</f>
        <v/>
      </c>
      <c r="B5811" s="11" t="str">
        <f>IF('Anterior-TXT'!A5832&lt;&gt;"",RIGHT(LEFT('Anterior-TXT'!A5832,51),34),"")</f>
        <v/>
      </c>
      <c r="C5811" s="12" t="str">
        <f>IF('Anterior-TXT'!A5832&lt;&gt;"",VALUE(RIGHT(LEFT('Anterior-TXT'!A5832,75),23)),"")</f>
        <v/>
      </c>
      <c r="D5811" s="11" t="str">
        <f>IF('Anterior-TXT'!A5832&lt;&gt;"",RIGHT(LEFT('Anterior-TXT'!A5832,77),1),"")</f>
        <v/>
      </c>
      <c r="E5811" s="13" t="str">
        <f>IF('Anterior-TXT'!A5832&lt;&gt;"",IF(MOD(VALUE(LEFT(A5811,1)),2)=1,IF(D5811="D",C5811,-C5811),IF(D5811="C",C5811,-C5811)),"")</f>
        <v/>
      </c>
    </row>
    <row r="5812" spans="1:5" x14ac:dyDescent="0.2">
      <c r="A5812" s="11" t="str">
        <f>IF('Anterior-TXT'!A5833&lt;&gt;"",LEFT('Anterior-TXT'!A5833,15),"")</f>
        <v/>
      </c>
      <c r="B5812" s="11" t="str">
        <f>IF('Anterior-TXT'!A5833&lt;&gt;"",RIGHT(LEFT('Anterior-TXT'!A5833,51),34),"")</f>
        <v/>
      </c>
      <c r="C5812" s="12" t="str">
        <f>IF('Anterior-TXT'!A5833&lt;&gt;"",VALUE(RIGHT(LEFT('Anterior-TXT'!A5833,75),23)),"")</f>
        <v/>
      </c>
      <c r="D5812" s="11" t="str">
        <f>IF('Anterior-TXT'!A5833&lt;&gt;"",RIGHT(LEFT('Anterior-TXT'!A5833,77),1),"")</f>
        <v/>
      </c>
      <c r="E5812" s="13" t="str">
        <f>IF('Anterior-TXT'!A5833&lt;&gt;"",IF(MOD(VALUE(LEFT(A5812,1)),2)=1,IF(D5812="D",C5812,-C5812),IF(D5812="C",C5812,-C5812)),"")</f>
        <v/>
      </c>
    </row>
    <row r="5813" spans="1:5" x14ac:dyDescent="0.2">
      <c r="A5813" s="11" t="str">
        <f>IF('Anterior-TXT'!A5834&lt;&gt;"",LEFT('Anterior-TXT'!A5834,15),"")</f>
        <v/>
      </c>
      <c r="B5813" s="11" t="str">
        <f>IF('Anterior-TXT'!A5834&lt;&gt;"",RIGHT(LEFT('Anterior-TXT'!A5834,51),34),"")</f>
        <v/>
      </c>
      <c r="C5813" s="12" t="str">
        <f>IF('Anterior-TXT'!A5834&lt;&gt;"",VALUE(RIGHT(LEFT('Anterior-TXT'!A5834,75),23)),"")</f>
        <v/>
      </c>
      <c r="D5813" s="11" t="str">
        <f>IF('Anterior-TXT'!A5834&lt;&gt;"",RIGHT(LEFT('Anterior-TXT'!A5834,77),1),"")</f>
        <v/>
      </c>
      <c r="E5813" s="13" t="str">
        <f>IF('Anterior-TXT'!A5834&lt;&gt;"",IF(MOD(VALUE(LEFT(A5813,1)),2)=1,IF(D5813="D",C5813,-C5813),IF(D5813="C",C5813,-C5813)),"")</f>
        <v/>
      </c>
    </row>
    <row r="5814" spans="1:5" x14ac:dyDescent="0.2">
      <c r="A5814" s="11" t="str">
        <f>IF('Anterior-TXT'!A5835&lt;&gt;"",LEFT('Anterior-TXT'!A5835,15),"")</f>
        <v/>
      </c>
      <c r="B5814" s="11" t="str">
        <f>IF('Anterior-TXT'!A5835&lt;&gt;"",RIGHT(LEFT('Anterior-TXT'!A5835,51),34),"")</f>
        <v/>
      </c>
      <c r="C5814" s="12" t="str">
        <f>IF('Anterior-TXT'!A5835&lt;&gt;"",VALUE(RIGHT(LEFT('Anterior-TXT'!A5835,75),23)),"")</f>
        <v/>
      </c>
      <c r="D5814" s="11" t="str">
        <f>IF('Anterior-TXT'!A5835&lt;&gt;"",RIGHT(LEFT('Anterior-TXT'!A5835,77),1),"")</f>
        <v/>
      </c>
      <c r="E5814" s="13" t="str">
        <f>IF('Anterior-TXT'!A5835&lt;&gt;"",IF(MOD(VALUE(LEFT(A5814,1)),2)=1,IF(D5814="D",C5814,-C5814),IF(D5814="C",C5814,-C5814)),"")</f>
        <v/>
      </c>
    </row>
    <row r="5815" spans="1:5" x14ac:dyDescent="0.2">
      <c r="A5815" s="11" t="str">
        <f>IF('Anterior-TXT'!A5836&lt;&gt;"",LEFT('Anterior-TXT'!A5836,15),"")</f>
        <v/>
      </c>
      <c r="B5815" s="11" t="str">
        <f>IF('Anterior-TXT'!A5836&lt;&gt;"",RIGHT(LEFT('Anterior-TXT'!A5836,51),34),"")</f>
        <v/>
      </c>
      <c r="C5815" s="12" t="str">
        <f>IF('Anterior-TXT'!A5836&lt;&gt;"",VALUE(RIGHT(LEFT('Anterior-TXT'!A5836,75),23)),"")</f>
        <v/>
      </c>
      <c r="D5815" s="11" t="str">
        <f>IF('Anterior-TXT'!A5836&lt;&gt;"",RIGHT(LEFT('Anterior-TXT'!A5836,77),1),"")</f>
        <v/>
      </c>
      <c r="E5815" s="13" t="str">
        <f>IF('Anterior-TXT'!A5836&lt;&gt;"",IF(MOD(VALUE(LEFT(A5815,1)),2)=1,IF(D5815="D",C5815,-C5815),IF(D5815="C",C5815,-C5815)),"")</f>
        <v/>
      </c>
    </row>
    <row r="5816" spans="1:5" x14ac:dyDescent="0.2">
      <c r="A5816" s="11" t="str">
        <f>IF('Anterior-TXT'!A5837&lt;&gt;"",LEFT('Anterior-TXT'!A5837,15),"")</f>
        <v/>
      </c>
      <c r="B5816" s="11" t="str">
        <f>IF('Anterior-TXT'!A5837&lt;&gt;"",RIGHT(LEFT('Anterior-TXT'!A5837,51),34),"")</f>
        <v/>
      </c>
      <c r="C5816" s="12" t="str">
        <f>IF('Anterior-TXT'!A5837&lt;&gt;"",VALUE(RIGHT(LEFT('Anterior-TXT'!A5837,75),23)),"")</f>
        <v/>
      </c>
      <c r="D5816" s="11" t="str">
        <f>IF('Anterior-TXT'!A5837&lt;&gt;"",RIGHT(LEFT('Anterior-TXT'!A5837,77),1),"")</f>
        <v/>
      </c>
      <c r="E5816" s="13" t="str">
        <f>IF('Anterior-TXT'!A5837&lt;&gt;"",IF(MOD(VALUE(LEFT(A5816,1)),2)=1,IF(D5816="D",C5816,-C5816),IF(D5816="C",C5816,-C5816)),"")</f>
        <v/>
      </c>
    </row>
    <row r="5817" spans="1:5" x14ac:dyDescent="0.2">
      <c r="A5817" s="11" t="str">
        <f>IF('Anterior-TXT'!A5838&lt;&gt;"",LEFT('Anterior-TXT'!A5838,15),"")</f>
        <v/>
      </c>
      <c r="B5817" s="11" t="str">
        <f>IF('Anterior-TXT'!A5838&lt;&gt;"",RIGHT(LEFT('Anterior-TXT'!A5838,51),34),"")</f>
        <v/>
      </c>
      <c r="C5817" s="12" t="str">
        <f>IF('Anterior-TXT'!A5838&lt;&gt;"",VALUE(RIGHT(LEFT('Anterior-TXT'!A5838,75),23)),"")</f>
        <v/>
      </c>
      <c r="D5817" s="11" t="str">
        <f>IF('Anterior-TXT'!A5838&lt;&gt;"",RIGHT(LEFT('Anterior-TXT'!A5838,77),1),"")</f>
        <v/>
      </c>
      <c r="E5817" s="13" t="str">
        <f>IF('Anterior-TXT'!A5838&lt;&gt;"",IF(MOD(VALUE(LEFT(A5817,1)),2)=1,IF(D5817="D",C5817,-C5817),IF(D5817="C",C5817,-C5817)),"")</f>
        <v/>
      </c>
    </row>
    <row r="5818" spans="1:5" x14ac:dyDescent="0.2">
      <c r="A5818" s="11" t="str">
        <f>IF('Anterior-TXT'!A5839&lt;&gt;"",LEFT('Anterior-TXT'!A5839,15),"")</f>
        <v/>
      </c>
      <c r="B5818" s="11" t="str">
        <f>IF('Anterior-TXT'!A5839&lt;&gt;"",RIGHT(LEFT('Anterior-TXT'!A5839,51),34),"")</f>
        <v/>
      </c>
      <c r="C5818" s="12" t="str">
        <f>IF('Anterior-TXT'!A5839&lt;&gt;"",VALUE(RIGHT(LEFT('Anterior-TXT'!A5839,75),23)),"")</f>
        <v/>
      </c>
      <c r="D5818" s="11" t="str">
        <f>IF('Anterior-TXT'!A5839&lt;&gt;"",RIGHT(LEFT('Anterior-TXT'!A5839,77),1),"")</f>
        <v/>
      </c>
      <c r="E5818" s="13" t="str">
        <f>IF('Anterior-TXT'!A5839&lt;&gt;"",IF(MOD(VALUE(LEFT(A5818,1)),2)=1,IF(D5818="D",C5818,-C5818),IF(D5818="C",C5818,-C5818)),"")</f>
        <v/>
      </c>
    </row>
    <row r="5819" spans="1:5" x14ac:dyDescent="0.2">
      <c r="A5819" s="11" t="str">
        <f>IF('Anterior-TXT'!A5840&lt;&gt;"",LEFT('Anterior-TXT'!A5840,15),"")</f>
        <v/>
      </c>
      <c r="B5819" s="11" t="str">
        <f>IF('Anterior-TXT'!A5840&lt;&gt;"",RIGHT(LEFT('Anterior-TXT'!A5840,51),34),"")</f>
        <v/>
      </c>
      <c r="C5819" s="12" t="str">
        <f>IF('Anterior-TXT'!A5840&lt;&gt;"",VALUE(RIGHT(LEFT('Anterior-TXT'!A5840,75),23)),"")</f>
        <v/>
      </c>
      <c r="D5819" s="11" t="str">
        <f>IF('Anterior-TXT'!A5840&lt;&gt;"",RIGHT(LEFT('Anterior-TXT'!A5840,77),1),"")</f>
        <v/>
      </c>
      <c r="E5819" s="13" t="str">
        <f>IF('Anterior-TXT'!A5840&lt;&gt;"",IF(MOD(VALUE(LEFT(A5819,1)),2)=1,IF(D5819="D",C5819,-C5819),IF(D5819="C",C5819,-C5819)),"")</f>
        <v/>
      </c>
    </row>
    <row r="5820" spans="1:5" x14ac:dyDescent="0.2">
      <c r="A5820" s="11" t="str">
        <f>IF('Anterior-TXT'!A5841&lt;&gt;"",LEFT('Anterior-TXT'!A5841,15),"")</f>
        <v/>
      </c>
      <c r="B5820" s="11" t="str">
        <f>IF('Anterior-TXT'!A5841&lt;&gt;"",RIGHT(LEFT('Anterior-TXT'!A5841,51),34),"")</f>
        <v/>
      </c>
      <c r="C5820" s="12" t="str">
        <f>IF('Anterior-TXT'!A5841&lt;&gt;"",VALUE(RIGHT(LEFT('Anterior-TXT'!A5841,75),23)),"")</f>
        <v/>
      </c>
      <c r="D5820" s="11" t="str">
        <f>IF('Anterior-TXT'!A5841&lt;&gt;"",RIGHT(LEFT('Anterior-TXT'!A5841,77),1),"")</f>
        <v/>
      </c>
      <c r="E5820" s="13" t="str">
        <f>IF('Anterior-TXT'!A5841&lt;&gt;"",IF(MOD(VALUE(LEFT(A5820,1)),2)=1,IF(D5820="D",C5820,-C5820),IF(D5820="C",C5820,-C5820)),"")</f>
        <v/>
      </c>
    </row>
    <row r="5821" spans="1:5" x14ac:dyDescent="0.2">
      <c r="A5821" s="11" t="str">
        <f>IF('Anterior-TXT'!A5842&lt;&gt;"",LEFT('Anterior-TXT'!A5842,15),"")</f>
        <v/>
      </c>
      <c r="B5821" s="11" t="str">
        <f>IF('Anterior-TXT'!A5842&lt;&gt;"",RIGHT(LEFT('Anterior-TXT'!A5842,51),34),"")</f>
        <v/>
      </c>
      <c r="C5821" s="12" t="str">
        <f>IF('Anterior-TXT'!A5842&lt;&gt;"",VALUE(RIGHT(LEFT('Anterior-TXT'!A5842,75),23)),"")</f>
        <v/>
      </c>
      <c r="D5821" s="11" t="str">
        <f>IF('Anterior-TXT'!A5842&lt;&gt;"",RIGHT(LEFT('Anterior-TXT'!A5842,77),1),"")</f>
        <v/>
      </c>
      <c r="E5821" s="13" t="str">
        <f>IF('Anterior-TXT'!A5842&lt;&gt;"",IF(MOD(VALUE(LEFT(A5821,1)),2)=1,IF(D5821="D",C5821,-C5821),IF(D5821="C",C5821,-C5821)),"")</f>
        <v/>
      </c>
    </row>
    <row r="5822" spans="1:5" x14ac:dyDescent="0.2">
      <c r="A5822" s="11" t="str">
        <f>IF('Anterior-TXT'!A5843&lt;&gt;"",LEFT('Anterior-TXT'!A5843,15),"")</f>
        <v/>
      </c>
      <c r="B5822" s="11" t="str">
        <f>IF('Anterior-TXT'!A5843&lt;&gt;"",RIGHT(LEFT('Anterior-TXT'!A5843,51),34),"")</f>
        <v/>
      </c>
      <c r="C5822" s="12" t="str">
        <f>IF('Anterior-TXT'!A5843&lt;&gt;"",VALUE(RIGHT(LEFT('Anterior-TXT'!A5843,75),23)),"")</f>
        <v/>
      </c>
      <c r="D5822" s="11" t="str">
        <f>IF('Anterior-TXT'!A5843&lt;&gt;"",RIGHT(LEFT('Anterior-TXT'!A5843,77),1),"")</f>
        <v/>
      </c>
      <c r="E5822" s="13" t="str">
        <f>IF('Anterior-TXT'!A5843&lt;&gt;"",IF(MOD(VALUE(LEFT(A5822,1)),2)=1,IF(D5822="D",C5822,-C5822),IF(D5822="C",C5822,-C5822)),"")</f>
        <v/>
      </c>
    </row>
    <row r="5823" spans="1:5" x14ac:dyDescent="0.2">
      <c r="A5823" s="11" t="str">
        <f>IF('Anterior-TXT'!A5844&lt;&gt;"",LEFT('Anterior-TXT'!A5844,15),"")</f>
        <v/>
      </c>
      <c r="B5823" s="11" t="str">
        <f>IF('Anterior-TXT'!A5844&lt;&gt;"",RIGHT(LEFT('Anterior-TXT'!A5844,51),34),"")</f>
        <v/>
      </c>
      <c r="C5823" s="12" t="str">
        <f>IF('Anterior-TXT'!A5844&lt;&gt;"",VALUE(RIGHT(LEFT('Anterior-TXT'!A5844,75),23)),"")</f>
        <v/>
      </c>
      <c r="D5823" s="11" t="str">
        <f>IF('Anterior-TXT'!A5844&lt;&gt;"",RIGHT(LEFT('Anterior-TXT'!A5844,77),1),"")</f>
        <v/>
      </c>
      <c r="E5823" s="13" t="str">
        <f>IF('Anterior-TXT'!A5844&lt;&gt;"",IF(MOD(VALUE(LEFT(A5823,1)),2)=1,IF(D5823="D",C5823,-C5823),IF(D5823="C",C5823,-C5823)),"")</f>
        <v/>
      </c>
    </row>
    <row r="5824" spans="1:5" x14ac:dyDescent="0.2">
      <c r="A5824" s="11" t="str">
        <f>IF('Anterior-TXT'!A5845&lt;&gt;"",LEFT('Anterior-TXT'!A5845,15),"")</f>
        <v/>
      </c>
      <c r="B5824" s="11" t="str">
        <f>IF('Anterior-TXT'!A5845&lt;&gt;"",RIGHT(LEFT('Anterior-TXT'!A5845,51),34),"")</f>
        <v/>
      </c>
      <c r="C5824" s="12" t="str">
        <f>IF('Anterior-TXT'!A5845&lt;&gt;"",VALUE(RIGHT(LEFT('Anterior-TXT'!A5845,75),23)),"")</f>
        <v/>
      </c>
      <c r="D5824" s="11" t="str">
        <f>IF('Anterior-TXT'!A5845&lt;&gt;"",RIGHT(LEFT('Anterior-TXT'!A5845,77),1),"")</f>
        <v/>
      </c>
      <c r="E5824" s="13" t="str">
        <f>IF('Anterior-TXT'!A5845&lt;&gt;"",IF(MOD(VALUE(LEFT(A5824,1)),2)=1,IF(D5824="D",C5824,-C5824),IF(D5824="C",C5824,-C5824)),"")</f>
        <v/>
      </c>
    </row>
    <row r="5825" spans="1:5" x14ac:dyDescent="0.2">
      <c r="A5825" s="11" t="str">
        <f>IF('Anterior-TXT'!A5846&lt;&gt;"",LEFT('Anterior-TXT'!A5846,15),"")</f>
        <v/>
      </c>
      <c r="B5825" s="11" t="str">
        <f>IF('Anterior-TXT'!A5846&lt;&gt;"",RIGHT(LEFT('Anterior-TXT'!A5846,51),34),"")</f>
        <v/>
      </c>
      <c r="C5825" s="12" t="str">
        <f>IF('Anterior-TXT'!A5846&lt;&gt;"",VALUE(RIGHT(LEFT('Anterior-TXT'!A5846,75),23)),"")</f>
        <v/>
      </c>
      <c r="D5825" s="11" t="str">
        <f>IF('Anterior-TXT'!A5846&lt;&gt;"",RIGHT(LEFT('Anterior-TXT'!A5846,77),1),"")</f>
        <v/>
      </c>
      <c r="E5825" s="13" t="str">
        <f>IF('Anterior-TXT'!A5846&lt;&gt;"",IF(MOD(VALUE(LEFT(A5825,1)),2)=1,IF(D5825="D",C5825,-C5825),IF(D5825="C",C5825,-C5825)),"")</f>
        <v/>
      </c>
    </row>
    <row r="5826" spans="1:5" x14ac:dyDescent="0.2">
      <c r="A5826" s="11" t="str">
        <f>IF('Anterior-TXT'!A5847&lt;&gt;"",LEFT('Anterior-TXT'!A5847,15),"")</f>
        <v/>
      </c>
      <c r="B5826" s="11" t="str">
        <f>IF('Anterior-TXT'!A5847&lt;&gt;"",RIGHT(LEFT('Anterior-TXT'!A5847,51),34),"")</f>
        <v/>
      </c>
      <c r="C5826" s="12" t="str">
        <f>IF('Anterior-TXT'!A5847&lt;&gt;"",VALUE(RIGHT(LEFT('Anterior-TXT'!A5847,75),23)),"")</f>
        <v/>
      </c>
      <c r="D5826" s="11" t="str">
        <f>IF('Anterior-TXT'!A5847&lt;&gt;"",RIGHT(LEFT('Anterior-TXT'!A5847,77),1),"")</f>
        <v/>
      </c>
      <c r="E5826" s="13" t="str">
        <f>IF('Anterior-TXT'!A5847&lt;&gt;"",IF(MOD(VALUE(LEFT(A5826,1)),2)=1,IF(D5826="D",C5826,-C5826),IF(D5826="C",C5826,-C5826)),"")</f>
        <v/>
      </c>
    </row>
    <row r="5827" spans="1:5" x14ac:dyDescent="0.2">
      <c r="A5827" s="11" t="str">
        <f>IF('Anterior-TXT'!A5848&lt;&gt;"",LEFT('Anterior-TXT'!A5848,15),"")</f>
        <v/>
      </c>
      <c r="B5827" s="11" t="str">
        <f>IF('Anterior-TXT'!A5848&lt;&gt;"",RIGHT(LEFT('Anterior-TXT'!A5848,51),34),"")</f>
        <v/>
      </c>
      <c r="C5827" s="12" t="str">
        <f>IF('Anterior-TXT'!A5848&lt;&gt;"",VALUE(RIGHT(LEFT('Anterior-TXT'!A5848,75),23)),"")</f>
        <v/>
      </c>
      <c r="D5827" s="11" t="str">
        <f>IF('Anterior-TXT'!A5848&lt;&gt;"",RIGHT(LEFT('Anterior-TXT'!A5848,77),1),"")</f>
        <v/>
      </c>
      <c r="E5827" s="13" t="str">
        <f>IF('Anterior-TXT'!A5848&lt;&gt;"",IF(MOD(VALUE(LEFT(A5827,1)),2)=1,IF(D5827="D",C5827,-C5827),IF(D5827="C",C5827,-C5827)),"")</f>
        <v/>
      </c>
    </row>
    <row r="5828" spans="1:5" x14ac:dyDescent="0.2">
      <c r="A5828" s="11" t="str">
        <f>IF('Anterior-TXT'!A5849&lt;&gt;"",LEFT('Anterior-TXT'!A5849,15),"")</f>
        <v/>
      </c>
      <c r="B5828" s="11" t="str">
        <f>IF('Anterior-TXT'!A5849&lt;&gt;"",RIGHT(LEFT('Anterior-TXT'!A5849,51),34),"")</f>
        <v/>
      </c>
      <c r="C5828" s="12" t="str">
        <f>IF('Anterior-TXT'!A5849&lt;&gt;"",VALUE(RIGHT(LEFT('Anterior-TXT'!A5849,75),23)),"")</f>
        <v/>
      </c>
      <c r="D5828" s="11" t="str">
        <f>IF('Anterior-TXT'!A5849&lt;&gt;"",RIGHT(LEFT('Anterior-TXT'!A5849,77),1),"")</f>
        <v/>
      </c>
      <c r="E5828" s="13" t="str">
        <f>IF('Anterior-TXT'!A5849&lt;&gt;"",IF(MOD(VALUE(LEFT(A5828,1)),2)=1,IF(D5828="D",C5828,-C5828),IF(D5828="C",C5828,-C5828)),"")</f>
        <v/>
      </c>
    </row>
    <row r="5829" spans="1:5" x14ac:dyDescent="0.2">
      <c r="A5829" s="11" t="str">
        <f>IF('Anterior-TXT'!A5850&lt;&gt;"",LEFT('Anterior-TXT'!A5850,15),"")</f>
        <v/>
      </c>
      <c r="B5829" s="11" t="str">
        <f>IF('Anterior-TXT'!A5850&lt;&gt;"",RIGHT(LEFT('Anterior-TXT'!A5850,51),34),"")</f>
        <v/>
      </c>
      <c r="C5829" s="12" t="str">
        <f>IF('Anterior-TXT'!A5850&lt;&gt;"",VALUE(RIGHT(LEFT('Anterior-TXT'!A5850,75),23)),"")</f>
        <v/>
      </c>
      <c r="D5829" s="11" t="str">
        <f>IF('Anterior-TXT'!A5850&lt;&gt;"",RIGHT(LEFT('Anterior-TXT'!A5850,77),1),"")</f>
        <v/>
      </c>
      <c r="E5829" s="13" t="str">
        <f>IF('Anterior-TXT'!A5850&lt;&gt;"",IF(MOD(VALUE(LEFT(A5829,1)),2)=1,IF(D5829="D",C5829,-C5829),IF(D5829="C",C5829,-C5829)),"")</f>
        <v/>
      </c>
    </row>
    <row r="5830" spans="1:5" x14ac:dyDescent="0.2">
      <c r="A5830" s="11" t="str">
        <f>IF('Anterior-TXT'!A5851&lt;&gt;"",LEFT('Anterior-TXT'!A5851,15),"")</f>
        <v/>
      </c>
      <c r="B5830" s="11" t="str">
        <f>IF('Anterior-TXT'!A5851&lt;&gt;"",RIGHT(LEFT('Anterior-TXT'!A5851,51),34),"")</f>
        <v/>
      </c>
      <c r="C5830" s="12" t="str">
        <f>IF('Anterior-TXT'!A5851&lt;&gt;"",VALUE(RIGHT(LEFT('Anterior-TXT'!A5851,75),23)),"")</f>
        <v/>
      </c>
      <c r="D5830" s="11" t="str">
        <f>IF('Anterior-TXT'!A5851&lt;&gt;"",RIGHT(LEFT('Anterior-TXT'!A5851,77),1),"")</f>
        <v/>
      </c>
      <c r="E5830" s="13" t="str">
        <f>IF('Anterior-TXT'!A5851&lt;&gt;"",IF(MOD(VALUE(LEFT(A5830,1)),2)=1,IF(D5830="D",C5830,-C5830),IF(D5830="C",C5830,-C5830)),"")</f>
        <v/>
      </c>
    </row>
    <row r="5831" spans="1:5" x14ac:dyDescent="0.2">
      <c r="A5831" s="11" t="str">
        <f>IF('Anterior-TXT'!A5852&lt;&gt;"",LEFT('Anterior-TXT'!A5852,15),"")</f>
        <v/>
      </c>
      <c r="B5831" s="11" t="str">
        <f>IF('Anterior-TXT'!A5852&lt;&gt;"",RIGHT(LEFT('Anterior-TXT'!A5852,51),34),"")</f>
        <v/>
      </c>
      <c r="C5831" s="12" t="str">
        <f>IF('Anterior-TXT'!A5852&lt;&gt;"",VALUE(RIGHT(LEFT('Anterior-TXT'!A5852,75),23)),"")</f>
        <v/>
      </c>
      <c r="D5831" s="11" t="str">
        <f>IF('Anterior-TXT'!A5852&lt;&gt;"",RIGHT(LEFT('Anterior-TXT'!A5852,77),1),"")</f>
        <v/>
      </c>
      <c r="E5831" s="13" t="str">
        <f>IF('Anterior-TXT'!A5852&lt;&gt;"",IF(MOD(VALUE(LEFT(A5831,1)),2)=1,IF(D5831="D",C5831,-C5831),IF(D5831="C",C5831,-C5831)),"")</f>
        <v/>
      </c>
    </row>
    <row r="5832" spans="1:5" x14ac:dyDescent="0.2">
      <c r="A5832" s="11" t="str">
        <f>IF('Anterior-TXT'!A5853&lt;&gt;"",LEFT('Anterior-TXT'!A5853,15),"")</f>
        <v/>
      </c>
      <c r="B5832" s="11" t="str">
        <f>IF('Anterior-TXT'!A5853&lt;&gt;"",RIGHT(LEFT('Anterior-TXT'!A5853,51),34),"")</f>
        <v/>
      </c>
      <c r="C5832" s="12" t="str">
        <f>IF('Anterior-TXT'!A5853&lt;&gt;"",VALUE(RIGHT(LEFT('Anterior-TXT'!A5853,75),23)),"")</f>
        <v/>
      </c>
      <c r="D5832" s="11" t="str">
        <f>IF('Anterior-TXT'!A5853&lt;&gt;"",RIGHT(LEFT('Anterior-TXT'!A5853,77),1),"")</f>
        <v/>
      </c>
      <c r="E5832" s="13" t="str">
        <f>IF('Anterior-TXT'!A5853&lt;&gt;"",IF(MOD(VALUE(LEFT(A5832,1)),2)=1,IF(D5832="D",C5832,-C5832),IF(D5832="C",C5832,-C5832)),"")</f>
        <v/>
      </c>
    </row>
    <row r="5833" spans="1:5" x14ac:dyDescent="0.2">
      <c r="A5833" s="11" t="str">
        <f>IF('Anterior-TXT'!A5854&lt;&gt;"",LEFT('Anterior-TXT'!A5854,15),"")</f>
        <v/>
      </c>
      <c r="B5833" s="11" t="str">
        <f>IF('Anterior-TXT'!A5854&lt;&gt;"",RIGHT(LEFT('Anterior-TXT'!A5854,51),34),"")</f>
        <v/>
      </c>
      <c r="C5833" s="12" t="str">
        <f>IF('Anterior-TXT'!A5854&lt;&gt;"",VALUE(RIGHT(LEFT('Anterior-TXT'!A5854,75),23)),"")</f>
        <v/>
      </c>
      <c r="D5833" s="11" t="str">
        <f>IF('Anterior-TXT'!A5854&lt;&gt;"",RIGHT(LEFT('Anterior-TXT'!A5854,77),1),"")</f>
        <v/>
      </c>
      <c r="E5833" s="13" t="str">
        <f>IF('Anterior-TXT'!A5854&lt;&gt;"",IF(MOD(VALUE(LEFT(A5833,1)),2)=1,IF(D5833="D",C5833,-C5833),IF(D5833="C",C5833,-C5833)),"")</f>
        <v/>
      </c>
    </row>
    <row r="5834" spans="1:5" x14ac:dyDescent="0.2">
      <c r="A5834" s="11" t="str">
        <f>IF('Anterior-TXT'!A5855&lt;&gt;"",LEFT('Anterior-TXT'!A5855,15),"")</f>
        <v/>
      </c>
      <c r="B5834" s="11" t="str">
        <f>IF('Anterior-TXT'!A5855&lt;&gt;"",RIGHT(LEFT('Anterior-TXT'!A5855,51),34),"")</f>
        <v/>
      </c>
      <c r="C5834" s="12" t="str">
        <f>IF('Anterior-TXT'!A5855&lt;&gt;"",VALUE(RIGHT(LEFT('Anterior-TXT'!A5855,75),23)),"")</f>
        <v/>
      </c>
      <c r="D5834" s="11" t="str">
        <f>IF('Anterior-TXT'!A5855&lt;&gt;"",RIGHT(LEFT('Anterior-TXT'!A5855,77),1),"")</f>
        <v/>
      </c>
      <c r="E5834" s="13" t="str">
        <f>IF('Anterior-TXT'!A5855&lt;&gt;"",IF(MOD(VALUE(LEFT(A5834,1)),2)=1,IF(D5834="D",C5834,-C5834),IF(D5834="C",C5834,-C5834)),"")</f>
        <v/>
      </c>
    </row>
    <row r="5835" spans="1:5" x14ac:dyDescent="0.2">
      <c r="A5835" s="11" t="str">
        <f>IF('Anterior-TXT'!A5856&lt;&gt;"",LEFT('Anterior-TXT'!A5856,15),"")</f>
        <v/>
      </c>
      <c r="B5835" s="11" t="str">
        <f>IF('Anterior-TXT'!A5856&lt;&gt;"",RIGHT(LEFT('Anterior-TXT'!A5856,51),34),"")</f>
        <v/>
      </c>
      <c r="C5835" s="12" t="str">
        <f>IF('Anterior-TXT'!A5856&lt;&gt;"",VALUE(RIGHT(LEFT('Anterior-TXT'!A5856,75),23)),"")</f>
        <v/>
      </c>
      <c r="D5835" s="11" t="str">
        <f>IF('Anterior-TXT'!A5856&lt;&gt;"",RIGHT(LEFT('Anterior-TXT'!A5856,77),1),"")</f>
        <v/>
      </c>
      <c r="E5835" s="13" t="str">
        <f>IF('Anterior-TXT'!A5856&lt;&gt;"",IF(MOD(VALUE(LEFT(A5835,1)),2)=1,IF(D5835="D",C5835,-C5835),IF(D5835="C",C5835,-C5835)),"")</f>
        <v/>
      </c>
    </row>
    <row r="5836" spans="1:5" x14ac:dyDescent="0.2">
      <c r="A5836" s="11" t="str">
        <f>IF('Anterior-TXT'!A5857&lt;&gt;"",LEFT('Anterior-TXT'!A5857,15),"")</f>
        <v/>
      </c>
      <c r="B5836" s="11" t="str">
        <f>IF('Anterior-TXT'!A5857&lt;&gt;"",RIGHT(LEFT('Anterior-TXT'!A5857,51),34),"")</f>
        <v/>
      </c>
      <c r="C5836" s="12" t="str">
        <f>IF('Anterior-TXT'!A5857&lt;&gt;"",VALUE(RIGHT(LEFT('Anterior-TXT'!A5857,75),23)),"")</f>
        <v/>
      </c>
      <c r="D5836" s="11" t="str">
        <f>IF('Anterior-TXT'!A5857&lt;&gt;"",RIGHT(LEFT('Anterior-TXT'!A5857,77),1),"")</f>
        <v/>
      </c>
      <c r="E5836" s="13" t="str">
        <f>IF('Anterior-TXT'!A5857&lt;&gt;"",IF(MOD(VALUE(LEFT(A5836,1)),2)=1,IF(D5836="D",C5836,-C5836),IF(D5836="C",C5836,-C5836)),"")</f>
        <v/>
      </c>
    </row>
    <row r="5837" spans="1:5" x14ac:dyDescent="0.2">
      <c r="A5837" s="11" t="str">
        <f>IF('Anterior-TXT'!A5858&lt;&gt;"",LEFT('Anterior-TXT'!A5858,15),"")</f>
        <v/>
      </c>
      <c r="B5837" s="11" t="str">
        <f>IF('Anterior-TXT'!A5858&lt;&gt;"",RIGHT(LEFT('Anterior-TXT'!A5858,51),34),"")</f>
        <v/>
      </c>
      <c r="C5837" s="12" t="str">
        <f>IF('Anterior-TXT'!A5858&lt;&gt;"",VALUE(RIGHT(LEFT('Anterior-TXT'!A5858,75),23)),"")</f>
        <v/>
      </c>
      <c r="D5837" s="11" t="str">
        <f>IF('Anterior-TXT'!A5858&lt;&gt;"",RIGHT(LEFT('Anterior-TXT'!A5858,77),1),"")</f>
        <v/>
      </c>
      <c r="E5837" s="13" t="str">
        <f>IF('Anterior-TXT'!A5858&lt;&gt;"",IF(MOD(VALUE(LEFT(A5837,1)),2)=1,IF(D5837="D",C5837,-C5837),IF(D5837="C",C5837,-C5837)),"")</f>
        <v/>
      </c>
    </row>
    <row r="5838" spans="1:5" x14ac:dyDescent="0.2">
      <c r="A5838" s="11" t="str">
        <f>IF('Anterior-TXT'!A5859&lt;&gt;"",LEFT('Anterior-TXT'!A5859,15),"")</f>
        <v/>
      </c>
      <c r="B5838" s="11" t="str">
        <f>IF('Anterior-TXT'!A5859&lt;&gt;"",RIGHT(LEFT('Anterior-TXT'!A5859,51),34),"")</f>
        <v/>
      </c>
      <c r="C5838" s="12" t="str">
        <f>IF('Anterior-TXT'!A5859&lt;&gt;"",VALUE(RIGHT(LEFT('Anterior-TXT'!A5859,75),23)),"")</f>
        <v/>
      </c>
      <c r="D5838" s="11" t="str">
        <f>IF('Anterior-TXT'!A5859&lt;&gt;"",RIGHT(LEFT('Anterior-TXT'!A5859,77),1),"")</f>
        <v/>
      </c>
      <c r="E5838" s="13" t="str">
        <f>IF('Anterior-TXT'!A5859&lt;&gt;"",IF(MOD(VALUE(LEFT(A5838,1)),2)=1,IF(D5838="D",C5838,-C5838),IF(D5838="C",C5838,-C5838)),"")</f>
        <v/>
      </c>
    </row>
    <row r="5839" spans="1:5" x14ac:dyDescent="0.2">
      <c r="A5839" s="11" t="str">
        <f>IF('Anterior-TXT'!A5860&lt;&gt;"",LEFT('Anterior-TXT'!A5860,15),"")</f>
        <v/>
      </c>
      <c r="B5839" s="11" t="str">
        <f>IF('Anterior-TXT'!A5860&lt;&gt;"",RIGHT(LEFT('Anterior-TXT'!A5860,51),34),"")</f>
        <v/>
      </c>
      <c r="C5839" s="12" t="str">
        <f>IF('Anterior-TXT'!A5860&lt;&gt;"",VALUE(RIGHT(LEFT('Anterior-TXT'!A5860,75),23)),"")</f>
        <v/>
      </c>
      <c r="D5839" s="11" t="str">
        <f>IF('Anterior-TXT'!A5860&lt;&gt;"",RIGHT(LEFT('Anterior-TXT'!A5860,77),1),"")</f>
        <v/>
      </c>
      <c r="E5839" s="13" t="str">
        <f>IF('Anterior-TXT'!A5860&lt;&gt;"",IF(MOD(VALUE(LEFT(A5839,1)),2)=1,IF(D5839="D",C5839,-C5839),IF(D5839="C",C5839,-C5839)),"")</f>
        <v/>
      </c>
    </row>
    <row r="5840" spans="1:5" x14ac:dyDescent="0.2">
      <c r="A5840" s="11" t="str">
        <f>IF('Anterior-TXT'!A5861&lt;&gt;"",LEFT('Anterior-TXT'!A5861,15),"")</f>
        <v/>
      </c>
      <c r="B5840" s="11" t="str">
        <f>IF('Anterior-TXT'!A5861&lt;&gt;"",RIGHT(LEFT('Anterior-TXT'!A5861,51),34),"")</f>
        <v/>
      </c>
      <c r="C5840" s="12" t="str">
        <f>IF('Anterior-TXT'!A5861&lt;&gt;"",VALUE(RIGHT(LEFT('Anterior-TXT'!A5861,75),23)),"")</f>
        <v/>
      </c>
      <c r="D5840" s="11" t="str">
        <f>IF('Anterior-TXT'!A5861&lt;&gt;"",RIGHT(LEFT('Anterior-TXT'!A5861,77),1),"")</f>
        <v/>
      </c>
      <c r="E5840" s="13" t="str">
        <f>IF('Anterior-TXT'!A5861&lt;&gt;"",IF(MOD(VALUE(LEFT(A5840,1)),2)=1,IF(D5840="D",C5840,-C5840),IF(D5840="C",C5840,-C5840)),"")</f>
        <v/>
      </c>
    </row>
    <row r="5841" spans="1:5" x14ac:dyDescent="0.2">
      <c r="A5841" s="11" t="str">
        <f>IF('Anterior-TXT'!A5862&lt;&gt;"",LEFT('Anterior-TXT'!A5862,15),"")</f>
        <v/>
      </c>
      <c r="B5841" s="11" t="str">
        <f>IF('Anterior-TXT'!A5862&lt;&gt;"",RIGHT(LEFT('Anterior-TXT'!A5862,51),34),"")</f>
        <v/>
      </c>
      <c r="C5841" s="12" t="str">
        <f>IF('Anterior-TXT'!A5862&lt;&gt;"",VALUE(RIGHT(LEFT('Anterior-TXT'!A5862,75),23)),"")</f>
        <v/>
      </c>
      <c r="D5841" s="11" t="str">
        <f>IF('Anterior-TXT'!A5862&lt;&gt;"",RIGHT(LEFT('Anterior-TXT'!A5862,77),1),"")</f>
        <v/>
      </c>
      <c r="E5841" s="13" t="str">
        <f>IF('Anterior-TXT'!A5862&lt;&gt;"",IF(MOD(VALUE(LEFT(A5841,1)),2)=1,IF(D5841="D",C5841,-C5841),IF(D5841="C",C5841,-C5841)),"")</f>
        <v/>
      </c>
    </row>
    <row r="5842" spans="1:5" x14ac:dyDescent="0.2">
      <c r="A5842" s="11" t="str">
        <f>IF('Anterior-TXT'!A5863&lt;&gt;"",LEFT('Anterior-TXT'!A5863,15),"")</f>
        <v/>
      </c>
      <c r="B5842" s="11" t="str">
        <f>IF('Anterior-TXT'!A5863&lt;&gt;"",RIGHT(LEFT('Anterior-TXT'!A5863,51),34),"")</f>
        <v/>
      </c>
      <c r="C5842" s="12" t="str">
        <f>IF('Anterior-TXT'!A5863&lt;&gt;"",VALUE(RIGHT(LEFT('Anterior-TXT'!A5863,75),23)),"")</f>
        <v/>
      </c>
      <c r="D5842" s="11" t="str">
        <f>IF('Anterior-TXT'!A5863&lt;&gt;"",RIGHT(LEFT('Anterior-TXT'!A5863,77),1),"")</f>
        <v/>
      </c>
      <c r="E5842" s="13" t="str">
        <f>IF('Anterior-TXT'!A5863&lt;&gt;"",IF(MOD(VALUE(LEFT(A5842,1)),2)=1,IF(D5842="D",C5842,-C5842),IF(D5842="C",C5842,-C5842)),"")</f>
        <v/>
      </c>
    </row>
    <row r="5843" spans="1:5" x14ac:dyDescent="0.2">
      <c r="A5843" s="11" t="str">
        <f>IF('Anterior-TXT'!A5864&lt;&gt;"",LEFT('Anterior-TXT'!A5864,15),"")</f>
        <v/>
      </c>
      <c r="B5843" s="11" t="str">
        <f>IF('Anterior-TXT'!A5864&lt;&gt;"",RIGHT(LEFT('Anterior-TXT'!A5864,51),34),"")</f>
        <v/>
      </c>
      <c r="C5843" s="12" t="str">
        <f>IF('Anterior-TXT'!A5864&lt;&gt;"",VALUE(RIGHT(LEFT('Anterior-TXT'!A5864,75),23)),"")</f>
        <v/>
      </c>
      <c r="D5843" s="11" t="str">
        <f>IF('Anterior-TXT'!A5864&lt;&gt;"",RIGHT(LEFT('Anterior-TXT'!A5864,77),1),"")</f>
        <v/>
      </c>
      <c r="E5843" s="13" t="str">
        <f>IF('Anterior-TXT'!A5864&lt;&gt;"",IF(MOD(VALUE(LEFT(A5843,1)),2)=1,IF(D5843="D",C5843,-C5843),IF(D5843="C",C5843,-C5843)),"")</f>
        <v/>
      </c>
    </row>
    <row r="5844" spans="1:5" x14ac:dyDescent="0.2">
      <c r="A5844" s="11" t="str">
        <f>IF('Anterior-TXT'!A5865&lt;&gt;"",LEFT('Anterior-TXT'!A5865,15),"")</f>
        <v/>
      </c>
      <c r="B5844" s="11" t="str">
        <f>IF('Anterior-TXT'!A5865&lt;&gt;"",RIGHT(LEFT('Anterior-TXT'!A5865,51),34),"")</f>
        <v/>
      </c>
      <c r="C5844" s="12" t="str">
        <f>IF('Anterior-TXT'!A5865&lt;&gt;"",VALUE(RIGHT(LEFT('Anterior-TXT'!A5865,75),23)),"")</f>
        <v/>
      </c>
      <c r="D5844" s="11" t="str">
        <f>IF('Anterior-TXT'!A5865&lt;&gt;"",RIGHT(LEFT('Anterior-TXT'!A5865,77),1),"")</f>
        <v/>
      </c>
      <c r="E5844" s="13" t="str">
        <f>IF('Anterior-TXT'!A5865&lt;&gt;"",IF(MOD(VALUE(LEFT(A5844,1)),2)=1,IF(D5844="D",C5844,-C5844),IF(D5844="C",C5844,-C5844)),"")</f>
        <v/>
      </c>
    </row>
    <row r="5845" spans="1:5" x14ac:dyDescent="0.2">
      <c r="A5845" s="11" t="str">
        <f>IF('Anterior-TXT'!A5866&lt;&gt;"",LEFT('Anterior-TXT'!A5866,15),"")</f>
        <v/>
      </c>
      <c r="B5845" s="11" t="str">
        <f>IF('Anterior-TXT'!A5866&lt;&gt;"",RIGHT(LEFT('Anterior-TXT'!A5866,51),34),"")</f>
        <v/>
      </c>
      <c r="C5845" s="12" t="str">
        <f>IF('Anterior-TXT'!A5866&lt;&gt;"",VALUE(RIGHT(LEFT('Anterior-TXT'!A5866,75),23)),"")</f>
        <v/>
      </c>
      <c r="D5845" s="11" t="str">
        <f>IF('Anterior-TXT'!A5866&lt;&gt;"",RIGHT(LEFT('Anterior-TXT'!A5866,77),1),"")</f>
        <v/>
      </c>
      <c r="E5845" s="13" t="str">
        <f>IF('Anterior-TXT'!A5866&lt;&gt;"",IF(MOD(VALUE(LEFT(A5845,1)),2)=1,IF(D5845="D",C5845,-C5845),IF(D5845="C",C5845,-C5845)),"")</f>
        <v/>
      </c>
    </row>
    <row r="5846" spans="1:5" x14ac:dyDescent="0.2">
      <c r="A5846" s="11" t="str">
        <f>IF('Anterior-TXT'!A5867&lt;&gt;"",LEFT('Anterior-TXT'!A5867,15),"")</f>
        <v/>
      </c>
      <c r="B5846" s="11" t="str">
        <f>IF('Anterior-TXT'!A5867&lt;&gt;"",RIGHT(LEFT('Anterior-TXT'!A5867,51),34),"")</f>
        <v/>
      </c>
      <c r="C5846" s="12" t="str">
        <f>IF('Anterior-TXT'!A5867&lt;&gt;"",VALUE(RIGHT(LEFT('Anterior-TXT'!A5867,75),23)),"")</f>
        <v/>
      </c>
      <c r="D5846" s="11" t="str">
        <f>IF('Anterior-TXT'!A5867&lt;&gt;"",RIGHT(LEFT('Anterior-TXT'!A5867,77),1),"")</f>
        <v/>
      </c>
      <c r="E5846" s="13" t="str">
        <f>IF('Anterior-TXT'!A5867&lt;&gt;"",IF(MOD(VALUE(LEFT(A5846,1)),2)=1,IF(D5846="D",C5846,-C5846),IF(D5846="C",C5846,-C5846)),"")</f>
        <v/>
      </c>
    </row>
    <row r="5847" spans="1:5" x14ac:dyDescent="0.2">
      <c r="A5847" s="11" t="str">
        <f>IF('Anterior-TXT'!A5868&lt;&gt;"",LEFT('Anterior-TXT'!A5868,15),"")</f>
        <v/>
      </c>
      <c r="B5847" s="11" t="str">
        <f>IF('Anterior-TXT'!A5868&lt;&gt;"",RIGHT(LEFT('Anterior-TXT'!A5868,51),34),"")</f>
        <v/>
      </c>
      <c r="C5847" s="12" t="str">
        <f>IF('Anterior-TXT'!A5868&lt;&gt;"",VALUE(RIGHT(LEFT('Anterior-TXT'!A5868,75),23)),"")</f>
        <v/>
      </c>
      <c r="D5847" s="11" t="str">
        <f>IF('Anterior-TXT'!A5868&lt;&gt;"",RIGHT(LEFT('Anterior-TXT'!A5868,77),1),"")</f>
        <v/>
      </c>
      <c r="E5847" s="13" t="str">
        <f>IF('Anterior-TXT'!A5868&lt;&gt;"",IF(MOD(VALUE(LEFT(A5847,1)),2)=1,IF(D5847="D",C5847,-C5847),IF(D5847="C",C5847,-C5847)),"")</f>
        <v/>
      </c>
    </row>
    <row r="5848" spans="1:5" x14ac:dyDescent="0.2">
      <c r="A5848" s="11" t="str">
        <f>IF('Anterior-TXT'!A5869&lt;&gt;"",LEFT('Anterior-TXT'!A5869,15),"")</f>
        <v/>
      </c>
      <c r="B5848" s="11" t="str">
        <f>IF('Anterior-TXT'!A5869&lt;&gt;"",RIGHT(LEFT('Anterior-TXT'!A5869,51),34),"")</f>
        <v/>
      </c>
      <c r="C5848" s="12" t="str">
        <f>IF('Anterior-TXT'!A5869&lt;&gt;"",VALUE(RIGHT(LEFT('Anterior-TXT'!A5869,75),23)),"")</f>
        <v/>
      </c>
      <c r="D5848" s="11" t="str">
        <f>IF('Anterior-TXT'!A5869&lt;&gt;"",RIGHT(LEFT('Anterior-TXT'!A5869,77),1),"")</f>
        <v/>
      </c>
      <c r="E5848" s="13" t="str">
        <f>IF('Anterior-TXT'!A5869&lt;&gt;"",IF(MOD(VALUE(LEFT(A5848,1)),2)=1,IF(D5848="D",C5848,-C5848),IF(D5848="C",C5848,-C5848)),"")</f>
        <v/>
      </c>
    </row>
    <row r="5849" spans="1:5" x14ac:dyDescent="0.2">
      <c r="A5849" s="11" t="str">
        <f>IF('Anterior-TXT'!A5870&lt;&gt;"",LEFT('Anterior-TXT'!A5870,15),"")</f>
        <v/>
      </c>
      <c r="B5849" s="11" t="str">
        <f>IF('Anterior-TXT'!A5870&lt;&gt;"",RIGHT(LEFT('Anterior-TXT'!A5870,51),34),"")</f>
        <v/>
      </c>
      <c r="C5849" s="12" t="str">
        <f>IF('Anterior-TXT'!A5870&lt;&gt;"",VALUE(RIGHT(LEFT('Anterior-TXT'!A5870,75),23)),"")</f>
        <v/>
      </c>
      <c r="D5849" s="11" t="str">
        <f>IF('Anterior-TXT'!A5870&lt;&gt;"",RIGHT(LEFT('Anterior-TXT'!A5870,77),1),"")</f>
        <v/>
      </c>
      <c r="E5849" s="13" t="str">
        <f>IF('Anterior-TXT'!A5870&lt;&gt;"",IF(MOD(VALUE(LEFT(A5849,1)),2)=1,IF(D5849="D",C5849,-C5849),IF(D5849="C",C5849,-C5849)),"")</f>
        <v/>
      </c>
    </row>
    <row r="5850" spans="1:5" x14ac:dyDescent="0.2">
      <c r="A5850" s="11" t="str">
        <f>IF('Anterior-TXT'!A5871&lt;&gt;"",LEFT('Anterior-TXT'!A5871,15),"")</f>
        <v/>
      </c>
      <c r="B5850" s="11" t="str">
        <f>IF('Anterior-TXT'!A5871&lt;&gt;"",RIGHT(LEFT('Anterior-TXT'!A5871,51),34),"")</f>
        <v/>
      </c>
      <c r="C5850" s="12" t="str">
        <f>IF('Anterior-TXT'!A5871&lt;&gt;"",VALUE(RIGHT(LEFT('Anterior-TXT'!A5871,75),23)),"")</f>
        <v/>
      </c>
      <c r="D5850" s="11" t="str">
        <f>IF('Anterior-TXT'!A5871&lt;&gt;"",RIGHT(LEFT('Anterior-TXT'!A5871,77),1),"")</f>
        <v/>
      </c>
      <c r="E5850" s="13" t="str">
        <f>IF('Anterior-TXT'!A5871&lt;&gt;"",IF(MOD(VALUE(LEFT(A5850,1)),2)=1,IF(D5850="D",C5850,-C5850),IF(D5850="C",C5850,-C5850)),"")</f>
        <v/>
      </c>
    </row>
    <row r="5851" spans="1:5" x14ac:dyDescent="0.2">
      <c r="A5851" s="11" t="str">
        <f>IF('Anterior-TXT'!A5872&lt;&gt;"",LEFT('Anterior-TXT'!A5872,15),"")</f>
        <v/>
      </c>
      <c r="B5851" s="11" t="str">
        <f>IF('Anterior-TXT'!A5872&lt;&gt;"",RIGHT(LEFT('Anterior-TXT'!A5872,51),34),"")</f>
        <v/>
      </c>
      <c r="C5851" s="12" t="str">
        <f>IF('Anterior-TXT'!A5872&lt;&gt;"",VALUE(RIGHT(LEFT('Anterior-TXT'!A5872,75),23)),"")</f>
        <v/>
      </c>
      <c r="D5851" s="11" t="str">
        <f>IF('Anterior-TXT'!A5872&lt;&gt;"",RIGHT(LEFT('Anterior-TXT'!A5872,77),1),"")</f>
        <v/>
      </c>
      <c r="E5851" s="13" t="str">
        <f>IF('Anterior-TXT'!A5872&lt;&gt;"",IF(MOD(VALUE(LEFT(A5851,1)),2)=1,IF(D5851="D",C5851,-C5851),IF(D5851="C",C5851,-C5851)),"")</f>
        <v/>
      </c>
    </row>
    <row r="5852" spans="1:5" x14ac:dyDescent="0.2">
      <c r="A5852" s="11" t="str">
        <f>IF('Anterior-TXT'!A5873&lt;&gt;"",LEFT('Anterior-TXT'!A5873,15),"")</f>
        <v/>
      </c>
      <c r="B5852" s="11" t="str">
        <f>IF('Anterior-TXT'!A5873&lt;&gt;"",RIGHT(LEFT('Anterior-TXT'!A5873,51),34),"")</f>
        <v/>
      </c>
      <c r="C5852" s="12" t="str">
        <f>IF('Anterior-TXT'!A5873&lt;&gt;"",VALUE(RIGHT(LEFT('Anterior-TXT'!A5873,75),23)),"")</f>
        <v/>
      </c>
      <c r="D5852" s="11" t="str">
        <f>IF('Anterior-TXT'!A5873&lt;&gt;"",RIGHT(LEFT('Anterior-TXT'!A5873,77),1),"")</f>
        <v/>
      </c>
      <c r="E5852" s="13" t="str">
        <f>IF('Anterior-TXT'!A5873&lt;&gt;"",IF(MOD(VALUE(LEFT(A5852,1)),2)=1,IF(D5852="D",C5852,-C5852),IF(D5852="C",C5852,-C5852)),"")</f>
        <v/>
      </c>
    </row>
    <row r="5853" spans="1:5" x14ac:dyDescent="0.2">
      <c r="A5853" s="11" t="str">
        <f>IF('Anterior-TXT'!A5874&lt;&gt;"",LEFT('Anterior-TXT'!A5874,15),"")</f>
        <v/>
      </c>
      <c r="B5853" s="11" t="str">
        <f>IF('Anterior-TXT'!A5874&lt;&gt;"",RIGHT(LEFT('Anterior-TXT'!A5874,51),34),"")</f>
        <v/>
      </c>
      <c r="C5853" s="12" t="str">
        <f>IF('Anterior-TXT'!A5874&lt;&gt;"",VALUE(RIGHT(LEFT('Anterior-TXT'!A5874,75),23)),"")</f>
        <v/>
      </c>
      <c r="D5853" s="11" t="str">
        <f>IF('Anterior-TXT'!A5874&lt;&gt;"",RIGHT(LEFT('Anterior-TXT'!A5874,77),1),"")</f>
        <v/>
      </c>
      <c r="E5853" s="13" t="str">
        <f>IF('Anterior-TXT'!A5874&lt;&gt;"",IF(MOD(VALUE(LEFT(A5853,1)),2)=1,IF(D5853="D",C5853,-C5853),IF(D5853="C",C5853,-C5853)),"")</f>
        <v/>
      </c>
    </row>
    <row r="5854" spans="1:5" x14ac:dyDescent="0.2">
      <c r="A5854" s="11" t="str">
        <f>IF('Anterior-TXT'!A5875&lt;&gt;"",LEFT('Anterior-TXT'!A5875,15),"")</f>
        <v/>
      </c>
      <c r="B5854" s="11" t="str">
        <f>IF('Anterior-TXT'!A5875&lt;&gt;"",RIGHT(LEFT('Anterior-TXT'!A5875,51),34),"")</f>
        <v/>
      </c>
      <c r="C5854" s="12" t="str">
        <f>IF('Anterior-TXT'!A5875&lt;&gt;"",VALUE(RIGHT(LEFT('Anterior-TXT'!A5875,75),23)),"")</f>
        <v/>
      </c>
      <c r="D5854" s="11" t="str">
        <f>IF('Anterior-TXT'!A5875&lt;&gt;"",RIGHT(LEFT('Anterior-TXT'!A5875,77),1),"")</f>
        <v/>
      </c>
      <c r="E5854" s="13" t="str">
        <f>IF('Anterior-TXT'!A5875&lt;&gt;"",IF(MOD(VALUE(LEFT(A5854,1)),2)=1,IF(D5854="D",C5854,-C5854),IF(D5854="C",C5854,-C5854)),"")</f>
        <v/>
      </c>
    </row>
    <row r="5855" spans="1:5" x14ac:dyDescent="0.2">
      <c r="A5855" s="11" t="str">
        <f>IF('Anterior-TXT'!A5876&lt;&gt;"",LEFT('Anterior-TXT'!A5876,15),"")</f>
        <v/>
      </c>
      <c r="B5855" s="11" t="str">
        <f>IF('Anterior-TXT'!A5876&lt;&gt;"",RIGHT(LEFT('Anterior-TXT'!A5876,51),34),"")</f>
        <v/>
      </c>
      <c r="C5855" s="12" t="str">
        <f>IF('Anterior-TXT'!A5876&lt;&gt;"",VALUE(RIGHT(LEFT('Anterior-TXT'!A5876,75),23)),"")</f>
        <v/>
      </c>
      <c r="D5855" s="11" t="str">
        <f>IF('Anterior-TXT'!A5876&lt;&gt;"",RIGHT(LEFT('Anterior-TXT'!A5876,77),1),"")</f>
        <v/>
      </c>
      <c r="E5855" s="13" t="str">
        <f>IF('Anterior-TXT'!A5876&lt;&gt;"",IF(MOD(VALUE(LEFT(A5855,1)),2)=1,IF(D5855="D",C5855,-C5855),IF(D5855="C",C5855,-C5855)),"")</f>
        <v/>
      </c>
    </row>
    <row r="5856" spans="1:5" x14ac:dyDescent="0.2">
      <c r="A5856" s="11" t="str">
        <f>IF('Anterior-TXT'!A5877&lt;&gt;"",LEFT('Anterior-TXT'!A5877,15),"")</f>
        <v/>
      </c>
      <c r="B5856" s="11" t="str">
        <f>IF('Anterior-TXT'!A5877&lt;&gt;"",RIGHT(LEFT('Anterior-TXT'!A5877,51),34),"")</f>
        <v/>
      </c>
      <c r="C5856" s="12" t="str">
        <f>IF('Anterior-TXT'!A5877&lt;&gt;"",VALUE(RIGHT(LEFT('Anterior-TXT'!A5877,75),23)),"")</f>
        <v/>
      </c>
      <c r="D5856" s="11" t="str">
        <f>IF('Anterior-TXT'!A5877&lt;&gt;"",RIGHT(LEFT('Anterior-TXT'!A5877,77),1),"")</f>
        <v/>
      </c>
      <c r="E5856" s="13" t="str">
        <f>IF('Anterior-TXT'!A5877&lt;&gt;"",IF(MOD(VALUE(LEFT(A5856,1)),2)=1,IF(D5856="D",C5856,-C5856),IF(D5856="C",C5856,-C5856)),"")</f>
        <v/>
      </c>
    </row>
    <row r="5857" spans="1:5" x14ac:dyDescent="0.2">
      <c r="A5857" s="11" t="str">
        <f>IF('Anterior-TXT'!A5878&lt;&gt;"",LEFT('Anterior-TXT'!A5878,15),"")</f>
        <v/>
      </c>
      <c r="B5857" s="11" t="str">
        <f>IF('Anterior-TXT'!A5878&lt;&gt;"",RIGHT(LEFT('Anterior-TXT'!A5878,51),34),"")</f>
        <v/>
      </c>
      <c r="C5857" s="12" t="str">
        <f>IF('Anterior-TXT'!A5878&lt;&gt;"",VALUE(RIGHT(LEFT('Anterior-TXT'!A5878,75),23)),"")</f>
        <v/>
      </c>
      <c r="D5857" s="11" t="str">
        <f>IF('Anterior-TXT'!A5878&lt;&gt;"",RIGHT(LEFT('Anterior-TXT'!A5878,77),1),"")</f>
        <v/>
      </c>
      <c r="E5857" s="13" t="str">
        <f>IF('Anterior-TXT'!A5878&lt;&gt;"",IF(MOD(VALUE(LEFT(A5857,1)),2)=1,IF(D5857="D",C5857,-C5857),IF(D5857="C",C5857,-C5857)),"")</f>
        <v/>
      </c>
    </row>
    <row r="5858" spans="1:5" x14ac:dyDescent="0.2">
      <c r="A5858" s="11" t="str">
        <f>IF('Anterior-TXT'!A5879&lt;&gt;"",LEFT('Anterior-TXT'!A5879,15),"")</f>
        <v/>
      </c>
      <c r="B5858" s="11" t="str">
        <f>IF('Anterior-TXT'!A5879&lt;&gt;"",RIGHT(LEFT('Anterior-TXT'!A5879,51),34),"")</f>
        <v/>
      </c>
      <c r="C5858" s="12" t="str">
        <f>IF('Anterior-TXT'!A5879&lt;&gt;"",VALUE(RIGHT(LEFT('Anterior-TXT'!A5879,75),23)),"")</f>
        <v/>
      </c>
      <c r="D5858" s="11" t="str">
        <f>IF('Anterior-TXT'!A5879&lt;&gt;"",RIGHT(LEFT('Anterior-TXT'!A5879,77),1),"")</f>
        <v/>
      </c>
      <c r="E5858" s="13" t="str">
        <f>IF('Anterior-TXT'!A5879&lt;&gt;"",IF(MOD(VALUE(LEFT(A5858,1)),2)=1,IF(D5858="D",C5858,-C5858),IF(D5858="C",C5858,-C5858)),"")</f>
        <v/>
      </c>
    </row>
    <row r="5859" spans="1:5" x14ac:dyDescent="0.2">
      <c r="A5859" s="11" t="str">
        <f>IF('Anterior-TXT'!A5880&lt;&gt;"",LEFT('Anterior-TXT'!A5880,15),"")</f>
        <v/>
      </c>
      <c r="B5859" s="11" t="str">
        <f>IF('Anterior-TXT'!A5880&lt;&gt;"",RIGHT(LEFT('Anterior-TXT'!A5880,51),34),"")</f>
        <v/>
      </c>
      <c r="C5859" s="12" t="str">
        <f>IF('Anterior-TXT'!A5880&lt;&gt;"",VALUE(RIGHT(LEFT('Anterior-TXT'!A5880,75),23)),"")</f>
        <v/>
      </c>
      <c r="D5859" s="11" t="str">
        <f>IF('Anterior-TXT'!A5880&lt;&gt;"",RIGHT(LEFT('Anterior-TXT'!A5880,77),1),"")</f>
        <v/>
      </c>
      <c r="E5859" s="13" t="str">
        <f>IF('Anterior-TXT'!A5880&lt;&gt;"",IF(MOD(VALUE(LEFT(A5859,1)),2)=1,IF(D5859="D",C5859,-C5859),IF(D5859="C",C5859,-C5859)),"")</f>
        <v/>
      </c>
    </row>
    <row r="5860" spans="1:5" x14ac:dyDescent="0.2">
      <c r="A5860" s="11" t="str">
        <f>IF('Anterior-TXT'!A5881&lt;&gt;"",LEFT('Anterior-TXT'!A5881,15),"")</f>
        <v/>
      </c>
      <c r="B5860" s="11" t="str">
        <f>IF('Anterior-TXT'!A5881&lt;&gt;"",RIGHT(LEFT('Anterior-TXT'!A5881,51),34),"")</f>
        <v/>
      </c>
      <c r="C5860" s="12" t="str">
        <f>IF('Anterior-TXT'!A5881&lt;&gt;"",VALUE(RIGHT(LEFT('Anterior-TXT'!A5881,75),23)),"")</f>
        <v/>
      </c>
      <c r="D5860" s="11" t="str">
        <f>IF('Anterior-TXT'!A5881&lt;&gt;"",RIGHT(LEFT('Anterior-TXT'!A5881,77),1),"")</f>
        <v/>
      </c>
      <c r="E5860" s="13" t="str">
        <f>IF('Anterior-TXT'!A5881&lt;&gt;"",IF(MOD(VALUE(LEFT(A5860,1)),2)=1,IF(D5860="D",C5860,-C5860),IF(D5860="C",C5860,-C5860)),"")</f>
        <v/>
      </c>
    </row>
    <row r="5861" spans="1:5" x14ac:dyDescent="0.2">
      <c r="A5861" s="11" t="str">
        <f>IF('Anterior-TXT'!A5882&lt;&gt;"",LEFT('Anterior-TXT'!A5882,15),"")</f>
        <v/>
      </c>
      <c r="B5861" s="11" t="str">
        <f>IF('Anterior-TXT'!A5882&lt;&gt;"",RIGHT(LEFT('Anterior-TXT'!A5882,51),34),"")</f>
        <v/>
      </c>
      <c r="C5861" s="12" t="str">
        <f>IF('Anterior-TXT'!A5882&lt;&gt;"",VALUE(RIGHT(LEFT('Anterior-TXT'!A5882,75),23)),"")</f>
        <v/>
      </c>
      <c r="D5861" s="11" t="str">
        <f>IF('Anterior-TXT'!A5882&lt;&gt;"",RIGHT(LEFT('Anterior-TXT'!A5882,77),1),"")</f>
        <v/>
      </c>
      <c r="E5861" s="13" t="str">
        <f>IF('Anterior-TXT'!A5882&lt;&gt;"",IF(MOD(VALUE(LEFT(A5861,1)),2)=1,IF(D5861="D",C5861,-C5861),IF(D5861="C",C5861,-C5861)),"")</f>
        <v/>
      </c>
    </row>
    <row r="5862" spans="1:5" x14ac:dyDescent="0.2">
      <c r="A5862" s="11" t="str">
        <f>IF('Anterior-TXT'!A5883&lt;&gt;"",LEFT('Anterior-TXT'!A5883,15),"")</f>
        <v/>
      </c>
      <c r="B5862" s="11" t="str">
        <f>IF('Anterior-TXT'!A5883&lt;&gt;"",RIGHT(LEFT('Anterior-TXT'!A5883,51),34),"")</f>
        <v/>
      </c>
      <c r="C5862" s="12" t="str">
        <f>IF('Anterior-TXT'!A5883&lt;&gt;"",VALUE(RIGHT(LEFT('Anterior-TXT'!A5883,75),23)),"")</f>
        <v/>
      </c>
      <c r="D5862" s="11" t="str">
        <f>IF('Anterior-TXT'!A5883&lt;&gt;"",RIGHT(LEFT('Anterior-TXT'!A5883,77),1),"")</f>
        <v/>
      </c>
      <c r="E5862" s="13" t="str">
        <f>IF('Anterior-TXT'!A5883&lt;&gt;"",IF(MOD(VALUE(LEFT(A5862,1)),2)=1,IF(D5862="D",C5862,-C5862),IF(D5862="C",C5862,-C5862)),"")</f>
        <v/>
      </c>
    </row>
    <row r="5863" spans="1:5" x14ac:dyDescent="0.2">
      <c r="A5863" s="11" t="str">
        <f>IF('Anterior-TXT'!A5884&lt;&gt;"",LEFT('Anterior-TXT'!A5884,15),"")</f>
        <v/>
      </c>
      <c r="B5863" s="11" t="str">
        <f>IF('Anterior-TXT'!A5884&lt;&gt;"",RIGHT(LEFT('Anterior-TXT'!A5884,51),34),"")</f>
        <v/>
      </c>
      <c r="C5863" s="12" t="str">
        <f>IF('Anterior-TXT'!A5884&lt;&gt;"",VALUE(RIGHT(LEFT('Anterior-TXT'!A5884,75),23)),"")</f>
        <v/>
      </c>
      <c r="D5863" s="11" t="str">
        <f>IF('Anterior-TXT'!A5884&lt;&gt;"",RIGHT(LEFT('Anterior-TXT'!A5884,77),1),"")</f>
        <v/>
      </c>
      <c r="E5863" s="13" t="str">
        <f>IF('Anterior-TXT'!A5884&lt;&gt;"",IF(MOD(VALUE(LEFT(A5863,1)),2)=1,IF(D5863="D",C5863,-C5863),IF(D5863="C",C5863,-C5863)),"")</f>
        <v/>
      </c>
    </row>
    <row r="5864" spans="1:5" x14ac:dyDescent="0.2">
      <c r="A5864" s="11" t="str">
        <f>IF('Anterior-TXT'!A5885&lt;&gt;"",LEFT('Anterior-TXT'!A5885,15),"")</f>
        <v/>
      </c>
      <c r="B5864" s="11" t="str">
        <f>IF('Anterior-TXT'!A5885&lt;&gt;"",RIGHT(LEFT('Anterior-TXT'!A5885,51),34),"")</f>
        <v/>
      </c>
      <c r="C5864" s="12" t="str">
        <f>IF('Anterior-TXT'!A5885&lt;&gt;"",VALUE(RIGHT(LEFT('Anterior-TXT'!A5885,75),23)),"")</f>
        <v/>
      </c>
      <c r="D5864" s="11" t="str">
        <f>IF('Anterior-TXT'!A5885&lt;&gt;"",RIGHT(LEFT('Anterior-TXT'!A5885,77),1),"")</f>
        <v/>
      </c>
      <c r="E5864" s="13" t="str">
        <f>IF('Anterior-TXT'!A5885&lt;&gt;"",IF(MOD(VALUE(LEFT(A5864,1)),2)=1,IF(D5864="D",C5864,-C5864),IF(D5864="C",C5864,-C5864)),"")</f>
        <v/>
      </c>
    </row>
    <row r="5865" spans="1:5" x14ac:dyDescent="0.2">
      <c r="A5865" s="11" t="str">
        <f>IF('Anterior-TXT'!A5886&lt;&gt;"",LEFT('Anterior-TXT'!A5886,15),"")</f>
        <v/>
      </c>
      <c r="B5865" s="11" t="str">
        <f>IF('Anterior-TXT'!A5886&lt;&gt;"",RIGHT(LEFT('Anterior-TXT'!A5886,51),34),"")</f>
        <v/>
      </c>
      <c r="C5865" s="12" t="str">
        <f>IF('Anterior-TXT'!A5886&lt;&gt;"",VALUE(RIGHT(LEFT('Anterior-TXT'!A5886,75),23)),"")</f>
        <v/>
      </c>
      <c r="D5865" s="11" t="str">
        <f>IF('Anterior-TXT'!A5886&lt;&gt;"",RIGHT(LEFT('Anterior-TXT'!A5886,77),1),"")</f>
        <v/>
      </c>
      <c r="E5865" s="13" t="str">
        <f>IF('Anterior-TXT'!A5886&lt;&gt;"",IF(MOD(VALUE(LEFT(A5865,1)),2)=1,IF(D5865="D",C5865,-C5865),IF(D5865="C",C5865,-C5865)),"")</f>
        <v/>
      </c>
    </row>
    <row r="5866" spans="1:5" x14ac:dyDescent="0.2">
      <c r="A5866" s="11" t="str">
        <f>IF('Anterior-TXT'!A5887&lt;&gt;"",LEFT('Anterior-TXT'!A5887,15),"")</f>
        <v/>
      </c>
      <c r="B5866" s="11" t="str">
        <f>IF('Anterior-TXT'!A5887&lt;&gt;"",RIGHT(LEFT('Anterior-TXT'!A5887,51),34),"")</f>
        <v/>
      </c>
      <c r="C5866" s="12" t="str">
        <f>IF('Anterior-TXT'!A5887&lt;&gt;"",VALUE(RIGHT(LEFT('Anterior-TXT'!A5887,75),23)),"")</f>
        <v/>
      </c>
      <c r="D5866" s="11" t="str">
        <f>IF('Anterior-TXT'!A5887&lt;&gt;"",RIGHT(LEFT('Anterior-TXT'!A5887,77),1),"")</f>
        <v/>
      </c>
      <c r="E5866" s="13" t="str">
        <f>IF('Anterior-TXT'!A5887&lt;&gt;"",IF(MOD(VALUE(LEFT(A5866,1)),2)=1,IF(D5866="D",C5866,-C5866),IF(D5866="C",C5866,-C5866)),"")</f>
        <v/>
      </c>
    </row>
    <row r="5867" spans="1:5" x14ac:dyDescent="0.2">
      <c r="A5867" s="11" t="str">
        <f>IF('Anterior-TXT'!A5888&lt;&gt;"",LEFT('Anterior-TXT'!A5888,15),"")</f>
        <v/>
      </c>
      <c r="B5867" s="11" t="str">
        <f>IF('Anterior-TXT'!A5888&lt;&gt;"",RIGHT(LEFT('Anterior-TXT'!A5888,51),34),"")</f>
        <v/>
      </c>
      <c r="C5867" s="12" t="str">
        <f>IF('Anterior-TXT'!A5888&lt;&gt;"",VALUE(RIGHT(LEFT('Anterior-TXT'!A5888,75),23)),"")</f>
        <v/>
      </c>
      <c r="D5867" s="11" t="str">
        <f>IF('Anterior-TXT'!A5888&lt;&gt;"",RIGHT(LEFT('Anterior-TXT'!A5888,77),1),"")</f>
        <v/>
      </c>
      <c r="E5867" s="13" t="str">
        <f>IF('Anterior-TXT'!A5888&lt;&gt;"",IF(MOD(VALUE(LEFT(A5867,1)),2)=1,IF(D5867="D",C5867,-C5867),IF(D5867="C",C5867,-C5867)),"")</f>
        <v/>
      </c>
    </row>
    <row r="5868" spans="1:5" x14ac:dyDescent="0.2">
      <c r="A5868" s="11" t="str">
        <f>IF('Anterior-TXT'!A5889&lt;&gt;"",LEFT('Anterior-TXT'!A5889,15),"")</f>
        <v/>
      </c>
      <c r="B5868" s="11" t="str">
        <f>IF('Anterior-TXT'!A5889&lt;&gt;"",RIGHT(LEFT('Anterior-TXT'!A5889,51),34),"")</f>
        <v/>
      </c>
      <c r="C5868" s="12" t="str">
        <f>IF('Anterior-TXT'!A5889&lt;&gt;"",VALUE(RIGHT(LEFT('Anterior-TXT'!A5889,75),23)),"")</f>
        <v/>
      </c>
      <c r="D5868" s="11" t="str">
        <f>IF('Anterior-TXT'!A5889&lt;&gt;"",RIGHT(LEFT('Anterior-TXT'!A5889,77),1),"")</f>
        <v/>
      </c>
      <c r="E5868" s="13" t="str">
        <f>IF('Anterior-TXT'!A5889&lt;&gt;"",IF(MOD(VALUE(LEFT(A5868,1)),2)=1,IF(D5868="D",C5868,-C5868),IF(D5868="C",C5868,-C5868)),"")</f>
        <v/>
      </c>
    </row>
    <row r="5869" spans="1:5" x14ac:dyDescent="0.2">
      <c r="A5869" s="11" t="str">
        <f>IF('Anterior-TXT'!A5890&lt;&gt;"",LEFT('Anterior-TXT'!A5890,15),"")</f>
        <v/>
      </c>
      <c r="B5869" s="11" t="str">
        <f>IF('Anterior-TXT'!A5890&lt;&gt;"",RIGHT(LEFT('Anterior-TXT'!A5890,51),34),"")</f>
        <v/>
      </c>
      <c r="C5869" s="12" t="str">
        <f>IF('Anterior-TXT'!A5890&lt;&gt;"",VALUE(RIGHT(LEFT('Anterior-TXT'!A5890,75),23)),"")</f>
        <v/>
      </c>
      <c r="D5869" s="11" t="str">
        <f>IF('Anterior-TXT'!A5890&lt;&gt;"",RIGHT(LEFT('Anterior-TXT'!A5890,77),1),"")</f>
        <v/>
      </c>
      <c r="E5869" s="13" t="str">
        <f>IF('Anterior-TXT'!A5890&lt;&gt;"",IF(MOD(VALUE(LEFT(A5869,1)),2)=1,IF(D5869="D",C5869,-C5869),IF(D5869="C",C5869,-C5869)),"")</f>
        <v/>
      </c>
    </row>
    <row r="5870" spans="1:5" x14ac:dyDescent="0.2">
      <c r="A5870" s="11" t="str">
        <f>IF('Anterior-TXT'!A5891&lt;&gt;"",LEFT('Anterior-TXT'!A5891,15),"")</f>
        <v/>
      </c>
      <c r="B5870" s="11" t="str">
        <f>IF('Anterior-TXT'!A5891&lt;&gt;"",RIGHT(LEFT('Anterior-TXT'!A5891,51),34),"")</f>
        <v/>
      </c>
      <c r="C5870" s="12" t="str">
        <f>IF('Anterior-TXT'!A5891&lt;&gt;"",VALUE(RIGHT(LEFT('Anterior-TXT'!A5891,75),23)),"")</f>
        <v/>
      </c>
      <c r="D5870" s="11" t="str">
        <f>IF('Anterior-TXT'!A5891&lt;&gt;"",RIGHT(LEFT('Anterior-TXT'!A5891,77),1),"")</f>
        <v/>
      </c>
      <c r="E5870" s="13" t="str">
        <f>IF('Anterior-TXT'!A5891&lt;&gt;"",IF(MOD(VALUE(LEFT(A5870,1)),2)=1,IF(D5870="D",C5870,-C5870),IF(D5870="C",C5870,-C5870)),"")</f>
        <v/>
      </c>
    </row>
    <row r="5871" spans="1:5" x14ac:dyDescent="0.2">
      <c r="A5871" s="11" t="str">
        <f>IF('Anterior-TXT'!A5892&lt;&gt;"",LEFT('Anterior-TXT'!A5892,15),"")</f>
        <v/>
      </c>
      <c r="B5871" s="11" t="str">
        <f>IF('Anterior-TXT'!A5892&lt;&gt;"",RIGHT(LEFT('Anterior-TXT'!A5892,51),34),"")</f>
        <v/>
      </c>
      <c r="C5871" s="12" t="str">
        <f>IF('Anterior-TXT'!A5892&lt;&gt;"",VALUE(RIGHT(LEFT('Anterior-TXT'!A5892,75),23)),"")</f>
        <v/>
      </c>
      <c r="D5871" s="11" t="str">
        <f>IF('Anterior-TXT'!A5892&lt;&gt;"",RIGHT(LEFT('Anterior-TXT'!A5892,77),1),"")</f>
        <v/>
      </c>
      <c r="E5871" s="13" t="str">
        <f>IF('Anterior-TXT'!A5892&lt;&gt;"",IF(MOD(VALUE(LEFT(A5871,1)),2)=1,IF(D5871="D",C5871,-C5871),IF(D5871="C",C5871,-C5871)),"")</f>
        <v/>
      </c>
    </row>
    <row r="5872" spans="1:5" x14ac:dyDescent="0.2">
      <c r="A5872" s="11" t="str">
        <f>IF('Anterior-TXT'!A5893&lt;&gt;"",LEFT('Anterior-TXT'!A5893,15),"")</f>
        <v/>
      </c>
      <c r="B5872" s="11" t="str">
        <f>IF('Anterior-TXT'!A5893&lt;&gt;"",RIGHT(LEFT('Anterior-TXT'!A5893,51),34),"")</f>
        <v/>
      </c>
      <c r="C5872" s="12" t="str">
        <f>IF('Anterior-TXT'!A5893&lt;&gt;"",VALUE(RIGHT(LEFT('Anterior-TXT'!A5893,75),23)),"")</f>
        <v/>
      </c>
      <c r="D5872" s="11" t="str">
        <f>IF('Anterior-TXT'!A5893&lt;&gt;"",RIGHT(LEFT('Anterior-TXT'!A5893,77),1),"")</f>
        <v/>
      </c>
      <c r="E5872" s="13" t="str">
        <f>IF('Anterior-TXT'!A5893&lt;&gt;"",IF(MOD(VALUE(LEFT(A5872,1)),2)=1,IF(D5872="D",C5872,-C5872),IF(D5872="C",C5872,-C5872)),"")</f>
        <v/>
      </c>
    </row>
    <row r="5873" spans="1:5" x14ac:dyDescent="0.2">
      <c r="A5873" s="11" t="str">
        <f>IF('Anterior-TXT'!A5894&lt;&gt;"",LEFT('Anterior-TXT'!A5894,15),"")</f>
        <v/>
      </c>
      <c r="B5873" s="11" t="str">
        <f>IF('Anterior-TXT'!A5894&lt;&gt;"",RIGHT(LEFT('Anterior-TXT'!A5894,51),34),"")</f>
        <v/>
      </c>
      <c r="C5873" s="12" t="str">
        <f>IF('Anterior-TXT'!A5894&lt;&gt;"",VALUE(RIGHT(LEFT('Anterior-TXT'!A5894,75),23)),"")</f>
        <v/>
      </c>
      <c r="D5873" s="11" t="str">
        <f>IF('Anterior-TXT'!A5894&lt;&gt;"",RIGHT(LEFT('Anterior-TXT'!A5894,77),1),"")</f>
        <v/>
      </c>
      <c r="E5873" s="13" t="str">
        <f>IF('Anterior-TXT'!A5894&lt;&gt;"",IF(MOD(VALUE(LEFT(A5873,1)),2)=1,IF(D5873="D",C5873,-C5873),IF(D5873="C",C5873,-C5873)),"")</f>
        <v/>
      </c>
    </row>
    <row r="5874" spans="1:5" x14ac:dyDescent="0.2">
      <c r="A5874" s="11" t="str">
        <f>IF('Anterior-TXT'!A5895&lt;&gt;"",LEFT('Anterior-TXT'!A5895,15),"")</f>
        <v/>
      </c>
      <c r="B5874" s="11" t="str">
        <f>IF('Anterior-TXT'!A5895&lt;&gt;"",RIGHT(LEFT('Anterior-TXT'!A5895,51),34),"")</f>
        <v/>
      </c>
      <c r="C5874" s="12" t="str">
        <f>IF('Anterior-TXT'!A5895&lt;&gt;"",VALUE(RIGHT(LEFT('Anterior-TXT'!A5895,75),23)),"")</f>
        <v/>
      </c>
      <c r="D5874" s="11" t="str">
        <f>IF('Anterior-TXT'!A5895&lt;&gt;"",RIGHT(LEFT('Anterior-TXT'!A5895,77),1),"")</f>
        <v/>
      </c>
      <c r="E5874" s="13" t="str">
        <f>IF('Anterior-TXT'!A5895&lt;&gt;"",IF(MOD(VALUE(LEFT(A5874,1)),2)=1,IF(D5874="D",C5874,-C5874),IF(D5874="C",C5874,-C5874)),"")</f>
        <v/>
      </c>
    </row>
    <row r="5875" spans="1:5" x14ac:dyDescent="0.2">
      <c r="A5875" s="11" t="str">
        <f>IF('Anterior-TXT'!A5896&lt;&gt;"",LEFT('Anterior-TXT'!A5896,15),"")</f>
        <v/>
      </c>
      <c r="B5875" s="11" t="str">
        <f>IF('Anterior-TXT'!A5896&lt;&gt;"",RIGHT(LEFT('Anterior-TXT'!A5896,51),34),"")</f>
        <v/>
      </c>
      <c r="C5875" s="12" t="str">
        <f>IF('Anterior-TXT'!A5896&lt;&gt;"",VALUE(RIGHT(LEFT('Anterior-TXT'!A5896,75),23)),"")</f>
        <v/>
      </c>
      <c r="D5875" s="11" t="str">
        <f>IF('Anterior-TXT'!A5896&lt;&gt;"",RIGHT(LEFT('Anterior-TXT'!A5896,77),1),"")</f>
        <v/>
      </c>
      <c r="E5875" s="13" t="str">
        <f>IF('Anterior-TXT'!A5896&lt;&gt;"",IF(MOD(VALUE(LEFT(A5875,1)),2)=1,IF(D5875="D",C5875,-C5875),IF(D5875="C",C5875,-C5875)),"")</f>
        <v/>
      </c>
    </row>
    <row r="5876" spans="1:5" x14ac:dyDescent="0.2">
      <c r="A5876" s="11" t="str">
        <f>IF('Anterior-TXT'!A5897&lt;&gt;"",LEFT('Anterior-TXT'!A5897,15),"")</f>
        <v/>
      </c>
      <c r="B5876" s="11" t="str">
        <f>IF('Anterior-TXT'!A5897&lt;&gt;"",RIGHT(LEFT('Anterior-TXT'!A5897,51),34),"")</f>
        <v/>
      </c>
      <c r="C5876" s="12" t="str">
        <f>IF('Anterior-TXT'!A5897&lt;&gt;"",VALUE(RIGHT(LEFT('Anterior-TXT'!A5897,75),23)),"")</f>
        <v/>
      </c>
      <c r="D5876" s="11" t="str">
        <f>IF('Anterior-TXT'!A5897&lt;&gt;"",RIGHT(LEFT('Anterior-TXT'!A5897,77),1),"")</f>
        <v/>
      </c>
      <c r="E5876" s="13" t="str">
        <f>IF('Anterior-TXT'!A5897&lt;&gt;"",IF(MOD(VALUE(LEFT(A5876,1)),2)=1,IF(D5876="D",C5876,-C5876),IF(D5876="C",C5876,-C5876)),"")</f>
        <v/>
      </c>
    </row>
    <row r="5877" spans="1:5" x14ac:dyDescent="0.2">
      <c r="A5877" s="11" t="str">
        <f>IF('Anterior-TXT'!A5898&lt;&gt;"",LEFT('Anterior-TXT'!A5898,15),"")</f>
        <v/>
      </c>
      <c r="B5877" s="11" t="str">
        <f>IF('Anterior-TXT'!A5898&lt;&gt;"",RIGHT(LEFT('Anterior-TXT'!A5898,51),34),"")</f>
        <v/>
      </c>
      <c r="C5877" s="12" t="str">
        <f>IF('Anterior-TXT'!A5898&lt;&gt;"",VALUE(RIGHT(LEFT('Anterior-TXT'!A5898,75),23)),"")</f>
        <v/>
      </c>
      <c r="D5877" s="11" t="str">
        <f>IF('Anterior-TXT'!A5898&lt;&gt;"",RIGHT(LEFT('Anterior-TXT'!A5898,77),1),"")</f>
        <v/>
      </c>
      <c r="E5877" s="13" t="str">
        <f>IF('Anterior-TXT'!A5898&lt;&gt;"",IF(MOD(VALUE(LEFT(A5877,1)),2)=1,IF(D5877="D",C5877,-C5877),IF(D5877="C",C5877,-C5877)),"")</f>
        <v/>
      </c>
    </row>
    <row r="5878" spans="1:5" x14ac:dyDescent="0.2">
      <c r="A5878" s="11" t="str">
        <f>IF('Anterior-TXT'!A5899&lt;&gt;"",LEFT('Anterior-TXT'!A5899,15),"")</f>
        <v/>
      </c>
      <c r="B5878" s="11" t="str">
        <f>IF('Anterior-TXT'!A5899&lt;&gt;"",RIGHT(LEFT('Anterior-TXT'!A5899,51),34),"")</f>
        <v/>
      </c>
      <c r="C5878" s="12" t="str">
        <f>IF('Anterior-TXT'!A5899&lt;&gt;"",VALUE(RIGHT(LEFT('Anterior-TXT'!A5899,75),23)),"")</f>
        <v/>
      </c>
      <c r="D5878" s="11" t="str">
        <f>IF('Anterior-TXT'!A5899&lt;&gt;"",RIGHT(LEFT('Anterior-TXT'!A5899,77),1),"")</f>
        <v/>
      </c>
      <c r="E5878" s="13" t="str">
        <f>IF('Anterior-TXT'!A5899&lt;&gt;"",IF(MOD(VALUE(LEFT(A5878,1)),2)=1,IF(D5878="D",C5878,-C5878),IF(D5878="C",C5878,-C5878)),"")</f>
        <v/>
      </c>
    </row>
    <row r="5879" spans="1:5" x14ac:dyDescent="0.2">
      <c r="A5879" s="11" t="str">
        <f>IF('Anterior-TXT'!A5900&lt;&gt;"",LEFT('Anterior-TXT'!A5900,15),"")</f>
        <v/>
      </c>
      <c r="B5879" s="11" t="str">
        <f>IF('Anterior-TXT'!A5900&lt;&gt;"",RIGHT(LEFT('Anterior-TXT'!A5900,51),34),"")</f>
        <v/>
      </c>
      <c r="C5879" s="12" t="str">
        <f>IF('Anterior-TXT'!A5900&lt;&gt;"",VALUE(RIGHT(LEFT('Anterior-TXT'!A5900,75),23)),"")</f>
        <v/>
      </c>
      <c r="D5879" s="11" t="str">
        <f>IF('Anterior-TXT'!A5900&lt;&gt;"",RIGHT(LEFT('Anterior-TXT'!A5900,77),1),"")</f>
        <v/>
      </c>
      <c r="E5879" s="13" t="str">
        <f>IF('Anterior-TXT'!A5900&lt;&gt;"",IF(MOD(VALUE(LEFT(A5879,1)),2)=1,IF(D5879="D",C5879,-C5879),IF(D5879="C",C5879,-C5879)),"")</f>
        <v/>
      </c>
    </row>
    <row r="5880" spans="1:5" x14ac:dyDescent="0.2">
      <c r="A5880" s="11" t="str">
        <f>IF('Anterior-TXT'!A5901&lt;&gt;"",LEFT('Anterior-TXT'!A5901,15),"")</f>
        <v/>
      </c>
      <c r="B5880" s="11" t="str">
        <f>IF('Anterior-TXT'!A5901&lt;&gt;"",RIGHT(LEFT('Anterior-TXT'!A5901,51),34),"")</f>
        <v/>
      </c>
      <c r="C5880" s="12" t="str">
        <f>IF('Anterior-TXT'!A5901&lt;&gt;"",VALUE(RIGHT(LEFT('Anterior-TXT'!A5901,75),23)),"")</f>
        <v/>
      </c>
      <c r="D5880" s="11" t="str">
        <f>IF('Anterior-TXT'!A5901&lt;&gt;"",RIGHT(LEFT('Anterior-TXT'!A5901,77),1),"")</f>
        <v/>
      </c>
      <c r="E5880" s="13" t="str">
        <f>IF('Anterior-TXT'!A5901&lt;&gt;"",IF(MOD(VALUE(LEFT(A5880,1)),2)=1,IF(D5880="D",C5880,-C5880),IF(D5880="C",C5880,-C5880)),"")</f>
        <v/>
      </c>
    </row>
    <row r="5881" spans="1:5" x14ac:dyDescent="0.2">
      <c r="A5881" s="11" t="str">
        <f>IF('Anterior-TXT'!A5902&lt;&gt;"",LEFT('Anterior-TXT'!A5902,15),"")</f>
        <v/>
      </c>
      <c r="B5881" s="11" t="str">
        <f>IF('Anterior-TXT'!A5902&lt;&gt;"",RIGHT(LEFT('Anterior-TXT'!A5902,51),34),"")</f>
        <v/>
      </c>
      <c r="C5881" s="12" t="str">
        <f>IF('Anterior-TXT'!A5902&lt;&gt;"",VALUE(RIGHT(LEFT('Anterior-TXT'!A5902,75),23)),"")</f>
        <v/>
      </c>
      <c r="D5881" s="11" t="str">
        <f>IF('Anterior-TXT'!A5902&lt;&gt;"",RIGHT(LEFT('Anterior-TXT'!A5902,77),1),"")</f>
        <v/>
      </c>
      <c r="E5881" s="13" t="str">
        <f>IF('Anterior-TXT'!A5902&lt;&gt;"",IF(MOD(VALUE(LEFT(A5881,1)),2)=1,IF(D5881="D",C5881,-C5881),IF(D5881="C",C5881,-C5881)),"")</f>
        <v/>
      </c>
    </row>
    <row r="5882" spans="1:5" x14ac:dyDescent="0.2">
      <c r="A5882" s="11" t="str">
        <f>IF('Anterior-TXT'!A5903&lt;&gt;"",LEFT('Anterior-TXT'!A5903,15),"")</f>
        <v/>
      </c>
      <c r="B5882" s="11" t="str">
        <f>IF('Anterior-TXT'!A5903&lt;&gt;"",RIGHT(LEFT('Anterior-TXT'!A5903,51),34),"")</f>
        <v/>
      </c>
      <c r="C5882" s="12" t="str">
        <f>IF('Anterior-TXT'!A5903&lt;&gt;"",VALUE(RIGHT(LEFT('Anterior-TXT'!A5903,75),23)),"")</f>
        <v/>
      </c>
      <c r="D5882" s="11" t="str">
        <f>IF('Anterior-TXT'!A5903&lt;&gt;"",RIGHT(LEFT('Anterior-TXT'!A5903,77),1),"")</f>
        <v/>
      </c>
      <c r="E5882" s="13" t="str">
        <f>IF('Anterior-TXT'!A5903&lt;&gt;"",IF(MOD(VALUE(LEFT(A5882,1)),2)=1,IF(D5882="D",C5882,-C5882),IF(D5882="C",C5882,-C5882)),"")</f>
        <v/>
      </c>
    </row>
    <row r="5883" spans="1:5" x14ac:dyDescent="0.2">
      <c r="A5883" s="11" t="str">
        <f>IF('Anterior-TXT'!A5904&lt;&gt;"",LEFT('Anterior-TXT'!A5904,15),"")</f>
        <v/>
      </c>
      <c r="B5883" s="11" t="str">
        <f>IF('Anterior-TXT'!A5904&lt;&gt;"",RIGHT(LEFT('Anterior-TXT'!A5904,51),34),"")</f>
        <v/>
      </c>
      <c r="C5883" s="12" t="str">
        <f>IF('Anterior-TXT'!A5904&lt;&gt;"",VALUE(RIGHT(LEFT('Anterior-TXT'!A5904,75),23)),"")</f>
        <v/>
      </c>
      <c r="D5883" s="11" t="str">
        <f>IF('Anterior-TXT'!A5904&lt;&gt;"",RIGHT(LEFT('Anterior-TXT'!A5904,77),1),"")</f>
        <v/>
      </c>
      <c r="E5883" s="13" t="str">
        <f>IF('Anterior-TXT'!A5904&lt;&gt;"",IF(MOD(VALUE(LEFT(A5883,1)),2)=1,IF(D5883="D",C5883,-C5883),IF(D5883="C",C5883,-C5883)),"")</f>
        <v/>
      </c>
    </row>
    <row r="5884" spans="1:5" x14ac:dyDescent="0.2">
      <c r="A5884" s="11" t="str">
        <f>IF('Anterior-TXT'!A5905&lt;&gt;"",LEFT('Anterior-TXT'!A5905,15),"")</f>
        <v/>
      </c>
      <c r="B5884" s="11" t="str">
        <f>IF('Anterior-TXT'!A5905&lt;&gt;"",RIGHT(LEFT('Anterior-TXT'!A5905,51),34),"")</f>
        <v/>
      </c>
      <c r="C5884" s="12" t="str">
        <f>IF('Anterior-TXT'!A5905&lt;&gt;"",VALUE(RIGHT(LEFT('Anterior-TXT'!A5905,75),23)),"")</f>
        <v/>
      </c>
      <c r="D5884" s="11" t="str">
        <f>IF('Anterior-TXT'!A5905&lt;&gt;"",RIGHT(LEFT('Anterior-TXT'!A5905,77),1),"")</f>
        <v/>
      </c>
      <c r="E5884" s="13" t="str">
        <f>IF('Anterior-TXT'!A5905&lt;&gt;"",IF(MOD(VALUE(LEFT(A5884,1)),2)=1,IF(D5884="D",C5884,-C5884),IF(D5884="C",C5884,-C5884)),"")</f>
        <v/>
      </c>
    </row>
    <row r="5885" spans="1:5" x14ac:dyDescent="0.2">
      <c r="A5885" s="11" t="str">
        <f>IF('Anterior-TXT'!A5906&lt;&gt;"",LEFT('Anterior-TXT'!A5906,15),"")</f>
        <v/>
      </c>
      <c r="B5885" s="11" t="str">
        <f>IF('Anterior-TXT'!A5906&lt;&gt;"",RIGHT(LEFT('Anterior-TXT'!A5906,51),34),"")</f>
        <v/>
      </c>
      <c r="C5885" s="12" t="str">
        <f>IF('Anterior-TXT'!A5906&lt;&gt;"",VALUE(RIGHT(LEFT('Anterior-TXT'!A5906,75),23)),"")</f>
        <v/>
      </c>
      <c r="D5885" s="11" t="str">
        <f>IF('Anterior-TXT'!A5906&lt;&gt;"",RIGHT(LEFT('Anterior-TXT'!A5906,77),1),"")</f>
        <v/>
      </c>
      <c r="E5885" s="13" t="str">
        <f>IF('Anterior-TXT'!A5906&lt;&gt;"",IF(MOD(VALUE(LEFT(A5885,1)),2)=1,IF(D5885="D",C5885,-C5885),IF(D5885="C",C5885,-C5885)),"")</f>
        <v/>
      </c>
    </row>
    <row r="5886" spans="1:5" x14ac:dyDescent="0.2">
      <c r="A5886" s="11" t="str">
        <f>IF('Anterior-TXT'!A5907&lt;&gt;"",LEFT('Anterior-TXT'!A5907,15),"")</f>
        <v/>
      </c>
      <c r="B5886" s="11" t="str">
        <f>IF('Anterior-TXT'!A5907&lt;&gt;"",RIGHT(LEFT('Anterior-TXT'!A5907,51),34),"")</f>
        <v/>
      </c>
      <c r="C5886" s="12" t="str">
        <f>IF('Anterior-TXT'!A5907&lt;&gt;"",VALUE(RIGHT(LEFT('Anterior-TXT'!A5907,75),23)),"")</f>
        <v/>
      </c>
      <c r="D5886" s="11" t="str">
        <f>IF('Anterior-TXT'!A5907&lt;&gt;"",RIGHT(LEFT('Anterior-TXT'!A5907,77),1),"")</f>
        <v/>
      </c>
      <c r="E5886" s="13" t="str">
        <f>IF('Anterior-TXT'!A5907&lt;&gt;"",IF(MOD(VALUE(LEFT(A5886,1)),2)=1,IF(D5886="D",C5886,-C5886),IF(D5886="C",C5886,-C5886)),"")</f>
        <v/>
      </c>
    </row>
    <row r="5887" spans="1:5" x14ac:dyDescent="0.2">
      <c r="A5887" s="11" t="str">
        <f>IF('Anterior-TXT'!A5908&lt;&gt;"",LEFT('Anterior-TXT'!A5908,15),"")</f>
        <v/>
      </c>
      <c r="B5887" s="11" t="str">
        <f>IF('Anterior-TXT'!A5908&lt;&gt;"",RIGHT(LEFT('Anterior-TXT'!A5908,51),34),"")</f>
        <v/>
      </c>
      <c r="C5887" s="12" t="str">
        <f>IF('Anterior-TXT'!A5908&lt;&gt;"",VALUE(RIGHT(LEFT('Anterior-TXT'!A5908,75),23)),"")</f>
        <v/>
      </c>
      <c r="D5887" s="11" t="str">
        <f>IF('Anterior-TXT'!A5908&lt;&gt;"",RIGHT(LEFT('Anterior-TXT'!A5908,77),1),"")</f>
        <v/>
      </c>
      <c r="E5887" s="13" t="str">
        <f>IF('Anterior-TXT'!A5908&lt;&gt;"",IF(MOD(VALUE(LEFT(A5887,1)),2)=1,IF(D5887="D",C5887,-C5887),IF(D5887="C",C5887,-C5887)),"")</f>
        <v/>
      </c>
    </row>
    <row r="5888" spans="1:5" x14ac:dyDescent="0.2">
      <c r="A5888" s="11" t="str">
        <f>IF('Anterior-TXT'!A5909&lt;&gt;"",LEFT('Anterior-TXT'!A5909,15),"")</f>
        <v/>
      </c>
      <c r="B5888" s="11" t="str">
        <f>IF('Anterior-TXT'!A5909&lt;&gt;"",RIGHT(LEFT('Anterior-TXT'!A5909,51),34),"")</f>
        <v/>
      </c>
      <c r="C5888" s="12" t="str">
        <f>IF('Anterior-TXT'!A5909&lt;&gt;"",VALUE(RIGHT(LEFT('Anterior-TXT'!A5909,75),23)),"")</f>
        <v/>
      </c>
      <c r="D5888" s="11" t="str">
        <f>IF('Anterior-TXT'!A5909&lt;&gt;"",RIGHT(LEFT('Anterior-TXT'!A5909,77),1),"")</f>
        <v/>
      </c>
      <c r="E5888" s="13" t="str">
        <f>IF('Anterior-TXT'!A5909&lt;&gt;"",IF(MOD(VALUE(LEFT(A5888,1)),2)=1,IF(D5888="D",C5888,-C5888),IF(D5888="C",C5888,-C5888)),"")</f>
        <v/>
      </c>
    </row>
    <row r="5889" spans="1:5" x14ac:dyDescent="0.2">
      <c r="A5889" s="11" t="str">
        <f>IF('Anterior-TXT'!A5910&lt;&gt;"",LEFT('Anterior-TXT'!A5910,15),"")</f>
        <v/>
      </c>
      <c r="B5889" s="11" t="str">
        <f>IF('Anterior-TXT'!A5910&lt;&gt;"",RIGHT(LEFT('Anterior-TXT'!A5910,51),34),"")</f>
        <v/>
      </c>
      <c r="C5889" s="12" t="str">
        <f>IF('Anterior-TXT'!A5910&lt;&gt;"",VALUE(RIGHT(LEFT('Anterior-TXT'!A5910,75),23)),"")</f>
        <v/>
      </c>
      <c r="D5889" s="11" t="str">
        <f>IF('Anterior-TXT'!A5910&lt;&gt;"",RIGHT(LEFT('Anterior-TXT'!A5910,77),1),"")</f>
        <v/>
      </c>
      <c r="E5889" s="13" t="str">
        <f>IF('Anterior-TXT'!A5910&lt;&gt;"",IF(MOD(VALUE(LEFT(A5889,1)),2)=1,IF(D5889="D",C5889,-C5889),IF(D5889="C",C5889,-C5889)),"")</f>
        <v/>
      </c>
    </row>
    <row r="5890" spans="1:5" x14ac:dyDescent="0.2">
      <c r="A5890" s="11" t="str">
        <f>IF('Anterior-TXT'!A5911&lt;&gt;"",LEFT('Anterior-TXT'!A5911,15),"")</f>
        <v/>
      </c>
      <c r="B5890" s="11" t="str">
        <f>IF('Anterior-TXT'!A5911&lt;&gt;"",RIGHT(LEFT('Anterior-TXT'!A5911,51),34),"")</f>
        <v/>
      </c>
      <c r="C5890" s="12" t="str">
        <f>IF('Anterior-TXT'!A5911&lt;&gt;"",VALUE(RIGHT(LEFT('Anterior-TXT'!A5911,75),23)),"")</f>
        <v/>
      </c>
      <c r="D5890" s="11" t="str">
        <f>IF('Anterior-TXT'!A5911&lt;&gt;"",RIGHT(LEFT('Anterior-TXT'!A5911,77),1),"")</f>
        <v/>
      </c>
      <c r="E5890" s="13" t="str">
        <f>IF('Anterior-TXT'!A5911&lt;&gt;"",IF(MOD(VALUE(LEFT(A5890,1)),2)=1,IF(D5890="D",C5890,-C5890),IF(D5890="C",C5890,-C5890)),"")</f>
        <v/>
      </c>
    </row>
    <row r="5891" spans="1:5" x14ac:dyDescent="0.2">
      <c r="A5891" s="11" t="str">
        <f>IF('Anterior-TXT'!A5912&lt;&gt;"",LEFT('Anterior-TXT'!A5912,15),"")</f>
        <v/>
      </c>
      <c r="B5891" s="11" t="str">
        <f>IF('Anterior-TXT'!A5912&lt;&gt;"",RIGHT(LEFT('Anterior-TXT'!A5912,51),34),"")</f>
        <v/>
      </c>
      <c r="C5891" s="12" t="str">
        <f>IF('Anterior-TXT'!A5912&lt;&gt;"",VALUE(RIGHT(LEFT('Anterior-TXT'!A5912,75),23)),"")</f>
        <v/>
      </c>
      <c r="D5891" s="11" t="str">
        <f>IF('Anterior-TXT'!A5912&lt;&gt;"",RIGHT(LEFT('Anterior-TXT'!A5912,77),1),"")</f>
        <v/>
      </c>
      <c r="E5891" s="13" t="str">
        <f>IF('Anterior-TXT'!A5912&lt;&gt;"",IF(MOD(VALUE(LEFT(A5891,1)),2)=1,IF(D5891="D",C5891,-C5891),IF(D5891="C",C5891,-C5891)),"")</f>
        <v/>
      </c>
    </row>
    <row r="5892" spans="1:5" x14ac:dyDescent="0.2">
      <c r="A5892" s="11" t="str">
        <f>IF('Anterior-TXT'!A5913&lt;&gt;"",LEFT('Anterior-TXT'!A5913,15),"")</f>
        <v/>
      </c>
      <c r="B5892" s="11" t="str">
        <f>IF('Anterior-TXT'!A5913&lt;&gt;"",RIGHT(LEFT('Anterior-TXT'!A5913,51),34),"")</f>
        <v/>
      </c>
      <c r="C5892" s="12" t="str">
        <f>IF('Anterior-TXT'!A5913&lt;&gt;"",VALUE(RIGHT(LEFT('Anterior-TXT'!A5913,75),23)),"")</f>
        <v/>
      </c>
      <c r="D5892" s="11" t="str">
        <f>IF('Anterior-TXT'!A5913&lt;&gt;"",RIGHT(LEFT('Anterior-TXT'!A5913,77),1),"")</f>
        <v/>
      </c>
      <c r="E5892" s="13" t="str">
        <f>IF('Anterior-TXT'!A5913&lt;&gt;"",IF(MOD(VALUE(LEFT(A5892,1)),2)=1,IF(D5892="D",C5892,-C5892),IF(D5892="C",C5892,-C5892)),"")</f>
        <v/>
      </c>
    </row>
    <row r="5893" spans="1:5" x14ac:dyDescent="0.2">
      <c r="A5893" s="11" t="str">
        <f>IF('Anterior-TXT'!A5914&lt;&gt;"",LEFT('Anterior-TXT'!A5914,15),"")</f>
        <v/>
      </c>
      <c r="B5893" s="11" t="str">
        <f>IF('Anterior-TXT'!A5914&lt;&gt;"",RIGHT(LEFT('Anterior-TXT'!A5914,51),34),"")</f>
        <v/>
      </c>
      <c r="C5893" s="12" t="str">
        <f>IF('Anterior-TXT'!A5914&lt;&gt;"",VALUE(RIGHT(LEFT('Anterior-TXT'!A5914,75),23)),"")</f>
        <v/>
      </c>
      <c r="D5893" s="11" t="str">
        <f>IF('Anterior-TXT'!A5914&lt;&gt;"",RIGHT(LEFT('Anterior-TXT'!A5914,77),1),"")</f>
        <v/>
      </c>
      <c r="E5893" s="13" t="str">
        <f>IF('Anterior-TXT'!A5914&lt;&gt;"",IF(MOD(VALUE(LEFT(A5893,1)),2)=1,IF(D5893="D",C5893,-C5893),IF(D5893="C",C5893,-C5893)),"")</f>
        <v/>
      </c>
    </row>
    <row r="5894" spans="1:5" x14ac:dyDescent="0.2">
      <c r="A5894" s="11" t="str">
        <f>IF('Anterior-TXT'!A5915&lt;&gt;"",LEFT('Anterior-TXT'!A5915,15),"")</f>
        <v/>
      </c>
      <c r="B5894" s="11" t="str">
        <f>IF('Anterior-TXT'!A5915&lt;&gt;"",RIGHT(LEFT('Anterior-TXT'!A5915,51),34),"")</f>
        <v/>
      </c>
      <c r="C5894" s="12" t="str">
        <f>IF('Anterior-TXT'!A5915&lt;&gt;"",VALUE(RIGHT(LEFT('Anterior-TXT'!A5915,75),23)),"")</f>
        <v/>
      </c>
      <c r="D5894" s="11" t="str">
        <f>IF('Anterior-TXT'!A5915&lt;&gt;"",RIGHT(LEFT('Anterior-TXT'!A5915,77),1),"")</f>
        <v/>
      </c>
      <c r="E5894" s="13" t="str">
        <f>IF('Anterior-TXT'!A5915&lt;&gt;"",IF(MOD(VALUE(LEFT(A5894,1)),2)=1,IF(D5894="D",C5894,-C5894),IF(D5894="C",C5894,-C5894)),"")</f>
        <v/>
      </c>
    </row>
    <row r="5895" spans="1:5" x14ac:dyDescent="0.2">
      <c r="A5895" s="11" t="str">
        <f>IF('Anterior-TXT'!A5916&lt;&gt;"",LEFT('Anterior-TXT'!A5916,15),"")</f>
        <v/>
      </c>
      <c r="B5895" s="11" t="str">
        <f>IF('Anterior-TXT'!A5916&lt;&gt;"",RIGHT(LEFT('Anterior-TXT'!A5916,51),34),"")</f>
        <v/>
      </c>
      <c r="C5895" s="12" t="str">
        <f>IF('Anterior-TXT'!A5916&lt;&gt;"",VALUE(RIGHT(LEFT('Anterior-TXT'!A5916,75),23)),"")</f>
        <v/>
      </c>
      <c r="D5895" s="11" t="str">
        <f>IF('Anterior-TXT'!A5916&lt;&gt;"",RIGHT(LEFT('Anterior-TXT'!A5916,77),1),"")</f>
        <v/>
      </c>
      <c r="E5895" s="13" t="str">
        <f>IF('Anterior-TXT'!A5916&lt;&gt;"",IF(MOD(VALUE(LEFT(A5895,1)),2)=1,IF(D5895="D",C5895,-C5895),IF(D5895="C",C5895,-C5895)),"")</f>
        <v/>
      </c>
    </row>
    <row r="5896" spans="1:5" x14ac:dyDescent="0.2">
      <c r="A5896" s="11" t="str">
        <f>IF('Anterior-TXT'!A5917&lt;&gt;"",LEFT('Anterior-TXT'!A5917,15),"")</f>
        <v/>
      </c>
      <c r="B5896" s="11" t="str">
        <f>IF('Anterior-TXT'!A5917&lt;&gt;"",RIGHT(LEFT('Anterior-TXT'!A5917,51),34),"")</f>
        <v/>
      </c>
      <c r="C5896" s="12" t="str">
        <f>IF('Anterior-TXT'!A5917&lt;&gt;"",VALUE(RIGHT(LEFT('Anterior-TXT'!A5917,75),23)),"")</f>
        <v/>
      </c>
      <c r="D5896" s="11" t="str">
        <f>IF('Anterior-TXT'!A5917&lt;&gt;"",RIGHT(LEFT('Anterior-TXT'!A5917,77),1),"")</f>
        <v/>
      </c>
      <c r="E5896" s="13" t="str">
        <f>IF('Anterior-TXT'!A5917&lt;&gt;"",IF(MOD(VALUE(LEFT(A5896,1)),2)=1,IF(D5896="D",C5896,-C5896),IF(D5896="C",C5896,-C5896)),"")</f>
        <v/>
      </c>
    </row>
    <row r="5897" spans="1:5" x14ac:dyDescent="0.2">
      <c r="A5897" s="11" t="str">
        <f>IF('Anterior-TXT'!A5918&lt;&gt;"",LEFT('Anterior-TXT'!A5918,15),"")</f>
        <v/>
      </c>
      <c r="B5897" s="11" t="str">
        <f>IF('Anterior-TXT'!A5918&lt;&gt;"",RIGHT(LEFT('Anterior-TXT'!A5918,51),34),"")</f>
        <v/>
      </c>
      <c r="C5897" s="12" t="str">
        <f>IF('Anterior-TXT'!A5918&lt;&gt;"",VALUE(RIGHT(LEFT('Anterior-TXT'!A5918,75),23)),"")</f>
        <v/>
      </c>
      <c r="D5897" s="11" t="str">
        <f>IF('Anterior-TXT'!A5918&lt;&gt;"",RIGHT(LEFT('Anterior-TXT'!A5918,77),1),"")</f>
        <v/>
      </c>
      <c r="E5897" s="13" t="str">
        <f>IF('Anterior-TXT'!A5918&lt;&gt;"",IF(MOD(VALUE(LEFT(A5897,1)),2)=1,IF(D5897="D",C5897,-C5897),IF(D5897="C",C5897,-C5897)),"")</f>
        <v/>
      </c>
    </row>
    <row r="5898" spans="1:5" x14ac:dyDescent="0.2">
      <c r="A5898" s="11" t="str">
        <f>IF('Anterior-TXT'!A5919&lt;&gt;"",LEFT('Anterior-TXT'!A5919,15),"")</f>
        <v/>
      </c>
      <c r="B5898" s="11" t="str">
        <f>IF('Anterior-TXT'!A5919&lt;&gt;"",RIGHT(LEFT('Anterior-TXT'!A5919,51),34),"")</f>
        <v/>
      </c>
      <c r="C5898" s="12" t="str">
        <f>IF('Anterior-TXT'!A5919&lt;&gt;"",VALUE(RIGHT(LEFT('Anterior-TXT'!A5919,75),23)),"")</f>
        <v/>
      </c>
      <c r="D5898" s="11" t="str">
        <f>IF('Anterior-TXT'!A5919&lt;&gt;"",RIGHT(LEFT('Anterior-TXT'!A5919,77),1),"")</f>
        <v/>
      </c>
      <c r="E5898" s="13" t="str">
        <f>IF('Anterior-TXT'!A5919&lt;&gt;"",IF(MOD(VALUE(LEFT(A5898,1)),2)=1,IF(D5898="D",C5898,-C5898),IF(D5898="C",C5898,-C5898)),"")</f>
        <v/>
      </c>
    </row>
    <row r="5899" spans="1:5" x14ac:dyDescent="0.2">
      <c r="A5899" s="11" t="str">
        <f>IF('Anterior-TXT'!A5920&lt;&gt;"",LEFT('Anterior-TXT'!A5920,15),"")</f>
        <v/>
      </c>
      <c r="B5899" s="11" t="str">
        <f>IF('Anterior-TXT'!A5920&lt;&gt;"",RIGHT(LEFT('Anterior-TXT'!A5920,51),34),"")</f>
        <v/>
      </c>
      <c r="C5899" s="12" t="str">
        <f>IF('Anterior-TXT'!A5920&lt;&gt;"",VALUE(RIGHT(LEFT('Anterior-TXT'!A5920,75),23)),"")</f>
        <v/>
      </c>
      <c r="D5899" s="11" t="str">
        <f>IF('Anterior-TXT'!A5920&lt;&gt;"",RIGHT(LEFT('Anterior-TXT'!A5920,77),1),"")</f>
        <v/>
      </c>
      <c r="E5899" s="13" t="str">
        <f>IF('Anterior-TXT'!A5920&lt;&gt;"",IF(MOD(VALUE(LEFT(A5899,1)),2)=1,IF(D5899="D",C5899,-C5899),IF(D5899="C",C5899,-C5899)),"")</f>
        <v/>
      </c>
    </row>
    <row r="5900" spans="1:5" x14ac:dyDescent="0.2">
      <c r="A5900" s="11" t="str">
        <f>IF('Anterior-TXT'!A5921&lt;&gt;"",LEFT('Anterior-TXT'!A5921,15),"")</f>
        <v/>
      </c>
      <c r="B5900" s="11" t="str">
        <f>IF('Anterior-TXT'!A5921&lt;&gt;"",RIGHT(LEFT('Anterior-TXT'!A5921,51),34),"")</f>
        <v/>
      </c>
      <c r="C5900" s="12" t="str">
        <f>IF('Anterior-TXT'!A5921&lt;&gt;"",VALUE(RIGHT(LEFT('Anterior-TXT'!A5921,75),23)),"")</f>
        <v/>
      </c>
      <c r="D5900" s="11" t="str">
        <f>IF('Anterior-TXT'!A5921&lt;&gt;"",RIGHT(LEFT('Anterior-TXT'!A5921,77),1),"")</f>
        <v/>
      </c>
      <c r="E5900" s="13" t="str">
        <f>IF('Anterior-TXT'!A5921&lt;&gt;"",IF(MOD(VALUE(LEFT(A5900,1)),2)=1,IF(D5900="D",C5900,-C5900),IF(D5900="C",C5900,-C5900)),"")</f>
        <v/>
      </c>
    </row>
    <row r="5901" spans="1:5" x14ac:dyDescent="0.2">
      <c r="A5901" s="11" t="str">
        <f>IF('Anterior-TXT'!A5922&lt;&gt;"",LEFT('Anterior-TXT'!A5922,15),"")</f>
        <v/>
      </c>
      <c r="B5901" s="11" t="str">
        <f>IF('Anterior-TXT'!A5922&lt;&gt;"",RIGHT(LEFT('Anterior-TXT'!A5922,51),34),"")</f>
        <v/>
      </c>
      <c r="C5901" s="12" t="str">
        <f>IF('Anterior-TXT'!A5922&lt;&gt;"",VALUE(RIGHT(LEFT('Anterior-TXT'!A5922,75),23)),"")</f>
        <v/>
      </c>
      <c r="D5901" s="11" t="str">
        <f>IF('Anterior-TXT'!A5922&lt;&gt;"",RIGHT(LEFT('Anterior-TXT'!A5922,77),1),"")</f>
        <v/>
      </c>
      <c r="E5901" s="13" t="str">
        <f>IF('Anterior-TXT'!A5922&lt;&gt;"",IF(MOD(VALUE(LEFT(A5901,1)),2)=1,IF(D5901="D",C5901,-C5901),IF(D5901="C",C5901,-C5901)),"")</f>
        <v/>
      </c>
    </row>
    <row r="5902" spans="1:5" x14ac:dyDescent="0.2">
      <c r="A5902" s="11" t="str">
        <f>IF('Anterior-TXT'!A5923&lt;&gt;"",LEFT('Anterior-TXT'!A5923,15),"")</f>
        <v/>
      </c>
      <c r="B5902" s="11" t="str">
        <f>IF('Anterior-TXT'!A5923&lt;&gt;"",RIGHT(LEFT('Anterior-TXT'!A5923,51),34),"")</f>
        <v/>
      </c>
      <c r="C5902" s="12" t="str">
        <f>IF('Anterior-TXT'!A5923&lt;&gt;"",VALUE(RIGHT(LEFT('Anterior-TXT'!A5923,75),23)),"")</f>
        <v/>
      </c>
      <c r="D5902" s="11" t="str">
        <f>IF('Anterior-TXT'!A5923&lt;&gt;"",RIGHT(LEFT('Anterior-TXT'!A5923,77),1),"")</f>
        <v/>
      </c>
      <c r="E5902" s="13" t="str">
        <f>IF('Anterior-TXT'!A5923&lt;&gt;"",IF(MOD(VALUE(LEFT(A5902,1)),2)=1,IF(D5902="D",C5902,-C5902),IF(D5902="C",C5902,-C5902)),"")</f>
        <v/>
      </c>
    </row>
    <row r="5903" spans="1:5" x14ac:dyDescent="0.2">
      <c r="A5903" s="11" t="str">
        <f>IF('Anterior-TXT'!A5924&lt;&gt;"",LEFT('Anterior-TXT'!A5924,15),"")</f>
        <v/>
      </c>
      <c r="B5903" s="11" t="str">
        <f>IF('Anterior-TXT'!A5924&lt;&gt;"",RIGHT(LEFT('Anterior-TXT'!A5924,51),34),"")</f>
        <v/>
      </c>
      <c r="C5903" s="12" t="str">
        <f>IF('Anterior-TXT'!A5924&lt;&gt;"",VALUE(RIGHT(LEFT('Anterior-TXT'!A5924,75),23)),"")</f>
        <v/>
      </c>
      <c r="D5903" s="11" t="str">
        <f>IF('Anterior-TXT'!A5924&lt;&gt;"",RIGHT(LEFT('Anterior-TXT'!A5924,77),1),"")</f>
        <v/>
      </c>
      <c r="E5903" s="13" t="str">
        <f>IF('Anterior-TXT'!A5924&lt;&gt;"",IF(MOD(VALUE(LEFT(A5903,1)),2)=1,IF(D5903="D",C5903,-C5903),IF(D5903="C",C5903,-C5903)),"")</f>
        <v/>
      </c>
    </row>
    <row r="5904" spans="1:5" x14ac:dyDescent="0.2">
      <c r="A5904" s="11" t="str">
        <f>IF('Anterior-TXT'!A5925&lt;&gt;"",LEFT('Anterior-TXT'!A5925,15),"")</f>
        <v/>
      </c>
      <c r="B5904" s="11" t="str">
        <f>IF('Anterior-TXT'!A5925&lt;&gt;"",RIGHT(LEFT('Anterior-TXT'!A5925,51),34),"")</f>
        <v/>
      </c>
      <c r="C5904" s="12" t="str">
        <f>IF('Anterior-TXT'!A5925&lt;&gt;"",VALUE(RIGHT(LEFT('Anterior-TXT'!A5925,75),23)),"")</f>
        <v/>
      </c>
      <c r="D5904" s="11" t="str">
        <f>IF('Anterior-TXT'!A5925&lt;&gt;"",RIGHT(LEFT('Anterior-TXT'!A5925,77),1),"")</f>
        <v/>
      </c>
      <c r="E5904" s="13" t="str">
        <f>IF('Anterior-TXT'!A5925&lt;&gt;"",IF(MOD(VALUE(LEFT(A5904,1)),2)=1,IF(D5904="D",C5904,-C5904),IF(D5904="C",C5904,-C5904)),"")</f>
        <v/>
      </c>
    </row>
    <row r="5905" spans="1:5" x14ac:dyDescent="0.2">
      <c r="A5905" s="11" t="str">
        <f>IF('Anterior-TXT'!A5926&lt;&gt;"",LEFT('Anterior-TXT'!A5926,15),"")</f>
        <v/>
      </c>
      <c r="B5905" s="11" t="str">
        <f>IF('Anterior-TXT'!A5926&lt;&gt;"",RIGHT(LEFT('Anterior-TXT'!A5926,51),34),"")</f>
        <v/>
      </c>
      <c r="C5905" s="12" t="str">
        <f>IF('Anterior-TXT'!A5926&lt;&gt;"",VALUE(RIGHT(LEFT('Anterior-TXT'!A5926,75),23)),"")</f>
        <v/>
      </c>
      <c r="D5905" s="11" t="str">
        <f>IF('Anterior-TXT'!A5926&lt;&gt;"",RIGHT(LEFT('Anterior-TXT'!A5926,77),1),"")</f>
        <v/>
      </c>
      <c r="E5905" s="13" t="str">
        <f>IF('Anterior-TXT'!A5926&lt;&gt;"",IF(MOD(VALUE(LEFT(A5905,1)),2)=1,IF(D5905="D",C5905,-C5905),IF(D5905="C",C5905,-C5905)),"")</f>
        <v/>
      </c>
    </row>
    <row r="5906" spans="1:5" x14ac:dyDescent="0.2">
      <c r="A5906" s="11" t="str">
        <f>IF('Anterior-TXT'!A5927&lt;&gt;"",LEFT('Anterior-TXT'!A5927,15),"")</f>
        <v/>
      </c>
      <c r="B5906" s="11" t="str">
        <f>IF('Anterior-TXT'!A5927&lt;&gt;"",RIGHT(LEFT('Anterior-TXT'!A5927,51),34),"")</f>
        <v/>
      </c>
      <c r="C5906" s="12" t="str">
        <f>IF('Anterior-TXT'!A5927&lt;&gt;"",VALUE(RIGHT(LEFT('Anterior-TXT'!A5927,75),23)),"")</f>
        <v/>
      </c>
      <c r="D5906" s="11" t="str">
        <f>IF('Anterior-TXT'!A5927&lt;&gt;"",RIGHT(LEFT('Anterior-TXT'!A5927,77),1),"")</f>
        <v/>
      </c>
      <c r="E5906" s="13" t="str">
        <f>IF('Anterior-TXT'!A5927&lt;&gt;"",IF(MOD(VALUE(LEFT(A5906,1)),2)=1,IF(D5906="D",C5906,-C5906),IF(D5906="C",C5906,-C5906)),"")</f>
        <v/>
      </c>
    </row>
    <row r="5907" spans="1:5" x14ac:dyDescent="0.2">
      <c r="A5907" s="11" t="str">
        <f>IF('Anterior-TXT'!A5928&lt;&gt;"",LEFT('Anterior-TXT'!A5928,15),"")</f>
        <v/>
      </c>
      <c r="B5907" s="11" t="str">
        <f>IF('Anterior-TXT'!A5928&lt;&gt;"",RIGHT(LEFT('Anterior-TXT'!A5928,51),34),"")</f>
        <v/>
      </c>
      <c r="C5907" s="12" t="str">
        <f>IF('Anterior-TXT'!A5928&lt;&gt;"",VALUE(RIGHT(LEFT('Anterior-TXT'!A5928,75),23)),"")</f>
        <v/>
      </c>
      <c r="D5907" s="11" t="str">
        <f>IF('Anterior-TXT'!A5928&lt;&gt;"",RIGHT(LEFT('Anterior-TXT'!A5928,77),1),"")</f>
        <v/>
      </c>
      <c r="E5907" s="13" t="str">
        <f>IF('Anterior-TXT'!A5928&lt;&gt;"",IF(MOD(VALUE(LEFT(A5907,1)),2)=1,IF(D5907="D",C5907,-C5907),IF(D5907="C",C5907,-C5907)),"")</f>
        <v/>
      </c>
    </row>
    <row r="5908" spans="1:5" x14ac:dyDescent="0.2">
      <c r="A5908" s="11" t="str">
        <f>IF('Anterior-TXT'!A5929&lt;&gt;"",LEFT('Anterior-TXT'!A5929,15),"")</f>
        <v/>
      </c>
      <c r="B5908" s="11" t="str">
        <f>IF('Anterior-TXT'!A5929&lt;&gt;"",RIGHT(LEFT('Anterior-TXT'!A5929,51),34),"")</f>
        <v/>
      </c>
      <c r="C5908" s="12" t="str">
        <f>IF('Anterior-TXT'!A5929&lt;&gt;"",VALUE(RIGHT(LEFT('Anterior-TXT'!A5929,75),23)),"")</f>
        <v/>
      </c>
      <c r="D5908" s="11" t="str">
        <f>IF('Anterior-TXT'!A5929&lt;&gt;"",RIGHT(LEFT('Anterior-TXT'!A5929,77),1),"")</f>
        <v/>
      </c>
      <c r="E5908" s="13" t="str">
        <f>IF('Anterior-TXT'!A5929&lt;&gt;"",IF(MOD(VALUE(LEFT(A5908,1)),2)=1,IF(D5908="D",C5908,-C5908),IF(D5908="C",C5908,-C5908)),"")</f>
        <v/>
      </c>
    </row>
    <row r="5909" spans="1:5" x14ac:dyDescent="0.2">
      <c r="A5909" s="11" t="str">
        <f>IF('Anterior-TXT'!A5930&lt;&gt;"",LEFT('Anterior-TXT'!A5930,15),"")</f>
        <v/>
      </c>
      <c r="B5909" s="11" t="str">
        <f>IF('Anterior-TXT'!A5930&lt;&gt;"",RIGHT(LEFT('Anterior-TXT'!A5930,51),34),"")</f>
        <v/>
      </c>
      <c r="C5909" s="12" t="str">
        <f>IF('Anterior-TXT'!A5930&lt;&gt;"",VALUE(RIGHT(LEFT('Anterior-TXT'!A5930,75),23)),"")</f>
        <v/>
      </c>
      <c r="D5909" s="11" t="str">
        <f>IF('Anterior-TXT'!A5930&lt;&gt;"",RIGHT(LEFT('Anterior-TXT'!A5930,77),1),"")</f>
        <v/>
      </c>
      <c r="E5909" s="13" t="str">
        <f>IF('Anterior-TXT'!A5930&lt;&gt;"",IF(MOD(VALUE(LEFT(A5909,1)),2)=1,IF(D5909="D",C5909,-C5909),IF(D5909="C",C5909,-C5909)),"")</f>
        <v/>
      </c>
    </row>
    <row r="5910" spans="1:5" x14ac:dyDescent="0.2">
      <c r="A5910" s="11" t="str">
        <f>IF('Anterior-TXT'!A5931&lt;&gt;"",LEFT('Anterior-TXT'!A5931,15),"")</f>
        <v/>
      </c>
      <c r="B5910" s="11" t="str">
        <f>IF('Anterior-TXT'!A5931&lt;&gt;"",RIGHT(LEFT('Anterior-TXT'!A5931,51),34),"")</f>
        <v/>
      </c>
      <c r="C5910" s="12" t="str">
        <f>IF('Anterior-TXT'!A5931&lt;&gt;"",VALUE(RIGHT(LEFT('Anterior-TXT'!A5931,75),23)),"")</f>
        <v/>
      </c>
      <c r="D5910" s="11" t="str">
        <f>IF('Anterior-TXT'!A5931&lt;&gt;"",RIGHT(LEFT('Anterior-TXT'!A5931,77),1),"")</f>
        <v/>
      </c>
      <c r="E5910" s="13" t="str">
        <f>IF('Anterior-TXT'!A5931&lt;&gt;"",IF(MOD(VALUE(LEFT(A5910,1)),2)=1,IF(D5910="D",C5910,-C5910),IF(D5910="C",C5910,-C5910)),"")</f>
        <v/>
      </c>
    </row>
    <row r="5911" spans="1:5" x14ac:dyDescent="0.2">
      <c r="A5911" s="11" t="str">
        <f>IF('Anterior-TXT'!A5932&lt;&gt;"",LEFT('Anterior-TXT'!A5932,15),"")</f>
        <v/>
      </c>
      <c r="B5911" s="11" t="str">
        <f>IF('Anterior-TXT'!A5932&lt;&gt;"",RIGHT(LEFT('Anterior-TXT'!A5932,51),34),"")</f>
        <v/>
      </c>
      <c r="C5911" s="12" t="str">
        <f>IF('Anterior-TXT'!A5932&lt;&gt;"",VALUE(RIGHT(LEFT('Anterior-TXT'!A5932,75),23)),"")</f>
        <v/>
      </c>
      <c r="D5911" s="11" t="str">
        <f>IF('Anterior-TXT'!A5932&lt;&gt;"",RIGHT(LEFT('Anterior-TXT'!A5932,77),1),"")</f>
        <v/>
      </c>
      <c r="E5911" s="13" t="str">
        <f>IF('Anterior-TXT'!A5932&lt;&gt;"",IF(MOD(VALUE(LEFT(A5911,1)),2)=1,IF(D5911="D",C5911,-C5911),IF(D5911="C",C5911,-C5911)),"")</f>
        <v/>
      </c>
    </row>
    <row r="5912" spans="1:5" x14ac:dyDescent="0.2">
      <c r="A5912" s="11" t="str">
        <f>IF('Anterior-TXT'!A5933&lt;&gt;"",LEFT('Anterior-TXT'!A5933,15),"")</f>
        <v/>
      </c>
      <c r="B5912" s="11" t="str">
        <f>IF('Anterior-TXT'!A5933&lt;&gt;"",RIGHT(LEFT('Anterior-TXT'!A5933,51),34),"")</f>
        <v/>
      </c>
      <c r="C5912" s="12" t="str">
        <f>IF('Anterior-TXT'!A5933&lt;&gt;"",VALUE(RIGHT(LEFT('Anterior-TXT'!A5933,75),23)),"")</f>
        <v/>
      </c>
      <c r="D5912" s="11" t="str">
        <f>IF('Anterior-TXT'!A5933&lt;&gt;"",RIGHT(LEFT('Anterior-TXT'!A5933,77),1),"")</f>
        <v/>
      </c>
      <c r="E5912" s="13" t="str">
        <f>IF('Anterior-TXT'!A5933&lt;&gt;"",IF(MOD(VALUE(LEFT(A5912,1)),2)=1,IF(D5912="D",C5912,-C5912),IF(D5912="C",C5912,-C5912)),"")</f>
        <v/>
      </c>
    </row>
    <row r="5913" spans="1:5" x14ac:dyDescent="0.2">
      <c r="A5913" s="11" t="str">
        <f>IF('Anterior-TXT'!A5934&lt;&gt;"",LEFT('Anterior-TXT'!A5934,15),"")</f>
        <v/>
      </c>
      <c r="B5913" s="11" t="str">
        <f>IF('Anterior-TXT'!A5934&lt;&gt;"",RIGHT(LEFT('Anterior-TXT'!A5934,51),34),"")</f>
        <v/>
      </c>
      <c r="C5913" s="12" t="str">
        <f>IF('Anterior-TXT'!A5934&lt;&gt;"",VALUE(RIGHT(LEFT('Anterior-TXT'!A5934,75),23)),"")</f>
        <v/>
      </c>
      <c r="D5913" s="11" t="str">
        <f>IF('Anterior-TXT'!A5934&lt;&gt;"",RIGHT(LEFT('Anterior-TXT'!A5934,77),1),"")</f>
        <v/>
      </c>
      <c r="E5913" s="13" t="str">
        <f>IF('Anterior-TXT'!A5934&lt;&gt;"",IF(MOD(VALUE(LEFT(A5913,1)),2)=1,IF(D5913="D",C5913,-C5913),IF(D5913="C",C5913,-C5913)),"")</f>
        <v/>
      </c>
    </row>
    <row r="5914" spans="1:5" x14ac:dyDescent="0.2">
      <c r="A5914" s="11" t="str">
        <f>IF('Anterior-TXT'!A5935&lt;&gt;"",LEFT('Anterior-TXT'!A5935,15),"")</f>
        <v/>
      </c>
      <c r="B5914" s="11" t="str">
        <f>IF('Anterior-TXT'!A5935&lt;&gt;"",RIGHT(LEFT('Anterior-TXT'!A5935,51),34),"")</f>
        <v/>
      </c>
      <c r="C5914" s="12" t="str">
        <f>IF('Anterior-TXT'!A5935&lt;&gt;"",VALUE(RIGHT(LEFT('Anterior-TXT'!A5935,75),23)),"")</f>
        <v/>
      </c>
      <c r="D5914" s="11" t="str">
        <f>IF('Anterior-TXT'!A5935&lt;&gt;"",RIGHT(LEFT('Anterior-TXT'!A5935,77),1),"")</f>
        <v/>
      </c>
      <c r="E5914" s="13" t="str">
        <f>IF('Anterior-TXT'!A5935&lt;&gt;"",IF(MOD(VALUE(LEFT(A5914,1)),2)=1,IF(D5914="D",C5914,-C5914),IF(D5914="C",C5914,-C5914)),"")</f>
        <v/>
      </c>
    </row>
    <row r="5915" spans="1:5" x14ac:dyDescent="0.2">
      <c r="A5915" s="11" t="str">
        <f>IF('Anterior-TXT'!A5936&lt;&gt;"",LEFT('Anterior-TXT'!A5936,15),"")</f>
        <v/>
      </c>
      <c r="B5915" s="11" t="str">
        <f>IF('Anterior-TXT'!A5936&lt;&gt;"",RIGHT(LEFT('Anterior-TXT'!A5936,51),34),"")</f>
        <v/>
      </c>
      <c r="C5915" s="12" t="str">
        <f>IF('Anterior-TXT'!A5936&lt;&gt;"",VALUE(RIGHT(LEFT('Anterior-TXT'!A5936,75),23)),"")</f>
        <v/>
      </c>
      <c r="D5915" s="11" t="str">
        <f>IF('Anterior-TXT'!A5936&lt;&gt;"",RIGHT(LEFT('Anterior-TXT'!A5936,77),1),"")</f>
        <v/>
      </c>
      <c r="E5915" s="13" t="str">
        <f>IF('Anterior-TXT'!A5936&lt;&gt;"",IF(MOD(VALUE(LEFT(A5915,1)),2)=1,IF(D5915="D",C5915,-C5915),IF(D5915="C",C5915,-C5915)),"")</f>
        <v/>
      </c>
    </row>
    <row r="5916" spans="1:5" x14ac:dyDescent="0.2">
      <c r="A5916" s="11" t="str">
        <f>IF('Anterior-TXT'!A5937&lt;&gt;"",LEFT('Anterior-TXT'!A5937,15),"")</f>
        <v/>
      </c>
      <c r="B5916" s="11" t="str">
        <f>IF('Anterior-TXT'!A5937&lt;&gt;"",RIGHT(LEFT('Anterior-TXT'!A5937,51),34),"")</f>
        <v/>
      </c>
      <c r="C5916" s="12" t="str">
        <f>IF('Anterior-TXT'!A5937&lt;&gt;"",VALUE(RIGHT(LEFT('Anterior-TXT'!A5937,75),23)),"")</f>
        <v/>
      </c>
      <c r="D5916" s="11" t="str">
        <f>IF('Anterior-TXT'!A5937&lt;&gt;"",RIGHT(LEFT('Anterior-TXT'!A5937,77),1),"")</f>
        <v/>
      </c>
      <c r="E5916" s="13" t="str">
        <f>IF('Anterior-TXT'!A5937&lt;&gt;"",IF(MOD(VALUE(LEFT(A5916,1)),2)=1,IF(D5916="D",C5916,-C5916),IF(D5916="C",C5916,-C5916)),"")</f>
        <v/>
      </c>
    </row>
    <row r="5917" spans="1:5" x14ac:dyDescent="0.2">
      <c r="A5917" s="11" t="str">
        <f>IF('Anterior-TXT'!A5938&lt;&gt;"",LEFT('Anterior-TXT'!A5938,15),"")</f>
        <v/>
      </c>
      <c r="B5917" s="11" t="str">
        <f>IF('Anterior-TXT'!A5938&lt;&gt;"",RIGHT(LEFT('Anterior-TXT'!A5938,51),34),"")</f>
        <v/>
      </c>
      <c r="C5917" s="12" t="str">
        <f>IF('Anterior-TXT'!A5938&lt;&gt;"",VALUE(RIGHT(LEFT('Anterior-TXT'!A5938,75),23)),"")</f>
        <v/>
      </c>
      <c r="D5917" s="11" t="str">
        <f>IF('Anterior-TXT'!A5938&lt;&gt;"",RIGHT(LEFT('Anterior-TXT'!A5938,77),1),"")</f>
        <v/>
      </c>
      <c r="E5917" s="13" t="str">
        <f>IF('Anterior-TXT'!A5938&lt;&gt;"",IF(MOD(VALUE(LEFT(A5917,1)),2)=1,IF(D5917="D",C5917,-C5917),IF(D5917="C",C5917,-C5917)),"")</f>
        <v/>
      </c>
    </row>
    <row r="5918" spans="1:5" x14ac:dyDescent="0.2">
      <c r="A5918" s="11" t="str">
        <f>IF('Anterior-TXT'!A5939&lt;&gt;"",LEFT('Anterior-TXT'!A5939,15),"")</f>
        <v/>
      </c>
      <c r="B5918" s="11" t="str">
        <f>IF('Anterior-TXT'!A5939&lt;&gt;"",RIGHT(LEFT('Anterior-TXT'!A5939,51),34),"")</f>
        <v/>
      </c>
      <c r="C5918" s="12" t="str">
        <f>IF('Anterior-TXT'!A5939&lt;&gt;"",VALUE(RIGHT(LEFT('Anterior-TXT'!A5939,75),23)),"")</f>
        <v/>
      </c>
      <c r="D5918" s="11" t="str">
        <f>IF('Anterior-TXT'!A5939&lt;&gt;"",RIGHT(LEFT('Anterior-TXT'!A5939,77),1),"")</f>
        <v/>
      </c>
      <c r="E5918" s="13" t="str">
        <f>IF('Anterior-TXT'!A5939&lt;&gt;"",IF(MOD(VALUE(LEFT(A5918,1)),2)=1,IF(D5918="D",C5918,-C5918),IF(D5918="C",C5918,-C5918)),"")</f>
        <v/>
      </c>
    </row>
    <row r="5919" spans="1:5" x14ac:dyDescent="0.2">
      <c r="A5919" s="11" t="str">
        <f>IF('Anterior-TXT'!A5940&lt;&gt;"",LEFT('Anterior-TXT'!A5940,15),"")</f>
        <v/>
      </c>
      <c r="B5919" s="11" t="str">
        <f>IF('Anterior-TXT'!A5940&lt;&gt;"",RIGHT(LEFT('Anterior-TXT'!A5940,51),34),"")</f>
        <v/>
      </c>
      <c r="C5919" s="12" t="str">
        <f>IF('Anterior-TXT'!A5940&lt;&gt;"",VALUE(RIGHT(LEFT('Anterior-TXT'!A5940,75),23)),"")</f>
        <v/>
      </c>
      <c r="D5919" s="11" t="str">
        <f>IF('Anterior-TXT'!A5940&lt;&gt;"",RIGHT(LEFT('Anterior-TXT'!A5940,77),1),"")</f>
        <v/>
      </c>
      <c r="E5919" s="13" t="str">
        <f>IF('Anterior-TXT'!A5940&lt;&gt;"",IF(MOD(VALUE(LEFT(A5919,1)),2)=1,IF(D5919="D",C5919,-C5919),IF(D5919="C",C5919,-C5919)),"")</f>
        <v/>
      </c>
    </row>
    <row r="5920" spans="1:5" x14ac:dyDescent="0.2">
      <c r="A5920" s="11" t="str">
        <f>IF('Anterior-TXT'!A5941&lt;&gt;"",LEFT('Anterior-TXT'!A5941,15),"")</f>
        <v/>
      </c>
      <c r="B5920" s="11" t="str">
        <f>IF('Anterior-TXT'!A5941&lt;&gt;"",RIGHT(LEFT('Anterior-TXT'!A5941,51),34),"")</f>
        <v/>
      </c>
      <c r="C5920" s="12" t="str">
        <f>IF('Anterior-TXT'!A5941&lt;&gt;"",VALUE(RIGHT(LEFT('Anterior-TXT'!A5941,75),23)),"")</f>
        <v/>
      </c>
      <c r="D5920" s="11" t="str">
        <f>IF('Anterior-TXT'!A5941&lt;&gt;"",RIGHT(LEFT('Anterior-TXT'!A5941,77),1),"")</f>
        <v/>
      </c>
      <c r="E5920" s="13" t="str">
        <f>IF('Anterior-TXT'!A5941&lt;&gt;"",IF(MOD(VALUE(LEFT(A5920,1)),2)=1,IF(D5920="D",C5920,-C5920),IF(D5920="C",C5920,-C5920)),"")</f>
        <v/>
      </c>
    </row>
    <row r="5921" spans="1:5" x14ac:dyDescent="0.2">
      <c r="A5921" s="11" t="str">
        <f>IF('Anterior-TXT'!A5942&lt;&gt;"",LEFT('Anterior-TXT'!A5942,15),"")</f>
        <v/>
      </c>
      <c r="B5921" s="11" t="str">
        <f>IF('Anterior-TXT'!A5942&lt;&gt;"",RIGHT(LEFT('Anterior-TXT'!A5942,51),34),"")</f>
        <v/>
      </c>
      <c r="C5921" s="12" t="str">
        <f>IF('Anterior-TXT'!A5942&lt;&gt;"",VALUE(RIGHT(LEFT('Anterior-TXT'!A5942,75),23)),"")</f>
        <v/>
      </c>
      <c r="D5921" s="11" t="str">
        <f>IF('Anterior-TXT'!A5942&lt;&gt;"",RIGHT(LEFT('Anterior-TXT'!A5942,77),1),"")</f>
        <v/>
      </c>
      <c r="E5921" s="13" t="str">
        <f>IF('Anterior-TXT'!A5942&lt;&gt;"",IF(MOD(VALUE(LEFT(A5921,1)),2)=1,IF(D5921="D",C5921,-C5921),IF(D5921="C",C5921,-C5921)),"")</f>
        <v/>
      </c>
    </row>
    <row r="5922" spans="1:5" x14ac:dyDescent="0.2">
      <c r="A5922" s="11" t="str">
        <f>IF('Anterior-TXT'!A5943&lt;&gt;"",LEFT('Anterior-TXT'!A5943,15),"")</f>
        <v/>
      </c>
      <c r="B5922" s="11" t="str">
        <f>IF('Anterior-TXT'!A5943&lt;&gt;"",RIGHT(LEFT('Anterior-TXT'!A5943,51),34),"")</f>
        <v/>
      </c>
      <c r="C5922" s="12" t="str">
        <f>IF('Anterior-TXT'!A5943&lt;&gt;"",VALUE(RIGHT(LEFT('Anterior-TXT'!A5943,75),23)),"")</f>
        <v/>
      </c>
      <c r="D5922" s="11" t="str">
        <f>IF('Anterior-TXT'!A5943&lt;&gt;"",RIGHT(LEFT('Anterior-TXT'!A5943,77),1),"")</f>
        <v/>
      </c>
      <c r="E5922" s="13" t="str">
        <f>IF('Anterior-TXT'!A5943&lt;&gt;"",IF(MOD(VALUE(LEFT(A5922,1)),2)=1,IF(D5922="D",C5922,-C5922),IF(D5922="C",C5922,-C5922)),"")</f>
        <v/>
      </c>
    </row>
    <row r="5923" spans="1:5" x14ac:dyDescent="0.2">
      <c r="A5923" s="11" t="str">
        <f>IF('Anterior-TXT'!A5944&lt;&gt;"",LEFT('Anterior-TXT'!A5944,15),"")</f>
        <v/>
      </c>
      <c r="B5923" s="11" t="str">
        <f>IF('Anterior-TXT'!A5944&lt;&gt;"",RIGHT(LEFT('Anterior-TXT'!A5944,51),34),"")</f>
        <v/>
      </c>
      <c r="C5923" s="12" t="str">
        <f>IF('Anterior-TXT'!A5944&lt;&gt;"",VALUE(RIGHT(LEFT('Anterior-TXT'!A5944,75),23)),"")</f>
        <v/>
      </c>
      <c r="D5923" s="11" t="str">
        <f>IF('Anterior-TXT'!A5944&lt;&gt;"",RIGHT(LEFT('Anterior-TXT'!A5944,77),1),"")</f>
        <v/>
      </c>
      <c r="E5923" s="13" t="str">
        <f>IF('Anterior-TXT'!A5944&lt;&gt;"",IF(MOD(VALUE(LEFT(A5923,1)),2)=1,IF(D5923="D",C5923,-C5923),IF(D5923="C",C5923,-C5923)),"")</f>
        <v/>
      </c>
    </row>
    <row r="5924" spans="1:5" x14ac:dyDescent="0.2">
      <c r="A5924" s="11" t="str">
        <f>IF('Anterior-TXT'!A5945&lt;&gt;"",LEFT('Anterior-TXT'!A5945,15),"")</f>
        <v/>
      </c>
      <c r="B5924" s="11" t="str">
        <f>IF('Anterior-TXT'!A5945&lt;&gt;"",RIGHT(LEFT('Anterior-TXT'!A5945,51),34),"")</f>
        <v/>
      </c>
      <c r="C5924" s="12" t="str">
        <f>IF('Anterior-TXT'!A5945&lt;&gt;"",VALUE(RIGHT(LEFT('Anterior-TXT'!A5945,75),23)),"")</f>
        <v/>
      </c>
      <c r="D5924" s="11" t="str">
        <f>IF('Anterior-TXT'!A5945&lt;&gt;"",RIGHT(LEFT('Anterior-TXT'!A5945,77),1),"")</f>
        <v/>
      </c>
      <c r="E5924" s="13" t="str">
        <f>IF('Anterior-TXT'!A5945&lt;&gt;"",IF(MOD(VALUE(LEFT(A5924,1)),2)=1,IF(D5924="D",C5924,-C5924),IF(D5924="C",C5924,-C5924)),"")</f>
        <v/>
      </c>
    </row>
    <row r="5925" spans="1:5" x14ac:dyDescent="0.2">
      <c r="A5925" s="11" t="str">
        <f>IF('Anterior-TXT'!A5946&lt;&gt;"",LEFT('Anterior-TXT'!A5946,15),"")</f>
        <v/>
      </c>
      <c r="B5925" s="11" t="str">
        <f>IF('Anterior-TXT'!A5946&lt;&gt;"",RIGHT(LEFT('Anterior-TXT'!A5946,51),34),"")</f>
        <v/>
      </c>
      <c r="C5925" s="12" t="str">
        <f>IF('Anterior-TXT'!A5946&lt;&gt;"",VALUE(RIGHT(LEFT('Anterior-TXT'!A5946,75),23)),"")</f>
        <v/>
      </c>
      <c r="D5925" s="11" t="str">
        <f>IF('Anterior-TXT'!A5946&lt;&gt;"",RIGHT(LEFT('Anterior-TXT'!A5946,77),1),"")</f>
        <v/>
      </c>
      <c r="E5925" s="13" t="str">
        <f>IF('Anterior-TXT'!A5946&lt;&gt;"",IF(MOD(VALUE(LEFT(A5925,1)),2)=1,IF(D5925="D",C5925,-C5925),IF(D5925="C",C5925,-C5925)),"")</f>
        <v/>
      </c>
    </row>
    <row r="5926" spans="1:5" x14ac:dyDescent="0.2">
      <c r="A5926" s="11" t="str">
        <f>IF('Anterior-TXT'!A5947&lt;&gt;"",LEFT('Anterior-TXT'!A5947,15),"")</f>
        <v/>
      </c>
      <c r="B5926" s="11" t="str">
        <f>IF('Anterior-TXT'!A5947&lt;&gt;"",RIGHT(LEFT('Anterior-TXT'!A5947,51),34),"")</f>
        <v/>
      </c>
      <c r="C5926" s="12" t="str">
        <f>IF('Anterior-TXT'!A5947&lt;&gt;"",VALUE(RIGHT(LEFT('Anterior-TXT'!A5947,75),23)),"")</f>
        <v/>
      </c>
      <c r="D5926" s="11" t="str">
        <f>IF('Anterior-TXT'!A5947&lt;&gt;"",RIGHT(LEFT('Anterior-TXT'!A5947,77),1),"")</f>
        <v/>
      </c>
      <c r="E5926" s="13" t="str">
        <f>IF('Anterior-TXT'!A5947&lt;&gt;"",IF(MOD(VALUE(LEFT(A5926,1)),2)=1,IF(D5926="D",C5926,-C5926),IF(D5926="C",C5926,-C5926)),"")</f>
        <v/>
      </c>
    </row>
    <row r="5927" spans="1:5" x14ac:dyDescent="0.2">
      <c r="A5927" s="11" t="str">
        <f>IF('Anterior-TXT'!A5948&lt;&gt;"",LEFT('Anterior-TXT'!A5948,15),"")</f>
        <v/>
      </c>
      <c r="B5927" s="11" t="str">
        <f>IF('Anterior-TXT'!A5948&lt;&gt;"",RIGHT(LEFT('Anterior-TXT'!A5948,51),34),"")</f>
        <v/>
      </c>
      <c r="C5927" s="12" t="str">
        <f>IF('Anterior-TXT'!A5948&lt;&gt;"",VALUE(RIGHT(LEFT('Anterior-TXT'!A5948,75),23)),"")</f>
        <v/>
      </c>
      <c r="D5927" s="11" t="str">
        <f>IF('Anterior-TXT'!A5948&lt;&gt;"",RIGHT(LEFT('Anterior-TXT'!A5948,77),1),"")</f>
        <v/>
      </c>
      <c r="E5927" s="13" t="str">
        <f>IF('Anterior-TXT'!A5948&lt;&gt;"",IF(MOD(VALUE(LEFT(A5927,1)),2)=1,IF(D5927="D",C5927,-C5927),IF(D5927="C",C5927,-C5927)),"")</f>
        <v/>
      </c>
    </row>
    <row r="5928" spans="1:5" x14ac:dyDescent="0.2">
      <c r="A5928" s="11" t="str">
        <f>IF('Anterior-TXT'!A5949&lt;&gt;"",LEFT('Anterior-TXT'!A5949,15),"")</f>
        <v/>
      </c>
      <c r="B5928" s="11" t="str">
        <f>IF('Anterior-TXT'!A5949&lt;&gt;"",RIGHT(LEFT('Anterior-TXT'!A5949,51),34),"")</f>
        <v/>
      </c>
      <c r="C5928" s="12" t="str">
        <f>IF('Anterior-TXT'!A5949&lt;&gt;"",VALUE(RIGHT(LEFT('Anterior-TXT'!A5949,75),23)),"")</f>
        <v/>
      </c>
      <c r="D5928" s="11" t="str">
        <f>IF('Anterior-TXT'!A5949&lt;&gt;"",RIGHT(LEFT('Anterior-TXT'!A5949,77),1),"")</f>
        <v/>
      </c>
      <c r="E5928" s="13" t="str">
        <f>IF('Anterior-TXT'!A5949&lt;&gt;"",IF(MOD(VALUE(LEFT(A5928,1)),2)=1,IF(D5928="D",C5928,-C5928),IF(D5928="C",C5928,-C5928)),"")</f>
        <v/>
      </c>
    </row>
    <row r="5929" spans="1:5" x14ac:dyDescent="0.2">
      <c r="A5929" s="11" t="str">
        <f>IF('Anterior-TXT'!A5950&lt;&gt;"",LEFT('Anterior-TXT'!A5950,15),"")</f>
        <v/>
      </c>
      <c r="B5929" s="11" t="str">
        <f>IF('Anterior-TXT'!A5950&lt;&gt;"",RIGHT(LEFT('Anterior-TXT'!A5950,51),34),"")</f>
        <v/>
      </c>
      <c r="C5929" s="12" t="str">
        <f>IF('Anterior-TXT'!A5950&lt;&gt;"",VALUE(RIGHT(LEFT('Anterior-TXT'!A5950,75),23)),"")</f>
        <v/>
      </c>
      <c r="D5929" s="11" t="str">
        <f>IF('Anterior-TXT'!A5950&lt;&gt;"",RIGHT(LEFT('Anterior-TXT'!A5950,77),1),"")</f>
        <v/>
      </c>
      <c r="E5929" s="13" t="str">
        <f>IF('Anterior-TXT'!A5950&lt;&gt;"",IF(MOD(VALUE(LEFT(A5929,1)),2)=1,IF(D5929="D",C5929,-C5929),IF(D5929="C",C5929,-C5929)),"")</f>
        <v/>
      </c>
    </row>
    <row r="5930" spans="1:5" x14ac:dyDescent="0.2">
      <c r="A5930" s="11" t="str">
        <f>IF('Anterior-TXT'!A5951&lt;&gt;"",LEFT('Anterior-TXT'!A5951,15),"")</f>
        <v/>
      </c>
      <c r="B5930" s="11" t="str">
        <f>IF('Anterior-TXT'!A5951&lt;&gt;"",RIGHT(LEFT('Anterior-TXT'!A5951,51),34),"")</f>
        <v/>
      </c>
      <c r="C5930" s="12" t="str">
        <f>IF('Anterior-TXT'!A5951&lt;&gt;"",VALUE(RIGHT(LEFT('Anterior-TXT'!A5951,75),23)),"")</f>
        <v/>
      </c>
      <c r="D5930" s="11" t="str">
        <f>IF('Anterior-TXT'!A5951&lt;&gt;"",RIGHT(LEFT('Anterior-TXT'!A5951,77),1),"")</f>
        <v/>
      </c>
      <c r="E5930" s="13" t="str">
        <f>IF('Anterior-TXT'!A5951&lt;&gt;"",IF(MOD(VALUE(LEFT(A5930,1)),2)=1,IF(D5930="D",C5930,-C5930),IF(D5930="C",C5930,-C5930)),"")</f>
        <v/>
      </c>
    </row>
    <row r="5931" spans="1:5" x14ac:dyDescent="0.2">
      <c r="A5931" s="11" t="str">
        <f>IF('Anterior-TXT'!A5952&lt;&gt;"",LEFT('Anterior-TXT'!A5952,15),"")</f>
        <v/>
      </c>
      <c r="B5931" s="11" t="str">
        <f>IF('Anterior-TXT'!A5952&lt;&gt;"",RIGHT(LEFT('Anterior-TXT'!A5952,51),34),"")</f>
        <v/>
      </c>
      <c r="C5931" s="12" t="str">
        <f>IF('Anterior-TXT'!A5952&lt;&gt;"",VALUE(RIGHT(LEFT('Anterior-TXT'!A5952,75),23)),"")</f>
        <v/>
      </c>
      <c r="D5931" s="11" t="str">
        <f>IF('Anterior-TXT'!A5952&lt;&gt;"",RIGHT(LEFT('Anterior-TXT'!A5952,77),1),"")</f>
        <v/>
      </c>
      <c r="E5931" s="13" t="str">
        <f>IF('Anterior-TXT'!A5952&lt;&gt;"",IF(MOD(VALUE(LEFT(A5931,1)),2)=1,IF(D5931="D",C5931,-C5931),IF(D5931="C",C5931,-C5931)),"")</f>
        <v/>
      </c>
    </row>
    <row r="5932" spans="1:5" x14ac:dyDescent="0.2">
      <c r="A5932" s="11" t="str">
        <f>IF('Anterior-TXT'!A5953&lt;&gt;"",LEFT('Anterior-TXT'!A5953,15),"")</f>
        <v/>
      </c>
      <c r="B5932" s="11" t="str">
        <f>IF('Anterior-TXT'!A5953&lt;&gt;"",RIGHT(LEFT('Anterior-TXT'!A5953,51),34),"")</f>
        <v/>
      </c>
      <c r="C5932" s="12" t="str">
        <f>IF('Anterior-TXT'!A5953&lt;&gt;"",VALUE(RIGHT(LEFT('Anterior-TXT'!A5953,75),23)),"")</f>
        <v/>
      </c>
      <c r="D5932" s="11" t="str">
        <f>IF('Anterior-TXT'!A5953&lt;&gt;"",RIGHT(LEFT('Anterior-TXT'!A5953,77),1),"")</f>
        <v/>
      </c>
      <c r="E5932" s="13" t="str">
        <f>IF('Anterior-TXT'!A5953&lt;&gt;"",IF(MOD(VALUE(LEFT(A5932,1)),2)=1,IF(D5932="D",C5932,-C5932),IF(D5932="C",C5932,-C5932)),"")</f>
        <v/>
      </c>
    </row>
    <row r="5933" spans="1:5" x14ac:dyDescent="0.2">
      <c r="A5933" s="11" t="str">
        <f>IF('Anterior-TXT'!A5954&lt;&gt;"",LEFT('Anterior-TXT'!A5954,15),"")</f>
        <v/>
      </c>
      <c r="B5933" s="11" t="str">
        <f>IF('Anterior-TXT'!A5954&lt;&gt;"",RIGHT(LEFT('Anterior-TXT'!A5954,51),34),"")</f>
        <v/>
      </c>
      <c r="C5933" s="12" t="str">
        <f>IF('Anterior-TXT'!A5954&lt;&gt;"",VALUE(RIGHT(LEFT('Anterior-TXT'!A5954,75),23)),"")</f>
        <v/>
      </c>
      <c r="D5933" s="11" t="str">
        <f>IF('Anterior-TXT'!A5954&lt;&gt;"",RIGHT(LEFT('Anterior-TXT'!A5954,77),1),"")</f>
        <v/>
      </c>
      <c r="E5933" s="13" t="str">
        <f>IF('Anterior-TXT'!A5954&lt;&gt;"",IF(MOD(VALUE(LEFT(A5933,1)),2)=1,IF(D5933="D",C5933,-C5933),IF(D5933="C",C5933,-C5933)),"")</f>
        <v/>
      </c>
    </row>
    <row r="5934" spans="1:5" x14ac:dyDescent="0.2">
      <c r="A5934" s="11" t="str">
        <f>IF('Anterior-TXT'!A5955&lt;&gt;"",LEFT('Anterior-TXT'!A5955,15),"")</f>
        <v/>
      </c>
      <c r="B5934" s="11" t="str">
        <f>IF('Anterior-TXT'!A5955&lt;&gt;"",RIGHT(LEFT('Anterior-TXT'!A5955,51),34),"")</f>
        <v/>
      </c>
      <c r="C5934" s="12" t="str">
        <f>IF('Anterior-TXT'!A5955&lt;&gt;"",VALUE(RIGHT(LEFT('Anterior-TXT'!A5955,75),23)),"")</f>
        <v/>
      </c>
      <c r="D5934" s="11" t="str">
        <f>IF('Anterior-TXT'!A5955&lt;&gt;"",RIGHT(LEFT('Anterior-TXT'!A5955,77),1),"")</f>
        <v/>
      </c>
      <c r="E5934" s="13" t="str">
        <f>IF('Anterior-TXT'!A5955&lt;&gt;"",IF(MOD(VALUE(LEFT(A5934,1)),2)=1,IF(D5934="D",C5934,-C5934),IF(D5934="C",C5934,-C5934)),"")</f>
        <v/>
      </c>
    </row>
    <row r="5935" spans="1:5" x14ac:dyDescent="0.2">
      <c r="A5935" s="11" t="str">
        <f>IF('Anterior-TXT'!A5956&lt;&gt;"",LEFT('Anterior-TXT'!A5956,15),"")</f>
        <v/>
      </c>
      <c r="B5935" s="11" t="str">
        <f>IF('Anterior-TXT'!A5956&lt;&gt;"",RIGHT(LEFT('Anterior-TXT'!A5956,51),34),"")</f>
        <v/>
      </c>
      <c r="C5935" s="12" t="str">
        <f>IF('Anterior-TXT'!A5956&lt;&gt;"",VALUE(RIGHT(LEFT('Anterior-TXT'!A5956,75),23)),"")</f>
        <v/>
      </c>
      <c r="D5935" s="11" t="str">
        <f>IF('Anterior-TXT'!A5956&lt;&gt;"",RIGHT(LEFT('Anterior-TXT'!A5956,77),1),"")</f>
        <v/>
      </c>
      <c r="E5935" s="13" t="str">
        <f>IF('Anterior-TXT'!A5956&lt;&gt;"",IF(MOD(VALUE(LEFT(A5935,1)),2)=1,IF(D5935="D",C5935,-C5935),IF(D5935="C",C5935,-C5935)),"")</f>
        <v/>
      </c>
    </row>
    <row r="5936" spans="1:5" x14ac:dyDescent="0.2">
      <c r="A5936" s="11" t="str">
        <f>IF('Anterior-TXT'!A5957&lt;&gt;"",LEFT('Anterior-TXT'!A5957,15),"")</f>
        <v/>
      </c>
      <c r="B5936" s="11" t="str">
        <f>IF('Anterior-TXT'!A5957&lt;&gt;"",RIGHT(LEFT('Anterior-TXT'!A5957,51),34),"")</f>
        <v/>
      </c>
      <c r="C5936" s="12" t="str">
        <f>IF('Anterior-TXT'!A5957&lt;&gt;"",VALUE(RIGHT(LEFT('Anterior-TXT'!A5957,75),23)),"")</f>
        <v/>
      </c>
      <c r="D5936" s="11" t="str">
        <f>IF('Anterior-TXT'!A5957&lt;&gt;"",RIGHT(LEFT('Anterior-TXT'!A5957,77),1),"")</f>
        <v/>
      </c>
      <c r="E5936" s="13" t="str">
        <f>IF('Anterior-TXT'!A5957&lt;&gt;"",IF(MOD(VALUE(LEFT(A5936,1)),2)=1,IF(D5936="D",C5936,-C5936),IF(D5936="C",C5936,-C5936)),"")</f>
        <v/>
      </c>
    </row>
    <row r="5937" spans="1:5" x14ac:dyDescent="0.2">
      <c r="A5937" s="11" t="str">
        <f>IF('Anterior-TXT'!A5958&lt;&gt;"",LEFT('Anterior-TXT'!A5958,15),"")</f>
        <v/>
      </c>
      <c r="B5937" s="11" t="str">
        <f>IF('Anterior-TXT'!A5958&lt;&gt;"",RIGHT(LEFT('Anterior-TXT'!A5958,51),34),"")</f>
        <v/>
      </c>
      <c r="C5937" s="12" t="str">
        <f>IF('Anterior-TXT'!A5958&lt;&gt;"",VALUE(RIGHT(LEFT('Anterior-TXT'!A5958,75),23)),"")</f>
        <v/>
      </c>
      <c r="D5937" s="11" t="str">
        <f>IF('Anterior-TXT'!A5958&lt;&gt;"",RIGHT(LEFT('Anterior-TXT'!A5958,77),1),"")</f>
        <v/>
      </c>
      <c r="E5937" s="13" t="str">
        <f>IF('Anterior-TXT'!A5958&lt;&gt;"",IF(MOD(VALUE(LEFT(A5937,1)),2)=1,IF(D5937="D",C5937,-C5937),IF(D5937="C",C5937,-C5937)),"")</f>
        <v/>
      </c>
    </row>
    <row r="5938" spans="1:5" x14ac:dyDescent="0.2">
      <c r="A5938" s="11" t="str">
        <f>IF('Anterior-TXT'!A5959&lt;&gt;"",LEFT('Anterior-TXT'!A5959,15),"")</f>
        <v/>
      </c>
      <c r="B5938" s="11" t="str">
        <f>IF('Anterior-TXT'!A5959&lt;&gt;"",RIGHT(LEFT('Anterior-TXT'!A5959,51),34),"")</f>
        <v/>
      </c>
      <c r="C5938" s="12" t="str">
        <f>IF('Anterior-TXT'!A5959&lt;&gt;"",VALUE(RIGHT(LEFT('Anterior-TXT'!A5959,75),23)),"")</f>
        <v/>
      </c>
      <c r="D5938" s="11" t="str">
        <f>IF('Anterior-TXT'!A5959&lt;&gt;"",RIGHT(LEFT('Anterior-TXT'!A5959,77),1),"")</f>
        <v/>
      </c>
      <c r="E5938" s="13" t="str">
        <f>IF('Anterior-TXT'!A5959&lt;&gt;"",IF(MOD(VALUE(LEFT(A5938,1)),2)=1,IF(D5938="D",C5938,-C5938),IF(D5938="C",C5938,-C5938)),"")</f>
        <v/>
      </c>
    </row>
    <row r="5939" spans="1:5" x14ac:dyDescent="0.2">
      <c r="A5939" s="11" t="str">
        <f>IF('Anterior-TXT'!A5960&lt;&gt;"",LEFT('Anterior-TXT'!A5960,15),"")</f>
        <v/>
      </c>
      <c r="B5939" s="11" t="str">
        <f>IF('Anterior-TXT'!A5960&lt;&gt;"",RIGHT(LEFT('Anterior-TXT'!A5960,51),34),"")</f>
        <v/>
      </c>
      <c r="C5939" s="12" t="str">
        <f>IF('Anterior-TXT'!A5960&lt;&gt;"",VALUE(RIGHT(LEFT('Anterior-TXT'!A5960,75),23)),"")</f>
        <v/>
      </c>
      <c r="D5939" s="11" t="str">
        <f>IF('Anterior-TXT'!A5960&lt;&gt;"",RIGHT(LEFT('Anterior-TXT'!A5960,77),1),"")</f>
        <v/>
      </c>
      <c r="E5939" s="13" t="str">
        <f>IF('Anterior-TXT'!A5960&lt;&gt;"",IF(MOD(VALUE(LEFT(A5939,1)),2)=1,IF(D5939="D",C5939,-C5939),IF(D5939="C",C5939,-C5939)),"")</f>
        <v/>
      </c>
    </row>
    <row r="5940" spans="1:5" x14ac:dyDescent="0.2">
      <c r="A5940" s="11" t="str">
        <f>IF('Anterior-TXT'!A5961&lt;&gt;"",LEFT('Anterior-TXT'!A5961,15),"")</f>
        <v/>
      </c>
      <c r="B5940" s="11" t="str">
        <f>IF('Anterior-TXT'!A5961&lt;&gt;"",RIGHT(LEFT('Anterior-TXT'!A5961,51),34),"")</f>
        <v/>
      </c>
      <c r="C5940" s="12" t="str">
        <f>IF('Anterior-TXT'!A5961&lt;&gt;"",VALUE(RIGHT(LEFT('Anterior-TXT'!A5961,75),23)),"")</f>
        <v/>
      </c>
      <c r="D5940" s="11" t="str">
        <f>IF('Anterior-TXT'!A5961&lt;&gt;"",RIGHT(LEFT('Anterior-TXT'!A5961,77),1),"")</f>
        <v/>
      </c>
      <c r="E5940" s="13" t="str">
        <f>IF('Anterior-TXT'!A5961&lt;&gt;"",IF(MOD(VALUE(LEFT(A5940,1)),2)=1,IF(D5940="D",C5940,-C5940),IF(D5940="C",C5940,-C5940)),"")</f>
        <v/>
      </c>
    </row>
    <row r="5941" spans="1:5" x14ac:dyDescent="0.2">
      <c r="A5941" s="11" t="str">
        <f>IF('Anterior-TXT'!A5962&lt;&gt;"",LEFT('Anterior-TXT'!A5962,15),"")</f>
        <v/>
      </c>
      <c r="B5941" s="11" t="str">
        <f>IF('Anterior-TXT'!A5962&lt;&gt;"",RIGHT(LEFT('Anterior-TXT'!A5962,51),34),"")</f>
        <v/>
      </c>
      <c r="C5941" s="12" t="str">
        <f>IF('Anterior-TXT'!A5962&lt;&gt;"",VALUE(RIGHT(LEFT('Anterior-TXT'!A5962,75),23)),"")</f>
        <v/>
      </c>
      <c r="D5941" s="11" t="str">
        <f>IF('Anterior-TXT'!A5962&lt;&gt;"",RIGHT(LEFT('Anterior-TXT'!A5962,77),1),"")</f>
        <v/>
      </c>
      <c r="E5941" s="13" t="str">
        <f>IF('Anterior-TXT'!A5962&lt;&gt;"",IF(MOD(VALUE(LEFT(A5941,1)),2)=1,IF(D5941="D",C5941,-C5941),IF(D5941="C",C5941,-C5941)),"")</f>
        <v/>
      </c>
    </row>
    <row r="5942" spans="1:5" x14ac:dyDescent="0.2">
      <c r="A5942" s="11" t="str">
        <f>IF('Anterior-TXT'!A5963&lt;&gt;"",LEFT('Anterior-TXT'!A5963,15),"")</f>
        <v/>
      </c>
      <c r="B5942" s="11" t="str">
        <f>IF('Anterior-TXT'!A5963&lt;&gt;"",RIGHT(LEFT('Anterior-TXT'!A5963,51),34),"")</f>
        <v/>
      </c>
      <c r="C5942" s="12" t="str">
        <f>IF('Anterior-TXT'!A5963&lt;&gt;"",VALUE(RIGHT(LEFT('Anterior-TXT'!A5963,75),23)),"")</f>
        <v/>
      </c>
      <c r="D5942" s="11" t="str">
        <f>IF('Anterior-TXT'!A5963&lt;&gt;"",RIGHT(LEFT('Anterior-TXT'!A5963,77),1),"")</f>
        <v/>
      </c>
      <c r="E5942" s="13" t="str">
        <f>IF('Anterior-TXT'!A5963&lt;&gt;"",IF(MOD(VALUE(LEFT(A5942,1)),2)=1,IF(D5942="D",C5942,-C5942),IF(D5942="C",C5942,-C5942)),"")</f>
        <v/>
      </c>
    </row>
    <row r="5943" spans="1:5" x14ac:dyDescent="0.2">
      <c r="A5943" s="11" t="str">
        <f>IF('Anterior-TXT'!A5964&lt;&gt;"",LEFT('Anterior-TXT'!A5964,15),"")</f>
        <v/>
      </c>
      <c r="B5943" s="11" t="str">
        <f>IF('Anterior-TXT'!A5964&lt;&gt;"",RIGHT(LEFT('Anterior-TXT'!A5964,51),34),"")</f>
        <v/>
      </c>
      <c r="C5943" s="12" t="str">
        <f>IF('Anterior-TXT'!A5964&lt;&gt;"",VALUE(RIGHT(LEFT('Anterior-TXT'!A5964,75),23)),"")</f>
        <v/>
      </c>
      <c r="D5943" s="11" t="str">
        <f>IF('Anterior-TXT'!A5964&lt;&gt;"",RIGHT(LEFT('Anterior-TXT'!A5964,77),1),"")</f>
        <v/>
      </c>
      <c r="E5943" s="13" t="str">
        <f>IF('Anterior-TXT'!A5964&lt;&gt;"",IF(MOD(VALUE(LEFT(A5943,1)),2)=1,IF(D5943="D",C5943,-C5943),IF(D5943="C",C5943,-C5943)),"")</f>
        <v/>
      </c>
    </row>
    <row r="5944" spans="1:5" x14ac:dyDescent="0.2">
      <c r="A5944" s="11" t="str">
        <f>IF('Anterior-TXT'!A5965&lt;&gt;"",LEFT('Anterior-TXT'!A5965,15),"")</f>
        <v/>
      </c>
      <c r="B5944" s="11" t="str">
        <f>IF('Anterior-TXT'!A5965&lt;&gt;"",RIGHT(LEFT('Anterior-TXT'!A5965,51),34),"")</f>
        <v/>
      </c>
      <c r="C5944" s="12" t="str">
        <f>IF('Anterior-TXT'!A5965&lt;&gt;"",VALUE(RIGHT(LEFT('Anterior-TXT'!A5965,75),23)),"")</f>
        <v/>
      </c>
      <c r="D5944" s="11" t="str">
        <f>IF('Anterior-TXT'!A5965&lt;&gt;"",RIGHT(LEFT('Anterior-TXT'!A5965,77),1),"")</f>
        <v/>
      </c>
      <c r="E5944" s="13" t="str">
        <f>IF('Anterior-TXT'!A5965&lt;&gt;"",IF(MOD(VALUE(LEFT(A5944,1)),2)=1,IF(D5944="D",C5944,-C5944),IF(D5944="C",C5944,-C5944)),"")</f>
        <v/>
      </c>
    </row>
    <row r="5945" spans="1:5" x14ac:dyDescent="0.2">
      <c r="A5945" s="11" t="str">
        <f>IF('Anterior-TXT'!A5966&lt;&gt;"",LEFT('Anterior-TXT'!A5966,15),"")</f>
        <v/>
      </c>
      <c r="B5945" s="11" t="str">
        <f>IF('Anterior-TXT'!A5966&lt;&gt;"",RIGHT(LEFT('Anterior-TXT'!A5966,51),34),"")</f>
        <v/>
      </c>
      <c r="C5945" s="12" t="str">
        <f>IF('Anterior-TXT'!A5966&lt;&gt;"",VALUE(RIGHT(LEFT('Anterior-TXT'!A5966,75),23)),"")</f>
        <v/>
      </c>
      <c r="D5945" s="11" t="str">
        <f>IF('Anterior-TXT'!A5966&lt;&gt;"",RIGHT(LEFT('Anterior-TXT'!A5966,77),1),"")</f>
        <v/>
      </c>
      <c r="E5945" s="13" t="str">
        <f>IF('Anterior-TXT'!A5966&lt;&gt;"",IF(MOD(VALUE(LEFT(A5945,1)),2)=1,IF(D5945="D",C5945,-C5945),IF(D5945="C",C5945,-C5945)),"")</f>
        <v/>
      </c>
    </row>
    <row r="5946" spans="1:5" x14ac:dyDescent="0.2">
      <c r="A5946" s="11" t="str">
        <f>IF('Anterior-TXT'!A5967&lt;&gt;"",LEFT('Anterior-TXT'!A5967,15),"")</f>
        <v/>
      </c>
      <c r="B5946" s="11" t="str">
        <f>IF('Anterior-TXT'!A5967&lt;&gt;"",RIGHT(LEFT('Anterior-TXT'!A5967,51),34),"")</f>
        <v/>
      </c>
      <c r="C5946" s="12" t="str">
        <f>IF('Anterior-TXT'!A5967&lt;&gt;"",VALUE(RIGHT(LEFT('Anterior-TXT'!A5967,75),23)),"")</f>
        <v/>
      </c>
      <c r="D5946" s="11" t="str">
        <f>IF('Anterior-TXT'!A5967&lt;&gt;"",RIGHT(LEFT('Anterior-TXT'!A5967,77),1),"")</f>
        <v/>
      </c>
      <c r="E5946" s="13" t="str">
        <f>IF('Anterior-TXT'!A5967&lt;&gt;"",IF(MOD(VALUE(LEFT(A5946,1)),2)=1,IF(D5946="D",C5946,-C5946),IF(D5946="C",C5946,-C5946)),"")</f>
        <v/>
      </c>
    </row>
    <row r="5947" spans="1:5" x14ac:dyDescent="0.2">
      <c r="A5947" s="11" t="str">
        <f>IF('Anterior-TXT'!A5968&lt;&gt;"",LEFT('Anterior-TXT'!A5968,15),"")</f>
        <v/>
      </c>
      <c r="B5947" s="11" t="str">
        <f>IF('Anterior-TXT'!A5968&lt;&gt;"",RIGHT(LEFT('Anterior-TXT'!A5968,51),34),"")</f>
        <v/>
      </c>
      <c r="C5947" s="12" t="str">
        <f>IF('Anterior-TXT'!A5968&lt;&gt;"",VALUE(RIGHT(LEFT('Anterior-TXT'!A5968,75),23)),"")</f>
        <v/>
      </c>
      <c r="D5947" s="11" t="str">
        <f>IF('Anterior-TXT'!A5968&lt;&gt;"",RIGHT(LEFT('Anterior-TXT'!A5968,77),1),"")</f>
        <v/>
      </c>
      <c r="E5947" s="13" t="str">
        <f>IF('Anterior-TXT'!A5968&lt;&gt;"",IF(MOD(VALUE(LEFT(A5947,1)),2)=1,IF(D5947="D",C5947,-C5947),IF(D5947="C",C5947,-C5947)),"")</f>
        <v/>
      </c>
    </row>
    <row r="5948" spans="1:5" x14ac:dyDescent="0.2">
      <c r="A5948" s="11" t="str">
        <f>IF('Anterior-TXT'!A5969&lt;&gt;"",LEFT('Anterior-TXT'!A5969,15),"")</f>
        <v/>
      </c>
      <c r="B5948" s="11" t="str">
        <f>IF('Anterior-TXT'!A5969&lt;&gt;"",RIGHT(LEFT('Anterior-TXT'!A5969,51),34),"")</f>
        <v/>
      </c>
      <c r="C5948" s="12" t="str">
        <f>IF('Anterior-TXT'!A5969&lt;&gt;"",VALUE(RIGHT(LEFT('Anterior-TXT'!A5969,75),23)),"")</f>
        <v/>
      </c>
      <c r="D5948" s="11" t="str">
        <f>IF('Anterior-TXT'!A5969&lt;&gt;"",RIGHT(LEFT('Anterior-TXT'!A5969,77),1),"")</f>
        <v/>
      </c>
      <c r="E5948" s="13" t="str">
        <f>IF('Anterior-TXT'!A5969&lt;&gt;"",IF(MOD(VALUE(LEFT(A5948,1)),2)=1,IF(D5948="D",C5948,-C5948),IF(D5948="C",C5948,-C5948)),"")</f>
        <v/>
      </c>
    </row>
    <row r="5949" spans="1:5" x14ac:dyDescent="0.2">
      <c r="A5949" s="11" t="str">
        <f>IF('Anterior-TXT'!A5970&lt;&gt;"",LEFT('Anterior-TXT'!A5970,15),"")</f>
        <v/>
      </c>
      <c r="B5949" s="11" t="str">
        <f>IF('Anterior-TXT'!A5970&lt;&gt;"",RIGHT(LEFT('Anterior-TXT'!A5970,51),34),"")</f>
        <v/>
      </c>
      <c r="C5949" s="12" t="str">
        <f>IF('Anterior-TXT'!A5970&lt;&gt;"",VALUE(RIGHT(LEFT('Anterior-TXT'!A5970,75),23)),"")</f>
        <v/>
      </c>
      <c r="D5949" s="11" t="str">
        <f>IF('Anterior-TXT'!A5970&lt;&gt;"",RIGHT(LEFT('Anterior-TXT'!A5970,77),1),"")</f>
        <v/>
      </c>
      <c r="E5949" s="13" t="str">
        <f>IF('Anterior-TXT'!A5970&lt;&gt;"",IF(MOD(VALUE(LEFT(A5949,1)),2)=1,IF(D5949="D",C5949,-C5949),IF(D5949="C",C5949,-C5949)),"")</f>
        <v/>
      </c>
    </row>
    <row r="5950" spans="1:5" x14ac:dyDescent="0.2">
      <c r="A5950" s="11" t="str">
        <f>IF('Anterior-TXT'!A5971&lt;&gt;"",LEFT('Anterior-TXT'!A5971,15),"")</f>
        <v/>
      </c>
      <c r="B5950" s="11" t="str">
        <f>IF('Anterior-TXT'!A5971&lt;&gt;"",RIGHT(LEFT('Anterior-TXT'!A5971,51),34),"")</f>
        <v/>
      </c>
      <c r="C5950" s="12" t="str">
        <f>IF('Anterior-TXT'!A5971&lt;&gt;"",VALUE(RIGHT(LEFT('Anterior-TXT'!A5971,75),23)),"")</f>
        <v/>
      </c>
      <c r="D5950" s="11" t="str">
        <f>IF('Anterior-TXT'!A5971&lt;&gt;"",RIGHT(LEFT('Anterior-TXT'!A5971,77),1),"")</f>
        <v/>
      </c>
      <c r="E5950" s="13" t="str">
        <f>IF('Anterior-TXT'!A5971&lt;&gt;"",IF(MOD(VALUE(LEFT(A5950,1)),2)=1,IF(D5950="D",C5950,-C5950),IF(D5950="C",C5950,-C5950)),"")</f>
        <v/>
      </c>
    </row>
    <row r="5951" spans="1:5" x14ac:dyDescent="0.2">
      <c r="A5951" s="11" t="str">
        <f>IF('Anterior-TXT'!A5972&lt;&gt;"",LEFT('Anterior-TXT'!A5972,15),"")</f>
        <v/>
      </c>
      <c r="B5951" s="11" t="str">
        <f>IF('Anterior-TXT'!A5972&lt;&gt;"",RIGHT(LEFT('Anterior-TXT'!A5972,51),34),"")</f>
        <v/>
      </c>
      <c r="C5951" s="12" t="str">
        <f>IF('Anterior-TXT'!A5972&lt;&gt;"",VALUE(RIGHT(LEFT('Anterior-TXT'!A5972,75),23)),"")</f>
        <v/>
      </c>
      <c r="D5951" s="11" t="str">
        <f>IF('Anterior-TXT'!A5972&lt;&gt;"",RIGHT(LEFT('Anterior-TXT'!A5972,77),1),"")</f>
        <v/>
      </c>
      <c r="E5951" s="13" t="str">
        <f>IF('Anterior-TXT'!A5972&lt;&gt;"",IF(MOD(VALUE(LEFT(A5951,1)),2)=1,IF(D5951="D",C5951,-C5951),IF(D5951="C",C5951,-C5951)),"")</f>
        <v/>
      </c>
    </row>
    <row r="5952" spans="1:5" x14ac:dyDescent="0.2">
      <c r="A5952" s="11" t="str">
        <f>IF('Anterior-TXT'!A5973&lt;&gt;"",LEFT('Anterior-TXT'!A5973,15),"")</f>
        <v/>
      </c>
      <c r="B5952" s="11" t="str">
        <f>IF('Anterior-TXT'!A5973&lt;&gt;"",RIGHT(LEFT('Anterior-TXT'!A5973,51),34),"")</f>
        <v/>
      </c>
      <c r="C5952" s="12" t="str">
        <f>IF('Anterior-TXT'!A5973&lt;&gt;"",VALUE(RIGHT(LEFT('Anterior-TXT'!A5973,75),23)),"")</f>
        <v/>
      </c>
      <c r="D5952" s="11" t="str">
        <f>IF('Anterior-TXT'!A5973&lt;&gt;"",RIGHT(LEFT('Anterior-TXT'!A5973,77),1),"")</f>
        <v/>
      </c>
      <c r="E5952" s="13" t="str">
        <f>IF('Anterior-TXT'!A5973&lt;&gt;"",IF(MOD(VALUE(LEFT(A5952,1)),2)=1,IF(D5952="D",C5952,-C5952),IF(D5952="C",C5952,-C5952)),"")</f>
        <v/>
      </c>
    </row>
    <row r="5953" spans="1:5" x14ac:dyDescent="0.2">
      <c r="A5953" s="11" t="str">
        <f>IF('Anterior-TXT'!A5974&lt;&gt;"",LEFT('Anterior-TXT'!A5974,15),"")</f>
        <v/>
      </c>
      <c r="B5953" s="11" t="str">
        <f>IF('Anterior-TXT'!A5974&lt;&gt;"",RIGHT(LEFT('Anterior-TXT'!A5974,51),34),"")</f>
        <v/>
      </c>
      <c r="C5953" s="12" t="str">
        <f>IF('Anterior-TXT'!A5974&lt;&gt;"",VALUE(RIGHT(LEFT('Anterior-TXT'!A5974,75),23)),"")</f>
        <v/>
      </c>
      <c r="D5953" s="11" t="str">
        <f>IF('Anterior-TXT'!A5974&lt;&gt;"",RIGHT(LEFT('Anterior-TXT'!A5974,77),1),"")</f>
        <v/>
      </c>
      <c r="E5953" s="13" t="str">
        <f>IF('Anterior-TXT'!A5974&lt;&gt;"",IF(MOD(VALUE(LEFT(A5953,1)),2)=1,IF(D5953="D",C5953,-C5953),IF(D5953="C",C5953,-C5953)),"")</f>
        <v/>
      </c>
    </row>
    <row r="5954" spans="1:5" x14ac:dyDescent="0.2">
      <c r="A5954" s="11" t="str">
        <f>IF('Anterior-TXT'!A5975&lt;&gt;"",LEFT('Anterior-TXT'!A5975,15),"")</f>
        <v/>
      </c>
      <c r="B5954" s="11" t="str">
        <f>IF('Anterior-TXT'!A5975&lt;&gt;"",RIGHT(LEFT('Anterior-TXT'!A5975,51),34),"")</f>
        <v/>
      </c>
      <c r="C5954" s="12" t="str">
        <f>IF('Anterior-TXT'!A5975&lt;&gt;"",VALUE(RIGHT(LEFT('Anterior-TXT'!A5975,75),23)),"")</f>
        <v/>
      </c>
      <c r="D5954" s="11" t="str">
        <f>IF('Anterior-TXT'!A5975&lt;&gt;"",RIGHT(LEFT('Anterior-TXT'!A5975,77),1),"")</f>
        <v/>
      </c>
      <c r="E5954" s="13" t="str">
        <f>IF('Anterior-TXT'!A5975&lt;&gt;"",IF(MOD(VALUE(LEFT(A5954,1)),2)=1,IF(D5954="D",C5954,-C5954),IF(D5954="C",C5954,-C5954)),"")</f>
        <v/>
      </c>
    </row>
    <row r="5955" spans="1:5" x14ac:dyDescent="0.2">
      <c r="A5955" s="11" t="str">
        <f>IF('Anterior-TXT'!A5976&lt;&gt;"",LEFT('Anterior-TXT'!A5976,15),"")</f>
        <v/>
      </c>
      <c r="B5955" s="11" t="str">
        <f>IF('Anterior-TXT'!A5976&lt;&gt;"",RIGHT(LEFT('Anterior-TXT'!A5976,51),34),"")</f>
        <v/>
      </c>
      <c r="C5955" s="12" t="str">
        <f>IF('Anterior-TXT'!A5976&lt;&gt;"",VALUE(RIGHT(LEFT('Anterior-TXT'!A5976,75),23)),"")</f>
        <v/>
      </c>
      <c r="D5955" s="11" t="str">
        <f>IF('Anterior-TXT'!A5976&lt;&gt;"",RIGHT(LEFT('Anterior-TXT'!A5976,77),1),"")</f>
        <v/>
      </c>
      <c r="E5955" s="13" t="str">
        <f>IF('Anterior-TXT'!A5976&lt;&gt;"",IF(MOD(VALUE(LEFT(A5955,1)),2)=1,IF(D5955="D",C5955,-C5955),IF(D5955="C",C5955,-C5955)),"")</f>
        <v/>
      </c>
    </row>
    <row r="5956" spans="1:5" x14ac:dyDescent="0.2">
      <c r="A5956" s="11" t="str">
        <f>IF('Anterior-TXT'!A5977&lt;&gt;"",LEFT('Anterior-TXT'!A5977,15),"")</f>
        <v/>
      </c>
      <c r="B5956" s="11" t="str">
        <f>IF('Anterior-TXT'!A5977&lt;&gt;"",RIGHT(LEFT('Anterior-TXT'!A5977,51),34),"")</f>
        <v/>
      </c>
      <c r="C5956" s="12" t="str">
        <f>IF('Anterior-TXT'!A5977&lt;&gt;"",VALUE(RIGHT(LEFT('Anterior-TXT'!A5977,75),23)),"")</f>
        <v/>
      </c>
      <c r="D5956" s="11" t="str">
        <f>IF('Anterior-TXT'!A5977&lt;&gt;"",RIGHT(LEFT('Anterior-TXT'!A5977,77),1),"")</f>
        <v/>
      </c>
      <c r="E5956" s="13" t="str">
        <f>IF('Anterior-TXT'!A5977&lt;&gt;"",IF(MOD(VALUE(LEFT(A5956,1)),2)=1,IF(D5956="D",C5956,-C5956),IF(D5956="C",C5956,-C5956)),"")</f>
        <v/>
      </c>
    </row>
    <row r="5957" spans="1:5" x14ac:dyDescent="0.2">
      <c r="A5957" s="11" t="str">
        <f>IF('Anterior-TXT'!A5978&lt;&gt;"",LEFT('Anterior-TXT'!A5978,15),"")</f>
        <v/>
      </c>
      <c r="B5957" s="11" t="str">
        <f>IF('Anterior-TXT'!A5978&lt;&gt;"",RIGHT(LEFT('Anterior-TXT'!A5978,51),34),"")</f>
        <v/>
      </c>
      <c r="C5957" s="12" t="str">
        <f>IF('Anterior-TXT'!A5978&lt;&gt;"",VALUE(RIGHT(LEFT('Anterior-TXT'!A5978,75),23)),"")</f>
        <v/>
      </c>
      <c r="D5957" s="11" t="str">
        <f>IF('Anterior-TXT'!A5978&lt;&gt;"",RIGHT(LEFT('Anterior-TXT'!A5978,77),1),"")</f>
        <v/>
      </c>
      <c r="E5957" s="13" t="str">
        <f>IF('Anterior-TXT'!A5978&lt;&gt;"",IF(MOD(VALUE(LEFT(A5957,1)),2)=1,IF(D5957="D",C5957,-C5957),IF(D5957="C",C5957,-C5957)),"")</f>
        <v/>
      </c>
    </row>
    <row r="5958" spans="1:5" x14ac:dyDescent="0.2">
      <c r="A5958" s="11" t="str">
        <f>IF('Anterior-TXT'!A5979&lt;&gt;"",LEFT('Anterior-TXT'!A5979,15),"")</f>
        <v/>
      </c>
      <c r="B5958" s="11" t="str">
        <f>IF('Anterior-TXT'!A5979&lt;&gt;"",RIGHT(LEFT('Anterior-TXT'!A5979,51),34),"")</f>
        <v/>
      </c>
      <c r="C5958" s="12" t="str">
        <f>IF('Anterior-TXT'!A5979&lt;&gt;"",VALUE(RIGHT(LEFT('Anterior-TXT'!A5979,75),23)),"")</f>
        <v/>
      </c>
      <c r="D5958" s="11" t="str">
        <f>IF('Anterior-TXT'!A5979&lt;&gt;"",RIGHT(LEFT('Anterior-TXT'!A5979,77),1),"")</f>
        <v/>
      </c>
      <c r="E5958" s="13" t="str">
        <f>IF('Anterior-TXT'!A5979&lt;&gt;"",IF(MOD(VALUE(LEFT(A5958,1)),2)=1,IF(D5958="D",C5958,-C5958),IF(D5958="C",C5958,-C5958)),"")</f>
        <v/>
      </c>
    </row>
    <row r="5959" spans="1:5" x14ac:dyDescent="0.2">
      <c r="A5959" s="11" t="str">
        <f>IF('Anterior-TXT'!A5980&lt;&gt;"",LEFT('Anterior-TXT'!A5980,15),"")</f>
        <v/>
      </c>
      <c r="B5959" s="11" t="str">
        <f>IF('Anterior-TXT'!A5980&lt;&gt;"",RIGHT(LEFT('Anterior-TXT'!A5980,51),34),"")</f>
        <v/>
      </c>
      <c r="C5959" s="12" t="str">
        <f>IF('Anterior-TXT'!A5980&lt;&gt;"",VALUE(RIGHT(LEFT('Anterior-TXT'!A5980,75),23)),"")</f>
        <v/>
      </c>
      <c r="D5959" s="11" t="str">
        <f>IF('Anterior-TXT'!A5980&lt;&gt;"",RIGHT(LEFT('Anterior-TXT'!A5980,77),1),"")</f>
        <v/>
      </c>
      <c r="E5959" s="13" t="str">
        <f>IF('Anterior-TXT'!A5980&lt;&gt;"",IF(MOD(VALUE(LEFT(A5959,1)),2)=1,IF(D5959="D",C5959,-C5959),IF(D5959="C",C5959,-C5959)),"")</f>
        <v/>
      </c>
    </row>
    <row r="5960" spans="1:5" x14ac:dyDescent="0.2">
      <c r="A5960" s="11" t="str">
        <f>IF('Anterior-TXT'!A5981&lt;&gt;"",LEFT('Anterior-TXT'!A5981,15),"")</f>
        <v/>
      </c>
      <c r="B5960" s="11" t="str">
        <f>IF('Anterior-TXT'!A5981&lt;&gt;"",RIGHT(LEFT('Anterior-TXT'!A5981,51),34),"")</f>
        <v/>
      </c>
      <c r="C5960" s="12" t="str">
        <f>IF('Anterior-TXT'!A5981&lt;&gt;"",VALUE(RIGHT(LEFT('Anterior-TXT'!A5981,75),23)),"")</f>
        <v/>
      </c>
      <c r="D5960" s="11" t="str">
        <f>IF('Anterior-TXT'!A5981&lt;&gt;"",RIGHT(LEFT('Anterior-TXT'!A5981,77),1),"")</f>
        <v/>
      </c>
      <c r="E5960" s="13" t="str">
        <f>IF('Anterior-TXT'!A5981&lt;&gt;"",IF(MOD(VALUE(LEFT(A5960,1)),2)=1,IF(D5960="D",C5960,-C5960),IF(D5960="C",C5960,-C5960)),"")</f>
        <v/>
      </c>
    </row>
    <row r="5961" spans="1:5" x14ac:dyDescent="0.2">
      <c r="A5961" s="11" t="str">
        <f>IF('Anterior-TXT'!A5982&lt;&gt;"",LEFT('Anterior-TXT'!A5982,15),"")</f>
        <v/>
      </c>
      <c r="B5961" s="11" t="str">
        <f>IF('Anterior-TXT'!A5982&lt;&gt;"",RIGHT(LEFT('Anterior-TXT'!A5982,51),34),"")</f>
        <v/>
      </c>
      <c r="C5961" s="12" t="str">
        <f>IF('Anterior-TXT'!A5982&lt;&gt;"",VALUE(RIGHT(LEFT('Anterior-TXT'!A5982,75),23)),"")</f>
        <v/>
      </c>
      <c r="D5961" s="11" t="str">
        <f>IF('Anterior-TXT'!A5982&lt;&gt;"",RIGHT(LEFT('Anterior-TXT'!A5982,77),1),"")</f>
        <v/>
      </c>
      <c r="E5961" s="13" t="str">
        <f>IF('Anterior-TXT'!A5982&lt;&gt;"",IF(MOD(VALUE(LEFT(A5961,1)),2)=1,IF(D5961="D",C5961,-C5961),IF(D5961="C",C5961,-C5961)),"")</f>
        <v/>
      </c>
    </row>
    <row r="5962" spans="1:5" x14ac:dyDescent="0.2">
      <c r="A5962" s="11" t="str">
        <f>IF('Anterior-TXT'!A5983&lt;&gt;"",LEFT('Anterior-TXT'!A5983,15),"")</f>
        <v/>
      </c>
      <c r="B5962" s="11" t="str">
        <f>IF('Anterior-TXT'!A5983&lt;&gt;"",RIGHT(LEFT('Anterior-TXT'!A5983,51),34),"")</f>
        <v/>
      </c>
      <c r="C5962" s="12" t="str">
        <f>IF('Anterior-TXT'!A5983&lt;&gt;"",VALUE(RIGHT(LEFT('Anterior-TXT'!A5983,75),23)),"")</f>
        <v/>
      </c>
      <c r="D5962" s="11" t="str">
        <f>IF('Anterior-TXT'!A5983&lt;&gt;"",RIGHT(LEFT('Anterior-TXT'!A5983,77),1),"")</f>
        <v/>
      </c>
      <c r="E5962" s="13" t="str">
        <f>IF('Anterior-TXT'!A5983&lt;&gt;"",IF(MOD(VALUE(LEFT(A5962,1)),2)=1,IF(D5962="D",C5962,-C5962),IF(D5962="C",C5962,-C5962)),"")</f>
        <v/>
      </c>
    </row>
    <row r="5963" spans="1:5" x14ac:dyDescent="0.2">
      <c r="A5963" s="11" t="str">
        <f>IF('Anterior-TXT'!A5984&lt;&gt;"",LEFT('Anterior-TXT'!A5984,15),"")</f>
        <v/>
      </c>
      <c r="B5963" s="11" t="str">
        <f>IF('Anterior-TXT'!A5984&lt;&gt;"",RIGHT(LEFT('Anterior-TXT'!A5984,51),34),"")</f>
        <v/>
      </c>
      <c r="C5963" s="12" t="str">
        <f>IF('Anterior-TXT'!A5984&lt;&gt;"",VALUE(RIGHT(LEFT('Anterior-TXT'!A5984,75),23)),"")</f>
        <v/>
      </c>
      <c r="D5963" s="11" t="str">
        <f>IF('Anterior-TXT'!A5984&lt;&gt;"",RIGHT(LEFT('Anterior-TXT'!A5984,77),1),"")</f>
        <v/>
      </c>
      <c r="E5963" s="13" t="str">
        <f>IF('Anterior-TXT'!A5984&lt;&gt;"",IF(MOD(VALUE(LEFT(A5963,1)),2)=1,IF(D5963="D",C5963,-C5963),IF(D5963="C",C5963,-C5963)),"")</f>
        <v/>
      </c>
    </row>
    <row r="5964" spans="1:5" x14ac:dyDescent="0.2">
      <c r="A5964" s="11" t="str">
        <f>IF('Anterior-TXT'!A5985&lt;&gt;"",LEFT('Anterior-TXT'!A5985,15),"")</f>
        <v/>
      </c>
      <c r="B5964" s="11" t="str">
        <f>IF('Anterior-TXT'!A5985&lt;&gt;"",RIGHT(LEFT('Anterior-TXT'!A5985,51),34),"")</f>
        <v/>
      </c>
      <c r="C5964" s="12" t="str">
        <f>IF('Anterior-TXT'!A5985&lt;&gt;"",VALUE(RIGHT(LEFT('Anterior-TXT'!A5985,75),23)),"")</f>
        <v/>
      </c>
      <c r="D5964" s="11" t="str">
        <f>IF('Anterior-TXT'!A5985&lt;&gt;"",RIGHT(LEFT('Anterior-TXT'!A5985,77),1),"")</f>
        <v/>
      </c>
      <c r="E5964" s="13" t="str">
        <f>IF('Anterior-TXT'!A5985&lt;&gt;"",IF(MOD(VALUE(LEFT(A5964,1)),2)=1,IF(D5964="D",C5964,-C5964),IF(D5964="C",C5964,-C5964)),"")</f>
        <v/>
      </c>
    </row>
    <row r="5965" spans="1:5" x14ac:dyDescent="0.2">
      <c r="A5965" s="11" t="str">
        <f>IF('Anterior-TXT'!A5986&lt;&gt;"",LEFT('Anterior-TXT'!A5986,15),"")</f>
        <v/>
      </c>
      <c r="B5965" s="11" t="str">
        <f>IF('Anterior-TXT'!A5986&lt;&gt;"",RIGHT(LEFT('Anterior-TXT'!A5986,51),34),"")</f>
        <v/>
      </c>
      <c r="C5965" s="12" t="str">
        <f>IF('Anterior-TXT'!A5986&lt;&gt;"",VALUE(RIGHT(LEFT('Anterior-TXT'!A5986,75),23)),"")</f>
        <v/>
      </c>
      <c r="D5965" s="11" t="str">
        <f>IF('Anterior-TXT'!A5986&lt;&gt;"",RIGHT(LEFT('Anterior-TXT'!A5986,77),1),"")</f>
        <v/>
      </c>
      <c r="E5965" s="13" t="str">
        <f>IF('Anterior-TXT'!A5986&lt;&gt;"",IF(MOD(VALUE(LEFT(A5965,1)),2)=1,IF(D5965="D",C5965,-C5965),IF(D5965="C",C5965,-C5965)),"")</f>
        <v/>
      </c>
    </row>
    <row r="5966" spans="1:5" x14ac:dyDescent="0.2">
      <c r="A5966" s="11" t="str">
        <f>IF('Anterior-TXT'!A5987&lt;&gt;"",LEFT('Anterior-TXT'!A5987,15),"")</f>
        <v/>
      </c>
      <c r="B5966" s="11" t="str">
        <f>IF('Anterior-TXT'!A5987&lt;&gt;"",RIGHT(LEFT('Anterior-TXT'!A5987,51),34),"")</f>
        <v/>
      </c>
      <c r="C5966" s="12" t="str">
        <f>IF('Anterior-TXT'!A5987&lt;&gt;"",VALUE(RIGHT(LEFT('Anterior-TXT'!A5987,75),23)),"")</f>
        <v/>
      </c>
      <c r="D5966" s="11" t="str">
        <f>IF('Anterior-TXT'!A5987&lt;&gt;"",RIGHT(LEFT('Anterior-TXT'!A5987,77),1),"")</f>
        <v/>
      </c>
      <c r="E5966" s="13" t="str">
        <f>IF('Anterior-TXT'!A5987&lt;&gt;"",IF(MOD(VALUE(LEFT(A5966,1)),2)=1,IF(D5966="D",C5966,-C5966),IF(D5966="C",C5966,-C5966)),"")</f>
        <v/>
      </c>
    </row>
    <row r="5967" spans="1:5" x14ac:dyDescent="0.2">
      <c r="A5967" s="11" t="str">
        <f>IF('Anterior-TXT'!A5988&lt;&gt;"",LEFT('Anterior-TXT'!A5988,15),"")</f>
        <v/>
      </c>
      <c r="B5967" s="11" t="str">
        <f>IF('Anterior-TXT'!A5988&lt;&gt;"",RIGHT(LEFT('Anterior-TXT'!A5988,51),34),"")</f>
        <v/>
      </c>
      <c r="C5967" s="12" t="str">
        <f>IF('Anterior-TXT'!A5988&lt;&gt;"",VALUE(RIGHT(LEFT('Anterior-TXT'!A5988,75),23)),"")</f>
        <v/>
      </c>
      <c r="D5967" s="11" t="str">
        <f>IF('Anterior-TXT'!A5988&lt;&gt;"",RIGHT(LEFT('Anterior-TXT'!A5988,77),1),"")</f>
        <v/>
      </c>
      <c r="E5967" s="13" t="str">
        <f>IF('Anterior-TXT'!A5988&lt;&gt;"",IF(MOD(VALUE(LEFT(A5967,1)),2)=1,IF(D5967="D",C5967,-C5967),IF(D5967="C",C5967,-C5967)),"")</f>
        <v/>
      </c>
    </row>
    <row r="5968" spans="1:5" x14ac:dyDescent="0.2">
      <c r="A5968" s="11" t="str">
        <f>IF('Anterior-TXT'!A5989&lt;&gt;"",LEFT('Anterior-TXT'!A5989,15),"")</f>
        <v/>
      </c>
      <c r="B5968" s="11" t="str">
        <f>IF('Anterior-TXT'!A5989&lt;&gt;"",RIGHT(LEFT('Anterior-TXT'!A5989,51),34),"")</f>
        <v/>
      </c>
      <c r="C5968" s="12" t="str">
        <f>IF('Anterior-TXT'!A5989&lt;&gt;"",VALUE(RIGHT(LEFT('Anterior-TXT'!A5989,75),23)),"")</f>
        <v/>
      </c>
      <c r="D5968" s="11" t="str">
        <f>IF('Anterior-TXT'!A5989&lt;&gt;"",RIGHT(LEFT('Anterior-TXT'!A5989,77),1),"")</f>
        <v/>
      </c>
      <c r="E5968" s="13" t="str">
        <f>IF('Anterior-TXT'!A5989&lt;&gt;"",IF(MOD(VALUE(LEFT(A5968,1)),2)=1,IF(D5968="D",C5968,-C5968),IF(D5968="C",C5968,-C5968)),"")</f>
        <v/>
      </c>
    </row>
    <row r="5969" spans="1:5" x14ac:dyDescent="0.2">
      <c r="A5969" s="11" t="str">
        <f>IF('Anterior-TXT'!A5990&lt;&gt;"",LEFT('Anterior-TXT'!A5990,15),"")</f>
        <v/>
      </c>
      <c r="B5969" s="11" t="str">
        <f>IF('Anterior-TXT'!A5990&lt;&gt;"",RIGHT(LEFT('Anterior-TXT'!A5990,51),34),"")</f>
        <v/>
      </c>
      <c r="C5969" s="12" t="str">
        <f>IF('Anterior-TXT'!A5990&lt;&gt;"",VALUE(RIGHT(LEFT('Anterior-TXT'!A5990,75),23)),"")</f>
        <v/>
      </c>
      <c r="D5969" s="11" t="str">
        <f>IF('Anterior-TXT'!A5990&lt;&gt;"",RIGHT(LEFT('Anterior-TXT'!A5990,77),1),"")</f>
        <v/>
      </c>
      <c r="E5969" s="13" t="str">
        <f>IF('Anterior-TXT'!A5990&lt;&gt;"",IF(MOD(VALUE(LEFT(A5969,1)),2)=1,IF(D5969="D",C5969,-C5969),IF(D5969="C",C5969,-C5969)),"")</f>
        <v/>
      </c>
    </row>
    <row r="5970" spans="1:5" x14ac:dyDescent="0.2">
      <c r="A5970" s="11" t="str">
        <f>IF('Anterior-TXT'!A5991&lt;&gt;"",LEFT('Anterior-TXT'!A5991,15),"")</f>
        <v/>
      </c>
      <c r="B5970" s="11" t="str">
        <f>IF('Anterior-TXT'!A5991&lt;&gt;"",RIGHT(LEFT('Anterior-TXT'!A5991,51),34),"")</f>
        <v/>
      </c>
      <c r="C5970" s="12" t="str">
        <f>IF('Anterior-TXT'!A5991&lt;&gt;"",VALUE(RIGHT(LEFT('Anterior-TXT'!A5991,75),23)),"")</f>
        <v/>
      </c>
      <c r="D5970" s="11" t="str">
        <f>IF('Anterior-TXT'!A5991&lt;&gt;"",RIGHT(LEFT('Anterior-TXT'!A5991,77),1),"")</f>
        <v/>
      </c>
      <c r="E5970" s="13" t="str">
        <f>IF('Anterior-TXT'!A5991&lt;&gt;"",IF(MOD(VALUE(LEFT(A5970,1)),2)=1,IF(D5970="D",C5970,-C5970),IF(D5970="C",C5970,-C5970)),"")</f>
        <v/>
      </c>
    </row>
    <row r="5971" spans="1:5" x14ac:dyDescent="0.2">
      <c r="A5971" s="11" t="str">
        <f>IF('Anterior-TXT'!A5992&lt;&gt;"",LEFT('Anterior-TXT'!A5992,15),"")</f>
        <v/>
      </c>
      <c r="B5971" s="11" t="str">
        <f>IF('Anterior-TXT'!A5992&lt;&gt;"",RIGHT(LEFT('Anterior-TXT'!A5992,51),34),"")</f>
        <v/>
      </c>
      <c r="C5971" s="12" t="str">
        <f>IF('Anterior-TXT'!A5992&lt;&gt;"",VALUE(RIGHT(LEFT('Anterior-TXT'!A5992,75),23)),"")</f>
        <v/>
      </c>
      <c r="D5971" s="11" t="str">
        <f>IF('Anterior-TXT'!A5992&lt;&gt;"",RIGHT(LEFT('Anterior-TXT'!A5992,77),1),"")</f>
        <v/>
      </c>
      <c r="E5971" s="13" t="str">
        <f>IF('Anterior-TXT'!A5992&lt;&gt;"",IF(MOD(VALUE(LEFT(A5971,1)),2)=1,IF(D5971="D",C5971,-C5971),IF(D5971="C",C5971,-C5971)),"")</f>
        <v/>
      </c>
    </row>
    <row r="5972" spans="1:5" x14ac:dyDescent="0.2">
      <c r="A5972" s="11" t="str">
        <f>IF('Anterior-TXT'!A5993&lt;&gt;"",LEFT('Anterior-TXT'!A5993,15),"")</f>
        <v/>
      </c>
      <c r="B5972" s="11" t="str">
        <f>IF('Anterior-TXT'!A5993&lt;&gt;"",RIGHT(LEFT('Anterior-TXT'!A5993,51),34),"")</f>
        <v/>
      </c>
      <c r="C5972" s="12" t="str">
        <f>IF('Anterior-TXT'!A5993&lt;&gt;"",VALUE(RIGHT(LEFT('Anterior-TXT'!A5993,75),23)),"")</f>
        <v/>
      </c>
      <c r="D5972" s="11" t="str">
        <f>IF('Anterior-TXT'!A5993&lt;&gt;"",RIGHT(LEFT('Anterior-TXT'!A5993,77),1),"")</f>
        <v/>
      </c>
      <c r="E5972" s="13" t="str">
        <f>IF('Anterior-TXT'!A5993&lt;&gt;"",IF(MOD(VALUE(LEFT(A5972,1)),2)=1,IF(D5972="D",C5972,-C5972),IF(D5972="C",C5972,-C5972)),"")</f>
        <v/>
      </c>
    </row>
    <row r="5973" spans="1:5" x14ac:dyDescent="0.2">
      <c r="A5973" s="11" t="str">
        <f>IF('Anterior-TXT'!A5994&lt;&gt;"",LEFT('Anterior-TXT'!A5994,15),"")</f>
        <v/>
      </c>
      <c r="B5973" s="11" t="str">
        <f>IF('Anterior-TXT'!A5994&lt;&gt;"",RIGHT(LEFT('Anterior-TXT'!A5994,51),34),"")</f>
        <v/>
      </c>
      <c r="C5973" s="12" t="str">
        <f>IF('Anterior-TXT'!A5994&lt;&gt;"",VALUE(RIGHT(LEFT('Anterior-TXT'!A5994,75),23)),"")</f>
        <v/>
      </c>
      <c r="D5973" s="11" t="str">
        <f>IF('Anterior-TXT'!A5994&lt;&gt;"",RIGHT(LEFT('Anterior-TXT'!A5994,77),1),"")</f>
        <v/>
      </c>
      <c r="E5973" s="13" t="str">
        <f>IF('Anterior-TXT'!A5994&lt;&gt;"",IF(MOD(VALUE(LEFT(A5973,1)),2)=1,IF(D5973="D",C5973,-C5973),IF(D5973="C",C5973,-C5973)),"")</f>
        <v/>
      </c>
    </row>
    <row r="5974" spans="1:5" x14ac:dyDescent="0.2">
      <c r="A5974" s="11" t="str">
        <f>IF('Anterior-TXT'!A5995&lt;&gt;"",LEFT('Anterior-TXT'!A5995,15),"")</f>
        <v/>
      </c>
      <c r="B5974" s="11" t="str">
        <f>IF('Anterior-TXT'!A5995&lt;&gt;"",RIGHT(LEFT('Anterior-TXT'!A5995,51),34),"")</f>
        <v/>
      </c>
      <c r="C5974" s="12" t="str">
        <f>IF('Anterior-TXT'!A5995&lt;&gt;"",VALUE(RIGHT(LEFT('Anterior-TXT'!A5995,75),23)),"")</f>
        <v/>
      </c>
      <c r="D5974" s="11" t="str">
        <f>IF('Anterior-TXT'!A5995&lt;&gt;"",RIGHT(LEFT('Anterior-TXT'!A5995,77),1),"")</f>
        <v/>
      </c>
      <c r="E5974" s="13" t="str">
        <f>IF('Anterior-TXT'!A5995&lt;&gt;"",IF(MOD(VALUE(LEFT(A5974,1)),2)=1,IF(D5974="D",C5974,-C5974),IF(D5974="C",C5974,-C5974)),"")</f>
        <v/>
      </c>
    </row>
    <row r="5975" spans="1:5" x14ac:dyDescent="0.2">
      <c r="A5975" s="11" t="str">
        <f>IF('Anterior-TXT'!A5996&lt;&gt;"",LEFT('Anterior-TXT'!A5996,15),"")</f>
        <v/>
      </c>
      <c r="B5975" s="11" t="str">
        <f>IF('Anterior-TXT'!A5996&lt;&gt;"",RIGHT(LEFT('Anterior-TXT'!A5996,51),34),"")</f>
        <v/>
      </c>
      <c r="C5975" s="12" t="str">
        <f>IF('Anterior-TXT'!A5996&lt;&gt;"",VALUE(RIGHT(LEFT('Anterior-TXT'!A5996,75),23)),"")</f>
        <v/>
      </c>
      <c r="D5975" s="11" t="str">
        <f>IF('Anterior-TXT'!A5996&lt;&gt;"",RIGHT(LEFT('Anterior-TXT'!A5996,77),1),"")</f>
        <v/>
      </c>
      <c r="E5975" s="13" t="str">
        <f>IF('Anterior-TXT'!A5996&lt;&gt;"",IF(MOD(VALUE(LEFT(A5975,1)),2)=1,IF(D5975="D",C5975,-C5975),IF(D5975="C",C5975,-C5975)),"")</f>
        <v/>
      </c>
    </row>
    <row r="5976" spans="1:5" x14ac:dyDescent="0.2">
      <c r="A5976" s="11" t="str">
        <f>IF('Anterior-TXT'!A5997&lt;&gt;"",LEFT('Anterior-TXT'!A5997,15),"")</f>
        <v/>
      </c>
      <c r="B5976" s="11" t="str">
        <f>IF('Anterior-TXT'!A5997&lt;&gt;"",RIGHT(LEFT('Anterior-TXT'!A5997,51),34),"")</f>
        <v/>
      </c>
      <c r="C5976" s="12" t="str">
        <f>IF('Anterior-TXT'!A5997&lt;&gt;"",VALUE(RIGHT(LEFT('Anterior-TXT'!A5997,75),23)),"")</f>
        <v/>
      </c>
      <c r="D5976" s="11" t="str">
        <f>IF('Anterior-TXT'!A5997&lt;&gt;"",RIGHT(LEFT('Anterior-TXT'!A5997,77),1),"")</f>
        <v/>
      </c>
      <c r="E5976" s="13" t="str">
        <f>IF('Anterior-TXT'!A5997&lt;&gt;"",IF(MOD(VALUE(LEFT(A5976,1)),2)=1,IF(D5976="D",C5976,-C5976),IF(D5976="C",C5976,-C5976)),"")</f>
        <v/>
      </c>
    </row>
    <row r="5977" spans="1:5" x14ac:dyDescent="0.2">
      <c r="A5977" s="11" t="str">
        <f>IF('Anterior-TXT'!A5998&lt;&gt;"",LEFT('Anterior-TXT'!A5998,15),"")</f>
        <v/>
      </c>
      <c r="B5977" s="11" t="str">
        <f>IF('Anterior-TXT'!A5998&lt;&gt;"",RIGHT(LEFT('Anterior-TXT'!A5998,51),34),"")</f>
        <v/>
      </c>
      <c r="C5977" s="12" t="str">
        <f>IF('Anterior-TXT'!A5998&lt;&gt;"",VALUE(RIGHT(LEFT('Anterior-TXT'!A5998,75),23)),"")</f>
        <v/>
      </c>
      <c r="D5977" s="11" t="str">
        <f>IF('Anterior-TXT'!A5998&lt;&gt;"",RIGHT(LEFT('Anterior-TXT'!A5998,77),1),"")</f>
        <v/>
      </c>
      <c r="E5977" s="13" t="str">
        <f>IF('Anterior-TXT'!A5998&lt;&gt;"",IF(MOD(VALUE(LEFT(A5977,1)),2)=1,IF(D5977="D",C5977,-C5977),IF(D5977="C",C5977,-C5977)),"")</f>
        <v/>
      </c>
    </row>
    <row r="5978" spans="1:5" x14ac:dyDescent="0.2">
      <c r="A5978" s="11" t="str">
        <f>IF('Anterior-TXT'!A5999&lt;&gt;"",LEFT('Anterior-TXT'!A5999,15),"")</f>
        <v/>
      </c>
      <c r="B5978" s="11" t="str">
        <f>IF('Anterior-TXT'!A5999&lt;&gt;"",RIGHT(LEFT('Anterior-TXT'!A5999,51),34),"")</f>
        <v/>
      </c>
      <c r="C5978" s="12" t="str">
        <f>IF('Anterior-TXT'!A5999&lt;&gt;"",VALUE(RIGHT(LEFT('Anterior-TXT'!A5999,75),23)),"")</f>
        <v/>
      </c>
      <c r="D5978" s="11" t="str">
        <f>IF('Anterior-TXT'!A5999&lt;&gt;"",RIGHT(LEFT('Anterior-TXT'!A5999,77),1),"")</f>
        <v/>
      </c>
      <c r="E5978" s="13" t="str">
        <f>IF('Anterior-TXT'!A5999&lt;&gt;"",IF(MOD(VALUE(LEFT(A5978,1)),2)=1,IF(D5978="D",C5978,-C5978),IF(D5978="C",C5978,-C5978)),"")</f>
        <v/>
      </c>
    </row>
    <row r="5979" spans="1:5" x14ac:dyDescent="0.2">
      <c r="A5979" s="11" t="str">
        <f>IF('Anterior-TXT'!A6000&lt;&gt;"",LEFT('Anterior-TXT'!A6000,15),"")</f>
        <v/>
      </c>
      <c r="B5979" s="11" t="str">
        <f>IF('Anterior-TXT'!A6000&lt;&gt;"",RIGHT(LEFT('Anterior-TXT'!A6000,51),34),"")</f>
        <v/>
      </c>
      <c r="C5979" s="12" t="str">
        <f>IF('Anterior-TXT'!A6000&lt;&gt;"",VALUE(RIGHT(LEFT('Anterior-TXT'!A6000,75),23)),"")</f>
        <v/>
      </c>
      <c r="D5979" s="11" t="str">
        <f>IF('Anterior-TXT'!A6000&lt;&gt;"",RIGHT(LEFT('Anterior-TXT'!A6000,77),1),"")</f>
        <v/>
      </c>
      <c r="E5979" s="13" t="str">
        <f>IF('Anterior-TXT'!A6000&lt;&gt;"",IF(MOD(VALUE(LEFT(A5979,1)),2)=1,IF(D5979="D",C5979,-C5979),IF(D5979="C",C5979,-C5979)),"")</f>
        <v/>
      </c>
    </row>
    <row r="5980" spans="1:5" x14ac:dyDescent="0.2">
      <c r="A5980" s="11" t="str">
        <f>IF('Anterior-TXT'!A6001&lt;&gt;"",LEFT('Anterior-TXT'!A6001,15),"")</f>
        <v/>
      </c>
      <c r="B5980" s="11" t="str">
        <f>IF('Anterior-TXT'!A6001&lt;&gt;"",RIGHT(LEFT('Anterior-TXT'!A6001,51),34),"")</f>
        <v/>
      </c>
      <c r="C5980" s="12" t="str">
        <f>IF('Anterior-TXT'!A6001&lt;&gt;"",VALUE(RIGHT(LEFT('Anterior-TXT'!A6001,75),23)),"")</f>
        <v/>
      </c>
      <c r="D5980" s="11" t="str">
        <f>IF('Anterior-TXT'!A6001&lt;&gt;"",RIGHT(LEFT('Anterior-TXT'!A6001,77),1),"")</f>
        <v/>
      </c>
      <c r="E5980" s="13" t="str">
        <f>IF('Anterior-TXT'!A6001&lt;&gt;"",IF(MOD(VALUE(LEFT(A5980,1)),2)=1,IF(D5980="D",C5980,-C5980),IF(D5980="C",C5980,-C5980)),"")</f>
        <v/>
      </c>
    </row>
    <row r="5981" spans="1:5" x14ac:dyDescent="0.2">
      <c r="A5981" s="11" t="str">
        <f>IF('Anterior-TXT'!A6002&lt;&gt;"",LEFT('Anterior-TXT'!A6002,15),"")</f>
        <v/>
      </c>
      <c r="B5981" s="11" t="str">
        <f>IF('Anterior-TXT'!A6002&lt;&gt;"",RIGHT(LEFT('Anterior-TXT'!A6002,51),34),"")</f>
        <v/>
      </c>
      <c r="C5981" s="12" t="str">
        <f>IF('Anterior-TXT'!A6002&lt;&gt;"",VALUE(RIGHT(LEFT('Anterior-TXT'!A6002,75),23)),"")</f>
        <v/>
      </c>
      <c r="D5981" s="11" t="str">
        <f>IF('Anterior-TXT'!A6002&lt;&gt;"",RIGHT(LEFT('Anterior-TXT'!A6002,77),1),"")</f>
        <v/>
      </c>
      <c r="E5981" s="13" t="str">
        <f>IF('Anterior-TXT'!A6002&lt;&gt;"",IF(MOD(VALUE(LEFT(A5981,1)),2)=1,IF(D5981="D",C5981,-C5981),IF(D5981="C",C5981,-C5981)),"")</f>
        <v/>
      </c>
    </row>
    <row r="5982" spans="1:5" x14ac:dyDescent="0.2">
      <c r="A5982" s="11" t="str">
        <f>IF('Anterior-TXT'!A6003&lt;&gt;"",LEFT('Anterior-TXT'!A6003,15),"")</f>
        <v/>
      </c>
      <c r="B5982" s="11" t="str">
        <f>IF('Anterior-TXT'!A6003&lt;&gt;"",RIGHT(LEFT('Anterior-TXT'!A6003,51),34),"")</f>
        <v/>
      </c>
      <c r="C5982" s="12" t="str">
        <f>IF('Anterior-TXT'!A6003&lt;&gt;"",VALUE(RIGHT(LEFT('Anterior-TXT'!A6003,75),23)),"")</f>
        <v/>
      </c>
      <c r="D5982" s="11" t="str">
        <f>IF('Anterior-TXT'!A6003&lt;&gt;"",RIGHT(LEFT('Anterior-TXT'!A6003,77),1),"")</f>
        <v/>
      </c>
      <c r="E5982" s="13" t="str">
        <f>IF('Anterior-TXT'!A6003&lt;&gt;"",IF(MOD(VALUE(LEFT(A5982,1)),2)=1,IF(D5982="D",C5982,-C5982),IF(D5982="C",C5982,-C5982)),"")</f>
        <v/>
      </c>
    </row>
    <row r="5983" spans="1:5" x14ac:dyDescent="0.2">
      <c r="A5983" s="11" t="str">
        <f>IF('Anterior-TXT'!A6004&lt;&gt;"",LEFT('Anterior-TXT'!A6004,15),"")</f>
        <v/>
      </c>
      <c r="B5983" s="11" t="str">
        <f>IF('Anterior-TXT'!A6004&lt;&gt;"",RIGHT(LEFT('Anterior-TXT'!A6004,51),34),"")</f>
        <v/>
      </c>
      <c r="C5983" s="12" t="str">
        <f>IF('Anterior-TXT'!A6004&lt;&gt;"",VALUE(RIGHT(LEFT('Anterior-TXT'!A6004,75),23)),"")</f>
        <v/>
      </c>
      <c r="D5983" s="11" t="str">
        <f>IF('Anterior-TXT'!A6004&lt;&gt;"",RIGHT(LEFT('Anterior-TXT'!A6004,77),1),"")</f>
        <v/>
      </c>
      <c r="E5983" s="13" t="str">
        <f>IF('Anterior-TXT'!A6004&lt;&gt;"",IF(MOD(VALUE(LEFT(A5983,1)),2)=1,IF(D5983="D",C5983,-C5983),IF(D5983="C",C5983,-C5983)),"")</f>
        <v/>
      </c>
    </row>
    <row r="5984" spans="1:5" x14ac:dyDescent="0.2">
      <c r="A5984" s="11" t="str">
        <f>IF('Anterior-TXT'!A6005&lt;&gt;"",LEFT('Anterior-TXT'!A6005,15),"")</f>
        <v/>
      </c>
      <c r="B5984" s="11" t="str">
        <f>IF('Anterior-TXT'!A6005&lt;&gt;"",RIGHT(LEFT('Anterior-TXT'!A6005,51),34),"")</f>
        <v/>
      </c>
      <c r="C5984" s="12" t="str">
        <f>IF('Anterior-TXT'!A6005&lt;&gt;"",VALUE(RIGHT(LEFT('Anterior-TXT'!A6005,75),23)),"")</f>
        <v/>
      </c>
      <c r="D5984" s="11" t="str">
        <f>IF('Anterior-TXT'!A6005&lt;&gt;"",RIGHT(LEFT('Anterior-TXT'!A6005,77),1),"")</f>
        <v/>
      </c>
      <c r="E5984" s="13" t="str">
        <f>IF('Anterior-TXT'!A6005&lt;&gt;"",IF(MOD(VALUE(LEFT(A5984,1)),2)=1,IF(D5984="D",C5984,-C5984),IF(D5984="C",C5984,-C5984)),"")</f>
        <v/>
      </c>
    </row>
    <row r="5985" spans="1:5" x14ac:dyDescent="0.2">
      <c r="A5985" s="11" t="str">
        <f>IF('Anterior-TXT'!A6006&lt;&gt;"",LEFT('Anterior-TXT'!A6006,15),"")</f>
        <v/>
      </c>
      <c r="B5985" s="11" t="str">
        <f>IF('Anterior-TXT'!A6006&lt;&gt;"",RIGHT(LEFT('Anterior-TXT'!A6006,51),34),"")</f>
        <v/>
      </c>
      <c r="C5985" s="12" t="str">
        <f>IF('Anterior-TXT'!A6006&lt;&gt;"",VALUE(RIGHT(LEFT('Anterior-TXT'!A6006,75),23)),"")</f>
        <v/>
      </c>
      <c r="D5985" s="11" t="str">
        <f>IF('Anterior-TXT'!A6006&lt;&gt;"",RIGHT(LEFT('Anterior-TXT'!A6006,77),1),"")</f>
        <v/>
      </c>
      <c r="E5985" s="13" t="str">
        <f>IF('Anterior-TXT'!A6006&lt;&gt;"",IF(MOD(VALUE(LEFT(A5985,1)),2)=1,IF(D5985="D",C5985,-C5985),IF(D5985="C",C5985,-C5985)),"")</f>
        <v/>
      </c>
    </row>
    <row r="5986" spans="1:5" x14ac:dyDescent="0.2">
      <c r="A5986" s="11" t="str">
        <f>IF('Anterior-TXT'!A6007&lt;&gt;"",LEFT('Anterior-TXT'!A6007,15),"")</f>
        <v/>
      </c>
      <c r="B5986" s="11" t="str">
        <f>IF('Anterior-TXT'!A6007&lt;&gt;"",RIGHT(LEFT('Anterior-TXT'!A6007,51),34),"")</f>
        <v/>
      </c>
      <c r="C5986" s="12" t="str">
        <f>IF('Anterior-TXT'!A6007&lt;&gt;"",VALUE(RIGHT(LEFT('Anterior-TXT'!A6007,75),23)),"")</f>
        <v/>
      </c>
      <c r="D5986" s="11" t="str">
        <f>IF('Anterior-TXT'!A6007&lt;&gt;"",RIGHT(LEFT('Anterior-TXT'!A6007,77),1),"")</f>
        <v/>
      </c>
      <c r="E5986" s="13" t="str">
        <f>IF('Anterior-TXT'!A6007&lt;&gt;"",IF(MOD(VALUE(LEFT(A5986,1)),2)=1,IF(D5986="D",C5986,-C5986),IF(D5986="C",C5986,-C5986)),"")</f>
        <v/>
      </c>
    </row>
    <row r="5987" spans="1:5" x14ac:dyDescent="0.2">
      <c r="A5987" s="11" t="str">
        <f>IF('Anterior-TXT'!A6008&lt;&gt;"",LEFT('Anterior-TXT'!A6008,15),"")</f>
        <v/>
      </c>
      <c r="B5987" s="11" t="str">
        <f>IF('Anterior-TXT'!A6008&lt;&gt;"",RIGHT(LEFT('Anterior-TXT'!A6008,51),34),"")</f>
        <v/>
      </c>
      <c r="C5987" s="12" t="str">
        <f>IF('Anterior-TXT'!A6008&lt;&gt;"",VALUE(RIGHT(LEFT('Anterior-TXT'!A6008,75),23)),"")</f>
        <v/>
      </c>
      <c r="D5987" s="11" t="str">
        <f>IF('Anterior-TXT'!A6008&lt;&gt;"",RIGHT(LEFT('Anterior-TXT'!A6008,77),1),"")</f>
        <v/>
      </c>
      <c r="E5987" s="13" t="str">
        <f>IF('Anterior-TXT'!A6008&lt;&gt;"",IF(MOD(VALUE(LEFT(A5987,1)),2)=1,IF(D5987="D",C5987,-C5987),IF(D5987="C",C5987,-C5987)),"")</f>
        <v/>
      </c>
    </row>
    <row r="5988" spans="1:5" x14ac:dyDescent="0.2">
      <c r="A5988" s="11" t="str">
        <f>IF('Anterior-TXT'!A6009&lt;&gt;"",LEFT('Anterior-TXT'!A6009,15),"")</f>
        <v/>
      </c>
      <c r="B5988" s="11" t="str">
        <f>IF('Anterior-TXT'!A6009&lt;&gt;"",RIGHT(LEFT('Anterior-TXT'!A6009,51),34),"")</f>
        <v/>
      </c>
      <c r="C5988" s="12" t="str">
        <f>IF('Anterior-TXT'!A6009&lt;&gt;"",VALUE(RIGHT(LEFT('Anterior-TXT'!A6009,75),23)),"")</f>
        <v/>
      </c>
      <c r="D5988" s="11" t="str">
        <f>IF('Anterior-TXT'!A6009&lt;&gt;"",RIGHT(LEFT('Anterior-TXT'!A6009,77),1),"")</f>
        <v/>
      </c>
      <c r="E5988" s="13" t="str">
        <f>IF('Anterior-TXT'!A6009&lt;&gt;"",IF(MOD(VALUE(LEFT(A5988,1)),2)=1,IF(D5988="D",C5988,-C5988),IF(D5988="C",C5988,-C5988)),"")</f>
        <v/>
      </c>
    </row>
    <row r="5989" spans="1:5" x14ac:dyDescent="0.2">
      <c r="A5989" s="11" t="str">
        <f>IF('Anterior-TXT'!A6010&lt;&gt;"",LEFT('Anterior-TXT'!A6010,15),"")</f>
        <v/>
      </c>
      <c r="B5989" s="11" t="str">
        <f>IF('Anterior-TXT'!A6010&lt;&gt;"",RIGHT(LEFT('Anterior-TXT'!A6010,51),34),"")</f>
        <v/>
      </c>
      <c r="C5989" s="12" t="str">
        <f>IF('Anterior-TXT'!A6010&lt;&gt;"",VALUE(RIGHT(LEFT('Anterior-TXT'!A6010,75),23)),"")</f>
        <v/>
      </c>
      <c r="D5989" s="11" t="str">
        <f>IF('Anterior-TXT'!A6010&lt;&gt;"",RIGHT(LEFT('Anterior-TXT'!A6010,77),1),"")</f>
        <v/>
      </c>
      <c r="E5989" s="13" t="str">
        <f>IF('Anterior-TXT'!A6010&lt;&gt;"",IF(MOD(VALUE(LEFT(A5989,1)),2)=1,IF(D5989="D",C5989,-C5989),IF(D5989="C",C5989,-C5989)),"")</f>
        <v/>
      </c>
    </row>
    <row r="5990" spans="1:5" x14ac:dyDescent="0.2">
      <c r="A5990" s="11" t="str">
        <f>IF('Anterior-TXT'!A6011&lt;&gt;"",LEFT('Anterior-TXT'!A6011,15),"")</f>
        <v/>
      </c>
      <c r="B5990" s="11" t="str">
        <f>IF('Anterior-TXT'!A6011&lt;&gt;"",RIGHT(LEFT('Anterior-TXT'!A6011,51),34),"")</f>
        <v/>
      </c>
      <c r="C5990" s="12" t="str">
        <f>IF('Anterior-TXT'!A6011&lt;&gt;"",VALUE(RIGHT(LEFT('Anterior-TXT'!A6011,75),23)),"")</f>
        <v/>
      </c>
      <c r="D5990" s="11" t="str">
        <f>IF('Anterior-TXT'!A6011&lt;&gt;"",RIGHT(LEFT('Anterior-TXT'!A6011,77),1),"")</f>
        <v/>
      </c>
      <c r="E5990" s="13" t="str">
        <f>IF('Anterior-TXT'!A6011&lt;&gt;"",IF(MOD(VALUE(LEFT(A5990,1)),2)=1,IF(D5990="D",C5990,-C5990),IF(D5990="C",C5990,-C5990)),"")</f>
        <v/>
      </c>
    </row>
    <row r="5991" spans="1:5" x14ac:dyDescent="0.2">
      <c r="A5991" s="11" t="str">
        <f>IF('Anterior-TXT'!A6012&lt;&gt;"",LEFT('Anterior-TXT'!A6012,15),"")</f>
        <v/>
      </c>
      <c r="B5991" s="11" t="str">
        <f>IF('Anterior-TXT'!A6012&lt;&gt;"",RIGHT(LEFT('Anterior-TXT'!A6012,51),34),"")</f>
        <v/>
      </c>
      <c r="C5991" s="12" t="str">
        <f>IF('Anterior-TXT'!A6012&lt;&gt;"",VALUE(RIGHT(LEFT('Anterior-TXT'!A6012,75),23)),"")</f>
        <v/>
      </c>
      <c r="D5991" s="11" t="str">
        <f>IF('Anterior-TXT'!A6012&lt;&gt;"",RIGHT(LEFT('Anterior-TXT'!A6012,77),1),"")</f>
        <v/>
      </c>
      <c r="E5991" s="13" t="str">
        <f>IF('Anterior-TXT'!A6012&lt;&gt;"",IF(MOD(VALUE(LEFT(A5991,1)),2)=1,IF(D5991="D",C5991,-C5991),IF(D5991="C",C5991,-C5991)),"")</f>
        <v/>
      </c>
    </row>
    <row r="5992" spans="1:5" x14ac:dyDescent="0.2">
      <c r="A5992" s="11" t="str">
        <f>IF('Anterior-TXT'!A6013&lt;&gt;"",LEFT('Anterior-TXT'!A6013,15),"")</f>
        <v/>
      </c>
      <c r="B5992" s="11" t="str">
        <f>IF('Anterior-TXT'!A6013&lt;&gt;"",RIGHT(LEFT('Anterior-TXT'!A6013,51),34),"")</f>
        <v/>
      </c>
      <c r="C5992" s="12" t="str">
        <f>IF('Anterior-TXT'!A6013&lt;&gt;"",VALUE(RIGHT(LEFT('Anterior-TXT'!A6013,75),23)),"")</f>
        <v/>
      </c>
      <c r="D5992" s="11" t="str">
        <f>IF('Anterior-TXT'!A6013&lt;&gt;"",RIGHT(LEFT('Anterior-TXT'!A6013,77),1),"")</f>
        <v/>
      </c>
      <c r="E5992" s="13" t="str">
        <f>IF('Anterior-TXT'!A6013&lt;&gt;"",IF(MOD(VALUE(LEFT(A5992,1)),2)=1,IF(D5992="D",C5992,-C5992),IF(D5992="C",C5992,-C5992)),"")</f>
        <v/>
      </c>
    </row>
    <row r="5993" spans="1:5" x14ac:dyDescent="0.2">
      <c r="A5993" s="11" t="str">
        <f>IF('Anterior-TXT'!A6014&lt;&gt;"",LEFT('Anterior-TXT'!A6014,15),"")</f>
        <v/>
      </c>
      <c r="B5993" s="11" t="str">
        <f>IF('Anterior-TXT'!A6014&lt;&gt;"",RIGHT(LEFT('Anterior-TXT'!A6014,51),34),"")</f>
        <v/>
      </c>
      <c r="C5993" s="12" t="str">
        <f>IF('Anterior-TXT'!A6014&lt;&gt;"",VALUE(RIGHT(LEFT('Anterior-TXT'!A6014,75),23)),"")</f>
        <v/>
      </c>
      <c r="D5993" s="11" t="str">
        <f>IF('Anterior-TXT'!A6014&lt;&gt;"",RIGHT(LEFT('Anterior-TXT'!A6014,77),1),"")</f>
        <v/>
      </c>
      <c r="E5993" s="13" t="str">
        <f>IF('Anterior-TXT'!A6014&lt;&gt;"",IF(MOD(VALUE(LEFT(A5993,1)),2)=1,IF(D5993="D",C5993,-C5993),IF(D5993="C",C5993,-C5993)),"")</f>
        <v/>
      </c>
    </row>
    <row r="5994" spans="1:5" x14ac:dyDescent="0.2">
      <c r="A5994" s="11" t="str">
        <f>IF('Anterior-TXT'!A6015&lt;&gt;"",LEFT('Anterior-TXT'!A6015,15),"")</f>
        <v/>
      </c>
      <c r="B5994" s="11" t="str">
        <f>IF('Anterior-TXT'!A6015&lt;&gt;"",RIGHT(LEFT('Anterior-TXT'!A6015,51),34),"")</f>
        <v/>
      </c>
      <c r="C5994" s="12" t="str">
        <f>IF('Anterior-TXT'!A6015&lt;&gt;"",VALUE(RIGHT(LEFT('Anterior-TXT'!A6015,75),23)),"")</f>
        <v/>
      </c>
      <c r="D5994" s="11" t="str">
        <f>IF('Anterior-TXT'!A6015&lt;&gt;"",RIGHT(LEFT('Anterior-TXT'!A6015,77),1),"")</f>
        <v/>
      </c>
      <c r="E5994" s="13" t="str">
        <f>IF('Anterior-TXT'!A6015&lt;&gt;"",IF(MOD(VALUE(LEFT(A5994,1)),2)=1,IF(D5994="D",C5994,-C5994),IF(D5994="C",C5994,-C5994)),"")</f>
        <v/>
      </c>
    </row>
    <row r="5995" spans="1:5" x14ac:dyDescent="0.2">
      <c r="A5995" s="11" t="str">
        <f>IF('Anterior-TXT'!A6016&lt;&gt;"",LEFT('Anterior-TXT'!A6016,15),"")</f>
        <v/>
      </c>
      <c r="B5995" s="11" t="str">
        <f>IF('Anterior-TXT'!A6016&lt;&gt;"",RIGHT(LEFT('Anterior-TXT'!A6016,51),34),"")</f>
        <v/>
      </c>
      <c r="C5995" s="12" t="str">
        <f>IF('Anterior-TXT'!A6016&lt;&gt;"",VALUE(RIGHT(LEFT('Anterior-TXT'!A6016,75),23)),"")</f>
        <v/>
      </c>
      <c r="D5995" s="11" t="str">
        <f>IF('Anterior-TXT'!A6016&lt;&gt;"",RIGHT(LEFT('Anterior-TXT'!A6016,77),1),"")</f>
        <v/>
      </c>
      <c r="E5995" s="13" t="str">
        <f>IF('Anterior-TXT'!A6016&lt;&gt;"",IF(MOD(VALUE(LEFT(A5995,1)),2)=1,IF(D5995="D",C5995,-C5995),IF(D5995="C",C5995,-C5995)),"")</f>
        <v/>
      </c>
    </row>
    <row r="5996" spans="1:5" x14ac:dyDescent="0.2">
      <c r="A5996" s="11" t="str">
        <f>IF('Anterior-TXT'!A6017&lt;&gt;"",LEFT('Anterior-TXT'!A6017,15),"")</f>
        <v/>
      </c>
      <c r="B5996" s="11" t="str">
        <f>IF('Anterior-TXT'!A6017&lt;&gt;"",RIGHT(LEFT('Anterior-TXT'!A6017,51),34),"")</f>
        <v/>
      </c>
      <c r="C5996" s="12" t="str">
        <f>IF('Anterior-TXT'!A6017&lt;&gt;"",VALUE(RIGHT(LEFT('Anterior-TXT'!A6017,75),23)),"")</f>
        <v/>
      </c>
      <c r="D5996" s="11" t="str">
        <f>IF('Anterior-TXT'!A6017&lt;&gt;"",RIGHT(LEFT('Anterior-TXT'!A6017,77),1),"")</f>
        <v/>
      </c>
      <c r="E5996" s="13" t="str">
        <f>IF('Anterior-TXT'!A6017&lt;&gt;"",IF(MOD(VALUE(LEFT(A5996,1)),2)=1,IF(D5996="D",C5996,-C5996),IF(D5996="C",C5996,-C5996)),"")</f>
        <v/>
      </c>
    </row>
    <row r="5997" spans="1:5" x14ac:dyDescent="0.2">
      <c r="A5997" s="11" t="str">
        <f>IF('Anterior-TXT'!A6018&lt;&gt;"",LEFT('Anterior-TXT'!A6018,15),"")</f>
        <v/>
      </c>
      <c r="B5997" s="11" t="str">
        <f>IF('Anterior-TXT'!A6018&lt;&gt;"",RIGHT(LEFT('Anterior-TXT'!A6018,51),34),"")</f>
        <v/>
      </c>
      <c r="C5997" s="12" t="str">
        <f>IF('Anterior-TXT'!A6018&lt;&gt;"",VALUE(RIGHT(LEFT('Anterior-TXT'!A6018,75),23)),"")</f>
        <v/>
      </c>
      <c r="D5997" s="11" t="str">
        <f>IF('Anterior-TXT'!A6018&lt;&gt;"",RIGHT(LEFT('Anterior-TXT'!A6018,77),1),"")</f>
        <v/>
      </c>
      <c r="E5997" s="13" t="str">
        <f>IF('Anterior-TXT'!A6018&lt;&gt;"",IF(MOD(VALUE(LEFT(A5997,1)),2)=1,IF(D5997="D",C5997,-C5997),IF(D5997="C",C5997,-C5997)),"")</f>
        <v/>
      </c>
    </row>
    <row r="5998" spans="1:5" x14ac:dyDescent="0.2">
      <c r="A5998" s="11" t="str">
        <f>IF('Anterior-TXT'!A6019&lt;&gt;"",LEFT('Anterior-TXT'!A6019,15),"")</f>
        <v/>
      </c>
      <c r="B5998" s="11" t="str">
        <f>IF('Anterior-TXT'!A6019&lt;&gt;"",RIGHT(LEFT('Anterior-TXT'!A6019,51),34),"")</f>
        <v/>
      </c>
      <c r="C5998" s="12" t="str">
        <f>IF('Anterior-TXT'!A6019&lt;&gt;"",VALUE(RIGHT(LEFT('Anterior-TXT'!A6019,75),23)),"")</f>
        <v/>
      </c>
      <c r="D5998" s="11" t="str">
        <f>IF('Anterior-TXT'!A6019&lt;&gt;"",RIGHT(LEFT('Anterior-TXT'!A6019,77),1),"")</f>
        <v/>
      </c>
      <c r="E5998" s="13" t="str">
        <f>IF('Anterior-TXT'!A6019&lt;&gt;"",IF(MOD(VALUE(LEFT(A5998,1)),2)=1,IF(D5998="D",C5998,-C5998),IF(D5998="C",C5998,-C5998)),"")</f>
        <v/>
      </c>
    </row>
    <row r="5999" spans="1:5" x14ac:dyDescent="0.2">
      <c r="A5999" s="11" t="str">
        <f>IF('Anterior-TXT'!A6020&lt;&gt;"",LEFT('Anterior-TXT'!A6020,15),"")</f>
        <v/>
      </c>
      <c r="B5999" s="11" t="str">
        <f>IF('Anterior-TXT'!A6020&lt;&gt;"",RIGHT(LEFT('Anterior-TXT'!A6020,51),34),"")</f>
        <v/>
      </c>
      <c r="C5999" s="12" t="str">
        <f>IF('Anterior-TXT'!A6020&lt;&gt;"",VALUE(RIGHT(LEFT('Anterior-TXT'!A6020,75),23)),"")</f>
        <v/>
      </c>
      <c r="D5999" s="11" t="str">
        <f>IF('Anterior-TXT'!A6020&lt;&gt;"",RIGHT(LEFT('Anterior-TXT'!A6020,77),1),"")</f>
        <v/>
      </c>
      <c r="E5999" s="13" t="str">
        <f>IF('Anterior-TXT'!A6020&lt;&gt;"",IF(MOD(VALUE(LEFT(A5999,1)),2)=1,IF(D5999="D",C5999,-C5999),IF(D5999="C",C5999,-C5999)),"")</f>
        <v/>
      </c>
    </row>
    <row r="6000" spans="1:5" x14ac:dyDescent="0.2">
      <c r="A6000" s="11" t="str">
        <f>IF('Anterior-TXT'!A6021&lt;&gt;"",LEFT('Anterior-TXT'!A6021,15),"")</f>
        <v/>
      </c>
      <c r="B6000" s="11" t="str">
        <f>IF('Anterior-TXT'!A6021&lt;&gt;"",RIGHT(LEFT('Anterior-TXT'!A6021,51),34),"")</f>
        <v/>
      </c>
      <c r="C6000" s="12" t="str">
        <f>IF('Anterior-TXT'!A6021&lt;&gt;"",VALUE(RIGHT(LEFT('Anterior-TXT'!A6021,75),23)),"")</f>
        <v/>
      </c>
      <c r="D6000" s="11" t="str">
        <f>IF('Anterior-TXT'!A6021&lt;&gt;"",RIGHT(LEFT('Anterior-TXT'!A6021,77),1),"")</f>
        <v/>
      </c>
      <c r="E6000" s="13" t="str">
        <f>IF('Anterior-TXT'!A6021&lt;&gt;"",IF(MOD(VALUE(LEFT(A6000,1)),2)=1,IF(D6000="D",C6000,-C6000),IF(D6000="C",C6000,-C6000)),"")</f>
        <v/>
      </c>
    </row>
  </sheetData>
  <sheetProtection password="D890" sheet="1" objects="1" scenarios="1" selectLockedCells="1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workbookViewId="0">
      <selection activeCell="J47" sqref="J2:J47"/>
    </sheetView>
  </sheetViews>
  <sheetFormatPr defaultRowHeight="15" x14ac:dyDescent="0.25"/>
  <cols>
    <col min="1" max="2" width="9.140625" style="39"/>
    <col min="3" max="3" width="11.140625" style="39" bestFit="1" customWidth="1"/>
    <col min="4" max="16384" width="9.140625" style="39"/>
  </cols>
  <sheetData>
    <row r="1" spans="1:16" x14ac:dyDescent="0.25">
      <c r="A1" s="38" t="s">
        <v>110</v>
      </c>
      <c r="B1" s="38" t="s">
        <v>114</v>
      </c>
      <c r="C1" s="38" t="s">
        <v>106</v>
      </c>
      <c r="D1" s="38" t="s">
        <v>111</v>
      </c>
      <c r="E1" s="38" t="s">
        <v>112</v>
      </c>
      <c r="F1" s="38" t="s">
        <v>114</v>
      </c>
      <c r="G1" s="38" t="s">
        <v>113</v>
      </c>
      <c r="H1" s="38" t="s">
        <v>111</v>
      </c>
      <c r="I1" s="38" t="s">
        <v>110</v>
      </c>
      <c r="J1" s="38" t="s">
        <v>115</v>
      </c>
      <c r="K1" s="38" t="s">
        <v>106</v>
      </c>
      <c r="L1" s="38" t="s">
        <v>111</v>
      </c>
      <c r="M1" s="38" t="s">
        <v>112</v>
      </c>
      <c r="N1" s="38" t="s">
        <v>115</v>
      </c>
      <c r="O1" s="38" t="s">
        <v>113</v>
      </c>
      <c r="P1" s="38" t="s">
        <v>111</v>
      </c>
    </row>
    <row r="2" spans="1:16" x14ac:dyDescent="0.25">
      <c r="A2" s="38" t="str">
        <f>IF(ISERR(RANK(D2,D$2:D$50,0)),"",RANK(D2,D$2:D$50,0))</f>
        <v/>
      </c>
      <c r="B2" s="17" t="s">
        <v>11</v>
      </c>
      <c r="C2" s="40" t="str">
        <f>'DVP-Estendida'!D8</f>
        <v/>
      </c>
      <c r="D2" s="40" t="str">
        <f>IF(C2&lt;&gt;"",ABS(C2),"")</f>
        <v/>
      </c>
      <c r="E2" s="38">
        <f>IF(ISERR(RANK(H2,H$2:H$50,0)),"",RANK(H2,H$2:H$50,0))</f>
        <v>9</v>
      </c>
      <c r="F2" s="17" t="s">
        <v>11</v>
      </c>
      <c r="G2" s="40">
        <f>'DVP-Estendida'!E8</f>
        <v>0</v>
      </c>
      <c r="H2" s="40">
        <f>IF(G2&lt;&gt;"",ABS(G2),"")</f>
        <v>0</v>
      </c>
      <c r="I2" s="38">
        <f>IF(ISERR(RANK(L2,L$2:L$50,0)),"",RANK(L2,L$2:L$50,0))</f>
        <v>15</v>
      </c>
      <c r="J2" s="17" t="s">
        <v>55</v>
      </c>
      <c r="K2" s="40">
        <f>'DVP-Estendida'!D54</f>
        <v>4.7100000000000003E-2</v>
      </c>
      <c r="L2" s="40">
        <f>IF(K2&lt;&gt;"",ABS(K2),"")</f>
        <v>4.7100000000000003E-2</v>
      </c>
      <c r="M2" s="38">
        <f>IF(ISERR(RANK(P2,P$2:P$50,0)),"",RANK(P2,P$2:P$50,0))</f>
        <v>1</v>
      </c>
      <c r="N2" s="17" t="s">
        <v>55</v>
      </c>
      <c r="O2" s="40">
        <f>'DVP-Estendida'!E54</f>
        <v>0.58640000000000003</v>
      </c>
      <c r="P2" s="40">
        <f>IF(O2&lt;&gt;"",ABS(O2),"")</f>
        <v>0.58640000000000003</v>
      </c>
    </row>
    <row r="3" spans="1:16" x14ac:dyDescent="0.25">
      <c r="A3" s="38" t="str">
        <f t="shared" ref="A3:A38" si="0">IF(ISERR(RANK(D3,D$2:D$50,0)),"",RANK(D3,D$2:D$50,0))</f>
        <v/>
      </c>
      <c r="B3" s="17" t="s">
        <v>12</v>
      </c>
      <c r="C3" s="40" t="str">
        <f>'DVP-Estendida'!D9</f>
        <v/>
      </c>
      <c r="D3" s="40" t="str">
        <f t="shared" ref="D3:D38" si="1">IF(C3&lt;&gt;"",ABS(C3),"")</f>
        <v/>
      </c>
      <c r="E3" s="38">
        <f t="shared" ref="E3:E38" si="2">IF(ISERR(RANK(H3,H$2:H$50,0)),"",RANK(H3,H$2:H$50,0))</f>
        <v>9</v>
      </c>
      <c r="F3" s="17" t="s">
        <v>12</v>
      </c>
      <c r="G3" s="40">
        <f>'DVP-Estendida'!E9</f>
        <v>0</v>
      </c>
      <c r="H3" s="40">
        <f t="shared" ref="H3:H38" si="3">IF(G3&lt;&gt;"",ABS(G3),"")</f>
        <v>0</v>
      </c>
      <c r="I3" s="38">
        <f t="shared" ref="I3:I47" si="4">IF(ISERR(RANK(L3,L$2:L$50,0)),"",RANK(L3,L$2:L$50,0))</f>
        <v>16</v>
      </c>
      <c r="J3" s="17" t="s">
        <v>56</v>
      </c>
      <c r="K3" s="40">
        <f>'DVP-Estendida'!D55</f>
        <v>3.9600000000000003E-2</v>
      </c>
      <c r="L3" s="40">
        <f t="shared" ref="L3:L47" si="5">IF(K3&lt;&gt;"",ABS(K3),"")</f>
        <v>3.9600000000000003E-2</v>
      </c>
      <c r="M3" s="38">
        <f t="shared" ref="M3:M47" si="6">IF(ISERR(RANK(P3,P$2:P$50,0)),"",RANK(P3,P$2:P$50,0))</f>
        <v>2</v>
      </c>
      <c r="N3" s="17" t="s">
        <v>56</v>
      </c>
      <c r="O3" s="40">
        <f>'DVP-Estendida'!E55</f>
        <v>0.1166</v>
      </c>
      <c r="P3" s="40">
        <f t="shared" ref="P3:P47" si="7">IF(O3&lt;&gt;"",ABS(O3),"")</f>
        <v>0.1166</v>
      </c>
    </row>
    <row r="4" spans="1:16" x14ac:dyDescent="0.25">
      <c r="A4" s="38" t="str">
        <f t="shared" si="0"/>
        <v/>
      </c>
      <c r="B4" s="17" t="s">
        <v>13</v>
      </c>
      <c r="C4" s="40" t="str">
        <f>'DVP-Estendida'!D10</f>
        <v/>
      </c>
      <c r="D4" s="40" t="str">
        <f t="shared" si="1"/>
        <v/>
      </c>
      <c r="E4" s="38">
        <f t="shared" si="2"/>
        <v>9</v>
      </c>
      <c r="F4" s="17" t="s">
        <v>13</v>
      </c>
      <c r="G4" s="40">
        <f>'DVP-Estendida'!E10</f>
        <v>0</v>
      </c>
      <c r="H4" s="40">
        <f t="shared" si="3"/>
        <v>0</v>
      </c>
      <c r="I4" s="38">
        <f t="shared" si="4"/>
        <v>18</v>
      </c>
      <c r="J4" s="17" t="s">
        <v>57</v>
      </c>
      <c r="K4" s="40">
        <f>'DVP-Estendida'!D56</f>
        <v>-8.3000000000000001E-3</v>
      </c>
      <c r="L4" s="40">
        <f t="shared" si="5"/>
        <v>8.3000000000000001E-3</v>
      </c>
      <c r="M4" s="38">
        <f t="shared" si="6"/>
        <v>4</v>
      </c>
      <c r="N4" s="17" t="s">
        <v>57</v>
      </c>
      <c r="O4" s="40">
        <f>'DVP-Estendida'!E56</f>
        <v>3.9699999999999999E-2</v>
      </c>
      <c r="P4" s="40">
        <f t="shared" si="7"/>
        <v>3.9699999999999999E-2</v>
      </c>
    </row>
    <row r="5" spans="1:16" x14ac:dyDescent="0.25">
      <c r="A5" s="38" t="str">
        <f t="shared" si="0"/>
        <v/>
      </c>
      <c r="B5" s="17" t="s">
        <v>15</v>
      </c>
      <c r="C5" s="41" t="str">
        <f>'DVP-Estendida'!D12</f>
        <v/>
      </c>
      <c r="D5" s="40" t="str">
        <f t="shared" si="1"/>
        <v/>
      </c>
      <c r="E5" s="38">
        <f t="shared" si="2"/>
        <v>9</v>
      </c>
      <c r="F5" s="17" t="s">
        <v>15</v>
      </c>
      <c r="G5" s="41">
        <f>'DVP-Estendida'!E12</f>
        <v>0</v>
      </c>
      <c r="H5" s="40">
        <f t="shared" si="3"/>
        <v>0</v>
      </c>
      <c r="I5" s="38">
        <f t="shared" si="4"/>
        <v>5</v>
      </c>
      <c r="J5" s="17" t="s">
        <v>58</v>
      </c>
      <c r="K5" s="40">
        <f>'DVP-Estendida'!D57</f>
        <v>-0.87450000000000006</v>
      </c>
      <c r="L5" s="40">
        <f t="shared" si="5"/>
        <v>0.87450000000000006</v>
      </c>
      <c r="M5" s="38">
        <f t="shared" si="6"/>
        <v>18</v>
      </c>
      <c r="N5" s="17" t="s">
        <v>58</v>
      </c>
      <c r="O5" s="40">
        <f>'DVP-Estendida'!E57</f>
        <v>0</v>
      </c>
      <c r="P5" s="40">
        <f t="shared" si="7"/>
        <v>0</v>
      </c>
    </row>
    <row r="6" spans="1:16" x14ac:dyDescent="0.25">
      <c r="A6" s="38" t="str">
        <f t="shared" si="0"/>
        <v/>
      </c>
      <c r="B6" s="17" t="s">
        <v>16</v>
      </c>
      <c r="C6" s="41" t="str">
        <f>'DVP-Estendida'!D13</f>
        <v/>
      </c>
      <c r="D6" s="40" t="str">
        <f t="shared" si="1"/>
        <v/>
      </c>
      <c r="E6" s="38">
        <f t="shared" si="2"/>
        <v>9</v>
      </c>
      <c r="F6" s="17" t="s">
        <v>16</v>
      </c>
      <c r="G6" s="41">
        <f>'DVP-Estendida'!E13</f>
        <v>0</v>
      </c>
      <c r="H6" s="40">
        <f t="shared" si="3"/>
        <v>0</v>
      </c>
      <c r="I6" s="38">
        <f t="shared" si="4"/>
        <v>8</v>
      </c>
      <c r="J6" s="17" t="s">
        <v>60</v>
      </c>
      <c r="K6" s="40">
        <f>'DVP-Estendida'!D59</f>
        <v>0.33789999999999998</v>
      </c>
      <c r="L6" s="40">
        <f t="shared" si="5"/>
        <v>0.33789999999999998</v>
      </c>
      <c r="M6" s="38">
        <f t="shared" si="6"/>
        <v>10</v>
      </c>
      <c r="N6" s="17" t="s">
        <v>60</v>
      </c>
      <c r="O6" s="40">
        <f>'DVP-Estendida'!E59</f>
        <v>2.2000000000000001E-3</v>
      </c>
      <c r="P6" s="40">
        <f t="shared" si="7"/>
        <v>2.2000000000000001E-3</v>
      </c>
    </row>
    <row r="7" spans="1:16" x14ac:dyDescent="0.25">
      <c r="A7" s="38" t="str">
        <f t="shared" si="0"/>
        <v/>
      </c>
      <c r="B7" s="17" t="s">
        <v>17</v>
      </c>
      <c r="C7" s="41" t="str">
        <f>'DVP-Estendida'!D14</f>
        <v/>
      </c>
      <c r="D7" s="40" t="str">
        <f t="shared" si="1"/>
        <v/>
      </c>
      <c r="E7" s="38">
        <f t="shared" si="2"/>
        <v>9</v>
      </c>
      <c r="F7" s="17" t="s">
        <v>17</v>
      </c>
      <c r="G7" s="41">
        <f>'DVP-Estendida'!E14</f>
        <v>0</v>
      </c>
      <c r="H7" s="40">
        <f t="shared" si="3"/>
        <v>0</v>
      </c>
      <c r="I7" s="38">
        <f t="shared" si="4"/>
        <v>6</v>
      </c>
      <c r="J7" s="17" t="s">
        <v>61</v>
      </c>
      <c r="K7" s="40">
        <f>'DVP-Estendida'!D60</f>
        <v>0.51870000000000005</v>
      </c>
      <c r="L7" s="40">
        <f t="shared" si="5"/>
        <v>0.51870000000000005</v>
      </c>
      <c r="M7" s="38">
        <f t="shared" si="6"/>
        <v>11</v>
      </c>
      <c r="N7" s="17" t="s">
        <v>61</v>
      </c>
      <c r="O7" s="40">
        <f>'DVP-Estendida'!E60</f>
        <v>1E-3</v>
      </c>
      <c r="P7" s="40">
        <f t="shared" si="7"/>
        <v>1E-3</v>
      </c>
    </row>
    <row r="8" spans="1:16" x14ac:dyDescent="0.25">
      <c r="A8" s="38" t="str">
        <f t="shared" si="0"/>
        <v/>
      </c>
      <c r="B8" s="17" t="s">
        <v>18</v>
      </c>
      <c r="C8" s="41" t="str">
        <f>'DVP-Estendida'!D15</f>
        <v/>
      </c>
      <c r="D8" s="40" t="str">
        <f t="shared" si="1"/>
        <v/>
      </c>
      <c r="E8" s="38">
        <f t="shared" si="2"/>
        <v>9</v>
      </c>
      <c r="F8" s="17" t="s">
        <v>18</v>
      </c>
      <c r="G8" s="41">
        <f>'DVP-Estendida'!E15</f>
        <v>0</v>
      </c>
      <c r="H8" s="40">
        <f t="shared" si="3"/>
        <v>0</v>
      </c>
      <c r="I8" s="38" t="str">
        <f t="shared" si="4"/>
        <v/>
      </c>
      <c r="J8" s="17" t="s">
        <v>62</v>
      </c>
      <c r="K8" s="40" t="str">
        <f>'DVP-Estendida'!D61</f>
        <v/>
      </c>
      <c r="L8" s="40" t="str">
        <f t="shared" si="5"/>
        <v/>
      </c>
      <c r="M8" s="38">
        <f t="shared" si="6"/>
        <v>18</v>
      </c>
      <c r="N8" s="17" t="s">
        <v>62</v>
      </c>
      <c r="O8" s="40">
        <f>'DVP-Estendida'!E61</f>
        <v>0</v>
      </c>
      <c r="P8" s="40">
        <f t="shared" si="7"/>
        <v>0</v>
      </c>
    </row>
    <row r="9" spans="1:16" x14ac:dyDescent="0.25">
      <c r="A9" s="38" t="str">
        <f t="shared" si="0"/>
        <v/>
      </c>
      <c r="B9" s="17" t="s">
        <v>20</v>
      </c>
      <c r="C9" s="41" t="str">
        <f>'DVP-Estendida'!D17</f>
        <v/>
      </c>
      <c r="D9" s="40" t="str">
        <f t="shared" si="1"/>
        <v/>
      </c>
      <c r="E9" s="38">
        <f t="shared" si="2"/>
        <v>9</v>
      </c>
      <c r="F9" s="17" t="s">
        <v>20</v>
      </c>
      <c r="G9" s="41">
        <f>'DVP-Estendida'!E17</f>
        <v>0</v>
      </c>
      <c r="H9" s="40">
        <f t="shared" si="3"/>
        <v>0</v>
      </c>
      <c r="I9" s="38" t="str">
        <f t="shared" si="4"/>
        <v/>
      </c>
      <c r="J9" s="17" t="s">
        <v>63</v>
      </c>
      <c r="K9" s="40" t="str">
        <f>'DVP-Estendida'!D62</f>
        <v/>
      </c>
      <c r="L9" s="40" t="str">
        <f t="shared" si="5"/>
        <v/>
      </c>
      <c r="M9" s="38">
        <f t="shared" si="6"/>
        <v>18</v>
      </c>
      <c r="N9" s="17" t="s">
        <v>63</v>
      </c>
      <c r="O9" s="40">
        <f>'DVP-Estendida'!E62</f>
        <v>0</v>
      </c>
      <c r="P9" s="40">
        <f t="shared" si="7"/>
        <v>0</v>
      </c>
    </row>
    <row r="10" spans="1:16" x14ac:dyDescent="0.25">
      <c r="A10" s="38" t="str">
        <f t="shared" si="0"/>
        <v/>
      </c>
      <c r="B10" s="17" t="s">
        <v>21</v>
      </c>
      <c r="C10" s="41" t="str">
        <f>'DVP-Estendida'!D18</f>
        <v/>
      </c>
      <c r="D10" s="40" t="str">
        <f t="shared" si="1"/>
        <v/>
      </c>
      <c r="E10" s="38">
        <f t="shared" si="2"/>
        <v>9</v>
      </c>
      <c r="F10" s="17" t="s">
        <v>21</v>
      </c>
      <c r="G10" s="41">
        <f>'DVP-Estendida'!E18</f>
        <v>0</v>
      </c>
      <c r="H10" s="40">
        <f t="shared" si="3"/>
        <v>0</v>
      </c>
      <c r="I10" s="38" t="str">
        <f t="shared" si="4"/>
        <v/>
      </c>
      <c r="J10" s="17" t="s">
        <v>64</v>
      </c>
      <c r="K10" s="40" t="str">
        <f>'DVP-Estendida'!D63</f>
        <v/>
      </c>
      <c r="L10" s="40" t="str">
        <f t="shared" si="5"/>
        <v/>
      </c>
      <c r="M10" s="38">
        <f t="shared" si="6"/>
        <v>18</v>
      </c>
      <c r="N10" s="17" t="s">
        <v>64</v>
      </c>
      <c r="O10" s="40">
        <f>'DVP-Estendida'!E63</f>
        <v>0</v>
      </c>
      <c r="P10" s="40">
        <f t="shared" si="7"/>
        <v>0</v>
      </c>
    </row>
    <row r="11" spans="1:16" x14ac:dyDescent="0.25">
      <c r="A11" s="38">
        <f t="shared" si="0"/>
        <v>8</v>
      </c>
      <c r="B11" s="17" t="s">
        <v>22</v>
      </c>
      <c r="C11" s="41">
        <f>'DVP-Estendida'!D19</f>
        <v>7.5999999999999998E-2</v>
      </c>
      <c r="D11" s="40">
        <f t="shared" si="1"/>
        <v>7.5999999999999998E-2</v>
      </c>
      <c r="E11" s="38">
        <f t="shared" si="2"/>
        <v>3</v>
      </c>
      <c r="F11" s="17" t="s">
        <v>22</v>
      </c>
      <c r="G11" s="41">
        <f>'DVP-Estendida'!E19</f>
        <v>1.5E-3</v>
      </c>
      <c r="H11" s="40">
        <f t="shared" si="3"/>
        <v>1.5E-3</v>
      </c>
      <c r="I11" s="38" t="str">
        <f t="shared" si="4"/>
        <v/>
      </c>
      <c r="J11" s="17" t="s">
        <v>65</v>
      </c>
      <c r="K11" s="40" t="str">
        <f>'DVP-Estendida'!D64</f>
        <v/>
      </c>
      <c r="L11" s="40" t="str">
        <f t="shared" si="5"/>
        <v/>
      </c>
      <c r="M11" s="38">
        <f t="shared" si="6"/>
        <v>18</v>
      </c>
      <c r="N11" s="17" t="s">
        <v>65</v>
      </c>
      <c r="O11" s="40">
        <f>'DVP-Estendida'!E64</f>
        <v>0</v>
      </c>
      <c r="P11" s="40">
        <f t="shared" si="7"/>
        <v>0</v>
      </c>
    </row>
    <row r="12" spans="1:16" x14ac:dyDescent="0.25">
      <c r="A12" s="38" t="str">
        <f t="shared" si="0"/>
        <v/>
      </c>
      <c r="B12" s="17" t="s">
        <v>24</v>
      </c>
      <c r="C12" s="41" t="str">
        <f>'DVP-Estendida'!D21</f>
        <v/>
      </c>
      <c r="D12" s="40" t="str">
        <f t="shared" si="1"/>
        <v/>
      </c>
      <c r="E12" s="38">
        <f t="shared" si="2"/>
        <v>9</v>
      </c>
      <c r="F12" s="17" t="s">
        <v>24</v>
      </c>
      <c r="G12" s="41">
        <f>'DVP-Estendida'!E21</f>
        <v>0</v>
      </c>
      <c r="H12" s="40">
        <f t="shared" si="3"/>
        <v>0</v>
      </c>
      <c r="I12" s="38">
        <f t="shared" si="4"/>
        <v>13</v>
      </c>
      <c r="J12" s="17" t="s">
        <v>67</v>
      </c>
      <c r="K12" s="40">
        <f>'DVP-Estendida'!D66</f>
        <v>-9.7199999999999995E-2</v>
      </c>
      <c r="L12" s="40">
        <f t="shared" si="5"/>
        <v>9.7199999999999995E-2</v>
      </c>
      <c r="M12" s="38">
        <f t="shared" si="6"/>
        <v>7</v>
      </c>
      <c r="N12" s="17" t="s">
        <v>67</v>
      </c>
      <c r="O12" s="40">
        <f>'DVP-Estendida'!E66</f>
        <v>5.7999999999999996E-3</v>
      </c>
      <c r="P12" s="40">
        <f t="shared" si="7"/>
        <v>5.7999999999999996E-3</v>
      </c>
    </row>
    <row r="13" spans="1:16" x14ac:dyDescent="0.25">
      <c r="A13" s="38">
        <f t="shared" si="0"/>
        <v>4</v>
      </c>
      <c r="B13" s="17" t="s">
        <v>25</v>
      </c>
      <c r="C13" s="41">
        <f>'DVP-Estendida'!D22</f>
        <v>-0.68979999999999997</v>
      </c>
      <c r="D13" s="40">
        <f t="shared" si="1"/>
        <v>0.68979999999999997</v>
      </c>
      <c r="E13" s="38">
        <f t="shared" si="2"/>
        <v>9</v>
      </c>
      <c r="F13" s="17" t="s">
        <v>25</v>
      </c>
      <c r="G13" s="41">
        <f>'DVP-Estendida'!E22</f>
        <v>0</v>
      </c>
      <c r="H13" s="40">
        <f t="shared" si="3"/>
        <v>0</v>
      </c>
      <c r="I13" s="38">
        <f t="shared" si="4"/>
        <v>17</v>
      </c>
      <c r="J13" s="17" t="s">
        <v>68</v>
      </c>
      <c r="K13" s="40">
        <f>'DVP-Estendida'!D67</f>
        <v>3.4500000000000003E-2</v>
      </c>
      <c r="L13" s="40">
        <f t="shared" si="5"/>
        <v>3.4500000000000003E-2</v>
      </c>
      <c r="M13" s="38">
        <f t="shared" si="6"/>
        <v>3</v>
      </c>
      <c r="N13" s="17" t="s">
        <v>68</v>
      </c>
      <c r="O13" s="40">
        <f>'DVP-Estendida'!E67</f>
        <v>9.0499999999999997E-2</v>
      </c>
      <c r="P13" s="40">
        <f t="shared" si="7"/>
        <v>9.0499999999999997E-2</v>
      </c>
    </row>
    <row r="14" spans="1:16" x14ac:dyDescent="0.25">
      <c r="A14" s="38" t="str">
        <f t="shared" si="0"/>
        <v/>
      </c>
      <c r="B14" s="17" t="s">
        <v>26</v>
      </c>
      <c r="C14" s="41" t="str">
        <f>'DVP-Estendida'!D23</f>
        <v/>
      </c>
      <c r="D14" s="40" t="str">
        <f t="shared" si="1"/>
        <v/>
      </c>
      <c r="E14" s="38">
        <f t="shared" si="2"/>
        <v>9</v>
      </c>
      <c r="F14" s="17" t="s">
        <v>26</v>
      </c>
      <c r="G14" s="41">
        <f>'DVP-Estendida'!E23</f>
        <v>0</v>
      </c>
      <c r="H14" s="40">
        <f t="shared" si="3"/>
        <v>0</v>
      </c>
      <c r="I14" s="38">
        <f t="shared" si="4"/>
        <v>12</v>
      </c>
      <c r="J14" s="17" t="s">
        <v>69</v>
      </c>
      <c r="K14" s="40">
        <f>'DVP-Estendida'!D68</f>
        <v>-0.1096</v>
      </c>
      <c r="L14" s="40">
        <f t="shared" si="5"/>
        <v>0.1096</v>
      </c>
      <c r="M14" s="38">
        <f t="shared" si="6"/>
        <v>5</v>
      </c>
      <c r="N14" s="17" t="s">
        <v>69</v>
      </c>
      <c r="O14" s="40">
        <f>'DVP-Estendida'!E68</f>
        <v>3.4799999999999998E-2</v>
      </c>
      <c r="P14" s="40">
        <f t="shared" si="7"/>
        <v>3.4799999999999998E-2</v>
      </c>
    </row>
    <row r="15" spans="1:16" x14ac:dyDescent="0.25">
      <c r="A15" s="38" t="str">
        <f t="shared" si="0"/>
        <v/>
      </c>
      <c r="B15" s="17" t="s">
        <v>27</v>
      </c>
      <c r="C15" s="41" t="str">
        <f>'DVP-Estendida'!D24</f>
        <v/>
      </c>
      <c r="D15" s="40" t="str">
        <f t="shared" si="1"/>
        <v/>
      </c>
      <c r="E15" s="38">
        <f t="shared" si="2"/>
        <v>9</v>
      </c>
      <c r="F15" s="17" t="s">
        <v>27</v>
      </c>
      <c r="G15" s="41">
        <f>'DVP-Estendida'!E24</f>
        <v>0</v>
      </c>
      <c r="H15" s="40">
        <f t="shared" si="3"/>
        <v>0</v>
      </c>
      <c r="I15" s="38" t="str">
        <f t="shared" si="4"/>
        <v/>
      </c>
      <c r="J15" s="17" t="s">
        <v>71</v>
      </c>
      <c r="K15" s="40" t="str">
        <f>'DVP-Estendida'!D70</f>
        <v/>
      </c>
      <c r="L15" s="40" t="str">
        <f t="shared" si="5"/>
        <v/>
      </c>
      <c r="M15" s="38">
        <f t="shared" si="6"/>
        <v>18</v>
      </c>
      <c r="N15" s="17" t="s">
        <v>71</v>
      </c>
      <c r="O15" s="40">
        <f>'DVP-Estendida'!E70</f>
        <v>0</v>
      </c>
      <c r="P15" s="40">
        <f t="shared" si="7"/>
        <v>0</v>
      </c>
    </row>
    <row r="16" spans="1:16" x14ac:dyDescent="0.25">
      <c r="A16" s="38">
        <f t="shared" si="0"/>
        <v>7</v>
      </c>
      <c r="B16" s="17" t="s">
        <v>28</v>
      </c>
      <c r="C16" s="41">
        <f>'DVP-Estendida'!D25</f>
        <v>-0.21279999999999999</v>
      </c>
      <c r="D16" s="40">
        <f t="shared" si="1"/>
        <v>0.21279999999999999</v>
      </c>
      <c r="E16" s="38">
        <f t="shared" si="2"/>
        <v>6</v>
      </c>
      <c r="F16" s="17" t="s">
        <v>28</v>
      </c>
      <c r="G16" s="41">
        <f>'DVP-Estendida'!E25</f>
        <v>4.0000000000000002E-4</v>
      </c>
      <c r="H16" s="40">
        <f t="shared" si="3"/>
        <v>4.0000000000000002E-4</v>
      </c>
      <c r="I16" s="38" t="str">
        <f t="shared" si="4"/>
        <v/>
      </c>
      <c r="J16" s="17" t="s">
        <v>25</v>
      </c>
      <c r="K16" s="40" t="str">
        <f>'DVP-Estendida'!D71</f>
        <v/>
      </c>
      <c r="L16" s="40" t="str">
        <f t="shared" si="5"/>
        <v/>
      </c>
      <c r="M16" s="38">
        <f t="shared" si="6"/>
        <v>14</v>
      </c>
      <c r="N16" s="17" t="s">
        <v>25</v>
      </c>
      <c r="O16" s="40">
        <f>'DVP-Estendida'!E71</f>
        <v>1E-4</v>
      </c>
      <c r="P16" s="40">
        <f t="shared" si="7"/>
        <v>1E-4</v>
      </c>
    </row>
    <row r="17" spans="1:16" x14ac:dyDescent="0.25">
      <c r="A17" s="38" t="str">
        <f t="shared" si="0"/>
        <v/>
      </c>
      <c r="B17" s="17" t="s">
        <v>29</v>
      </c>
      <c r="C17" s="41" t="str">
        <f>'DVP-Estendida'!D26</f>
        <v/>
      </c>
      <c r="D17" s="40" t="str">
        <f t="shared" si="1"/>
        <v/>
      </c>
      <c r="E17" s="38">
        <f t="shared" si="2"/>
        <v>9</v>
      </c>
      <c r="F17" s="17" t="s">
        <v>29</v>
      </c>
      <c r="G17" s="41">
        <f>'DVP-Estendida'!E26</f>
        <v>0</v>
      </c>
      <c r="H17" s="40">
        <f t="shared" si="3"/>
        <v>0</v>
      </c>
      <c r="I17" s="38" t="str">
        <f t="shared" si="4"/>
        <v/>
      </c>
      <c r="J17" s="17" t="s">
        <v>26</v>
      </c>
      <c r="K17" s="40" t="str">
        <f>'DVP-Estendida'!D72</f>
        <v/>
      </c>
      <c r="L17" s="40" t="str">
        <f t="shared" si="5"/>
        <v/>
      </c>
      <c r="M17" s="38">
        <f t="shared" si="6"/>
        <v>18</v>
      </c>
      <c r="N17" s="17" t="s">
        <v>26</v>
      </c>
      <c r="O17" s="40">
        <f>'DVP-Estendida'!E72</f>
        <v>0</v>
      </c>
      <c r="P17" s="40">
        <f t="shared" si="7"/>
        <v>0</v>
      </c>
    </row>
    <row r="18" spans="1:16" x14ac:dyDescent="0.25">
      <c r="A18" s="38" t="str">
        <f t="shared" si="0"/>
        <v/>
      </c>
      <c r="B18" s="17" t="s">
        <v>30</v>
      </c>
      <c r="C18" s="41" t="str">
        <f>'DVP-Estendida'!D27</f>
        <v/>
      </c>
      <c r="D18" s="40" t="str">
        <f t="shared" si="1"/>
        <v/>
      </c>
      <c r="E18" s="38">
        <f t="shared" si="2"/>
        <v>9</v>
      </c>
      <c r="F18" s="17" t="s">
        <v>30</v>
      </c>
      <c r="G18" s="41">
        <f>'DVP-Estendida'!E27</f>
        <v>0</v>
      </c>
      <c r="H18" s="40">
        <f t="shared" si="3"/>
        <v>0</v>
      </c>
      <c r="I18" s="38">
        <f t="shared" si="4"/>
        <v>10</v>
      </c>
      <c r="J18" s="17" t="s">
        <v>72</v>
      </c>
      <c r="K18" s="40">
        <f>'DVP-Estendida'!D73</f>
        <v>0.1958</v>
      </c>
      <c r="L18" s="40">
        <f t="shared" si="5"/>
        <v>0.1958</v>
      </c>
      <c r="M18" s="38">
        <f t="shared" si="6"/>
        <v>18</v>
      </c>
      <c r="N18" s="17" t="s">
        <v>72</v>
      </c>
      <c r="O18" s="40">
        <f>'DVP-Estendida'!E73</f>
        <v>0</v>
      </c>
      <c r="P18" s="40">
        <f t="shared" si="7"/>
        <v>0</v>
      </c>
    </row>
    <row r="19" spans="1:16" x14ac:dyDescent="0.25">
      <c r="A19" s="38">
        <f t="shared" si="0"/>
        <v>9</v>
      </c>
      <c r="B19" s="17" t="s">
        <v>32</v>
      </c>
      <c r="C19" s="41">
        <f>'DVP-Estendida'!D29</f>
        <v>5.1400000000000001E-2</v>
      </c>
      <c r="D19" s="40">
        <f t="shared" si="1"/>
        <v>5.1400000000000001E-2</v>
      </c>
      <c r="E19" s="38">
        <f t="shared" si="2"/>
        <v>1</v>
      </c>
      <c r="F19" s="17" t="s">
        <v>32</v>
      </c>
      <c r="G19" s="41">
        <f>'DVP-Estendida'!E29</f>
        <v>0.91690000000000005</v>
      </c>
      <c r="H19" s="40">
        <f t="shared" si="3"/>
        <v>0.91690000000000005</v>
      </c>
      <c r="I19" s="38" t="str">
        <f t="shared" si="4"/>
        <v/>
      </c>
      <c r="J19" s="17" t="s">
        <v>73</v>
      </c>
      <c r="K19" s="40" t="str">
        <f>'DVP-Estendida'!D74</f>
        <v/>
      </c>
      <c r="L19" s="40" t="str">
        <f t="shared" si="5"/>
        <v/>
      </c>
      <c r="M19" s="38">
        <f t="shared" si="6"/>
        <v>18</v>
      </c>
      <c r="N19" s="17" t="s">
        <v>73</v>
      </c>
      <c r="O19" s="40">
        <f>'DVP-Estendida'!E74</f>
        <v>0</v>
      </c>
      <c r="P19" s="40">
        <f t="shared" si="7"/>
        <v>0</v>
      </c>
    </row>
    <row r="20" spans="1:16" x14ac:dyDescent="0.25">
      <c r="A20" s="38">
        <f t="shared" si="0"/>
        <v>2</v>
      </c>
      <c r="B20" s="17" t="s">
        <v>33</v>
      </c>
      <c r="C20" s="41">
        <f>'DVP-Estendida'!D30</f>
        <v>-0.97589999999999999</v>
      </c>
      <c r="D20" s="40">
        <f t="shared" si="1"/>
        <v>0.97589999999999999</v>
      </c>
      <c r="E20" s="38">
        <f t="shared" si="2"/>
        <v>7</v>
      </c>
      <c r="F20" s="17" t="s">
        <v>33</v>
      </c>
      <c r="G20" s="41">
        <f>'DVP-Estendida'!E30</f>
        <v>1E-4</v>
      </c>
      <c r="H20" s="40">
        <f t="shared" si="3"/>
        <v>1E-4</v>
      </c>
      <c r="I20" s="38" t="str">
        <f t="shared" si="4"/>
        <v/>
      </c>
      <c r="J20" s="17" t="s">
        <v>74</v>
      </c>
      <c r="K20" s="40" t="str">
        <f>'DVP-Estendida'!D75</f>
        <v/>
      </c>
      <c r="L20" s="40" t="str">
        <f t="shared" si="5"/>
        <v/>
      </c>
      <c r="M20" s="38">
        <f t="shared" si="6"/>
        <v>18</v>
      </c>
      <c r="N20" s="17" t="s">
        <v>74</v>
      </c>
      <c r="O20" s="40">
        <f>'DVP-Estendida'!E75</f>
        <v>0</v>
      </c>
      <c r="P20" s="40">
        <f t="shared" si="7"/>
        <v>0</v>
      </c>
    </row>
    <row r="21" spans="1:16" x14ac:dyDescent="0.25">
      <c r="A21" s="38" t="str">
        <f t="shared" si="0"/>
        <v/>
      </c>
      <c r="B21" s="17" t="s">
        <v>34</v>
      </c>
      <c r="C21" s="41" t="str">
        <f>'DVP-Estendida'!D31</f>
        <v/>
      </c>
      <c r="D21" s="40" t="str">
        <f t="shared" si="1"/>
        <v/>
      </c>
      <c r="E21" s="38">
        <f t="shared" si="2"/>
        <v>9</v>
      </c>
      <c r="F21" s="17" t="s">
        <v>34</v>
      </c>
      <c r="G21" s="41">
        <f>'DVP-Estendida'!E31</f>
        <v>0</v>
      </c>
      <c r="H21" s="40">
        <f t="shared" si="3"/>
        <v>0</v>
      </c>
      <c r="I21" s="38">
        <f t="shared" si="4"/>
        <v>4</v>
      </c>
      <c r="J21" s="17" t="s">
        <v>32</v>
      </c>
      <c r="K21" s="40">
        <f>'DVP-Estendida'!D77</f>
        <v>-0.90569999999999995</v>
      </c>
      <c r="L21" s="40">
        <f t="shared" si="5"/>
        <v>0.90569999999999995</v>
      </c>
      <c r="M21" s="38">
        <f t="shared" si="6"/>
        <v>13</v>
      </c>
      <c r="N21" s="17" t="s">
        <v>32</v>
      </c>
      <c r="O21" s="40">
        <f>'DVP-Estendida'!E77</f>
        <v>2.9999999999999997E-4</v>
      </c>
      <c r="P21" s="40">
        <f t="shared" si="7"/>
        <v>2.9999999999999997E-4</v>
      </c>
    </row>
    <row r="22" spans="1:16" x14ac:dyDescent="0.25">
      <c r="A22" s="38" t="str">
        <f t="shared" si="0"/>
        <v/>
      </c>
      <c r="B22" s="17" t="s">
        <v>35</v>
      </c>
      <c r="C22" s="41" t="str">
        <f>'DVP-Estendida'!D32</f>
        <v/>
      </c>
      <c r="D22" s="40" t="str">
        <f t="shared" si="1"/>
        <v/>
      </c>
      <c r="E22" s="38">
        <f t="shared" si="2"/>
        <v>9</v>
      </c>
      <c r="F22" s="17" t="s">
        <v>35</v>
      </c>
      <c r="G22" s="41">
        <f>'DVP-Estendida'!E32</f>
        <v>0</v>
      </c>
      <c r="H22" s="40">
        <f t="shared" si="3"/>
        <v>0</v>
      </c>
      <c r="I22" s="38" t="str">
        <f t="shared" si="4"/>
        <v/>
      </c>
      <c r="J22" s="17" t="s">
        <v>33</v>
      </c>
      <c r="K22" s="40" t="str">
        <f>'DVP-Estendida'!D78</f>
        <v/>
      </c>
      <c r="L22" s="40" t="str">
        <f t="shared" si="5"/>
        <v/>
      </c>
      <c r="M22" s="38">
        <f t="shared" si="6"/>
        <v>18</v>
      </c>
      <c r="N22" s="17" t="s">
        <v>33</v>
      </c>
      <c r="O22" s="40">
        <f>'DVP-Estendida'!E78</f>
        <v>0</v>
      </c>
      <c r="P22" s="40">
        <f t="shared" si="7"/>
        <v>0</v>
      </c>
    </row>
    <row r="23" spans="1:16" x14ac:dyDescent="0.25">
      <c r="A23" s="38" t="str">
        <f t="shared" si="0"/>
        <v/>
      </c>
      <c r="B23" s="17" t="s">
        <v>36</v>
      </c>
      <c r="C23" s="41" t="str">
        <f>'DVP-Estendida'!D33</f>
        <v/>
      </c>
      <c r="D23" s="40" t="str">
        <f t="shared" si="1"/>
        <v/>
      </c>
      <c r="E23" s="38">
        <f t="shared" si="2"/>
        <v>9</v>
      </c>
      <c r="F23" s="17" t="s">
        <v>36</v>
      </c>
      <c r="G23" s="41">
        <f>'DVP-Estendida'!E33</f>
        <v>0</v>
      </c>
      <c r="H23" s="40">
        <f t="shared" si="3"/>
        <v>0</v>
      </c>
      <c r="I23" s="38">
        <f t="shared" si="4"/>
        <v>11</v>
      </c>
      <c r="J23" s="17" t="s">
        <v>76</v>
      </c>
      <c r="K23" s="40">
        <f>'DVP-Estendida'!D79</f>
        <v>-0.15429999999999999</v>
      </c>
      <c r="L23" s="40">
        <f t="shared" si="5"/>
        <v>0.15429999999999999</v>
      </c>
      <c r="M23" s="38">
        <f t="shared" si="6"/>
        <v>14</v>
      </c>
      <c r="N23" s="17" t="s">
        <v>76</v>
      </c>
      <c r="O23" s="40">
        <f>'DVP-Estendida'!E79</f>
        <v>1E-4</v>
      </c>
      <c r="P23" s="40">
        <f t="shared" si="7"/>
        <v>1E-4</v>
      </c>
    </row>
    <row r="24" spans="1:16" x14ac:dyDescent="0.25">
      <c r="A24" s="38" t="str">
        <f t="shared" si="0"/>
        <v/>
      </c>
      <c r="B24" s="17" t="s">
        <v>37</v>
      </c>
      <c r="C24" s="41" t="str">
        <f>'DVP-Estendida'!D34</f>
        <v/>
      </c>
      <c r="D24" s="40" t="str">
        <f t="shared" si="1"/>
        <v/>
      </c>
      <c r="E24" s="38">
        <f t="shared" si="2"/>
        <v>9</v>
      </c>
      <c r="F24" s="17" t="s">
        <v>37</v>
      </c>
      <c r="G24" s="41">
        <f>'DVP-Estendida'!E34</f>
        <v>0</v>
      </c>
      <c r="H24" s="40">
        <f t="shared" si="3"/>
        <v>0</v>
      </c>
      <c r="I24" s="38" t="str">
        <f t="shared" si="4"/>
        <v/>
      </c>
      <c r="J24" s="17" t="s">
        <v>77</v>
      </c>
      <c r="K24" s="40" t="str">
        <f>'DVP-Estendida'!D80</f>
        <v/>
      </c>
      <c r="L24" s="40" t="str">
        <f t="shared" si="5"/>
        <v/>
      </c>
      <c r="M24" s="38">
        <f t="shared" si="6"/>
        <v>18</v>
      </c>
      <c r="N24" s="17" t="s">
        <v>77</v>
      </c>
      <c r="O24" s="40">
        <f>'DVP-Estendida'!E80</f>
        <v>0</v>
      </c>
      <c r="P24" s="40">
        <f t="shared" si="7"/>
        <v>0</v>
      </c>
    </row>
    <row r="25" spans="1:16" x14ac:dyDescent="0.25">
      <c r="A25" s="38" t="str">
        <f t="shared" si="0"/>
        <v/>
      </c>
      <c r="B25" s="17" t="s">
        <v>38</v>
      </c>
      <c r="C25" s="41" t="str">
        <f>'DVP-Estendida'!D35</f>
        <v/>
      </c>
      <c r="D25" s="40" t="str">
        <f t="shared" si="1"/>
        <v/>
      </c>
      <c r="E25" s="38">
        <f t="shared" si="2"/>
        <v>9</v>
      </c>
      <c r="F25" s="17" t="s">
        <v>38</v>
      </c>
      <c r="G25" s="41">
        <f>'DVP-Estendida'!E35</f>
        <v>0</v>
      </c>
      <c r="H25" s="40">
        <f t="shared" si="3"/>
        <v>0</v>
      </c>
      <c r="I25" s="38" t="str">
        <f t="shared" si="4"/>
        <v/>
      </c>
      <c r="J25" s="17" t="s">
        <v>78</v>
      </c>
      <c r="K25" s="40" t="str">
        <f>'DVP-Estendida'!D81</f>
        <v/>
      </c>
      <c r="L25" s="40" t="str">
        <f t="shared" si="5"/>
        <v/>
      </c>
      <c r="M25" s="38">
        <f t="shared" si="6"/>
        <v>18</v>
      </c>
      <c r="N25" s="17" t="s">
        <v>78</v>
      </c>
      <c r="O25" s="40">
        <f>'DVP-Estendida'!E81</f>
        <v>0</v>
      </c>
      <c r="P25" s="40">
        <f t="shared" si="7"/>
        <v>0</v>
      </c>
    </row>
    <row r="26" spans="1:16" x14ac:dyDescent="0.25">
      <c r="A26" s="38" t="str">
        <f t="shared" si="0"/>
        <v/>
      </c>
      <c r="B26" s="17" t="s">
        <v>39</v>
      </c>
      <c r="C26" s="41" t="str">
        <f>'DVP-Estendida'!D36</f>
        <v/>
      </c>
      <c r="D26" s="40" t="str">
        <f t="shared" si="1"/>
        <v/>
      </c>
      <c r="E26" s="38">
        <f t="shared" si="2"/>
        <v>9</v>
      </c>
      <c r="F26" s="17" t="s">
        <v>39</v>
      </c>
      <c r="G26" s="41">
        <f>'DVP-Estendida'!E36</f>
        <v>0</v>
      </c>
      <c r="H26" s="40">
        <f t="shared" si="3"/>
        <v>0</v>
      </c>
      <c r="I26" s="38" t="str">
        <f t="shared" si="4"/>
        <v/>
      </c>
      <c r="J26" s="17" t="s">
        <v>79</v>
      </c>
      <c r="K26" s="40" t="str">
        <f>'DVP-Estendida'!D82</f>
        <v/>
      </c>
      <c r="L26" s="40" t="str">
        <f t="shared" si="5"/>
        <v/>
      </c>
      <c r="M26" s="38">
        <f t="shared" si="6"/>
        <v>18</v>
      </c>
      <c r="N26" s="17" t="s">
        <v>79</v>
      </c>
      <c r="O26" s="40">
        <f>'DVP-Estendida'!E82</f>
        <v>0</v>
      </c>
      <c r="P26" s="40">
        <f t="shared" si="7"/>
        <v>0</v>
      </c>
    </row>
    <row r="27" spans="1:16" x14ac:dyDescent="0.25">
      <c r="A27" s="38">
        <f t="shared" si="0"/>
        <v>6</v>
      </c>
      <c r="B27" s="17" t="s">
        <v>40</v>
      </c>
      <c r="C27" s="41">
        <f>'DVP-Estendida'!D37</f>
        <v>-0.30249999999999999</v>
      </c>
      <c r="D27" s="40">
        <f t="shared" si="1"/>
        <v>0.30249999999999999</v>
      </c>
      <c r="E27" s="38">
        <f t="shared" si="2"/>
        <v>4</v>
      </c>
      <c r="F27" s="17" t="s">
        <v>40</v>
      </c>
      <c r="G27" s="41">
        <f>'DVP-Estendida'!E37</f>
        <v>1.1000000000000001E-3</v>
      </c>
      <c r="H27" s="40">
        <f t="shared" si="3"/>
        <v>1.1000000000000001E-3</v>
      </c>
      <c r="I27" s="38" t="str">
        <f t="shared" si="4"/>
        <v/>
      </c>
      <c r="J27" s="17" t="s">
        <v>80</v>
      </c>
      <c r="K27" s="40" t="str">
        <f>'DVP-Estendida'!D83</f>
        <v/>
      </c>
      <c r="L27" s="40" t="str">
        <f t="shared" si="5"/>
        <v/>
      </c>
      <c r="M27" s="38">
        <f t="shared" si="6"/>
        <v>18</v>
      </c>
      <c r="N27" s="17" t="s">
        <v>80</v>
      </c>
      <c r="O27" s="40">
        <f>'DVP-Estendida'!E83</f>
        <v>0</v>
      </c>
      <c r="P27" s="40">
        <f t="shared" si="7"/>
        <v>0</v>
      </c>
    </row>
    <row r="28" spans="1:16" x14ac:dyDescent="0.25">
      <c r="A28" s="38" t="str">
        <f t="shared" si="0"/>
        <v/>
      </c>
      <c r="B28" s="17" t="s">
        <v>42</v>
      </c>
      <c r="C28" s="41" t="str">
        <f>'DVP-Estendida'!D39</f>
        <v/>
      </c>
      <c r="D28" s="40" t="str">
        <f t="shared" si="1"/>
        <v/>
      </c>
      <c r="E28" s="38">
        <f t="shared" si="2"/>
        <v>2</v>
      </c>
      <c r="F28" s="17" t="s">
        <v>42</v>
      </c>
      <c r="G28" s="41">
        <f>'DVP-Estendida'!E39</f>
        <v>7.9200000000000007E-2</v>
      </c>
      <c r="H28" s="40">
        <f t="shared" si="3"/>
        <v>7.9200000000000007E-2</v>
      </c>
      <c r="I28" s="38" t="str">
        <f t="shared" si="4"/>
        <v/>
      </c>
      <c r="J28" s="17" t="s">
        <v>81</v>
      </c>
      <c r="K28" s="40" t="str">
        <f>'DVP-Estendida'!D84</f>
        <v/>
      </c>
      <c r="L28" s="40" t="str">
        <f t="shared" si="5"/>
        <v/>
      </c>
      <c r="M28" s="38">
        <f t="shared" si="6"/>
        <v>18</v>
      </c>
      <c r="N28" s="17" t="s">
        <v>81</v>
      </c>
      <c r="O28" s="40">
        <f>'DVP-Estendida'!E84</f>
        <v>0</v>
      </c>
      <c r="P28" s="40">
        <f t="shared" si="7"/>
        <v>0</v>
      </c>
    </row>
    <row r="29" spans="1:16" x14ac:dyDescent="0.25">
      <c r="A29" s="38" t="str">
        <f t="shared" si="0"/>
        <v/>
      </c>
      <c r="B29" s="17" t="s">
        <v>43</v>
      </c>
      <c r="C29" s="41" t="str">
        <f>'DVP-Estendida'!D40</f>
        <v/>
      </c>
      <c r="D29" s="40" t="str">
        <f t="shared" si="1"/>
        <v/>
      </c>
      <c r="E29" s="38">
        <f t="shared" si="2"/>
        <v>9</v>
      </c>
      <c r="F29" s="17" t="s">
        <v>43</v>
      </c>
      <c r="G29" s="41">
        <f>'DVP-Estendida'!E40</f>
        <v>0</v>
      </c>
      <c r="H29" s="40">
        <f t="shared" si="3"/>
        <v>0</v>
      </c>
      <c r="I29" s="38">
        <f t="shared" si="4"/>
        <v>2</v>
      </c>
      <c r="J29" s="17" t="s">
        <v>83</v>
      </c>
      <c r="K29" s="40">
        <f>'DVP-Estendida'!D86</f>
        <v>3.1408999999999998</v>
      </c>
      <c r="L29" s="40">
        <f t="shared" si="5"/>
        <v>3.1408999999999998</v>
      </c>
      <c r="M29" s="38">
        <f t="shared" si="6"/>
        <v>8</v>
      </c>
      <c r="N29" s="17" t="s">
        <v>83</v>
      </c>
      <c r="O29" s="40">
        <f>'DVP-Estendida'!E86</f>
        <v>3.7000000000000002E-3</v>
      </c>
      <c r="P29" s="40">
        <f t="shared" si="7"/>
        <v>3.7000000000000002E-3</v>
      </c>
    </row>
    <row r="30" spans="1:16" x14ac:dyDescent="0.25">
      <c r="A30" s="38">
        <f t="shared" si="0"/>
        <v>3</v>
      </c>
      <c r="B30" s="17" t="s">
        <v>44</v>
      </c>
      <c r="C30" s="41">
        <f>'DVP-Estendida'!D41</f>
        <v>-0.84689999999999999</v>
      </c>
      <c r="D30" s="40">
        <f t="shared" si="1"/>
        <v>0.84689999999999999</v>
      </c>
      <c r="E30" s="38">
        <f t="shared" si="2"/>
        <v>5</v>
      </c>
      <c r="F30" s="17" t="s">
        <v>44</v>
      </c>
      <c r="G30" s="41">
        <f>'DVP-Estendida'!E41</f>
        <v>8.0000000000000004E-4</v>
      </c>
      <c r="H30" s="40">
        <f t="shared" si="3"/>
        <v>8.0000000000000004E-4</v>
      </c>
      <c r="I30" s="38" t="str">
        <f t="shared" si="4"/>
        <v/>
      </c>
      <c r="J30" s="17" t="s">
        <v>84</v>
      </c>
      <c r="K30" s="40" t="str">
        <f>'DVP-Estendida'!D87</f>
        <v/>
      </c>
      <c r="L30" s="40" t="str">
        <f t="shared" si="5"/>
        <v/>
      </c>
      <c r="M30" s="38">
        <f t="shared" si="6"/>
        <v>18</v>
      </c>
      <c r="N30" s="17" t="s">
        <v>84</v>
      </c>
      <c r="O30" s="40">
        <f>'DVP-Estendida'!E87</f>
        <v>0</v>
      </c>
      <c r="P30" s="40">
        <f t="shared" si="7"/>
        <v>0</v>
      </c>
    </row>
    <row r="31" spans="1:16" x14ac:dyDescent="0.25">
      <c r="A31" s="38">
        <f t="shared" si="0"/>
        <v>1</v>
      </c>
      <c r="B31" s="17" t="s">
        <v>45</v>
      </c>
      <c r="C31" s="41">
        <f>'DVP-Estendida'!D42</f>
        <v>-1</v>
      </c>
      <c r="D31" s="40">
        <f t="shared" si="1"/>
        <v>1</v>
      </c>
      <c r="E31" s="38">
        <f t="shared" si="2"/>
        <v>9</v>
      </c>
      <c r="F31" s="17" t="s">
        <v>45</v>
      </c>
      <c r="G31" s="41">
        <f>'DVP-Estendida'!E42</f>
        <v>0</v>
      </c>
      <c r="H31" s="40">
        <f t="shared" si="3"/>
        <v>0</v>
      </c>
      <c r="I31" s="38" t="str">
        <f t="shared" si="4"/>
        <v/>
      </c>
      <c r="J31" s="17" t="s">
        <v>85</v>
      </c>
      <c r="K31" s="40" t="str">
        <f>'DVP-Estendida'!D88</f>
        <v/>
      </c>
      <c r="L31" s="40" t="str">
        <f t="shared" si="5"/>
        <v/>
      </c>
      <c r="M31" s="38">
        <f t="shared" si="6"/>
        <v>18</v>
      </c>
      <c r="N31" s="17" t="s">
        <v>85</v>
      </c>
      <c r="O31" s="40">
        <f>'DVP-Estendida'!E88</f>
        <v>0</v>
      </c>
      <c r="P31" s="40">
        <f t="shared" si="7"/>
        <v>0</v>
      </c>
    </row>
    <row r="32" spans="1:16" x14ac:dyDescent="0.25">
      <c r="A32" s="38" t="str">
        <f t="shared" si="0"/>
        <v/>
      </c>
      <c r="B32" s="17" t="s">
        <v>46</v>
      </c>
      <c r="C32" s="41" t="str">
        <f>'DVP-Estendida'!D43</f>
        <v/>
      </c>
      <c r="D32" s="40" t="str">
        <f t="shared" si="1"/>
        <v/>
      </c>
      <c r="E32" s="38">
        <f t="shared" si="2"/>
        <v>9</v>
      </c>
      <c r="F32" s="17" t="s">
        <v>46</v>
      </c>
      <c r="G32" s="41">
        <f>'DVP-Estendida'!E43</f>
        <v>0</v>
      </c>
      <c r="H32" s="40">
        <f t="shared" si="3"/>
        <v>0</v>
      </c>
      <c r="I32" s="38" t="str">
        <f t="shared" si="4"/>
        <v/>
      </c>
      <c r="J32" s="17" t="s">
        <v>86</v>
      </c>
      <c r="K32" s="40" t="str">
        <f>'DVP-Estendida'!D89</f>
        <v/>
      </c>
      <c r="L32" s="40" t="str">
        <f t="shared" si="5"/>
        <v/>
      </c>
      <c r="M32" s="38">
        <f t="shared" si="6"/>
        <v>18</v>
      </c>
      <c r="N32" s="17" t="s">
        <v>86</v>
      </c>
      <c r="O32" s="40">
        <f>'DVP-Estendida'!E89</f>
        <v>0</v>
      </c>
      <c r="P32" s="40">
        <f t="shared" si="7"/>
        <v>0</v>
      </c>
    </row>
    <row r="33" spans="1:16" x14ac:dyDescent="0.25">
      <c r="A33" s="38" t="str">
        <f t="shared" si="0"/>
        <v/>
      </c>
      <c r="B33" s="17" t="s">
        <v>48</v>
      </c>
      <c r="C33" s="41" t="str">
        <f>'DVP-Estendida'!D45</f>
        <v/>
      </c>
      <c r="D33" s="40" t="str">
        <f t="shared" si="1"/>
        <v/>
      </c>
      <c r="E33" s="38">
        <f t="shared" si="2"/>
        <v>9</v>
      </c>
      <c r="F33" s="17" t="s">
        <v>48</v>
      </c>
      <c r="G33" s="41">
        <f>'DVP-Estendida'!E45</f>
        <v>0</v>
      </c>
      <c r="H33" s="40">
        <f t="shared" si="3"/>
        <v>0</v>
      </c>
      <c r="I33" s="38">
        <f t="shared" si="4"/>
        <v>3</v>
      </c>
      <c r="J33" s="17" t="s">
        <v>87</v>
      </c>
      <c r="K33" s="40">
        <f>'DVP-Estendida'!D90</f>
        <v>1.4167000000000001</v>
      </c>
      <c r="L33" s="40">
        <f t="shared" si="5"/>
        <v>1.4167000000000001</v>
      </c>
      <c r="M33" s="38">
        <f t="shared" si="6"/>
        <v>9</v>
      </c>
      <c r="N33" s="17" t="s">
        <v>87</v>
      </c>
      <c r="O33" s="40">
        <f>'DVP-Estendida'!E90</f>
        <v>2.5000000000000001E-3</v>
      </c>
      <c r="P33" s="40">
        <f t="shared" si="7"/>
        <v>2.5000000000000001E-3</v>
      </c>
    </row>
    <row r="34" spans="1:16" x14ac:dyDescent="0.25">
      <c r="A34" s="38" t="str">
        <f t="shared" si="0"/>
        <v/>
      </c>
      <c r="B34" s="17" t="s">
        <v>49</v>
      </c>
      <c r="C34" s="41" t="str">
        <f>'DVP-Estendida'!D46</f>
        <v/>
      </c>
      <c r="D34" s="40" t="str">
        <f t="shared" si="1"/>
        <v/>
      </c>
      <c r="E34" s="38">
        <f t="shared" si="2"/>
        <v>9</v>
      </c>
      <c r="F34" s="17" t="s">
        <v>49</v>
      </c>
      <c r="G34" s="41">
        <f>'DVP-Estendida'!E46</f>
        <v>0</v>
      </c>
      <c r="H34" s="40">
        <f t="shared" si="3"/>
        <v>0</v>
      </c>
      <c r="I34" s="38">
        <f t="shared" si="4"/>
        <v>9</v>
      </c>
      <c r="J34" s="17" t="s">
        <v>10</v>
      </c>
      <c r="K34" s="40">
        <f>'DVP-Estendida'!D92</f>
        <v>0.2336</v>
      </c>
      <c r="L34" s="40">
        <f t="shared" si="5"/>
        <v>0.2336</v>
      </c>
      <c r="M34" s="38">
        <f t="shared" si="6"/>
        <v>14</v>
      </c>
      <c r="N34" s="17" t="s">
        <v>10</v>
      </c>
      <c r="O34" s="40">
        <f>'DVP-Estendida'!E92</f>
        <v>1E-4</v>
      </c>
      <c r="P34" s="40">
        <f t="shared" si="7"/>
        <v>1E-4</v>
      </c>
    </row>
    <row r="35" spans="1:16" x14ac:dyDescent="0.25">
      <c r="A35" s="38" t="str">
        <f t="shared" si="0"/>
        <v/>
      </c>
      <c r="B35" s="17" t="s">
        <v>50</v>
      </c>
      <c r="C35" s="41" t="str">
        <f>'DVP-Estendida'!D47</f>
        <v/>
      </c>
      <c r="D35" s="40" t="str">
        <f t="shared" si="1"/>
        <v/>
      </c>
      <c r="E35" s="38">
        <f t="shared" si="2"/>
        <v>9</v>
      </c>
      <c r="F35" s="17" t="s">
        <v>50</v>
      </c>
      <c r="G35" s="41">
        <f>'DVP-Estendida'!E47</f>
        <v>0</v>
      </c>
      <c r="H35" s="40">
        <f t="shared" si="3"/>
        <v>0</v>
      </c>
      <c r="I35" s="38">
        <f t="shared" si="4"/>
        <v>1</v>
      </c>
      <c r="J35" s="17" t="s">
        <v>14</v>
      </c>
      <c r="K35" s="40">
        <f>'DVP-Estendida'!D93</f>
        <v>17.556999999999999</v>
      </c>
      <c r="L35" s="40">
        <f t="shared" si="5"/>
        <v>17.556999999999999</v>
      </c>
      <c r="M35" s="38">
        <f t="shared" si="6"/>
        <v>14</v>
      </c>
      <c r="N35" s="17" t="s">
        <v>14</v>
      </c>
      <c r="O35" s="40">
        <f>'DVP-Estendida'!E93</f>
        <v>1E-4</v>
      </c>
      <c r="P35" s="40">
        <f t="shared" si="7"/>
        <v>1E-4</v>
      </c>
    </row>
    <row r="36" spans="1:16" x14ac:dyDescent="0.25">
      <c r="A36" s="38" t="str">
        <f t="shared" si="0"/>
        <v/>
      </c>
      <c r="B36" s="17" t="s">
        <v>51</v>
      </c>
      <c r="C36" s="41" t="str">
        <f>'DVP-Estendida'!D48</f>
        <v/>
      </c>
      <c r="D36" s="40" t="str">
        <f t="shared" si="1"/>
        <v/>
      </c>
      <c r="E36" s="38">
        <f t="shared" si="2"/>
        <v>9</v>
      </c>
      <c r="F36" s="17" t="s">
        <v>51</v>
      </c>
      <c r="G36" s="41">
        <f>'DVP-Estendida'!E48</f>
        <v>0</v>
      </c>
      <c r="H36" s="40">
        <f t="shared" si="3"/>
        <v>0</v>
      </c>
      <c r="I36" s="38" t="str">
        <f t="shared" si="4"/>
        <v/>
      </c>
      <c r="J36" s="17" t="s">
        <v>89</v>
      </c>
      <c r="K36" s="40" t="str">
        <f>'DVP-Estendida'!D94</f>
        <v/>
      </c>
      <c r="L36" s="40" t="str">
        <f t="shared" si="5"/>
        <v/>
      </c>
      <c r="M36" s="38">
        <f t="shared" si="6"/>
        <v>18</v>
      </c>
      <c r="N36" s="17" t="s">
        <v>89</v>
      </c>
      <c r="O36" s="40">
        <f>'DVP-Estendida'!E94</f>
        <v>0</v>
      </c>
      <c r="P36" s="40">
        <f t="shared" si="7"/>
        <v>0</v>
      </c>
    </row>
    <row r="37" spans="1:16" x14ac:dyDescent="0.25">
      <c r="A37" s="38" t="str">
        <f t="shared" si="0"/>
        <v/>
      </c>
      <c r="B37" s="17" t="s">
        <v>52</v>
      </c>
      <c r="C37" s="41" t="str">
        <f>'DVP-Estendida'!D49</f>
        <v/>
      </c>
      <c r="D37" s="40" t="str">
        <f t="shared" si="1"/>
        <v/>
      </c>
      <c r="E37" s="38">
        <f t="shared" si="2"/>
        <v>9</v>
      </c>
      <c r="F37" s="17" t="s">
        <v>52</v>
      </c>
      <c r="G37" s="41">
        <f>'DVP-Estendida'!E49</f>
        <v>0</v>
      </c>
      <c r="H37" s="40">
        <f t="shared" si="3"/>
        <v>0</v>
      </c>
      <c r="I37" s="38" t="str">
        <f t="shared" si="4"/>
        <v/>
      </c>
      <c r="J37" s="17" t="s">
        <v>90</v>
      </c>
      <c r="K37" s="40" t="str">
        <f>'DVP-Estendida'!D95</f>
        <v/>
      </c>
      <c r="L37" s="40" t="str">
        <f t="shared" si="5"/>
        <v/>
      </c>
      <c r="M37" s="38">
        <f t="shared" si="6"/>
        <v>18</v>
      </c>
      <c r="N37" s="17" t="s">
        <v>90</v>
      </c>
      <c r="O37" s="40">
        <f>'DVP-Estendida'!E95</f>
        <v>0</v>
      </c>
      <c r="P37" s="40">
        <f t="shared" si="7"/>
        <v>0</v>
      </c>
    </row>
    <row r="38" spans="1:16" x14ac:dyDescent="0.25">
      <c r="A38" s="38">
        <f t="shared" si="0"/>
        <v>5</v>
      </c>
      <c r="B38" s="17" t="s">
        <v>53</v>
      </c>
      <c r="C38" s="41">
        <f>'DVP-Estendida'!D50</f>
        <v>0.44919999999999999</v>
      </c>
      <c r="D38" s="40">
        <f t="shared" si="1"/>
        <v>0.44919999999999999</v>
      </c>
      <c r="E38" s="38">
        <f t="shared" si="2"/>
        <v>7</v>
      </c>
      <c r="F38" s="17" t="s">
        <v>53</v>
      </c>
      <c r="G38" s="41">
        <f>'DVP-Estendida'!E50</f>
        <v>1E-4</v>
      </c>
      <c r="H38" s="40">
        <f t="shared" si="3"/>
        <v>1E-4</v>
      </c>
      <c r="I38" s="38" t="str">
        <f t="shared" si="4"/>
        <v/>
      </c>
      <c r="J38" s="17" t="s">
        <v>91</v>
      </c>
      <c r="K38" s="40" t="str">
        <f>'DVP-Estendida'!D96</f>
        <v/>
      </c>
      <c r="L38" s="40" t="str">
        <f t="shared" si="5"/>
        <v/>
      </c>
      <c r="M38" s="38">
        <f t="shared" si="6"/>
        <v>18</v>
      </c>
      <c r="N38" s="17" t="s">
        <v>91</v>
      </c>
      <c r="O38" s="40">
        <f>'DVP-Estendida'!E96</f>
        <v>0</v>
      </c>
      <c r="P38" s="40">
        <f t="shared" si="7"/>
        <v>0</v>
      </c>
    </row>
    <row r="39" spans="1:16" x14ac:dyDescent="0.25">
      <c r="I39" s="38" t="str">
        <f t="shared" si="4"/>
        <v/>
      </c>
      <c r="J39" s="17" t="s">
        <v>92</v>
      </c>
      <c r="K39" s="40" t="str">
        <f>'DVP-Estendida'!D97</f>
        <v/>
      </c>
      <c r="L39" s="40" t="str">
        <f t="shared" si="5"/>
        <v/>
      </c>
      <c r="M39" s="38">
        <f t="shared" si="6"/>
        <v>18</v>
      </c>
      <c r="N39" s="17" t="s">
        <v>92</v>
      </c>
      <c r="O39" s="40">
        <f>'DVP-Estendida'!E97</f>
        <v>0</v>
      </c>
      <c r="P39" s="40">
        <f t="shared" si="7"/>
        <v>0</v>
      </c>
    </row>
    <row r="40" spans="1:16" x14ac:dyDescent="0.25">
      <c r="I40" s="38" t="str">
        <f t="shared" si="4"/>
        <v/>
      </c>
      <c r="J40" s="17" t="s">
        <v>94</v>
      </c>
      <c r="K40" s="40" t="str">
        <f>'DVP-Estendida'!D99</f>
        <v/>
      </c>
      <c r="L40" s="40" t="str">
        <f t="shared" si="5"/>
        <v/>
      </c>
      <c r="M40" s="38">
        <f t="shared" si="6"/>
        <v>18</v>
      </c>
      <c r="N40" s="17" t="s">
        <v>94</v>
      </c>
      <c r="O40" s="40">
        <f>'DVP-Estendida'!E99</f>
        <v>0</v>
      </c>
      <c r="P40" s="40">
        <f t="shared" si="7"/>
        <v>0</v>
      </c>
    </row>
    <row r="41" spans="1:16" x14ac:dyDescent="0.25">
      <c r="I41" s="38" t="str">
        <f t="shared" si="4"/>
        <v/>
      </c>
      <c r="J41" s="17" t="s">
        <v>95</v>
      </c>
      <c r="K41" s="40" t="str">
        <f>'DVP-Estendida'!D100</f>
        <v/>
      </c>
      <c r="L41" s="40" t="str">
        <f t="shared" si="5"/>
        <v/>
      </c>
      <c r="M41" s="38">
        <f t="shared" si="6"/>
        <v>18</v>
      </c>
      <c r="N41" s="17" t="s">
        <v>95</v>
      </c>
      <c r="O41" s="40">
        <f>'DVP-Estendida'!E100</f>
        <v>0</v>
      </c>
      <c r="P41" s="40">
        <f t="shared" si="7"/>
        <v>0</v>
      </c>
    </row>
    <row r="42" spans="1:16" x14ac:dyDescent="0.25">
      <c r="I42" s="38" t="str">
        <f t="shared" si="4"/>
        <v/>
      </c>
      <c r="J42" s="17" t="s">
        <v>50</v>
      </c>
      <c r="K42" s="40" t="str">
        <f>'DVP-Estendida'!D101</f>
        <v/>
      </c>
      <c r="L42" s="40" t="str">
        <f t="shared" si="5"/>
        <v/>
      </c>
      <c r="M42" s="38">
        <f t="shared" si="6"/>
        <v>18</v>
      </c>
      <c r="N42" s="17" t="s">
        <v>50</v>
      </c>
      <c r="O42" s="40">
        <f>'DVP-Estendida'!E101</f>
        <v>0</v>
      </c>
      <c r="P42" s="40">
        <f t="shared" si="7"/>
        <v>0</v>
      </c>
    </row>
    <row r="43" spans="1:16" x14ac:dyDescent="0.25">
      <c r="I43" s="38">
        <f t="shared" si="4"/>
        <v>14</v>
      </c>
      <c r="J43" s="17" t="s">
        <v>96</v>
      </c>
      <c r="K43" s="40">
        <f>'DVP-Estendida'!D102</f>
        <v>6.7900000000000002E-2</v>
      </c>
      <c r="L43" s="40">
        <f t="shared" si="5"/>
        <v>6.7900000000000002E-2</v>
      </c>
      <c r="M43" s="38">
        <f t="shared" si="6"/>
        <v>6</v>
      </c>
      <c r="N43" s="17" t="s">
        <v>96</v>
      </c>
      <c r="O43" s="40">
        <f>'DVP-Estendida'!E102</f>
        <v>2.86E-2</v>
      </c>
      <c r="P43" s="40">
        <f t="shared" si="7"/>
        <v>2.86E-2</v>
      </c>
    </row>
    <row r="44" spans="1:16" x14ac:dyDescent="0.25">
      <c r="I44" s="38" t="str">
        <f t="shared" si="4"/>
        <v/>
      </c>
      <c r="J44" s="17" t="s">
        <v>97</v>
      </c>
      <c r="K44" s="40" t="str">
        <f>'DVP-Estendida'!D103</f>
        <v/>
      </c>
      <c r="L44" s="40" t="str">
        <f t="shared" si="5"/>
        <v/>
      </c>
      <c r="M44" s="38">
        <f t="shared" si="6"/>
        <v>18</v>
      </c>
      <c r="N44" s="17" t="s">
        <v>97</v>
      </c>
      <c r="O44" s="40">
        <f>'DVP-Estendida'!E103</f>
        <v>0</v>
      </c>
      <c r="P44" s="40">
        <f t="shared" si="7"/>
        <v>0</v>
      </c>
    </row>
    <row r="45" spans="1:16" x14ac:dyDescent="0.25">
      <c r="I45" s="38" t="str">
        <f t="shared" si="4"/>
        <v/>
      </c>
      <c r="J45" s="17" t="s">
        <v>98</v>
      </c>
      <c r="K45" s="40" t="str">
        <f>'DVP-Estendida'!D104</f>
        <v/>
      </c>
      <c r="L45" s="40" t="str">
        <f t="shared" si="5"/>
        <v/>
      </c>
      <c r="M45" s="38">
        <f t="shared" si="6"/>
        <v>18</v>
      </c>
      <c r="N45" s="17" t="s">
        <v>98</v>
      </c>
      <c r="O45" s="40">
        <f>'DVP-Estendida'!E104</f>
        <v>0</v>
      </c>
      <c r="P45" s="40">
        <f t="shared" si="7"/>
        <v>0</v>
      </c>
    </row>
    <row r="46" spans="1:16" x14ac:dyDescent="0.25">
      <c r="I46" s="38" t="str">
        <f t="shared" si="4"/>
        <v/>
      </c>
      <c r="J46" s="17" t="s">
        <v>99</v>
      </c>
      <c r="K46" s="40" t="str">
        <f>'DVP-Estendida'!D105</f>
        <v/>
      </c>
      <c r="L46" s="40" t="str">
        <f t="shared" si="5"/>
        <v/>
      </c>
      <c r="M46" s="38">
        <f t="shared" si="6"/>
        <v>18</v>
      </c>
      <c r="N46" s="17" t="s">
        <v>99</v>
      </c>
      <c r="O46" s="40">
        <f>'DVP-Estendida'!E105</f>
        <v>0</v>
      </c>
      <c r="P46" s="40">
        <f t="shared" si="7"/>
        <v>0</v>
      </c>
    </row>
    <row r="47" spans="1:16" x14ac:dyDescent="0.25">
      <c r="I47" s="38">
        <f t="shared" si="4"/>
        <v>7</v>
      </c>
      <c r="J47" s="17" t="s">
        <v>100</v>
      </c>
      <c r="K47" s="40">
        <f>'DVP-Estendida'!D106</f>
        <v>-0.39839999999999998</v>
      </c>
      <c r="L47" s="40">
        <f t="shared" si="5"/>
        <v>0.39839999999999998</v>
      </c>
      <c r="M47" s="38">
        <f t="shared" si="6"/>
        <v>12</v>
      </c>
      <c r="N47" s="17" t="s">
        <v>100</v>
      </c>
      <c r="O47" s="40">
        <f>'DVP-Estendida'!E106</f>
        <v>5.9999999999999995E-4</v>
      </c>
      <c r="P47" s="40">
        <f t="shared" si="7"/>
        <v>5.9999999999999995E-4</v>
      </c>
    </row>
  </sheetData>
  <sheetProtection password="D890" sheet="1" objects="1" scenarios="1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workbookViewId="0">
      <selection activeCell="J19" sqref="J19"/>
    </sheetView>
  </sheetViews>
  <sheetFormatPr defaultRowHeight="12.75" x14ac:dyDescent="0.2"/>
  <cols>
    <col min="1" max="11" width="9.140625" style="1"/>
    <col min="12" max="12" width="10.28515625" style="1" bestFit="1" customWidth="1"/>
    <col min="13" max="13" width="11.7109375" style="1" bestFit="1" customWidth="1"/>
    <col min="14" max="16384" width="9.140625" style="1"/>
  </cols>
  <sheetData>
    <row r="1" spans="1:18" x14ac:dyDescent="0.2">
      <c r="A1" s="38" t="s">
        <v>137</v>
      </c>
      <c r="B1" s="38" t="s">
        <v>114</v>
      </c>
      <c r="C1" s="38" t="s">
        <v>133</v>
      </c>
      <c r="D1" s="38" t="s">
        <v>134</v>
      </c>
      <c r="E1" s="38" t="s">
        <v>138</v>
      </c>
      <c r="F1" s="38" t="s">
        <v>139</v>
      </c>
      <c r="G1" s="38" t="s">
        <v>140</v>
      </c>
      <c r="H1" s="38" t="s">
        <v>114</v>
      </c>
      <c r="I1" s="38" t="s">
        <v>139</v>
      </c>
      <c r="J1" s="38" t="s">
        <v>137</v>
      </c>
      <c r="K1" s="38" t="s">
        <v>115</v>
      </c>
      <c r="L1" s="38" t="s">
        <v>133</v>
      </c>
      <c r="M1" s="38" t="s">
        <v>134</v>
      </c>
      <c r="N1" s="38" t="s">
        <v>138</v>
      </c>
      <c r="O1" s="38" t="s">
        <v>139</v>
      </c>
      <c r="P1" s="38" t="s">
        <v>140</v>
      </c>
      <c r="Q1" s="38" t="s">
        <v>115</v>
      </c>
      <c r="R1" s="38" t="s">
        <v>139</v>
      </c>
    </row>
    <row r="2" spans="1:18" x14ac:dyDescent="0.2">
      <c r="A2" s="38" t="str">
        <f>IF(ISERR(RANK(E2,E$2:E$38,0)),"",RANK(E2,E$2:E$38,0))</f>
        <v/>
      </c>
      <c r="B2" s="17" t="s">
        <v>11</v>
      </c>
      <c r="C2" s="16">
        <f>'DVP-Estendida'!B8</f>
        <v>0</v>
      </c>
      <c r="D2" s="16">
        <f>'DVP-Estendida'!C8</f>
        <v>0</v>
      </c>
      <c r="E2" s="40" t="str">
        <f>IF(C2&gt;0,IF(D2=0,C2,""),"")</f>
        <v/>
      </c>
      <c r="F2" s="40" t="str">
        <f>IF(D2&gt;0,IF(E2=0,C2,""),"")</f>
        <v/>
      </c>
      <c r="G2" s="38" t="str">
        <f>IF(ISERR(RANK(I2,I$2:I$38,0)),"",RANK(I2,I$2:I$38,0))</f>
        <v/>
      </c>
      <c r="H2" s="17" t="s">
        <v>11</v>
      </c>
      <c r="I2" s="16" t="str">
        <f>F2</f>
        <v/>
      </c>
      <c r="J2" s="38" t="str">
        <f>IF(ISERR(RANK(N2,N$2:N$47,0)),"",RANK(N2,N$2:N$47,0))</f>
        <v/>
      </c>
      <c r="K2" s="17" t="s">
        <v>55</v>
      </c>
      <c r="L2" s="16">
        <f>'DVP-Estendida'!B54</f>
        <v>208535733.44999999</v>
      </c>
      <c r="M2" s="16">
        <f>'DVP-Estendida'!C54</f>
        <v>199160914.36000001</v>
      </c>
      <c r="N2" s="40" t="str">
        <f>IF(L2&gt;0,IF(M2=0,L2,""),"")</f>
        <v/>
      </c>
      <c r="O2" s="40" t="str">
        <f>IF(M2&gt;0,IF(N2=0,L2,""),"")</f>
        <v/>
      </c>
      <c r="P2" s="38" t="str">
        <f>IF(ISERR(RANK(R2,R$2:R$47,0)),"",RANK(R2,R$2:R$47,0))</f>
        <v/>
      </c>
      <c r="Q2" s="17" t="s">
        <v>55</v>
      </c>
      <c r="R2" s="55" t="str">
        <f>O2</f>
        <v/>
      </c>
    </row>
    <row r="3" spans="1:18" x14ac:dyDescent="0.2">
      <c r="A3" s="38" t="str">
        <f t="shared" ref="A3:A38" si="0">IF(ISERR(RANK(E3,E$2:E$38,0)),"",RANK(E3,E$2:E$38,0))</f>
        <v/>
      </c>
      <c r="B3" s="17" t="s">
        <v>12</v>
      </c>
      <c r="C3" s="16">
        <f>'DVP-Estendida'!B9</f>
        <v>0</v>
      </c>
      <c r="D3" s="16">
        <f>'DVP-Estendida'!C9</f>
        <v>0</v>
      </c>
      <c r="E3" s="40" t="str">
        <f t="shared" ref="E3:E38" si="1">IF(C3&gt;0,IF(D3=0,C3,""),"")</f>
        <v/>
      </c>
      <c r="F3" s="40" t="str">
        <f t="shared" ref="F3:F38" si="2">IF(D3&gt;0,IF(E3=0,C3,""),"")</f>
        <v/>
      </c>
      <c r="G3" s="38" t="str">
        <f t="shared" ref="G3:G38" si="3">IF(ISERR(RANK(I3,I$2:I$38,0)),"",RANK(I3,I$2:I$38,0))</f>
        <v/>
      </c>
      <c r="H3" s="17" t="s">
        <v>12</v>
      </c>
      <c r="I3" s="16" t="str">
        <f t="shared" ref="I3:I38" si="4">F3</f>
        <v/>
      </c>
      <c r="J3" s="38" t="str">
        <f t="shared" ref="J3:J47" si="5">IF(ISERR(RANK(N3,N$2:N$47,0)),"",RANK(N3,N$2:N$47,0))</f>
        <v/>
      </c>
      <c r="K3" s="17" t="s">
        <v>56</v>
      </c>
      <c r="L3" s="16">
        <f>'DVP-Estendida'!B55</f>
        <v>41477674.009999998</v>
      </c>
      <c r="M3" s="16">
        <f>'DVP-Estendida'!C55</f>
        <v>39896529.020000003</v>
      </c>
      <c r="N3" s="40" t="str">
        <f t="shared" ref="N3:N47" si="6">IF(L3&gt;0,IF(M3=0,L3,""),"")</f>
        <v/>
      </c>
      <c r="O3" s="40" t="str">
        <f t="shared" ref="O3:O47" si="7">IF(M3&gt;0,IF(N3=0,L3,""),"")</f>
        <v/>
      </c>
      <c r="P3" s="38" t="str">
        <f t="shared" ref="P3:P47" si="8">IF(ISERR(RANK(R3,R$2:R$47,0)),"",RANK(R3,R$2:R$47,0))</f>
        <v/>
      </c>
      <c r="Q3" s="17" t="s">
        <v>56</v>
      </c>
      <c r="R3" s="55" t="str">
        <f t="shared" ref="R3:R47" si="9">O3</f>
        <v/>
      </c>
    </row>
    <row r="4" spans="1:18" x14ac:dyDescent="0.2">
      <c r="A4" s="38" t="str">
        <f t="shared" si="0"/>
        <v/>
      </c>
      <c r="B4" s="17" t="s">
        <v>13</v>
      </c>
      <c r="C4" s="16">
        <f>'DVP-Estendida'!B10</f>
        <v>0</v>
      </c>
      <c r="D4" s="16">
        <f>'DVP-Estendida'!C10</f>
        <v>0</v>
      </c>
      <c r="E4" s="40" t="str">
        <f t="shared" si="1"/>
        <v/>
      </c>
      <c r="F4" s="40" t="str">
        <f t="shared" si="2"/>
        <v/>
      </c>
      <c r="G4" s="38" t="str">
        <f t="shared" si="3"/>
        <v/>
      </c>
      <c r="H4" s="17" t="s">
        <v>13</v>
      </c>
      <c r="I4" s="16" t="str">
        <f t="shared" si="4"/>
        <v/>
      </c>
      <c r="J4" s="38" t="str">
        <f t="shared" si="5"/>
        <v/>
      </c>
      <c r="K4" s="17" t="s">
        <v>57</v>
      </c>
      <c r="L4" s="16">
        <f>'DVP-Estendida'!B56</f>
        <v>14129247.609999999</v>
      </c>
      <c r="M4" s="16">
        <f>'DVP-Estendida'!C56</f>
        <v>14248175.880000001</v>
      </c>
      <c r="N4" s="40" t="str">
        <f t="shared" si="6"/>
        <v/>
      </c>
      <c r="O4" s="40" t="str">
        <f t="shared" si="7"/>
        <v/>
      </c>
      <c r="P4" s="38" t="str">
        <f t="shared" si="8"/>
        <v/>
      </c>
      <c r="Q4" s="17" t="s">
        <v>57</v>
      </c>
      <c r="R4" s="55" t="str">
        <f t="shared" si="9"/>
        <v/>
      </c>
    </row>
    <row r="5" spans="1:18" x14ac:dyDescent="0.2">
      <c r="A5" s="38" t="str">
        <f t="shared" si="0"/>
        <v/>
      </c>
      <c r="B5" s="17" t="s">
        <v>15</v>
      </c>
      <c r="C5" s="16">
        <f>'DVP-Estendida'!B12</f>
        <v>0</v>
      </c>
      <c r="D5" s="16">
        <f>'DVP-Estendida'!C12</f>
        <v>0</v>
      </c>
      <c r="E5" s="40" t="str">
        <f t="shared" si="1"/>
        <v/>
      </c>
      <c r="F5" s="40" t="str">
        <f t="shared" si="2"/>
        <v/>
      </c>
      <c r="G5" s="38" t="str">
        <f t="shared" si="3"/>
        <v/>
      </c>
      <c r="H5" s="17" t="s">
        <v>15</v>
      </c>
      <c r="I5" s="16" t="str">
        <f t="shared" si="4"/>
        <v/>
      </c>
      <c r="J5" s="38" t="str">
        <f t="shared" si="5"/>
        <v/>
      </c>
      <c r="K5" s="17" t="s">
        <v>58</v>
      </c>
      <c r="L5" s="16">
        <f>'DVP-Estendida'!B57</f>
        <v>7351.8</v>
      </c>
      <c r="M5" s="16">
        <f>'DVP-Estendida'!C57</f>
        <v>58569.01</v>
      </c>
      <c r="N5" s="40" t="str">
        <f t="shared" si="6"/>
        <v/>
      </c>
      <c r="O5" s="40" t="str">
        <f t="shared" si="7"/>
        <v/>
      </c>
      <c r="P5" s="38" t="str">
        <f t="shared" si="8"/>
        <v/>
      </c>
      <c r="Q5" s="17" t="s">
        <v>58</v>
      </c>
      <c r="R5" s="55" t="str">
        <f t="shared" si="9"/>
        <v/>
      </c>
    </row>
    <row r="6" spans="1:18" x14ac:dyDescent="0.2">
      <c r="A6" s="38" t="str">
        <f t="shared" si="0"/>
        <v/>
      </c>
      <c r="B6" s="17" t="s">
        <v>16</v>
      </c>
      <c r="C6" s="16">
        <f>'DVP-Estendida'!B13</f>
        <v>0</v>
      </c>
      <c r="D6" s="16">
        <f>'DVP-Estendida'!C13</f>
        <v>0</v>
      </c>
      <c r="E6" s="40" t="str">
        <f t="shared" si="1"/>
        <v/>
      </c>
      <c r="F6" s="40" t="str">
        <f t="shared" si="2"/>
        <v/>
      </c>
      <c r="G6" s="38" t="str">
        <f t="shared" si="3"/>
        <v/>
      </c>
      <c r="H6" s="17" t="s">
        <v>16</v>
      </c>
      <c r="I6" s="16" t="str">
        <f t="shared" si="4"/>
        <v/>
      </c>
      <c r="J6" s="38" t="str">
        <f t="shared" si="5"/>
        <v/>
      </c>
      <c r="K6" s="17" t="s">
        <v>60</v>
      </c>
      <c r="L6" s="16">
        <f>'DVP-Estendida'!B59</f>
        <v>767010.36</v>
      </c>
      <c r="M6" s="16">
        <f>'DVP-Estendida'!C59</f>
        <v>573310.77</v>
      </c>
      <c r="N6" s="40" t="str">
        <f t="shared" si="6"/>
        <v/>
      </c>
      <c r="O6" s="40" t="str">
        <f t="shared" si="7"/>
        <v/>
      </c>
      <c r="P6" s="38" t="str">
        <f t="shared" si="8"/>
        <v/>
      </c>
      <c r="Q6" s="17" t="s">
        <v>60</v>
      </c>
      <c r="R6" s="55" t="str">
        <f t="shared" si="9"/>
        <v/>
      </c>
    </row>
    <row r="7" spans="1:18" x14ac:dyDescent="0.2">
      <c r="A7" s="38" t="str">
        <f t="shared" si="0"/>
        <v/>
      </c>
      <c r="B7" s="17" t="s">
        <v>17</v>
      </c>
      <c r="C7" s="16">
        <f>'DVP-Estendida'!B14</f>
        <v>0</v>
      </c>
      <c r="D7" s="16">
        <f>'DVP-Estendida'!C14</f>
        <v>0</v>
      </c>
      <c r="E7" s="40" t="str">
        <f t="shared" si="1"/>
        <v/>
      </c>
      <c r="F7" s="40" t="str">
        <f t="shared" si="2"/>
        <v/>
      </c>
      <c r="G7" s="38" t="str">
        <f t="shared" si="3"/>
        <v/>
      </c>
      <c r="H7" s="17" t="s">
        <v>17</v>
      </c>
      <c r="I7" s="16" t="str">
        <f t="shared" si="4"/>
        <v/>
      </c>
      <c r="J7" s="38" t="str">
        <f t="shared" si="5"/>
        <v/>
      </c>
      <c r="K7" s="17" t="s">
        <v>61</v>
      </c>
      <c r="L7" s="16">
        <f>'DVP-Estendida'!B60</f>
        <v>345986.23</v>
      </c>
      <c r="M7" s="16">
        <f>'DVP-Estendida'!C60</f>
        <v>227820.53</v>
      </c>
      <c r="N7" s="40" t="str">
        <f t="shared" si="6"/>
        <v/>
      </c>
      <c r="O7" s="40" t="str">
        <f t="shared" si="7"/>
        <v/>
      </c>
      <c r="P7" s="38" t="str">
        <f t="shared" si="8"/>
        <v/>
      </c>
      <c r="Q7" s="17" t="s">
        <v>61</v>
      </c>
      <c r="R7" s="55" t="str">
        <f t="shared" si="9"/>
        <v/>
      </c>
    </row>
    <row r="8" spans="1:18" x14ac:dyDescent="0.2">
      <c r="A8" s="38" t="str">
        <f t="shared" si="0"/>
        <v/>
      </c>
      <c r="B8" s="17" t="s">
        <v>18</v>
      </c>
      <c r="C8" s="16">
        <f>'DVP-Estendida'!B15</f>
        <v>0</v>
      </c>
      <c r="D8" s="16">
        <f>'DVP-Estendida'!C15</f>
        <v>0</v>
      </c>
      <c r="E8" s="40" t="str">
        <f t="shared" si="1"/>
        <v/>
      </c>
      <c r="F8" s="40" t="str">
        <f t="shared" si="2"/>
        <v/>
      </c>
      <c r="G8" s="38" t="str">
        <f t="shared" si="3"/>
        <v/>
      </c>
      <c r="H8" s="17" t="s">
        <v>18</v>
      </c>
      <c r="I8" s="16" t="str">
        <f t="shared" si="4"/>
        <v/>
      </c>
      <c r="J8" s="38" t="str">
        <f t="shared" si="5"/>
        <v/>
      </c>
      <c r="K8" s="17" t="s">
        <v>62</v>
      </c>
      <c r="L8" s="16">
        <f>'DVP-Estendida'!B61</f>
        <v>0</v>
      </c>
      <c r="M8" s="16">
        <f>'DVP-Estendida'!C61</f>
        <v>0</v>
      </c>
      <c r="N8" s="40" t="str">
        <f t="shared" si="6"/>
        <v/>
      </c>
      <c r="O8" s="40" t="str">
        <f t="shared" si="7"/>
        <v/>
      </c>
      <c r="P8" s="38" t="str">
        <f t="shared" si="8"/>
        <v/>
      </c>
      <c r="Q8" s="17" t="s">
        <v>62</v>
      </c>
      <c r="R8" s="55" t="str">
        <f t="shared" si="9"/>
        <v/>
      </c>
    </row>
    <row r="9" spans="1:18" x14ac:dyDescent="0.2">
      <c r="A9" s="38" t="str">
        <f t="shared" si="0"/>
        <v/>
      </c>
      <c r="B9" s="17" t="s">
        <v>20</v>
      </c>
      <c r="C9" s="16">
        <f>'DVP-Estendida'!B17</f>
        <v>0</v>
      </c>
      <c r="D9" s="16">
        <f>'DVP-Estendida'!C17</f>
        <v>0</v>
      </c>
      <c r="E9" s="40" t="str">
        <f t="shared" si="1"/>
        <v/>
      </c>
      <c r="F9" s="40" t="str">
        <f t="shared" si="2"/>
        <v/>
      </c>
      <c r="G9" s="38" t="str">
        <f t="shared" si="3"/>
        <v/>
      </c>
      <c r="H9" s="17" t="s">
        <v>20</v>
      </c>
      <c r="I9" s="16" t="str">
        <f t="shared" si="4"/>
        <v/>
      </c>
      <c r="J9" s="38" t="str">
        <f t="shared" si="5"/>
        <v/>
      </c>
      <c r="K9" s="17" t="s">
        <v>63</v>
      </c>
      <c r="L9" s="16">
        <f>'DVP-Estendida'!B62</f>
        <v>0</v>
      </c>
      <c r="M9" s="16">
        <f>'DVP-Estendida'!C62</f>
        <v>0</v>
      </c>
      <c r="N9" s="40" t="str">
        <f t="shared" si="6"/>
        <v/>
      </c>
      <c r="O9" s="40" t="str">
        <f t="shared" si="7"/>
        <v/>
      </c>
      <c r="P9" s="38" t="str">
        <f t="shared" si="8"/>
        <v/>
      </c>
      <c r="Q9" s="17" t="s">
        <v>63</v>
      </c>
      <c r="R9" s="55" t="str">
        <f t="shared" si="9"/>
        <v/>
      </c>
    </row>
    <row r="10" spans="1:18" x14ac:dyDescent="0.2">
      <c r="A10" s="38" t="str">
        <f t="shared" si="0"/>
        <v/>
      </c>
      <c r="B10" s="17" t="s">
        <v>21</v>
      </c>
      <c r="C10" s="16">
        <f>'DVP-Estendida'!B18</f>
        <v>0</v>
      </c>
      <c r="D10" s="16">
        <f>'DVP-Estendida'!C18</f>
        <v>0</v>
      </c>
      <c r="E10" s="40" t="str">
        <f t="shared" si="1"/>
        <v/>
      </c>
      <c r="F10" s="40" t="str">
        <f t="shared" si="2"/>
        <v/>
      </c>
      <c r="G10" s="38" t="str">
        <f t="shared" si="3"/>
        <v/>
      </c>
      <c r="H10" s="17" t="s">
        <v>21</v>
      </c>
      <c r="I10" s="16" t="str">
        <f t="shared" si="4"/>
        <v/>
      </c>
      <c r="J10" s="38" t="str">
        <f t="shared" si="5"/>
        <v/>
      </c>
      <c r="K10" s="17" t="s">
        <v>64</v>
      </c>
      <c r="L10" s="16">
        <f>'DVP-Estendida'!B63</f>
        <v>0</v>
      </c>
      <c r="M10" s="16">
        <f>'DVP-Estendida'!C63</f>
        <v>0</v>
      </c>
      <c r="N10" s="40" t="str">
        <f t="shared" si="6"/>
        <v/>
      </c>
      <c r="O10" s="40" t="str">
        <f t="shared" si="7"/>
        <v/>
      </c>
      <c r="P10" s="38" t="str">
        <f t="shared" si="8"/>
        <v/>
      </c>
      <c r="Q10" s="17" t="s">
        <v>64</v>
      </c>
      <c r="R10" s="55" t="str">
        <f t="shared" si="9"/>
        <v/>
      </c>
    </row>
    <row r="11" spans="1:18" x14ac:dyDescent="0.2">
      <c r="A11" s="38" t="str">
        <f t="shared" si="0"/>
        <v/>
      </c>
      <c r="B11" s="17" t="s">
        <v>22</v>
      </c>
      <c r="C11" s="16">
        <f>'DVP-Estendida'!B19</f>
        <v>532350.94999999995</v>
      </c>
      <c r="D11" s="16">
        <f>'DVP-Estendida'!C19</f>
        <v>494736.42</v>
      </c>
      <c r="E11" s="40" t="str">
        <f t="shared" si="1"/>
        <v/>
      </c>
      <c r="F11" s="40" t="str">
        <f t="shared" si="2"/>
        <v/>
      </c>
      <c r="G11" s="38" t="str">
        <f t="shared" si="3"/>
        <v/>
      </c>
      <c r="H11" s="17" t="s">
        <v>22</v>
      </c>
      <c r="I11" s="16" t="str">
        <f t="shared" si="4"/>
        <v/>
      </c>
      <c r="J11" s="38" t="str">
        <f t="shared" si="5"/>
        <v/>
      </c>
      <c r="K11" s="17" t="s">
        <v>65</v>
      </c>
      <c r="L11" s="16">
        <f>'DVP-Estendida'!B64</f>
        <v>0</v>
      </c>
      <c r="M11" s="16">
        <f>'DVP-Estendida'!C64</f>
        <v>0</v>
      </c>
      <c r="N11" s="40" t="str">
        <f t="shared" si="6"/>
        <v/>
      </c>
      <c r="O11" s="40" t="str">
        <f t="shared" si="7"/>
        <v/>
      </c>
      <c r="P11" s="38" t="str">
        <f t="shared" si="8"/>
        <v/>
      </c>
      <c r="Q11" s="17" t="s">
        <v>65</v>
      </c>
      <c r="R11" s="55" t="str">
        <f t="shared" si="9"/>
        <v/>
      </c>
    </row>
    <row r="12" spans="1:18" x14ac:dyDescent="0.2">
      <c r="A12" s="38" t="str">
        <f t="shared" si="0"/>
        <v/>
      </c>
      <c r="B12" s="17" t="s">
        <v>24</v>
      </c>
      <c r="C12" s="16">
        <f>'DVP-Estendida'!B21</f>
        <v>0</v>
      </c>
      <c r="D12" s="16">
        <f>'DVP-Estendida'!C21</f>
        <v>0</v>
      </c>
      <c r="E12" s="40" t="str">
        <f t="shared" si="1"/>
        <v/>
      </c>
      <c r="F12" s="40" t="str">
        <f t="shared" si="2"/>
        <v/>
      </c>
      <c r="G12" s="38" t="str">
        <f t="shared" si="3"/>
        <v/>
      </c>
      <c r="H12" s="17" t="s">
        <v>24</v>
      </c>
      <c r="I12" s="16" t="str">
        <f t="shared" si="4"/>
        <v/>
      </c>
      <c r="J12" s="38" t="str">
        <f t="shared" si="5"/>
        <v/>
      </c>
      <c r="K12" s="17" t="s">
        <v>67</v>
      </c>
      <c r="L12" s="16">
        <f>'DVP-Estendida'!B66</f>
        <v>2046846.14</v>
      </c>
      <c r="M12" s="16">
        <f>'DVP-Estendida'!C66</f>
        <v>2267293.6800000002</v>
      </c>
      <c r="N12" s="40" t="str">
        <f t="shared" si="6"/>
        <v/>
      </c>
      <c r="O12" s="40" t="str">
        <f t="shared" si="7"/>
        <v/>
      </c>
      <c r="P12" s="38" t="str">
        <f t="shared" si="8"/>
        <v/>
      </c>
      <c r="Q12" s="17" t="s">
        <v>67</v>
      </c>
      <c r="R12" s="55" t="str">
        <f t="shared" si="9"/>
        <v/>
      </c>
    </row>
    <row r="13" spans="1:18" x14ac:dyDescent="0.2">
      <c r="A13" s="38" t="str">
        <f t="shared" si="0"/>
        <v/>
      </c>
      <c r="B13" s="17" t="s">
        <v>25</v>
      </c>
      <c r="C13" s="16">
        <f>'DVP-Estendida'!B22</f>
        <v>20.67</v>
      </c>
      <c r="D13" s="16">
        <f>'DVP-Estendida'!C22</f>
        <v>66.64</v>
      </c>
      <c r="E13" s="40" t="str">
        <f t="shared" si="1"/>
        <v/>
      </c>
      <c r="F13" s="40" t="str">
        <f t="shared" si="2"/>
        <v/>
      </c>
      <c r="G13" s="38" t="str">
        <f t="shared" si="3"/>
        <v/>
      </c>
      <c r="H13" s="17" t="s">
        <v>25</v>
      </c>
      <c r="I13" s="16" t="str">
        <f t="shared" si="4"/>
        <v/>
      </c>
      <c r="J13" s="38" t="str">
        <f t="shared" si="5"/>
        <v/>
      </c>
      <c r="K13" s="17" t="s">
        <v>68</v>
      </c>
      <c r="L13" s="16">
        <f>'DVP-Estendida'!B67</f>
        <v>32187122.300000001</v>
      </c>
      <c r="M13" s="16">
        <f>'DVP-Estendida'!C67</f>
        <v>31112808.010000002</v>
      </c>
      <c r="N13" s="40" t="str">
        <f t="shared" si="6"/>
        <v/>
      </c>
      <c r="O13" s="40" t="str">
        <f t="shared" si="7"/>
        <v/>
      </c>
      <c r="P13" s="38" t="str">
        <f t="shared" si="8"/>
        <v/>
      </c>
      <c r="Q13" s="17" t="s">
        <v>68</v>
      </c>
      <c r="R13" s="55" t="str">
        <f t="shared" si="9"/>
        <v/>
      </c>
    </row>
    <row r="14" spans="1:18" x14ac:dyDescent="0.2">
      <c r="A14" s="38" t="str">
        <f t="shared" si="0"/>
        <v/>
      </c>
      <c r="B14" s="17" t="s">
        <v>26</v>
      </c>
      <c r="C14" s="16">
        <f>'DVP-Estendida'!B23</f>
        <v>0</v>
      </c>
      <c r="D14" s="16">
        <f>'DVP-Estendida'!C23</f>
        <v>0</v>
      </c>
      <c r="E14" s="40" t="str">
        <f t="shared" si="1"/>
        <v/>
      </c>
      <c r="F14" s="40" t="str">
        <f t="shared" si="2"/>
        <v/>
      </c>
      <c r="G14" s="38" t="str">
        <f t="shared" si="3"/>
        <v/>
      </c>
      <c r="H14" s="17" t="s">
        <v>26</v>
      </c>
      <c r="I14" s="16" t="str">
        <f t="shared" si="4"/>
        <v/>
      </c>
      <c r="J14" s="38" t="str">
        <f t="shared" si="5"/>
        <v/>
      </c>
      <c r="K14" s="17" t="s">
        <v>69</v>
      </c>
      <c r="L14" s="16">
        <f>'DVP-Estendida'!B68</f>
        <v>12380352.359999999</v>
      </c>
      <c r="M14" s="16">
        <f>'DVP-Estendida'!C68</f>
        <v>13904198.789999999</v>
      </c>
      <c r="N14" s="40" t="str">
        <f t="shared" si="6"/>
        <v/>
      </c>
      <c r="O14" s="40" t="str">
        <f t="shared" si="7"/>
        <v/>
      </c>
      <c r="P14" s="38" t="str">
        <f t="shared" si="8"/>
        <v/>
      </c>
      <c r="Q14" s="17" t="s">
        <v>69</v>
      </c>
      <c r="R14" s="55" t="str">
        <f t="shared" si="9"/>
        <v/>
      </c>
    </row>
    <row r="15" spans="1:18" x14ac:dyDescent="0.2">
      <c r="A15" s="38" t="str">
        <f t="shared" si="0"/>
        <v/>
      </c>
      <c r="B15" s="17" t="s">
        <v>27</v>
      </c>
      <c r="C15" s="16">
        <f>'DVP-Estendida'!B24</f>
        <v>0</v>
      </c>
      <c r="D15" s="16">
        <f>'DVP-Estendida'!C24</f>
        <v>0</v>
      </c>
      <c r="E15" s="40" t="str">
        <f t="shared" si="1"/>
        <v/>
      </c>
      <c r="F15" s="40" t="str">
        <f t="shared" si="2"/>
        <v/>
      </c>
      <c r="G15" s="38" t="str">
        <f t="shared" si="3"/>
        <v/>
      </c>
      <c r="H15" s="17" t="s">
        <v>27</v>
      </c>
      <c r="I15" s="16" t="str">
        <f t="shared" si="4"/>
        <v/>
      </c>
      <c r="J15" s="38" t="str">
        <f t="shared" si="5"/>
        <v/>
      </c>
      <c r="K15" s="17" t="s">
        <v>71</v>
      </c>
      <c r="L15" s="16">
        <f>'DVP-Estendida'!B70</f>
        <v>0</v>
      </c>
      <c r="M15" s="16">
        <f>'DVP-Estendida'!C70</f>
        <v>0</v>
      </c>
      <c r="N15" s="40" t="str">
        <f t="shared" si="6"/>
        <v/>
      </c>
      <c r="O15" s="40" t="str">
        <f t="shared" si="7"/>
        <v/>
      </c>
      <c r="P15" s="38" t="str">
        <f t="shared" si="8"/>
        <v/>
      </c>
      <c r="Q15" s="17" t="s">
        <v>71</v>
      </c>
      <c r="R15" s="55" t="str">
        <f t="shared" si="9"/>
        <v/>
      </c>
    </row>
    <row r="16" spans="1:18" x14ac:dyDescent="0.2">
      <c r="A16" s="38" t="str">
        <f t="shared" si="0"/>
        <v/>
      </c>
      <c r="B16" s="17" t="s">
        <v>28</v>
      </c>
      <c r="C16" s="16">
        <f>'DVP-Estendida'!B25</f>
        <v>124580.28</v>
      </c>
      <c r="D16" s="16">
        <f>'DVP-Estendida'!C25</f>
        <v>158266.22</v>
      </c>
      <c r="E16" s="40" t="str">
        <f t="shared" si="1"/>
        <v/>
      </c>
      <c r="F16" s="40" t="str">
        <f t="shared" si="2"/>
        <v/>
      </c>
      <c r="G16" s="38" t="str">
        <f t="shared" si="3"/>
        <v/>
      </c>
      <c r="H16" s="17" t="s">
        <v>28</v>
      </c>
      <c r="I16" s="16" t="str">
        <f t="shared" si="4"/>
        <v/>
      </c>
      <c r="J16" s="38">
        <f t="shared" si="5"/>
        <v>1</v>
      </c>
      <c r="K16" s="17" t="s">
        <v>25</v>
      </c>
      <c r="L16" s="16">
        <f>'DVP-Estendida'!B71</f>
        <v>20973.53</v>
      </c>
      <c r="M16" s="16">
        <f>'DVP-Estendida'!C71</f>
        <v>0</v>
      </c>
      <c r="N16" s="40">
        <f t="shared" si="6"/>
        <v>20973.53</v>
      </c>
      <c r="O16" s="40" t="str">
        <f t="shared" si="7"/>
        <v/>
      </c>
      <c r="P16" s="38" t="str">
        <f t="shared" si="8"/>
        <v/>
      </c>
      <c r="Q16" s="17" t="s">
        <v>25</v>
      </c>
      <c r="R16" s="55" t="str">
        <f t="shared" si="9"/>
        <v/>
      </c>
    </row>
    <row r="17" spans="1:18" x14ac:dyDescent="0.2">
      <c r="A17" s="38" t="str">
        <f t="shared" si="0"/>
        <v/>
      </c>
      <c r="B17" s="17" t="s">
        <v>29</v>
      </c>
      <c r="C17" s="16">
        <f>'DVP-Estendida'!B26</f>
        <v>0</v>
      </c>
      <c r="D17" s="16">
        <f>'DVP-Estendida'!C26</f>
        <v>0</v>
      </c>
      <c r="E17" s="40" t="str">
        <f t="shared" si="1"/>
        <v/>
      </c>
      <c r="F17" s="40" t="str">
        <f t="shared" si="2"/>
        <v/>
      </c>
      <c r="G17" s="38" t="str">
        <f t="shared" si="3"/>
        <v/>
      </c>
      <c r="H17" s="17" t="s">
        <v>29</v>
      </c>
      <c r="I17" s="16" t="str">
        <f t="shared" si="4"/>
        <v/>
      </c>
      <c r="J17" s="38" t="str">
        <f t="shared" si="5"/>
        <v/>
      </c>
      <c r="K17" s="17" t="s">
        <v>26</v>
      </c>
      <c r="L17" s="16">
        <f>'DVP-Estendida'!B72</f>
        <v>0</v>
      </c>
      <c r="M17" s="16">
        <f>'DVP-Estendida'!C72</f>
        <v>0</v>
      </c>
      <c r="N17" s="40" t="str">
        <f t="shared" si="6"/>
        <v/>
      </c>
      <c r="O17" s="40" t="str">
        <f t="shared" si="7"/>
        <v/>
      </c>
      <c r="P17" s="38" t="str">
        <f t="shared" si="8"/>
        <v/>
      </c>
      <c r="Q17" s="17" t="s">
        <v>26</v>
      </c>
      <c r="R17" s="55" t="str">
        <f t="shared" si="9"/>
        <v/>
      </c>
    </row>
    <row r="18" spans="1:18" x14ac:dyDescent="0.2">
      <c r="A18" s="38" t="str">
        <f t="shared" si="0"/>
        <v/>
      </c>
      <c r="B18" s="17" t="s">
        <v>30</v>
      </c>
      <c r="C18" s="16">
        <f>'DVP-Estendida'!B27</f>
        <v>0</v>
      </c>
      <c r="D18" s="16">
        <f>'DVP-Estendida'!C27</f>
        <v>0</v>
      </c>
      <c r="E18" s="40" t="str">
        <f t="shared" si="1"/>
        <v/>
      </c>
      <c r="F18" s="40" t="str">
        <f t="shared" si="2"/>
        <v/>
      </c>
      <c r="G18" s="38" t="str">
        <f t="shared" si="3"/>
        <v/>
      </c>
      <c r="H18" s="17" t="s">
        <v>30</v>
      </c>
      <c r="I18" s="16" t="str">
        <f t="shared" si="4"/>
        <v/>
      </c>
      <c r="J18" s="38" t="str">
        <f t="shared" si="5"/>
        <v/>
      </c>
      <c r="K18" s="17" t="s">
        <v>72</v>
      </c>
      <c r="L18" s="16">
        <f>'DVP-Estendida'!B73</f>
        <v>5244.14</v>
      </c>
      <c r="M18" s="16">
        <f>'DVP-Estendida'!C73</f>
        <v>4385.37</v>
      </c>
      <c r="N18" s="40" t="str">
        <f t="shared" si="6"/>
        <v/>
      </c>
      <c r="O18" s="40" t="str">
        <f t="shared" si="7"/>
        <v/>
      </c>
      <c r="P18" s="38" t="str">
        <f t="shared" si="8"/>
        <v/>
      </c>
      <c r="Q18" s="17" t="s">
        <v>72</v>
      </c>
      <c r="R18" s="55" t="str">
        <f t="shared" si="9"/>
        <v/>
      </c>
    </row>
    <row r="19" spans="1:18" x14ac:dyDescent="0.2">
      <c r="A19" s="38" t="str">
        <f t="shared" si="0"/>
        <v/>
      </c>
      <c r="B19" s="17" t="s">
        <v>32</v>
      </c>
      <c r="C19" s="16">
        <f>'DVP-Estendida'!B29</f>
        <v>326045138.61000001</v>
      </c>
      <c r="D19" s="16">
        <f>'DVP-Estendida'!C29</f>
        <v>310106780.37</v>
      </c>
      <c r="E19" s="40" t="str">
        <f t="shared" si="1"/>
        <v/>
      </c>
      <c r="F19" s="40" t="str">
        <f t="shared" si="2"/>
        <v/>
      </c>
      <c r="G19" s="38" t="str">
        <f t="shared" si="3"/>
        <v/>
      </c>
      <c r="H19" s="17" t="s">
        <v>32</v>
      </c>
      <c r="I19" s="16" t="str">
        <f t="shared" si="4"/>
        <v/>
      </c>
      <c r="J19" s="38" t="str">
        <f t="shared" si="5"/>
        <v/>
      </c>
      <c r="K19" s="17" t="s">
        <v>73</v>
      </c>
      <c r="L19" s="16">
        <f>'DVP-Estendida'!B74</f>
        <v>0</v>
      </c>
      <c r="M19" s="16">
        <f>'DVP-Estendida'!C74</f>
        <v>0</v>
      </c>
      <c r="N19" s="40" t="str">
        <f t="shared" si="6"/>
        <v/>
      </c>
      <c r="O19" s="40" t="str">
        <f t="shared" si="7"/>
        <v/>
      </c>
      <c r="P19" s="38" t="str">
        <f t="shared" si="8"/>
        <v/>
      </c>
      <c r="Q19" s="17" t="s">
        <v>73</v>
      </c>
      <c r="R19" s="55" t="str">
        <f t="shared" si="9"/>
        <v/>
      </c>
    </row>
    <row r="20" spans="1:18" x14ac:dyDescent="0.2">
      <c r="A20" s="38" t="str">
        <f t="shared" si="0"/>
        <v/>
      </c>
      <c r="B20" s="17" t="s">
        <v>33</v>
      </c>
      <c r="C20" s="16">
        <f>'DVP-Estendida'!B30</f>
        <v>34572.89</v>
      </c>
      <c r="D20" s="16">
        <f>'DVP-Estendida'!C30</f>
        <v>1436642.28</v>
      </c>
      <c r="E20" s="40" t="str">
        <f t="shared" si="1"/>
        <v/>
      </c>
      <c r="F20" s="40" t="str">
        <f t="shared" si="2"/>
        <v/>
      </c>
      <c r="G20" s="38" t="str">
        <f t="shared" si="3"/>
        <v/>
      </c>
      <c r="H20" s="17" t="s">
        <v>33</v>
      </c>
      <c r="I20" s="16" t="str">
        <f t="shared" si="4"/>
        <v/>
      </c>
      <c r="J20" s="38" t="str">
        <f t="shared" si="5"/>
        <v/>
      </c>
      <c r="K20" s="17" t="s">
        <v>74</v>
      </c>
      <c r="L20" s="16">
        <f>'DVP-Estendida'!B75</f>
        <v>0</v>
      </c>
      <c r="M20" s="16">
        <f>'DVP-Estendida'!C75</f>
        <v>0</v>
      </c>
      <c r="N20" s="40" t="str">
        <f t="shared" si="6"/>
        <v/>
      </c>
      <c r="O20" s="40" t="str">
        <f t="shared" si="7"/>
        <v/>
      </c>
      <c r="P20" s="38" t="str">
        <f t="shared" si="8"/>
        <v/>
      </c>
      <c r="Q20" s="17" t="s">
        <v>74</v>
      </c>
      <c r="R20" s="55" t="str">
        <f t="shared" si="9"/>
        <v/>
      </c>
    </row>
    <row r="21" spans="1:18" x14ac:dyDescent="0.2">
      <c r="A21" s="38" t="str">
        <f t="shared" si="0"/>
        <v/>
      </c>
      <c r="B21" s="17" t="s">
        <v>34</v>
      </c>
      <c r="C21" s="16">
        <f>'DVP-Estendida'!B31</f>
        <v>0</v>
      </c>
      <c r="D21" s="16">
        <f>'DVP-Estendida'!C31</f>
        <v>0</v>
      </c>
      <c r="E21" s="40" t="str">
        <f t="shared" si="1"/>
        <v/>
      </c>
      <c r="F21" s="40" t="str">
        <f t="shared" si="2"/>
        <v/>
      </c>
      <c r="G21" s="38" t="str">
        <f t="shared" si="3"/>
        <v/>
      </c>
      <c r="H21" s="17" t="s">
        <v>34</v>
      </c>
      <c r="I21" s="16" t="str">
        <f t="shared" si="4"/>
        <v/>
      </c>
      <c r="J21" s="38" t="str">
        <f t="shared" si="5"/>
        <v/>
      </c>
      <c r="K21" s="17" t="s">
        <v>32</v>
      </c>
      <c r="L21" s="16">
        <f>'DVP-Estendida'!B77</f>
        <v>95571.36</v>
      </c>
      <c r="M21" s="16">
        <f>'DVP-Estendida'!C77</f>
        <v>1013776.11</v>
      </c>
      <c r="N21" s="40" t="str">
        <f t="shared" si="6"/>
        <v/>
      </c>
      <c r="O21" s="40" t="str">
        <f t="shared" si="7"/>
        <v/>
      </c>
      <c r="P21" s="38" t="str">
        <f t="shared" si="8"/>
        <v/>
      </c>
      <c r="Q21" s="17" t="s">
        <v>32</v>
      </c>
      <c r="R21" s="55" t="str">
        <f t="shared" si="9"/>
        <v/>
      </c>
    </row>
    <row r="22" spans="1:18" x14ac:dyDescent="0.2">
      <c r="A22" s="38" t="str">
        <f t="shared" si="0"/>
        <v/>
      </c>
      <c r="B22" s="17" t="s">
        <v>35</v>
      </c>
      <c r="C22" s="16">
        <f>'DVP-Estendida'!B32</f>
        <v>0</v>
      </c>
      <c r="D22" s="16">
        <f>'DVP-Estendida'!C32</f>
        <v>0</v>
      </c>
      <c r="E22" s="40" t="str">
        <f t="shared" si="1"/>
        <v/>
      </c>
      <c r="F22" s="40" t="str">
        <f t="shared" si="2"/>
        <v/>
      </c>
      <c r="G22" s="38" t="str">
        <f t="shared" si="3"/>
        <v/>
      </c>
      <c r="H22" s="17" t="s">
        <v>35</v>
      </c>
      <c r="I22" s="16" t="str">
        <f t="shared" si="4"/>
        <v/>
      </c>
      <c r="J22" s="38" t="str">
        <f t="shared" si="5"/>
        <v/>
      </c>
      <c r="K22" s="17" t="s">
        <v>33</v>
      </c>
      <c r="L22" s="16">
        <f>'DVP-Estendida'!B78</f>
        <v>0</v>
      </c>
      <c r="M22" s="16">
        <f>'DVP-Estendida'!C78</f>
        <v>0</v>
      </c>
      <c r="N22" s="40" t="str">
        <f t="shared" si="6"/>
        <v/>
      </c>
      <c r="O22" s="40" t="str">
        <f t="shared" si="7"/>
        <v/>
      </c>
      <c r="P22" s="38" t="str">
        <f t="shared" si="8"/>
        <v/>
      </c>
      <c r="Q22" s="17" t="s">
        <v>33</v>
      </c>
      <c r="R22" s="55" t="str">
        <f t="shared" si="9"/>
        <v/>
      </c>
    </row>
    <row r="23" spans="1:18" x14ac:dyDescent="0.2">
      <c r="A23" s="38" t="str">
        <f t="shared" si="0"/>
        <v/>
      </c>
      <c r="B23" s="17" t="s">
        <v>36</v>
      </c>
      <c r="C23" s="16">
        <f>'DVP-Estendida'!B33</f>
        <v>0</v>
      </c>
      <c r="D23" s="16">
        <f>'DVP-Estendida'!C33</f>
        <v>0</v>
      </c>
      <c r="E23" s="40" t="str">
        <f t="shared" si="1"/>
        <v/>
      </c>
      <c r="F23" s="40" t="str">
        <f t="shared" si="2"/>
        <v/>
      </c>
      <c r="G23" s="38" t="str">
        <f t="shared" si="3"/>
        <v/>
      </c>
      <c r="H23" s="17" t="s">
        <v>36</v>
      </c>
      <c r="I23" s="16" t="str">
        <f t="shared" si="4"/>
        <v/>
      </c>
      <c r="J23" s="38" t="str">
        <f t="shared" si="5"/>
        <v/>
      </c>
      <c r="K23" s="17" t="s">
        <v>76</v>
      </c>
      <c r="L23" s="16">
        <f>'DVP-Estendida'!B79</f>
        <v>48644.28</v>
      </c>
      <c r="M23" s="16">
        <f>'DVP-Estendida'!C79</f>
        <v>57521.29</v>
      </c>
      <c r="N23" s="40" t="str">
        <f t="shared" si="6"/>
        <v/>
      </c>
      <c r="O23" s="40" t="str">
        <f t="shared" si="7"/>
        <v/>
      </c>
      <c r="P23" s="38" t="str">
        <f t="shared" si="8"/>
        <v/>
      </c>
      <c r="Q23" s="17" t="s">
        <v>76</v>
      </c>
      <c r="R23" s="55" t="str">
        <f t="shared" si="9"/>
        <v/>
      </c>
    </row>
    <row r="24" spans="1:18" x14ac:dyDescent="0.2">
      <c r="A24" s="38" t="str">
        <f t="shared" si="0"/>
        <v/>
      </c>
      <c r="B24" s="17" t="s">
        <v>37</v>
      </c>
      <c r="C24" s="16">
        <f>'DVP-Estendida'!B34</f>
        <v>0</v>
      </c>
      <c r="D24" s="16">
        <f>'DVP-Estendida'!C34</f>
        <v>0</v>
      </c>
      <c r="E24" s="40" t="str">
        <f t="shared" si="1"/>
        <v/>
      </c>
      <c r="F24" s="40" t="str">
        <f t="shared" si="2"/>
        <v/>
      </c>
      <c r="G24" s="38" t="str">
        <f t="shared" si="3"/>
        <v/>
      </c>
      <c r="H24" s="17" t="s">
        <v>37</v>
      </c>
      <c r="I24" s="16" t="str">
        <f t="shared" si="4"/>
        <v/>
      </c>
      <c r="J24" s="38" t="str">
        <f t="shared" si="5"/>
        <v/>
      </c>
      <c r="K24" s="17" t="s">
        <v>77</v>
      </c>
      <c r="L24" s="16">
        <f>'DVP-Estendida'!B80</f>
        <v>0</v>
      </c>
      <c r="M24" s="16">
        <f>'DVP-Estendida'!C80</f>
        <v>0</v>
      </c>
      <c r="N24" s="40" t="str">
        <f t="shared" si="6"/>
        <v/>
      </c>
      <c r="O24" s="40" t="str">
        <f t="shared" si="7"/>
        <v/>
      </c>
      <c r="P24" s="38" t="str">
        <f t="shared" si="8"/>
        <v/>
      </c>
      <c r="Q24" s="17" t="s">
        <v>77</v>
      </c>
      <c r="R24" s="55" t="str">
        <f t="shared" si="9"/>
        <v/>
      </c>
    </row>
    <row r="25" spans="1:18" x14ac:dyDescent="0.2">
      <c r="A25" s="38" t="str">
        <f t="shared" si="0"/>
        <v/>
      </c>
      <c r="B25" s="17" t="s">
        <v>38</v>
      </c>
      <c r="C25" s="16">
        <f>'DVP-Estendida'!B35</f>
        <v>0</v>
      </c>
      <c r="D25" s="16">
        <f>'DVP-Estendida'!C35</f>
        <v>0</v>
      </c>
      <c r="E25" s="40" t="str">
        <f t="shared" si="1"/>
        <v/>
      </c>
      <c r="F25" s="40" t="str">
        <f t="shared" si="2"/>
        <v/>
      </c>
      <c r="G25" s="38" t="str">
        <f t="shared" si="3"/>
        <v/>
      </c>
      <c r="H25" s="17" t="s">
        <v>38</v>
      </c>
      <c r="I25" s="16" t="str">
        <f t="shared" si="4"/>
        <v/>
      </c>
      <c r="J25" s="38" t="str">
        <f t="shared" si="5"/>
        <v/>
      </c>
      <c r="K25" s="17" t="s">
        <v>78</v>
      </c>
      <c r="L25" s="16">
        <f>'DVP-Estendida'!B81</f>
        <v>0</v>
      </c>
      <c r="M25" s="16">
        <f>'DVP-Estendida'!C81</f>
        <v>0</v>
      </c>
      <c r="N25" s="40" t="str">
        <f t="shared" si="6"/>
        <v/>
      </c>
      <c r="O25" s="40" t="str">
        <f t="shared" si="7"/>
        <v/>
      </c>
      <c r="P25" s="38" t="str">
        <f t="shared" si="8"/>
        <v/>
      </c>
      <c r="Q25" s="17" t="s">
        <v>78</v>
      </c>
      <c r="R25" s="55" t="str">
        <f t="shared" si="9"/>
        <v/>
      </c>
    </row>
    <row r="26" spans="1:18" x14ac:dyDescent="0.2">
      <c r="A26" s="38" t="str">
        <f t="shared" si="0"/>
        <v/>
      </c>
      <c r="B26" s="17" t="s">
        <v>39</v>
      </c>
      <c r="C26" s="16">
        <f>'DVP-Estendida'!B36</f>
        <v>0</v>
      </c>
      <c r="D26" s="16">
        <f>'DVP-Estendida'!C36</f>
        <v>0</v>
      </c>
      <c r="E26" s="40" t="str">
        <f t="shared" si="1"/>
        <v/>
      </c>
      <c r="F26" s="40" t="str">
        <f t="shared" si="2"/>
        <v/>
      </c>
      <c r="G26" s="38" t="str">
        <f t="shared" si="3"/>
        <v/>
      </c>
      <c r="H26" s="17" t="s">
        <v>39</v>
      </c>
      <c r="I26" s="16" t="str">
        <f t="shared" si="4"/>
        <v/>
      </c>
      <c r="J26" s="38" t="str">
        <f t="shared" si="5"/>
        <v/>
      </c>
      <c r="K26" s="17" t="s">
        <v>79</v>
      </c>
      <c r="L26" s="16">
        <f>'DVP-Estendida'!B82</f>
        <v>0</v>
      </c>
      <c r="M26" s="16">
        <f>'DVP-Estendida'!C82</f>
        <v>0</v>
      </c>
      <c r="N26" s="40" t="str">
        <f t="shared" si="6"/>
        <v/>
      </c>
      <c r="O26" s="40" t="str">
        <f t="shared" si="7"/>
        <v/>
      </c>
      <c r="P26" s="38" t="str">
        <f t="shared" si="8"/>
        <v/>
      </c>
      <c r="Q26" s="17" t="s">
        <v>79</v>
      </c>
      <c r="R26" s="55" t="str">
        <f t="shared" si="9"/>
        <v/>
      </c>
    </row>
    <row r="27" spans="1:18" x14ac:dyDescent="0.2">
      <c r="A27" s="38" t="str">
        <f t="shared" si="0"/>
        <v/>
      </c>
      <c r="B27" s="17" t="s">
        <v>40</v>
      </c>
      <c r="C27" s="16">
        <f>'DVP-Estendida'!B37</f>
        <v>391932.06</v>
      </c>
      <c r="D27" s="16">
        <f>'DVP-Estendida'!C37</f>
        <v>561929.54</v>
      </c>
      <c r="E27" s="40" t="str">
        <f t="shared" si="1"/>
        <v/>
      </c>
      <c r="F27" s="40" t="str">
        <f t="shared" si="2"/>
        <v/>
      </c>
      <c r="G27" s="38" t="str">
        <f t="shared" si="3"/>
        <v/>
      </c>
      <c r="H27" s="17" t="s">
        <v>40</v>
      </c>
      <c r="I27" s="16" t="str">
        <f t="shared" si="4"/>
        <v/>
      </c>
      <c r="J27" s="38" t="str">
        <f t="shared" si="5"/>
        <v/>
      </c>
      <c r="K27" s="17" t="s">
        <v>80</v>
      </c>
      <c r="L27" s="16">
        <f>'DVP-Estendida'!B83</f>
        <v>0</v>
      </c>
      <c r="M27" s="16">
        <f>'DVP-Estendida'!C83</f>
        <v>0</v>
      </c>
      <c r="N27" s="40" t="str">
        <f t="shared" si="6"/>
        <v/>
      </c>
      <c r="O27" s="40" t="str">
        <f t="shared" si="7"/>
        <v/>
      </c>
      <c r="P27" s="38" t="str">
        <f t="shared" si="8"/>
        <v/>
      </c>
      <c r="Q27" s="17" t="s">
        <v>80</v>
      </c>
      <c r="R27" s="55" t="str">
        <f t="shared" si="9"/>
        <v/>
      </c>
    </row>
    <row r="28" spans="1:18" x14ac:dyDescent="0.2">
      <c r="A28" s="38">
        <f t="shared" si="0"/>
        <v>1</v>
      </c>
      <c r="B28" s="17" t="s">
        <v>42</v>
      </c>
      <c r="C28" s="16">
        <f>'DVP-Estendida'!B39</f>
        <v>28160106.41</v>
      </c>
      <c r="D28" s="16">
        <f>'DVP-Estendida'!C39</f>
        <v>0</v>
      </c>
      <c r="E28" s="40">
        <f t="shared" si="1"/>
        <v>28160106.41</v>
      </c>
      <c r="F28" s="40" t="str">
        <f t="shared" si="2"/>
        <v/>
      </c>
      <c r="G28" s="38" t="str">
        <f t="shared" si="3"/>
        <v/>
      </c>
      <c r="H28" s="17" t="s">
        <v>42</v>
      </c>
      <c r="I28" s="16" t="str">
        <f t="shared" si="4"/>
        <v/>
      </c>
      <c r="J28" s="38" t="str">
        <f t="shared" si="5"/>
        <v/>
      </c>
      <c r="K28" s="17" t="s">
        <v>81</v>
      </c>
      <c r="L28" s="16">
        <f>'DVP-Estendida'!B84</f>
        <v>0</v>
      </c>
      <c r="M28" s="16">
        <f>'DVP-Estendida'!C84</f>
        <v>0</v>
      </c>
      <c r="N28" s="40" t="str">
        <f t="shared" si="6"/>
        <v/>
      </c>
      <c r="O28" s="40" t="str">
        <f t="shared" si="7"/>
        <v/>
      </c>
      <c r="P28" s="38" t="str">
        <f t="shared" si="8"/>
        <v/>
      </c>
      <c r="Q28" s="17" t="s">
        <v>81</v>
      </c>
      <c r="R28" s="55" t="str">
        <f t="shared" si="9"/>
        <v/>
      </c>
    </row>
    <row r="29" spans="1:18" x14ac:dyDescent="0.2">
      <c r="A29" s="38" t="str">
        <f t="shared" si="0"/>
        <v/>
      </c>
      <c r="B29" s="17" t="s">
        <v>43</v>
      </c>
      <c r="C29" s="16">
        <f>'DVP-Estendida'!B40</f>
        <v>0</v>
      </c>
      <c r="D29" s="16">
        <f>'DVP-Estendida'!C40</f>
        <v>0</v>
      </c>
      <c r="E29" s="40" t="str">
        <f t="shared" si="1"/>
        <v/>
      </c>
      <c r="F29" s="40" t="str">
        <f t="shared" si="2"/>
        <v/>
      </c>
      <c r="G29" s="38" t="str">
        <f t="shared" si="3"/>
        <v/>
      </c>
      <c r="H29" s="17" t="s">
        <v>43</v>
      </c>
      <c r="I29" s="16" t="str">
        <f t="shared" si="4"/>
        <v/>
      </c>
      <c r="J29" s="38" t="str">
        <f t="shared" si="5"/>
        <v/>
      </c>
      <c r="K29" s="17" t="s">
        <v>83</v>
      </c>
      <c r="L29" s="16">
        <f>'DVP-Estendida'!B86</f>
        <v>1312881.77</v>
      </c>
      <c r="M29" s="16">
        <f>'DVP-Estendida'!C86</f>
        <v>317050.98</v>
      </c>
      <c r="N29" s="40" t="str">
        <f t="shared" si="6"/>
        <v/>
      </c>
      <c r="O29" s="40" t="str">
        <f t="shared" si="7"/>
        <v/>
      </c>
      <c r="P29" s="38" t="str">
        <f t="shared" si="8"/>
        <v/>
      </c>
      <c r="Q29" s="17" t="s">
        <v>83</v>
      </c>
      <c r="R29" s="55" t="str">
        <f t="shared" si="9"/>
        <v/>
      </c>
    </row>
    <row r="30" spans="1:18" x14ac:dyDescent="0.2">
      <c r="A30" s="38" t="str">
        <f t="shared" si="0"/>
        <v/>
      </c>
      <c r="B30" s="17" t="s">
        <v>44</v>
      </c>
      <c r="C30" s="16">
        <f>'DVP-Estendida'!B41</f>
        <v>281768.49</v>
      </c>
      <c r="D30" s="16">
        <f>'DVP-Estendida'!C41</f>
        <v>1840852.14</v>
      </c>
      <c r="E30" s="40" t="str">
        <f t="shared" si="1"/>
        <v/>
      </c>
      <c r="F30" s="40" t="str">
        <f t="shared" si="2"/>
        <v/>
      </c>
      <c r="G30" s="38" t="str">
        <f t="shared" si="3"/>
        <v/>
      </c>
      <c r="H30" s="17" t="s">
        <v>44</v>
      </c>
      <c r="I30" s="16" t="str">
        <f t="shared" si="4"/>
        <v/>
      </c>
      <c r="J30" s="38">
        <f t="shared" si="5"/>
        <v>2</v>
      </c>
      <c r="K30" s="17" t="s">
        <v>84</v>
      </c>
      <c r="L30" s="16">
        <f>'DVP-Estendida'!B87</f>
        <v>15669.65</v>
      </c>
      <c r="M30" s="16">
        <f>'DVP-Estendida'!C87</f>
        <v>0</v>
      </c>
      <c r="N30" s="40">
        <f t="shared" si="6"/>
        <v>15669.65</v>
      </c>
      <c r="O30" s="40" t="str">
        <f t="shared" si="7"/>
        <v/>
      </c>
      <c r="P30" s="38" t="str">
        <f t="shared" si="8"/>
        <v/>
      </c>
      <c r="Q30" s="17" t="s">
        <v>84</v>
      </c>
      <c r="R30" s="55" t="str">
        <f t="shared" si="9"/>
        <v/>
      </c>
    </row>
    <row r="31" spans="1:18" x14ac:dyDescent="0.2">
      <c r="A31" s="38" t="str">
        <f t="shared" si="0"/>
        <v/>
      </c>
      <c r="B31" s="17" t="s">
        <v>45</v>
      </c>
      <c r="C31" s="16">
        <f>'DVP-Estendida'!B42</f>
        <v>0</v>
      </c>
      <c r="D31" s="16">
        <f>'DVP-Estendida'!C42</f>
        <v>2282.6</v>
      </c>
      <c r="E31" s="40" t="str">
        <f t="shared" si="1"/>
        <v/>
      </c>
      <c r="F31" s="40" t="str">
        <f t="shared" si="2"/>
        <v/>
      </c>
      <c r="G31" s="38" t="str">
        <f t="shared" si="3"/>
        <v/>
      </c>
      <c r="H31" s="17" t="s">
        <v>45</v>
      </c>
      <c r="I31" s="16" t="str">
        <f t="shared" si="4"/>
        <v/>
      </c>
      <c r="J31" s="38" t="str">
        <f t="shared" si="5"/>
        <v/>
      </c>
      <c r="K31" s="17" t="s">
        <v>85</v>
      </c>
      <c r="L31" s="16">
        <f>'DVP-Estendida'!B88</f>
        <v>0</v>
      </c>
      <c r="M31" s="16">
        <f>'DVP-Estendida'!C88</f>
        <v>0</v>
      </c>
      <c r="N31" s="40" t="str">
        <f t="shared" si="6"/>
        <v/>
      </c>
      <c r="O31" s="40" t="str">
        <f t="shared" si="7"/>
        <v/>
      </c>
      <c r="P31" s="38" t="str">
        <f t="shared" si="8"/>
        <v/>
      </c>
      <c r="Q31" s="17" t="s">
        <v>85</v>
      </c>
      <c r="R31" s="55" t="str">
        <f t="shared" si="9"/>
        <v/>
      </c>
    </row>
    <row r="32" spans="1:18" x14ac:dyDescent="0.2">
      <c r="A32" s="38" t="str">
        <f t="shared" si="0"/>
        <v/>
      </c>
      <c r="B32" s="17" t="s">
        <v>46</v>
      </c>
      <c r="C32" s="16">
        <f>'DVP-Estendida'!B43</f>
        <v>0</v>
      </c>
      <c r="D32" s="16">
        <f>'DVP-Estendida'!C43</f>
        <v>0</v>
      </c>
      <c r="E32" s="40" t="str">
        <f t="shared" si="1"/>
        <v/>
      </c>
      <c r="F32" s="40" t="str">
        <f t="shared" si="2"/>
        <v/>
      </c>
      <c r="G32" s="38" t="str">
        <f t="shared" si="3"/>
        <v/>
      </c>
      <c r="H32" s="17" t="s">
        <v>46</v>
      </c>
      <c r="I32" s="16" t="str">
        <f t="shared" si="4"/>
        <v/>
      </c>
      <c r="J32" s="38" t="str">
        <f t="shared" si="5"/>
        <v/>
      </c>
      <c r="K32" s="17" t="s">
        <v>86</v>
      </c>
      <c r="L32" s="16">
        <f>'DVP-Estendida'!B89</f>
        <v>0</v>
      </c>
      <c r="M32" s="16">
        <f>'DVP-Estendida'!C89</f>
        <v>0</v>
      </c>
      <c r="N32" s="40" t="str">
        <f t="shared" si="6"/>
        <v/>
      </c>
      <c r="O32" s="40" t="str">
        <f t="shared" si="7"/>
        <v/>
      </c>
      <c r="P32" s="38" t="str">
        <f t="shared" si="8"/>
        <v/>
      </c>
      <c r="Q32" s="17" t="s">
        <v>86</v>
      </c>
      <c r="R32" s="55" t="str">
        <f t="shared" si="9"/>
        <v/>
      </c>
    </row>
    <row r="33" spans="1:18" x14ac:dyDescent="0.2">
      <c r="A33" s="38" t="str">
        <f t="shared" si="0"/>
        <v/>
      </c>
      <c r="B33" s="17" t="s">
        <v>48</v>
      </c>
      <c r="C33" s="16">
        <f>'DVP-Estendida'!B45</f>
        <v>0</v>
      </c>
      <c r="D33" s="16">
        <f>'DVP-Estendida'!C45</f>
        <v>0</v>
      </c>
      <c r="E33" s="40" t="str">
        <f t="shared" si="1"/>
        <v/>
      </c>
      <c r="F33" s="40" t="str">
        <f t="shared" si="2"/>
        <v/>
      </c>
      <c r="G33" s="38" t="str">
        <f t="shared" si="3"/>
        <v/>
      </c>
      <c r="H33" s="17" t="s">
        <v>48</v>
      </c>
      <c r="I33" s="16" t="str">
        <f t="shared" si="4"/>
        <v/>
      </c>
      <c r="J33" s="38" t="str">
        <f t="shared" si="5"/>
        <v/>
      </c>
      <c r="K33" s="17" t="s">
        <v>87</v>
      </c>
      <c r="L33" s="16">
        <f>'DVP-Estendida'!B90</f>
        <v>891300.81</v>
      </c>
      <c r="M33" s="16">
        <f>'DVP-Estendida'!C90</f>
        <v>368807.04</v>
      </c>
      <c r="N33" s="40" t="str">
        <f t="shared" si="6"/>
        <v/>
      </c>
      <c r="O33" s="40" t="str">
        <f t="shared" si="7"/>
        <v/>
      </c>
      <c r="P33" s="38" t="str">
        <f t="shared" si="8"/>
        <v/>
      </c>
      <c r="Q33" s="17" t="s">
        <v>87</v>
      </c>
      <c r="R33" s="55" t="str">
        <f t="shared" si="9"/>
        <v/>
      </c>
    </row>
    <row r="34" spans="1:18" x14ac:dyDescent="0.2">
      <c r="A34" s="38" t="str">
        <f t="shared" si="0"/>
        <v/>
      </c>
      <c r="B34" s="17" t="s">
        <v>49</v>
      </c>
      <c r="C34" s="16">
        <f>'DVP-Estendida'!B46</f>
        <v>0</v>
      </c>
      <c r="D34" s="16">
        <f>'DVP-Estendida'!C46</f>
        <v>0</v>
      </c>
      <c r="E34" s="40" t="str">
        <f t="shared" si="1"/>
        <v/>
      </c>
      <c r="F34" s="40" t="str">
        <f t="shared" si="2"/>
        <v/>
      </c>
      <c r="G34" s="38" t="str">
        <f t="shared" si="3"/>
        <v/>
      </c>
      <c r="H34" s="17" t="s">
        <v>49</v>
      </c>
      <c r="I34" s="16" t="str">
        <f t="shared" si="4"/>
        <v/>
      </c>
      <c r="J34" s="38" t="str">
        <f t="shared" si="5"/>
        <v/>
      </c>
      <c r="K34" s="17" t="s">
        <v>10</v>
      </c>
      <c r="L34" s="16">
        <f>'DVP-Estendida'!B92</f>
        <v>24339.89</v>
      </c>
      <c r="M34" s="16">
        <f>'DVP-Estendida'!C92</f>
        <v>19731.28</v>
      </c>
      <c r="N34" s="40" t="str">
        <f t="shared" si="6"/>
        <v/>
      </c>
      <c r="O34" s="40" t="str">
        <f t="shared" si="7"/>
        <v/>
      </c>
      <c r="P34" s="38" t="str">
        <f t="shared" si="8"/>
        <v/>
      </c>
      <c r="Q34" s="17" t="s">
        <v>10</v>
      </c>
      <c r="R34" s="55" t="str">
        <f t="shared" si="9"/>
        <v/>
      </c>
    </row>
    <row r="35" spans="1:18" x14ac:dyDescent="0.2">
      <c r="A35" s="38" t="str">
        <f t="shared" si="0"/>
        <v/>
      </c>
      <c r="B35" s="17" t="s">
        <v>50</v>
      </c>
      <c r="C35" s="16">
        <f>'DVP-Estendida'!B47</f>
        <v>0</v>
      </c>
      <c r="D35" s="16">
        <f>'DVP-Estendida'!C47</f>
        <v>0</v>
      </c>
      <c r="E35" s="40" t="str">
        <f t="shared" si="1"/>
        <v/>
      </c>
      <c r="F35" s="40" t="str">
        <f t="shared" si="2"/>
        <v/>
      </c>
      <c r="G35" s="38" t="str">
        <f t="shared" si="3"/>
        <v/>
      </c>
      <c r="H35" s="17" t="s">
        <v>50</v>
      </c>
      <c r="I35" s="16" t="str">
        <f t="shared" si="4"/>
        <v/>
      </c>
      <c r="J35" s="38" t="str">
        <f t="shared" si="5"/>
        <v/>
      </c>
      <c r="K35" s="17" t="s">
        <v>14</v>
      </c>
      <c r="L35" s="16">
        <f>'DVP-Estendida'!B93</f>
        <v>19095.12</v>
      </c>
      <c r="M35" s="16">
        <f>'DVP-Estendida'!C93</f>
        <v>1029</v>
      </c>
      <c r="N35" s="40" t="str">
        <f t="shared" si="6"/>
        <v/>
      </c>
      <c r="O35" s="40" t="str">
        <f t="shared" si="7"/>
        <v/>
      </c>
      <c r="P35" s="38" t="str">
        <f t="shared" si="8"/>
        <v/>
      </c>
      <c r="Q35" s="17" t="s">
        <v>14</v>
      </c>
      <c r="R35" s="55" t="str">
        <f t="shared" si="9"/>
        <v/>
      </c>
    </row>
    <row r="36" spans="1:18" x14ac:dyDescent="0.2">
      <c r="A36" s="38" t="str">
        <f t="shared" si="0"/>
        <v/>
      </c>
      <c r="B36" s="17" t="s">
        <v>51</v>
      </c>
      <c r="C36" s="16">
        <f>'DVP-Estendida'!B48</f>
        <v>0</v>
      </c>
      <c r="D36" s="16">
        <f>'DVP-Estendida'!C48</f>
        <v>0</v>
      </c>
      <c r="E36" s="40" t="str">
        <f t="shared" si="1"/>
        <v/>
      </c>
      <c r="F36" s="40" t="str">
        <f t="shared" si="2"/>
        <v/>
      </c>
      <c r="G36" s="38" t="str">
        <f t="shared" si="3"/>
        <v/>
      </c>
      <c r="H36" s="17" t="s">
        <v>51</v>
      </c>
      <c r="I36" s="16" t="str">
        <f t="shared" si="4"/>
        <v/>
      </c>
      <c r="J36" s="38" t="str">
        <f t="shared" si="5"/>
        <v/>
      </c>
      <c r="K36" s="17" t="s">
        <v>89</v>
      </c>
      <c r="L36" s="16">
        <f>'DVP-Estendida'!B94</f>
        <v>0</v>
      </c>
      <c r="M36" s="16">
        <f>'DVP-Estendida'!C94</f>
        <v>0</v>
      </c>
      <c r="N36" s="40" t="str">
        <f t="shared" si="6"/>
        <v/>
      </c>
      <c r="O36" s="40" t="str">
        <f t="shared" si="7"/>
        <v/>
      </c>
      <c r="P36" s="38" t="str">
        <f t="shared" si="8"/>
        <v/>
      </c>
      <c r="Q36" s="17" t="s">
        <v>89</v>
      </c>
      <c r="R36" s="55" t="str">
        <f t="shared" si="9"/>
        <v/>
      </c>
    </row>
    <row r="37" spans="1:18" x14ac:dyDescent="0.2">
      <c r="A37" s="38" t="str">
        <f t="shared" si="0"/>
        <v/>
      </c>
      <c r="B37" s="17" t="s">
        <v>52</v>
      </c>
      <c r="C37" s="16">
        <f>'DVP-Estendida'!B49</f>
        <v>0</v>
      </c>
      <c r="D37" s="16">
        <f>'DVP-Estendida'!C49</f>
        <v>0</v>
      </c>
      <c r="E37" s="40" t="str">
        <f t="shared" si="1"/>
        <v/>
      </c>
      <c r="F37" s="40" t="str">
        <f t="shared" si="2"/>
        <v/>
      </c>
      <c r="G37" s="38" t="str">
        <f t="shared" si="3"/>
        <v/>
      </c>
      <c r="H37" s="17" t="s">
        <v>52</v>
      </c>
      <c r="I37" s="16" t="str">
        <f t="shared" si="4"/>
        <v/>
      </c>
      <c r="J37" s="38" t="str">
        <f t="shared" si="5"/>
        <v/>
      </c>
      <c r="K37" s="17" t="s">
        <v>90</v>
      </c>
      <c r="L37" s="16">
        <f>'DVP-Estendida'!B95</f>
        <v>0</v>
      </c>
      <c r="M37" s="16">
        <f>'DVP-Estendida'!C95</f>
        <v>0</v>
      </c>
      <c r="N37" s="40" t="str">
        <f t="shared" si="6"/>
        <v/>
      </c>
      <c r="O37" s="40" t="str">
        <f t="shared" si="7"/>
        <v/>
      </c>
      <c r="P37" s="38" t="str">
        <f t="shared" si="8"/>
        <v/>
      </c>
      <c r="Q37" s="17" t="s">
        <v>90</v>
      </c>
      <c r="R37" s="55" t="str">
        <f t="shared" si="9"/>
        <v/>
      </c>
    </row>
    <row r="38" spans="1:18" x14ac:dyDescent="0.2">
      <c r="A38" s="38" t="str">
        <f t="shared" si="0"/>
        <v/>
      </c>
      <c r="B38" s="17" t="s">
        <v>53</v>
      </c>
      <c r="C38" s="16">
        <f>'DVP-Estendida'!B50</f>
        <v>33415.019999999997</v>
      </c>
      <c r="D38" s="16">
        <f>'DVP-Estendida'!C50</f>
        <v>23056.94</v>
      </c>
      <c r="E38" s="40" t="str">
        <f t="shared" si="1"/>
        <v/>
      </c>
      <c r="F38" s="40" t="str">
        <f t="shared" si="2"/>
        <v/>
      </c>
      <c r="G38" s="38" t="str">
        <f t="shared" si="3"/>
        <v/>
      </c>
      <c r="H38" s="17" t="s">
        <v>53</v>
      </c>
      <c r="I38" s="16" t="str">
        <f t="shared" si="4"/>
        <v/>
      </c>
      <c r="J38" s="38" t="str">
        <f t="shared" si="5"/>
        <v/>
      </c>
      <c r="K38" s="17" t="s">
        <v>91</v>
      </c>
      <c r="L38" s="16">
        <f>'DVP-Estendida'!B96</f>
        <v>0</v>
      </c>
      <c r="M38" s="16">
        <f>'DVP-Estendida'!C96</f>
        <v>0</v>
      </c>
      <c r="N38" s="40" t="str">
        <f t="shared" si="6"/>
        <v/>
      </c>
      <c r="O38" s="40" t="str">
        <f t="shared" si="7"/>
        <v/>
      </c>
      <c r="P38" s="38" t="str">
        <f t="shared" si="8"/>
        <v/>
      </c>
      <c r="Q38" s="17" t="s">
        <v>91</v>
      </c>
      <c r="R38" s="55" t="str">
        <f t="shared" si="9"/>
        <v/>
      </c>
    </row>
    <row r="39" spans="1:18" x14ac:dyDescent="0.2">
      <c r="E39" s="40"/>
      <c r="F39" s="40"/>
      <c r="G39" s="38"/>
      <c r="I39" s="16"/>
      <c r="J39" s="38" t="str">
        <f t="shared" si="5"/>
        <v/>
      </c>
      <c r="K39" s="17" t="s">
        <v>92</v>
      </c>
      <c r="L39" s="16">
        <f>'DVP-Estendida'!B97</f>
        <v>0</v>
      </c>
      <c r="M39" s="16">
        <f>'DVP-Estendida'!C97</f>
        <v>0</v>
      </c>
      <c r="N39" s="40" t="str">
        <f t="shared" si="6"/>
        <v/>
      </c>
      <c r="O39" s="40" t="str">
        <f t="shared" si="7"/>
        <v/>
      </c>
      <c r="P39" s="38" t="str">
        <f t="shared" si="8"/>
        <v/>
      </c>
      <c r="Q39" s="17" t="s">
        <v>92</v>
      </c>
      <c r="R39" s="55" t="str">
        <f t="shared" si="9"/>
        <v/>
      </c>
    </row>
    <row r="40" spans="1:18" x14ac:dyDescent="0.2">
      <c r="E40" s="40"/>
      <c r="F40" s="40"/>
      <c r="G40" s="38"/>
      <c r="I40" s="16"/>
      <c r="J40" s="38">
        <f t="shared" si="5"/>
        <v>3</v>
      </c>
      <c r="K40" s="17" t="s">
        <v>94</v>
      </c>
      <c r="L40" s="16">
        <f>'DVP-Estendida'!B99</f>
        <v>1184.81</v>
      </c>
      <c r="M40" s="16">
        <f>'DVP-Estendida'!C99</f>
        <v>0</v>
      </c>
      <c r="N40" s="40">
        <f t="shared" si="6"/>
        <v>1184.81</v>
      </c>
      <c r="O40" s="40" t="str">
        <f t="shared" si="7"/>
        <v/>
      </c>
      <c r="P40" s="38" t="str">
        <f t="shared" si="8"/>
        <v/>
      </c>
      <c r="Q40" s="17" t="s">
        <v>94</v>
      </c>
      <c r="R40" s="55" t="str">
        <f t="shared" si="9"/>
        <v/>
      </c>
    </row>
    <row r="41" spans="1:18" x14ac:dyDescent="0.2">
      <c r="E41" s="40"/>
      <c r="F41" s="40"/>
      <c r="G41" s="38"/>
      <c r="I41" s="16"/>
      <c r="J41" s="38" t="str">
        <f t="shared" si="5"/>
        <v/>
      </c>
      <c r="K41" s="17" t="s">
        <v>95</v>
      </c>
      <c r="L41" s="16">
        <f>'DVP-Estendida'!B100</f>
        <v>0</v>
      </c>
      <c r="M41" s="16">
        <f>'DVP-Estendida'!C100</f>
        <v>0</v>
      </c>
      <c r="N41" s="40" t="str">
        <f t="shared" si="6"/>
        <v/>
      </c>
      <c r="O41" s="40" t="str">
        <f t="shared" si="7"/>
        <v/>
      </c>
      <c r="P41" s="38" t="str">
        <f t="shared" si="8"/>
        <v/>
      </c>
      <c r="Q41" s="17" t="s">
        <v>95</v>
      </c>
      <c r="R41" s="55" t="str">
        <f t="shared" si="9"/>
        <v/>
      </c>
    </row>
    <row r="42" spans="1:18" x14ac:dyDescent="0.2">
      <c r="E42" s="40"/>
      <c r="F42" s="40"/>
      <c r="G42" s="38"/>
      <c r="I42" s="16"/>
      <c r="J42" s="38" t="str">
        <f t="shared" si="5"/>
        <v/>
      </c>
      <c r="K42" s="17" t="s">
        <v>50</v>
      </c>
      <c r="L42" s="16">
        <f>'DVP-Estendida'!B101</f>
        <v>0</v>
      </c>
      <c r="M42" s="16">
        <f>'DVP-Estendida'!C101</f>
        <v>0</v>
      </c>
      <c r="N42" s="40" t="str">
        <f t="shared" si="6"/>
        <v/>
      </c>
      <c r="O42" s="40" t="str">
        <f t="shared" si="7"/>
        <v/>
      </c>
      <c r="P42" s="38" t="str">
        <f t="shared" si="8"/>
        <v/>
      </c>
      <c r="Q42" s="17" t="s">
        <v>50</v>
      </c>
      <c r="R42" s="55" t="str">
        <f t="shared" si="9"/>
        <v/>
      </c>
    </row>
    <row r="43" spans="1:18" x14ac:dyDescent="0.2">
      <c r="E43" s="40"/>
      <c r="F43" s="40"/>
      <c r="G43" s="38"/>
      <c r="I43" s="16"/>
      <c r="J43" s="38" t="str">
        <f t="shared" si="5"/>
        <v/>
      </c>
      <c r="K43" s="17" t="s">
        <v>96</v>
      </c>
      <c r="L43" s="16">
        <f>'DVP-Estendida'!B102</f>
        <v>10158461.51</v>
      </c>
      <c r="M43" s="16">
        <f>'DVP-Estendida'!C102</f>
        <v>9512679.2200000007</v>
      </c>
      <c r="N43" s="40" t="str">
        <f t="shared" si="6"/>
        <v/>
      </c>
      <c r="O43" s="40" t="str">
        <f t="shared" si="7"/>
        <v/>
      </c>
      <c r="P43" s="38" t="str">
        <f t="shared" si="8"/>
        <v/>
      </c>
      <c r="Q43" s="17" t="s">
        <v>96</v>
      </c>
      <c r="R43" s="55" t="str">
        <f t="shared" si="9"/>
        <v/>
      </c>
    </row>
    <row r="44" spans="1:18" x14ac:dyDescent="0.2">
      <c r="E44" s="40"/>
      <c r="F44" s="40"/>
      <c r="G44" s="38"/>
      <c r="I44" s="16"/>
      <c r="J44" s="38" t="str">
        <f t="shared" si="5"/>
        <v/>
      </c>
      <c r="K44" s="17" t="s">
        <v>97</v>
      </c>
      <c r="L44" s="16">
        <f>'DVP-Estendida'!B103</f>
        <v>0</v>
      </c>
      <c r="M44" s="16">
        <f>'DVP-Estendida'!C103</f>
        <v>0</v>
      </c>
      <c r="N44" s="40" t="str">
        <f t="shared" si="6"/>
        <v/>
      </c>
      <c r="O44" s="40" t="str">
        <f t="shared" si="7"/>
        <v/>
      </c>
      <c r="P44" s="38" t="str">
        <f t="shared" si="8"/>
        <v/>
      </c>
      <c r="Q44" s="17" t="s">
        <v>97</v>
      </c>
      <c r="R44" s="55" t="str">
        <f t="shared" si="9"/>
        <v/>
      </c>
    </row>
    <row r="45" spans="1:18" x14ac:dyDescent="0.2">
      <c r="E45" s="40"/>
      <c r="F45" s="40"/>
      <c r="G45" s="38"/>
      <c r="I45" s="16"/>
      <c r="J45" s="38" t="str">
        <f t="shared" si="5"/>
        <v/>
      </c>
      <c r="K45" s="17" t="s">
        <v>98</v>
      </c>
      <c r="L45" s="16">
        <f>'DVP-Estendida'!B104</f>
        <v>0</v>
      </c>
      <c r="M45" s="16">
        <f>'DVP-Estendida'!C104</f>
        <v>0</v>
      </c>
      <c r="N45" s="40" t="str">
        <f t="shared" si="6"/>
        <v/>
      </c>
      <c r="O45" s="40" t="str">
        <f t="shared" si="7"/>
        <v/>
      </c>
      <c r="P45" s="38" t="str">
        <f t="shared" si="8"/>
        <v/>
      </c>
      <c r="Q45" s="17" t="s">
        <v>98</v>
      </c>
      <c r="R45" s="55" t="str">
        <f t="shared" si="9"/>
        <v/>
      </c>
    </row>
    <row r="46" spans="1:18" x14ac:dyDescent="0.2">
      <c r="E46" s="40"/>
      <c r="F46" s="40"/>
      <c r="G46" s="38"/>
      <c r="I46" s="16"/>
      <c r="J46" s="38" t="str">
        <f t="shared" si="5"/>
        <v/>
      </c>
      <c r="K46" s="17" t="s">
        <v>99</v>
      </c>
      <c r="L46" s="16">
        <f>'DVP-Estendida'!B105</f>
        <v>0</v>
      </c>
      <c r="M46" s="16">
        <f>'DVP-Estendida'!C105</f>
        <v>0</v>
      </c>
      <c r="N46" s="40" t="str">
        <f t="shared" si="6"/>
        <v/>
      </c>
      <c r="O46" s="40" t="str">
        <f t="shared" si="7"/>
        <v/>
      </c>
      <c r="P46" s="38" t="str">
        <f t="shared" si="8"/>
        <v/>
      </c>
      <c r="Q46" s="17" t="s">
        <v>99</v>
      </c>
      <c r="R46" s="55" t="str">
        <f t="shared" si="9"/>
        <v/>
      </c>
    </row>
    <row r="47" spans="1:18" x14ac:dyDescent="0.2">
      <c r="E47" s="40"/>
      <c r="F47" s="40"/>
      <c r="G47" s="38"/>
      <c r="I47" s="16"/>
      <c r="J47" s="38" t="str">
        <f t="shared" si="5"/>
        <v/>
      </c>
      <c r="K47" s="17" t="s">
        <v>100</v>
      </c>
      <c r="L47" s="16">
        <f>'DVP-Estendida'!B106</f>
        <v>212328.19</v>
      </c>
      <c r="M47" s="16">
        <f>'DVP-Estendida'!C106</f>
        <v>352963.11</v>
      </c>
      <c r="N47" s="40" t="str">
        <f t="shared" si="6"/>
        <v/>
      </c>
      <c r="O47" s="40" t="str">
        <f t="shared" si="7"/>
        <v/>
      </c>
      <c r="P47" s="38" t="str">
        <f t="shared" si="8"/>
        <v/>
      </c>
      <c r="Q47" s="17" t="s">
        <v>100</v>
      </c>
      <c r="R47" s="55" t="str">
        <f t="shared" si="9"/>
        <v/>
      </c>
    </row>
  </sheetData>
  <sheetProtection password="D890" sheet="1" objects="1" scenarios="1" selectLockedCells="1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34" workbookViewId="0">
      <selection activeCell="I2" sqref="I2:J47"/>
    </sheetView>
  </sheetViews>
  <sheetFormatPr defaultColWidth="10.7109375" defaultRowHeight="15" x14ac:dyDescent="0.25"/>
  <cols>
    <col min="1" max="2" width="10.7109375" style="39"/>
    <col min="3" max="6" width="10.7109375" style="16"/>
    <col min="7" max="8" width="10.7109375" style="39"/>
    <col min="9" max="10" width="10.7109375" style="16"/>
    <col min="11" max="16384" width="10.7109375" style="39"/>
  </cols>
  <sheetData>
    <row r="1" spans="1:12" x14ac:dyDescent="0.25">
      <c r="A1" s="38" t="s">
        <v>132</v>
      </c>
      <c r="B1" s="38" t="s">
        <v>114</v>
      </c>
      <c r="C1" s="16" t="s">
        <v>133</v>
      </c>
      <c r="D1" s="16" t="s">
        <v>134</v>
      </c>
      <c r="E1" s="16" t="s">
        <v>135</v>
      </c>
      <c r="F1" s="16" t="s">
        <v>136</v>
      </c>
      <c r="G1" s="38" t="s">
        <v>132</v>
      </c>
      <c r="H1" s="38" t="s">
        <v>115</v>
      </c>
      <c r="I1" s="38" t="s">
        <v>133</v>
      </c>
      <c r="J1" s="38" t="s">
        <v>134</v>
      </c>
      <c r="K1" s="38" t="s">
        <v>135</v>
      </c>
      <c r="L1" s="38" t="s">
        <v>136</v>
      </c>
    </row>
    <row r="2" spans="1:12" x14ac:dyDescent="0.25">
      <c r="A2" s="38">
        <f>IF(ISERR(RANK(E2,E$2:E$50,0)),"",RANK(E2,E$2:E$50,0))</f>
        <v>11</v>
      </c>
      <c r="B2" s="17" t="s">
        <v>11</v>
      </c>
      <c r="C2" s="16">
        <f>'DVP-Estendida'!B8</f>
        <v>0</v>
      </c>
      <c r="D2" s="16">
        <f>'DVP-Estendida'!C8</f>
        <v>0</v>
      </c>
      <c r="E2" s="16">
        <f>ABS(C2-D2)</f>
        <v>0</v>
      </c>
      <c r="F2" s="16">
        <f>C2-D2</f>
        <v>0</v>
      </c>
      <c r="G2" s="38">
        <f>IF(ISERR(RANK(K2,K$2:K$50,0)),"",RANK(K2,K$2:K$50,0))</f>
        <v>1</v>
      </c>
      <c r="H2" s="17" t="s">
        <v>55</v>
      </c>
      <c r="I2" s="16">
        <f>'DVP-Estendida'!B54</f>
        <v>208535733.44999999</v>
      </c>
      <c r="J2" s="16">
        <f>'DVP-Estendida'!C54</f>
        <v>199160914.36000001</v>
      </c>
      <c r="K2" s="16">
        <f>ABS(I2-J2)</f>
        <v>9374819.0899999738</v>
      </c>
      <c r="L2" s="16">
        <f>I2-J2</f>
        <v>9374819.0899999738</v>
      </c>
    </row>
    <row r="3" spans="1:12" x14ac:dyDescent="0.25">
      <c r="A3" s="38">
        <f t="shared" ref="A3:A38" si="0">IF(ISERR(RANK(E3,E$2:E$50,0)),"",RANK(E3,E$2:E$50,0))</f>
        <v>11</v>
      </c>
      <c r="B3" s="17" t="s">
        <v>12</v>
      </c>
      <c r="C3" s="16">
        <f>'DVP-Estendida'!B9</f>
        <v>0</v>
      </c>
      <c r="D3" s="16">
        <f>'DVP-Estendida'!C9</f>
        <v>0</v>
      </c>
      <c r="E3" s="16">
        <f t="shared" ref="E3:E38" si="1">ABS(C3-D3)</f>
        <v>0</v>
      </c>
      <c r="F3" s="16">
        <f t="shared" ref="F3:F38" si="2">C3-D3</f>
        <v>0</v>
      </c>
      <c r="G3" s="38">
        <f t="shared" ref="G3:G47" si="3">IF(ISERR(RANK(K3,K$2:K$50,0)),"",RANK(K3,K$2:K$50,0))</f>
        <v>2</v>
      </c>
      <c r="H3" s="17" t="s">
        <v>56</v>
      </c>
      <c r="I3" s="16">
        <f>'DVP-Estendida'!B55</f>
        <v>41477674.009999998</v>
      </c>
      <c r="J3" s="16">
        <f>'DVP-Estendida'!C55</f>
        <v>39896529.020000003</v>
      </c>
      <c r="K3" s="16">
        <f t="shared" ref="K3:K47" si="4">ABS(I3-J3)</f>
        <v>1581144.9899999946</v>
      </c>
      <c r="L3" s="16">
        <f t="shared" ref="L3:L47" si="5">I3-J3</f>
        <v>1581144.9899999946</v>
      </c>
    </row>
    <row r="4" spans="1:12" x14ac:dyDescent="0.25">
      <c r="A4" s="38">
        <f t="shared" si="0"/>
        <v>11</v>
      </c>
      <c r="B4" s="17" t="s">
        <v>13</v>
      </c>
      <c r="C4" s="16">
        <f>'DVP-Estendida'!B10</f>
        <v>0</v>
      </c>
      <c r="D4" s="16">
        <f>'DVP-Estendida'!C10</f>
        <v>0</v>
      </c>
      <c r="E4" s="16">
        <f t="shared" si="1"/>
        <v>0</v>
      </c>
      <c r="F4" s="16">
        <f t="shared" si="2"/>
        <v>0</v>
      </c>
      <c r="G4" s="38">
        <f t="shared" si="3"/>
        <v>12</v>
      </c>
      <c r="H4" s="17" t="s">
        <v>57</v>
      </c>
      <c r="I4" s="16">
        <f>'DVP-Estendida'!B56</f>
        <v>14129247.609999999</v>
      </c>
      <c r="J4" s="16">
        <f>'DVP-Estendida'!C56</f>
        <v>14248175.880000001</v>
      </c>
      <c r="K4" s="16">
        <f t="shared" si="4"/>
        <v>118928.27000000142</v>
      </c>
      <c r="L4" s="16">
        <f t="shared" si="5"/>
        <v>-118928.27000000142</v>
      </c>
    </row>
    <row r="5" spans="1:12" x14ac:dyDescent="0.25">
      <c r="A5" s="38">
        <f t="shared" si="0"/>
        <v>11</v>
      </c>
      <c r="B5" s="17" t="s">
        <v>15</v>
      </c>
      <c r="C5" s="16">
        <f>'DVP-Estendida'!B12</f>
        <v>0</v>
      </c>
      <c r="D5" s="16">
        <f>'DVP-Estendida'!C12</f>
        <v>0</v>
      </c>
      <c r="E5" s="16">
        <f t="shared" si="1"/>
        <v>0</v>
      </c>
      <c r="F5" s="16">
        <f t="shared" si="2"/>
        <v>0</v>
      </c>
      <c r="G5" s="38">
        <f t="shared" si="3"/>
        <v>14</v>
      </c>
      <c r="H5" s="17" t="s">
        <v>58</v>
      </c>
      <c r="I5" s="16">
        <f>'DVP-Estendida'!B57</f>
        <v>7351.8</v>
      </c>
      <c r="J5" s="16">
        <f>'DVP-Estendida'!C57</f>
        <v>58569.01</v>
      </c>
      <c r="K5" s="16">
        <f t="shared" si="4"/>
        <v>51217.21</v>
      </c>
      <c r="L5" s="16">
        <f t="shared" si="5"/>
        <v>-51217.21</v>
      </c>
    </row>
    <row r="6" spans="1:12" x14ac:dyDescent="0.25">
      <c r="A6" s="38">
        <f t="shared" si="0"/>
        <v>11</v>
      </c>
      <c r="B6" s="17" t="s">
        <v>16</v>
      </c>
      <c r="C6" s="16">
        <f>'DVP-Estendida'!B13</f>
        <v>0</v>
      </c>
      <c r="D6" s="16">
        <f>'DVP-Estendida'!C13</f>
        <v>0</v>
      </c>
      <c r="E6" s="16">
        <f t="shared" si="1"/>
        <v>0</v>
      </c>
      <c r="F6" s="16">
        <f t="shared" si="2"/>
        <v>0</v>
      </c>
      <c r="G6" s="38">
        <f t="shared" si="3"/>
        <v>10</v>
      </c>
      <c r="H6" s="17" t="s">
        <v>60</v>
      </c>
      <c r="I6" s="16">
        <f>'DVP-Estendida'!B59</f>
        <v>767010.36</v>
      </c>
      <c r="J6" s="16">
        <f>'DVP-Estendida'!C59</f>
        <v>573310.77</v>
      </c>
      <c r="K6" s="16">
        <f t="shared" si="4"/>
        <v>193699.58999999997</v>
      </c>
      <c r="L6" s="16">
        <f t="shared" si="5"/>
        <v>193699.58999999997</v>
      </c>
    </row>
    <row r="7" spans="1:12" x14ac:dyDescent="0.25">
      <c r="A7" s="38">
        <f t="shared" si="0"/>
        <v>11</v>
      </c>
      <c r="B7" s="17" t="s">
        <v>17</v>
      </c>
      <c r="C7" s="16">
        <f>'DVP-Estendida'!B14</f>
        <v>0</v>
      </c>
      <c r="D7" s="16">
        <f>'DVP-Estendida'!C14</f>
        <v>0</v>
      </c>
      <c r="E7" s="16">
        <f t="shared" si="1"/>
        <v>0</v>
      </c>
      <c r="F7" s="16">
        <f t="shared" si="2"/>
        <v>0</v>
      </c>
      <c r="G7" s="38">
        <f t="shared" si="3"/>
        <v>13</v>
      </c>
      <c r="H7" s="17" t="s">
        <v>61</v>
      </c>
      <c r="I7" s="16">
        <f>'DVP-Estendida'!B60</f>
        <v>345986.23</v>
      </c>
      <c r="J7" s="16">
        <f>'DVP-Estendida'!C60</f>
        <v>227820.53</v>
      </c>
      <c r="K7" s="16">
        <f t="shared" si="4"/>
        <v>118165.69999999998</v>
      </c>
      <c r="L7" s="16">
        <f t="shared" si="5"/>
        <v>118165.69999999998</v>
      </c>
    </row>
    <row r="8" spans="1:12" x14ac:dyDescent="0.25">
      <c r="A8" s="38">
        <f t="shared" si="0"/>
        <v>11</v>
      </c>
      <c r="B8" s="17" t="s">
        <v>18</v>
      </c>
      <c r="C8" s="16">
        <f>'DVP-Estendida'!B15</f>
        <v>0</v>
      </c>
      <c r="D8" s="16">
        <f>'DVP-Estendida'!C15</f>
        <v>0</v>
      </c>
      <c r="E8" s="16">
        <f t="shared" si="1"/>
        <v>0</v>
      </c>
      <c r="F8" s="16">
        <f t="shared" si="2"/>
        <v>0</v>
      </c>
      <c r="G8" s="38">
        <f t="shared" si="3"/>
        <v>22</v>
      </c>
      <c r="H8" s="17" t="s">
        <v>62</v>
      </c>
      <c r="I8" s="16">
        <f>'DVP-Estendida'!B61</f>
        <v>0</v>
      </c>
      <c r="J8" s="16">
        <f>'DVP-Estendida'!C61</f>
        <v>0</v>
      </c>
      <c r="K8" s="16">
        <f t="shared" si="4"/>
        <v>0</v>
      </c>
      <c r="L8" s="16">
        <f t="shared" si="5"/>
        <v>0</v>
      </c>
    </row>
    <row r="9" spans="1:12" x14ac:dyDescent="0.25">
      <c r="A9" s="38">
        <f t="shared" si="0"/>
        <v>11</v>
      </c>
      <c r="B9" s="17" t="s">
        <v>20</v>
      </c>
      <c r="C9" s="16">
        <f>'DVP-Estendida'!B17</f>
        <v>0</v>
      </c>
      <c r="D9" s="16">
        <f>'DVP-Estendida'!C17</f>
        <v>0</v>
      </c>
      <c r="E9" s="16">
        <f t="shared" si="1"/>
        <v>0</v>
      </c>
      <c r="F9" s="16">
        <f t="shared" si="2"/>
        <v>0</v>
      </c>
      <c r="G9" s="38">
        <f t="shared" si="3"/>
        <v>22</v>
      </c>
      <c r="H9" s="17" t="s">
        <v>63</v>
      </c>
      <c r="I9" s="16">
        <f>'DVP-Estendida'!B62</f>
        <v>0</v>
      </c>
      <c r="J9" s="16">
        <f>'DVP-Estendida'!C62</f>
        <v>0</v>
      </c>
      <c r="K9" s="16">
        <f t="shared" si="4"/>
        <v>0</v>
      </c>
      <c r="L9" s="16">
        <f t="shared" si="5"/>
        <v>0</v>
      </c>
    </row>
    <row r="10" spans="1:12" x14ac:dyDescent="0.25">
      <c r="A10" s="38">
        <f t="shared" si="0"/>
        <v>11</v>
      </c>
      <c r="B10" s="17" t="s">
        <v>21</v>
      </c>
      <c r="C10" s="16">
        <f>'DVP-Estendida'!B18</f>
        <v>0</v>
      </c>
      <c r="D10" s="16">
        <f>'DVP-Estendida'!C18</f>
        <v>0</v>
      </c>
      <c r="E10" s="16">
        <f t="shared" si="1"/>
        <v>0</v>
      </c>
      <c r="F10" s="16">
        <f t="shared" si="2"/>
        <v>0</v>
      </c>
      <c r="G10" s="38">
        <f t="shared" si="3"/>
        <v>22</v>
      </c>
      <c r="H10" s="17" t="s">
        <v>64</v>
      </c>
      <c r="I10" s="16">
        <f>'DVP-Estendida'!B63</f>
        <v>0</v>
      </c>
      <c r="J10" s="16">
        <f>'DVP-Estendida'!C63</f>
        <v>0</v>
      </c>
      <c r="K10" s="16">
        <f t="shared" si="4"/>
        <v>0</v>
      </c>
      <c r="L10" s="16">
        <f t="shared" si="5"/>
        <v>0</v>
      </c>
    </row>
    <row r="11" spans="1:12" x14ac:dyDescent="0.25">
      <c r="A11" s="38">
        <f t="shared" si="0"/>
        <v>6</v>
      </c>
      <c r="B11" s="17" t="s">
        <v>22</v>
      </c>
      <c r="C11" s="16">
        <f>'DVP-Estendida'!B19</f>
        <v>532350.94999999995</v>
      </c>
      <c r="D11" s="16">
        <f>'DVP-Estendida'!C19</f>
        <v>494736.42</v>
      </c>
      <c r="E11" s="16">
        <f t="shared" si="1"/>
        <v>37614.52999999997</v>
      </c>
      <c r="F11" s="16">
        <f t="shared" si="2"/>
        <v>37614.52999999997</v>
      </c>
      <c r="G11" s="38">
        <f t="shared" si="3"/>
        <v>22</v>
      </c>
      <c r="H11" s="17" t="s">
        <v>65</v>
      </c>
      <c r="I11" s="16">
        <f>'DVP-Estendida'!B64</f>
        <v>0</v>
      </c>
      <c r="J11" s="16">
        <f>'DVP-Estendida'!C64</f>
        <v>0</v>
      </c>
      <c r="K11" s="16">
        <f t="shared" si="4"/>
        <v>0</v>
      </c>
      <c r="L11" s="16">
        <f t="shared" si="5"/>
        <v>0</v>
      </c>
    </row>
    <row r="12" spans="1:12" x14ac:dyDescent="0.25">
      <c r="A12" s="38">
        <f t="shared" si="0"/>
        <v>11</v>
      </c>
      <c r="B12" s="17" t="s">
        <v>24</v>
      </c>
      <c r="C12" s="16">
        <f>'DVP-Estendida'!B21</f>
        <v>0</v>
      </c>
      <c r="D12" s="16">
        <f>'DVP-Estendida'!C21</f>
        <v>0</v>
      </c>
      <c r="E12" s="16">
        <f t="shared" si="1"/>
        <v>0</v>
      </c>
      <c r="F12" s="16">
        <f t="shared" si="2"/>
        <v>0</v>
      </c>
      <c r="G12" s="38">
        <f t="shared" si="3"/>
        <v>9</v>
      </c>
      <c r="H12" s="17" t="s">
        <v>67</v>
      </c>
      <c r="I12" s="16">
        <f>'DVP-Estendida'!B66</f>
        <v>2046846.14</v>
      </c>
      <c r="J12" s="16">
        <f>'DVP-Estendida'!C66</f>
        <v>2267293.6800000002</v>
      </c>
      <c r="K12" s="16">
        <f t="shared" si="4"/>
        <v>220447.54000000027</v>
      </c>
      <c r="L12" s="16">
        <f t="shared" si="5"/>
        <v>-220447.54000000027</v>
      </c>
    </row>
    <row r="13" spans="1:12" x14ac:dyDescent="0.25">
      <c r="A13" s="38">
        <f t="shared" si="0"/>
        <v>10</v>
      </c>
      <c r="B13" s="17" t="s">
        <v>25</v>
      </c>
      <c r="C13" s="16">
        <f>'DVP-Estendida'!B22</f>
        <v>20.67</v>
      </c>
      <c r="D13" s="16">
        <f>'DVP-Estendida'!C22</f>
        <v>66.64</v>
      </c>
      <c r="E13" s="16">
        <f t="shared" si="1"/>
        <v>45.97</v>
      </c>
      <c r="F13" s="16">
        <f t="shared" si="2"/>
        <v>-45.97</v>
      </c>
      <c r="G13" s="38">
        <f t="shared" si="3"/>
        <v>4</v>
      </c>
      <c r="H13" s="17" t="s">
        <v>68</v>
      </c>
      <c r="I13" s="16">
        <f>'DVP-Estendida'!B67</f>
        <v>32187122.300000001</v>
      </c>
      <c r="J13" s="16">
        <f>'DVP-Estendida'!C67</f>
        <v>31112808.010000002</v>
      </c>
      <c r="K13" s="16">
        <f t="shared" si="4"/>
        <v>1074314.2899999991</v>
      </c>
      <c r="L13" s="16">
        <f t="shared" si="5"/>
        <v>1074314.2899999991</v>
      </c>
    </row>
    <row r="14" spans="1:12" x14ac:dyDescent="0.25">
      <c r="A14" s="38">
        <f t="shared" si="0"/>
        <v>11</v>
      </c>
      <c r="B14" s="17" t="s">
        <v>26</v>
      </c>
      <c r="C14" s="16">
        <f>'DVP-Estendida'!B23</f>
        <v>0</v>
      </c>
      <c r="D14" s="16">
        <f>'DVP-Estendida'!C23</f>
        <v>0</v>
      </c>
      <c r="E14" s="16">
        <f t="shared" si="1"/>
        <v>0</v>
      </c>
      <c r="F14" s="16">
        <f t="shared" si="2"/>
        <v>0</v>
      </c>
      <c r="G14" s="38">
        <f t="shared" si="3"/>
        <v>3</v>
      </c>
      <c r="H14" s="17" t="s">
        <v>69</v>
      </c>
      <c r="I14" s="16">
        <f>'DVP-Estendida'!B68</f>
        <v>12380352.359999999</v>
      </c>
      <c r="J14" s="16">
        <f>'DVP-Estendida'!C68</f>
        <v>13904198.789999999</v>
      </c>
      <c r="K14" s="16">
        <f t="shared" si="4"/>
        <v>1523846.4299999997</v>
      </c>
      <c r="L14" s="16">
        <f t="shared" si="5"/>
        <v>-1523846.4299999997</v>
      </c>
    </row>
    <row r="15" spans="1:12" x14ac:dyDescent="0.25">
      <c r="A15" s="38">
        <f t="shared" si="0"/>
        <v>11</v>
      </c>
      <c r="B15" s="17" t="s">
        <v>27</v>
      </c>
      <c r="C15" s="16">
        <f>'DVP-Estendida'!B24</f>
        <v>0</v>
      </c>
      <c r="D15" s="16">
        <f>'DVP-Estendida'!C24</f>
        <v>0</v>
      </c>
      <c r="E15" s="16">
        <f t="shared" si="1"/>
        <v>0</v>
      </c>
      <c r="F15" s="16">
        <f t="shared" si="2"/>
        <v>0</v>
      </c>
      <c r="G15" s="38">
        <f t="shared" si="3"/>
        <v>22</v>
      </c>
      <c r="H15" s="17" t="s">
        <v>71</v>
      </c>
      <c r="I15" s="16">
        <f>'DVP-Estendida'!B70</f>
        <v>0</v>
      </c>
      <c r="J15" s="16">
        <f>'DVP-Estendida'!C70</f>
        <v>0</v>
      </c>
      <c r="K15" s="16">
        <f t="shared" si="4"/>
        <v>0</v>
      </c>
      <c r="L15" s="16">
        <f t="shared" si="5"/>
        <v>0</v>
      </c>
    </row>
    <row r="16" spans="1:12" x14ac:dyDescent="0.25">
      <c r="A16" s="38">
        <f t="shared" si="0"/>
        <v>7</v>
      </c>
      <c r="B16" s="17" t="s">
        <v>28</v>
      </c>
      <c r="C16" s="16">
        <f>'DVP-Estendida'!B25</f>
        <v>124580.28</v>
      </c>
      <c r="D16" s="16">
        <f>'DVP-Estendida'!C25</f>
        <v>158266.22</v>
      </c>
      <c r="E16" s="16">
        <f t="shared" si="1"/>
        <v>33685.94</v>
      </c>
      <c r="F16" s="16">
        <f t="shared" si="2"/>
        <v>-33685.94</v>
      </c>
      <c r="G16" s="38">
        <f t="shared" si="3"/>
        <v>15</v>
      </c>
      <c r="H16" s="17" t="s">
        <v>25</v>
      </c>
      <c r="I16" s="16">
        <f>'DVP-Estendida'!B71</f>
        <v>20973.53</v>
      </c>
      <c r="J16" s="16">
        <f>'DVP-Estendida'!C71</f>
        <v>0</v>
      </c>
      <c r="K16" s="16">
        <f t="shared" si="4"/>
        <v>20973.53</v>
      </c>
      <c r="L16" s="16">
        <f t="shared" si="5"/>
        <v>20973.53</v>
      </c>
    </row>
    <row r="17" spans="1:12" x14ac:dyDescent="0.25">
      <c r="A17" s="38">
        <f t="shared" si="0"/>
        <v>11</v>
      </c>
      <c r="B17" s="17" t="s">
        <v>29</v>
      </c>
      <c r="C17" s="16">
        <f>'DVP-Estendida'!B26</f>
        <v>0</v>
      </c>
      <c r="D17" s="16">
        <f>'DVP-Estendida'!C26</f>
        <v>0</v>
      </c>
      <c r="E17" s="16">
        <f t="shared" si="1"/>
        <v>0</v>
      </c>
      <c r="F17" s="16">
        <f t="shared" si="2"/>
        <v>0</v>
      </c>
      <c r="G17" s="38">
        <f t="shared" si="3"/>
        <v>22</v>
      </c>
      <c r="H17" s="17" t="s">
        <v>26</v>
      </c>
      <c r="I17" s="16">
        <f>'DVP-Estendida'!B72</f>
        <v>0</v>
      </c>
      <c r="J17" s="16">
        <f>'DVP-Estendida'!C72</f>
        <v>0</v>
      </c>
      <c r="K17" s="16">
        <f t="shared" si="4"/>
        <v>0</v>
      </c>
      <c r="L17" s="16">
        <f t="shared" si="5"/>
        <v>0</v>
      </c>
    </row>
    <row r="18" spans="1:12" x14ac:dyDescent="0.25">
      <c r="A18" s="38">
        <f t="shared" si="0"/>
        <v>11</v>
      </c>
      <c r="B18" s="17" t="s">
        <v>30</v>
      </c>
      <c r="C18" s="16">
        <f>'DVP-Estendida'!B27</f>
        <v>0</v>
      </c>
      <c r="D18" s="16">
        <f>'DVP-Estendida'!C27</f>
        <v>0</v>
      </c>
      <c r="E18" s="16">
        <f t="shared" si="1"/>
        <v>0</v>
      </c>
      <c r="F18" s="16">
        <f t="shared" si="2"/>
        <v>0</v>
      </c>
      <c r="G18" s="38">
        <f t="shared" si="3"/>
        <v>21</v>
      </c>
      <c r="H18" s="17" t="s">
        <v>72</v>
      </c>
      <c r="I18" s="16">
        <f>'DVP-Estendida'!B73</f>
        <v>5244.14</v>
      </c>
      <c r="J18" s="16">
        <f>'DVP-Estendida'!C73</f>
        <v>4385.37</v>
      </c>
      <c r="K18" s="16">
        <f t="shared" si="4"/>
        <v>858.77000000000044</v>
      </c>
      <c r="L18" s="16">
        <f t="shared" si="5"/>
        <v>858.77000000000044</v>
      </c>
    </row>
    <row r="19" spans="1:12" x14ac:dyDescent="0.25">
      <c r="A19" s="38">
        <f t="shared" si="0"/>
        <v>2</v>
      </c>
      <c r="B19" s="17" t="s">
        <v>32</v>
      </c>
      <c r="C19" s="16">
        <f>'DVP-Estendida'!B29</f>
        <v>326045138.61000001</v>
      </c>
      <c r="D19" s="16">
        <f>'DVP-Estendida'!C29</f>
        <v>310106780.37</v>
      </c>
      <c r="E19" s="16">
        <f t="shared" si="1"/>
        <v>15938358.24000001</v>
      </c>
      <c r="F19" s="16">
        <f t="shared" si="2"/>
        <v>15938358.24000001</v>
      </c>
      <c r="G19" s="38">
        <f t="shared" si="3"/>
        <v>22</v>
      </c>
      <c r="H19" s="17" t="s">
        <v>73</v>
      </c>
      <c r="I19" s="16">
        <f>'DVP-Estendida'!B74</f>
        <v>0</v>
      </c>
      <c r="J19" s="16">
        <f>'DVP-Estendida'!C74</f>
        <v>0</v>
      </c>
      <c r="K19" s="16">
        <f t="shared" si="4"/>
        <v>0</v>
      </c>
      <c r="L19" s="16">
        <f t="shared" si="5"/>
        <v>0</v>
      </c>
    </row>
    <row r="20" spans="1:12" x14ac:dyDescent="0.25">
      <c r="A20" s="38">
        <f t="shared" si="0"/>
        <v>4</v>
      </c>
      <c r="B20" s="17" t="s">
        <v>33</v>
      </c>
      <c r="C20" s="16">
        <f>'DVP-Estendida'!B30</f>
        <v>34572.89</v>
      </c>
      <c r="D20" s="16">
        <f>'DVP-Estendida'!C30</f>
        <v>1436642.28</v>
      </c>
      <c r="E20" s="16">
        <f t="shared" si="1"/>
        <v>1402069.3900000001</v>
      </c>
      <c r="F20" s="16">
        <f t="shared" si="2"/>
        <v>-1402069.3900000001</v>
      </c>
      <c r="G20" s="38">
        <f t="shared" si="3"/>
        <v>22</v>
      </c>
      <c r="H20" s="17" t="s">
        <v>74</v>
      </c>
      <c r="I20" s="16">
        <f>'DVP-Estendida'!B75</f>
        <v>0</v>
      </c>
      <c r="J20" s="16">
        <f>'DVP-Estendida'!C75</f>
        <v>0</v>
      </c>
      <c r="K20" s="16">
        <f t="shared" si="4"/>
        <v>0</v>
      </c>
      <c r="L20" s="16">
        <f t="shared" si="5"/>
        <v>0</v>
      </c>
    </row>
    <row r="21" spans="1:12" x14ac:dyDescent="0.25">
      <c r="A21" s="38">
        <f t="shared" si="0"/>
        <v>11</v>
      </c>
      <c r="B21" s="17" t="s">
        <v>34</v>
      </c>
      <c r="C21" s="16">
        <f>'DVP-Estendida'!B31</f>
        <v>0</v>
      </c>
      <c r="D21" s="16">
        <f>'DVP-Estendida'!C31</f>
        <v>0</v>
      </c>
      <c r="E21" s="16">
        <f t="shared" si="1"/>
        <v>0</v>
      </c>
      <c r="F21" s="16">
        <f t="shared" si="2"/>
        <v>0</v>
      </c>
      <c r="G21" s="38">
        <f t="shared" si="3"/>
        <v>6</v>
      </c>
      <c r="H21" s="17" t="s">
        <v>32</v>
      </c>
      <c r="I21" s="16">
        <f>'DVP-Estendida'!B77</f>
        <v>95571.36</v>
      </c>
      <c r="J21" s="16">
        <f>'DVP-Estendida'!C77</f>
        <v>1013776.11</v>
      </c>
      <c r="K21" s="16">
        <f t="shared" si="4"/>
        <v>918204.75</v>
      </c>
      <c r="L21" s="16">
        <f t="shared" si="5"/>
        <v>-918204.75</v>
      </c>
    </row>
    <row r="22" spans="1:12" x14ac:dyDescent="0.25">
      <c r="A22" s="38">
        <f t="shared" si="0"/>
        <v>11</v>
      </c>
      <c r="B22" s="17" t="s">
        <v>35</v>
      </c>
      <c r="C22" s="16">
        <f>'DVP-Estendida'!B32</f>
        <v>0</v>
      </c>
      <c r="D22" s="16">
        <f>'DVP-Estendida'!C32</f>
        <v>0</v>
      </c>
      <c r="E22" s="16">
        <f t="shared" si="1"/>
        <v>0</v>
      </c>
      <c r="F22" s="16">
        <f t="shared" si="2"/>
        <v>0</v>
      </c>
      <c r="G22" s="38">
        <f t="shared" si="3"/>
        <v>22</v>
      </c>
      <c r="H22" s="17" t="s">
        <v>33</v>
      </c>
      <c r="I22" s="16">
        <f>'DVP-Estendida'!B78</f>
        <v>0</v>
      </c>
      <c r="J22" s="16">
        <f>'DVP-Estendida'!C78</f>
        <v>0</v>
      </c>
      <c r="K22" s="16">
        <f t="shared" si="4"/>
        <v>0</v>
      </c>
      <c r="L22" s="16">
        <f t="shared" si="5"/>
        <v>0</v>
      </c>
    </row>
    <row r="23" spans="1:12" x14ac:dyDescent="0.25">
      <c r="A23" s="38">
        <f t="shared" si="0"/>
        <v>11</v>
      </c>
      <c r="B23" s="17" t="s">
        <v>36</v>
      </c>
      <c r="C23" s="16">
        <f>'DVP-Estendida'!B33</f>
        <v>0</v>
      </c>
      <c r="D23" s="16">
        <f>'DVP-Estendida'!C33</f>
        <v>0</v>
      </c>
      <c r="E23" s="16">
        <f t="shared" si="1"/>
        <v>0</v>
      </c>
      <c r="F23" s="16">
        <f t="shared" si="2"/>
        <v>0</v>
      </c>
      <c r="G23" s="38">
        <f t="shared" si="3"/>
        <v>18</v>
      </c>
      <c r="H23" s="17" t="s">
        <v>76</v>
      </c>
      <c r="I23" s="16">
        <f>'DVP-Estendida'!B79</f>
        <v>48644.28</v>
      </c>
      <c r="J23" s="16">
        <f>'DVP-Estendida'!C79</f>
        <v>57521.29</v>
      </c>
      <c r="K23" s="16">
        <f t="shared" si="4"/>
        <v>8877.010000000002</v>
      </c>
      <c r="L23" s="16">
        <f t="shared" si="5"/>
        <v>-8877.010000000002</v>
      </c>
    </row>
    <row r="24" spans="1:12" x14ac:dyDescent="0.25">
      <c r="A24" s="38">
        <f t="shared" si="0"/>
        <v>11</v>
      </c>
      <c r="B24" s="17" t="s">
        <v>37</v>
      </c>
      <c r="C24" s="16">
        <f>'DVP-Estendida'!B34</f>
        <v>0</v>
      </c>
      <c r="D24" s="16">
        <f>'DVP-Estendida'!C34</f>
        <v>0</v>
      </c>
      <c r="E24" s="16">
        <f t="shared" si="1"/>
        <v>0</v>
      </c>
      <c r="F24" s="16">
        <f t="shared" si="2"/>
        <v>0</v>
      </c>
      <c r="G24" s="38">
        <f t="shared" si="3"/>
        <v>22</v>
      </c>
      <c r="H24" s="17" t="s">
        <v>77</v>
      </c>
      <c r="I24" s="16">
        <f>'DVP-Estendida'!B80</f>
        <v>0</v>
      </c>
      <c r="J24" s="16">
        <f>'DVP-Estendida'!C80</f>
        <v>0</v>
      </c>
      <c r="K24" s="16">
        <f t="shared" si="4"/>
        <v>0</v>
      </c>
      <c r="L24" s="16">
        <f t="shared" si="5"/>
        <v>0</v>
      </c>
    </row>
    <row r="25" spans="1:12" x14ac:dyDescent="0.25">
      <c r="A25" s="38">
        <f t="shared" si="0"/>
        <v>11</v>
      </c>
      <c r="B25" s="17" t="s">
        <v>38</v>
      </c>
      <c r="C25" s="16">
        <f>'DVP-Estendida'!B35</f>
        <v>0</v>
      </c>
      <c r="D25" s="16">
        <f>'DVP-Estendida'!C35</f>
        <v>0</v>
      </c>
      <c r="E25" s="16">
        <f t="shared" si="1"/>
        <v>0</v>
      </c>
      <c r="F25" s="16">
        <f t="shared" si="2"/>
        <v>0</v>
      </c>
      <c r="G25" s="38">
        <f t="shared" si="3"/>
        <v>22</v>
      </c>
      <c r="H25" s="17" t="s">
        <v>78</v>
      </c>
      <c r="I25" s="16">
        <f>'DVP-Estendida'!B81</f>
        <v>0</v>
      </c>
      <c r="J25" s="16">
        <f>'DVP-Estendida'!C81</f>
        <v>0</v>
      </c>
      <c r="K25" s="16">
        <f t="shared" si="4"/>
        <v>0</v>
      </c>
      <c r="L25" s="16">
        <f t="shared" si="5"/>
        <v>0</v>
      </c>
    </row>
    <row r="26" spans="1:12" x14ac:dyDescent="0.25">
      <c r="A26" s="38">
        <f t="shared" si="0"/>
        <v>11</v>
      </c>
      <c r="B26" s="17" t="s">
        <v>39</v>
      </c>
      <c r="C26" s="16">
        <f>'DVP-Estendida'!B36</f>
        <v>0</v>
      </c>
      <c r="D26" s="16">
        <f>'DVP-Estendida'!C36</f>
        <v>0</v>
      </c>
      <c r="E26" s="16">
        <f t="shared" si="1"/>
        <v>0</v>
      </c>
      <c r="F26" s="16">
        <f t="shared" si="2"/>
        <v>0</v>
      </c>
      <c r="G26" s="38">
        <f t="shared" si="3"/>
        <v>22</v>
      </c>
      <c r="H26" s="17" t="s">
        <v>79</v>
      </c>
      <c r="I26" s="16">
        <f>'DVP-Estendida'!B82</f>
        <v>0</v>
      </c>
      <c r="J26" s="16">
        <f>'DVP-Estendida'!C82</f>
        <v>0</v>
      </c>
      <c r="K26" s="16">
        <f t="shared" si="4"/>
        <v>0</v>
      </c>
      <c r="L26" s="16">
        <f t="shared" si="5"/>
        <v>0</v>
      </c>
    </row>
    <row r="27" spans="1:12" x14ac:dyDescent="0.25">
      <c r="A27" s="38">
        <f t="shared" si="0"/>
        <v>5</v>
      </c>
      <c r="B27" s="17" t="s">
        <v>40</v>
      </c>
      <c r="C27" s="16">
        <f>'DVP-Estendida'!B37</f>
        <v>391932.06</v>
      </c>
      <c r="D27" s="16">
        <f>'DVP-Estendida'!C37</f>
        <v>561929.54</v>
      </c>
      <c r="E27" s="16">
        <f t="shared" si="1"/>
        <v>169997.48000000004</v>
      </c>
      <c r="F27" s="16">
        <f t="shared" si="2"/>
        <v>-169997.48000000004</v>
      </c>
      <c r="G27" s="38">
        <f t="shared" si="3"/>
        <v>22</v>
      </c>
      <c r="H27" s="17" t="s">
        <v>80</v>
      </c>
      <c r="I27" s="16">
        <f>'DVP-Estendida'!B83</f>
        <v>0</v>
      </c>
      <c r="J27" s="16">
        <f>'DVP-Estendida'!C83</f>
        <v>0</v>
      </c>
      <c r="K27" s="16">
        <f t="shared" si="4"/>
        <v>0</v>
      </c>
      <c r="L27" s="16">
        <f t="shared" si="5"/>
        <v>0</v>
      </c>
    </row>
    <row r="28" spans="1:12" x14ac:dyDescent="0.25">
      <c r="A28" s="38">
        <f t="shared" si="0"/>
        <v>1</v>
      </c>
      <c r="B28" s="17" t="s">
        <v>42</v>
      </c>
      <c r="C28" s="16">
        <f>'DVP-Estendida'!B39</f>
        <v>28160106.41</v>
      </c>
      <c r="D28" s="16">
        <f>'DVP-Estendida'!C39</f>
        <v>0</v>
      </c>
      <c r="E28" s="16">
        <f t="shared" si="1"/>
        <v>28160106.41</v>
      </c>
      <c r="F28" s="16">
        <f t="shared" si="2"/>
        <v>28160106.41</v>
      </c>
      <c r="G28" s="38">
        <f t="shared" si="3"/>
        <v>22</v>
      </c>
      <c r="H28" s="17" t="s">
        <v>81</v>
      </c>
      <c r="I28" s="16">
        <f>'DVP-Estendida'!B84</f>
        <v>0</v>
      </c>
      <c r="J28" s="16">
        <f>'DVP-Estendida'!C84</f>
        <v>0</v>
      </c>
      <c r="K28" s="16">
        <f t="shared" si="4"/>
        <v>0</v>
      </c>
      <c r="L28" s="16">
        <f t="shared" si="5"/>
        <v>0</v>
      </c>
    </row>
    <row r="29" spans="1:12" x14ac:dyDescent="0.25">
      <c r="A29" s="38">
        <f t="shared" si="0"/>
        <v>11</v>
      </c>
      <c r="B29" s="17" t="s">
        <v>43</v>
      </c>
      <c r="C29" s="16">
        <f>'DVP-Estendida'!B40</f>
        <v>0</v>
      </c>
      <c r="D29" s="16">
        <f>'DVP-Estendida'!C40</f>
        <v>0</v>
      </c>
      <c r="E29" s="16">
        <f t="shared" si="1"/>
        <v>0</v>
      </c>
      <c r="F29" s="16">
        <f t="shared" si="2"/>
        <v>0</v>
      </c>
      <c r="G29" s="38">
        <f t="shared" si="3"/>
        <v>5</v>
      </c>
      <c r="H29" s="17" t="s">
        <v>83</v>
      </c>
      <c r="I29" s="16">
        <f>'DVP-Estendida'!B86</f>
        <v>1312881.77</v>
      </c>
      <c r="J29" s="16">
        <f>'DVP-Estendida'!C86</f>
        <v>317050.98</v>
      </c>
      <c r="K29" s="16">
        <f t="shared" si="4"/>
        <v>995830.79</v>
      </c>
      <c r="L29" s="16">
        <f t="shared" si="5"/>
        <v>995830.79</v>
      </c>
    </row>
    <row r="30" spans="1:12" x14ac:dyDescent="0.25">
      <c r="A30" s="38">
        <f t="shared" si="0"/>
        <v>3</v>
      </c>
      <c r="B30" s="17" t="s">
        <v>44</v>
      </c>
      <c r="C30" s="16">
        <f>'DVP-Estendida'!B41</f>
        <v>281768.49</v>
      </c>
      <c r="D30" s="16">
        <f>'DVP-Estendida'!C41</f>
        <v>1840852.14</v>
      </c>
      <c r="E30" s="16">
        <f t="shared" si="1"/>
        <v>1559083.65</v>
      </c>
      <c r="F30" s="16">
        <f t="shared" si="2"/>
        <v>-1559083.65</v>
      </c>
      <c r="G30" s="38">
        <f t="shared" si="3"/>
        <v>17</v>
      </c>
      <c r="H30" s="17" t="s">
        <v>84</v>
      </c>
      <c r="I30" s="16">
        <f>'DVP-Estendida'!B87</f>
        <v>15669.65</v>
      </c>
      <c r="J30" s="16">
        <f>'DVP-Estendida'!C87</f>
        <v>0</v>
      </c>
      <c r="K30" s="16">
        <f t="shared" si="4"/>
        <v>15669.65</v>
      </c>
      <c r="L30" s="16">
        <f t="shared" si="5"/>
        <v>15669.65</v>
      </c>
    </row>
    <row r="31" spans="1:12" x14ac:dyDescent="0.25">
      <c r="A31" s="38">
        <f t="shared" si="0"/>
        <v>9</v>
      </c>
      <c r="B31" s="17" t="s">
        <v>45</v>
      </c>
      <c r="C31" s="16">
        <f>'DVP-Estendida'!B42</f>
        <v>0</v>
      </c>
      <c r="D31" s="16">
        <f>'DVP-Estendida'!C42</f>
        <v>2282.6</v>
      </c>
      <c r="E31" s="16">
        <f t="shared" si="1"/>
        <v>2282.6</v>
      </c>
      <c r="F31" s="16">
        <f t="shared" si="2"/>
        <v>-2282.6</v>
      </c>
      <c r="G31" s="38">
        <f t="shared" si="3"/>
        <v>22</v>
      </c>
      <c r="H31" s="17" t="s">
        <v>85</v>
      </c>
      <c r="I31" s="16">
        <f>'DVP-Estendida'!B88</f>
        <v>0</v>
      </c>
      <c r="J31" s="16">
        <f>'DVP-Estendida'!C88</f>
        <v>0</v>
      </c>
      <c r="K31" s="16">
        <f t="shared" si="4"/>
        <v>0</v>
      </c>
      <c r="L31" s="16">
        <f t="shared" si="5"/>
        <v>0</v>
      </c>
    </row>
    <row r="32" spans="1:12" x14ac:dyDescent="0.25">
      <c r="A32" s="38">
        <f t="shared" si="0"/>
        <v>11</v>
      </c>
      <c r="B32" s="17" t="s">
        <v>46</v>
      </c>
      <c r="C32" s="16">
        <f>'DVP-Estendida'!B43</f>
        <v>0</v>
      </c>
      <c r="D32" s="16">
        <f>'DVP-Estendida'!C43</f>
        <v>0</v>
      </c>
      <c r="E32" s="16">
        <f t="shared" si="1"/>
        <v>0</v>
      </c>
      <c r="F32" s="16">
        <f t="shared" si="2"/>
        <v>0</v>
      </c>
      <c r="G32" s="38">
        <f t="shared" si="3"/>
        <v>22</v>
      </c>
      <c r="H32" s="17" t="s">
        <v>86</v>
      </c>
      <c r="I32" s="16">
        <f>'DVP-Estendida'!B89</f>
        <v>0</v>
      </c>
      <c r="J32" s="16">
        <f>'DVP-Estendida'!C89</f>
        <v>0</v>
      </c>
      <c r="K32" s="16">
        <f t="shared" si="4"/>
        <v>0</v>
      </c>
      <c r="L32" s="16">
        <f t="shared" si="5"/>
        <v>0</v>
      </c>
    </row>
    <row r="33" spans="1:12" x14ac:dyDescent="0.25">
      <c r="A33" s="38">
        <f t="shared" si="0"/>
        <v>11</v>
      </c>
      <c r="B33" s="17" t="s">
        <v>48</v>
      </c>
      <c r="C33" s="16">
        <f>'DVP-Estendida'!B45</f>
        <v>0</v>
      </c>
      <c r="D33" s="16">
        <f>'DVP-Estendida'!C45</f>
        <v>0</v>
      </c>
      <c r="E33" s="16">
        <f t="shared" si="1"/>
        <v>0</v>
      </c>
      <c r="F33" s="16">
        <f t="shared" si="2"/>
        <v>0</v>
      </c>
      <c r="G33" s="38">
        <f t="shared" si="3"/>
        <v>8</v>
      </c>
      <c r="H33" s="17" t="s">
        <v>87</v>
      </c>
      <c r="I33" s="16">
        <f>'DVP-Estendida'!B90</f>
        <v>891300.81</v>
      </c>
      <c r="J33" s="16">
        <f>'DVP-Estendida'!C90</f>
        <v>368807.04</v>
      </c>
      <c r="K33" s="16">
        <f t="shared" si="4"/>
        <v>522493.77000000008</v>
      </c>
      <c r="L33" s="16">
        <f t="shared" si="5"/>
        <v>522493.77000000008</v>
      </c>
    </row>
    <row r="34" spans="1:12" x14ac:dyDescent="0.25">
      <c r="A34" s="38">
        <f t="shared" si="0"/>
        <v>11</v>
      </c>
      <c r="B34" s="17" t="s">
        <v>49</v>
      </c>
      <c r="C34" s="16">
        <f>'DVP-Estendida'!B46</f>
        <v>0</v>
      </c>
      <c r="D34" s="16">
        <f>'DVP-Estendida'!C46</f>
        <v>0</v>
      </c>
      <c r="E34" s="16">
        <f t="shared" si="1"/>
        <v>0</v>
      </c>
      <c r="F34" s="16">
        <f t="shared" si="2"/>
        <v>0</v>
      </c>
      <c r="G34" s="38">
        <f t="shared" si="3"/>
        <v>19</v>
      </c>
      <c r="H34" s="17" t="s">
        <v>10</v>
      </c>
      <c r="I34" s="16">
        <f>'DVP-Estendida'!B92</f>
        <v>24339.89</v>
      </c>
      <c r="J34" s="16">
        <f>'DVP-Estendida'!C92</f>
        <v>19731.28</v>
      </c>
      <c r="K34" s="16">
        <f t="shared" si="4"/>
        <v>4608.6100000000006</v>
      </c>
      <c r="L34" s="16">
        <f t="shared" si="5"/>
        <v>4608.6100000000006</v>
      </c>
    </row>
    <row r="35" spans="1:12" x14ac:dyDescent="0.25">
      <c r="A35" s="38">
        <f t="shared" si="0"/>
        <v>11</v>
      </c>
      <c r="B35" s="17" t="s">
        <v>50</v>
      </c>
      <c r="C35" s="16">
        <f>'DVP-Estendida'!B47</f>
        <v>0</v>
      </c>
      <c r="D35" s="16">
        <f>'DVP-Estendida'!C47</f>
        <v>0</v>
      </c>
      <c r="E35" s="16">
        <f t="shared" si="1"/>
        <v>0</v>
      </c>
      <c r="F35" s="16">
        <f t="shared" si="2"/>
        <v>0</v>
      </c>
      <c r="G35" s="38">
        <f t="shared" si="3"/>
        <v>16</v>
      </c>
      <c r="H35" s="17" t="s">
        <v>14</v>
      </c>
      <c r="I35" s="16">
        <f>'DVP-Estendida'!B93</f>
        <v>19095.12</v>
      </c>
      <c r="J35" s="16">
        <f>'DVP-Estendida'!C93</f>
        <v>1029</v>
      </c>
      <c r="K35" s="16">
        <f t="shared" si="4"/>
        <v>18066.12</v>
      </c>
      <c r="L35" s="16">
        <f t="shared" si="5"/>
        <v>18066.12</v>
      </c>
    </row>
    <row r="36" spans="1:12" x14ac:dyDescent="0.25">
      <c r="A36" s="38">
        <f t="shared" si="0"/>
        <v>11</v>
      </c>
      <c r="B36" s="17" t="s">
        <v>51</v>
      </c>
      <c r="C36" s="16">
        <f>'DVP-Estendida'!B48</f>
        <v>0</v>
      </c>
      <c r="D36" s="16">
        <f>'DVP-Estendida'!C48</f>
        <v>0</v>
      </c>
      <c r="E36" s="16">
        <f t="shared" si="1"/>
        <v>0</v>
      </c>
      <c r="F36" s="16">
        <f t="shared" si="2"/>
        <v>0</v>
      </c>
      <c r="G36" s="38">
        <f t="shared" si="3"/>
        <v>22</v>
      </c>
      <c r="H36" s="17" t="s">
        <v>89</v>
      </c>
      <c r="I36" s="16">
        <f>'DVP-Estendida'!B94</f>
        <v>0</v>
      </c>
      <c r="J36" s="16">
        <f>'DVP-Estendida'!C94</f>
        <v>0</v>
      </c>
      <c r="K36" s="16">
        <f t="shared" si="4"/>
        <v>0</v>
      </c>
      <c r="L36" s="16">
        <f t="shared" si="5"/>
        <v>0</v>
      </c>
    </row>
    <row r="37" spans="1:12" x14ac:dyDescent="0.25">
      <c r="A37" s="38">
        <f t="shared" si="0"/>
        <v>11</v>
      </c>
      <c r="B37" s="17" t="s">
        <v>52</v>
      </c>
      <c r="C37" s="16">
        <f>'DVP-Estendida'!B49</f>
        <v>0</v>
      </c>
      <c r="D37" s="16">
        <f>'DVP-Estendida'!C49</f>
        <v>0</v>
      </c>
      <c r="E37" s="16">
        <f t="shared" si="1"/>
        <v>0</v>
      </c>
      <c r="F37" s="16">
        <f t="shared" si="2"/>
        <v>0</v>
      </c>
      <c r="G37" s="38">
        <f t="shared" si="3"/>
        <v>22</v>
      </c>
      <c r="H37" s="17" t="s">
        <v>90</v>
      </c>
      <c r="I37" s="16">
        <f>'DVP-Estendida'!B95</f>
        <v>0</v>
      </c>
      <c r="J37" s="16">
        <f>'DVP-Estendida'!C95</f>
        <v>0</v>
      </c>
      <c r="K37" s="16">
        <f t="shared" si="4"/>
        <v>0</v>
      </c>
      <c r="L37" s="16">
        <f t="shared" si="5"/>
        <v>0</v>
      </c>
    </row>
    <row r="38" spans="1:12" x14ac:dyDescent="0.25">
      <c r="A38" s="38">
        <f t="shared" si="0"/>
        <v>8</v>
      </c>
      <c r="B38" s="17" t="s">
        <v>53</v>
      </c>
      <c r="C38" s="16">
        <f>'DVP-Estendida'!B50</f>
        <v>33415.019999999997</v>
      </c>
      <c r="D38" s="16">
        <f>'DVP-Estendida'!C50</f>
        <v>23056.94</v>
      </c>
      <c r="E38" s="16">
        <f t="shared" si="1"/>
        <v>10358.079999999998</v>
      </c>
      <c r="F38" s="16">
        <f t="shared" si="2"/>
        <v>10358.079999999998</v>
      </c>
      <c r="G38" s="38">
        <f t="shared" si="3"/>
        <v>22</v>
      </c>
      <c r="H38" s="17" t="s">
        <v>91</v>
      </c>
      <c r="I38" s="16">
        <f>'DVP-Estendida'!B96</f>
        <v>0</v>
      </c>
      <c r="J38" s="16">
        <f>'DVP-Estendida'!C96</f>
        <v>0</v>
      </c>
      <c r="K38" s="16">
        <f t="shared" si="4"/>
        <v>0</v>
      </c>
      <c r="L38" s="16">
        <f t="shared" si="5"/>
        <v>0</v>
      </c>
    </row>
    <row r="39" spans="1:12" x14ac:dyDescent="0.25">
      <c r="G39" s="38">
        <f t="shared" si="3"/>
        <v>22</v>
      </c>
      <c r="H39" s="17" t="s">
        <v>92</v>
      </c>
      <c r="I39" s="16">
        <f>'DVP-Estendida'!B97</f>
        <v>0</v>
      </c>
      <c r="J39" s="16">
        <f>'DVP-Estendida'!C97</f>
        <v>0</v>
      </c>
      <c r="K39" s="16">
        <f t="shared" si="4"/>
        <v>0</v>
      </c>
      <c r="L39" s="16">
        <f t="shared" si="5"/>
        <v>0</v>
      </c>
    </row>
    <row r="40" spans="1:12" x14ac:dyDescent="0.25">
      <c r="G40" s="38">
        <f t="shared" si="3"/>
        <v>20</v>
      </c>
      <c r="H40" s="17" t="s">
        <v>94</v>
      </c>
      <c r="I40" s="16">
        <f>'DVP-Estendida'!B99</f>
        <v>1184.81</v>
      </c>
      <c r="J40" s="16">
        <f>'DVP-Estendida'!C99</f>
        <v>0</v>
      </c>
      <c r="K40" s="16">
        <f t="shared" si="4"/>
        <v>1184.81</v>
      </c>
      <c r="L40" s="16">
        <f t="shared" si="5"/>
        <v>1184.81</v>
      </c>
    </row>
    <row r="41" spans="1:12" x14ac:dyDescent="0.25">
      <c r="G41" s="38">
        <f t="shared" si="3"/>
        <v>22</v>
      </c>
      <c r="H41" s="17" t="s">
        <v>95</v>
      </c>
      <c r="I41" s="16">
        <f>'DVP-Estendida'!B100</f>
        <v>0</v>
      </c>
      <c r="J41" s="16">
        <f>'DVP-Estendida'!C100</f>
        <v>0</v>
      </c>
      <c r="K41" s="16">
        <f t="shared" si="4"/>
        <v>0</v>
      </c>
      <c r="L41" s="16">
        <f t="shared" si="5"/>
        <v>0</v>
      </c>
    </row>
    <row r="42" spans="1:12" x14ac:dyDescent="0.25">
      <c r="G42" s="38">
        <f t="shared" si="3"/>
        <v>22</v>
      </c>
      <c r="H42" s="17" t="s">
        <v>50</v>
      </c>
      <c r="I42" s="16">
        <f>'DVP-Estendida'!B101</f>
        <v>0</v>
      </c>
      <c r="J42" s="16">
        <f>'DVP-Estendida'!C101</f>
        <v>0</v>
      </c>
      <c r="K42" s="16">
        <f t="shared" si="4"/>
        <v>0</v>
      </c>
      <c r="L42" s="16">
        <f t="shared" si="5"/>
        <v>0</v>
      </c>
    </row>
    <row r="43" spans="1:12" x14ac:dyDescent="0.25">
      <c r="G43" s="38">
        <f t="shared" si="3"/>
        <v>7</v>
      </c>
      <c r="H43" s="17" t="s">
        <v>96</v>
      </c>
      <c r="I43" s="16">
        <f>'DVP-Estendida'!B102</f>
        <v>10158461.51</v>
      </c>
      <c r="J43" s="16">
        <f>'DVP-Estendida'!C102</f>
        <v>9512679.2200000007</v>
      </c>
      <c r="K43" s="16">
        <f t="shared" si="4"/>
        <v>645782.28999999911</v>
      </c>
      <c r="L43" s="16">
        <f t="shared" si="5"/>
        <v>645782.28999999911</v>
      </c>
    </row>
    <row r="44" spans="1:12" x14ac:dyDescent="0.25">
      <c r="G44" s="38">
        <f t="shared" si="3"/>
        <v>22</v>
      </c>
      <c r="H44" s="17" t="s">
        <v>97</v>
      </c>
      <c r="I44" s="16">
        <f>'DVP-Estendida'!B103</f>
        <v>0</v>
      </c>
      <c r="J44" s="16">
        <f>'DVP-Estendida'!C103</f>
        <v>0</v>
      </c>
      <c r="K44" s="16">
        <f t="shared" si="4"/>
        <v>0</v>
      </c>
      <c r="L44" s="16">
        <f t="shared" si="5"/>
        <v>0</v>
      </c>
    </row>
    <row r="45" spans="1:12" x14ac:dyDescent="0.25">
      <c r="G45" s="38">
        <f t="shared" si="3"/>
        <v>22</v>
      </c>
      <c r="H45" s="17" t="s">
        <v>98</v>
      </c>
      <c r="I45" s="16">
        <f>'DVP-Estendida'!B104</f>
        <v>0</v>
      </c>
      <c r="J45" s="16">
        <f>'DVP-Estendida'!C104</f>
        <v>0</v>
      </c>
      <c r="K45" s="16">
        <f t="shared" si="4"/>
        <v>0</v>
      </c>
      <c r="L45" s="16">
        <f t="shared" si="5"/>
        <v>0</v>
      </c>
    </row>
    <row r="46" spans="1:12" x14ac:dyDescent="0.25">
      <c r="G46" s="38">
        <f t="shared" si="3"/>
        <v>22</v>
      </c>
      <c r="H46" s="17" t="s">
        <v>99</v>
      </c>
      <c r="I46" s="16">
        <f>'DVP-Estendida'!B105</f>
        <v>0</v>
      </c>
      <c r="J46" s="16">
        <f>'DVP-Estendida'!C105</f>
        <v>0</v>
      </c>
      <c r="K46" s="16">
        <f t="shared" si="4"/>
        <v>0</v>
      </c>
      <c r="L46" s="16">
        <f t="shared" si="5"/>
        <v>0</v>
      </c>
    </row>
    <row r="47" spans="1:12" x14ac:dyDescent="0.25">
      <c r="G47" s="38">
        <f t="shared" si="3"/>
        <v>11</v>
      </c>
      <c r="H47" s="17" t="s">
        <v>100</v>
      </c>
      <c r="I47" s="16">
        <f>'DVP-Estendida'!B106</f>
        <v>212328.19</v>
      </c>
      <c r="J47" s="16">
        <f>'DVP-Estendida'!C106</f>
        <v>352963.11</v>
      </c>
      <c r="K47" s="16">
        <f t="shared" si="4"/>
        <v>140634.91999999998</v>
      </c>
      <c r="L47" s="16">
        <f t="shared" si="5"/>
        <v>-140634.91999999998</v>
      </c>
    </row>
  </sheetData>
  <sheetProtection password="D890" sheet="1" objects="1" scenarios="1" selectLockedCells="1"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108"/>
  <sheetViews>
    <sheetView workbookViewId="0">
      <selection activeCell="F2" sqref="F2"/>
    </sheetView>
  </sheetViews>
  <sheetFormatPr defaultRowHeight="12.75" x14ac:dyDescent="0.2"/>
  <cols>
    <col min="1" max="1" width="55.7109375" style="29" bestFit="1" customWidth="1"/>
    <col min="2" max="3" width="18.85546875" style="20" bestFit="1" customWidth="1"/>
    <col min="4" max="4" width="10.7109375" style="20" bestFit="1" customWidth="1"/>
    <col min="5" max="16384" width="9.140625" style="20"/>
  </cols>
  <sheetData>
    <row r="1" spans="1:5" x14ac:dyDescent="0.2">
      <c r="A1" s="60" t="str">
        <f>CONCATENATE(Informações!B3," - ",Informações!B5)</f>
        <v xml:space="preserve">FUNDAÇÃO UNIVERSIDADE FEDERAL DO PAMPA - </v>
      </c>
      <c r="B1" s="60"/>
      <c r="C1" s="60"/>
      <c r="D1" s="60"/>
      <c r="E1" s="60"/>
    </row>
    <row r="3" spans="1:5" x14ac:dyDescent="0.2">
      <c r="A3" s="60" t="s">
        <v>107</v>
      </c>
      <c r="B3" s="60"/>
      <c r="C3" s="60"/>
      <c r="D3" s="60"/>
      <c r="E3" s="60"/>
    </row>
    <row r="4" spans="1:5" x14ac:dyDescent="0.2">
      <c r="E4" s="31" t="s">
        <v>108</v>
      </c>
    </row>
    <row r="5" spans="1:5" x14ac:dyDescent="0.2">
      <c r="A5" s="21"/>
      <c r="B5" s="18">
        <f>IF(Informações!$B$7&lt;&gt;"",Informações!$B$7,"")</f>
        <v>43465</v>
      </c>
      <c r="C5" s="18">
        <f>IF(Informações!$B$9&lt;&gt;"",Informações!$B$9,"")</f>
        <v>43100</v>
      </c>
      <c r="D5" s="22" t="s">
        <v>106</v>
      </c>
      <c r="E5" s="19" t="str">
        <f>CONCATENATE("AV - ",RIGHT(TEXT(B5,"mm/aa"),7))</f>
        <v>AV - 12/18</v>
      </c>
    </row>
    <row r="6" spans="1:5" x14ac:dyDescent="0.2">
      <c r="A6" s="23" t="s">
        <v>7</v>
      </c>
      <c r="B6" s="24">
        <f>IF(ISNA(VLOOKUP("4.0.0.0.0.00.00",'Atual-Dados'!$A$1:$E$6000,5,FALSE)),0,VLOOKUP("4.0.0.0.0.00.00",'Atual-Dados'!$A$1:$E$6000,5,FALSE))</f>
        <v>355603885.38</v>
      </c>
      <c r="C6" s="24">
        <f>IF(ISNA(VLOOKUP("4.0.0.0.0.00.00",'Anterior-Dados'!$A$1:$E$6000,5,FALSE)),0,VLOOKUP("4.0.0.0.0.00.00",'Anterior-Dados'!$A$1:$E$6000,5,FALSE))</f>
        <v>314624613.14999998</v>
      </c>
      <c r="D6" s="25">
        <f>IF(C6&lt;&gt;0,ROUND((B6-C6)/C6,4),"")</f>
        <v>0.13020000000000001</v>
      </c>
      <c r="E6" s="25">
        <f>ROUND(B6/$B$6,4)</f>
        <v>1</v>
      </c>
    </row>
    <row r="7" spans="1:5" x14ac:dyDescent="0.2">
      <c r="A7" s="26" t="s">
        <v>10</v>
      </c>
      <c r="B7" s="15">
        <f>IF(ISNA(VLOOKUP("4.1.0.0.0.00.00",'Atual-Dados'!$A$1:$E$6000,5,FALSE)),0,VLOOKUP("4.1.0.0.0.00.00",'Atual-Dados'!$A$1:$E$6000,5,FALSE))</f>
        <v>0</v>
      </c>
      <c r="C7" s="15">
        <f>IF(ISNA(VLOOKUP("4.1.0.0.0.00.00",'Anterior-Dados'!$A$1:$E$6000,5,FALSE)),0,VLOOKUP("4.1.0.0.0.00.00",'Anterior-Dados'!$A$1:$E$6000,5,FALSE))</f>
        <v>0</v>
      </c>
      <c r="D7" s="27" t="str">
        <f t="shared" ref="D7:D70" si="0">IF(C7&lt;&gt;0,ROUND((B7-C7)/C7,4),"")</f>
        <v/>
      </c>
      <c r="E7" s="27">
        <f t="shared" ref="E7:E70" si="1">ROUND(B7/$B$6,4)</f>
        <v>0</v>
      </c>
    </row>
    <row r="8" spans="1:5" x14ac:dyDescent="0.2">
      <c r="A8" s="28" t="s">
        <v>11</v>
      </c>
      <c r="B8" s="15">
        <f>IF(ISNA(VLOOKUP("4.1.1.0.0.00.00",'Atual-Dados'!$A$1:$E$6000,5,FALSE)),0,VLOOKUP("4.1.1.0.0.00.00",'Atual-Dados'!$A$1:$E$6000,5,FALSE))</f>
        <v>0</v>
      </c>
      <c r="C8" s="15">
        <f>IF(ISNA(VLOOKUP("4.1.1.0.0.00.00",'Anterior-Dados'!$A$1:$E$6000,5,FALSE)),0,VLOOKUP("4.1.1.0.0.00.00",'Anterior-Dados'!$A$1:$E$6000,5,FALSE))</f>
        <v>0</v>
      </c>
      <c r="D8" s="27" t="str">
        <f t="shared" si="0"/>
        <v/>
      </c>
      <c r="E8" s="27">
        <f t="shared" si="1"/>
        <v>0</v>
      </c>
    </row>
    <row r="9" spans="1:5" x14ac:dyDescent="0.2">
      <c r="A9" s="28" t="s">
        <v>12</v>
      </c>
      <c r="B9" s="15">
        <f>IF(ISNA(VLOOKUP("4.1.2.0.0.00.00",'Atual-Dados'!$A$1:$E$6000,5,FALSE)),0,VLOOKUP("4.1.2.0.0.00.00",'Atual-Dados'!$A$1:$E$6000,5,FALSE))</f>
        <v>0</v>
      </c>
      <c r="C9" s="15">
        <f>IF(ISNA(VLOOKUP("4.1.2.0.0.00.00",'Anterior-Dados'!$A$1:$E$6000,5,FALSE)),0,VLOOKUP("4.1.2.0.0.00.00",'Anterior-Dados'!$A$1:$E$6000,5,FALSE))</f>
        <v>0</v>
      </c>
      <c r="D9" s="27" t="str">
        <f t="shared" si="0"/>
        <v/>
      </c>
      <c r="E9" s="27">
        <f t="shared" si="1"/>
        <v>0</v>
      </c>
    </row>
    <row r="10" spans="1:5" x14ac:dyDescent="0.2">
      <c r="A10" s="28" t="s">
        <v>13</v>
      </c>
      <c r="B10" s="15">
        <f>IF(ISNA(VLOOKUP("4.1.3.0.0.00.00",'Atual-Dados'!$A$1:$E$6000,5,FALSE)),0,VLOOKUP("4.1.3.0.0.00.00",'Atual-Dados'!$A$1:$E$6000,5,FALSE))</f>
        <v>0</v>
      </c>
      <c r="C10" s="15">
        <f>IF(ISNA(VLOOKUP("4.1.3.0.0.00.00",'Anterior-Dados'!$A$1:$E$6000,5,FALSE)),0,VLOOKUP("4.1.3.0.0.00.00",'Anterior-Dados'!$A$1:$E$6000,5,FALSE))</f>
        <v>0</v>
      </c>
      <c r="D10" s="27" t="str">
        <f t="shared" si="0"/>
        <v/>
      </c>
      <c r="E10" s="27">
        <f t="shared" si="1"/>
        <v>0</v>
      </c>
    </row>
    <row r="11" spans="1:5" x14ac:dyDescent="0.2">
      <c r="A11" s="26" t="s">
        <v>14</v>
      </c>
      <c r="B11" s="15">
        <f>IF(ISNA(VLOOKUP("4.2.0.0.0.00.00",'Atual-Dados'!$A$1:$E$6000,5,FALSE)),0,VLOOKUP("4.2.0.0.0.00.00",'Atual-Dados'!$A$1:$E$6000,5,FALSE))</f>
        <v>0</v>
      </c>
      <c r="C11" s="15">
        <f>IF(ISNA(VLOOKUP("4.2.0.0.0.00.00",'Anterior-Dados'!$A$1:$E$6000,5,FALSE)),0,VLOOKUP("4.2.0.0.0.00.00",'Anterior-Dados'!$A$1:$E$6000,5,FALSE))</f>
        <v>0</v>
      </c>
      <c r="D11" s="27" t="str">
        <f t="shared" si="0"/>
        <v/>
      </c>
      <c r="E11" s="27">
        <f t="shared" si="1"/>
        <v>0</v>
      </c>
    </row>
    <row r="12" spans="1:5" x14ac:dyDescent="0.2">
      <c r="A12" s="28" t="s">
        <v>15</v>
      </c>
      <c r="B12" s="15">
        <f>IF(ISNA(VLOOKUP("4.2.1.0.0.00.00",'Atual-Dados'!$A$1:$E$6000,5,FALSE)),0,VLOOKUP("4.2.1.0.0.00.00",'Atual-Dados'!$A$1:$E$6000,5,FALSE))</f>
        <v>0</v>
      </c>
      <c r="C12" s="15">
        <f>IF(ISNA(VLOOKUP("4.2.1.0.0.00.00",'Anterior-Dados'!$A$1:$E$6000,5,FALSE)),0,VLOOKUP("4.2.1.0.0.00.00",'Anterior-Dados'!$A$1:$E$6000,5,FALSE))</f>
        <v>0</v>
      </c>
      <c r="D12" s="27" t="str">
        <f t="shared" si="0"/>
        <v/>
      </c>
      <c r="E12" s="27">
        <f t="shared" si="1"/>
        <v>0</v>
      </c>
    </row>
    <row r="13" spans="1:5" x14ac:dyDescent="0.2">
      <c r="A13" s="28" t="s">
        <v>16</v>
      </c>
      <c r="B13" s="15">
        <f>IF(ISNA(VLOOKUP("4.2.2.0.0.00.00",'Atual-Dados'!$A$1:$E$6000,5,FALSE)),0,VLOOKUP("4.2.2.0.0.00.00",'Atual-Dados'!$A$1:$E$6000,5,FALSE))</f>
        <v>0</v>
      </c>
      <c r="C13" s="15">
        <f>IF(ISNA(VLOOKUP("4.2.2.0.0.00.00",'Anterior-Dados'!$A$1:$E$6000,5,FALSE)),0,VLOOKUP("4.2.2.0.0.00.00",'Anterior-Dados'!$A$1:$E$6000,5,FALSE))</f>
        <v>0</v>
      </c>
      <c r="D13" s="27" t="str">
        <f t="shared" si="0"/>
        <v/>
      </c>
      <c r="E13" s="27">
        <f t="shared" si="1"/>
        <v>0</v>
      </c>
    </row>
    <row r="14" spans="1:5" x14ac:dyDescent="0.2">
      <c r="A14" s="28" t="s">
        <v>17</v>
      </c>
      <c r="B14" s="15">
        <f>IF(ISNA(VLOOKUP("4.2.3.0.0.00.00",'Atual-Dados'!$A$1:$E$6000,5,FALSE)),0,VLOOKUP("4.2.3.0.0.00.00",'Atual-Dados'!$A$1:$E$6000,5,FALSE))</f>
        <v>0</v>
      </c>
      <c r="C14" s="15">
        <f>IF(ISNA(VLOOKUP("4.2.3.0.0.00.00",'Anterior-Dados'!$A$1:$E$6000,5,FALSE)),0,VLOOKUP("4.2.3.0.0.00.00",'Anterior-Dados'!$A$1:$E$6000,5,FALSE))</f>
        <v>0</v>
      </c>
      <c r="D14" s="27" t="str">
        <f t="shared" si="0"/>
        <v/>
      </c>
      <c r="E14" s="27">
        <f t="shared" si="1"/>
        <v>0</v>
      </c>
    </row>
    <row r="15" spans="1:5" x14ac:dyDescent="0.2">
      <c r="A15" s="28" t="s">
        <v>18</v>
      </c>
      <c r="B15" s="15">
        <f>IF(ISNA(VLOOKUP("4.2.4.0.0.00.00",'Atual-Dados'!$A$1:$E$6000,5,FALSE)),0,VLOOKUP("4.2.4.0.0.00.00",'Atual-Dados'!$A$1:$E$6000,5,FALSE))</f>
        <v>0</v>
      </c>
      <c r="C15" s="15">
        <f>IF(ISNA(VLOOKUP("4.2.4.0.0.00.00",'Anterior-Dados'!$A$1:$E$6000,5,FALSE)),0,VLOOKUP("4.2.4.0.0.00.00",'Anterior-Dados'!$A$1:$E$6000,5,FALSE))</f>
        <v>0</v>
      </c>
      <c r="D15" s="27" t="str">
        <f t="shared" si="0"/>
        <v/>
      </c>
      <c r="E15" s="27">
        <f t="shared" si="1"/>
        <v>0</v>
      </c>
    </row>
    <row r="16" spans="1:5" x14ac:dyDescent="0.2">
      <c r="A16" s="26" t="s">
        <v>19</v>
      </c>
      <c r="B16" s="15">
        <f>IF(ISNA(VLOOKUP("4.3.0.0.0.00.00",'Atual-Dados'!$A$1:$E$6000,5,FALSE)),0,VLOOKUP("4.3.0.0.0.00.00",'Atual-Dados'!$A$1:$E$6000,5,FALSE))</f>
        <v>532350.94999999995</v>
      </c>
      <c r="C16" s="15">
        <f>IF(ISNA(VLOOKUP("4.3.0.0.0.00.00",'Anterior-Dados'!$A$1:$E$6000,5,FALSE)),0,VLOOKUP("4.3.0.0.0.00.00",'Anterior-Dados'!$A$1:$E$6000,5,FALSE))</f>
        <v>494736.42</v>
      </c>
      <c r="D16" s="27">
        <f t="shared" si="0"/>
        <v>7.5999999999999998E-2</v>
      </c>
      <c r="E16" s="27">
        <f t="shared" si="1"/>
        <v>1.5E-3</v>
      </c>
    </row>
    <row r="17" spans="1:5" x14ac:dyDescent="0.2">
      <c r="A17" s="28" t="s">
        <v>20</v>
      </c>
      <c r="B17" s="15">
        <f>IF(ISNA(VLOOKUP("4.3.1.0.0.00.00",'Atual-Dados'!$A$1:$E$6000,5,FALSE)),0,VLOOKUP("4.3.1.0.0.00.00",'Atual-Dados'!$A$1:$E$6000,5,FALSE))</f>
        <v>0</v>
      </c>
      <c r="C17" s="15">
        <f>IF(ISNA(VLOOKUP("4.3.1.0.0.00.00",'Anterior-Dados'!$A$1:$E$6000,5,FALSE)),0,VLOOKUP("4.3.1.0.0.00.00",'Anterior-Dados'!$A$1:$E$6000,5,FALSE))</f>
        <v>0</v>
      </c>
      <c r="D17" s="27" t="str">
        <f t="shared" si="0"/>
        <v/>
      </c>
      <c r="E17" s="27">
        <f t="shared" si="1"/>
        <v>0</v>
      </c>
    </row>
    <row r="18" spans="1:5" x14ac:dyDescent="0.2">
      <c r="A18" s="28" t="s">
        <v>21</v>
      </c>
      <c r="B18" s="15">
        <f>IF(ISNA(VLOOKUP("4.3.2.0.0.00.00",'Atual-Dados'!$A$1:$E$6000,5,FALSE)),0,VLOOKUP("4.3.2.0.0.00.00",'Atual-Dados'!$A$1:$E$6000,5,FALSE))</f>
        <v>0</v>
      </c>
      <c r="C18" s="15">
        <f>IF(ISNA(VLOOKUP("4.3.2.0.0.00.00",'Anterior-Dados'!$A$1:$E$6000,5,FALSE)),0,VLOOKUP("4.3.2.0.0.00.00",'Anterior-Dados'!$A$1:$E$6000,5,FALSE))</f>
        <v>0</v>
      </c>
      <c r="D18" s="27" t="str">
        <f t="shared" si="0"/>
        <v/>
      </c>
      <c r="E18" s="27">
        <f t="shared" si="1"/>
        <v>0</v>
      </c>
    </row>
    <row r="19" spans="1:5" x14ac:dyDescent="0.2">
      <c r="A19" s="28" t="s">
        <v>22</v>
      </c>
      <c r="B19" s="15">
        <f>IF(ISNA(VLOOKUP("4.3.3.0.0.00.00",'Atual-Dados'!$A$1:$E$6000,5,FALSE)),0,VLOOKUP("4.3.3.0.0.00.00",'Atual-Dados'!$A$1:$E$6000,5,FALSE))</f>
        <v>532350.94999999995</v>
      </c>
      <c r="C19" s="15">
        <f>IF(ISNA(VLOOKUP("4.3.3.0.0.00.00",'Anterior-Dados'!$A$1:$E$6000,5,FALSE)),0,VLOOKUP("4.3.3.0.0.00.00",'Anterior-Dados'!$A$1:$E$6000,5,FALSE))</f>
        <v>494736.42</v>
      </c>
      <c r="D19" s="27">
        <f t="shared" si="0"/>
        <v>7.5999999999999998E-2</v>
      </c>
      <c r="E19" s="27">
        <f t="shared" si="1"/>
        <v>1.5E-3</v>
      </c>
    </row>
    <row r="20" spans="1:5" x14ac:dyDescent="0.2">
      <c r="A20" s="26" t="s">
        <v>23</v>
      </c>
      <c r="B20" s="15">
        <f>IF(ISNA(VLOOKUP("4.4.0.0.0.00.00",'Atual-Dados'!$A$1:$E$6000,5,FALSE)),0,VLOOKUP("4.4.0.0.0.00.00",'Atual-Dados'!$A$1:$E$6000,5,FALSE))</f>
        <v>124600.95</v>
      </c>
      <c r="C20" s="15">
        <f>IF(ISNA(VLOOKUP("4.4.0.0.0.00.00",'Anterior-Dados'!$A$1:$E$6000,5,FALSE)),0,VLOOKUP("4.4.0.0.0.00.00",'Anterior-Dados'!$A$1:$E$6000,5,FALSE))</f>
        <v>158332.85999999999</v>
      </c>
      <c r="D20" s="27">
        <f t="shared" si="0"/>
        <v>-0.21299999999999999</v>
      </c>
      <c r="E20" s="27">
        <f t="shared" si="1"/>
        <v>4.0000000000000002E-4</v>
      </c>
    </row>
    <row r="21" spans="1:5" x14ac:dyDescent="0.2">
      <c r="A21" s="28" t="s">
        <v>24</v>
      </c>
      <c r="B21" s="15">
        <f>IF(ISNA(VLOOKUP("4.4.1.0.0.00.00",'Atual-Dados'!$A$1:$E$6000,5,FALSE)),0,VLOOKUP("4.4.1.0.0.00.00",'Atual-Dados'!$A$1:$E$6000,5,FALSE))</f>
        <v>0</v>
      </c>
      <c r="C21" s="15">
        <f>IF(ISNA(VLOOKUP("4.4.1.0.0.00.00",'Anterior-Dados'!$A$1:$E$6000,5,FALSE)),0,VLOOKUP("4.4.1.0.0.00.00",'Anterior-Dados'!$A$1:$E$6000,5,FALSE))</f>
        <v>0</v>
      </c>
      <c r="D21" s="27" t="str">
        <f t="shared" si="0"/>
        <v/>
      </c>
      <c r="E21" s="27">
        <f t="shared" si="1"/>
        <v>0</v>
      </c>
    </row>
    <row r="22" spans="1:5" x14ac:dyDescent="0.2">
      <c r="A22" s="28" t="s">
        <v>25</v>
      </c>
      <c r="B22" s="15">
        <f>IF(ISNA(VLOOKUP("4.4.2.0.0.00.00",'Atual-Dados'!$A$1:$E$6000,5,FALSE)),0,VLOOKUP("4.4.2.0.0.00.00",'Atual-Dados'!$A$1:$E$6000,5,FALSE))</f>
        <v>20.67</v>
      </c>
      <c r="C22" s="15">
        <f>IF(ISNA(VLOOKUP("4.4.2.0.0.00.00",'Anterior-Dados'!$A$1:$E$6000,5,FALSE)),0,VLOOKUP("4.4.2.0.0.00.00",'Anterior-Dados'!$A$1:$E$6000,5,FALSE))</f>
        <v>66.64</v>
      </c>
      <c r="D22" s="27">
        <f t="shared" si="0"/>
        <v>-0.68979999999999997</v>
      </c>
      <c r="E22" s="27">
        <f t="shared" si="1"/>
        <v>0</v>
      </c>
    </row>
    <row r="23" spans="1:5" x14ac:dyDescent="0.2">
      <c r="A23" s="28" t="s">
        <v>26</v>
      </c>
      <c r="B23" s="15">
        <f>IF(ISNA(VLOOKUP("4.4.3.0.0.00.00",'Atual-Dados'!$A$1:$E$6000,5,FALSE)),0,VLOOKUP("4.4.3.0.0.00.00",'Atual-Dados'!$A$1:$E$6000,5,FALSE))</f>
        <v>0</v>
      </c>
      <c r="C23" s="15">
        <f>IF(ISNA(VLOOKUP("4.4.3.0.0.00.00",'Anterior-Dados'!$A$1:$E$6000,5,FALSE)),0,VLOOKUP("4.4.3.0.0.00.00",'Anterior-Dados'!$A$1:$E$6000,5,FALSE))</f>
        <v>0</v>
      </c>
      <c r="D23" s="27" t="str">
        <f t="shared" si="0"/>
        <v/>
      </c>
      <c r="E23" s="27">
        <f t="shared" si="1"/>
        <v>0</v>
      </c>
    </row>
    <row r="24" spans="1:5" x14ac:dyDescent="0.2">
      <c r="A24" s="28" t="s">
        <v>27</v>
      </c>
      <c r="B24" s="15">
        <f>IF(ISNA(VLOOKUP("4.4.4.0.0.00.00",'Atual-Dados'!$A$1:$E$6000,5,FALSE)),0,VLOOKUP("4.4.4.0.0.00.00",'Atual-Dados'!$A$1:$E$6000,5,FALSE))</f>
        <v>0</v>
      </c>
      <c r="C24" s="15">
        <f>IF(ISNA(VLOOKUP("4.4.4.0.0.00.00",'Anterior-Dados'!$A$1:$E$6000,5,FALSE)),0,VLOOKUP("4.4.4.0.0.00.00",'Anterior-Dados'!$A$1:$E$6000,5,FALSE))</f>
        <v>0</v>
      </c>
      <c r="D24" s="27" t="str">
        <f t="shared" si="0"/>
        <v/>
      </c>
      <c r="E24" s="27">
        <f t="shared" si="1"/>
        <v>0</v>
      </c>
    </row>
    <row r="25" spans="1:5" x14ac:dyDescent="0.2">
      <c r="A25" s="28" t="s">
        <v>28</v>
      </c>
      <c r="B25" s="15">
        <f>IF(ISNA(VLOOKUP("4.4.5.0.0.00.00",'Atual-Dados'!$A$1:$E$6000,5,FALSE)),0,VLOOKUP("4.4.5.0.0.00.00",'Atual-Dados'!$A$1:$E$6000,5,FALSE))</f>
        <v>124580.28</v>
      </c>
      <c r="C25" s="15">
        <f>IF(ISNA(VLOOKUP("4.4.5.0.0.00.00",'Anterior-Dados'!$A$1:$E$6000,5,FALSE)),0,VLOOKUP("4.4.5.0.0.00.00",'Anterior-Dados'!$A$1:$E$6000,5,FALSE))</f>
        <v>158266.22</v>
      </c>
      <c r="D25" s="27">
        <f t="shared" si="0"/>
        <v>-0.21279999999999999</v>
      </c>
      <c r="E25" s="27">
        <f t="shared" si="1"/>
        <v>4.0000000000000002E-4</v>
      </c>
    </row>
    <row r="26" spans="1:5" x14ac:dyDescent="0.2">
      <c r="A26" s="28" t="s">
        <v>29</v>
      </c>
      <c r="B26" s="15">
        <f>IF(ISNA(VLOOKUP("4.4.8.0.0.00.00",'Atual-Dados'!$A$1:$E$6000,5,FALSE)),0,VLOOKUP("4.4.8.0.0.00.00",'Atual-Dados'!$A$1:$E$6000,5,FALSE))</f>
        <v>0</v>
      </c>
      <c r="C26" s="15">
        <f>IF(ISNA(VLOOKUP("4.4.8.0.0.00.00",'Anterior-Dados'!$A$1:$E$6000,5,FALSE)),0,VLOOKUP("4.4.8.0.0.00.00",'Anterior-Dados'!$A$1:$E$6000,5,FALSE))</f>
        <v>0</v>
      </c>
      <c r="D26" s="27" t="str">
        <f t="shared" si="0"/>
        <v/>
      </c>
      <c r="E26" s="27">
        <f t="shared" si="1"/>
        <v>0</v>
      </c>
    </row>
    <row r="27" spans="1:5" x14ac:dyDescent="0.2">
      <c r="A27" s="28" t="s">
        <v>30</v>
      </c>
      <c r="B27" s="15">
        <f>IF(ISNA(VLOOKUP("4.4.9.0.0.00.00",'Atual-Dados'!$A$1:$E$6000,5,FALSE)),0,VLOOKUP("4.4.9.0.0.00.00",'Atual-Dados'!$A$1:$E$6000,5,FALSE))</f>
        <v>0</v>
      </c>
      <c r="C27" s="15">
        <f>IF(ISNA(VLOOKUP("4.4.9.0.0.00.00",'Anterior-Dados'!$A$1:$E$6000,5,FALSE)),0,VLOOKUP("4.4.9.0.0.00.00",'Anterior-Dados'!$A$1:$E$6000,5,FALSE))</f>
        <v>0</v>
      </c>
      <c r="D27" s="27" t="str">
        <f t="shared" si="0"/>
        <v/>
      </c>
      <c r="E27" s="27">
        <f t="shared" si="1"/>
        <v>0</v>
      </c>
    </row>
    <row r="28" spans="1:5" x14ac:dyDescent="0.2">
      <c r="A28" s="26" t="s">
        <v>31</v>
      </c>
      <c r="B28" s="15">
        <f>IF(ISNA(VLOOKUP("4.5.0.0.0.00.00",'Atual-Dados'!$A$1:$E$6000,5,FALSE)),0,VLOOKUP("4.5.0.0.0.00.00",'Atual-Dados'!$A$1:$E$6000,5,FALSE))</f>
        <v>326471643.56</v>
      </c>
      <c r="C28" s="15">
        <f>IF(ISNA(VLOOKUP("4.5.0.0.0.00.00",'Anterior-Dados'!$A$1:$E$6000,5,FALSE)),0,VLOOKUP("4.5.0.0.0.00.00",'Anterior-Dados'!$A$1:$E$6000,5,FALSE))</f>
        <v>312105352.19</v>
      </c>
      <c r="D28" s="27">
        <f t="shared" si="0"/>
        <v>4.5999999999999999E-2</v>
      </c>
      <c r="E28" s="27">
        <f t="shared" si="1"/>
        <v>0.91810000000000003</v>
      </c>
    </row>
    <row r="29" spans="1:5" x14ac:dyDescent="0.2">
      <c r="A29" s="28" t="s">
        <v>32</v>
      </c>
      <c r="B29" s="15">
        <f>IF(ISNA(VLOOKUP("4.5.1.0.0.00.00",'Atual-Dados'!$A$1:$E$6000,5,FALSE)),0,VLOOKUP("4.5.1.0.0.00.00",'Atual-Dados'!$A$1:$E$6000,5,FALSE))</f>
        <v>326045138.61000001</v>
      </c>
      <c r="C29" s="15">
        <f>IF(ISNA(VLOOKUP("4.5.1.0.0.00.00",'Anterior-Dados'!$A$1:$E$6000,5,FALSE)),0,VLOOKUP("4.5.1.0.0.00.00",'Anterior-Dados'!$A$1:$E$6000,5,FALSE))</f>
        <v>310106780.37</v>
      </c>
      <c r="D29" s="27">
        <f t="shared" si="0"/>
        <v>5.1400000000000001E-2</v>
      </c>
      <c r="E29" s="27">
        <f t="shared" si="1"/>
        <v>0.91690000000000005</v>
      </c>
    </row>
    <row r="30" spans="1:5" x14ac:dyDescent="0.2">
      <c r="A30" s="28" t="s">
        <v>33</v>
      </c>
      <c r="B30" s="15">
        <f>IF(ISNA(VLOOKUP("4.5.2.0.0.00.00",'Atual-Dados'!$A$1:$E$6000,5,FALSE)),0,VLOOKUP("4.5.2.0.0.00.00",'Atual-Dados'!$A$1:$E$6000,5,FALSE))</f>
        <v>34572.89</v>
      </c>
      <c r="C30" s="15">
        <f>IF(ISNA(VLOOKUP("4.5.2.0.0.00.00",'Anterior-Dados'!$A$1:$E$6000,5,FALSE)),0,VLOOKUP("4.5.2.0.0.00.00",'Anterior-Dados'!$A$1:$E$6000,5,FALSE))</f>
        <v>1436642.28</v>
      </c>
      <c r="D30" s="27">
        <f t="shared" si="0"/>
        <v>-0.97589999999999999</v>
      </c>
      <c r="E30" s="27">
        <f t="shared" si="1"/>
        <v>1E-4</v>
      </c>
    </row>
    <row r="31" spans="1:5" x14ac:dyDescent="0.2">
      <c r="A31" s="28" t="s">
        <v>34</v>
      </c>
      <c r="B31" s="15">
        <f>IF(ISNA(VLOOKUP("4.5.3.0.0.00.00",'Atual-Dados'!$A$1:$E$6000,5,FALSE)),0,VLOOKUP("4.5.3.0.0.00.00",'Atual-Dados'!$A$1:$E$6000,5,FALSE))</f>
        <v>0</v>
      </c>
      <c r="C31" s="15">
        <f>IF(ISNA(VLOOKUP("4.5.3.0.0.00.00",'Anterior-Dados'!$A$1:$E$6000,5,FALSE)),0,VLOOKUP("4.5.3.0.0.00.00",'Anterior-Dados'!$A$1:$E$6000,5,FALSE))</f>
        <v>0</v>
      </c>
      <c r="D31" s="27" t="str">
        <f t="shared" si="0"/>
        <v/>
      </c>
      <c r="E31" s="27">
        <f t="shared" si="1"/>
        <v>0</v>
      </c>
    </row>
    <row r="32" spans="1:5" x14ac:dyDescent="0.2">
      <c r="A32" s="28" t="s">
        <v>35</v>
      </c>
      <c r="B32" s="15">
        <f>IF(ISNA(VLOOKUP("4.5.4.0.0.00.00",'Atual-Dados'!$A$1:$E$6000,5,FALSE)),0,VLOOKUP("4.5.4.0.0.00.00",'Atual-Dados'!$A$1:$E$6000,5,FALSE))</f>
        <v>0</v>
      </c>
      <c r="C32" s="15">
        <f>IF(ISNA(VLOOKUP("4.5.4.0.0.00.00",'Anterior-Dados'!$A$1:$E$6000,5,FALSE)),0,VLOOKUP("4.5.4.0.0.00.00",'Anterior-Dados'!$A$1:$E$6000,5,FALSE))</f>
        <v>0</v>
      </c>
      <c r="D32" s="27" t="str">
        <f t="shared" si="0"/>
        <v/>
      </c>
      <c r="E32" s="27">
        <f t="shared" si="1"/>
        <v>0</v>
      </c>
    </row>
    <row r="33" spans="1:5" x14ac:dyDescent="0.2">
      <c r="A33" s="28" t="s">
        <v>36</v>
      </c>
      <c r="B33" s="15">
        <f>IF(ISNA(VLOOKUP("4.5.5.0.0.00.00",'Atual-Dados'!$A$1:$E$6000,5,FALSE)),0,VLOOKUP("4.5.5.0.0.00.00",'Atual-Dados'!$A$1:$E$6000,5,FALSE))</f>
        <v>0</v>
      </c>
      <c r="C33" s="15">
        <f>IF(ISNA(VLOOKUP("4.5.5.0.0.00.00",'Anterior-Dados'!$A$1:$E$6000,5,FALSE)),0,VLOOKUP("4.5.5.0.0.00.00",'Anterior-Dados'!$A$1:$E$6000,5,FALSE))</f>
        <v>0</v>
      </c>
      <c r="D33" s="27" t="str">
        <f t="shared" si="0"/>
        <v/>
      </c>
      <c r="E33" s="27">
        <f t="shared" si="1"/>
        <v>0</v>
      </c>
    </row>
    <row r="34" spans="1:5" x14ac:dyDescent="0.2">
      <c r="A34" s="28" t="s">
        <v>37</v>
      </c>
      <c r="B34" s="15">
        <f>IF(ISNA(VLOOKUP("4.5.6.0.0.00.00",'Atual-Dados'!$A$1:$E$6000,5,FALSE)),0,VLOOKUP("4.5.6.0.0.00.00",'Atual-Dados'!$A$1:$E$6000,5,FALSE))</f>
        <v>0</v>
      </c>
      <c r="C34" s="15">
        <f>IF(ISNA(VLOOKUP("4.5.6.0.0.00.00",'Anterior-Dados'!$A$1:$E$6000,5,FALSE)),0,VLOOKUP("4.5.6.0.0.00.00",'Anterior-Dados'!$A$1:$E$6000,5,FALSE))</f>
        <v>0</v>
      </c>
      <c r="D34" s="27" t="str">
        <f t="shared" si="0"/>
        <v/>
      </c>
      <c r="E34" s="27">
        <f t="shared" si="1"/>
        <v>0</v>
      </c>
    </row>
    <row r="35" spans="1:5" x14ac:dyDescent="0.2">
      <c r="A35" s="28" t="s">
        <v>38</v>
      </c>
      <c r="B35" s="15">
        <f>IF(ISNA(VLOOKUP("4.5.7.0.0.00.00",'Atual-Dados'!$A$1:$E$6000,5,FALSE)),0,VLOOKUP("4.5.7.0.0.00.00",'Atual-Dados'!$A$1:$E$6000,5,FALSE))</f>
        <v>0</v>
      </c>
      <c r="C35" s="15">
        <f>IF(ISNA(VLOOKUP("4.5.7.0.0.00.00",'Anterior-Dados'!$A$1:$E$6000,5,FALSE)),0,VLOOKUP("4.5.7.0.0.00.00",'Anterior-Dados'!$A$1:$E$6000,5,FALSE))</f>
        <v>0</v>
      </c>
      <c r="D35" s="27" t="str">
        <f t="shared" si="0"/>
        <v/>
      </c>
      <c r="E35" s="27">
        <f t="shared" si="1"/>
        <v>0</v>
      </c>
    </row>
    <row r="36" spans="1:5" x14ac:dyDescent="0.2">
      <c r="A36" s="28" t="s">
        <v>39</v>
      </c>
      <c r="B36" s="15">
        <f>IF(ISNA(VLOOKUP("4.5.8.0.0.00.00",'Atual-Dados'!$A$1:$E$6000,5,FALSE)),0,VLOOKUP("4.5.8.0.0.00.00",'Atual-Dados'!$A$1:$E$6000,5,FALSE))</f>
        <v>0</v>
      </c>
      <c r="C36" s="15">
        <f>IF(ISNA(VLOOKUP("4.5.8.0.0.00.00",'Anterior-Dados'!$A$1:$E$6000,5,FALSE)),0,VLOOKUP("4.5.8.0.0.00.00",'Anterior-Dados'!$A$1:$E$6000,5,FALSE))</f>
        <v>0</v>
      </c>
      <c r="D36" s="27" t="str">
        <f t="shared" si="0"/>
        <v/>
      </c>
      <c r="E36" s="27">
        <f t="shared" si="1"/>
        <v>0</v>
      </c>
    </row>
    <row r="37" spans="1:5" x14ac:dyDescent="0.2">
      <c r="A37" s="28" t="s">
        <v>40</v>
      </c>
      <c r="B37" s="15">
        <f>IF(ISNA(VLOOKUP("4.5.9.0.0.00.00",'Atual-Dados'!$A$1:$E$6000,5,FALSE)),0,VLOOKUP("4.5.9.0.0.00.00",'Atual-Dados'!$A$1:$E$6000,5,FALSE))</f>
        <v>391932.06</v>
      </c>
      <c r="C37" s="15">
        <f>IF(ISNA(VLOOKUP("4.5.9.0.0.00.00",'Anterior-Dados'!$A$1:$E$6000,5,FALSE)),0,VLOOKUP("4.5.9.0.0.00.00",'Anterior-Dados'!$A$1:$E$6000,5,FALSE))</f>
        <v>561929.54</v>
      </c>
      <c r="D37" s="27">
        <f t="shared" si="0"/>
        <v>-0.30249999999999999</v>
      </c>
      <c r="E37" s="27">
        <f t="shared" si="1"/>
        <v>1.1000000000000001E-3</v>
      </c>
    </row>
    <row r="38" spans="1:5" x14ac:dyDescent="0.2">
      <c r="A38" s="26" t="s">
        <v>41</v>
      </c>
      <c r="B38" s="15">
        <f>IF(ISNA(VLOOKUP("4.6.0.0.0.00.00",'Atual-Dados'!$A$1:$E$6000,5,FALSE)),0,VLOOKUP("4.6.0.0.0.00.00",'Atual-Dados'!$A$1:$E$6000,5,FALSE))</f>
        <v>28441874.899999999</v>
      </c>
      <c r="C38" s="15">
        <f>IF(ISNA(VLOOKUP("4.6.0.0.0.00.00",'Anterior-Dados'!$A$1:$E$6000,5,FALSE)),0,VLOOKUP("4.6.0.0.0.00.00",'Anterior-Dados'!$A$1:$E$6000,5,FALSE))</f>
        <v>1843134.74</v>
      </c>
      <c r="D38" s="27">
        <f t="shared" si="0"/>
        <v>14.4313</v>
      </c>
      <c r="E38" s="27">
        <f t="shared" si="1"/>
        <v>0.08</v>
      </c>
    </row>
    <row r="39" spans="1:5" x14ac:dyDescent="0.2">
      <c r="A39" s="28" t="s">
        <v>42</v>
      </c>
      <c r="B39" s="15">
        <f>IF(ISNA(VLOOKUP("4.6.1.0.0.00.00",'Atual-Dados'!$A$1:$E$6000,5,FALSE)),0,VLOOKUP("4.6.1.0.0.00.00",'Atual-Dados'!$A$1:$E$6000,5,FALSE))</f>
        <v>28160106.41</v>
      </c>
      <c r="C39" s="15">
        <f>IF(ISNA(VLOOKUP("4.6.1.0.0.00.00",'Anterior-Dados'!$A$1:$E$6000,5,FALSE)),0,VLOOKUP("4.6.1.0.0.00.00",'Anterior-Dados'!$A$1:$E$6000,5,FALSE))</f>
        <v>0</v>
      </c>
      <c r="D39" s="27" t="str">
        <f t="shared" si="0"/>
        <v/>
      </c>
      <c r="E39" s="27">
        <f t="shared" si="1"/>
        <v>7.9200000000000007E-2</v>
      </c>
    </row>
    <row r="40" spans="1:5" x14ac:dyDescent="0.2">
      <c r="A40" s="28" t="s">
        <v>43</v>
      </c>
      <c r="B40" s="15">
        <f>IF(ISNA(VLOOKUP("4.6.2.0.0.00.00",'Atual-Dados'!$A$1:$E$6000,5,FALSE)),0,VLOOKUP("4.6.2.0.0.00.00",'Atual-Dados'!$A$1:$E$6000,5,FALSE))</f>
        <v>0</v>
      </c>
      <c r="C40" s="15">
        <f>IF(ISNA(VLOOKUP("4.6.2.0.0.00.00",'Anterior-Dados'!$A$1:$E$6000,5,FALSE)),0,VLOOKUP("4.6.2.0.0.00.00",'Anterior-Dados'!$A$1:$E$6000,5,FALSE))</f>
        <v>0</v>
      </c>
      <c r="D40" s="27" t="str">
        <f t="shared" si="0"/>
        <v/>
      </c>
      <c r="E40" s="27">
        <f t="shared" si="1"/>
        <v>0</v>
      </c>
    </row>
    <row r="41" spans="1:5" x14ac:dyDescent="0.2">
      <c r="A41" s="28" t="s">
        <v>44</v>
      </c>
      <c r="B41" s="15">
        <f>IF(ISNA(VLOOKUP("4.6.3.0.0.00.00",'Atual-Dados'!$A$1:$E$6000,5,FALSE)),0,VLOOKUP("4.6.3.0.0.00.00",'Atual-Dados'!$A$1:$E$6000,5,FALSE))</f>
        <v>281768.49</v>
      </c>
      <c r="C41" s="15">
        <f>IF(ISNA(VLOOKUP("4.6.3.0.0.00.00",'Anterior-Dados'!$A$1:$E$6000,5,FALSE)),0,VLOOKUP("4.6.3.0.0.00.00",'Anterior-Dados'!$A$1:$E$6000,5,FALSE))</f>
        <v>1840852.14</v>
      </c>
      <c r="D41" s="27">
        <f t="shared" si="0"/>
        <v>-0.84689999999999999</v>
      </c>
      <c r="E41" s="27">
        <f t="shared" si="1"/>
        <v>8.0000000000000004E-4</v>
      </c>
    </row>
    <row r="42" spans="1:5" x14ac:dyDescent="0.2">
      <c r="A42" s="28" t="s">
        <v>45</v>
      </c>
      <c r="B42" s="15">
        <f>IF(ISNA(VLOOKUP("4.6.4.0.0.00.00",'Atual-Dados'!$A$1:$E$6000,5,FALSE)),0,VLOOKUP("4.6.4.0.0.00.00",'Atual-Dados'!$A$1:$E$6000,5,FALSE))</f>
        <v>0</v>
      </c>
      <c r="C42" s="15">
        <f>IF(ISNA(VLOOKUP("4.6.4.0.0.00.00",'Anterior-Dados'!$A$1:$E$6000,5,FALSE)),0,VLOOKUP("4.6.4.0.0.00.00",'Anterior-Dados'!$A$1:$E$6000,5,FALSE))</f>
        <v>2282.6</v>
      </c>
      <c r="D42" s="27">
        <f t="shared" si="0"/>
        <v>-1</v>
      </c>
      <c r="E42" s="27">
        <f t="shared" si="1"/>
        <v>0</v>
      </c>
    </row>
    <row r="43" spans="1:5" x14ac:dyDescent="0.2">
      <c r="A43" s="28" t="s">
        <v>46</v>
      </c>
      <c r="B43" s="15">
        <f>IF(ISNA(VLOOKUP("4.6.5.0.0.00.00",'Atual-Dados'!$A$1:$E$6000,5,FALSE)),0,VLOOKUP("4.6.5.0.0.00.00",'Atual-Dados'!$A$1:$E$6000,5,FALSE))</f>
        <v>0</v>
      </c>
      <c r="C43" s="15">
        <f>IF(ISNA(VLOOKUP("4.6.5.0.0.00.00",'Anterior-Dados'!$A$1:$E$6000,5,FALSE)),0,VLOOKUP("4.6.5.0.0.00.00",'Anterior-Dados'!$A$1:$E$6000,5,FALSE))</f>
        <v>0</v>
      </c>
      <c r="D43" s="27" t="str">
        <f t="shared" si="0"/>
        <v/>
      </c>
      <c r="E43" s="27">
        <f t="shared" si="1"/>
        <v>0</v>
      </c>
    </row>
    <row r="44" spans="1:5" x14ac:dyDescent="0.2">
      <c r="A44" s="26" t="s">
        <v>47</v>
      </c>
      <c r="B44" s="15">
        <f>IF(ISNA(VLOOKUP("4.9.0.0.0.00.00",'Atual-Dados'!$A$1:$E$6000,5,FALSE)),0,VLOOKUP("4.9.0.0.0.00.00",'Atual-Dados'!$A$1:$E$6000,5,FALSE))</f>
        <v>33415.019999999997</v>
      </c>
      <c r="C44" s="15">
        <f>IF(ISNA(VLOOKUP("4.9.0.0.0.00.00",'Anterior-Dados'!$A$1:$E$6000,5,FALSE)),0,VLOOKUP("4.9.0.0.0.00.00",'Anterior-Dados'!$A$1:$E$6000,5,FALSE))</f>
        <v>23056.94</v>
      </c>
      <c r="D44" s="27">
        <f t="shared" si="0"/>
        <v>0.44919999999999999</v>
      </c>
      <c r="E44" s="27">
        <f t="shared" si="1"/>
        <v>1E-4</v>
      </c>
    </row>
    <row r="45" spans="1:5" x14ac:dyDescent="0.2">
      <c r="A45" s="28" t="s">
        <v>48</v>
      </c>
      <c r="B45" s="15">
        <f>IF(ISNA(VLOOKUP("4.9.1.0.0.00.00",'Atual-Dados'!$A$1:$E$6000,5,FALSE)),0,VLOOKUP("4.9.1.0.0.00.00",'Atual-Dados'!$A$1:$E$6000,5,FALSE))</f>
        <v>0</v>
      </c>
      <c r="C45" s="15">
        <f>IF(ISNA(VLOOKUP("4.9.1.0.0.00.00",'Anterior-Dados'!$A$1:$E$6000,5,FALSE)),0,VLOOKUP("4.9.1.0.0.00.00",'Anterior-Dados'!$A$1:$E$6000,5,FALSE))</f>
        <v>0</v>
      </c>
      <c r="D45" s="27" t="str">
        <f t="shared" si="0"/>
        <v/>
      </c>
      <c r="E45" s="27">
        <f t="shared" si="1"/>
        <v>0</v>
      </c>
    </row>
    <row r="46" spans="1:5" x14ac:dyDescent="0.2">
      <c r="A46" s="28" t="s">
        <v>49</v>
      </c>
      <c r="B46" s="15">
        <f>IF(ISNA(VLOOKUP("4.9.2.0.0.00.00",'Atual-Dados'!$A$1:$E$6000,5,FALSE)),0,VLOOKUP("4.9.2.0.0.00.00",'Atual-Dados'!$A$1:$E$6000,5,FALSE))</f>
        <v>0</v>
      </c>
      <c r="C46" s="15">
        <f>IF(ISNA(VLOOKUP("4.9.2.0.0.00.00",'Anterior-Dados'!$A$1:$E$6000,5,FALSE)),0,VLOOKUP("4.9.2.0.0.00.00",'Anterior-Dados'!$A$1:$E$6000,5,FALSE))</f>
        <v>0</v>
      </c>
      <c r="D46" s="27" t="str">
        <f t="shared" si="0"/>
        <v/>
      </c>
      <c r="E46" s="27">
        <f t="shared" si="1"/>
        <v>0</v>
      </c>
    </row>
    <row r="47" spans="1:5" x14ac:dyDescent="0.2">
      <c r="A47" s="28" t="s">
        <v>50</v>
      </c>
      <c r="B47" s="15">
        <f>IF(ISNA(VLOOKUP("4.9.3.0.0.00.00",'Atual-Dados'!$A$1:$E$6000,5,FALSE)),0,VLOOKUP("4.9.3.0.0.00.00",'Atual-Dados'!$A$1:$E$6000,5,FALSE))</f>
        <v>0</v>
      </c>
      <c r="C47" s="15">
        <f>IF(ISNA(VLOOKUP("4.9.3.0.0.00.00",'Anterior-Dados'!$A$1:$E$6000,5,FALSE)),0,VLOOKUP("4.9.3.0.0.00.00",'Anterior-Dados'!$A$1:$E$6000,5,FALSE))</f>
        <v>0</v>
      </c>
      <c r="D47" s="27" t="str">
        <f t="shared" si="0"/>
        <v/>
      </c>
      <c r="E47" s="27">
        <f t="shared" si="1"/>
        <v>0</v>
      </c>
    </row>
    <row r="48" spans="1:5" x14ac:dyDescent="0.2">
      <c r="A48" s="28" t="s">
        <v>51</v>
      </c>
      <c r="B48" s="15">
        <f>IF(ISNA(VLOOKUP("4.9.4.0.0.00.00",'Atual-Dados'!$A$1:$E$6000,5,FALSE)),0,VLOOKUP("4.9.4.0.0.00.00",'Atual-Dados'!$A$1:$E$6000,5,FALSE))</f>
        <v>0</v>
      </c>
      <c r="C48" s="15">
        <f>IF(ISNA(VLOOKUP("4.9.4.0.0.00.00",'Anterior-Dados'!$A$1:$E$6000,5,FALSE)),0,VLOOKUP("4.9.4.0.0.00.00",'Anterior-Dados'!$A$1:$E$6000,5,FALSE))</f>
        <v>0</v>
      </c>
      <c r="D48" s="27" t="str">
        <f t="shared" si="0"/>
        <v/>
      </c>
      <c r="E48" s="27">
        <f t="shared" si="1"/>
        <v>0</v>
      </c>
    </row>
    <row r="49" spans="1:5" x14ac:dyDescent="0.2">
      <c r="A49" s="28" t="s">
        <v>52</v>
      </c>
      <c r="B49" s="15">
        <f>IF(ISNA(VLOOKUP("4.9.7.0.0.00.00",'Atual-Dados'!$A$1:$E$6000,5,FALSE)),0,VLOOKUP("4.9.7.0.0.00.00",'Atual-Dados'!$A$1:$E$6000,5,FALSE))</f>
        <v>0</v>
      </c>
      <c r="C49" s="15">
        <f>IF(ISNA(VLOOKUP("4.9.7.0.0.00.00",'Anterior-Dados'!$A$1:$E$6000,5,FALSE)),0,VLOOKUP("4.9.7.0.0.00.00",'Anterior-Dados'!$A$1:$E$6000,5,FALSE))</f>
        <v>0</v>
      </c>
      <c r="D49" s="27" t="str">
        <f t="shared" si="0"/>
        <v/>
      </c>
      <c r="E49" s="27">
        <f t="shared" si="1"/>
        <v>0</v>
      </c>
    </row>
    <row r="50" spans="1:5" x14ac:dyDescent="0.2">
      <c r="A50" s="28" t="s">
        <v>53</v>
      </c>
      <c r="B50" s="15">
        <f>IF(ISNA(VLOOKUP("4.9.9.0.0.00.00",'Atual-Dados'!$A$1:$E$6000,5,FALSE)),0,VLOOKUP("4.9.9.0.0.00.00",'Atual-Dados'!$A$1:$E$6000,5,FALSE))</f>
        <v>33415.019999999997</v>
      </c>
      <c r="C50" s="15">
        <f>IF(ISNA(VLOOKUP("4.9.9.0.0.00.00",'Anterior-Dados'!$A$1:$E$6000,5,FALSE)),0,VLOOKUP("4.9.9.0.0.00.00",'Anterior-Dados'!$A$1:$E$6000,5,FALSE))</f>
        <v>23056.94</v>
      </c>
      <c r="D50" s="27">
        <f t="shared" si="0"/>
        <v>0.44919999999999999</v>
      </c>
      <c r="E50" s="27">
        <f t="shared" si="1"/>
        <v>1E-4</v>
      </c>
    </row>
    <row r="51" spans="1:5" x14ac:dyDescent="0.2">
      <c r="B51" s="15"/>
      <c r="C51" s="15"/>
      <c r="D51" s="27"/>
      <c r="E51" s="27"/>
    </row>
    <row r="52" spans="1:5" x14ac:dyDescent="0.2">
      <c r="A52" s="23" t="s">
        <v>8</v>
      </c>
      <c r="B52" s="24">
        <f>IF(ISNA(VLOOKUP("3.0.0.0.0.00.00",'Atual-Dados'!$A$1:$E$6000,5,FALSE)),0,VLOOKUP("3.0.0.0.0.00.00",'Atual-Dados'!$A$1:$E$6000,5,FALSE))</f>
        <v>324683019.31999999</v>
      </c>
      <c r="C52" s="24">
        <f>IF(ISNA(VLOOKUP("3.0.0.0.0.00.00",'Anterior-Dados'!$A$1:$E$6000,5,FALSE)),0,VLOOKUP("3.0.0.0.0.00.00",'Anterior-Dados'!$A$1:$E$6000,5,FALSE))</f>
        <v>313097563.44999999</v>
      </c>
      <c r="D52" s="25">
        <f t="shared" si="0"/>
        <v>3.6999999999999998E-2</v>
      </c>
      <c r="E52" s="25">
        <f t="shared" si="1"/>
        <v>0.91300000000000003</v>
      </c>
    </row>
    <row r="53" spans="1:5" x14ac:dyDescent="0.2">
      <c r="A53" s="26" t="s">
        <v>54</v>
      </c>
      <c r="B53" s="15">
        <f>IF(ISNA(VLOOKUP("3.1.0.0.0.00.00",'Atual-Dados'!$A$1:$E$6000,5,FALSE)),0,VLOOKUP("3.1.0.0.0.00.00",'Atual-Dados'!$A$1:$E$6000,5,FALSE))</f>
        <v>264150006.87</v>
      </c>
      <c r="C53" s="15">
        <f>IF(ISNA(VLOOKUP("3.1.0.0.0.00.00",'Anterior-Dados'!$A$1:$E$6000,5,FALSE)),0,VLOOKUP("3.1.0.0.0.00.00",'Anterior-Dados'!$A$1:$E$6000,5,FALSE))</f>
        <v>253364188.27000001</v>
      </c>
      <c r="D53" s="27">
        <f t="shared" si="0"/>
        <v>4.2599999999999999E-2</v>
      </c>
      <c r="E53" s="27">
        <f t="shared" si="1"/>
        <v>0.74280000000000002</v>
      </c>
    </row>
    <row r="54" spans="1:5" x14ac:dyDescent="0.2">
      <c r="A54" s="28" t="s">
        <v>55</v>
      </c>
      <c r="B54" s="15">
        <f>IF(ISNA(VLOOKUP("3.1.1.0.0.00.00",'Atual-Dados'!$A$1:$E$6000,5,FALSE)),0,VLOOKUP("3.1.1.0.0.00.00",'Atual-Dados'!$A$1:$E$6000,5,FALSE))</f>
        <v>208535733.44999999</v>
      </c>
      <c r="C54" s="15">
        <f>IF(ISNA(VLOOKUP("3.1.1.0.0.00.00",'Anterior-Dados'!$A$1:$E$6000,5,FALSE)),0,VLOOKUP("3.1.1.0.0.00.00",'Anterior-Dados'!$A$1:$E$6000,5,FALSE))</f>
        <v>199160914.36000001</v>
      </c>
      <c r="D54" s="27">
        <f t="shared" si="0"/>
        <v>4.7100000000000003E-2</v>
      </c>
      <c r="E54" s="27">
        <f t="shared" si="1"/>
        <v>0.58640000000000003</v>
      </c>
    </row>
    <row r="55" spans="1:5" x14ac:dyDescent="0.2">
      <c r="A55" s="28" t="s">
        <v>56</v>
      </c>
      <c r="B55" s="15">
        <f>IF(ISNA(VLOOKUP("3.1.2.0.0.00.00",'Atual-Dados'!$A$1:$E$6000,5,FALSE)),0,VLOOKUP("3.1.2.0.0.00.00",'Atual-Dados'!$A$1:$E$6000,5,FALSE))</f>
        <v>41477674.009999998</v>
      </c>
      <c r="C55" s="15">
        <f>IF(ISNA(VLOOKUP("3.1.2.0.0.00.00",'Anterior-Dados'!$A$1:$E$6000,5,FALSE)),0,VLOOKUP("3.1.2.0.0.00.00",'Anterior-Dados'!$A$1:$E$6000,5,FALSE))</f>
        <v>39896529.020000003</v>
      </c>
      <c r="D55" s="27">
        <f t="shared" si="0"/>
        <v>3.9600000000000003E-2</v>
      </c>
      <c r="E55" s="27">
        <f t="shared" si="1"/>
        <v>0.1166</v>
      </c>
    </row>
    <row r="56" spans="1:5" x14ac:dyDescent="0.2">
      <c r="A56" s="28" t="s">
        <v>57</v>
      </c>
      <c r="B56" s="15">
        <f>IF(ISNA(VLOOKUP("3.1.3.0.0.00.00",'Atual-Dados'!$A$1:$E$6000,5,FALSE)),0,VLOOKUP("3.1.3.0.0.00.00",'Atual-Dados'!$A$1:$E$6000,5,FALSE))</f>
        <v>14129247.609999999</v>
      </c>
      <c r="C56" s="15">
        <f>IF(ISNA(VLOOKUP("3.1.3.0.0.00.00",'Anterior-Dados'!$A$1:$E$6000,5,FALSE)),0,VLOOKUP("3.1.3.0.0.00.00",'Anterior-Dados'!$A$1:$E$6000,5,FALSE))</f>
        <v>14248175.880000001</v>
      </c>
      <c r="D56" s="27">
        <f t="shared" si="0"/>
        <v>-8.3000000000000001E-3</v>
      </c>
      <c r="E56" s="27">
        <f t="shared" si="1"/>
        <v>3.9699999999999999E-2</v>
      </c>
    </row>
    <row r="57" spans="1:5" x14ac:dyDescent="0.2">
      <c r="A57" s="28" t="s">
        <v>58</v>
      </c>
      <c r="B57" s="15">
        <f>IF(ISNA(VLOOKUP("3.1.9.0.0.00.00",'Atual-Dados'!$A$1:$E$6000,5,FALSE)),0,VLOOKUP("3.1.9.0.0.00.00",'Atual-Dados'!$A$1:$E$6000,5,FALSE))</f>
        <v>7351.8</v>
      </c>
      <c r="C57" s="15">
        <f>IF(ISNA(VLOOKUP("3.1.9.0.0.00.00",'Anterior-Dados'!$A$1:$E$6000,5,FALSE)),0,VLOOKUP("3.1.9.0.0.00.00",'Anterior-Dados'!$A$1:$E$6000,5,FALSE))</f>
        <v>58569.01</v>
      </c>
      <c r="D57" s="27">
        <f t="shared" si="0"/>
        <v>-0.87450000000000006</v>
      </c>
      <c r="E57" s="27">
        <f t="shared" si="1"/>
        <v>0</v>
      </c>
    </row>
    <row r="58" spans="1:5" x14ac:dyDescent="0.2">
      <c r="A58" s="26" t="s">
        <v>59</v>
      </c>
      <c r="B58" s="15">
        <f>IF(ISNA(VLOOKUP("3.2.0.0.0.00.00",'Atual-Dados'!$A$1:$E$6000,5,FALSE)),0,VLOOKUP("3.2.0.0.0.00.00",'Atual-Dados'!$A$1:$E$6000,5,FALSE))</f>
        <v>1112996.5900000001</v>
      </c>
      <c r="C58" s="15">
        <f>IF(ISNA(VLOOKUP("3.2.0.0.0.00.00",'Anterior-Dados'!$A$1:$E$6000,5,FALSE)),0,VLOOKUP("3.2.0.0.0.00.00",'Anterior-Dados'!$A$1:$E$6000,5,FALSE))</f>
        <v>801131.3</v>
      </c>
      <c r="D58" s="27">
        <f t="shared" si="0"/>
        <v>0.38929999999999998</v>
      </c>
      <c r="E58" s="27">
        <f t="shared" si="1"/>
        <v>3.0999999999999999E-3</v>
      </c>
    </row>
    <row r="59" spans="1:5" x14ac:dyDescent="0.2">
      <c r="A59" s="28" t="s">
        <v>60</v>
      </c>
      <c r="B59" s="15">
        <f>IF(ISNA(VLOOKUP("3.2.1.0.0.00.00",'Atual-Dados'!$A$1:$E$6000,5,FALSE)),0,VLOOKUP("3.2.1.0.0.00.00",'Atual-Dados'!$A$1:$E$6000,5,FALSE))</f>
        <v>767010.36</v>
      </c>
      <c r="C59" s="15">
        <f>IF(ISNA(VLOOKUP("3.2.1.0.0.00.00",'Anterior-Dados'!$A$1:$E$6000,5,FALSE)),0,VLOOKUP("3.2.1.0.0.00.00",'Anterior-Dados'!$A$1:$E$6000,5,FALSE))</f>
        <v>573310.77</v>
      </c>
      <c r="D59" s="27">
        <f t="shared" si="0"/>
        <v>0.33789999999999998</v>
      </c>
      <c r="E59" s="27">
        <f t="shared" si="1"/>
        <v>2.2000000000000001E-3</v>
      </c>
    </row>
    <row r="60" spans="1:5" x14ac:dyDescent="0.2">
      <c r="A60" s="28" t="s">
        <v>61</v>
      </c>
      <c r="B60" s="15">
        <f>IF(ISNA(VLOOKUP("3.2.2.0.0.00.00",'Atual-Dados'!$A$1:$E$6000,5,FALSE)),0,VLOOKUP("3.2.2.0.0.00.00",'Atual-Dados'!$A$1:$E$6000,5,FALSE))</f>
        <v>345986.23</v>
      </c>
      <c r="C60" s="15">
        <f>IF(ISNA(VLOOKUP("3.2.2.0.0.00.00",'Anterior-Dados'!$A$1:$E$6000,5,FALSE)),0,VLOOKUP("3.2.2.0.0.00.00",'Anterior-Dados'!$A$1:$E$6000,5,FALSE))</f>
        <v>227820.53</v>
      </c>
      <c r="D60" s="27">
        <f t="shared" si="0"/>
        <v>0.51870000000000005</v>
      </c>
      <c r="E60" s="27">
        <f t="shared" si="1"/>
        <v>1E-3</v>
      </c>
    </row>
    <row r="61" spans="1:5" x14ac:dyDescent="0.2">
      <c r="A61" s="28" t="s">
        <v>62</v>
      </c>
      <c r="B61" s="15">
        <f>IF(ISNA(VLOOKUP("3.2.3.0.0.00.00",'Atual-Dados'!$A$1:$E$6000,5,FALSE)),0,VLOOKUP("3.2.3.0.0.00.00",'Atual-Dados'!$A$1:$E$6000,5,FALSE))</f>
        <v>0</v>
      </c>
      <c r="C61" s="15">
        <f>IF(ISNA(VLOOKUP("3.2.3.0.0.00.00",'Anterior-Dados'!$A$1:$E$6000,5,FALSE)),0,VLOOKUP("3.2.3.0.0.00.00",'Anterior-Dados'!$A$1:$E$6000,5,FALSE))</f>
        <v>0</v>
      </c>
      <c r="D61" s="27" t="str">
        <f t="shared" si="0"/>
        <v/>
      </c>
      <c r="E61" s="27">
        <f t="shared" si="1"/>
        <v>0</v>
      </c>
    </row>
    <row r="62" spans="1:5" x14ac:dyDescent="0.2">
      <c r="A62" s="28" t="s">
        <v>63</v>
      </c>
      <c r="B62" s="15">
        <f>IF(ISNA(VLOOKUP("3.2.4.0.0.00.00",'Atual-Dados'!$A$1:$E$6000,5,FALSE)),0,VLOOKUP("3.2.4.0.0.00.00",'Atual-Dados'!$A$1:$E$6000,5,FALSE))</f>
        <v>0</v>
      </c>
      <c r="C62" s="15">
        <f>IF(ISNA(VLOOKUP("3.2.4.0.0.00.00",'Anterior-Dados'!$A$1:$E$6000,5,FALSE)),0,VLOOKUP("3.2.4.0.0.00.00",'Anterior-Dados'!$A$1:$E$6000,5,FALSE))</f>
        <v>0</v>
      </c>
      <c r="D62" s="27" t="str">
        <f t="shared" si="0"/>
        <v/>
      </c>
      <c r="E62" s="27">
        <f t="shared" si="1"/>
        <v>0</v>
      </c>
    </row>
    <row r="63" spans="1:5" x14ac:dyDescent="0.2">
      <c r="A63" s="28" t="s">
        <v>64</v>
      </c>
      <c r="B63" s="15">
        <f>IF(ISNA(VLOOKUP("3.2.5.0.0.00.00",'Atual-Dados'!$A$1:$E$6000,5,FALSE)),0,VLOOKUP("3.2.5.0.0.00.00",'Atual-Dados'!$A$1:$E$6000,5,FALSE))</f>
        <v>0</v>
      </c>
      <c r="C63" s="15">
        <f>IF(ISNA(VLOOKUP("3.2.5.0.0.00.00",'Anterior-Dados'!$A$1:$E$6000,5,FALSE)),0,VLOOKUP("3.2.5.0.0.00.00",'Anterior-Dados'!$A$1:$E$6000,5,FALSE))</f>
        <v>0</v>
      </c>
      <c r="D63" s="27" t="str">
        <f t="shared" si="0"/>
        <v/>
      </c>
      <c r="E63" s="27">
        <f t="shared" si="1"/>
        <v>0</v>
      </c>
    </row>
    <row r="64" spans="1:5" x14ac:dyDescent="0.2">
      <c r="A64" s="28" t="s">
        <v>65</v>
      </c>
      <c r="B64" s="15">
        <f>IF(ISNA(VLOOKUP("3.2.9.0.0.00.00",'Atual-Dados'!$A$1:$E$6000,5,FALSE)),0,VLOOKUP("3.2.9.0.0.00.00",'Atual-Dados'!$A$1:$E$6000,5,FALSE))</f>
        <v>0</v>
      </c>
      <c r="C64" s="15">
        <f>IF(ISNA(VLOOKUP("3.2.9.0.0.00.00",'Anterior-Dados'!$A$1:$E$6000,5,FALSE)),0,VLOOKUP("3.2.9.0.0.00.00",'Anterior-Dados'!$A$1:$E$6000,5,FALSE))</f>
        <v>0</v>
      </c>
      <c r="D64" s="27" t="str">
        <f t="shared" si="0"/>
        <v/>
      </c>
      <c r="E64" s="27">
        <f t="shared" si="1"/>
        <v>0</v>
      </c>
    </row>
    <row r="65" spans="1:5" x14ac:dyDescent="0.2">
      <c r="A65" s="26" t="s">
        <v>66</v>
      </c>
      <c r="B65" s="15">
        <f>IF(ISNA(VLOOKUP("3.3.0.0.0.00.00",'Atual-Dados'!$A$1:$E$6000,5,FALSE)),0,VLOOKUP("3.3.0.0.0.00.00",'Atual-Dados'!$A$1:$E$6000,5,FALSE))</f>
        <v>46614320.799999997</v>
      </c>
      <c r="C65" s="15">
        <f>IF(ISNA(VLOOKUP("3.3.0.0.0.00.00",'Anterior-Dados'!$A$1:$E$6000,5,FALSE)),0,VLOOKUP("3.3.0.0.0.00.00",'Anterior-Dados'!$A$1:$E$6000,5,FALSE))</f>
        <v>47284300.479999997</v>
      </c>
      <c r="D65" s="27">
        <f t="shared" si="0"/>
        <v>-1.4200000000000001E-2</v>
      </c>
      <c r="E65" s="27">
        <f t="shared" si="1"/>
        <v>0.13109999999999999</v>
      </c>
    </row>
    <row r="66" spans="1:5" x14ac:dyDescent="0.2">
      <c r="A66" s="28" t="s">
        <v>67</v>
      </c>
      <c r="B66" s="15">
        <f>IF(ISNA(VLOOKUP("3.3.1.0.0.00.00",'Atual-Dados'!$A$1:$E$6000,5,FALSE)),0,VLOOKUP("3.3.1.0.0.00.00",'Atual-Dados'!$A$1:$E$6000,5,FALSE))</f>
        <v>2046846.14</v>
      </c>
      <c r="C66" s="15">
        <f>IF(ISNA(VLOOKUP("3.3.1.0.0.00.00",'Anterior-Dados'!$A$1:$E$6000,5,FALSE)),0,VLOOKUP("3.3.1.0.0.00.00",'Anterior-Dados'!$A$1:$E$6000,5,FALSE))</f>
        <v>2267293.6800000002</v>
      </c>
      <c r="D66" s="27">
        <f t="shared" si="0"/>
        <v>-9.7199999999999995E-2</v>
      </c>
      <c r="E66" s="27">
        <f t="shared" si="1"/>
        <v>5.7999999999999996E-3</v>
      </c>
    </row>
    <row r="67" spans="1:5" x14ac:dyDescent="0.2">
      <c r="A67" s="28" t="s">
        <v>68</v>
      </c>
      <c r="B67" s="15">
        <f>IF(ISNA(VLOOKUP("3.3.2.0.0.00.00",'Atual-Dados'!$A$1:$E$6000,5,FALSE)),0,VLOOKUP("3.3.2.0.0.00.00",'Atual-Dados'!$A$1:$E$6000,5,FALSE))</f>
        <v>32187122.300000001</v>
      </c>
      <c r="C67" s="15">
        <f>IF(ISNA(VLOOKUP("3.3.2.0.0.00.00",'Anterior-Dados'!$A$1:$E$6000,5,FALSE)),0,VLOOKUP("3.3.2.0.0.00.00",'Anterior-Dados'!$A$1:$E$6000,5,FALSE))</f>
        <v>31112808.010000002</v>
      </c>
      <c r="D67" s="27">
        <f t="shared" si="0"/>
        <v>3.4500000000000003E-2</v>
      </c>
      <c r="E67" s="27">
        <f t="shared" si="1"/>
        <v>9.0499999999999997E-2</v>
      </c>
    </row>
    <row r="68" spans="1:5" x14ac:dyDescent="0.2">
      <c r="A68" s="28" t="s">
        <v>69</v>
      </c>
      <c r="B68" s="15">
        <f>IF(ISNA(VLOOKUP("3.3.3.0.0.00.00",'Atual-Dados'!$A$1:$E$6000,5,FALSE)),0,VLOOKUP("3.3.3.0.0.00.00",'Atual-Dados'!$A$1:$E$6000,5,FALSE))</f>
        <v>12380352.359999999</v>
      </c>
      <c r="C68" s="15">
        <f>IF(ISNA(VLOOKUP("3.3.3.0.0.00.00",'Anterior-Dados'!$A$1:$E$6000,5,FALSE)),0,VLOOKUP("3.3.3.0.0.00.00",'Anterior-Dados'!$A$1:$E$6000,5,FALSE))</f>
        <v>13904198.789999999</v>
      </c>
      <c r="D68" s="27">
        <f t="shared" si="0"/>
        <v>-0.1096</v>
      </c>
      <c r="E68" s="27">
        <f t="shared" si="1"/>
        <v>3.4799999999999998E-2</v>
      </c>
    </row>
    <row r="69" spans="1:5" x14ac:dyDescent="0.2">
      <c r="A69" s="26" t="s">
        <v>70</v>
      </c>
      <c r="B69" s="15">
        <f>IF(ISNA(VLOOKUP("3.4.0.0.0.00.00",'Atual-Dados'!$A$1:$E$6000,5,FALSE)),0,VLOOKUP("3.4.0.0.0.00.00",'Atual-Dados'!$A$1:$E$6000,5,FALSE))</f>
        <v>26217.67</v>
      </c>
      <c r="C69" s="15">
        <f>IF(ISNA(VLOOKUP("3.4.0.0.0.00.00",'Anterior-Dados'!$A$1:$E$6000,5,FALSE)),0,VLOOKUP("3.4.0.0.0.00.00",'Anterior-Dados'!$A$1:$E$6000,5,FALSE))</f>
        <v>4385.37</v>
      </c>
      <c r="D69" s="27">
        <f t="shared" si="0"/>
        <v>4.9783999999999997</v>
      </c>
      <c r="E69" s="27">
        <f t="shared" si="1"/>
        <v>1E-4</v>
      </c>
    </row>
    <row r="70" spans="1:5" x14ac:dyDescent="0.2">
      <c r="A70" s="28" t="s">
        <v>71</v>
      </c>
      <c r="B70" s="15">
        <f>IF(ISNA(VLOOKUP("3.4.1.0.0.00.00",'Atual-Dados'!$A$1:$E$6000,5,FALSE)),0,VLOOKUP("3.4.1.0.0.00.00",'Atual-Dados'!$A$1:$E$6000,5,FALSE))</f>
        <v>0</v>
      </c>
      <c r="C70" s="15">
        <f>IF(ISNA(VLOOKUP("3.4.1.0.0.00.00",'Anterior-Dados'!$A$1:$E$6000,5,FALSE)),0,VLOOKUP("3.4.1.0.0.00.00",'Anterior-Dados'!$A$1:$E$6000,5,FALSE))</f>
        <v>0</v>
      </c>
      <c r="D70" s="27" t="str">
        <f t="shared" si="0"/>
        <v/>
      </c>
      <c r="E70" s="27">
        <f t="shared" si="1"/>
        <v>0</v>
      </c>
    </row>
    <row r="71" spans="1:5" x14ac:dyDescent="0.2">
      <c r="A71" s="28" t="s">
        <v>25</v>
      </c>
      <c r="B71" s="15">
        <f>IF(ISNA(VLOOKUP("3.4.2.0.0.00.00",'Atual-Dados'!$A$1:$E$6000,5,FALSE)),0,VLOOKUP("3.4.2.0.0.00.00",'Atual-Dados'!$A$1:$E$6000,5,FALSE))</f>
        <v>20973.53</v>
      </c>
      <c r="C71" s="15">
        <f>IF(ISNA(VLOOKUP("3.4.2.0.0.00.00",'Anterior-Dados'!$A$1:$E$6000,5,FALSE)),0,VLOOKUP("3.4.2.0.0.00.00",'Anterior-Dados'!$A$1:$E$6000,5,FALSE))</f>
        <v>0</v>
      </c>
      <c r="D71" s="27" t="str">
        <f t="shared" ref="D71:D108" si="2">IF(C71&lt;&gt;0,ROUND((B71-C71)/C71,4),"")</f>
        <v/>
      </c>
      <c r="E71" s="27">
        <f t="shared" ref="E71:E108" si="3">ROUND(B71/$B$6,4)</f>
        <v>1E-4</v>
      </c>
    </row>
    <row r="72" spans="1:5" x14ac:dyDescent="0.2">
      <c r="A72" s="28" t="s">
        <v>26</v>
      </c>
      <c r="B72" s="15">
        <f>IF(ISNA(VLOOKUP("3.4.3.0.0.00.00",'Atual-Dados'!$A$1:$E$6000,5,FALSE)),0,VLOOKUP("3.4.3.0.0.00.00",'Atual-Dados'!$A$1:$E$6000,5,FALSE))</f>
        <v>0</v>
      </c>
      <c r="C72" s="15">
        <f>IF(ISNA(VLOOKUP("3.4.3.0.0.00.00",'Anterior-Dados'!$A$1:$E$6000,5,FALSE)),0,VLOOKUP("3.4.3.0.0.00.00",'Anterior-Dados'!$A$1:$E$6000,5,FALSE))</f>
        <v>0</v>
      </c>
      <c r="D72" s="27" t="str">
        <f t="shared" si="2"/>
        <v/>
      </c>
      <c r="E72" s="27">
        <f t="shared" si="3"/>
        <v>0</v>
      </c>
    </row>
    <row r="73" spans="1:5" x14ac:dyDescent="0.2">
      <c r="A73" s="28" t="s">
        <v>72</v>
      </c>
      <c r="B73" s="15">
        <f>IF(ISNA(VLOOKUP("3.4.4.0.0.00.00",'Atual-Dados'!$A$1:$E$6000,5,FALSE)),0,VLOOKUP("3.4.4.0.0.00.00",'Atual-Dados'!$A$1:$E$6000,5,FALSE))</f>
        <v>5244.14</v>
      </c>
      <c r="C73" s="15">
        <f>IF(ISNA(VLOOKUP("3.4.4.0.0.00.00",'Anterior-Dados'!$A$1:$E$6000,5,FALSE)),0,VLOOKUP("3.4.4.0.0.00.00",'Anterior-Dados'!$A$1:$E$6000,5,FALSE))</f>
        <v>4385.37</v>
      </c>
      <c r="D73" s="27">
        <f t="shared" si="2"/>
        <v>0.1958</v>
      </c>
      <c r="E73" s="27">
        <f t="shared" si="3"/>
        <v>0</v>
      </c>
    </row>
    <row r="74" spans="1:5" x14ac:dyDescent="0.2">
      <c r="A74" s="28" t="s">
        <v>73</v>
      </c>
      <c r="B74" s="15">
        <f>IF(ISNA(VLOOKUP("3.4.8.0.0.00.00",'Atual-Dados'!$A$1:$E$6000,5,FALSE)),0,VLOOKUP("3.4.8.0.0.00.00",'Atual-Dados'!$A$1:$E$6000,5,FALSE))</f>
        <v>0</v>
      </c>
      <c r="C74" s="15">
        <f>IF(ISNA(VLOOKUP("3.4.8.0.0.00.00",'Anterior-Dados'!$A$1:$E$6000,5,FALSE)),0,VLOOKUP("3.4.8.0.0.00.00",'Anterior-Dados'!$A$1:$E$6000,5,FALSE))</f>
        <v>0</v>
      </c>
      <c r="D74" s="27" t="str">
        <f t="shared" si="2"/>
        <v/>
      </c>
      <c r="E74" s="27">
        <f t="shared" si="3"/>
        <v>0</v>
      </c>
    </row>
    <row r="75" spans="1:5" x14ac:dyDescent="0.2">
      <c r="A75" s="28" t="s">
        <v>74</v>
      </c>
      <c r="B75" s="15">
        <f>IF(ISNA(VLOOKUP("3.4.9.0.0.00.00",'Atual-Dados'!$A$1:$E$6000,5,FALSE)),0,VLOOKUP("3.4.9.0.0.00.00",'Atual-Dados'!$A$1:$E$6000,5,FALSE))</f>
        <v>0</v>
      </c>
      <c r="C75" s="15">
        <f>IF(ISNA(VLOOKUP("3.4.9.0.0.00.00",'Anterior-Dados'!$A$1:$E$6000,5,FALSE)),0,VLOOKUP("3.4.9.0.0.00.00",'Anterior-Dados'!$A$1:$E$6000,5,FALSE))</f>
        <v>0</v>
      </c>
      <c r="D75" s="27" t="str">
        <f t="shared" si="2"/>
        <v/>
      </c>
      <c r="E75" s="27">
        <f t="shared" si="3"/>
        <v>0</v>
      </c>
    </row>
    <row r="76" spans="1:5" x14ac:dyDescent="0.2">
      <c r="A76" s="26" t="s">
        <v>75</v>
      </c>
      <c r="B76" s="15">
        <f>IF(ISNA(VLOOKUP("3.5.0.0.0.00.00",'Atual-Dados'!$A$1:$E$6000,5,FALSE)),0,VLOOKUP("3.5.0.0.0.00.00",'Atual-Dados'!$A$1:$E$6000,5,FALSE))</f>
        <v>144215.64000000001</v>
      </c>
      <c r="C76" s="15">
        <f>IF(ISNA(VLOOKUP("3.5.0.0.0.00.00",'Anterior-Dados'!$A$1:$E$6000,5,FALSE)),0,VLOOKUP("3.5.0.0.0.00.00",'Anterior-Dados'!$A$1:$E$6000,5,FALSE))</f>
        <v>1071297.3999999999</v>
      </c>
      <c r="D76" s="27">
        <f t="shared" si="2"/>
        <v>-0.86539999999999995</v>
      </c>
      <c r="E76" s="27">
        <f t="shared" si="3"/>
        <v>4.0000000000000002E-4</v>
      </c>
    </row>
    <row r="77" spans="1:5" x14ac:dyDescent="0.2">
      <c r="A77" s="28" t="s">
        <v>32</v>
      </c>
      <c r="B77" s="15">
        <f>IF(ISNA(VLOOKUP("3.5.1.0.0.00.00",'Atual-Dados'!$A$1:$E$6000,5,FALSE)),0,VLOOKUP("3.5.1.0.0.00.00",'Atual-Dados'!$A$1:$E$6000,5,FALSE))</f>
        <v>95571.36</v>
      </c>
      <c r="C77" s="15">
        <f>IF(ISNA(VLOOKUP("3.5.1.0.0.00.00",'Anterior-Dados'!$A$1:$E$6000,5,FALSE)),0,VLOOKUP("3.5.1.0.0.00.00",'Anterior-Dados'!$A$1:$E$6000,5,FALSE))</f>
        <v>1013776.11</v>
      </c>
      <c r="D77" s="27">
        <f t="shared" si="2"/>
        <v>-0.90569999999999995</v>
      </c>
      <c r="E77" s="27">
        <f t="shared" si="3"/>
        <v>2.9999999999999997E-4</v>
      </c>
    </row>
    <row r="78" spans="1:5" x14ac:dyDescent="0.2">
      <c r="A78" s="28" t="s">
        <v>33</v>
      </c>
      <c r="B78" s="15">
        <f>IF(ISNA(VLOOKUP("3.5.2.0.0.00.00",'Atual-Dados'!$A$1:$E$6000,5,FALSE)),0,VLOOKUP("3.5.2.0.0.00.00",'Atual-Dados'!$A$1:$E$6000,5,FALSE))</f>
        <v>0</v>
      </c>
      <c r="C78" s="15">
        <f>IF(ISNA(VLOOKUP("3.5.2.0.0.00.00",'Anterior-Dados'!$A$1:$E$6000,5,FALSE)),0,VLOOKUP("3.5.2.0.0.00.00",'Anterior-Dados'!$A$1:$E$6000,5,FALSE))</f>
        <v>0</v>
      </c>
      <c r="D78" s="27" t="str">
        <f t="shared" si="2"/>
        <v/>
      </c>
      <c r="E78" s="27">
        <f t="shared" si="3"/>
        <v>0</v>
      </c>
    </row>
    <row r="79" spans="1:5" x14ac:dyDescent="0.2">
      <c r="A79" s="28" t="s">
        <v>76</v>
      </c>
      <c r="B79" s="15">
        <f>IF(ISNA(VLOOKUP("3.5.3.0.0.00.00",'Atual-Dados'!$A$1:$E$6000,5,FALSE)),0,VLOOKUP("3.5.3.0.0.00.00",'Atual-Dados'!$A$1:$E$6000,5,FALSE))</f>
        <v>48644.28</v>
      </c>
      <c r="C79" s="15">
        <f>IF(ISNA(VLOOKUP("3.5.3.0.0.00.00",'Anterior-Dados'!$A$1:$E$6000,5,FALSE)),0,VLOOKUP("3.5.3.0.0.00.00",'Anterior-Dados'!$A$1:$E$6000,5,FALSE))</f>
        <v>57521.29</v>
      </c>
      <c r="D79" s="27">
        <f t="shared" si="2"/>
        <v>-0.15429999999999999</v>
      </c>
      <c r="E79" s="27">
        <f t="shared" si="3"/>
        <v>1E-4</v>
      </c>
    </row>
    <row r="80" spans="1:5" x14ac:dyDescent="0.2">
      <c r="A80" s="28" t="s">
        <v>77</v>
      </c>
      <c r="B80" s="15">
        <f>IF(ISNA(VLOOKUP("3.5.4.0.0.00.00",'Atual-Dados'!$A$1:$E$6000,5,FALSE)),0,VLOOKUP("3.5.4.0.0.00.00",'Atual-Dados'!$A$1:$E$6000,5,FALSE))</f>
        <v>0</v>
      </c>
      <c r="C80" s="15">
        <f>IF(ISNA(VLOOKUP("3.5.4.0.0.00.00",'Anterior-Dados'!$A$1:$E$6000,5,FALSE)),0,VLOOKUP("3.5.4.0.0.00.00",'Anterior-Dados'!$A$1:$E$6000,5,FALSE))</f>
        <v>0</v>
      </c>
      <c r="D80" s="27" t="str">
        <f t="shared" si="2"/>
        <v/>
      </c>
      <c r="E80" s="27">
        <f t="shared" si="3"/>
        <v>0</v>
      </c>
    </row>
    <row r="81" spans="1:5" x14ac:dyDescent="0.2">
      <c r="A81" s="28" t="s">
        <v>78</v>
      </c>
      <c r="B81" s="15">
        <f>IF(ISNA(VLOOKUP("3.5.5.0.0.00.00",'Atual-Dados'!$A$1:$E$6000,5,FALSE)),0,VLOOKUP("3.5.5.0.0.00.00",'Atual-Dados'!$A$1:$E$6000,5,FALSE))</f>
        <v>0</v>
      </c>
      <c r="C81" s="15">
        <f>IF(ISNA(VLOOKUP("3.5.5.0.0.00.00",'Anterior-Dados'!$A$1:$E$6000,5,FALSE)),0,VLOOKUP("3.5.5.0.0.00.00",'Anterior-Dados'!$A$1:$E$6000,5,FALSE))</f>
        <v>0</v>
      </c>
      <c r="D81" s="27" t="str">
        <f t="shared" si="2"/>
        <v/>
      </c>
      <c r="E81" s="27">
        <f t="shared" si="3"/>
        <v>0</v>
      </c>
    </row>
    <row r="82" spans="1:5" x14ac:dyDescent="0.2">
      <c r="A82" s="28" t="s">
        <v>79</v>
      </c>
      <c r="B82" s="15">
        <f>IF(ISNA(VLOOKUP("3.5.6.0.0.00.00",'Atual-Dados'!$A$1:$E$6000,5,FALSE)),0,VLOOKUP("3.5.6.0.0.00.00",'Atual-Dados'!$A$1:$E$6000,5,FALSE))</f>
        <v>0</v>
      </c>
      <c r="C82" s="15">
        <f>IF(ISNA(VLOOKUP("3.5.6.0.0.00.00",'Anterior-Dados'!$A$1:$E$6000,5,FALSE)),0,VLOOKUP("3.5.6.0.0.00.00",'Anterior-Dados'!$A$1:$E$6000,5,FALSE))</f>
        <v>0</v>
      </c>
      <c r="D82" s="27" t="str">
        <f t="shared" si="2"/>
        <v/>
      </c>
      <c r="E82" s="27">
        <f t="shared" si="3"/>
        <v>0</v>
      </c>
    </row>
    <row r="83" spans="1:5" x14ac:dyDescent="0.2">
      <c r="A83" s="28" t="s">
        <v>80</v>
      </c>
      <c r="B83" s="15">
        <f>IF(ISNA(VLOOKUP("3.5.7.0.0.00.00",'Atual-Dados'!$A$1:$E$6000,5,FALSE)),0,VLOOKUP("3.5.7.0.0.00.00",'Atual-Dados'!$A$1:$E$6000,5,FALSE))</f>
        <v>0</v>
      </c>
      <c r="C83" s="15">
        <f>IF(ISNA(VLOOKUP("3.5.7.0.0.00.00",'Anterior-Dados'!$A$1:$E$6000,5,FALSE)),0,VLOOKUP("3.5.7.0.0.00.00",'Anterior-Dados'!$A$1:$E$6000,5,FALSE))</f>
        <v>0</v>
      </c>
      <c r="D83" s="27" t="str">
        <f t="shared" si="2"/>
        <v/>
      </c>
      <c r="E83" s="27">
        <f t="shared" si="3"/>
        <v>0</v>
      </c>
    </row>
    <row r="84" spans="1:5" x14ac:dyDescent="0.2">
      <c r="A84" s="28" t="s">
        <v>81</v>
      </c>
      <c r="B84" s="15">
        <f>IF(ISNA(VLOOKUP("3.5.9.0.0.00.00",'Atual-Dados'!$A$1:$E$6000,5,FALSE)),0,VLOOKUP("3.5.9.0.0.00.00",'Atual-Dados'!$A$1:$E$6000,5,FALSE))</f>
        <v>0</v>
      </c>
      <c r="C84" s="15">
        <f>IF(ISNA(VLOOKUP("3.5.9.0.0.00.00",'Anterior-Dados'!$A$1:$E$6000,5,FALSE)),0,VLOOKUP("3.5.9.0.0.00.00",'Anterior-Dados'!$A$1:$E$6000,5,FALSE))</f>
        <v>0</v>
      </c>
      <c r="D84" s="27" t="str">
        <f t="shared" si="2"/>
        <v/>
      </c>
      <c r="E84" s="27">
        <f t="shared" si="3"/>
        <v>0</v>
      </c>
    </row>
    <row r="85" spans="1:5" x14ac:dyDescent="0.2">
      <c r="A85" s="26" t="s">
        <v>82</v>
      </c>
      <c r="B85" s="15">
        <f>IF(ISNA(VLOOKUP("3.6.0.0.0.00.00",'Atual-Dados'!$A$1:$E$6000,5,FALSE)),0,VLOOKUP("3.6.0.0.0.00.00",'Atual-Dados'!$A$1:$E$6000,5,FALSE))</f>
        <v>2219852.23</v>
      </c>
      <c r="C85" s="15">
        <f>IF(ISNA(VLOOKUP("3.6.0.0.0.00.00",'Anterior-Dados'!$A$1:$E$6000,5,FALSE)),0,VLOOKUP("3.6.0.0.0.00.00",'Anterior-Dados'!$A$1:$E$6000,5,FALSE))</f>
        <v>685858.02</v>
      </c>
      <c r="D85" s="27">
        <f t="shared" si="2"/>
        <v>2.2366000000000001</v>
      </c>
      <c r="E85" s="27">
        <f t="shared" si="3"/>
        <v>6.1999999999999998E-3</v>
      </c>
    </row>
    <row r="86" spans="1:5" x14ac:dyDescent="0.2">
      <c r="A86" s="28" t="s">
        <v>83</v>
      </c>
      <c r="B86" s="15">
        <f>IF(ISNA(VLOOKUP("3.6.1.0.0.00.00",'Atual-Dados'!$A$1:$E$6000,5,FALSE)),0,VLOOKUP("3.6.1.0.0.00.00",'Atual-Dados'!$A$1:$E$6000,5,FALSE))</f>
        <v>1312881.77</v>
      </c>
      <c r="C86" s="15">
        <f>IF(ISNA(VLOOKUP("3.6.1.0.0.00.00",'Anterior-Dados'!$A$1:$E$6000,5,FALSE)),0,VLOOKUP("3.6.1.0.0.00.00",'Anterior-Dados'!$A$1:$E$6000,5,FALSE))</f>
        <v>317050.98</v>
      </c>
      <c r="D86" s="27">
        <f t="shared" si="2"/>
        <v>3.1408999999999998</v>
      </c>
      <c r="E86" s="27">
        <f t="shared" si="3"/>
        <v>3.7000000000000002E-3</v>
      </c>
    </row>
    <row r="87" spans="1:5" x14ac:dyDescent="0.2">
      <c r="A87" s="28" t="s">
        <v>84</v>
      </c>
      <c r="B87" s="15">
        <f>IF(ISNA(VLOOKUP("3.6.2.0.0.00.00",'Atual-Dados'!$A$1:$E$6000,5,FALSE)),0,VLOOKUP("3.6.2.0.0.00.00",'Atual-Dados'!$A$1:$E$6000,5,FALSE))</f>
        <v>15669.65</v>
      </c>
      <c r="C87" s="15">
        <f>IF(ISNA(VLOOKUP("3.6.2.0.0.00.00",'Anterior-Dados'!$A$1:$E$6000,5,FALSE)),0,VLOOKUP("3.6.2.0.0.00.00",'Anterior-Dados'!$A$1:$E$6000,5,FALSE))</f>
        <v>0</v>
      </c>
      <c r="D87" s="27" t="str">
        <f t="shared" si="2"/>
        <v/>
      </c>
      <c r="E87" s="27">
        <f t="shared" si="3"/>
        <v>0</v>
      </c>
    </row>
    <row r="88" spans="1:5" x14ac:dyDescent="0.2">
      <c r="A88" s="28" t="s">
        <v>85</v>
      </c>
      <c r="B88" s="15">
        <f>IF(ISNA(VLOOKUP("3.6.3.0.0.00.00",'Atual-Dados'!$A$1:$E$6000,5,FALSE)),0,VLOOKUP("3.6.3.0.0.00.00",'Atual-Dados'!$A$1:$E$6000,5,FALSE))</f>
        <v>0</v>
      </c>
      <c r="C88" s="15">
        <f>IF(ISNA(VLOOKUP("3.6.3.0.0.00.00",'Anterior-Dados'!$A$1:$E$6000,5,FALSE)),0,VLOOKUP("3.6.3.0.0.00.00",'Anterior-Dados'!$A$1:$E$6000,5,FALSE))</f>
        <v>0</v>
      </c>
      <c r="D88" s="27" t="str">
        <f t="shared" si="2"/>
        <v/>
      </c>
      <c r="E88" s="27">
        <f t="shared" si="3"/>
        <v>0</v>
      </c>
    </row>
    <row r="89" spans="1:5" x14ac:dyDescent="0.2">
      <c r="A89" s="28" t="s">
        <v>86</v>
      </c>
      <c r="B89" s="15">
        <f>IF(ISNA(VLOOKUP("3.6.4.0.0.00.00",'Atual-Dados'!$A$1:$E$6000,5,FALSE)),0,VLOOKUP("3.6.4.0.0.00.00",'Atual-Dados'!$A$1:$E$6000,5,FALSE))</f>
        <v>0</v>
      </c>
      <c r="C89" s="15">
        <f>IF(ISNA(VLOOKUP("3.6.4.0.0.00.00",'Anterior-Dados'!$A$1:$E$6000,5,FALSE)),0,VLOOKUP("3.6.4.0.0.00.00",'Anterior-Dados'!$A$1:$E$6000,5,FALSE))</f>
        <v>0</v>
      </c>
      <c r="D89" s="27" t="str">
        <f t="shared" si="2"/>
        <v/>
      </c>
      <c r="E89" s="27">
        <f t="shared" si="3"/>
        <v>0</v>
      </c>
    </row>
    <row r="90" spans="1:5" x14ac:dyDescent="0.2">
      <c r="A90" s="28" t="s">
        <v>87</v>
      </c>
      <c r="B90" s="15">
        <f>IF(ISNA(VLOOKUP("3.6.5.0.0.00.00",'Atual-Dados'!$A$1:$E$6000,5,FALSE)),0,VLOOKUP("3.6.5.0.0.00.00",'Atual-Dados'!$A$1:$E$6000,5,FALSE))</f>
        <v>891300.81</v>
      </c>
      <c r="C90" s="15">
        <f>IF(ISNA(VLOOKUP("3.6.5.0.0.00.00",'Anterior-Dados'!$A$1:$E$6000,5,FALSE)),0,VLOOKUP("3.6.5.0.0.00.00",'Anterior-Dados'!$A$1:$E$6000,5,FALSE))</f>
        <v>368807.04</v>
      </c>
      <c r="D90" s="27">
        <f t="shared" si="2"/>
        <v>1.4167000000000001</v>
      </c>
      <c r="E90" s="27">
        <f t="shared" si="3"/>
        <v>2.5000000000000001E-3</v>
      </c>
    </row>
    <row r="91" spans="1:5" x14ac:dyDescent="0.2">
      <c r="A91" s="26" t="s">
        <v>88</v>
      </c>
      <c r="B91" s="15">
        <f>IF(ISNA(VLOOKUP("3.7.0.0.0.00.00",'Atual-Dados'!$A$1:$E$6000,5,FALSE)),0,VLOOKUP("3.7.0.0.0.00.00",'Atual-Dados'!$A$1:$E$6000,5,FALSE))</f>
        <v>43435.01</v>
      </c>
      <c r="C91" s="15">
        <f>IF(ISNA(VLOOKUP("3.7.0.0.0.00.00",'Anterior-Dados'!$A$1:$E$6000,5,FALSE)),0,VLOOKUP("3.7.0.0.0.00.00",'Anterior-Dados'!$A$1:$E$6000,5,FALSE))</f>
        <v>20760.28</v>
      </c>
      <c r="D91" s="27">
        <f t="shared" si="2"/>
        <v>1.0922000000000001</v>
      </c>
      <c r="E91" s="27">
        <f t="shared" si="3"/>
        <v>1E-4</v>
      </c>
    </row>
    <row r="92" spans="1:5" x14ac:dyDescent="0.2">
      <c r="A92" s="28" t="s">
        <v>10</v>
      </c>
      <c r="B92" s="15">
        <f>IF(ISNA(VLOOKUP("3.7.1.0.0.00.00",'Atual-Dados'!$A$1:$E$6000,5,FALSE)),0,VLOOKUP("3.7.1.0.0.00.00",'Atual-Dados'!$A$1:$E$6000,5,FALSE))</f>
        <v>24339.89</v>
      </c>
      <c r="C92" s="15">
        <f>IF(ISNA(VLOOKUP("3.7.1.0.0.00.00",'Anterior-Dados'!$A$1:$E$6000,5,FALSE)),0,VLOOKUP("3.7.1.0.0.00.00",'Anterior-Dados'!$A$1:$E$6000,5,FALSE))</f>
        <v>19731.28</v>
      </c>
      <c r="D92" s="27">
        <f t="shared" si="2"/>
        <v>0.2336</v>
      </c>
      <c r="E92" s="27">
        <f t="shared" si="3"/>
        <v>1E-4</v>
      </c>
    </row>
    <row r="93" spans="1:5" x14ac:dyDescent="0.2">
      <c r="A93" s="28" t="s">
        <v>14</v>
      </c>
      <c r="B93" s="15">
        <f>IF(ISNA(VLOOKUP("3.7.2.0.0.00.00",'Atual-Dados'!$A$1:$E$6000,5,FALSE)),0,VLOOKUP("3.7.2.0.0.00.00",'Atual-Dados'!$A$1:$E$6000,5,FALSE))</f>
        <v>19095.12</v>
      </c>
      <c r="C93" s="15">
        <f>IF(ISNA(VLOOKUP("3.7.2.0.0.00.00",'Anterior-Dados'!$A$1:$E$6000,5,FALSE)),0,VLOOKUP("3.7.2.0.0.00.00",'Anterior-Dados'!$A$1:$E$6000,5,FALSE))</f>
        <v>1029</v>
      </c>
      <c r="D93" s="27">
        <f t="shared" si="2"/>
        <v>17.556999999999999</v>
      </c>
      <c r="E93" s="27">
        <f t="shared" si="3"/>
        <v>1E-4</v>
      </c>
    </row>
    <row r="94" spans="1:5" x14ac:dyDescent="0.2">
      <c r="A94" s="26" t="s">
        <v>89</v>
      </c>
      <c r="B94" s="15">
        <f>IF(ISNA(VLOOKUP("3.8.0.0.0.00.00",'Atual-Dados'!$A$1:$E$6000,5,FALSE)),0,VLOOKUP("3.8.0.0.0.00.00",'Atual-Dados'!$A$1:$E$6000,5,FALSE))</f>
        <v>0</v>
      </c>
      <c r="C94" s="15">
        <f>IF(ISNA(VLOOKUP("3.8.0.0.0.00.00",'Anterior-Dados'!$A$1:$E$6000,5,FALSE)),0,VLOOKUP("3.8.0.0.0.00.00",'Anterior-Dados'!$A$1:$E$6000,5,FALSE))</f>
        <v>0</v>
      </c>
      <c r="D94" s="27" t="str">
        <f t="shared" si="2"/>
        <v/>
      </c>
      <c r="E94" s="27">
        <f t="shared" si="3"/>
        <v>0</v>
      </c>
    </row>
    <row r="95" spans="1:5" x14ac:dyDescent="0.2">
      <c r="A95" s="28" t="s">
        <v>90</v>
      </c>
      <c r="B95" s="15">
        <f>IF(ISNA(VLOOKUP("3.8.1.0.0.00.00",'Atual-Dados'!$A$1:$E$6000,5,FALSE)),0,VLOOKUP("3.8.1.0.0.00.00",'Atual-Dados'!$A$1:$E$6000,5,FALSE))</f>
        <v>0</v>
      </c>
      <c r="C95" s="15">
        <f>IF(ISNA(VLOOKUP("3.8.1.0.0.00.00",'Anterior-Dados'!$A$1:$E$6000,5,FALSE)),0,VLOOKUP("3.8.1.0.0.00.00",'Anterior-Dados'!$A$1:$E$6000,5,FALSE))</f>
        <v>0</v>
      </c>
      <c r="D95" s="27" t="str">
        <f t="shared" si="2"/>
        <v/>
      </c>
      <c r="E95" s="27">
        <f t="shared" si="3"/>
        <v>0</v>
      </c>
    </row>
    <row r="96" spans="1:5" x14ac:dyDescent="0.2">
      <c r="A96" s="28" t="s">
        <v>91</v>
      </c>
      <c r="B96" s="15">
        <f>IF(ISNA(VLOOKUP("3.8.2.0.0.00.00",'Atual-Dados'!$A$1:$E$6000,5,FALSE)),0,VLOOKUP("3.8.2.0.0.00.00",'Atual-Dados'!$A$1:$E$6000,5,FALSE))</f>
        <v>0</v>
      </c>
      <c r="C96" s="15">
        <f>IF(ISNA(VLOOKUP("3.8.2.0.0.00.00",'Anterior-Dados'!$A$1:$E$6000,5,FALSE)),0,VLOOKUP("3.8.2.0.0.00.00",'Anterior-Dados'!$A$1:$E$6000,5,FALSE))</f>
        <v>0</v>
      </c>
      <c r="D96" s="27" t="str">
        <f t="shared" si="2"/>
        <v/>
      </c>
      <c r="E96" s="27">
        <f t="shared" si="3"/>
        <v>0</v>
      </c>
    </row>
    <row r="97" spans="1:5" x14ac:dyDescent="0.2">
      <c r="A97" s="28" t="s">
        <v>92</v>
      </c>
      <c r="B97" s="15">
        <f>IF(ISNA(VLOOKUP("3.8.3.0.0.00.00",'Atual-Dados'!$A$1:$E$6000,5,FALSE)),0,VLOOKUP("3.8.3.0.0.00.00",'Atual-Dados'!$A$1:$E$6000,5,FALSE))</f>
        <v>0</v>
      </c>
      <c r="C97" s="15">
        <f>IF(ISNA(VLOOKUP("3.8.3.0.0.00.00",'Anterior-Dados'!$A$1:$E$6000,5,FALSE)),0,VLOOKUP("3.8.3.0.0.00.00",'Anterior-Dados'!$A$1:$E$6000,5,FALSE))</f>
        <v>0</v>
      </c>
      <c r="D97" s="27" t="str">
        <f t="shared" si="2"/>
        <v/>
      </c>
      <c r="E97" s="27">
        <f t="shared" si="3"/>
        <v>0</v>
      </c>
    </row>
    <row r="98" spans="1:5" x14ac:dyDescent="0.2">
      <c r="A98" s="26" t="s">
        <v>93</v>
      </c>
      <c r="B98" s="15">
        <f>IF(ISNA(VLOOKUP("3.9.0.0.0.00.00",'Atual-Dados'!$A$1:$E$6000,5,FALSE)),0,VLOOKUP("3.9.0.0.0.00.00",'Atual-Dados'!$A$1:$E$6000,5,FALSE))</f>
        <v>10371974.51</v>
      </c>
      <c r="C98" s="15">
        <f>IF(ISNA(VLOOKUP("3.9.0.0.0.00.00",'Anterior-Dados'!$A$1:$E$6000,5,FALSE)),0,VLOOKUP("3.9.0.0.0.00.00",'Anterior-Dados'!$A$1:$E$6000,5,FALSE))</f>
        <v>9865642.3300000001</v>
      </c>
      <c r="D98" s="27">
        <f t="shared" si="2"/>
        <v>5.1299999999999998E-2</v>
      </c>
      <c r="E98" s="27">
        <f t="shared" si="3"/>
        <v>2.92E-2</v>
      </c>
    </row>
    <row r="99" spans="1:5" x14ac:dyDescent="0.2">
      <c r="A99" s="28" t="s">
        <v>94</v>
      </c>
      <c r="B99" s="15">
        <f>IF(ISNA(VLOOKUP("3.9.1.0.0.00.00",'Atual-Dados'!$A$1:$E$6000,5,FALSE)),0,VLOOKUP("3.9.1.0.0.00.00",'Atual-Dados'!$A$1:$E$6000,5,FALSE))</f>
        <v>1184.81</v>
      </c>
      <c r="C99" s="15">
        <f>IF(ISNA(VLOOKUP("3.9.1.0.0.00.00",'Anterior-Dados'!$A$1:$E$6000,5,FALSE)),0,VLOOKUP("3.9.1.0.0.00.00",'Anterior-Dados'!$A$1:$E$6000,5,FALSE))</f>
        <v>0</v>
      </c>
      <c r="D99" s="27" t="str">
        <f t="shared" si="2"/>
        <v/>
      </c>
      <c r="E99" s="27">
        <f t="shared" si="3"/>
        <v>0</v>
      </c>
    </row>
    <row r="100" spans="1:5" x14ac:dyDescent="0.2">
      <c r="A100" s="28" t="s">
        <v>95</v>
      </c>
      <c r="B100" s="15">
        <f>IF(ISNA(VLOOKUP("3.9.2.0.0.00.00",'Atual-Dados'!$A$1:$E$6000,5,FALSE)),0,VLOOKUP("3.9.2.0.0.00.00",'Atual-Dados'!$A$1:$E$6000,5,FALSE))</f>
        <v>0</v>
      </c>
      <c r="C100" s="15">
        <f>IF(ISNA(VLOOKUP("3.9.2.0.0.00.00",'Anterior-Dados'!$A$1:$E$6000,5,FALSE)),0,VLOOKUP("3.9.2.0.0.00.00",'Anterior-Dados'!$A$1:$E$6000,5,FALSE))</f>
        <v>0</v>
      </c>
      <c r="D100" s="27" t="str">
        <f t="shared" si="2"/>
        <v/>
      </c>
      <c r="E100" s="27">
        <f t="shared" si="3"/>
        <v>0</v>
      </c>
    </row>
    <row r="101" spans="1:5" x14ac:dyDescent="0.2">
      <c r="A101" s="28" t="s">
        <v>50</v>
      </c>
      <c r="B101" s="15">
        <f>IF(ISNA(VLOOKUP("3.9.3.0.0.00.00",'Atual-Dados'!$A$1:$E$6000,5,FALSE)),0,VLOOKUP("3.9.3.0.0.00.00",'Atual-Dados'!$A$1:$E$6000,5,FALSE))</f>
        <v>0</v>
      </c>
      <c r="C101" s="15">
        <f>IF(ISNA(VLOOKUP("3.9.3.0.0.00.00",'Anterior-Dados'!$A$1:$E$6000,5,FALSE)),0,VLOOKUP("3.9.3.0.0.00.00",'Anterior-Dados'!$A$1:$E$6000,5,FALSE))</f>
        <v>0</v>
      </c>
      <c r="D101" s="27" t="str">
        <f t="shared" si="2"/>
        <v/>
      </c>
      <c r="E101" s="27">
        <f t="shared" si="3"/>
        <v>0</v>
      </c>
    </row>
    <row r="102" spans="1:5" x14ac:dyDescent="0.2">
      <c r="A102" s="28" t="s">
        <v>96</v>
      </c>
      <c r="B102" s="15">
        <f>IF(ISNA(VLOOKUP("3.9.4.0.0.00.00",'Atual-Dados'!$A$1:$E$6000,5,FALSE)),0,VLOOKUP("3.9.4.0.0.00.00",'Atual-Dados'!$A$1:$E$6000,5,FALSE))</f>
        <v>10158461.51</v>
      </c>
      <c r="C102" s="15">
        <f>IF(ISNA(VLOOKUP("3.9.4.0.0.00.00",'Anterior-Dados'!$A$1:$E$6000,5,FALSE)),0,VLOOKUP("3.9.4.0.0.00.00",'Anterior-Dados'!$A$1:$E$6000,5,FALSE))</f>
        <v>9512679.2200000007</v>
      </c>
      <c r="D102" s="27">
        <f t="shared" si="2"/>
        <v>6.7900000000000002E-2</v>
      </c>
      <c r="E102" s="27">
        <f t="shared" si="3"/>
        <v>2.86E-2</v>
      </c>
    </row>
    <row r="103" spans="1:5" x14ac:dyDescent="0.2">
      <c r="A103" s="28" t="s">
        <v>97</v>
      </c>
      <c r="B103" s="15">
        <f>IF(ISNA(VLOOKUP("3.9.5.0.0.00.00",'Atual-Dados'!$A$1:$E$6000,5,FALSE)),0,VLOOKUP("3.9.5.0.0.00.00",'Atual-Dados'!$A$1:$E$6000,5,FALSE))</f>
        <v>0</v>
      </c>
      <c r="C103" s="15">
        <f>IF(ISNA(VLOOKUP("3.9.5.0.0.00.00",'Anterior-Dados'!$A$1:$E$6000,5,FALSE)),0,VLOOKUP("3.9.5.0.0.00.00",'Anterior-Dados'!$A$1:$E$6000,5,FALSE))</f>
        <v>0</v>
      </c>
      <c r="D103" s="27" t="str">
        <f t="shared" si="2"/>
        <v/>
      </c>
      <c r="E103" s="27">
        <f t="shared" si="3"/>
        <v>0</v>
      </c>
    </row>
    <row r="104" spans="1:5" x14ac:dyDescent="0.2">
      <c r="A104" s="28" t="s">
        <v>98</v>
      </c>
      <c r="B104" s="15">
        <f>IF(ISNA(VLOOKUP("3.9.6.0.0.00.00",'Atual-Dados'!$A$1:$E$6000,5,FALSE)),0,VLOOKUP("3.9.6.0.0.00.00",'Atual-Dados'!$A$1:$E$6000,5,FALSE))</f>
        <v>0</v>
      </c>
      <c r="C104" s="15">
        <f>IF(ISNA(VLOOKUP("3.9.6.0.0.00.00",'Anterior-Dados'!$A$1:$E$6000,5,FALSE)),0,VLOOKUP("3.9.6.0.0.00.00",'Anterior-Dados'!$A$1:$E$6000,5,FALSE))</f>
        <v>0</v>
      </c>
      <c r="D104" s="27" t="str">
        <f t="shared" si="2"/>
        <v/>
      </c>
      <c r="E104" s="27">
        <f t="shared" si="3"/>
        <v>0</v>
      </c>
    </row>
    <row r="105" spans="1:5" x14ac:dyDescent="0.2">
      <c r="A105" s="28" t="s">
        <v>99</v>
      </c>
      <c r="B105" s="15">
        <f>IF(ISNA(VLOOKUP("3.9.7.0.0.00.00",'Atual-Dados'!$A$1:$E$6000,5,FALSE)),0,VLOOKUP("3.9.7.0.0.00.00",'Atual-Dados'!$A$1:$E$6000,5,FALSE))</f>
        <v>0</v>
      </c>
      <c r="C105" s="15">
        <f>IF(ISNA(VLOOKUP("3.9.7.0.0.00.00",'Anterior-Dados'!$A$1:$E$6000,5,FALSE)),0,VLOOKUP("3.9.7.0.0.00.00",'Anterior-Dados'!$A$1:$E$6000,5,FALSE))</f>
        <v>0</v>
      </c>
      <c r="D105" s="27" t="str">
        <f t="shared" si="2"/>
        <v/>
      </c>
      <c r="E105" s="27">
        <f t="shared" si="3"/>
        <v>0</v>
      </c>
    </row>
    <row r="106" spans="1:5" x14ac:dyDescent="0.2">
      <c r="A106" s="28" t="s">
        <v>100</v>
      </c>
      <c r="B106" s="15">
        <f>IF(ISNA(VLOOKUP("3.9.9.0.0.00.00",'Atual-Dados'!$A$1:$E$6000,5,FALSE)),0,VLOOKUP("3.9.9.0.0.00.00",'Atual-Dados'!$A$1:$E$6000,5,FALSE))</f>
        <v>212328.19</v>
      </c>
      <c r="C106" s="15">
        <f>IF(ISNA(VLOOKUP("3.9.9.0.0.00.00",'Anterior-Dados'!$A$1:$E$6000,5,FALSE)),0,VLOOKUP("3.9.9.0.0.00.00",'Anterior-Dados'!$A$1:$E$6000,5,FALSE))</f>
        <v>352963.11</v>
      </c>
      <c r="D106" s="27">
        <f t="shared" si="2"/>
        <v>-0.39839999999999998</v>
      </c>
      <c r="E106" s="27">
        <f t="shared" si="3"/>
        <v>5.9999999999999995E-4</v>
      </c>
    </row>
    <row r="107" spans="1:5" x14ac:dyDescent="0.2">
      <c r="B107" s="15"/>
      <c r="C107" s="15"/>
      <c r="D107" s="27"/>
      <c r="E107" s="27"/>
    </row>
    <row r="108" spans="1:5" x14ac:dyDescent="0.2">
      <c r="A108" s="33" t="s">
        <v>9</v>
      </c>
      <c r="B108" s="34">
        <f>B6-B52</f>
        <v>30920866.060000002</v>
      </c>
      <c r="C108" s="34">
        <f>C6-C52</f>
        <v>1527049.6999999881</v>
      </c>
      <c r="D108" s="35">
        <f t="shared" si="2"/>
        <v>19.248799999999999</v>
      </c>
      <c r="E108" s="35">
        <f t="shared" si="3"/>
        <v>8.6999999999999994E-2</v>
      </c>
    </row>
  </sheetData>
  <sheetProtection password="D890" sheet="1" objects="1" scenarios="1" selectLockedCells="1"/>
  <mergeCells count="2">
    <mergeCell ref="A1:E1"/>
    <mergeCell ref="A3:E3"/>
  </mergeCells>
  <pageMargins left="0.511811024" right="0.511811024" top="0.78740157499999996" bottom="0.78740157499999996" header="0.31496062000000002" footer="0.31496062000000002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Informações</vt:lpstr>
      <vt:lpstr>Atual-TXT</vt:lpstr>
      <vt:lpstr>Anterior-TXT</vt:lpstr>
      <vt:lpstr>Atual-Dados</vt:lpstr>
      <vt:lpstr>Anterior-Dados</vt:lpstr>
      <vt:lpstr>DVP-Dados1</vt:lpstr>
      <vt:lpstr>DVP-Dados2</vt:lpstr>
      <vt:lpstr>DVP-Dados3</vt:lpstr>
      <vt:lpstr>DVP-Estendida</vt:lpstr>
      <vt:lpstr>DVP-Resumida</vt:lpstr>
      <vt:lpstr>Observações</vt:lpstr>
      <vt:lpstr>DVP-Análises</vt:lpstr>
      <vt:lpstr>Notas explicativas Ditáveis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</dc:creator>
  <cp:lastModifiedBy>GILMAR BRONDANI</cp:lastModifiedBy>
  <cp:lastPrinted>2019-04-03T14:31:33Z</cp:lastPrinted>
  <dcterms:created xsi:type="dcterms:W3CDTF">2016-03-02T11:11:15Z</dcterms:created>
  <dcterms:modified xsi:type="dcterms:W3CDTF">2019-04-03T19:08:08Z</dcterms:modified>
</cp:coreProperties>
</file>